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dennis/Documents/Manuscripts/3_HSAdup/Submission/2_NatEcolEvol/Reviews_2/v5/"/>
    </mc:Choice>
  </mc:AlternateContent>
  <bookViews>
    <workbookView xWindow="540" yWindow="460" windowWidth="24080" windowHeight="17620" tabRatio="1000" firstSheet="5" activeTab="6"/>
  </bookViews>
  <sheets>
    <sheet name="SuppTable1" sheetId="56" r:id="rId1"/>
    <sheet name="SuppTable2" sheetId="58" r:id="rId2"/>
    <sheet name="SuppTable3" sheetId="68" r:id="rId3"/>
    <sheet name="SuppTable4" sheetId="71" r:id="rId4"/>
    <sheet name="SuppTable5" sheetId="4" r:id="rId5"/>
    <sheet name="SuppTable6" sheetId="72" r:id="rId6"/>
    <sheet name="SuppTable8" sheetId="51" r:id="rId7"/>
    <sheet name="SuppTable9" sheetId="10" r:id="rId8"/>
    <sheet name="SuppTable10" sheetId="16" r:id="rId9"/>
    <sheet name="SuppTable11" sheetId="9" r:id="rId10"/>
    <sheet name="SuppTable14" sheetId="65" r:id="rId11"/>
    <sheet name="SuppTable16" sheetId="73" r:id="rId12"/>
    <sheet name="SuppTable18" sheetId="61" r:id="rId13"/>
    <sheet name="SuppTable19" sheetId="15" r:id="rId14"/>
    <sheet name="SuppTable20" sheetId="45" r:id="rId15"/>
    <sheet name="SuppTable21" sheetId="46" r:id="rId16"/>
    <sheet name="SuppTable22" sheetId="11" r:id="rId17"/>
  </sheets>
  <definedNames>
    <definedName name="_xlnm._FilterDatabase" localSheetId="0" hidden="1">SuppTable1!$A$1:$L$219</definedName>
    <definedName name="_xlnm._FilterDatabase" localSheetId="8" hidden="1">SuppTable10!$A$2:$M$36</definedName>
    <definedName name="_xlnm._FilterDatabase" localSheetId="9" hidden="1">SuppTable11!$A$2:$L$25</definedName>
    <definedName name="_xlnm._FilterDatabase" localSheetId="13" hidden="1">SuppTable19!$A$1:$W$97</definedName>
    <definedName name="_xlnm._FilterDatabase" localSheetId="1" hidden="1">SuppTable2!$A$1:$E$18</definedName>
    <definedName name="_xlnm._FilterDatabase" localSheetId="14" hidden="1">SuppTable20!$A$2:$AE$2</definedName>
    <definedName name="_xlnm._FilterDatabase" localSheetId="2" hidden="1">SuppTable3!$A$1:$P$297</definedName>
    <definedName name="_xlnm._FilterDatabase" localSheetId="4" hidden="1">SuppTable5!$B$1:$Q$31</definedName>
    <definedName name="_xlnm._FilterDatabase" localSheetId="5" hidden="1">SuppTable6!$A$1:$I$307</definedName>
    <definedName name="_xlnm._FilterDatabase" localSheetId="6" hidden="1">SuppTable8!$A$2:$N$2</definedName>
    <definedName name="_xlnm._FilterDatabase" localSheetId="7" hidden="1">SuppTable9!$A$2:$L$58</definedName>
    <definedName name="_xlnm.Print_Area" localSheetId="8">SuppTable10!$A$2:$S$41</definedName>
    <definedName name="_xlnm.Print_Area" localSheetId="4">SuppTable5!$G$1:$Q$14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3" i="73" l="1"/>
  <c r="J62" i="73"/>
  <c r="J61" i="73"/>
  <c r="J55" i="73"/>
  <c r="J52" i="73"/>
  <c r="J44" i="73"/>
  <c r="J43" i="73"/>
  <c r="J39" i="73"/>
  <c r="J37" i="73"/>
  <c r="J35" i="73"/>
  <c r="J33" i="73"/>
  <c r="J31" i="73"/>
  <c r="J30" i="73"/>
  <c r="J28" i="73"/>
  <c r="J27" i="73"/>
  <c r="J22" i="73"/>
  <c r="J4" i="73"/>
  <c r="J6" i="73"/>
  <c r="J7" i="73"/>
  <c r="J12" i="73"/>
  <c r="J15" i="73"/>
  <c r="J16" i="73"/>
  <c r="J17" i="73"/>
  <c r="J19" i="73"/>
  <c r="J20" i="73"/>
  <c r="J24" i="73"/>
  <c r="Z29" i="46"/>
  <c r="W29" i="46"/>
  <c r="H29" i="46"/>
  <c r="E29" i="46"/>
  <c r="W5" i="46"/>
  <c r="H27" i="46"/>
  <c r="Q22" i="46"/>
  <c r="N22" i="46"/>
  <c r="Q20" i="46"/>
  <c r="N20" i="46"/>
  <c r="Q19" i="46"/>
  <c r="N19" i="46"/>
  <c r="Q18" i="46"/>
  <c r="N18" i="46"/>
  <c r="Q17" i="46"/>
  <c r="N17" i="46"/>
  <c r="Q16" i="46"/>
  <c r="N16" i="46"/>
  <c r="Q13" i="46"/>
  <c r="N13" i="46"/>
  <c r="Q12" i="46"/>
  <c r="N12" i="46"/>
  <c r="Q8" i="46"/>
  <c r="N8" i="46"/>
  <c r="Q4" i="46"/>
  <c r="N4" i="46"/>
  <c r="Z3" i="46"/>
  <c r="Z32" i="46"/>
  <c r="Z31" i="46"/>
  <c r="Z30" i="46"/>
  <c r="Z28" i="46"/>
  <c r="Z27" i="46"/>
  <c r="Z26" i="46"/>
  <c r="Z25" i="46"/>
  <c r="Z24" i="46"/>
  <c r="Z23" i="46"/>
  <c r="Z22" i="46"/>
  <c r="Z21" i="46"/>
  <c r="Z20" i="46"/>
  <c r="Z19" i="46"/>
  <c r="Z18" i="46"/>
  <c r="Z17" i="46"/>
  <c r="Z16" i="46"/>
  <c r="Z15" i="46"/>
  <c r="Z14" i="46"/>
  <c r="Z13" i="46"/>
  <c r="Z12" i="46"/>
  <c r="Z11" i="46"/>
  <c r="Z10" i="46"/>
  <c r="Z9" i="46"/>
  <c r="Z8" i="46"/>
  <c r="Z7" i="46"/>
  <c r="Z6" i="46"/>
  <c r="Z5" i="46"/>
  <c r="Z4" i="46"/>
  <c r="W32" i="46"/>
  <c r="W31" i="46"/>
  <c r="W30" i="46"/>
  <c r="W28" i="46"/>
  <c r="W27" i="46"/>
  <c r="W26" i="46"/>
  <c r="W25" i="46"/>
  <c r="W24" i="46"/>
  <c r="W23" i="46"/>
  <c r="W22" i="46"/>
  <c r="W21" i="46"/>
  <c r="W20" i="46"/>
  <c r="W19" i="46"/>
  <c r="W18" i="46"/>
  <c r="W17" i="46"/>
  <c r="W16" i="46"/>
  <c r="W15" i="46"/>
  <c r="W14" i="46"/>
  <c r="W13" i="46"/>
  <c r="W12" i="46"/>
  <c r="W11" i="46"/>
  <c r="W10" i="46"/>
  <c r="W9" i="46"/>
  <c r="W8" i="46"/>
  <c r="W7" i="46"/>
  <c r="W6" i="46"/>
  <c r="W4" i="46"/>
  <c r="W3" i="46"/>
  <c r="H32" i="46"/>
  <c r="H31" i="46"/>
  <c r="H30" i="46"/>
  <c r="H28" i="46"/>
  <c r="H25" i="46"/>
  <c r="H24" i="46"/>
  <c r="H23" i="46"/>
  <c r="H22" i="46"/>
  <c r="H21" i="46"/>
  <c r="H20" i="46"/>
  <c r="H19" i="46"/>
  <c r="H18" i="46"/>
  <c r="H17" i="46"/>
  <c r="H16" i="46"/>
  <c r="H15" i="46"/>
  <c r="H14" i="46"/>
  <c r="H13" i="46"/>
  <c r="H12" i="46"/>
  <c r="H11" i="46"/>
  <c r="H10" i="46"/>
  <c r="H9" i="46"/>
  <c r="H8" i="46"/>
  <c r="H7" i="46"/>
  <c r="H6" i="46"/>
  <c r="H5" i="46"/>
  <c r="H4" i="46"/>
  <c r="H3" i="46"/>
  <c r="E4" i="46"/>
  <c r="E5" i="46"/>
  <c r="E6" i="46"/>
  <c r="E7" i="46"/>
  <c r="E8" i="46"/>
  <c r="E9" i="46"/>
  <c r="E10" i="46"/>
  <c r="E11" i="46"/>
  <c r="E12" i="46"/>
  <c r="E13" i="46"/>
  <c r="E14" i="46"/>
  <c r="E15" i="46"/>
  <c r="E16" i="46"/>
  <c r="E17" i="46"/>
  <c r="E18" i="46"/>
  <c r="E19" i="46"/>
  <c r="E20" i="46"/>
  <c r="E21" i="46"/>
  <c r="E22" i="46"/>
  <c r="E23" i="46"/>
  <c r="E24" i="46"/>
  <c r="E25" i="46"/>
  <c r="E27" i="46"/>
  <c r="E28" i="46"/>
  <c r="E30" i="46"/>
  <c r="E31" i="46"/>
  <c r="E32" i="46"/>
  <c r="E3" i="46"/>
  <c r="U3" i="15"/>
  <c r="U4" i="15"/>
  <c r="U5" i="15"/>
  <c r="U6" i="15"/>
  <c r="U7" i="15"/>
  <c r="U8" i="15"/>
  <c r="U9" i="15"/>
  <c r="U10" i="15"/>
  <c r="U11" i="15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32" i="15"/>
  <c r="U33" i="15"/>
  <c r="U34" i="15"/>
  <c r="U35" i="15"/>
  <c r="U36" i="15"/>
  <c r="U37" i="15"/>
  <c r="U38" i="15"/>
  <c r="U39" i="15"/>
  <c r="U40" i="15"/>
  <c r="U41" i="15"/>
  <c r="U42" i="15"/>
  <c r="U43" i="15"/>
  <c r="U44" i="15"/>
  <c r="U45" i="15"/>
  <c r="U46" i="15"/>
  <c r="U47" i="15"/>
  <c r="U48" i="15"/>
  <c r="U49" i="15"/>
  <c r="U50" i="15"/>
  <c r="U51" i="15"/>
  <c r="U52" i="15"/>
  <c r="U53" i="15"/>
  <c r="U54" i="15"/>
  <c r="U55" i="15"/>
  <c r="U56" i="15"/>
  <c r="U57" i="15"/>
  <c r="U58" i="15"/>
  <c r="U59" i="15"/>
  <c r="U60" i="15"/>
  <c r="U61" i="15"/>
  <c r="U62" i="15"/>
  <c r="U63" i="15"/>
  <c r="U64" i="15"/>
  <c r="U65" i="15"/>
  <c r="U66" i="15"/>
  <c r="U67" i="15"/>
  <c r="U68" i="15"/>
  <c r="U69" i="15"/>
  <c r="U70" i="15"/>
  <c r="U71" i="15"/>
  <c r="U72" i="15"/>
  <c r="U73" i="15"/>
  <c r="U74" i="15"/>
  <c r="U75" i="15"/>
  <c r="U76" i="15"/>
  <c r="U77" i="15"/>
  <c r="U78" i="15"/>
  <c r="U79" i="15"/>
  <c r="U80" i="15"/>
  <c r="U81" i="15"/>
  <c r="U82" i="15"/>
  <c r="U83" i="15"/>
  <c r="U84" i="15"/>
  <c r="U85" i="15"/>
  <c r="U86" i="15"/>
  <c r="U87" i="15"/>
  <c r="U88" i="15"/>
  <c r="U89" i="15"/>
  <c r="U90" i="15"/>
  <c r="U91" i="15"/>
  <c r="U92" i="15"/>
  <c r="U93" i="15"/>
  <c r="U94" i="15"/>
  <c r="U95" i="15"/>
  <c r="U96" i="15"/>
  <c r="U97" i="15"/>
  <c r="U2" i="15"/>
  <c r="G2459" i="65"/>
  <c r="G2458" i="65"/>
  <c r="G2457" i="65"/>
  <c r="G2456" i="65"/>
  <c r="G2455" i="65"/>
  <c r="G2454" i="65"/>
  <c r="G2453" i="65"/>
  <c r="G2452" i="65"/>
  <c r="G2451" i="65"/>
  <c r="G2450" i="65"/>
  <c r="G2449" i="65"/>
  <c r="G2448" i="65"/>
  <c r="G2447" i="65"/>
  <c r="G2446" i="65"/>
  <c r="G2445" i="65"/>
  <c r="G2444" i="65"/>
  <c r="G2443" i="65"/>
  <c r="G2442" i="65"/>
  <c r="G2441" i="65"/>
  <c r="G2440" i="65"/>
  <c r="G2439" i="65"/>
  <c r="G2438" i="65"/>
  <c r="G2437" i="65"/>
  <c r="G2436" i="65"/>
  <c r="G2435" i="65"/>
  <c r="G2434" i="65"/>
  <c r="G2433" i="65"/>
  <c r="G2432" i="65"/>
  <c r="G2431" i="65"/>
  <c r="G2430" i="65"/>
  <c r="G2429" i="65"/>
  <c r="G2428" i="65"/>
  <c r="G2427" i="65"/>
  <c r="G2426" i="65"/>
  <c r="G2425" i="65"/>
  <c r="G2424" i="65"/>
  <c r="G2423" i="65"/>
  <c r="G2422" i="65"/>
  <c r="G2421" i="65"/>
  <c r="G2420" i="65"/>
  <c r="G2419" i="65"/>
  <c r="G2418" i="65"/>
  <c r="G2417" i="65"/>
  <c r="G2416" i="65"/>
  <c r="G2415" i="65"/>
  <c r="G2414" i="65"/>
  <c r="G2413" i="65"/>
  <c r="G2412" i="65"/>
  <c r="G2411" i="65"/>
  <c r="G2410" i="65"/>
  <c r="G2409" i="65"/>
  <c r="G2408" i="65"/>
  <c r="G2407" i="65"/>
  <c r="G2406" i="65"/>
  <c r="G2405" i="65"/>
  <c r="G2404" i="65"/>
  <c r="G2403" i="65"/>
  <c r="G2402" i="65"/>
  <c r="G2401" i="65"/>
  <c r="G2400" i="65"/>
  <c r="G2399" i="65"/>
  <c r="G2398" i="65"/>
  <c r="G2397" i="65"/>
  <c r="G2396" i="65"/>
  <c r="G2395" i="65"/>
  <c r="G2394" i="65"/>
  <c r="G2393" i="65"/>
  <c r="G2392" i="65"/>
  <c r="G2391" i="65"/>
  <c r="G2390" i="65"/>
  <c r="G2389" i="65"/>
  <c r="G2388" i="65"/>
  <c r="G2387" i="65"/>
  <c r="G2386" i="65"/>
  <c r="G2385" i="65"/>
  <c r="G2384" i="65"/>
  <c r="G2383" i="65"/>
  <c r="G2382" i="65"/>
  <c r="G2381" i="65"/>
  <c r="G2380" i="65"/>
  <c r="G2379" i="65"/>
  <c r="G2378" i="65"/>
  <c r="G2377" i="65"/>
  <c r="G2376" i="65"/>
  <c r="G2375" i="65"/>
  <c r="G2374" i="65"/>
  <c r="G2373" i="65"/>
  <c r="G2372" i="65"/>
  <c r="G2371" i="65"/>
  <c r="G2370" i="65"/>
  <c r="G2369" i="65"/>
  <c r="G2368" i="65"/>
  <c r="G2367" i="65"/>
  <c r="G2366" i="65"/>
  <c r="G2365" i="65"/>
  <c r="G2364" i="65"/>
  <c r="G2363" i="65"/>
  <c r="G2362" i="65"/>
  <c r="G2361" i="65"/>
  <c r="G2360" i="65"/>
  <c r="G2359" i="65"/>
  <c r="G2358" i="65"/>
  <c r="G2357" i="65"/>
  <c r="G2356" i="65"/>
  <c r="G2355" i="65"/>
  <c r="G2354" i="65"/>
  <c r="G2353" i="65"/>
  <c r="G2352" i="65"/>
  <c r="G2351" i="65"/>
  <c r="G2350" i="65"/>
  <c r="G2349" i="65"/>
  <c r="G2348" i="65"/>
  <c r="G2347" i="65"/>
  <c r="G2346" i="65"/>
  <c r="G2345" i="65"/>
  <c r="G2344" i="65"/>
  <c r="G2343" i="65"/>
  <c r="G2342" i="65"/>
  <c r="G2341" i="65"/>
  <c r="G2340" i="65"/>
  <c r="G2339" i="65"/>
  <c r="G2338" i="65"/>
  <c r="G2337" i="65"/>
  <c r="G2336" i="65"/>
  <c r="G2335" i="65"/>
  <c r="G2334" i="65"/>
  <c r="G2333" i="65"/>
  <c r="G2332" i="65"/>
  <c r="G2331" i="65"/>
  <c r="G2330" i="65"/>
  <c r="G2329" i="65"/>
  <c r="G2328" i="65"/>
  <c r="G2327" i="65"/>
  <c r="G2326" i="65"/>
  <c r="G2325" i="65"/>
  <c r="G2324" i="65"/>
  <c r="G2323" i="65"/>
  <c r="G2322" i="65"/>
  <c r="G2321" i="65"/>
  <c r="G2320" i="65"/>
  <c r="G2319" i="65"/>
  <c r="G2318" i="65"/>
  <c r="G2317" i="65"/>
  <c r="G2316" i="65"/>
  <c r="G2315" i="65"/>
  <c r="G2314" i="65"/>
  <c r="G2313" i="65"/>
  <c r="G2312" i="65"/>
  <c r="G2311" i="65"/>
  <c r="G2310" i="65"/>
  <c r="G2309" i="65"/>
  <c r="G2308" i="65"/>
  <c r="G2307" i="65"/>
  <c r="G2306" i="65"/>
  <c r="G2305" i="65"/>
  <c r="G2304" i="65"/>
  <c r="G2303" i="65"/>
  <c r="G2302" i="65"/>
  <c r="G2301" i="65"/>
  <c r="G2300" i="65"/>
  <c r="G2299" i="65"/>
  <c r="G2298" i="65"/>
  <c r="G2297" i="65"/>
  <c r="G2296" i="65"/>
  <c r="G2295" i="65"/>
  <c r="G2294" i="65"/>
  <c r="G2293" i="65"/>
  <c r="G2292" i="65"/>
  <c r="G2291" i="65"/>
  <c r="G2290" i="65"/>
  <c r="G2289" i="65"/>
  <c r="G2288" i="65"/>
  <c r="G2287" i="65"/>
  <c r="G2286" i="65"/>
  <c r="G2285" i="65"/>
  <c r="G2284" i="65"/>
  <c r="G2283" i="65"/>
  <c r="G2282" i="65"/>
  <c r="G2281" i="65"/>
  <c r="G2280" i="65"/>
  <c r="G2279" i="65"/>
  <c r="G2278" i="65"/>
  <c r="G2277" i="65"/>
  <c r="G2276" i="65"/>
  <c r="G2275" i="65"/>
  <c r="G2274" i="65"/>
  <c r="G2273" i="65"/>
  <c r="G2272" i="65"/>
  <c r="G2271" i="65"/>
  <c r="G2270" i="65"/>
  <c r="G2269" i="65"/>
  <c r="G2268" i="65"/>
  <c r="G2267" i="65"/>
  <c r="G2266" i="65"/>
  <c r="G2265" i="65"/>
  <c r="G2264" i="65"/>
  <c r="G2263" i="65"/>
  <c r="G2262" i="65"/>
  <c r="G2261" i="65"/>
  <c r="G2260" i="65"/>
  <c r="G2259" i="65"/>
  <c r="G2258" i="65"/>
  <c r="G2257" i="65"/>
  <c r="G2256" i="65"/>
  <c r="G2255" i="65"/>
  <c r="G2254" i="65"/>
  <c r="G2253" i="65"/>
  <c r="G2252" i="65"/>
  <c r="G2251" i="65"/>
  <c r="G2250" i="65"/>
  <c r="G2249" i="65"/>
  <c r="G2248" i="65"/>
  <c r="G2247" i="65"/>
  <c r="G2246" i="65"/>
  <c r="G2245" i="65"/>
  <c r="G2244" i="65"/>
  <c r="G2243" i="65"/>
  <c r="G2242" i="65"/>
  <c r="G2241" i="65"/>
  <c r="G2240" i="65"/>
  <c r="G2239" i="65"/>
  <c r="G2238" i="65"/>
  <c r="G2237" i="65"/>
  <c r="G2236" i="65"/>
  <c r="G2235" i="65"/>
  <c r="G2234" i="65"/>
  <c r="G2233" i="65"/>
  <c r="G2232" i="65"/>
  <c r="G2231" i="65"/>
  <c r="G2230" i="65"/>
  <c r="G2229" i="65"/>
  <c r="G2228" i="65"/>
  <c r="G2227" i="65"/>
  <c r="G2226" i="65"/>
  <c r="G2225" i="65"/>
  <c r="G2224" i="65"/>
  <c r="G2223" i="65"/>
  <c r="G2222" i="65"/>
  <c r="G2221" i="65"/>
  <c r="G2220" i="65"/>
  <c r="G2219" i="65"/>
  <c r="G2218" i="65"/>
  <c r="G2217" i="65"/>
  <c r="G2216" i="65"/>
  <c r="G2215" i="65"/>
  <c r="G2214" i="65"/>
  <c r="G2213" i="65"/>
  <c r="G2212" i="65"/>
  <c r="G2211" i="65"/>
  <c r="G2210" i="65"/>
  <c r="G2209" i="65"/>
  <c r="G2208" i="65"/>
  <c r="G2207" i="65"/>
  <c r="G2206" i="65"/>
  <c r="G2205" i="65"/>
  <c r="G2204" i="65"/>
  <c r="G2203" i="65"/>
  <c r="G2202" i="65"/>
  <c r="G2201" i="65"/>
  <c r="G2200" i="65"/>
  <c r="G2199" i="65"/>
  <c r="G2198" i="65"/>
  <c r="G2197" i="65"/>
  <c r="G2196" i="65"/>
  <c r="G2195" i="65"/>
  <c r="G2194" i="65"/>
  <c r="G2193" i="65"/>
  <c r="G2192" i="65"/>
  <c r="G2191" i="65"/>
  <c r="G2190" i="65"/>
  <c r="G2189" i="65"/>
  <c r="G2188" i="65"/>
  <c r="G2187" i="65"/>
  <c r="G2186" i="65"/>
  <c r="G2185" i="65"/>
  <c r="G2184" i="65"/>
  <c r="G2183" i="65"/>
  <c r="G2182" i="65"/>
  <c r="G2181" i="65"/>
  <c r="G2180" i="65"/>
  <c r="G2179" i="65"/>
  <c r="G2178" i="65"/>
  <c r="G2177" i="65"/>
  <c r="G2176" i="65"/>
  <c r="G2175" i="65"/>
  <c r="G2174" i="65"/>
  <c r="G2173" i="65"/>
  <c r="G2172" i="65"/>
  <c r="G2171" i="65"/>
  <c r="G2170" i="65"/>
  <c r="G2169" i="65"/>
  <c r="G2168" i="65"/>
  <c r="G2167" i="65"/>
  <c r="G2166" i="65"/>
  <c r="G2165" i="65"/>
  <c r="G2164" i="65"/>
  <c r="G2163" i="65"/>
  <c r="G2162" i="65"/>
  <c r="G2161" i="65"/>
  <c r="G2160" i="65"/>
  <c r="G2159" i="65"/>
  <c r="G2158" i="65"/>
  <c r="G2157" i="65"/>
  <c r="G2156" i="65"/>
  <c r="G2155" i="65"/>
  <c r="G2154" i="65"/>
  <c r="G2153" i="65"/>
  <c r="G2152" i="65"/>
  <c r="G2151" i="65"/>
  <c r="G2150" i="65"/>
  <c r="G2149" i="65"/>
  <c r="G2148" i="65"/>
  <c r="G2147" i="65"/>
  <c r="G2146" i="65"/>
  <c r="G2145" i="65"/>
  <c r="G2144" i="65"/>
  <c r="G2143" i="65"/>
  <c r="G2142" i="65"/>
  <c r="G2141" i="65"/>
  <c r="G2140" i="65"/>
  <c r="G2139" i="65"/>
  <c r="G2138" i="65"/>
  <c r="G2137" i="65"/>
  <c r="G2136" i="65"/>
  <c r="G2135" i="65"/>
  <c r="G2134" i="65"/>
  <c r="G2133" i="65"/>
  <c r="G2132" i="65"/>
  <c r="G2131" i="65"/>
  <c r="G2130" i="65"/>
  <c r="G2129" i="65"/>
  <c r="G2128" i="65"/>
  <c r="G2127" i="65"/>
  <c r="G2126" i="65"/>
  <c r="G2125" i="65"/>
  <c r="G2124" i="65"/>
  <c r="G2123" i="65"/>
  <c r="G2122" i="65"/>
  <c r="G2121" i="65"/>
  <c r="G2120" i="65"/>
  <c r="G2119" i="65"/>
  <c r="G2118" i="65"/>
  <c r="G2117" i="65"/>
  <c r="G2116" i="65"/>
  <c r="G2115" i="65"/>
  <c r="G2114" i="65"/>
  <c r="G2113" i="65"/>
  <c r="G2112" i="65"/>
  <c r="G2111" i="65"/>
  <c r="G2110" i="65"/>
  <c r="G2109" i="65"/>
  <c r="G2108" i="65"/>
  <c r="G2107" i="65"/>
  <c r="G2106" i="65"/>
  <c r="G2105" i="65"/>
  <c r="G2104" i="65"/>
  <c r="G2103" i="65"/>
  <c r="G2102" i="65"/>
  <c r="G2101" i="65"/>
  <c r="G2100" i="65"/>
  <c r="G2099" i="65"/>
  <c r="G2098" i="65"/>
  <c r="G2097" i="65"/>
  <c r="G2096" i="65"/>
  <c r="G2095" i="65"/>
  <c r="G2094" i="65"/>
  <c r="G2093" i="65"/>
  <c r="G2092" i="65"/>
  <c r="G2091" i="65"/>
  <c r="G2090" i="65"/>
  <c r="G2089" i="65"/>
  <c r="G2088" i="65"/>
  <c r="G2087" i="65"/>
  <c r="G2086" i="65"/>
  <c r="G2085" i="65"/>
  <c r="G2084" i="65"/>
  <c r="G2083" i="65"/>
  <c r="G2082" i="65"/>
  <c r="G2081" i="65"/>
  <c r="G2080" i="65"/>
  <c r="G2079" i="65"/>
  <c r="G2078" i="65"/>
  <c r="G2077" i="65"/>
  <c r="G2076" i="65"/>
  <c r="G2075" i="65"/>
  <c r="G2074" i="65"/>
  <c r="G2073" i="65"/>
  <c r="G2072" i="65"/>
  <c r="G2071" i="65"/>
  <c r="G2070" i="65"/>
  <c r="G2069" i="65"/>
  <c r="G2068" i="65"/>
  <c r="G2067" i="65"/>
  <c r="G2066" i="65"/>
  <c r="G2065" i="65"/>
  <c r="G2064" i="65"/>
  <c r="G2063" i="65"/>
  <c r="G2062" i="65"/>
  <c r="G2061" i="65"/>
  <c r="G2060" i="65"/>
  <c r="G2059" i="65"/>
  <c r="G2058" i="65"/>
  <c r="G2057" i="65"/>
  <c r="G2056" i="65"/>
  <c r="G2055" i="65"/>
  <c r="G2054" i="65"/>
  <c r="G2053" i="65"/>
  <c r="G2052" i="65"/>
  <c r="G2051" i="65"/>
  <c r="G2050" i="65"/>
  <c r="G2049" i="65"/>
  <c r="G2048" i="65"/>
  <c r="G2047" i="65"/>
  <c r="G2046" i="65"/>
  <c r="G2045" i="65"/>
  <c r="G2044" i="65"/>
  <c r="G2043" i="65"/>
  <c r="G2042" i="65"/>
  <c r="G2041" i="65"/>
  <c r="G2040" i="65"/>
  <c r="G2039" i="65"/>
  <c r="G2038" i="65"/>
  <c r="G2037" i="65"/>
  <c r="G2036" i="65"/>
  <c r="G2035" i="65"/>
  <c r="G2034" i="65"/>
  <c r="G2033" i="65"/>
  <c r="G2032" i="65"/>
  <c r="G2031" i="65"/>
  <c r="G2030" i="65"/>
  <c r="G2029" i="65"/>
  <c r="G2028" i="65"/>
  <c r="G2027" i="65"/>
  <c r="G2026" i="65"/>
  <c r="G2025" i="65"/>
  <c r="G2024" i="65"/>
  <c r="G2023" i="65"/>
  <c r="G2022" i="65"/>
  <c r="G2021" i="65"/>
  <c r="G2020" i="65"/>
  <c r="G2019" i="65"/>
  <c r="G2018" i="65"/>
  <c r="G2017" i="65"/>
  <c r="G2016" i="65"/>
  <c r="G2015" i="65"/>
  <c r="G2014" i="65"/>
  <c r="G2013" i="65"/>
  <c r="G2012" i="65"/>
  <c r="G2011" i="65"/>
  <c r="G2010" i="65"/>
  <c r="G2009" i="65"/>
  <c r="G2008" i="65"/>
  <c r="G2007" i="65"/>
  <c r="G2006" i="65"/>
  <c r="G2005" i="65"/>
  <c r="G2004" i="65"/>
  <c r="G2003" i="65"/>
  <c r="G2002" i="65"/>
  <c r="G2001" i="65"/>
  <c r="G2000" i="65"/>
  <c r="G1999" i="65"/>
  <c r="G1998" i="65"/>
  <c r="G1997" i="65"/>
  <c r="G1996" i="65"/>
  <c r="G1995" i="65"/>
  <c r="G1994" i="65"/>
  <c r="G1993" i="65"/>
  <c r="G1992" i="65"/>
  <c r="G1991" i="65"/>
  <c r="G1990" i="65"/>
  <c r="G1989" i="65"/>
  <c r="G1988" i="65"/>
  <c r="G1987" i="65"/>
  <c r="G1986" i="65"/>
  <c r="G1985" i="65"/>
  <c r="G1984" i="65"/>
  <c r="G1983" i="65"/>
  <c r="G1982" i="65"/>
  <c r="G1981" i="65"/>
  <c r="G1980" i="65"/>
  <c r="G1979" i="65"/>
  <c r="G1978" i="65"/>
  <c r="G1977" i="65"/>
  <c r="G1976" i="65"/>
  <c r="G1975" i="65"/>
  <c r="G1974" i="65"/>
  <c r="G1973" i="65"/>
  <c r="G1972" i="65"/>
  <c r="G1971" i="65"/>
  <c r="G1970" i="65"/>
  <c r="G1969" i="65"/>
  <c r="G1968" i="65"/>
  <c r="G1967" i="65"/>
  <c r="G1966" i="65"/>
  <c r="G1965" i="65"/>
  <c r="G1964" i="65"/>
  <c r="G1963" i="65"/>
  <c r="G1962" i="65"/>
  <c r="G1961" i="65"/>
  <c r="G1960" i="65"/>
  <c r="G1959" i="65"/>
  <c r="G1958" i="65"/>
  <c r="G1957" i="65"/>
  <c r="G1956" i="65"/>
  <c r="G1955" i="65"/>
  <c r="G1954" i="65"/>
  <c r="G1953" i="65"/>
  <c r="G1952" i="65"/>
  <c r="G1951" i="65"/>
  <c r="G1950" i="65"/>
  <c r="G1949" i="65"/>
  <c r="G1948" i="65"/>
  <c r="G1947" i="65"/>
  <c r="G1946" i="65"/>
  <c r="G1945" i="65"/>
  <c r="G1944" i="65"/>
  <c r="G1943" i="65"/>
  <c r="G1942" i="65"/>
  <c r="G1941" i="65"/>
  <c r="G1940" i="65"/>
  <c r="G1939" i="65"/>
  <c r="G1938" i="65"/>
  <c r="G1937" i="65"/>
  <c r="G1936" i="65"/>
  <c r="G1935" i="65"/>
  <c r="G1934" i="65"/>
  <c r="G1933" i="65"/>
  <c r="G1932" i="65"/>
  <c r="G1931" i="65"/>
  <c r="G1930" i="65"/>
  <c r="G1929" i="65"/>
  <c r="G1928" i="65"/>
  <c r="G1927" i="65"/>
  <c r="G1926" i="65"/>
  <c r="G1925" i="65"/>
  <c r="G1924" i="65"/>
  <c r="G1923" i="65"/>
  <c r="G1922" i="65"/>
  <c r="G1921" i="65"/>
  <c r="G1920" i="65"/>
  <c r="G1919" i="65"/>
  <c r="G1918" i="65"/>
  <c r="G1917" i="65"/>
  <c r="G1916" i="65"/>
  <c r="G1915" i="65"/>
  <c r="G1914" i="65"/>
  <c r="G1913" i="65"/>
  <c r="G1912" i="65"/>
  <c r="G1911" i="65"/>
  <c r="G1910" i="65"/>
  <c r="G1909" i="65"/>
  <c r="G1908" i="65"/>
  <c r="G1907" i="65"/>
  <c r="G1906" i="65"/>
  <c r="G1905" i="65"/>
  <c r="G1904" i="65"/>
  <c r="G1903" i="65"/>
  <c r="G1902" i="65"/>
  <c r="G1901" i="65"/>
  <c r="G1900" i="65"/>
  <c r="G1899" i="65"/>
  <c r="G1898" i="65"/>
  <c r="G1897" i="65"/>
  <c r="G1896" i="65"/>
  <c r="G1895" i="65"/>
  <c r="G1894" i="65"/>
  <c r="G1893" i="65"/>
  <c r="G1892" i="65"/>
  <c r="G1891" i="65"/>
  <c r="G1890" i="65"/>
  <c r="G1889" i="65"/>
  <c r="G1888" i="65"/>
  <c r="G1887" i="65"/>
  <c r="G1886" i="65"/>
  <c r="G1885" i="65"/>
  <c r="G1884" i="65"/>
  <c r="G1883" i="65"/>
  <c r="G1882" i="65"/>
  <c r="G1881" i="65"/>
  <c r="G1880" i="65"/>
  <c r="G1879" i="65"/>
  <c r="G1878" i="65"/>
  <c r="G1877" i="65"/>
  <c r="G1876" i="65"/>
  <c r="G1875" i="65"/>
  <c r="G1874" i="65"/>
  <c r="G1873" i="65"/>
  <c r="G1872" i="65"/>
  <c r="G1871" i="65"/>
  <c r="G1870" i="65"/>
  <c r="G1869" i="65"/>
  <c r="G1868" i="65"/>
  <c r="G1867" i="65"/>
  <c r="G1866" i="65"/>
  <c r="G1865" i="65"/>
  <c r="G1864" i="65"/>
  <c r="G1863" i="65"/>
  <c r="G1862" i="65"/>
  <c r="G1861" i="65"/>
  <c r="G1860" i="65"/>
  <c r="G1859" i="65"/>
  <c r="G1858" i="65"/>
  <c r="G1857" i="65"/>
  <c r="G1856" i="65"/>
  <c r="G1855" i="65"/>
  <c r="G1854" i="65"/>
  <c r="G1853" i="65"/>
  <c r="G1852" i="65"/>
  <c r="G1851" i="65"/>
  <c r="G1850" i="65"/>
  <c r="G1849" i="65"/>
  <c r="G1848" i="65"/>
  <c r="G1847" i="65"/>
  <c r="G1846" i="65"/>
  <c r="G1845" i="65"/>
  <c r="G1844" i="65"/>
  <c r="G1843" i="65"/>
  <c r="G1842" i="65"/>
  <c r="G1841" i="65"/>
  <c r="G1840" i="65"/>
  <c r="G1839" i="65"/>
  <c r="G1838" i="65"/>
  <c r="G1837" i="65"/>
  <c r="G1836" i="65"/>
  <c r="G1835" i="65"/>
  <c r="G1834" i="65"/>
  <c r="G1833" i="65"/>
  <c r="G1832" i="65"/>
  <c r="G1831" i="65"/>
  <c r="G1830" i="65"/>
  <c r="G1829" i="65"/>
  <c r="G1828" i="65"/>
  <c r="G1827" i="65"/>
  <c r="G1826" i="65"/>
  <c r="G1825" i="65"/>
  <c r="G1824" i="65"/>
  <c r="G1823" i="65"/>
  <c r="G1822" i="65"/>
  <c r="G1821" i="65"/>
  <c r="G1820" i="65"/>
  <c r="G1819" i="65"/>
  <c r="G1818" i="65"/>
  <c r="G1817" i="65"/>
  <c r="G1816" i="65"/>
  <c r="G1815" i="65"/>
  <c r="G1814" i="65"/>
  <c r="G1813" i="65"/>
  <c r="G1812" i="65"/>
  <c r="G1811" i="65"/>
  <c r="G1810" i="65"/>
  <c r="G1809" i="65"/>
  <c r="G1808" i="65"/>
  <c r="G1807" i="65"/>
  <c r="G1806" i="65"/>
  <c r="G1805" i="65"/>
  <c r="G1804" i="65"/>
  <c r="G1803" i="65"/>
  <c r="G1802" i="65"/>
  <c r="G1801" i="65"/>
  <c r="G1800" i="65"/>
  <c r="G1799" i="65"/>
  <c r="G1798" i="65"/>
  <c r="G1797" i="65"/>
  <c r="G1796" i="65"/>
  <c r="G1795" i="65"/>
  <c r="G1794" i="65"/>
  <c r="G1793" i="65"/>
  <c r="G1792" i="65"/>
  <c r="G1791" i="65"/>
  <c r="G1790" i="65"/>
  <c r="G1789" i="65"/>
  <c r="G1788" i="65"/>
  <c r="G1787" i="65"/>
  <c r="G1786" i="65"/>
  <c r="G1785" i="65"/>
  <c r="G1784" i="65"/>
  <c r="G1783" i="65"/>
  <c r="G1782" i="65"/>
  <c r="G1781" i="65"/>
  <c r="G1780" i="65"/>
  <c r="G1779" i="65"/>
  <c r="G1778" i="65"/>
  <c r="G1777" i="65"/>
  <c r="G1776" i="65"/>
  <c r="G1775" i="65"/>
  <c r="G1774" i="65"/>
  <c r="G1773" i="65"/>
  <c r="G1772" i="65"/>
  <c r="G1771" i="65"/>
  <c r="G1770" i="65"/>
  <c r="G1769" i="65"/>
  <c r="G1768" i="65"/>
  <c r="G1767" i="65"/>
  <c r="G1766" i="65"/>
  <c r="G1765" i="65"/>
  <c r="G1764" i="65"/>
  <c r="G1763" i="65"/>
  <c r="G1762" i="65"/>
  <c r="G1761" i="65"/>
  <c r="G1760" i="65"/>
  <c r="G1759" i="65"/>
  <c r="G1758" i="65"/>
  <c r="G1757" i="65"/>
  <c r="G1756" i="65"/>
  <c r="G1755" i="65"/>
  <c r="G1754" i="65"/>
  <c r="G1753" i="65"/>
  <c r="G1752" i="65"/>
  <c r="G1751" i="65"/>
  <c r="G1750" i="65"/>
  <c r="G1749" i="65"/>
  <c r="G1748" i="65"/>
  <c r="G1747" i="65"/>
  <c r="G1746" i="65"/>
  <c r="G1745" i="65"/>
  <c r="G1744" i="65"/>
  <c r="G1743" i="65"/>
  <c r="G1742" i="65"/>
  <c r="G1741" i="65"/>
  <c r="G1740" i="65"/>
  <c r="G1739" i="65"/>
  <c r="G1738" i="65"/>
  <c r="G1737" i="65"/>
  <c r="G1736" i="65"/>
  <c r="G1735" i="65"/>
  <c r="G1734" i="65"/>
  <c r="G1733" i="65"/>
  <c r="G1732" i="65"/>
  <c r="G1731" i="65"/>
  <c r="G1730" i="65"/>
  <c r="G1729" i="65"/>
  <c r="G1728" i="65"/>
  <c r="G1727" i="65"/>
  <c r="G1726" i="65"/>
  <c r="G1725" i="65"/>
  <c r="G1724" i="65"/>
  <c r="G1723" i="65"/>
  <c r="G1722" i="65"/>
  <c r="G1721" i="65"/>
  <c r="G1720" i="65"/>
  <c r="G1719" i="65"/>
  <c r="G1718" i="65"/>
  <c r="G1717" i="65"/>
  <c r="G1716" i="65"/>
  <c r="G1715" i="65"/>
  <c r="G1714" i="65"/>
  <c r="G1713" i="65"/>
  <c r="G1712" i="65"/>
  <c r="G1711" i="65"/>
  <c r="G1710" i="65"/>
  <c r="G1709" i="65"/>
  <c r="G1708" i="65"/>
  <c r="G1707" i="65"/>
  <c r="G1706" i="65"/>
  <c r="G1705" i="65"/>
  <c r="G1704" i="65"/>
  <c r="G1703" i="65"/>
  <c r="G1702" i="65"/>
  <c r="G1701" i="65"/>
  <c r="G1700" i="65"/>
  <c r="G1699" i="65"/>
  <c r="G1698" i="65"/>
  <c r="G1697" i="65"/>
  <c r="G1696" i="65"/>
  <c r="G1695" i="65"/>
  <c r="G1694" i="65"/>
  <c r="G1693" i="65"/>
  <c r="G1692" i="65"/>
  <c r="G1691" i="65"/>
  <c r="G1690" i="65"/>
  <c r="G1689" i="65"/>
  <c r="G1688" i="65"/>
  <c r="G1687" i="65"/>
  <c r="G1686" i="65"/>
  <c r="G1685" i="65"/>
  <c r="G1684" i="65"/>
  <c r="G1683" i="65"/>
  <c r="G1682" i="65"/>
  <c r="G1681" i="65"/>
  <c r="G1680" i="65"/>
  <c r="G1679" i="65"/>
  <c r="G1678" i="65"/>
  <c r="G1677" i="65"/>
  <c r="G1676" i="65"/>
  <c r="G1675" i="65"/>
  <c r="G1674" i="65"/>
  <c r="G1673" i="65"/>
  <c r="G1672" i="65"/>
  <c r="G1671" i="65"/>
  <c r="G1670" i="65"/>
  <c r="G1669" i="65"/>
  <c r="G1668" i="65"/>
  <c r="G1667" i="65"/>
  <c r="G1666" i="65"/>
  <c r="G1665" i="65"/>
  <c r="G1664" i="65"/>
  <c r="G1663" i="65"/>
  <c r="G1662" i="65"/>
  <c r="G1661" i="65"/>
  <c r="G1660" i="65"/>
  <c r="G1659" i="65"/>
  <c r="G1658" i="65"/>
  <c r="G1657" i="65"/>
  <c r="G1656" i="65"/>
  <c r="G1655" i="65"/>
  <c r="G1654" i="65"/>
  <c r="G1653" i="65"/>
  <c r="G1652" i="65"/>
  <c r="G1651" i="65"/>
  <c r="G1650" i="65"/>
  <c r="G1649" i="65"/>
  <c r="G1648" i="65"/>
  <c r="G1647" i="65"/>
  <c r="G1646" i="65"/>
  <c r="G1645" i="65"/>
  <c r="G1644" i="65"/>
  <c r="G1643" i="65"/>
  <c r="G1642" i="65"/>
  <c r="G1641" i="65"/>
  <c r="G1640" i="65"/>
  <c r="G1639" i="65"/>
  <c r="G1638" i="65"/>
  <c r="G1637" i="65"/>
  <c r="G1636" i="65"/>
  <c r="G1635" i="65"/>
  <c r="G1634" i="65"/>
  <c r="G1633" i="65"/>
  <c r="G1632" i="65"/>
  <c r="G1631" i="65"/>
  <c r="G1630" i="65"/>
  <c r="G1629" i="65"/>
  <c r="G1628" i="65"/>
  <c r="G1627" i="65"/>
  <c r="G1626" i="65"/>
  <c r="G1625" i="65"/>
  <c r="G1624" i="65"/>
  <c r="G1623" i="65"/>
  <c r="G1622" i="65"/>
  <c r="G1621" i="65"/>
  <c r="G1620" i="65"/>
  <c r="G1619" i="65"/>
  <c r="G1618" i="65"/>
  <c r="G1617" i="65"/>
  <c r="G1616" i="65"/>
  <c r="G1615" i="65"/>
  <c r="G1614" i="65"/>
  <c r="G1613" i="65"/>
  <c r="G1612" i="65"/>
  <c r="G1611" i="65"/>
  <c r="G1610" i="65"/>
  <c r="G1609" i="65"/>
  <c r="G1608" i="65"/>
  <c r="G1607" i="65"/>
  <c r="G1606" i="65"/>
  <c r="G1605" i="65"/>
  <c r="G1604" i="65"/>
  <c r="G1603" i="65"/>
  <c r="G1602" i="65"/>
  <c r="G1601" i="65"/>
  <c r="G1600" i="65"/>
  <c r="G1599" i="65"/>
  <c r="G1598" i="65"/>
  <c r="G1597" i="65"/>
  <c r="G1596" i="65"/>
  <c r="G1595" i="65"/>
  <c r="G1594" i="65"/>
  <c r="G1593" i="65"/>
  <c r="G1592" i="65"/>
  <c r="G1591" i="65"/>
  <c r="G1590" i="65"/>
  <c r="G1589" i="65"/>
  <c r="G1588" i="65"/>
  <c r="G1587" i="65"/>
  <c r="G1586" i="65"/>
  <c r="G1585" i="65"/>
  <c r="G1584" i="65"/>
  <c r="G1583" i="65"/>
  <c r="G1582" i="65"/>
  <c r="G1581" i="65"/>
  <c r="G1580" i="65"/>
  <c r="G1579" i="65"/>
  <c r="G1578" i="65"/>
  <c r="G1577" i="65"/>
  <c r="G1576" i="65"/>
  <c r="G1575" i="65"/>
  <c r="G1574" i="65"/>
  <c r="G1573" i="65"/>
  <c r="G1572" i="65"/>
  <c r="G1571" i="65"/>
  <c r="G1570" i="65"/>
  <c r="G1569" i="65"/>
  <c r="G1568" i="65"/>
  <c r="G1567" i="65"/>
  <c r="G1566" i="65"/>
  <c r="G1565" i="65"/>
  <c r="G1564" i="65"/>
  <c r="G1563" i="65"/>
  <c r="G1562" i="65"/>
  <c r="G1561" i="65"/>
  <c r="G1560" i="65"/>
  <c r="G1559" i="65"/>
  <c r="G1558" i="65"/>
  <c r="G1557" i="65"/>
  <c r="G1556" i="65"/>
  <c r="G1555" i="65"/>
  <c r="G1554" i="65"/>
  <c r="G1553" i="65"/>
  <c r="G1552" i="65"/>
  <c r="G1551" i="65"/>
  <c r="G1550" i="65"/>
  <c r="G1549" i="65"/>
  <c r="G1548" i="65"/>
  <c r="G1547" i="65"/>
  <c r="G1546" i="65"/>
  <c r="G1545" i="65"/>
  <c r="G1544" i="65"/>
  <c r="G1543" i="65"/>
  <c r="G1542" i="65"/>
  <c r="G1541" i="65"/>
  <c r="G1540" i="65"/>
  <c r="G1539" i="65"/>
  <c r="G1538" i="65"/>
  <c r="G1537" i="65"/>
  <c r="G1536" i="65"/>
  <c r="G1535" i="65"/>
  <c r="G1534" i="65"/>
  <c r="G1533" i="65"/>
  <c r="G1532" i="65"/>
  <c r="G1531" i="65"/>
  <c r="G1530" i="65"/>
  <c r="G1529" i="65"/>
  <c r="G1528" i="65"/>
  <c r="G1527" i="65"/>
  <c r="G1526" i="65"/>
  <c r="G1525" i="65"/>
  <c r="G1524" i="65"/>
  <c r="G1523" i="65"/>
  <c r="G1522" i="65"/>
  <c r="G1521" i="65"/>
  <c r="G1520" i="65"/>
  <c r="G1519" i="65"/>
  <c r="G1518" i="65"/>
  <c r="G1517" i="65"/>
  <c r="G1516" i="65"/>
  <c r="G1515" i="65"/>
  <c r="G1514" i="65"/>
  <c r="G1513" i="65"/>
  <c r="G1512" i="65"/>
  <c r="G1511" i="65"/>
  <c r="G1510" i="65"/>
  <c r="G1509" i="65"/>
  <c r="G1508" i="65"/>
  <c r="G1507" i="65"/>
  <c r="G1506" i="65"/>
  <c r="G1505" i="65"/>
  <c r="G1504" i="65"/>
  <c r="G1503" i="65"/>
  <c r="G1502" i="65"/>
  <c r="G1501" i="65"/>
  <c r="G1500" i="65"/>
  <c r="G1499" i="65"/>
  <c r="G1498" i="65"/>
  <c r="G1497" i="65"/>
  <c r="G1496" i="65"/>
  <c r="G1495" i="65"/>
  <c r="G1494" i="65"/>
  <c r="G1493" i="65"/>
  <c r="G1492" i="65"/>
  <c r="G1491" i="65"/>
  <c r="G1490" i="65"/>
  <c r="G1489" i="65"/>
  <c r="G1488" i="65"/>
  <c r="G1487" i="65"/>
  <c r="G1486" i="65"/>
  <c r="G1485" i="65"/>
  <c r="G1484" i="65"/>
  <c r="G1483" i="65"/>
  <c r="G1482" i="65"/>
  <c r="G1481" i="65"/>
  <c r="G1480" i="65"/>
  <c r="G1479" i="65"/>
  <c r="G1478" i="65"/>
  <c r="G1477" i="65"/>
  <c r="G1476" i="65"/>
  <c r="G1475" i="65"/>
  <c r="G1474" i="65"/>
  <c r="G1473" i="65"/>
  <c r="G1472" i="65"/>
  <c r="G1471" i="65"/>
  <c r="G1470" i="65"/>
  <c r="G1469" i="65"/>
  <c r="G1468" i="65"/>
  <c r="G1467" i="65"/>
  <c r="G1466" i="65"/>
  <c r="G1465" i="65"/>
  <c r="G1464" i="65"/>
  <c r="G1463" i="65"/>
  <c r="G1462" i="65"/>
  <c r="G1461" i="65"/>
  <c r="G1460" i="65"/>
  <c r="G1459" i="65"/>
  <c r="G1458" i="65"/>
  <c r="G1457" i="65"/>
  <c r="G1456" i="65"/>
  <c r="G1455" i="65"/>
  <c r="G1454" i="65"/>
  <c r="G1453" i="65"/>
  <c r="G1452" i="65"/>
  <c r="G1451" i="65"/>
  <c r="G1450" i="65"/>
  <c r="G1449" i="65"/>
  <c r="G1448" i="65"/>
  <c r="G1447" i="65"/>
  <c r="G1446" i="65"/>
  <c r="G1445" i="65"/>
  <c r="G1444" i="65"/>
  <c r="G1443" i="65"/>
  <c r="G1442" i="65"/>
  <c r="G1441" i="65"/>
  <c r="G1440" i="65"/>
  <c r="G1439" i="65"/>
  <c r="G1438" i="65"/>
  <c r="G1437" i="65"/>
  <c r="G1436" i="65"/>
  <c r="G1435" i="65"/>
  <c r="G1434" i="65"/>
  <c r="G1433" i="65"/>
  <c r="G1432" i="65"/>
  <c r="G1431" i="65"/>
  <c r="G1430" i="65"/>
  <c r="G1429" i="65"/>
  <c r="G1428" i="65"/>
  <c r="G1427" i="65"/>
  <c r="G1426" i="65"/>
  <c r="G1425" i="65"/>
  <c r="G1424" i="65"/>
  <c r="G1423" i="65"/>
  <c r="G1422" i="65"/>
  <c r="G1421" i="65"/>
  <c r="G1420" i="65"/>
  <c r="G1419" i="65"/>
  <c r="G1418" i="65"/>
  <c r="G1417" i="65"/>
  <c r="G1416" i="65"/>
  <c r="G1415" i="65"/>
  <c r="G1414" i="65"/>
  <c r="G1413" i="65"/>
  <c r="G1412" i="65"/>
  <c r="G1411" i="65"/>
  <c r="G1410" i="65"/>
  <c r="G1409" i="65"/>
  <c r="G1408" i="65"/>
  <c r="G1407" i="65"/>
  <c r="G1406" i="65"/>
  <c r="G1405" i="65"/>
  <c r="G1404" i="65"/>
  <c r="G1403" i="65"/>
  <c r="G1402" i="65"/>
  <c r="G1401" i="65"/>
  <c r="G1400" i="65"/>
  <c r="G1399" i="65"/>
  <c r="G1398" i="65"/>
  <c r="G1397" i="65"/>
  <c r="G1396" i="65"/>
  <c r="G1395" i="65"/>
  <c r="G1394" i="65"/>
  <c r="G1393" i="65"/>
  <c r="G1392" i="65"/>
  <c r="G1391" i="65"/>
  <c r="G1390" i="65"/>
  <c r="G1389" i="65"/>
  <c r="G1388" i="65"/>
  <c r="G1387" i="65"/>
  <c r="G1386" i="65"/>
  <c r="G1385" i="65"/>
  <c r="G1384" i="65"/>
  <c r="G1383" i="65"/>
  <c r="G1382" i="65"/>
  <c r="G1381" i="65"/>
  <c r="G1380" i="65"/>
  <c r="G1379" i="65"/>
  <c r="G1378" i="65"/>
  <c r="G1377" i="65"/>
  <c r="G1376" i="65"/>
  <c r="G1375" i="65"/>
  <c r="G1374" i="65"/>
  <c r="G1373" i="65"/>
  <c r="G1372" i="65"/>
  <c r="G1371" i="65"/>
  <c r="G1370" i="65"/>
  <c r="G1369" i="65"/>
  <c r="G1368" i="65"/>
  <c r="G1367" i="65"/>
  <c r="G1366" i="65"/>
  <c r="G1365" i="65"/>
  <c r="G1364" i="65"/>
  <c r="G1363" i="65"/>
  <c r="G1362" i="65"/>
  <c r="G1361" i="65"/>
  <c r="G1360" i="65"/>
  <c r="G1359" i="65"/>
  <c r="G1358" i="65"/>
  <c r="G1357" i="65"/>
  <c r="G1356" i="65"/>
  <c r="G1355" i="65"/>
  <c r="G1354" i="65"/>
  <c r="G1353" i="65"/>
  <c r="G1352" i="65"/>
  <c r="G1351" i="65"/>
  <c r="G1350" i="65"/>
  <c r="G1349" i="65"/>
  <c r="G1348" i="65"/>
  <c r="G1347" i="65"/>
  <c r="G1346" i="65"/>
  <c r="G1345" i="65"/>
  <c r="G1344" i="65"/>
  <c r="G1343" i="65"/>
  <c r="G1342" i="65"/>
  <c r="G1341" i="65"/>
  <c r="G1340" i="65"/>
  <c r="G1339" i="65"/>
  <c r="G1338" i="65"/>
  <c r="G1337" i="65"/>
  <c r="G1336" i="65"/>
  <c r="G1335" i="65"/>
  <c r="G1334" i="65"/>
  <c r="G1333" i="65"/>
  <c r="G1332" i="65"/>
  <c r="G1331" i="65"/>
  <c r="G1330" i="65"/>
  <c r="G1329" i="65"/>
  <c r="G1328" i="65"/>
  <c r="G1327" i="65"/>
  <c r="G1326" i="65"/>
  <c r="G1325" i="65"/>
  <c r="G1324" i="65"/>
  <c r="G1323" i="65"/>
  <c r="G1322" i="65"/>
  <c r="G1321" i="65"/>
  <c r="G1320" i="65"/>
  <c r="G1319" i="65"/>
  <c r="G1318" i="65"/>
  <c r="G1317" i="65"/>
  <c r="G1316" i="65"/>
  <c r="G1315" i="65"/>
  <c r="G1314" i="65"/>
  <c r="G1313" i="65"/>
  <c r="G1312" i="65"/>
  <c r="G1311" i="65"/>
  <c r="G1310" i="65"/>
  <c r="G1309" i="65"/>
  <c r="G1308" i="65"/>
  <c r="G1307" i="65"/>
  <c r="G1306" i="65"/>
  <c r="G1305" i="65"/>
  <c r="G1304" i="65"/>
  <c r="G1303" i="65"/>
  <c r="G1302" i="65"/>
  <c r="G1301" i="65"/>
  <c r="G1300" i="65"/>
  <c r="G1299" i="65"/>
  <c r="G1298" i="65"/>
  <c r="G1297" i="65"/>
  <c r="G1296" i="65"/>
  <c r="G1295" i="65"/>
  <c r="G1294" i="65"/>
  <c r="G1293" i="65"/>
  <c r="G1292" i="65"/>
  <c r="G1291" i="65"/>
  <c r="G1290" i="65"/>
  <c r="G1289" i="65"/>
  <c r="G1288" i="65"/>
  <c r="G1287" i="65"/>
  <c r="G1286" i="65"/>
  <c r="G1285" i="65"/>
  <c r="G1284" i="65"/>
  <c r="G1283" i="65"/>
  <c r="G1282" i="65"/>
  <c r="G1281" i="65"/>
  <c r="G1280" i="65"/>
  <c r="G1279" i="65"/>
  <c r="G1278" i="65"/>
  <c r="G1277" i="65"/>
  <c r="G1276" i="65"/>
  <c r="G1275" i="65"/>
  <c r="G1274" i="65"/>
  <c r="G1273" i="65"/>
  <c r="G1272" i="65"/>
  <c r="G1271" i="65"/>
  <c r="G1270" i="65"/>
  <c r="G1269" i="65"/>
  <c r="G1268" i="65"/>
  <c r="G1267" i="65"/>
  <c r="G1266" i="65"/>
  <c r="G1265" i="65"/>
  <c r="G1264" i="65"/>
  <c r="G1263" i="65"/>
  <c r="G1262" i="65"/>
  <c r="G1261" i="65"/>
  <c r="G1260" i="65"/>
  <c r="G1259" i="65"/>
  <c r="G1258" i="65"/>
  <c r="G1257" i="65"/>
  <c r="G1256" i="65"/>
  <c r="G1255" i="65"/>
  <c r="G1254" i="65"/>
  <c r="G1253" i="65"/>
  <c r="G1252" i="65"/>
  <c r="G1251" i="65"/>
  <c r="G1250" i="65"/>
  <c r="G1249" i="65"/>
  <c r="G1248" i="65"/>
  <c r="G1247" i="65"/>
  <c r="G1246" i="65"/>
  <c r="G1245" i="65"/>
  <c r="G1244" i="65"/>
  <c r="G1243" i="65"/>
  <c r="G1242" i="65"/>
  <c r="G1241" i="65"/>
  <c r="G1240" i="65"/>
  <c r="G1239" i="65"/>
  <c r="G1238" i="65"/>
  <c r="G1237" i="65"/>
  <c r="G1236" i="65"/>
  <c r="G1235" i="65"/>
  <c r="G1234" i="65"/>
  <c r="G1233" i="65"/>
  <c r="G1232" i="65"/>
  <c r="G1231" i="65"/>
  <c r="G1230" i="65"/>
  <c r="G1229" i="65"/>
  <c r="G1228" i="65"/>
  <c r="G1227" i="65"/>
  <c r="G1226" i="65"/>
  <c r="G1225" i="65"/>
  <c r="G1224" i="65"/>
  <c r="G1223" i="65"/>
  <c r="G1222" i="65"/>
  <c r="G1221" i="65"/>
  <c r="G1220" i="65"/>
  <c r="G1219" i="65"/>
  <c r="G1218" i="65"/>
  <c r="G1217" i="65"/>
  <c r="G1216" i="65"/>
  <c r="G1215" i="65"/>
  <c r="G1214" i="65"/>
  <c r="G1213" i="65"/>
  <c r="G1212" i="65"/>
  <c r="G1211" i="65"/>
  <c r="G1210" i="65"/>
  <c r="G1209" i="65"/>
  <c r="G1208" i="65"/>
  <c r="G1207" i="65"/>
  <c r="G1206" i="65"/>
  <c r="G1205" i="65"/>
  <c r="G1204" i="65"/>
  <c r="G1203" i="65"/>
  <c r="G1202" i="65"/>
  <c r="G1201" i="65"/>
  <c r="G1200" i="65"/>
  <c r="G1199" i="65"/>
  <c r="G1198" i="65"/>
  <c r="G1197" i="65"/>
  <c r="G1196" i="65"/>
  <c r="G1195" i="65"/>
  <c r="G1194" i="65"/>
  <c r="G1193" i="65"/>
  <c r="G1192" i="65"/>
  <c r="G1191" i="65"/>
  <c r="G1190" i="65"/>
  <c r="G1189" i="65"/>
  <c r="G1188" i="65"/>
  <c r="G1187" i="65"/>
  <c r="G1186" i="65"/>
  <c r="G1185" i="65"/>
  <c r="G1184" i="65"/>
  <c r="G1183" i="65"/>
  <c r="G1182" i="65"/>
  <c r="G1181" i="65"/>
  <c r="G1180" i="65"/>
  <c r="G1179" i="65"/>
  <c r="G1178" i="65"/>
  <c r="G1177" i="65"/>
  <c r="G1176" i="65"/>
  <c r="G1175" i="65"/>
  <c r="G1174" i="65"/>
  <c r="G1173" i="65"/>
  <c r="G1172" i="65"/>
  <c r="G1171" i="65"/>
  <c r="G1170" i="65"/>
  <c r="G1169" i="65"/>
  <c r="G1168" i="65"/>
  <c r="G1167" i="65"/>
  <c r="G1166" i="65"/>
  <c r="G1165" i="65"/>
  <c r="G1164" i="65"/>
  <c r="G1163" i="65"/>
  <c r="G1162" i="65"/>
  <c r="G1161" i="65"/>
  <c r="G1160" i="65"/>
  <c r="G1159" i="65"/>
  <c r="G1158" i="65"/>
  <c r="G1157" i="65"/>
  <c r="G1156" i="65"/>
  <c r="G1155" i="65"/>
  <c r="G1154" i="65"/>
  <c r="G1153" i="65"/>
  <c r="G1152" i="65"/>
  <c r="G1151" i="65"/>
  <c r="G1150" i="65"/>
  <c r="G1149" i="65"/>
  <c r="G1148" i="65"/>
  <c r="G1147" i="65"/>
  <c r="G1146" i="65"/>
  <c r="G1145" i="65"/>
  <c r="G1144" i="65"/>
  <c r="G1143" i="65"/>
  <c r="G1142" i="65"/>
  <c r="G1141" i="65"/>
  <c r="G1140" i="65"/>
  <c r="G1139" i="65"/>
  <c r="G1138" i="65"/>
  <c r="G1137" i="65"/>
  <c r="G1136" i="65"/>
  <c r="G1135" i="65"/>
  <c r="G1134" i="65"/>
  <c r="G1133" i="65"/>
  <c r="G1132" i="65"/>
  <c r="G1131" i="65"/>
  <c r="G1130" i="65"/>
  <c r="G1129" i="65"/>
  <c r="G1128" i="65"/>
  <c r="G1127" i="65"/>
  <c r="G1126" i="65"/>
  <c r="G1125" i="65"/>
  <c r="G1124" i="65"/>
  <c r="G1123" i="65"/>
  <c r="G1122" i="65"/>
  <c r="G1121" i="65"/>
  <c r="G1120" i="65"/>
  <c r="G1119" i="65"/>
  <c r="G1118" i="65"/>
  <c r="G1117" i="65"/>
  <c r="G1116" i="65"/>
  <c r="G1115" i="65"/>
  <c r="G1114" i="65"/>
  <c r="G1113" i="65"/>
  <c r="G1112" i="65"/>
  <c r="G1111" i="65"/>
  <c r="G1110" i="65"/>
  <c r="G1109" i="65"/>
  <c r="G1108" i="65"/>
  <c r="G1107" i="65"/>
  <c r="G1106" i="65"/>
  <c r="G1105" i="65"/>
  <c r="G1104" i="65"/>
  <c r="G1103" i="65"/>
  <c r="G1102" i="65"/>
  <c r="G1101" i="65"/>
  <c r="G1100" i="65"/>
  <c r="G1099" i="65"/>
  <c r="G1098" i="65"/>
  <c r="G1097" i="65"/>
  <c r="G1096" i="65"/>
  <c r="G1095" i="65"/>
  <c r="G1094" i="65"/>
  <c r="G1093" i="65"/>
  <c r="G1092" i="65"/>
  <c r="G1091" i="65"/>
  <c r="G1090" i="65"/>
  <c r="G1089" i="65"/>
  <c r="G1088" i="65"/>
  <c r="G1087" i="65"/>
  <c r="G1086" i="65"/>
  <c r="G1085" i="65"/>
  <c r="G1084" i="65"/>
  <c r="G1083" i="65"/>
  <c r="G1082" i="65"/>
  <c r="G1081" i="65"/>
  <c r="G1080" i="65"/>
  <c r="G1079" i="65"/>
  <c r="G1078" i="65"/>
  <c r="G1077" i="65"/>
  <c r="G1076" i="65"/>
  <c r="G1075" i="65"/>
  <c r="G1074" i="65"/>
  <c r="G1073" i="65"/>
  <c r="G1072" i="65"/>
  <c r="G1071" i="65"/>
  <c r="G1070" i="65"/>
  <c r="G1069" i="65"/>
  <c r="G1068" i="65"/>
  <c r="G1067" i="65"/>
  <c r="G1066" i="65"/>
  <c r="G1065" i="65"/>
  <c r="G1064" i="65"/>
  <c r="G1063" i="65"/>
  <c r="G1062" i="65"/>
  <c r="G1061" i="65"/>
  <c r="G1060" i="65"/>
  <c r="G1059" i="65"/>
  <c r="G1058" i="65"/>
  <c r="G1057" i="65"/>
  <c r="G1056" i="65"/>
  <c r="G1055" i="65"/>
  <c r="G1054" i="65"/>
  <c r="G1053" i="65"/>
  <c r="G1052" i="65"/>
  <c r="G1051" i="65"/>
  <c r="G1050" i="65"/>
  <c r="G1049" i="65"/>
  <c r="G1048" i="65"/>
  <c r="G1047" i="65"/>
  <c r="G1046" i="65"/>
  <c r="G1045" i="65"/>
  <c r="G1044" i="65"/>
  <c r="G1043" i="65"/>
  <c r="G1042" i="65"/>
  <c r="G1041" i="65"/>
  <c r="G1040" i="65"/>
  <c r="G1039" i="65"/>
  <c r="G1038" i="65"/>
  <c r="G1037" i="65"/>
  <c r="G1036" i="65"/>
  <c r="G1035" i="65"/>
  <c r="G1034" i="65"/>
  <c r="G1033" i="65"/>
  <c r="G1032" i="65"/>
  <c r="G1031" i="65"/>
  <c r="G1030" i="65"/>
  <c r="G1029" i="65"/>
  <c r="G1028" i="65"/>
  <c r="G1027" i="65"/>
  <c r="G1026" i="65"/>
  <c r="G1025" i="65"/>
  <c r="G1024" i="65"/>
  <c r="G1023" i="65"/>
  <c r="G1022" i="65"/>
  <c r="G1021" i="65"/>
  <c r="G1020" i="65"/>
  <c r="G1019" i="65"/>
  <c r="G1018" i="65"/>
  <c r="G1017" i="65"/>
  <c r="G1016" i="65"/>
  <c r="G1015" i="65"/>
  <c r="G1014" i="65"/>
  <c r="G1013" i="65"/>
  <c r="G1012" i="65"/>
  <c r="G1011" i="65"/>
  <c r="G1010" i="65"/>
  <c r="G1009" i="65"/>
  <c r="G1008" i="65"/>
  <c r="G1007" i="65"/>
  <c r="G1006" i="65"/>
  <c r="G1005" i="65"/>
  <c r="G1004" i="65"/>
  <c r="G1003" i="65"/>
  <c r="G1002" i="65"/>
  <c r="G1001" i="65"/>
  <c r="G1000" i="65"/>
  <c r="G999" i="65"/>
  <c r="G998" i="65"/>
  <c r="G997" i="65"/>
  <c r="G996" i="65"/>
  <c r="G995" i="65"/>
  <c r="G994" i="65"/>
  <c r="G993" i="65"/>
  <c r="G992" i="65"/>
  <c r="G991" i="65"/>
  <c r="G990" i="65"/>
  <c r="G989" i="65"/>
  <c r="G988" i="65"/>
  <c r="G987" i="65"/>
  <c r="G986" i="65"/>
  <c r="G985" i="65"/>
  <c r="G984" i="65"/>
  <c r="G983" i="65"/>
  <c r="G982" i="65"/>
  <c r="G981" i="65"/>
  <c r="G980" i="65"/>
  <c r="G979" i="65"/>
  <c r="G978" i="65"/>
  <c r="G977" i="65"/>
  <c r="G976" i="65"/>
  <c r="G975" i="65"/>
  <c r="G974" i="65"/>
  <c r="G973" i="65"/>
  <c r="G972" i="65"/>
  <c r="G971" i="65"/>
  <c r="G970" i="65"/>
  <c r="G969" i="65"/>
  <c r="G968" i="65"/>
  <c r="G967" i="65"/>
  <c r="G966" i="65"/>
  <c r="G965" i="65"/>
  <c r="G964" i="65"/>
  <c r="G963" i="65"/>
  <c r="G962" i="65"/>
  <c r="G961" i="65"/>
  <c r="G960" i="65"/>
  <c r="G959" i="65"/>
  <c r="G958" i="65"/>
  <c r="G957" i="65"/>
  <c r="G956" i="65"/>
  <c r="G955" i="65"/>
  <c r="G954" i="65"/>
  <c r="G953" i="65"/>
  <c r="G952" i="65"/>
  <c r="G951" i="65"/>
  <c r="G950" i="65"/>
  <c r="G949" i="65"/>
  <c r="G948" i="65"/>
  <c r="G947" i="65"/>
  <c r="G946" i="65"/>
  <c r="G945" i="65"/>
  <c r="G944" i="65"/>
  <c r="G943" i="65"/>
  <c r="G942" i="65"/>
  <c r="G941" i="65"/>
  <c r="G940" i="65"/>
  <c r="G939" i="65"/>
  <c r="G938" i="65"/>
  <c r="G937" i="65"/>
  <c r="G936" i="65"/>
  <c r="G935" i="65"/>
  <c r="G934" i="65"/>
  <c r="G933" i="65"/>
  <c r="G932" i="65"/>
  <c r="G931" i="65"/>
  <c r="G930" i="65"/>
  <c r="G929" i="65"/>
  <c r="G928" i="65"/>
  <c r="G927" i="65"/>
  <c r="G926" i="65"/>
  <c r="G925" i="65"/>
  <c r="G924" i="65"/>
  <c r="G923" i="65"/>
  <c r="G922" i="65"/>
  <c r="G921" i="65"/>
  <c r="G920" i="65"/>
  <c r="G919" i="65"/>
  <c r="G918" i="65"/>
  <c r="G917" i="65"/>
  <c r="G916" i="65"/>
  <c r="G915" i="65"/>
  <c r="G914" i="65"/>
  <c r="G913" i="65"/>
  <c r="G912" i="65"/>
  <c r="G911" i="65"/>
  <c r="G910" i="65"/>
  <c r="G909" i="65"/>
  <c r="G908" i="65"/>
  <c r="G907" i="65"/>
  <c r="G906" i="65"/>
  <c r="G905" i="65"/>
  <c r="G904" i="65"/>
  <c r="G903" i="65"/>
  <c r="G902" i="65"/>
  <c r="G901" i="65"/>
  <c r="G900" i="65"/>
  <c r="G899" i="65"/>
  <c r="G898" i="65"/>
  <c r="G897" i="65"/>
  <c r="G896" i="65"/>
  <c r="G895" i="65"/>
  <c r="G894" i="65"/>
  <c r="G893" i="65"/>
  <c r="G892" i="65"/>
  <c r="G891" i="65"/>
  <c r="G890" i="65"/>
  <c r="G889" i="65"/>
  <c r="G888" i="65"/>
  <c r="G887" i="65"/>
  <c r="G886" i="65"/>
  <c r="G885" i="65"/>
  <c r="G884" i="65"/>
  <c r="G883" i="65"/>
  <c r="G882" i="65"/>
  <c r="G881" i="65"/>
  <c r="G880" i="65"/>
  <c r="G879" i="65"/>
  <c r="G878" i="65"/>
  <c r="G877" i="65"/>
  <c r="G876" i="65"/>
  <c r="G875" i="65"/>
  <c r="G874" i="65"/>
  <c r="G873" i="65"/>
  <c r="G872" i="65"/>
  <c r="G871" i="65"/>
  <c r="G870" i="65"/>
  <c r="G869" i="65"/>
  <c r="G868" i="65"/>
  <c r="G867" i="65"/>
  <c r="G866" i="65"/>
  <c r="G865" i="65"/>
  <c r="G864" i="65"/>
  <c r="G863" i="65"/>
  <c r="G862" i="65"/>
  <c r="G861" i="65"/>
  <c r="G860" i="65"/>
  <c r="G859" i="65"/>
  <c r="G858" i="65"/>
  <c r="G857" i="65"/>
  <c r="G856" i="65"/>
  <c r="G855" i="65"/>
  <c r="G854" i="65"/>
  <c r="G853" i="65"/>
  <c r="G852" i="65"/>
  <c r="G851" i="65"/>
  <c r="G850" i="65"/>
  <c r="G849" i="65"/>
  <c r="G848" i="65"/>
  <c r="G847" i="65"/>
  <c r="G846" i="65"/>
  <c r="G845" i="65"/>
  <c r="G844" i="65"/>
  <c r="G843" i="65"/>
  <c r="G842" i="65"/>
  <c r="G841" i="65"/>
  <c r="G840" i="65"/>
  <c r="G839" i="65"/>
  <c r="G838" i="65"/>
  <c r="G837" i="65"/>
  <c r="G836" i="65"/>
  <c r="G835" i="65"/>
  <c r="G834" i="65"/>
  <c r="G833" i="65"/>
  <c r="G832" i="65"/>
  <c r="G831" i="65"/>
  <c r="G830" i="65"/>
  <c r="G829" i="65"/>
  <c r="G828" i="65"/>
  <c r="G827" i="65"/>
  <c r="G826" i="65"/>
  <c r="G825" i="65"/>
  <c r="G824" i="65"/>
  <c r="G823" i="65"/>
  <c r="G822" i="65"/>
  <c r="G821" i="65"/>
  <c r="G820" i="65"/>
  <c r="G819" i="65"/>
  <c r="G818" i="65"/>
  <c r="G817" i="65"/>
  <c r="G816" i="65"/>
  <c r="G815" i="65"/>
  <c r="G814" i="65"/>
  <c r="G813" i="65"/>
  <c r="G812" i="65"/>
  <c r="G811" i="65"/>
  <c r="G810" i="65"/>
  <c r="G809" i="65"/>
  <c r="G808" i="65"/>
  <c r="G807" i="65"/>
  <c r="G806" i="65"/>
  <c r="G805" i="65"/>
  <c r="G804" i="65"/>
  <c r="G803" i="65"/>
  <c r="G802" i="65"/>
  <c r="G801" i="65"/>
  <c r="G800" i="65"/>
  <c r="G799" i="65"/>
  <c r="G798" i="65"/>
  <c r="G797" i="65"/>
  <c r="G796" i="65"/>
  <c r="G795" i="65"/>
  <c r="G794" i="65"/>
  <c r="G793" i="65"/>
  <c r="G792" i="65"/>
  <c r="G791" i="65"/>
  <c r="G790" i="65"/>
  <c r="G789" i="65"/>
  <c r="G788" i="65"/>
  <c r="G787" i="65"/>
  <c r="G786" i="65"/>
  <c r="G785" i="65"/>
  <c r="G784" i="65"/>
  <c r="G783" i="65"/>
  <c r="G782" i="65"/>
  <c r="G781" i="65"/>
  <c r="G780" i="65"/>
  <c r="G779" i="65"/>
  <c r="G778" i="65"/>
  <c r="G777" i="65"/>
  <c r="G776" i="65"/>
  <c r="G775" i="65"/>
  <c r="G774" i="65"/>
  <c r="G773" i="65"/>
  <c r="G772" i="65"/>
  <c r="G771" i="65"/>
  <c r="G770" i="65"/>
  <c r="G769" i="65"/>
  <c r="G768" i="65"/>
  <c r="G767" i="65"/>
  <c r="G766" i="65"/>
  <c r="G765" i="65"/>
  <c r="G764" i="65"/>
  <c r="G763" i="65"/>
  <c r="G762" i="65"/>
  <c r="G761" i="65"/>
  <c r="G760" i="65"/>
  <c r="G759" i="65"/>
  <c r="G758" i="65"/>
  <c r="G757" i="65"/>
  <c r="G756" i="65"/>
  <c r="G755" i="65"/>
  <c r="G754" i="65"/>
  <c r="G753" i="65"/>
  <c r="G752" i="65"/>
  <c r="G751" i="65"/>
  <c r="G750" i="65"/>
  <c r="G749" i="65"/>
  <c r="G748" i="65"/>
  <c r="G747" i="65"/>
  <c r="G746" i="65"/>
  <c r="G745" i="65"/>
  <c r="G744" i="65"/>
  <c r="G743" i="65"/>
  <c r="G742" i="65"/>
  <c r="G741" i="65"/>
  <c r="G740" i="65"/>
  <c r="G739" i="65"/>
  <c r="G738" i="65"/>
  <c r="G737" i="65"/>
  <c r="G736" i="65"/>
  <c r="G735" i="65"/>
  <c r="G734" i="65"/>
  <c r="G733" i="65"/>
  <c r="G732" i="65"/>
  <c r="G731" i="65"/>
  <c r="G730" i="65"/>
  <c r="G729" i="65"/>
  <c r="G728" i="65"/>
  <c r="G727" i="65"/>
  <c r="G726" i="65"/>
  <c r="G725" i="65"/>
  <c r="G724" i="65"/>
  <c r="G723" i="65"/>
  <c r="G722" i="65"/>
  <c r="G721" i="65"/>
  <c r="G720" i="65"/>
  <c r="G719" i="65"/>
  <c r="G718" i="65"/>
  <c r="G717" i="65"/>
  <c r="G716" i="65"/>
  <c r="G715" i="65"/>
  <c r="G714" i="65"/>
  <c r="G713" i="65"/>
  <c r="G712" i="65"/>
  <c r="G711" i="65"/>
  <c r="G710" i="65"/>
  <c r="G709" i="65"/>
  <c r="G708" i="65"/>
  <c r="G707" i="65"/>
  <c r="G706" i="65"/>
  <c r="G705" i="65"/>
  <c r="G704" i="65"/>
  <c r="G703" i="65"/>
  <c r="G702" i="65"/>
  <c r="G701" i="65"/>
  <c r="G700" i="65"/>
  <c r="G699" i="65"/>
  <c r="G698" i="65"/>
  <c r="G697" i="65"/>
  <c r="G696" i="65"/>
  <c r="G695" i="65"/>
  <c r="G694" i="65"/>
  <c r="G693" i="65"/>
  <c r="G692" i="65"/>
  <c r="G691" i="65"/>
  <c r="G690" i="65"/>
  <c r="G689" i="65"/>
  <c r="G688" i="65"/>
  <c r="G687" i="65"/>
  <c r="G686" i="65"/>
  <c r="G685" i="65"/>
  <c r="G684" i="65"/>
  <c r="G683" i="65"/>
  <c r="G682" i="65"/>
  <c r="G681" i="65"/>
  <c r="G680" i="65"/>
  <c r="G679" i="65"/>
  <c r="G678" i="65"/>
  <c r="G677" i="65"/>
  <c r="G676" i="65"/>
  <c r="G675" i="65"/>
  <c r="G674" i="65"/>
  <c r="G673" i="65"/>
  <c r="G672" i="65"/>
  <c r="G671" i="65"/>
  <c r="G670" i="65"/>
  <c r="G669" i="65"/>
  <c r="G668" i="65"/>
  <c r="G667" i="65"/>
  <c r="G666" i="65"/>
  <c r="G665" i="65"/>
  <c r="G664" i="65"/>
  <c r="G663" i="65"/>
  <c r="G662" i="65"/>
  <c r="G661" i="65"/>
  <c r="G660" i="65"/>
  <c r="G659" i="65"/>
  <c r="G658" i="65"/>
  <c r="G657" i="65"/>
  <c r="G656" i="65"/>
  <c r="G655" i="65"/>
  <c r="G654" i="65"/>
  <c r="G653" i="65"/>
  <c r="G652" i="65"/>
  <c r="G651" i="65"/>
  <c r="G650" i="65"/>
  <c r="G649" i="65"/>
  <c r="G648" i="65"/>
  <c r="G647" i="65"/>
  <c r="G646" i="65"/>
  <c r="G645" i="65"/>
  <c r="G644" i="65"/>
  <c r="G643" i="65"/>
  <c r="G642" i="65"/>
  <c r="G641" i="65"/>
  <c r="G640" i="65"/>
  <c r="G639" i="65"/>
  <c r="G638" i="65"/>
  <c r="G637" i="65"/>
  <c r="G636" i="65"/>
  <c r="G635" i="65"/>
  <c r="G634" i="65"/>
  <c r="G633" i="65"/>
  <c r="G632" i="65"/>
  <c r="G631" i="65"/>
  <c r="G630" i="65"/>
  <c r="G629" i="65"/>
  <c r="G628" i="65"/>
  <c r="G627" i="65"/>
  <c r="G626" i="65"/>
  <c r="G625" i="65"/>
  <c r="G624" i="65"/>
  <c r="G623" i="65"/>
  <c r="G622" i="65"/>
  <c r="G621" i="65"/>
  <c r="G620" i="65"/>
  <c r="G619" i="65"/>
  <c r="G618" i="65"/>
  <c r="G617" i="65"/>
  <c r="G616" i="65"/>
  <c r="G615" i="65"/>
  <c r="G614" i="65"/>
  <c r="G613" i="65"/>
  <c r="G612" i="65"/>
  <c r="G611" i="65"/>
  <c r="G610" i="65"/>
  <c r="G609" i="65"/>
  <c r="G608" i="65"/>
  <c r="G607" i="65"/>
  <c r="G606" i="65"/>
  <c r="G605" i="65"/>
  <c r="G604" i="65"/>
  <c r="G603" i="65"/>
  <c r="G602" i="65"/>
  <c r="G601" i="65"/>
  <c r="G600" i="65"/>
  <c r="G599" i="65"/>
  <c r="G598" i="65"/>
  <c r="G597" i="65"/>
  <c r="G596" i="65"/>
  <c r="G595" i="65"/>
  <c r="G594" i="65"/>
  <c r="G593" i="65"/>
  <c r="G592" i="65"/>
  <c r="G591" i="65"/>
  <c r="G590" i="65"/>
  <c r="G589" i="65"/>
  <c r="G588" i="65"/>
  <c r="G587" i="65"/>
  <c r="G586" i="65"/>
  <c r="G585" i="65"/>
  <c r="G584" i="65"/>
  <c r="G583" i="65"/>
  <c r="G582" i="65"/>
  <c r="G581" i="65"/>
  <c r="G580" i="65"/>
  <c r="G579" i="65"/>
  <c r="G578" i="65"/>
  <c r="G577" i="65"/>
  <c r="G576" i="65"/>
  <c r="G575" i="65"/>
  <c r="G574" i="65"/>
  <c r="G573" i="65"/>
  <c r="G572" i="65"/>
  <c r="G571" i="65"/>
  <c r="G570" i="65"/>
  <c r="G569" i="65"/>
  <c r="G568" i="65"/>
  <c r="G567" i="65"/>
  <c r="G566" i="65"/>
  <c r="G565" i="65"/>
  <c r="G564" i="65"/>
  <c r="G563" i="65"/>
  <c r="G562" i="65"/>
  <c r="G561" i="65"/>
  <c r="G560" i="65"/>
  <c r="G559" i="65"/>
  <c r="G558" i="65"/>
  <c r="G557" i="65"/>
  <c r="G556" i="65"/>
  <c r="G555" i="65"/>
  <c r="G554" i="65"/>
  <c r="G553" i="65"/>
  <c r="G552" i="65"/>
  <c r="G551" i="65"/>
  <c r="G550" i="65"/>
  <c r="G549" i="65"/>
  <c r="G548" i="65"/>
  <c r="G547" i="65"/>
  <c r="G546" i="65"/>
  <c r="G545" i="65"/>
  <c r="G544" i="65"/>
  <c r="G543" i="65"/>
  <c r="G542" i="65"/>
  <c r="G541" i="65"/>
  <c r="G540" i="65"/>
  <c r="G539" i="65"/>
  <c r="G538" i="65"/>
  <c r="G537" i="65"/>
  <c r="G536" i="65"/>
  <c r="G535" i="65"/>
  <c r="G534" i="65"/>
  <c r="G533" i="65"/>
  <c r="G532" i="65"/>
  <c r="G531" i="65"/>
  <c r="G530" i="65"/>
  <c r="G529" i="65"/>
  <c r="G528" i="65"/>
  <c r="G527" i="65"/>
  <c r="G526" i="65"/>
  <c r="G525" i="65"/>
  <c r="G524" i="65"/>
  <c r="G523" i="65"/>
  <c r="G522" i="65"/>
  <c r="G521" i="65"/>
  <c r="G520" i="65"/>
  <c r="G519" i="65"/>
  <c r="G518" i="65"/>
  <c r="G517" i="65"/>
  <c r="G516" i="65"/>
  <c r="G515" i="65"/>
  <c r="G514" i="65"/>
  <c r="G513" i="65"/>
  <c r="G512" i="65"/>
  <c r="G511" i="65"/>
  <c r="G510" i="65"/>
  <c r="G509" i="65"/>
  <c r="G508" i="65"/>
  <c r="G507" i="65"/>
  <c r="G506" i="65"/>
  <c r="G505" i="65"/>
  <c r="G504" i="65"/>
  <c r="G503" i="65"/>
  <c r="G502" i="65"/>
  <c r="G501" i="65"/>
  <c r="G500" i="65"/>
  <c r="G499" i="65"/>
  <c r="G498" i="65"/>
  <c r="G497" i="65"/>
  <c r="G496" i="65"/>
  <c r="G495" i="65"/>
  <c r="G494" i="65"/>
  <c r="G493" i="65"/>
  <c r="G492" i="65"/>
  <c r="G491" i="65"/>
  <c r="G490" i="65"/>
  <c r="G489" i="65"/>
  <c r="G488" i="65"/>
  <c r="G487" i="65"/>
  <c r="G486" i="65"/>
  <c r="G485" i="65"/>
  <c r="G484" i="65"/>
  <c r="G483" i="65"/>
  <c r="G482" i="65"/>
  <c r="G481" i="65"/>
  <c r="G480" i="65"/>
  <c r="G479" i="65"/>
  <c r="G478" i="65"/>
  <c r="G477" i="65"/>
  <c r="G476" i="65"/>
  <c r="G475" i="65"/>
  <c r="G474" i="65"/>
  <c r="G473" i="65"/>
  <c r="G472" i="65"/>
  <c r="G471" i="65"/>
  <c r="G470" i="65"/>
  <c r="G469" i="65"/>
  <c r="G468" i="65"/>
  <c r="G467" i="65"/>
  <c r="G466" i="65"/>
  <c r="G465" i="65"/>
  <c r="G464" i="65"/>
  <c r="G463" i="65"/>
  <c r="G462" i="65"/>
  <c r="G461" i="65"/>
  <c r="G460" i="65"/>
  <c r="G459" i="65"/>
  <c r="G458" i="65"/>
  <c r="G457" i="65"/>
  <c r="G456" i="65"/>
  <c r="G455" i="65"/>
  <c r="G454" i="65"/>
  <c r="G453" i="65"/>
  <c r="G452" i="65"/>
  <c r="G451" i="65"/>
  <c r="G450" i="65"/>
  <c r="G449" i="65"/>
  <c r="G448" i="65"/>
  <c r="G447" i="65"/>
  <c r="G446" i="65"/>
  <c r="G445" i="65"/>
  <c r="G444" i="65"/>
  <c r="G443" i="65"/>
  <c r="G442" i="65"/>
  <c r="G441" i="65"/>
  <c r="G440" i="65"/>
  <c r="G439" i="65"/>
  <c r="G438" i="65"/>
  <c r="G437" i="65"/>
  <c r="G436" i="65"/>
  <c r="G435" i="65"/>
  <c r="G434" i="65"/>
  <c r="G433" i="65"/>
  <c r="G432" i="65"/>
  <c r="G431" i="65"/>
  <c r="G430" i="65"/>
  <c r="G429" i="65"/>
  <c r="G428" i="65"/>
  <c r="G427" i="65"/>
  <c r="G426" i="65"/>
  <c r="G425" i="65"/>
  <c r="G424" i="65"/>
  <c r="G423" i="65"/>
  <c r="G422" i="65"/>
  <c r="G421" i="65"/>
  <c r="G420" i="65"/>
  <c r="G419" i="65"/>
  <c r="G418" i="65"/>
  <c r="G417" i="65"/>
  <c r="G416" i="65"/>
  <c r="G415" i="65"/>
  <c r="G414" i="65"/>
  <c r="G413" i="65"/>
  <c r="G412" i="65"/>
  <c r="G411" i="65"/>
  <c r="G410" i="65"/>
  <c r="G409" i="65"/>
  <c r="G408" i="65"/>
  <c r="G407" i="65"/>
  <c r="G406" i="65"/>
  <c r="G405" i="65"/>
  <c r="G404" i="65"/>
  <c r="G403" i="65"/>
  <c r="G402" i="65"/>
  <c r="G401" i="65"/>
  <c r="G400" i="65"/>
  <c r="G399" i="65"/>
  <c r="G398" i="65"/>
  <c r="G397" i="65"/>
  <c r="G396" i="65"/>
  <c r="G395" i="65"/>
  <c r="G394" i="65"/>
  <c r="G393" i="65"/>
  <c r="G392" i="65"/>
  <c r="G391" i="65"/>
  <c r="G390" i="65"/>
  <c r="G389" i="65"/>
  <c r="G388" i="65"/>
  <c r="G387" i="65"/>
  <c r="G386" i="65"/>
  <c r="G385" i="65"/>
  <c r="G384" i="65"/>
  <c r="G383" i="65"/>
  <c r="G382" i="65"/>
  <c r="G381" i="65"/>
  <c r="G380" i="65"/>
  <c r="G379" i="65"/>
  <c r="G378" i="65"/>
  <c r="G377" i="65"/>
  <c r="G376" i="65"/>
  <c r="G375" i="65"/>
  <c r="G374" i="65"/>
  <c r="G373" i="65"/>
  <c r="G372" i="65"/>
  <c r="G371" i="65"/>
  <c r="G370" i="65"/>
  <c r="G369" i="65"/>
  <c r="G368" i="65"/>
  <c r="G367" i="65"/>
  <c r="G366" i="65"/>
  <c r="G365" i="65"/>
  <c r="G364" i="65"/>
  <c r="G363" i="65"/>
  <c r="G362" i="65"/>
  <c r="G361" i="65"/>
  <c r="G360" i="65"/>
  <c r="G359" i="65"/>
  <c r="G358" i="65"/>
  <c r="G357" i="65"/>
  <c r="G356" i="65"/>
  <c r="G355" i="65"/>
  <c r="G354" i="65"/>
  <c r="G353" i="65"/>
  <c r="G352" i="65"/>
  <c r="G351" i="65"/>
  <c r="G350" i="65"/>
  <c r="G349" i="65"/>
  <c r="G348" i="65"/>
  <c r="G347" i="65"/>
  <c r="G346" i="65"/>
  <c r="G345" i="65"/>
  <c r="G344" i="65"/>
  <c r="G343" i="65"/>
  <c r="G342" i="65"/>
  <c r="G341" i="65"/>
  <c r="G340" i="65"/>
  <c r="G339" i="65"/>
  <c r="G338" i="65"/>
  <c r="G337" i="65"/>
  <c r="G336" i="65"/>
  <c r="G335" i="65"/>
  <c r="G334" i="65"/>
  <c r="G333" i="65"/>
  <c r="G332" i="65"/>
  <c r="G331" i="65"/>
  <c r="G330" i="65"/>
  <c r="G329" i="65"/>
  <c r="G328" i="65"/>
  <c r="G327" i="65"/>
  <c r="G326" i="65"/>
  <c r="G325" i="65"/>
  <c r="G324" i="65"/>
  <c r="G323" i="65"/>
  <c r="G322" i="65"/>
  <c r="G321" i="65"/>
  <c r="G320" i="65"/>
  <c r="G319" i="65"/>
  <c r="G318" i="65"/>
  <c r="G317" i="65"/>
  <c r="G316" i="65"/>
  <c r="G315" i="65"/>
  <c r="G314" i="65"/>
  <c r="G313" i="65"/>
  <c r="G312" i="65"/>
  <c r="G311" i="65"/>
  <c r="G310" i="65"/>
  <c r="G309" i="65"/>
  <c r="G308" i="65"/>
  <c r="G307" i="65"/>
  <c r="G306" i="65"/>
  <c r="G305" i="65"/>
  <c r="G304" i="65"/>
  <c r="G303" i="65"/>
  <c r="G302" i="65"/>
  <c r="G301" i="65"/>
  <c r="G300" i="65"/>
  <c r="G299" i="65"/>
  <c r="G298" i="65"/>
  <c r="G297" i="65"/>
  <c r="G296" i="65"/>
  <c r="G295" i="65"/>
  <c r="G294" i="65"/>
  <c r="G293" i="65"/>
  <c r="G292" i="65"/>
  <c r="G291" i="65"/>
  <c r="G290" i="65"/>
  <c r="G289" i="65"/>
  <c r="G288" i="65"/>
  <c r="G287" i="65"/>
  <c r="G286" i="65"/>
  <c r="G285" i="65"/>
  <c r="G284" i="65"/>
  <c r="G283" i="65"/>
  <c r="G282" i="65"/>
  <c r="G281" i="65"/>
  <c r="G280" i="65"/>
  <c r="G279" i="65"/>
  <c r="G278" i="65"/>
  <c r="G277" i="65"/>
  <c r="G276" i="65"/>
  <c r="G275" i="65"/>
  <c r="G274" i="65"/>
  <c r="G273" i="65"/>
  <c r="G272" i="65"/>
  <c r="G271" i="65"/>
  <c r="G270" i="65"/>
  <c r="G269" i="65"/>
  <c r="G268" i="65"/>
  <c r="G267" i="65"/>
  <c r="G266" i="65"/>
  <c r="G265" i="65"/>
  <c r="G264" i="65"/>
  <c r="G263" i="65"/>
  <c r="G262" i="65"/>
  <c r="G261" i="65"/>
  <c r="G260" i="65"/>
  <c r="G259" i="65"/>
  <c r="G258" i="65"/>
  <c r="G257" i="65"/>
  <c r="G256" i="65"/>
  <c r="G255" i="65"/>
  <c r="G254" i="65"/>
  <c r="G253" i="65"/>
  <c r="G252" i="65"/>
  <c r="G251" i="65"/>
  <c r="G250" i="65"/>
  <c r="G249" i="65"/>
  <c r="G248" i="65"/>
  <c r="G247" i="65"/>
  <c r="G246" i="65"/>
  <c r="G245" i="65"/>
  <c r="G244" i="65"/>
  <c r="G243" i="65"/>
  <c r="G242" i="65"/>
  <c r="G241" i="65"/>
  <c r="G240" i="65"/>
  <c r="G239" i="65"/>
  <c r="G238" i="65"/>
  <c r="G237" i="65"/>
  <c r="G236" i="65"/>
  <c r="G235" i="65"/>
  <c r="G234" i="65"/>
  <c r="G233" i="65"/>
  <c r="G232" i="65"/>
  <c r="G231" i="65"/>
  <c r="G230" i="65"/>
  <c r="G229" i="65"/>
  <c r="G228" i="65"/>
  <c r="G227" i="65"/>
  <c r="G226" i="65"/>
  <c r="G225" i="65"/>
  <c r="G224" i="65"/>
  <c r="G223" i="65"/>
  <c r="G222" i="65"/>
  <c r="G221" i="65"/>
  <c r="G220" i="65"/>
  <c r="G219" i="65"/>
  <c r="G218" i="65"/>
  <c r="G217" i="65"/>
  <c r="G216" i="65"/>
  <c r="G215" i="65"/>
  <c r="G214" i="65"/>
  <c r="G213" i="65"/>
  <c r="G212" i="65"/>
  <c r="G211" i="65"/>
  <c r="G210" i="65"/>
  <c r="G209" i="65"/>
  <c r="G208" i="65"/>
  <c r="G207" i="65"/>
  <c r="G206" i="65"/>
  <c r="G205" i="65"/>
  <c r="G204" i="65"/>
  <c r="G203" i="65"/>
  <c r="G202" i="65"/>
  <c r="G201" i="65"/>
  <c r="G200" i="65"/>
  <c r="G199" i="65"/>
  <c r="G198" i="65"/>
  <c r="G197" i="65"/>
  <c r="G196" i="65"/>
  <c r="G195" i="65"/>
  <c r="G194" i="65"/>
  <c r="G193" i="65"/>
  <c r="G192" i="65"/>
  <c r="G191" i="65"/>
  <c r="G190" i="65"/>
  <c r="G189" i="65"/>
  <c r="G188" i="65"/>
  <c r="G187" i="65"/>
  <c r="G186" i="65"/>
  <c r="G185" i="65"/>
  <c r="G184" i="65"/>
  <c r="G183" i="65"/>
  <c r="G182" i="65"/>
  <c r="G181" i="65"/>
  <c r="G180" i="65"/>
  <c r="G179" i="65"/>
  <c r="G178" i="65"/>
  <c r="G177" i="65"/>
  <c r="G176" i="65"/>
  <c r="G175" i="65"/>
  <c r="G174" i="65"/>
  <c r="G173" i="65"/>
  <c r="G172" i="65"/>
  <c r="G171" i="65"/>
  <c r="G170" i="65"/>
  <c r="G169" i="65"/>
  <c r="G168" i="65"/>
  <c r="G167" i="65"/>
  <c r="G166" i="65"/>
  <c r="G165" i="65"/>
  <c r="G164" i="65"/>
  <c r="G163" i="65"/>
  <c r="G162" i="65"/>
  <c r="G161" i="65"/>
  <c r="G160" i="65"/>
  <c r="G159" i="65"/>
  <c r="G158" i="65"/>
  <c r="G157" i="65"/>
  <c r="G156" i="65"/>
  <c r="G155" i="65"/>
  <c r="G154" i="65"/>
  <c r="G153" i="65"/>
  <c r="G152" i="65"/>
  <c r="G151" i="65"/>
  <c r="G150" i="65"/>
  <c r="G149" i="65"/>
  <c r="G148" i="65"/>
  <c r="G147" i="65"/>
  <c r="G146" i="65"/>
  <c r="G145" i="65"/>
  <c r="G144" i="65"/>
  <c r="G143" i="65"/>
  <c r="G142" i="65"/>
  <c r="G141" i="65"/>
  <c r="G140" i="65"/>
  <c r="G139" i="65"/>
  <c r="G138" i="65"/>
  <c r="G137" i="65"/>
  <c r="G136" i="65"/>
  <c r="G135" i="65"/>
  <c r="G134" i="65"/>
  <c r="G133" i="65"/>
  <c r="G132" i="65"/>
  <c r="G131" i="65"/>
  <c r="G130" i="65"/>
  <c r="G129" i="65"/>
  <c r="G128" i="65"/>
  <c r="G127" i="65"/>
  <c r="G126" i="65"/>
  <c r="G125" i="65"/>
  <c r="G124" i="65"/>
  <c r="G123" i="65"/>
  <c r="G122" i="65"/>
  <c r="G121" i="65"/>
  <c r="G120" i="65"/>
  <c r="G119" i="65"/>
  <c r="G118" i="65"/>
  <c r="G117" i="65"/>
  <c r="G116" i="65"/>
  <c r="G115" i="65"/>
  <c r="G114" i="65"/>
  <c r="G113" i="65"/>
  <c r="G112" i="65"/>
  <c r="G111" i="65"/>
  <c r="G110" i="65"/>
  <c r="G109" i="65"/>
  <c r="G108" i="65"/>
  <c r="G107" i="65"/>
  <c r="G106" i="65"/>
  <c r="G105" i="65"/>
  <c r="G104" i="65"/>
  <c r="G103" i="65"/>
  <c r="G102" i="65"/>
  <c r="G101" i="65"/>
  <c r="G100" i="65"/>
  <c r="G99" i="65"/>
  <c r="G98" i="65"/>
  <c r="G97" i="65"/>
  <c r="G96" i="65"/>
  <c r="G95" i="65"/>
  <c r="G94" i="65"/>
  <c r="G93" i="65"/>
  <c r="G92" i="65"/>
  <c r="G91" i="65"/>
  <c r="G90" i="65"/>
  <c r="G89" i="65"/>
  <c r="G88" i="65"/>
  <c r="G87" i="65"/>
  <c r="G86" i="65"/>
  <c r="G85" i="65"/>
  <c r="G84" i="65"/>
  <c r="G83" i="65"/>
  <c r="G82" i="65"/>
  <c r="G81" i="65"/>
  <c r="G80" i="65"/>
  <c r="G79" i="65"/>
  <c r="G78" i="65"/>
  <c r="G77" i="65"/>
  <c r="G76" i="65"/>
  <c r="G75" i="65"/>
  <c r="G74" i="65"/>
  <c r="G73" i="65"/>
  <c r="G72" i="65"/>
  <c r="G71" i="65"/>
  <c r="G70" i="65"/>
  <c r="G69" i="65"/>
  <c r="G68" i="65"/>
  <c r="G67" i="65"/>
  <c r="G66" i="65"/>
  <c r="G65" i="65"/>
  <c r="G64" i="65"/>
  <c r="G63" i="65"/>
  <c r="G62" i="65"/>
  <c r="G61" i="65"/>
  <c r="G60" i="65"/>
  <c r="G59" i="65"/>
  <c r="G58" i="65"/>
  <c r="G57" i="65"/>
  <c r="G56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6" i="65"/>
  <c r="G35" i="65"/>
  <c r="G34" i="65"/>
  <c r="G33" i="65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G5" i="65"/>
  <c r="G4" i="65"/>
  <c r="G3" i="65"/>
  <c r="G2" i="65"/>
  <c r="L10" i="16"/>
  <c r="L31" i="16"/>
  <c r="L6" i="16"/>
  <c r="P31" i="4"/>
  <c r="P24" i="4"/>
  <c r="P23" i="4"/>
  <c r="P22" i="4"/>
  <c r="P30" i="4"/>
  <c r="O29" i="4"/>
  <c r="P29" i="4"/>
  <c r="P17" i="4"/>
  <c r="P21" i="4"/>
  <c r="P20" i="4"/>
  <c r="P19" i="4"/>
  <c r="P27" i="4"/>
  <c r="P28" i="4"/>
  <c r="P26" i="4"/>
  <c r="P25" i="4"/>
  <c r="P18" i="4"/>
  <c r="P10" i="4"/>
  <c r="P7" i="4"/>
  <c r="P16" i="4"/>
  <c r="P11" i="4"/>
  <c r="P9" i="4"/>
  <c r="P8" i="4"/>
  <c r="P6" i="4"/>
  <c r="P5" i="4"/>
  <c r="P4" i="4"/>
  <c r="P3" i="4"/>
  <c r="P2" i="4"/>
  <c r="I3" i="58"/>
  <c r="I4" i="58"/>
  <c r="I5" i="58"/>
  <c r="I6" i="58"/>
  <c r="I7" i="58"/>
  <c r="I8" i="58"/>
  <c r="I9" i="58"/>
  <c r="I10" i="58"/>
  <c r="I11" i="58"/>
  <c r="I12" i="58"/>
  <c r="I13" i="58"/>
  <c r="I14" i="58"/>
  <c r="I15" i="58"/>
  <c r="I16" i="58"/>
  <c r="I17" i="58"/>
  <c r="I2" i="58"/>
  <c r="L36" i="16"/>
  <c r="L33" i="16"/>
  <c r="L32" i="16"/>
  <c r="L30" i="16"/>
  <c r="L29" i="16"/>
  <c r="L27" i="16"/>
  <c r="L26" i="16"/>
  <c r="L25" i="16"/>
  <c r="L24" i="16"/>
  <c r="L21" i="16"/>
  <c r="L20" i="16"/>
  <c r="L19" i="16"/>
  <c r="L18" i="16"/>
  <c r="L17" i="16"/>
  <c r="L16" i="16"/>
  <c r="L15" i="16"/>
  <c r="L14" i="16"/>
  <c r="L13" i="16"/>
  <c r="L12" i="16"/>
  <c r="L35" i="16"/>
  <c r="L34" i="16"/>
  <c r="L11" i="16"/>
  <c r="L9" i="16"/>
  <c r="L8" i="16"/>
  <c r="L7" i="16"/>
  <c r="L5" i="16"/>
  <c r="L4" i="16"/>
</calcChain>
</file>

<file path=xl/comments1.xml><?xml version="1.0" encoding="utf-8"?>
<comments xmlns="http://schemas.openxmlformats.org/spreadsheetml/2006/main">
  <authors>
    <author>Megan Dennis</author>
  </authors>
  <commentList>
    <comment ref="U1" authorId="0">
      <text>
        <r>
          <rPr>
            <b/>
            <sz val="9"/>
            <color indexed="81"/>
            <rFont val="Arial"/>
            <family val="2"/>
          </rPr>
          <t>Megan Dennis:</t>
        </r>
        <r>
          <rPr>
            <sz val="9"/>
            <color indexed="81"/>
            <rFont val="Arial"/>
            <family val="2"/>
          </rPr>
          <t xml:space="preserve">
These frequencies are combined African and European. I need to return to my data and genotype within European and African separately.</t>
        </r>
      </text>
    </comment>
  </commentList>
</comments>
</file>

<file path=xl/sharedStrings.xml><?xml version="1.0" encoding="utf-8"?>
<sst xmlns="http://schemas.openxmlformats.org/spreadsheetml/2006/main" count="96842" uniqueCount="20331">
  <si>
    <t>Ancestral_region</t>
  </si>
  <si>
    <t>Anc_strand</t>
  </si>
  <si>
    <t>Anc_size (bp)</t>
  </si>
  <si>
    <t>Derived_region</t>
  </si>
  <si>
    <t>Der_strand</t>
  </si>
  <si>
    <t>Der_size (bp)</t>
  </si>
  <si>
    <t>Notes</t>
  </si>
  <si>
    <t>HYDIN</t>
  </si>
  <si>
    <t>chr1:206151620-206409977</t>
  </si>
  <si>
    <t>CHRFAM7A</t>
  </si>
  <si>
    <t>chr1:144888777-145129140</t>
  </si>
  <si>
    <t>ROCK1</t>
  </si>
  <si>
    <t>FCGR1B/HIST2H2B</t>
  </si>
  <si>
    <t>SRGAP2B/FAM72B</t>
  </si>
  <si>
    <t>1p12</t>
  </si>
  <si>
    <t>GPR89A/PDZK1A</t>
  </si>
  <si>
    <t>CHRNA7</t>
  </si>
  <si>
    <t>DUSP22</t>
  </si>
  <si>
    <t>1q21.1</t>
  </si>
  <si>
    <t>10q11.23</t>
  </si>
  <si>
    <t>GPR89B/PDZK1B</t>
  </si>
  <si>
    <t>7q11.23</t>
  </si>
  <si>
    <t>2q21.1</t>
  </si>
  <si>
    <t>ARHGAP11B</t>
  </si>
  <si>
    <t>ARHGAP11A</t>
  </si>
  <si>
    <t>16p11.2</t>
  </si>
  <si>
    <t>16q22.2</t>
  </si>
  <si>
    <t>ROCK1B</t>
  </si>
  <si>
    <t>18q11.1</t>
  </si>
  <si>
    <t>ROCK1A</t>
  </si>
  <si>
    <t>chr1:145600141-145686998</t>
  </si>
  <si>
    <t>CFC1B/TISP43B</t>
  </si>
  <si>
    <t>1q32.1</t>
  </si>
  <si>
    <t>+</t>
  </si>
  <si>
    <t>1q21.2</t>
  </si>
  <si>
    <t>chr1:147920587-148009863</t>
  </si>
  <si>
    <t>n/a</t>
  </si>
  <si>
    <t>chr16:70811377-71168670</t>
  </si>
  <si>
    <t>chr1:120823791-121395939</t>
  </si>
  <si>
    <t>chr1:146541436-146905937</t>
  </si>
  <si>
    <t>-</t>
  </si>
  <si>
    <t>HYDIN2</t>
  </si>
  <si>
    <t>chr18:20940379-20959847</t>
  </si>
  <si>
    <t>Subsequent deletions at 1q21.1 locus</t>
  </si>
  <si>
    <t>chr18:112547-131692</t>
  </si>
  <si>
    <t>SRGAP2B/FAM72B/HIST2H2B(del)/FCGR1B(del)</t>
  </si>
  <si>
    <t>chr1:144884088-145311013</t>
  </si>
  <si>
    <t>1p11.2</t>
  </si>
  <si>
    <t>SRGAP2C/FAM72C/HIST2H2C/FCGR1C</t>
  </si>
  <si>
    <t>chr1:144565901-145188250</t>
  </si>
  <si>
    <t>SRGAP2D/FAM72D/HIST2H2D/FCGR1D</t>
  </si>
  <si>
    <t>chr1:143744017-144420936</t>
  </si>
  <si>
    <t>Subsequent deletions at 1q21.1 locus (for both B and D)</t>
  </si>
  <si>
    <t>chr6:256519-382461</t>
  </si>
  <si>
    <t>18p11.32</t>
  </si>
  <si>
    <t>Potentially product of chromosome 18 inversion</t>
  </si>
  <si>
    <t>6p25.3</t>
  </si>
  <si>
    <t>DUSP22A</t>
  </si>
  <si>
    <t>DUSP22B</t>
  </si>
  <si>
    <t>DUSP22B does not exist in build 38</t>
  </si>
  <si>
    <t>chr7:74728175-74869950</t>
  </si>
  <si>
    <t>PTPN20A/FRMPD2A</t>
  </si>
  <si>
    <t>PTPN20B/FRMPD2B</t>
  </si>
  <si>
    <t>Timing (% chimp branch)</t>
  </si>
  <si>
    <t>pass</t>
  </si>
  <si>
    <t>Alignment length (bp)</t>
  </si>
  <si>
    <t>0.891 ± 0.066</t>
  </si>
  <si>
    <t>0.126 ± 0.008</t>
  </si>
  <si>
    <t>0.875 ± 0.054</t>
  </si>
  <si>
    <t>does not pass</t>
  </si>
  <si>
    <t>0.159 ± 0.009</t>
  </si>
  <si>
    <t>chr7:75074151-75217878</t>
  </si>
  <si>
    <t xml:space="preserve">chr7:75111962-75507275  </t>
  </si>
  <si>
    <t>chr10:48060017-48181659</t>
  </si>
  <si>
    <t>5q13.1</t>
  </si>
  <si>
    <t>15q13.1</t>
  </si>
  <si>
    <t>5q13.2</t>
  </si>
  <si>
    <t>chr1</t>
  </si>
  <si>
    <t>splice_acceptor</t>
  </si>
  <si>
    <t>splice_donor</t>
  </si>
  <si>
    <t>frameshift</t>
  </si>
  <si>
    <t>stop_gained</t>
  </si>
  <si>
    <t>stop_lost</t>
  </si>
  <si>
    <t>BOLA2</t>
  </si>
  <si>
    <t>CORO1A</t>
  </si>
  <si>
    <t>FAM72A</t>
  </si>
  <si>
    <t>SRGAP2</t>
  </si>
  <si>
    <t>GPRIN2</t>
  </si>
  <si>
    <t>CD8B</t>
  </si>
  <si>
    <t>NCF1</t>
  </si>
  <si>
    <t>NPY4R</t>
  </si>
  <si>
    <t>PTPN20B</t>
  </si>
  <si>
    <t>GPR89A</t>
  </si>
  <si>
    <t>HIST2H2BF</t>
  </si>
  <si>
    <t>CFC1</t>
  </si>
  <si>
    <t>FRMPD2</t>
  </si>
  <si>
    <t>GTF2IRD2</t>
  </si>
  <si>
    <t>FCGR1A</t>
  </si>
  <si>
    <t>GTF2I</t>
  </si>
  <si>
    <t>ANAPC1</t>
  </si>
  <si>
    <t>x</t>
  </si>
  <si>
    <t>FAM115A</t>
  </si>
  <si>
    <t>SERF1B</t>
  </si>
  <si>
    <t>SMN1</t>
  </si>
  <si>
    <t>OCLN</t>
  </si>
  <si>
    <t>GTF2H2C</t>
  </si>
  <si>
    <t>FAM115C</t>
  </si>
  <si>
    <t>ARHGEF5</t>
  </si>
  <si>
    <t>NAIP</t>
  </si>
  <si>
    <t>chr</t>
  </si>
  <si>
    <t>start</t>
  </si>
  <si>
    <t>end</t>
  </si>
  <si>
    <t>Allele</t>
  </si>
  <si>
    <t>Consequence</t>
  </si>
  <si>
    <t>cDNA_position</t>
  </si>
  <si>
    <t>CDS_position</t>
  </si>
  <si>
    <t>Protein_position</t>
  </si>
  <si>
    <t>EXON</t>
  </si>
  <si>
    <t>INTRON</t>
  </si>
  <si>
    <t>Amino_acids</t>
  </si>
  <si>
    <t>Codons</t>
  </si>
  <si>
    <t>A</t>
  </si>
  <si>
    <t>Unknown</t>
  </si>
  <si>
    <t>C</t>
  </si>
  <si>
    <t>R/*</t>
  </si>
  <si>
    <t>Cga/Tga</t>
  </si>
  <si>
    <t>1/33</t>
  </si>
  <si>
    <t>G</t>
  </si>
  <si>
    <t>P/X</t>
  </si>
  <si>
    <t>CCC/C</t>
  </si>
  <si>
    <t>T</t>
  </si>
  <si>
    <t>3/6</t>
  </si>
  <si>
    <t>665-666</t>
  </si>
  <si>
    <t>611-612</t>
  </si>
  <si>
    <t>5/6</t>
  </si>
  <si>
    <t>E/X</t>
  </si>
  <si>
    <t>gAG/gG</t>
  </si>
  <si>
    <t>Q/*</t>
  </si>
  <si>
    <t>Cag/Tag</t>
  </si>
  <si>
    <t>Caa/Taa</t>
  </si>
  <si>
    <t>TTGGTGAG</t>
  </si>
  <si>
    <t>896-?</t>
  </si>
  <si>
    <t>842-?</t>
  </si>
  <si>
    <t>281-?</t>
  </si>
  <si>
    <t>5/5</t>
  </si>
  <si>
    <t>CC</t>
  </si>
  <si>
    <t>179-180</t>
  </si>
  <si>
    <t>129-130</t>
  </si>
  <si>
    <t>43-44</t>
  </si>
  <si>
    <t>1/2</t>
  </si>
  <si>
    <t>YK/*E</t>
  </si>
  <si>
    <t>taCAag/taGGag</t>
  </si>
  <si>
    <t>chr10</t>
  </si>
  <si>
    <t>3/3</t>
  </si>
  <si>
    <t>S/*</t>
  </si>
  <si>
    <t>tCa/tAa</t>
  </si>
  <si>
    <t>HG00113</t>
  </si>
  <si>
    <t>chr2</t>
  </si>
  <si>
    <t>TTTTTA</t>
  </si>
  <si>
    <t>3548-3554</t>
  </si>
  <si>
    <t>3245-3251</t>
  </si>
  <si>
    <t>1082-1084</t>
  </si>
  <si>
    <t>26/29</t>
  </si>
  <si>
    <t>LKK/LKX</t>
  </si>
  <si>
    <t>cTAAAAAAg/cTAAAAAg</t>
  </si>
  <si>
    <t>12/29</t>
  </si>
  <si>
    <t>Y/*</t>
  </si>
  <si>
    <t>taC/taA</t>
  </si>
  <si>
    <t>HG00143</t>
  </si>
  <si>
    <t>FRMPD2A</t>
  </si>
  <si>
    <t>8/28</t>
  </si>
  <si>
    <t>HG00251</t>
  </si>
  <si>
    <t>chr15</t>
  </si>
  <si>
    <t>691-693</t>
  </si>
  <si>
    <t>584-586</t>
  </si>
  <si>
    <t>195-196</t>
  </si>
  <si>
    <t>6/10</t>
  </si>
  <si>
    <t>LK/QX</t>
  </si>
  <si>
    <t>cTGAag/cAag</t>
  </si>
  <si>
    <t>6/9</t>
  </si>
  <si>
    <t>NA20525</t>
  </si>
  <si>
    <t>1406-1408</t>
  </si>
  <si>
    <t>684-686</t>
  </si>
  <si>
    <t>228-229</t>
  </si>
  <si>
    <t>5/12</t>
  </si>
  <si>
    <t>VQ/VX</t>
  </si>
  <si>
    <t>gtACAg/gtAg</t>
  </si>
  <si>
    <t>chr16</t>
  </si>
  <si>
    <t>1/6</t>
  </si>
  <si>
    <t>4/6</t>
  </si>
  <si>
    <t>4/5</t>
  </si>
  <si>
    <t>67/85</t>
  </si>
  <si>
    <t>4771-4772</t>
  </si>
  <si>
    <t>4620-4621</t>
  </si>
  <si>
    <t>1540-1541</t>
  </si>
  <si>
    <t>30/86</t>
  </si>
  <si>
    <t>PE/PX</t>
  </si>
  <si>
    <t>ccAGaa/ccAaa</t>
  </si>
  <si>
    <t>NA20771</t>
  </si>
  <si>
    <t>21/85</t>
  </si>
  <si>
    <t>14/85</t>
  </si>
  <si>
    <t>HG00186</t>
  </si>
  <si>
    <t>chr18</t>
  </si>
  <si>
    <t>32/33</t>
  </si>
  <si>
    <t>CD8B-B</t>
  </si>
  <si>
    <t>2/6</t>
  </si>
  <si>
    <t>W/*</t>
  </si>
  <si>
    <t>tGg/tAg</t>
  </si>
  <si>
    <t>NA10859</t>
  </si>
  <si>
    <t>CD8B-A</t>
  </si>
  <si>
    <t>chr6</t>
  </si>
  <si>
    <t>chr7</t>
  </si>
  <si>
    <t>K/X</t>
  </si>
  <si>
    <t>tCa/tGa</t>
  </si>
  <si>
    <t>784-786</t>
  </si>
  <si>
    <t>521-523</t>
  </si>
  <si>
    <t>174-175</t>
  </si>
  <si>
    <t>6/6</t>
  </si>
  <si>
    <t>GA/GX</t>
  </si>
  <si>
    <t>gGCGcg/gGGcg</t>
  </si>
  <si>
    <t>chr5</t>
  </si>
  <si>
    <t>AAG</t>
  </si>
  <si>
    <t>8/8</t>
  </si>
  <si>
    <t>OCLN-B</t>
  </si>
  <si>
    <t>312-317</t>
  </si>
  <si>
    <t>117-122</t>
  </si>
  <si>
    <t>39-41</t>
  </si>
  <si>
    <t>3/16</t>
  </si>
  <si>
    <t>FKA/FX</t>
  </si>
  <si>
    <t>ttCAAGGCa/ttCa</t>
  </si>
  <si>
    <t>HG00274</t>
  </si>
  <si>
    <t>CCCCCA</t>
  </si>
  <si>
    <t>666-672</t>
  </si>
  <si>
    <t>592-598</t>
  </si>
  <si>
    <t>198-200</t>
  </si>
  <si>
    <t>5/9</t>
  </si>
  <si>
    <t>PPM/PPX</t>
  </si>
  <si>
    <t>CCCCCCAtg/CCCCCAtg</t>
  </si>
  <si>
    <t>HG00329</t>
  </si>
  <si>
    <t>12/17</t>
  </si>
  <si>
    <t>1900-1901</t>
  </si>
  <si>
    <t>1609-1610</t>
  </si>
  <si>
    <t>N/X</t>
  </si>
  <si>
    <t>AAc/Ac</t>
  </si>
  <si>
    <t>1602-1603</t>
  </si>
  <si>
    <t>1311-1312</t>
  </si>
  <si>
    <t>437-438</t>
  </si>
  <si>
    <t>DL/DX</t>
  </si>
  <si>
    <t>gaTCtg/gaTtg</t>
  </si>
  <si>
    <t>1545-1547</t>
  </si>
  <si>
    <t>1254-1256</t>
  </si>
  <si>
    <t>418-419</t>
  </si>
  <si>
    <t>HM/HX</t>
  </si>
  <si>
    <t>caCATg/caCg</t>
  </si>
  <si>
    <t>4/17</t>
  </si>
  <si>
    <t>NA11920</t>
  </si>
  <si>
    <t>C/*</t>
  </si>
  <si>
    <t>607-608</t>
  </si>
  <si>
    <t>15/35</t>
  </si>
  <si>
    <t>2057-2058</t>
  </si>
  <si>
    <t>1668-1669</t>
  </si>
  <si>
    <t>556-557</t>
  </si>
  <si>
    <t>19/35</t>
  </si>
  <si>
    <t>TN/TX</t>
  </si>
  <si>
    <t>acGAat/acAat</t>
  </si>
  <si>
    <t>HG00116</t>
  </si>
  <si>
    <t>27/34</t>
  </si>
  <si>
    <t>GTCG</t>
  </si>
  <si>
    <t>2985-2990</t>
  </si>
  <si>
    <t>2596-2601</t>
  </si>
  <si>
    <t>866-867</t>
  </si>
  <si>
    <t>29/35</t>
  </si>
  <si>
    <t>RQ/VX</t>
  </si>
  <si>
    <t>AGACAG/GTCG</t>
  </si>
  <si>
    <t>2/11</t>
  </si>
  <si>
    <t>16/16</t>
  </si>
  <si>
    <t>*/R</t>
  </si>
  <si>
    <t>Tga/Cga</t>
  </si>
  <si>
    <t>NA12234</t>
  </si>
  <si>
    <t>6/15</t>
  </si>
  <si>
    <t>NA07031,NA10863</t>
  </si>
  <si>
    <t>1272-1274</t>
  </si>
  <si>
    <t>1187-1189</t>
  </si>
  <si>
    <t>396-397</t>
  </si>
  <si>
    <t>3/7</t>
  </si>
  <si>
    <t>TL/TX</t>
  </si>
  <si>
    <t>aCTCtc/aCtc</t>
  </si>
  <si>
    <t>HG00104</t>
  </si>
  <si>
    <t>CTCTC</t>
  </si>
  <si>
    <t>1337-1343</t>
  </si>
  <si>
    <t>1252-1258</t>
  </si>
  <si>
    <t>418-420</t>
  </si>
  <si>
    <t>LSQ/LSX</t>
  </si>
  <si>
    <t>CTCTCTCaa/CTCTCaa</t>
  </si>
  <si>
    <t>CCC</t>
  </si>
  <si>
    <t>1905-1906</t>
  </si>
  <si>
    <t>1820-1821</t>
  </si>
  <si>
    <t>5/7</t>
  </si>
  <si>
    <t>S/SX</t>
  </si>
  <si>
    <t>tCC/tCCC</t>
  </si>
  <si>
    <t>NA20800</t>
  </si>
  <si>
    <t>7/7</t>
  </si>
  <si>
    <t>NA20808</t>
  </si>
  <si>
    <t>HG00247</t>
  </si>
  <si>
    <t>HG00133</t>
  </si>
  <si>
    <t>TGGAGGCTGAGGAGGCCCAGCGTGGAGGCTGAGGAGGCCCAGCGT</t>
  </si>
  <si>
    <t>176-198</t>
  </si>
  <si>
    <t>2-24</t>
  </si>
  <si>
    <t>1-8</t>
  </si>
  <si>
    <t>2/15</t>
  </si>
  <si>
    <t>MEAEEAQR/MEAEEAQRGG*GGPAX</t>
  </si>
  <si>
    <t>aTGGAGGCTGAGGAGGCCCAGCGT/aTGGAGGCTGAGGAGGCCCAGCGTGGAGGCTGAGGAGGCCCAGCGT</t>
  </si>
  <si>
    <t>TTTTG</t>
  </si>
  <si>
    <t>1216-1221</t>
  </si>
  <si>
    <t>1042-1047</t>
  </si>
  <si>
    <t>348-349</t>
  </si>
  <si>
    <t>FL/FX</t>
  </si>
  <si>
    <t>TTTTTG/TTTTG</t>
  </si>
  <si>
    <t>NA20795</t>
  </si>
  <si>
    <t>5/14</t>
  </si>
  <si>
    <t>Paralog</t>
  </si>
  <si>
    <t>14/14</t>
  </si>
  <si>
    <t>1316-1317</t>
  </si>
  <si>
    <t>1172-1173</t>
  </si>
  <si>
    <t>391</t>
  </si>
  <si>
    <t>F/X</t>
  </si>
  <si>
    <t>tTT/tT</t>
  </si>
  <si>
    <t>NA19401</t>
  </si>
  <si>
    <t>469</t>
  </si>
  <si>
    <t>325</t>
  </si>
  <si>
    <t>109</t>
  </si>
  <si>
    <t>408-410</t>
  </si>
  <si>
    <t>354-356</t>
  </si>
  <si>
    <t>118-119</t>
  </si>
  <si>
    <t>EP/DX</t>
  </si>
  <si>
    <t>gaACCt/gaCt</t>
  </si>
  <si>
    <t>NA19385</t>
  </si>
  <si>
    <t>415</t>
  </si>
  <si>
    <t>139</t>
  </si>
  <si>
    <t>NA18528</t>
  </si>
  <si>
    <t>816-818</t>
  </si>
  <si>
    <t>762-764</t>
  </si>
  <si>
    <t>254-255</t>
  </si>
  <si>
    <t>DS/DX</t>
  </si>
  <si>
    <t>gaCTCt/gaCt</t>
  </si>
  <si>
    <t>NA19151</t>
  </si>
  <si>
    <t>1177</t>
  </si>
  <si>
    <t>1123</t>
  </si>
  <si>
    <t>375</t>
  </si>
  <si>
    <t>*/E</t>
  </si>
  <si>
    <t>Tag/Gag</t>
  </si>
  <si>
    <t>NA19307</t>
  </si>
  <si>
    <t>CTTCTTCTAC</t>
  </si>
  <si>
    <t>116-125</t>
  </si>
  <si>
    <t>66-75</t>
  </si>
  <si>
    <t>22-25</t>
  </si>
  <si>
    <t>VQKK/V*KK</t>
  </si>
  <si>
    <t>gtGCAGAAGAAG/gtGTAGAAGAAG</t>
  </si>
  <si>
    <t>1016-1018</t>
  </si>
  <si>
    <t>61-63</t>
  </si>
  <si>
    <t>21</t>
  </si>
  <si>
    <t>1/1</t>
  </si>
  <si>
    <t>L/X</t>
  </si>
  <si>
    <t>CTG/G</t>
  </si>
  <si>
    <t>NA19360</t>
  </si>
  <si>
    <t>CCCCCT</t>
  </si>
  <si>
    <t>1450-1456</t>
  </si>
  <si>
    <t>1031-1037</t>
  </si>
  <si>
    <t>344-346</t>
  </si>
  <si>
    <t>APL/APX</t>
  </si>
  <si>
    <t>gCCCCCCTg/gCCCCCTg</t>
  </si>
  <si>
    <t>AAC</t>
  </si>
  <si>
    <t>1182-1183</t>
  </si>
  <si>
    <t>1105-1106</t>
  </si>
  <si>
    <t>369</t>
  </si>
  <si>
    <t>8/10</t>
  </si>
  <si>
    <t>V/VX</t>
  </si>
  <si>
    <t>GTg/GTTg</t>
  </si>
  <si>
    <t>2/9</t>
  </si>
  <si>
    <t>NA19128</t>
  </si>
  <si>
    <t>3772</t>
  </si>
  <si>
    <t>3469</t>
  </si>
  <si>
    <t>1157</t>
  </si>
  <si>
    <t>27/29</t>
  </si>
  <si>
    <t>NA19437</t>
  </si>
  <si>
    <t>AAT</t>
  </si>
  <si>
    <t>1379-1380</t>
  </si>
  <si>
    <t>1076-1077</t>
  </si>
  <si>
    <t>359</t>
  </si>
  <si>
    <t>10/29</t>
  </si>
  <si>
    <t>D/DX</t>
  </si>
  <si>
    <t>gAT/gATT</t>
  </si>
  <si>
    <t>NA18486,NA19161</t>
  </si>
  <si>
    <t>1638</t>
  </si>
  <si>
    <t>1333</t>
  </si>
  <si>
    <t>445</t>
  </si>
  <si>
    <t>11/11</t>
  </si>
  <si>
    <t>9548</t>
  </si>
  <si>
    <t>9397</t>
  </si>
  <si>
    <t>3133</t>
  </si>
  <si>
    <t>56/86</t>
  </si>
  <si>
    <t>NA19468</t>
  </si>
  <si>
    <t>7205</t>
  </si>
  <si>
    <t>7054</t>
  </si>
  <si>
    <t>2352</t>
  </si>
  <si>
    <t>45/86</t>
  </si>
  <si>
    <t>GAGAC</t>
  </si>
  <si>
    <t>6494-6496</t>
  </si>
  <si>
    <t>6343-6345</t>
  </si>
  <si>
    <t>2115</t>
  </si>
  <si>
    <t>41/86</t>
  </si>
  <si>
    <t>GTC/GTCTC</t>
  </si>
  <si>
    <t>4979</t>
  </si>
  <si>
    <t>4828</t>
  </si>
  <si>
    <t>1610</t>
  </si>
  <si>
    <t>32/86</t>
  </si>
  <si>
    <t>NA19094</t>
  </si>
  <si>
    <t>772-777</t>
  </si>
  <si>
    <t>509-514</t>
  </si>
  <si>
    <t>170-172</t>
  </si>
  <si>
    <t>PSA/RX</t>
  </si>
  <si>
    <t>cCGAGCGcc/cGGcc</t>
  </si>
  <si>
    <t>NA18504</t>
  </si>
  <si>
    <t>3/5</t>
  </si>
  <si>
    <t>NA19404</t>
  </si>
  <si>
    <t>421</t>
  </si>
  <si>
    <t>158</t>
  </si>
  <si>
    <t>53</t>
  </si>
  <si>
    <t>NA19321</t>
  </si>
  <si>
    <t>1450-1452</t>
  </si>
  <si>
    <t>1014-1016</t>
  </si>
  <si>
    <t>338-339</t>
  </si>
  <si>
    <t>ccAGAg/ccAg</t>
  </si>
  <si>
    <t>NA19372</t>
  </si>
  <si>
    <t>1556-1558</t>
  </si>
  <si>
    <t>1120-1122</t>
  </si>
  <si>
    <t>374</t>
  </si>
  <si>
    <t>TTT/T</t>
  </si>
  <si>
    <t>508</t>
  </si>
  <si>
    <t>313</t>
  </si>
  <si>
    <t>105</t>
  </si>
  <si>
    <t>7/16</t>
  </si>
  <si>
    <t>G/*</t>
  </si>
  <si>
    <t>Gga/Tga</t>
  </si>
  <si>
    <t>NA19331</t>
  </si>
  <si>
    <t>412-413</t>
  </si>
  <si>
    <t>138</t>
  </si>
  <si>
    <t>8/16</t>
  </si>
  <si>
    <t>T/X</t>
  </si>
  <si>
    <t>ACc/Cc</t>
  </si>
  <si>
    <t>NA19444</t>
  </si>
  <si>
    <t>11/15</t>
  </si>
  <si>
    <t>NA19192</t>
  </si>
  <si>
    <t>310</t>
  </si>
  <si>
    <t>127</t>
  </si>
  <si>
    <t>43</t>
  </si>
  <si>
    <t>4039</t>
  </si>
  <si>
    <t>3748</t>
  </si>
  <si>
    <t>1250</t>
  </si>
  <si>
    <t>16/17</t>
  </si>
  <si>
    <t>3548-3549</t>
  </si>
  <si>
    <t>3257-3258</t>
  </si>
  <si>
    <t>1086</t>
  </si>
  <si>
    <t>G/GX</t>
  </si>
  <si>
    <t>gGG/gGGG</t>
  </si>
  <si>
    <t>TTTTC</t>
  </si>
  <si>
    <t>1149</t>
  </si>
  <si>
    <t>858</t>
  </si>
  <si>
    <t>286</t>
  </si>
  <si>
    <t>8/17</t>
  </si>
  <si>
    <t>K/KKX</t>
  </si>
  <si>
    <t>aaG/aaGAAAA</t>
  </si>
  <si>
    <t>1692-1693</t>
  </si>
  <si>
    <t>1303-1304</t>
  </si>
  <si>
    <t>435</t>
  </si>
  <si>
    <t>AAa/Aa</t>
  </si>
  <si>
    <t>15/34</t>
  </si>
  <si>
    <t>1974</t>
  </si>
  <si>
    <t>1585</t>
  </si>
  <si>
    <t>529</t>
  </si>
  <si>
    <t>18/35</t>
  </si>
  <si>
    <t>2964-2966</t>
  </si>
  <si>
    <t>2575-2577</t>
  </si>
  <si>
    <t>859</t>
  </si>
  <si>
    <t>CTC/C</t>
  </si>
  <si>
    <t>1067</t>
  </si>
  <si>
    <t>997</t>
  </si>
  <si>
    <t>333</t>
  </si>
  <si>
    <t>10/11</t>
  </si>
  <si>
    <t>NA19109,NA19201,NA19380</t>
  </si>
  <si>
    <t>2875</t>
  </si>
  <si>
    <t>2685</t>
  </si>
  <si>
    <t>895</t>
  </si>
  <si>
    <t>tgG/tgA</t>
  </si>
  <si>
    <t>NA19317</t>
  </si>
  <si>
    <t>2441</t>
  </si>
  <si>
    <t>2251</t>
  </si>
  <si>
    <t>751</t>
  </si>
  <si>
    <t>NA19247</t>
  </si>
  <si>
    <t>CCCCCCCT</t>
  </si>
  <si>
    <t>2541-2547</t>
  </si>
  <si>
    <t>2456-2462</t>
  </si>
  <si>
    <t>819-821</t>
  </si>
  <si>
    <t>APL/APPX</t>
  </si>
  <si>
    <t>gCCCCCCTg/gCCCCCCCTg</t>
  </si>
  <si>
    <t>790</t>
  </si>
  <si>
    <t>616</t>
  </si>
  <si>
    <t>206</t>
  </si>
  <si>
    <t>880</t>
  </si>
  <si>
    <t>AGAAT</t>
  </si>
  <si>
    <t>1038-1046</t>
  </si>
  <si>
    <t>864-872</t>
  </si>
  <si>
    <t>288-291</t>
  </si>
  <si>
    <t>GERM/GEX</t>
  </si>
  <si>
    <t>ggAGAAAGAATg/ggAGAATg</t>
  </si>
  <si>
    <t>NA18488,NA18933</t>
  </si>
  <si>
    <t>1448-1449</t>
  </si>
  <si>
    <t>1274-1275</t>
  </si>
  <si>
    <t>425</t>
  </si>
  <si>
    <t>A/AX</t>
  </si>
  <si>
    <t>gCC/gCCC</t>
  </si>
  <si>
    <t>4480</t>
  </si>
  <si>
    <t>4306</t>
  </si>
  <si>
    <t>1436</t>
  </si>
  <si>
    <t>12/15</t>
  </si>
  <si>
    <t>NA19128,NA19159</t>
  </si>
  <si>
    <t>557</t>
  </si>
  <si>
    <t>337</t>
  </si>
  <si>
    <t>113</t>
  </si>
  <si>
    <t>6</t>
  </si>
  <si>
    <t>204</t>
  </si>
  <si>
    <t>724</t>
  </si>
  <si>
    <t>670</t>
  </si>
  <si>
    <t>224</t>
  </si>
  <si>
    <t>736</t>
  </si>
  <si>
    <t>246</t>
  </si>
  <si>
    <t>4929</t>
  </si>
  <si>
    <t>3988</t>
  </si>
  <si>
    <t>1330</t>
  </si>
  <si>
    <t>3052</t>
  </si>
  <si>
    <t>2761</t>
  </si>
  <si>
    <t>921</t>
  </si>
  <si>
    <t>2158</t>
  </si>
  <si>
    <t>1867</t>
  </si>
  <si>
    <t>623</t>
  </si>
  <si>
    <t>537</t>
  </si>
  <si>
    <t>1560</t>
  </si>
  <si>
    <t>1171</t>
  </si>
  <si>
    <t>GG</t>
  </si>
  <si>
    <t>?-145</t>
  </si>
  <si>
    <t>?-75</t>
  </si>
  <si>
    <t>?-25</t>
  </si>
  <si>
    <t>1/10</t>
  </si>
  <si>
    <t>3038</t>
  </si>
  <si>
    <t>2848</t>
  </si>
  <si>
    <t>950</t>
  </si>
  <si>
    <t>3044</t>
  </si>
  <si>
    <t>2870</t>
  </si>
  <si>
    <t>957</t>
  </si>
  <si>
    <t>ARHGAP11</t>
  </si>
  <si>
    <t>CFC1_TISP43</t>
  </si>
  <si>
    <t>FCGR1_HIST2H2B</t>
  </si>
  <si>
    <t>FRMPD2_PTPN20</t>
  </si>
  <si>
    <t>GPR89</t>
  </si>
  <si>
    <t>GTF2H2</t>
  </si>
  <si>
    <t>GTF2IRD2_GTF2I_NCF1</t>
  </si>
  <si>
    <t>MIR4267</t>
  </si>
  <si>
    <t>MIR4435</t>
  </si>
  <si>
    <t>SMN_SERF1</t>
  </si>
  <si>
    <t>SRGAP2_FAM72</t>
  </si>
  <si>
    <t>Gene Family</t>
  </si>
  <si>
    <t>Size (bp)</t>
  </si>
  <si>
    <t>CN=2</t>
  </si>
  <si>
    <t>Fixed</t>
  </si>
  <si>
    <t>Duplicate family</t>
  </si>
  <si>
    <t>Region</t>
  </si>
  <si>
    <t>State</t>
  </si>
  <si>
    <t>Note</t>
  </si>
  <si>
    <t>ancestral</t>
  </si>
  <si>
    <t>FCGR1/HIST2H2B</t>
  </si>
  <si>
    <t>FCGR1A/HIST2H2A</t>
  </si>
  <si>
    <t>FCGR1C/HIST2H2C</t>
  </si>
  <si>
    <t>SRGAP2/FAM72</t>
  </si>
  <si>
    <t>SRGAP2A/FAM72A</t>
  </si>
  <si>
    <t>human duplicate</t>
  </si>
  <si>
    <t>SRGAP2C/FAM72C</t>
  </si>
  <si>
    <t>1q21</t>
  </si>
  <si>
    <t>GPR89C/PDZK1C</t>
  </si>
  <si>
    <t>FRMPD2/PTPN20</t>
  </si>
  <si>
    <t>FRMPD2A/PTPN20A</t>
  </si>
  <si>
    <t>FRMPD2B/PTPN20B</t>
  </si>
  <si>
    <t>FRMPD2B-2/PTPN20B-2</t>
  </si>
  <si>
    <t>chr14</t>
  </si>
  <si>
    <t>15q13.3</t>
  </si>
  <si>
    <t>alpha segdup from 15q13.3</t>
  </si>
  <si>
    <t>HYDIN-A</t>
  </si>
  <si>
    <t>HYDIN-B</t>
  </si>
  <si>
    <t>18p11.2</t>
  </si>
  <si>
    <t>2p11.2</t>
  </si>
  <si>
    <t>2q13</t>
  </si>
  <si>
    <t>MIR4267A</t>
  </si>
  <si>
    <t>MIR4267B</t>
  </si>
  <si>
    <t>MIR4435A</t>
  </si>
  <si>
    <t>MIR4435B</t>
  </si>
  <si>
    <t>CFC1/TISP43</t>
  </si>
  <si>
    <t>CFC1A/TISP43A</t>
  </si>
  <si>
    <t>perfect palindrome</t>
  </si>
  <si>
    <t>OCLN-A</t>
  </si>
  <si>
    <t>SMN/SERF1</t>
  </si>
  <si>
    <t>GTF2H2A</t>
  </si>
  <si>
    <t>GTF2H2B</t>
  </si>
  <si>
    <t>NAIP-A</t>
  </si>
  <si>
    <t>NAIP-A-2</t>
  </si>
  <si>
    <t>NAIP-B</t>
  </si>
  <si>
    <t>NAIP-C</t>
  </si>
  <si>
    <t>embedded duplication at higher copy</t>
  </si>
  <si>
    <t>NAIP-D</t>
  </si>
  <si>
    <t>chr9</t>
  </si>
  <si>
    <t>GTF2IRD2/GTF2I/NCF1</t>
  </si>
  <si>
    <t>GTF2IRD2A/GTF2IA/NCF1A</t>
  </si>
  <si>
    <t>GTF2IRD2B/GTF2IB/NCF1B</t>
  </si>
  <si>
    <t>GTF2IRD2C/GTF2IC/NCF1C</t>
  </si>
  <si>
    <t>7q35</t>
  </si>
  <si>
    <t>LOC154761</t>
  </si>
  <si>
    <t>ARHGEF5A</t>
  </si>
  <si>
    <t>ARHGEF5B</t>
  </si>
  <si>
    <t>ARHGEF5C</t>
  </si>
  <si>
    <t>NOTES</t>
  </si>
  <si>
    <t>perfect palindrome; GENE CONVERSION IN AFRICANS</t>
  </si>
  <si>
    <t>Population</t>
  </si>
  <si>
    <t>HG01377</t>
  </si>
  <si>
    <t>CLM</t>
  </si>
  <si>
    <t>Individuals</t>
  </si>
  <si>
    <t>NA19072</t>
  </si>
  <si>
    <t>JPT</t>
  </si>
  <si>
    <t>FIN</t>
  </si>
  <si>
    <t>HG00308</t>
  </si>
  <si>
    <t>HG00137</t>
  </si>
  <si>
    <t>FISH</t>
  </si>
  <si>
    <t>NA19434</t>
  </si>
  <si>
    <t>NA18956</t>
  </si>
  <si>
    <t>LWK</t>
  </si>
  <si>
    <t>GBR</t>
  </si>
  <si>
    <t>CHB</t>
  </si>
  <si>
    <t>CDX</t>
  </si>
  <si>
    <t>HG02356</t>
  </si>
  <si>
    <t>CHS</t>
  </si>
  <si>
    <t>HG00566</t>
  </si>
  <si>
    <t>ACB</t>
  </si>
  <si>
    <t>HG02485</t>
  </si>
  <si>
    <t>NA18558</t>
  </si>
  <si>
    <t>Clone</t>
  </si>
  <si>
    <t>Reference</t>
  </si>
  <si>
    <t>stop</t>
  </si>
  <si>
    <t>Source</t>
  </si>
  <si>
    <t>PacBio</t>
  </si>
  <si>
    <t>Eichler</t>
  </si>
  <si>
    <t>complete</t>
  </si>
  <si>
    <t>CH17-311A15</t>
  </si>
  <si>
    <t>WUGSC</t>
  </si>
  <si>
    <t>AC239867.3</t>
  </si>
  <si>
    <t>CH17-270A2</t>
  </si>
  <si>
    <t>AC243547.1</t>
  </si>
  <si>
    <t>CH17-234K10</t>
  </si>
  <si>
    <t>FP325348.15</t>
  </si>
  <si>
    <t>CH17-195C8</t>
  </si>
  <si>
    <t>AC243772.2</t>
  </si>
  <si>
    <t>CH17-284G19</t>
  </si>
  <si>
    <t>CH17-360M11</t>
  </si>
  <si>
    <t>CH17-286O7</t>
  </si>
  <si>
    <t>CH17-319N3</t>
  </si>
  <si>
    <t>CH17-336A6</t>
  </si>
  <si>
    <t>CH17-94C10</t>
  </si>
  <si>
    <t>CH17-270G1</t>
  </si>
  <si>
    <t>CH17-93J3</t>
  </si>
  <si>
    <t>CH17-11H17</t>
  </si>
  <si>
    <t>CH17-281P19</t>
  </si>
  <si>
    <t>AC255559</t>
  </si>
  <si>
    <t>CH17-166B19</t>
  </si>
  <si>
    <t>CH17-401F16</t>
  </si>
  <si>
    <t>CH17-66J20</t>
  </si>
  <si>
    <t>CH17-114L1</t>
  </si>
  <si>
    <t>CH17-193L6</t>
  </si>
  <si>
    <t>CH17-404K1</t>
  </si>
  <si>
    <t>AC244199.2</t>
  </si>
  <si>
    <t>CH17-82H20</t>
  </si>
  <si>
    <t>AC245043.2</t>
  </si>
  <si>
    <t>CH17-383O1</t>
  </si>
  <si>
    <t>CH17-149N9</t>
  </si>
  <si>
    <t>CH17-468I21</t>
  </si>
  <si>
    <t>AC245931.3</t>
  </si>
  <si>
    <t>CH17-412P20</t>
  </si>
  <si>
    <t>CH17-404K4</t>
  </si>
  <si>
    <t>CH17-64J14</t>
  </si>
  <si>
    <t>AC244260.3</t>
  </si>
  <si>
    <t>CH17-160G8</t>
  </si>
  <si>
    <t>AC243922.2</t>
  </si>
  <si>
    <t>CH17-440O19</t>
  </si>
  <si>
    <t>CH17-39B16</t>
  </si>
  <si>
    <t>AC245690.2</t>
  </si>
  <si>
    <t>CH17-133H2</t>
  </si>
  <si>
    <t>AC244635.3</t>
  </si>
  <si>
    <t>CH17-167O18</t>
  </si>
  <si>
    <t>CH17-336P3</t>
  </si>
  <si>
    <t>AC255386</t>
  </si>
  <si>
    <t>CH17-71F17</t>
  </si>
  <si>
    <t>CH17-314D4</t>
  </si>
  <si>
    <t>CH17-200E23</t>
  </si>
  <si>
    <t>CH17-19N5</t>
  </si>
  <si>
    <t>AC245456.3</t>
  </si>
  <si>
    <t>CH17-334H13</t>
  </si>
  <si>
    <t>AC245042.2</t>
  </si>
  <si>
    <t>CH17-153G22</t>
  </si>
  <si>
    <t>AC244605.2</t>
  </si>
  <si>
    <t>CH17-408M7</t>
  </si>
  <si>
    <t>AC245407.1</t>
  </si>
  <si>
    <t>CH17-76O21</t>
  </si>
  <si>
    <t>AC242717.4</t>
  </si>
  <si>
    <t>CH17-124B1</t>
  </si>
  <si>
    <t>AC242716.4</t>
  </si>
  <si>
    <t>CH17-168N4</t>
  </si>
  <si>
    <t>AC241929.3</t>
  </si>
  <si>
    <t>CH17-390N8</t>
  </si>
  <si>
    <t>AC241938.2</t>
  </si>
  <si>
    <t>CH17-112A12</t>
  </si>
  <si>
    <t>AC244394.3</t>
  </si>
  <si>
    <t>CH17-116K11</t>
  </si>
  <si>
    <t>AC241584.3</t>
  </si>
  <si>
    <t>CH17-37H23</t>
  </si>
  <si>
    <t>AC245175.1</t>
  </si>
  <si>
    <t>CH17-210M14</t>
  </si>
  <si>
    <t>AC243837.2</t>
  </si>
  <si>
    <t>CH17-435F1</t>
  </si>
  <si>
    <t>AC245152.2</t>
  </si>
  <si>
    <t>CH17-410A23</t>
  </si>
  <si>
    <t>CH17-398F8</t>
  </si>
  <si>
    <t>CH17-405C5</t>
  </si>
  <si>
    <t>CH17-245M17</t>
  </si>
  <si>
    <t>CH251-32A14</t>
  </si>
  <si>
    <t>CH251-119H16</t>
  </si>
  <si>
    <t>CH251-437I5</t>
  </si>
  <si>
    <t>CH251-190I22</t>
  </si>
  <si>
    <t>CH251-541M10</t>
  </si>
  <si>
    <t>CH251-556F8</t>
  </si>
  <si>
    <t>CH251-66D8</t>
  </si>
  <si>
    <t>CH251-160K4</t>
  </si>
  <si>
    <t>CH251-19L3</t>
  </si>
  <si>
    <t>CH251-349M6</t>
  </si>
  <si>
    <t>CH251-484O17</t>
  </si>
  <si>
    <t>CH251-345F13</t>
  </si>
  <si>
    <t>CH251-118L7</t>
  </si>
  <si>
    <t>CH251-15A10</t>
  </si>
  <si>
    <t>CH251-228O17</t>
  </si>
  <si>
    <t>CH251-3P7</t>
  </si>
  <si>
    <t>CH251-545H6</t>
  </si>
  <si>
    <t>CH251-224B2</t>
  </si>
  <si>
    <t>CH251-570A6</t>
  </si>
  <si>
    <t>CH251-59I1</t>
  </si>
  <si>
    <t>CH251-31A21</t>
  </si>
  <si>
    <t>Coordinates</t>
  </si>
  <si>
    <t>Existing_variation</t>
  </si>
  <si>
    <t>VCF pos</t>
  </si>
  <si>
    <t>Allele ratio</t>
  </si>
  <si>
    <t>chr1:206343010-206343010</t>
  </si>
  <si>
    <t>GRCh38</t>
  </si>
  <si>
    <t>ENST00000573034</t>
  </si>
  <si>
    <t>3/21</t>
  </si>
  <si>
    <t>rs369229422</t>
  </si>
  <si>
    <t>chr1:206401608-206401610</t>
  </si>
  <si>
    <t>7/22</t>
  </si>
  <si>
    <t>1082-1083</t>
  </si>
  <si>
    <t>1020-1021</t>
  </si>
  <si>
    <t>340-341</t>
  </si>
  <si>
    <t>PM/PX</t>
  </si>
  <si>
    <t>ccTAtg/ccAtg</t>
  </si>
  <si>
    <t>chr1:206406376-206406376</t>
  </si>
  <si>
    <t>8/21</t>
  </si>
  <si>
    <t>SRGAP2B/SRGAP2D</t>
  </si>
  <si>
    <t>Ensembl transcript</t>
  </si>
  <si>
    <t>Strand</t>
  </si>
  <si>
    <t>Individual count</t>
  </si>
  <si>
    <t>Count alt alleles</t>
  </si>
  <si>
    <t>GRCh37</t>
  </si>
  <si>
    <t>chr15:32917412-32917415</t>
  </si>
  <si>
    <t>ENST00000361627</t>
  </si>
  <si>
    <t>HG00143,HG00234,NA18508,NA18858,NA18859,NA18868,NA18874,NA18908,NA18912,NA18914,NA18925,NA18933,NA19020,NA19028,NA19094,NA19098,NA19118,NA19140,NA19141,NA19143,NA19172,NA19178,NA19183,NA19199,NA19226,NA19235,NA19308,NA19321,NA19328,NA19350,NA19360,NA19384,NA19393,NA19395,NA19429,NA19431,NA19434,NA19443,NA19444,NA19446,NA19448,NA19452,NA19461,NA19467,NA19470,NA20518</t>
  </si>
  <si>
    <t>chr15:32921840-32921852</t>
  </si>
  <si>
    <t>TGTAAATTGCCATGCCAG</t>
  </si>
  <si>
    <t>8/12</t>
  </si>
  <si>
    <t>1704-1716</t>
  </si>
  <si>
    <t>982-994</t>
  </si>
  <si>
    <t>328-332</t>
  </si>
  <si>
    <t>RTLPV/CKLPCQX</t>
  </si>
  <si>
    <t>CGTACATTGCCAGta/TGTAAATTGCCATGCCAGta</t>
  </si>
  <si>
    <t>chr7:144059763-144059786</t>
  </si>
  <si>
    <t>ENST00000056217</t>
  </si>
  <si>
    <t>chr7:144060378-144060378</t>
  </si>
  <si>
    <t>rs115568093</t>
  </si>
  <si>
    <t>NA18486,NA18872,NA19109,NA19128,NA19139,NA19159,NA19161,NA19201,NA19431</t>
  </si>
  <si>
    <t>chr7:144060625-144060634</t>
  </si>
  <si>
    <t>chr7:144060803-144060809</t>
  </si>
  <si>
    <t>chr7:144061035-144061037</t>
  </si>
  <si>
    <t>"ARHGEF35" - duplicate</t>
  </si>
  <si>
    <t>NA19095,NA19173,NA19204,NA19404,NA19430,NA19463</t>
  </si>
  <si>
    <t>chr7:144062632-144062632</t>
  </si>
  <si>
    <t>rs202036368,COSM1488330</t>
  </si>
  <si>
    <t>chr7:144068253-144068253</t>
  </si>
  <si>
    <t>HG00097,HG00099,HG00101,HG00104,HG00106,HG00107,HG00110,HG00112,HG00113,HG00114,HG00117,HG00118,HG00120,HG00122,HG00125,HG00126,HG00128,HG00130,HG00136,HG00148,HG00150,HG00154,HG00156,HG00159,HG00171,HG00177,HG00178,HG00179,HG00183,HG00186,HG00187,HG00189,HG00231,HG00235,HG00237,HG00238,HG00239,HG00242,HG00243,HG00244,HG00246,HG00247,HG00249,HG00252,HG00253,HG00254,HG00255,HG00256,HG00257,HG00260,HG00266,HG00269,HG00275,HG00280,HG00284,HG00308,HG00310,HG00311,HG00312,HG00315,HG00326,HG00330,HG00331,HG00334,HG00335,HG00339,HG00341,HG00345,HG00349,HG00350,HG00357,HG00359,HG00360,HG00361,HG00362,HG00364,HG00365,HG00372,HG00376,HG00381,HG00384,HG01334,NA06991,NA07014,NA07045,NA07056,NA07347,NA10840,NA10847,NA10851,NA10859,NA10861,NA11839,NA11892,NA11917,NA11919,NA11930,NA11931,NA12004,NA12006,NA12234,NA12272,NA12274,NA12282,NA12287,NA12340,NA12344,NA12347,NA12348,NA12375,NA12414,NA12485,NA12489,NA12546,NA12708,NA12777,NA12814,NA12829,NA12830,NA12832,NA12875,NA12877,NA18502,NA18871,NA18934,NA19038,NA19116,NA19128,NA19140,NA19144,NA19175,NA19176,NA19177,NA19311,NA19331,NA19334,NA19350,NA19352,NA19377,NA19380,NA19393,NA19396,NA19397,NA19399,NA19429,NA19462,NA20502,NA20503,NA20504,NA20505,NA20506,NA20507,NA20508,NA20510,NA20513,NA20522,NA20526,NA20528,NA20534,NA20535,NA20536,NA20538,NA20581,NA20585,NA20588,NA20753,NA20754,NA20759,NA20760,NA20768,NA20770,NA20772,NA20773,NA20778,NA20785,NA20786,NA20790,NA20795,NA20796,NA20798,NA20800,NA20804,NA20806,NA20807,NA20808,NA20810,NA20812,NA20815,NA20816,NA20818,NA20828</t>
  </si>
  <si>
    <t>chr7:144072614-144072614</t>
  </si>
  <si>
    <t>chr2:87073806-87073806</t>
  </si>
  <si>
    <t>ENST00000331469</t>
  </si>
  <si>
    <t>NA18507,NA18515,NA18908,NA19175,NA19183,NA19205,NA19208,NA19235,NA19258,NA19312,NA19355,NA19372,NA19375,NA19384,NA19395,NA19429</t>
  </si>
  <si>
    <t>chr2:87085365-87085365</t>
  </si>
  <si>
    <t>268</t>
  </si>
  <si>
    <t>218</t>
  </si>
  <si>
    <t>73</t>
  </si>
  <si>
    <t>rs142966127</t>
  </si>
  <si>
    <t>chr2:131350599-131350601</t>
  </si>
  <si>
    <t>ENST00000259216</t>
  </si>
  <si>
    <t>HG00107,HG00114,HG00256,HG00262,HG00280,HG00325,HG00328,HG00346,NA20752</t>
  </si>
  <si>
    <t>chr2:131350607-131350613</t>
  </si>
  <si>
    <t>chr2:131355556-131355556</t>
  </si>
  <si>
    <t>chr2:131356304-131356304</t>
  </si>
  <si>
    <t>chr15:32449874-32449877</t>
  </si>
  <si>
    <t>ENST00000454250</t>
  </si>
  <si>
    <t>HG00096,HG00097,HG00098,HG00099,HG00101,HG00103,HG00104,HG00107,HG00110,HG00111,HG00115,HG00117,HG00119,HG00120,HG00121,HG00123,HG00124,HG00128,HG00130,HG00131,HG00132,HG00133,HG00135,HG00136,HG00138,HG00140,HG00143,HG00148,HG00149,HG00150,HG00154,HG00159,HG00160,HG00173,HG00176,HG00177,HG00179,HG00181,HG00183,HG00185,HG00189,HG00232,HG00233,HG00236,HG00237,HG00238,HG00242,HG00243,HG00249,HG00250,HG00251,HG00252,HG00253,HG00254,HG00255,HG00256,HG00258,HG00259,HG00260,HG00262,HG00263,HG00265,HG00266,HG00267,HG00270,HG00273,HG00274,HG00277,HG00278,HG00281,HG00306,HG00311,HG00312,HG00313,HG00318,HG00319,HG00320,HG00321,HG00323,HG00324,HG00325,HG00326,HG00328,HG00329,HG00332,HG00334,HG00336,HG00338,HG00341,HG00344,HG00346,HG00349,HG00350,HG00351,HG00355,HG00356,HG00357,HG00358,HG00359,HG00360,HG00361,HG00364,HG00365,HG00366,HG00367,HG00368,HG00369,HG00371,HG00372,HG00373,HG00375,HG00376,HG00377,HG00378,HG00379,HG00380,HG00381,HG00384,NA06984,NA06989,NA06991,NA06995,NA07014,NA07031,NA07034,NA07055,NA07346,NA10836,NA10837,NA10843,NA10845,NA10847,NA10850,NA10851,NA10852,NA10853,NA10857,NA10861,NA10863,NA10864,NA10865,NA11839,NA11892,NA11894,NA11918,NA11919,NA11920,NA11930,NA12006,NA12045,NA12234,NA12272,NA12273,NA12274,NA12275,NA12283,NA12286,NA12287,NA12329,NA12335,NA12340,NA12341,NA12342,NA12343,NA12344,NA12383,NA12386,NA12400,NA12414,NA12485,NA12708,NA12718,NA12739,NA12749,NA12753,NA12766,NA12775,NA12776,NA12778,NA12814,NA12818,NA12827,NA12828,NA12829,NA12830,NA12832,NA12842,NA12877,NA12878,NA12890,NA18500,NA18509,NA18517,NA18520,NA18525,NA18527,NA18528,NA18531,NA18533,NA18535,NA18538,NA18539,NA18541,NA18553,NA18560,NA18565,NA18567,NA18574,NA18854,NA18856,NA18872,NA18924,NA19020,NA19044,NA19046,NA19098,NA19131,NA19143,NA19151,NA19153,NA19180,NA19186,NA19201,NA19224,NA19248,NA19249,NA19308,NA19324,NA19346,NA19347,NA19352,NA19359,NA19372,NA19375,NA19381,NA19382,NA19383,NA19391,NA19401,NA19404,NA19435,NA19436,NA19448,NA19463,NA19468,NA19472,NA20502,NA20504,NA20505,NA20507,NA20508,NA20510,NA20512,NA20513,NA20517,NA20521,NA20524,NA20525,NA20526,NA20528,NA20530,NA20531,NA20532,NA20533,NA20534,NA20535,NA20536,NA20537,NA20539,NA20540,NA20543,NA20544,NA20585,NA20586,NA20589,NA20752,NA20753,NA20754,NA20759,NA20760,NA20761,NA20765,NA20766,NA20769,NA20770,NA20771,NA20775,NA20783,NA20785,NA20786,NA20787,NA20790,NA20792,NA20795,NA20798,NA20799,NA20800,NA20801,NA20803,NA20804,NA20806,NA20808,NA20809,NA20810,NA20811,NA20812,NA20813,NA20815,NA20816,NA20818,NA20819,NA20826,NA20828</t>
  </si>
  <si>
    <t>chr15:32450612-32450612</t>
  </si>
  <si>
    <t>chr16:30200232-30200232</t>
  </si>
  <si>
    <t>ENST00000219150</t>
  </si>
  <si>
    <t>NA18503,NA18852,NA18856,NA18861,NA19094,NA19247</t>
  </si>
  <si>
    <t>chr7:143417338-143417341</t>
  </si>
  <si>
    <t>ENST00000444908</t>
  </si>
  <si>
    <t>chr7:143417403-143417410</t>
  </si>
  <si>
    <t>HG00121,HG00129,HG00190,HG00246,HG00257,HG00267,HG00324,HG00344,NA06989,NA06995,NA07037,NA07347,NA11843,NA12329,NA12335,NA12343,NA12748,NA12827,NA12828,NA12829,NA12830,NA18485,NA18486,NA18506,NA18509,NA18515,NA18517,NA18520,NA18852,NA18853,NA18859,NA18868,NA18869,NA18871,NA18872,NA18874,NA18875,NA18908,NA18924,NA18930,NA19038,NA19094,NA19098,NA19100,NA19101,NA19102,NA19109,NA19128,NA19137,NA19138,NA19139,NA19141,NA19146,NA19153,NA19161,NA19171,NA19174,NA19175,NA19185,NA19194,NA19200,NA19203,NA19207,NA19221,NA19224,NA19237,NA19248,NA19256,NA19258,NA19317,NA19347,NA19351,NA19359,NA19375,NA19382,NA19395,NA19403,NA19430,NA19435,NA19439,NA19440,NA19449,NA19456,NA19457,NA19471,NA20529,NA20530,NA20543,NA20582,NA20756,NA20805,NA20819,NA20826</t>
  </si>
  <si>
    <t>chr7:143419856-143419858</t>
  </si>
  <si>
    <t>607</t>
  </si>
  <si>
    <t>chr7:143421575-143421575</t>
  </si>
  <si>
    <t>2375</t>
  </si>
  <si>
    <t>2290</t>
  </si>
  <si>
    <t>764</t>
  </si>
  <si>
    <t>rs560909846</t>
  </si>
  <si>
    <t>chr7:143421674-143421674</t>
  </si>
  <si>
    <t>2474</t>
  </si>
  <si>
    <t>2389</t>
  </si>
  <si>
    <t>797</t>
  </si>
  <si>
    <t>rs551428464</t>
  </si>
  <si>
    <t>chr7:143421704-143421704</t>
  </si>
  <si>
    <t>2504</t>
  </si>
  <si>
    <t>2419</t>
  </si>
  <si>
    <t>807</t>
  </si>
  <si>
    <t>rs367637603</t>
  </si>
  <si>
    <t>chr7:143421740-143421747</t>
  </si>
  <si>
    <t>NA19181,NA19183,NA19431,NA19443,NA19470</t>
  </si>
  <si>
    <t>chr1:149755780-149755780</t>
  </si>
  <si>
    <t>ENST00000369168</t>
  </si>
  <si>
    <t>328</t>
  </si>
  <si>
    <t>274</t>
  </si>
  <si>
    <t>92</t>
  </si>
  <si>
    <t>FCGR1Abase_D0032:g.2493C&gt;T,CM950456</t>
  </si>
  <si>
    <t>HG00254,HG00264,NA11894,NA20539</t>
  </si>
  <si>
    <t>chr1:149759967-149759970</t>
  </si>
  <si>
    <t>FCGR1C (1q21.1)</t>
  </si>
  <si>
    <t>chr1:149760029-149760029</t>
  </si>
  <si>
    <t>chr1:149761660-149761662</t>
  </si>
  <si>
    <t>HG00116,HG00117,HG00118,HG00119,HG00120,HG00121,HG00122,HG00123,HG00124,HG00125,HG00126,HG00127,HG00128,HG00129,HG00130,HG00132,HG00133,HG00134,HG00135,HG00136,HG00137,HG00138,HG00140,HG00141,HG00142,HG00143,HG00145,HG00148,HG00149,HG00150,HG00151,HG00152,HG00154,HG00156,HG00157,HG00159,HG00160,HG00171,HG00173,HG00174,HG00176,HG00177,HG00178,HG00179,HG00180,HG00181,HG00182,HG00183,HG00185,HG00186,HG00187,HG00188,HG00189,HG00231,HG00232,HG00233,HG00234,HG00235,HG00237,HG00238,HG00239,HG00242,HG00243,HG00244,HG00245,HG00246,HG00247,HG00249,HG00250,HG00252,HG00253,HG00254,HG00256,HG00257,HG00258,HG00259,HG00260,HG00261,HG00262,HG00263,HG00264,HG00265,HG00266,HG00267,HG00268,HG00269,HG00270,HG00271,HG00273,HG00274,HG00275,HG00276,HG00277,HG00278,HG00280,HG00281,HG00282,HG00284,HG00285,HG00306,HG00308,HG00309,HG00310,HG00312,HG00313,HG00315,HG00318,HG00319,HG00320,HG00321,HG00323,HG00324,HG00325,HG00326,HG00327,HG00328,HG00329,HG00330,HG00331,HG00332,HG00334,HG00335,HG00336,HG00337,HG00338,HG00339,HG00342,HG00343,HG00344,HG00345,HG00346,HG00349,HG00350,HG00351,HG00353,HG00355,HG00357,HG00358,HG00359,HG00360,HG00361,HG00362,HG00364,HG00366,HG00367,HG00368,HG00371,HG00372,HG00373,HG00375,HG00376,HG00377,HG00378,HG00379,HG00380,HG00381,HG00383,HG00384,HG01334,NA06984,NA06986,NA06989,NA06991,NA06995,NA07014,NA07031,NA07034,NA07037,NA07045,NA07051,NA07055,NA07056,NA07346,NA07347,NA07435,NA10836,NA10837,NA10840,NA10842,NA10843,NA10845,NA10847,NA10850,NA10852,NA10853,NA10857,NA10859,NA10861,NA10863,NA10864,NA10865,NA11839,NA11843,NA11891,NA11892,NA11893,NA11894,NA11917,NA11918,NA11919,NA11920,NA11930,NA11931,NA12004,NA12005,NA12006,NA12045,NA12058,NA12234,NA12272,NA12273,NA12274,NA12275,NA12282,NA12283,NA12286,NA12287,NA12329,NA12335,NA12336,NA12340,NA12341,NA12342,NA12343,NA12344,NA12347,NA12348,NA12375,NA12376,NA12386,NA12399,NA12400,NA12414,NA12485,NA12489,NA12546,NA12707,NA12708,NA12718,NA12739,NA12748,NA12749,NA12753,NA12766,NA12767,NA12775,NA12776,NA12777,NA12778,NA12814,NA12817,NA12827,NA12828,NA12829,NA12830,NA12832,NA12842,NA12875,NA12877,NA12889,NA12890,NA18484,NA18485,NA18486,NA18487,NA18488,NA18497,NA18500,NA18502,NA18503,NA18504,NA18506,NA18507,NA18508,NA18509,NA18515,NA18517,NA18520,NA18521,NA18522,NA18523,NA18525,NA18527,NA18528,NA18531,NA18533,NA18535,NA18538,NA18539,NA18541,NA18553,NA18565,NA18567,NA18574,NA18852,NA18853,NA18854,NA18856,NA18858,NA18859,NA18860,NA18861,NA18862,NA18868,NA18869,NA18871,NA18872,NA18874,NA18875,NA18908,NA18912,NA18913,NA18914,NA18924,NA18925,NA18930,NA18933,NA18934,NA18935,NA19020,NA19028,NA19031,NA19036,NA19038,NA19041,NA19044,NA19046,NA19092,NA19094,NA19095,NA19098,NA19099,NA19100,NA19101,NA19102,NA19109,NA19113,NA19115,NA19116,NA19117,NA19120,NA19121,NA19122,NA19123,NA19127,NA19128,NA19129,NA19130,NA19131,NA19132,NA19137,NA19138,NA19139,NA19140,NA19141,NA19142,NA19143,NA19144,NA19145,NA19146,NA19151,NA19153,NA19154,NA19159,NA19160,NA19161,NA19171,NA19172,NA19173,NA19174,NA19175,NA19178,NA19179,NA19180,NA19181,NA19182,NA19183,NA19184,NA19185,NA19186,NA19191,NA19192,NA19193,NA19194,NA19197,NA19198,NA19199,NA19200,NA19201,NA19202,NA19203,NA19204,NA19206,NA19207,NA19208,NA19209,NA19210,NA19211,NA19213,NA19214,NA19221,NA19222,NA19224,NA19225,NA19226,NA19235,NA19237,NA19238,NA19239,NA19240,NA19247,NA19248,NA19256,NA19258,NA19307,NA19308,NA19312,NA19316,NA19317,NA19318,NA19319,NA19321,NA19324,NA19328,NA19331,NA19338,NA19346,NA19347,NA19350,NA19351,NA19352,NA19355,NA19359,NA19360,NA19371,NA19372,NA19374,NA19375,NA19380,NA19381,NA19383,NA19384,NA19385,NA19390,NA19391,NA19393,NA19395,NA19396,NA19399,NA19401,NA19404,NA19429,NA19430,NA19431,NA19435,NA19436,NA19437,NA19438,NA19439,NA19440,NA19443,NA19444,NA19445,NA19446,NA19452,NA19456,NA19457,NA19461,NA19462,NA19463,NA19467,NA19468,NA19470,NA19471,NA19472,NA20502,NA20503,NA20504,NA20505,NA20506,NA20507,NA20508,NA20509,NA20512,NA20513,NA20514,NA20515,NA20517,NA20518,NA20521,NA20522,NA20524,NA20525,NA20526,NA20527,NA20528,NA20529,NA20530,NA20531,NA20532,NA20533,NA20534,NA20536,NA20537,NA20538,NA20539,NA20540,NA20541,NA20544,NA20581,NA20582,NA20585,NA20586,NA20589,NA20753,NA20754,NA20755,NA20756,NA20758,NA20759,NA20760,NA20761,NA20766,NA20769,NA20770,NA20771,NA20772,NA20773,NA20774,NA20778,NA20783,NA20785,NA20786,NA20787,NA20792,NA20795,NA20796,NA20798,NA20799,NA20800,NA20801,NA20802,NA20803,NA20804,NA20805,NA20806,NA20807,NA20809,NA20810,NA20811,NA20812,NA20813,NA20814,NA20815,NA20816,NA20818,NA20819,NA20826,NA20828</t>
  </si>
  <si>
    <t>chr1:149761720-149761720</t>
  </si>
  <si>
    <t>FCGR1B (1p11.2)</t>
  </si>
  <si>
    <t>chr1:149761786-149761786</t>
  </si>
  <si>
    <t>chr1:149761811-149761814</t>
  </si>
  <si>
    <t>chr1:149761891-149761903</t>
  </si>
  <si>
    <t>chr1:149763071-149763071</t>
  </si>
  <si>
    <t>chr10:49376706-49376706</t>
  </si>
  <si>
    <t>ENST00000374201</t>
  </si>
  <si>
    <t>rs150374667</t>
  </si>
  <si>
    <t>chr10:49379223-49379230</t>
  </si>
  <si>
    <t>HG00107,HG00143,HG00257,HG00262,HG00263,HG00362,NA06984,NA07055,NA12272,NA12342,NA12775,NA12828,NA12830,NA20510,NA20524</t>
  </si>
  <si>
    <t>chr10:49430365-49430365</t>
  </si>
  <si>
    <t>1749</t>
  </si>
  <si>
    <t>1446</t>
  </si>
  <si>
    <t>482</t>
  </si>
  <si>
    <t>rs201157348</t>
  </si>
  <si>
    <t>chr10:49440248-49440250</t>
  </si>
  <si>
    <t>chr10:49444597-49444597</t>
  </si>
  <si>
    <t>rs190311980</t>
  </si>
  <si>
    <t>chr1:145765213-145765215</t>
  </si>
  <si>
    <t>ENST00000313835</t>
  </si>
  <si>
    <t>chr1:145811432-145811432</t>
  </si>
  <si>
    <t>rs587611985</t>
  </si>
  <si>
    <t>NA18517,NA18522,NA18856,NA19044,NA19123,NA19160,NA19193,NA19390,NA19435</t>
  </si>
  <si>
    <t>chr10:46998940-46998943</t>
  </si>
  <si>
    <t>ENST00000374314</t>
  </si>
  <si>
    <t>GPRIN2-reference</t>
  </si>
  <si>
    <t>chr5:68862017-68862023</t>
  </si>
  <si>
    <t>ENST00000510979</t>
  </si>
  <si>
    <t>chr5:68863605-68863605</t>
  </si>
  <si>
    <t>NA18858,NA19020,NA19102,NA19109,NA19113,NA19154,NA19172,NA19194,NA19201,NA19347,NA19351,NA19352,NA19391,NA19457,NA19467</t>
  </si>
  <si>
    <t>chr5:68863983-68863983</t>
  </si>
  <si>
    <t>chr5:68868318-68868320</t>
  </si>
  <si>
    <t>chr5:68878191-68878191</t>
  </si>
  <si>
    <t>chr5:68878236-68878241</t>
  </si>
  <si>
    <t>12/16</t>
  </si>
  <si>
    <t>997-1001</t>
  </si>
  <si>
    <t>802-806</t>
  </si>
  <si>
    <t>268-269</t>
  </si>
  <si>
    <t>KP/X</t>
  </si>
  <si>
    <t>AAACCc/Cc</t>
  </si>
  <si>
    <t>chr7:74146870-74146870</t>
  </si>
  <si>
    <t>ENST00000324896</t>
  </si>
  <si>
    <t>Both GTF2I-B and GTF2I-C</t>
  </si>
  <si>
    <t>chr7:74147001-74147003</t>
  </si>
  <si>
    <t>NA19031,NA19375</t>
  </si>
  <si>
    <t>chr7:74147004-74147004</t>
  </si>
  <si>
    <t>NA19044,NA19118,NA19318,NA19347,NA19352,NA19382,NA19445,NA19449</t>
  </si>
  <si>
    <t>chr7:74150991-74150991</t>
  </si>
  <si>
    <t>NA18871,NA19036,NA19116,NA19130,NA19175,NA19205,NA19214,NA19312,NA19319,NA19472</t>
  </si>
  <si>
    <t>chr7:74152434-74152436</t>
  </si>
  <si>
    <t>chr7:74166419-74166421</t>
  </si>
  <si>
    <t>CGG</t>
  </si>
  <si>
    <t>HG00178,NA11931</t>
  </si>
  <si>
    <t>chr7:74167442-74167445</t>
  </si>
  <si>
    <t>NA18934,NA19028,NA19118,NA19140,NA19153,NA19184,NA19235,NA19334,NA19384,NA19437,NA19445,NA19446</t>
  </si>
  <si>
    <t>chr7:74167463-74167469</t>
  </si>
  <si>
    <t>chr7:74211003-74211003</t>
  </si>
  <si>
    <t>ENST00000405086</t>
  </si>
  <si>
    <t>chr7:74211166-74211166</t>
  </si>
  <si>
    <t>chr7:74211600-74211600</t>
  </si>
  <si>
    <t>chr7:74234554-74234554</t>
  </si>
  <si>
    <t>COSM1091703</t>
  </si>
  <si>
    <t>chr1:149783563-149783563</t>
  </si>
  <si>
    <t>ENST00000545683</t>
  </si>
  <si>
    <t>366</t>
  </si>
  <si>
    <t>316</t>
  </si>
  <si>
    <t>106</t>
  </si>
  <si>
    <t>E/*</t>
  </si>
  <si>
    <t>Gag/Tag</t>
  </si>
  <si>
    <t>chr1:149783749-149783750</t>
  </si>
  <si>
    <t>chr1:149783803-149783813</t>
  </si>
  <si>
    <t>NA18503,NA18509,NA18522,NA18930,NA19100,NA19120,NA19137,NA19145,NA19171,NA19173,NA19180,NA19186,NA19193,NA19205,NA19211,NA19226,NA19256,NA19338,NA19347,NA19352,NA19359,NA19383,NA19391,NA19394,NA19398,NA19443,NA19470</t>
  </si>
  <si>
    <t>chr16:70897087-70897087</t>
  </si>
  <si>
    <t>ENST00000393567</t>
  </si>
  <si>
    <t>rs200565025</t>
  </si>
  <si>
    <t>NA12274,NA19347,NA19352</t>
  </si>
  <si>
    <t>chr16:70926284-70926284</t>
  </si>
  <si>
    <t>chr16:70969959-70969959</t>
  </si>
  <si>
    <t>rs372379402</t>
  </si>
  <si>
    <t>NA18484,NA18930,NA19118,NA19186,NA19199,NA19224,NA19430</t>
  </si>
  <si>
    <t>chr16:70986509-70986512</t>
  </si>
  <si>
    <t>NA18506,NA18520,NA18523,NA18868,NA18872,NA19113,NA19122,NA19131,NA19174,NA19194,NA19214,NA19222,NA19318,NA19334,NA19338,NA19383,NA19390,NA19435</t>
  </si>
  <si>
    <t>chr16:71008518-71008518</t>
  </si>
  <si>
    <t>COSM435697,COSM435698</t>
  </si>
  <si>
    <t>chr16:71012833-71012835</t>
  </si>
  <si>
    <t>chr16:71059285-71059285</t>
  </si>
  <si>
    <t>rs200746715</t>
  </si>
  <si>
    <t>NA18517,NA19123,NA19385,NA20504</t>
  </si>
  <si>
    <t>chr16:71103169-71103169</t>
  </si>
  <si>
    <t>chr5:70270055-70270055</t>
  </si>
  <si>
    <t>ENST00000517649</t>
  </si>
  <si>
    <t>NA18486,NA18506,NA18858,NA19044,NA19101,NA19102,NA19113,NA19161,NA19172,NA19191,NA19194,NA19226,NA19391,NA19429</t>
  </si>
  <si>
    <t>chr5:70279617-70279619</t>
  </si>
  <si>
    <t>NA18517,NA18868,NA18871,NA18924,NA19046,NA19132,NA19143,NA19186,NA19224,NA19381,NA19382</t>
  </si>
  <si>
    <t>chr5:70280115-70280115</t>
  </si>
  <si>
    <t>NA12832,NA18852,NA20541</t>
  </si>
  <si>
    <t>chr5:70281009-70281009</t>
  </si>
  <si>
    <t>HG00157,HG00178,HG00336,HG00338,NA10859,NA18528,NA19041,NA19384,NA19397,NA20525,NA20815</t>
  </si>
  <si>
    <t>chr5:70281265-70281267</t>
  </si>
  <si>
    <t>HG00117,HG00123,NA12489,NA18484,NA18485,NA18497,NA18500,NA18504,NA18509,NA18517,NA18521,NA18522,NA18853,NA18856,NA18858,NA18859,NA18860,NA18869,NA18874,NA18908,NA18913,NA18914,NA18925,NA18930,NA19020,NA19028,NA19031,NA19041,NA19092,NA19098,NA19102,NA19109,NA19113,NA19115,NA19116,NA19118,NA19121,NA19123,NA19127,NA19128,NA19129,NA19132,NA19138,NA19139,NA19140,NA19141,NA19143,NA19145,NA19153,NA19154,NA19159,NA19161,NA19171,NA19172,NA19181,NA19182,NA19184,NA19192,NA19193,NA19194,NA19197,NA19199,NA19201,NA19202,NA19206,NA19210,NA19211,NA19214,NA19221,NA19222,NA19235,NA19237,NA19238,NA19240,NA19247,NA19248,NA19256,NA19307,NA19317,NA19321,NA19327,NA19328,NA19334,NA19347,NA19350,NA19351,NA19352,NA19360,NA19372,NA19374,NA19380,NA19381,NA19382,NA19384,NA19390,NA19391,NA19393,NA19431,NA19437,NA19438,NA19440,NA19444,NA19446,NA19452,NA19457,NA19463,NA19467,NA19470,NA19471</t>
  </si>
  <si>
    <t>chr5:70281563-70281565</t>
  </si>
  <si>
    <t>HG00262,NA12890,NA20518</t>
  </si>
  <si>
    <t>chr5:70281619-70281622</t>
  </si>
  <si>
    <t>chr5:70297588-70297589</t>
  </si>
  <si>
    <t>NA19307,NA19312</t>
  </si>
  <si>
    <t>chr5:70308516-70308516</t>
  </si>
  <si>
    <t>518</t>
  </si>
  <si>
    <t>227</t>
  </si>
  <si>
    <t>76</t>
  </si>
  <si>
    <t>rs147313514</t>
  </si>
  <si>
    <t>chr7:74191611-74191615</t>
  </si>
  <si>
    <t>ENST00000289473</t>
  </si>
  <si>
    <t>Both NCF1B and NCF1C</t>
  </si>
  <si>
    <t>chr7:74202994-74202994</t>
  </si>
  <si>
    <t>NCF1C</t>
  </si>
  <si>
    <t>chr10:47087244-47087244</t>
  </si>
  <si>
    <t>ENST00000374312</t>
  </si>
  <si>
    <t>461</t>
  </si>
  <si>
    <t>154</t>
  </si>
  <si>
    <t>rs146526457</t>
  </si>
  <si>
    <t>chr10:47087813-47087820</t>
  </si>
  <si>
    <t>NA18507,NA19381,NA19404,NA19449</t>
  </si>
  <si>
    <t>chr5:68830642-68830645</t>
  </si>
  <si>
    <t>ENST00000355237</t>
  </si>
  <si>
    <t>chr5:68840812-68840815</t>
  </si>
  <si>
    <t>NA18520,NA19222</t>
  </si>
  <si>
    <t>chr5:68849394-68849396</t>
  </si>
  <si>
    <t>HG00123,HG00232,HG00258,NA12828,NA12830,NA20512,NA20753,NA20765,NA20783</t>
  </si>
  <si>
    <t>chr10:48751834-48751836</t>
  </si>
  <si>
    <t>ENST00000374233</t>
  </si>
  <si>
    <t>NA18853,NA18856,NA18872,NA19041,NA19123,NA19138,NA19141,NA19144,NA19214,NA19215,NA19257,NA19258,NA19328,NA19355,NA19404</t>
  </si>
  <si>
    <t>chr10:48798639-48798644</t>
  </si>
  <si>
    <t>chr18:18533612-18533612</t>
  </si>
  <si>
    <t>ENST00000399799</t>
  </si>
  <si>
    <t>CM071970</t>
  </si>
  <si>
    <t>chr5:69337361-69337361</t>
  </si>
  <si>
    <t>ENST00000380750</t>
  </si>
  <si>
    <t>NA18515,NA18924,NA19153,NA19171,NA19173,NA19208,NA19248,NA19436</t>
  </si>
  <si>
    <t>216-217</t>
  </si>
  <si>
    <t>chr5:70238661-70238668</t>
  </si>
  <si>
    <t>ENST00000380707</t>
  </si>
  <si>
    <t>1068</t>
  </si>
  <si>
    <t>356</t>
  </si>
  <si>
    <t>1680</t>
  </si>
  <si>
    <t>1034</t>
  </si>
  <si>
    <t>345</t>
  </si>
  <si>
    <t>NA18869,NA19457,NA19372</t>
  </si>
  <si>
    <t>NA19221,NA19237</t>
  </si>
  <si>
    <t>NA12234,HG00249,NA12546</t>
  </si>
  <si>
    <t>Pop frequency</t>
  </si>
  <si>
    <t>Total tested indiv</t>
  </si>
  <si>
    <t>Duplicate-unknown</t>
  </si>
  <si>
    <t>HIST2H2B-B (1p11.2)</t>
  </si>
  <si>
    <t>HIST2H2B-C (1q21.1)</t>
  </si>
  <si>
    <t>CN=0</t>
  </si>
  <si>
    <t>Total variants</t>
  </si>
  <si>
    <t>40/41</t>
  </si>
  <si>
    <t>13/13</t>
  </si>
  <si>
    <t>8/11</t>
  </si>
  <si>
    <t>26/27</t>
  </si>
  <si>
    <t>15/17</t>
  </si>
  <si>
    <t>33/33</t>
  </si>
  <si>
    <t>FAM72</t>
  </si>
  <si>
    <t>FCGR1</t>
  </si>
  <si>
    <t>19/19</t>
  </si>
  <si>
    <t>63/64</t>
  </si>
  <si>
    <t>25/26</t>
  </si>
  <si>
    <t>22/26</t>
  </si>
  <si>
    <t>60/66</t>
  </si>
  <si>
    <t>44/47</t>
  </si>
  <si>
    <t>233/240</t>
  </si>
  <si>
    <t>54/55</t>
  </si>
  <si>
    <t>21/24</t>
  </si>
  <si>
    <t>PTPN20</t>
  </si>
  <si>
    <t>24/25</t>
  </si>
  <si>
    <t>57/65</t>
  </si>
  <si>
    <t>17/18</t>
  </si>
  <si>
    <t>TISP43</t>
  </si>
  <si>
    <t>12/12</t>
  </si>
  <si>
    <t>BOLA2B</t>
  </si>
  <si>
    <t>score</t>
  </si>
  <si>
    <t>gccccttctgccctcgagagaagCTTCAGCTTCCCGATATCCGACGGTAGTGTNNNNNNNNccggctctagcacaggc</t>
  </si>
  <si>
    <t>ggtggtctccagcgctccgtgCTTCAGCTTCCCGATATCCGACGGTAGTGTNNNNNNNNgctggagacgtcatgtttt</t>
  </si>
  <si>
    <t>ggactggtgaggcgtgtattCTTCAGCTTCCCGATATCCGACGGTAGTGTNNNNNNNNtcgaatttggaagaaagaag</t>
  </si>
  <si>
    <t>gattgagatggactactcccgCTTCAGCTTCCCGATATCCGACGGTAGTGTNNNNNNNNctgtcttctcttgtttttg</t>
  </si>
  <si>
    <t>gccttctttcggaagaagtcctCTTCAGCTTCCCGATATCCGACGGTAGTGTNNNNNNNNattccaaggtctcagaga</t>
  </si>
  <si>
    <t>gggaccataccaccctgagtgaCTTCAGCTTCCCGATATCCGACGGTAGTGTNNNNNNNNtagatgttgccctggctg</t>
  </si>
  <si>
    <t>gaggagattccagcagttgaCTTCAGCTTCCCGATATCCGACGGTAGTGTNNNNNNNNgaaatatctctgtacctttt</t>
  </si>
  <si>
    <t>acaccagacccccatgacatgcCTTCAGCTTCCCGATATCCGACGGTAGTGTNNNNNNNNgactcaggaagactcttt</t>
  </si>
  <si>
    <t>cagcatttggcagcttgcagCTTCAGCTTCCCGATATCCGACGGTAGTGTNNNNNNNNaaccttcattcctctttcct</t>
  </si>
  <si>
    <t>aggaaagaggaatgaaggttaatCTTCAGCTTCCCGATATCCGACGGTAGTGTNNNNNNNNcaagctgccaaatgctg</t>
  </si>
  <si>
    <t>gtaaatcggtaaagcaggaggacCTTCAGCTTCCCGATATCCGACGGTAGTGTNNNNNNNNcttgacctctgggggtg</t>
  </si>
  <si>
    <t>atttgcttctcctcctgcttCTTCAGCTTCCCGATATCCGACGGTAGTGTNNNNNNNNcataccttctccttcatctt</t>
  </si>
  <si>
    <t>ggaagctctgggttcttttagCTTCAGCTTCCCGATATCCGACGGTAGTGTNNNNNNNNgctcagtgaagaagattga</t>
  </si>
  <si>
    <t>catccatgacctatctgacctCTTCAGCTTCCCGATATCCGACGGTAGTGTNNNNNNNNggtaaaagtgaacttctgt</t>
  </si>
  <si>
    <t>gtacttgaagacagatgcattggCTTCAGCTTCCCGATATCCGACGGTAGTGTNNNNNNNNaatgcaccagattcctg</t>
  </si>
  <si>
    <t>gagaatgcagtagaaaacctggaCTTCAGCTTCCCGATATCCGACGGTAGTGTNNNNNNNNtgtgccttctccttccc</t>
  </si>
  <si>
    <t>atggcatccagaccctcatgcCTTCAGCTTCCCGATATCCGACGGTAGTGTNNNNNNNNgaaagggcctcaccatatc</t>
  </si>
  <si>
    <t>ggctttttgtcaggtgggtgagCTTCAGCTTCCCGATATCCGACGGTAGTGTNNNNNNNNgtttcagccccacatggg</t>
  </si>
  <si>
    <t>gtttcttccttaggaggctcaaCTTCAGCTTCCCGATATCCGACGGTAGTGTNNNNNNNNcctggtgttgctttcttt</t>
  </si>
  <si>
    <t>cacctcttcgttttcaatctttCTTCAGCTTCCCGATATCCGACGGTAGTGTNNNNNNNNtggctaggaaatgtttgc</t>
  </si>
  <si>
    <t>aagtccacggtctctgaaaccttCTTCAGCTTCCCGATATCCGACGGTAGTGTNNNNNNNNtgttggcccttgtcgtg</t>
  </si>
  <si>
    <t>cggactccatggagttgctgtaCTTCAGCTTCCCGATATCCGACGGTAGTGTNNNNNNNNcatgctgacgctctttaa</t>
  </si>
  <si>
    <t>atacgaatgtgggcatactcaCTTCAGCTTCCCGATATCCGACGGTAGTGTNNNNNNNNagcagttttatttcacagt</t>
  </si>
  <si>
    <t>gcctgtccttcagacacttaacCTTCAGCTTCCCGATATCCGACGGTAGTGTNNNNNNNNagttgtatacttgggagc</t>
  </si>
  <si>
    <t>acttcatcttttagttcttggagaCTTCAGCTTCCCGATATCCGACGGTAGTGTNNNNNNNNccgcccaagagaaagg</t>
  </si>
  <si>
    <t>aaactttccagtgaaagcctaCTTCAGCTTCCCGATATCCGACGGTAGTGTNNNNNNNNtgtcatcatatcacctaga</t>
  </si>
  <si>
    <t>cataattccaaaacatcgtatCTTCAGCTTCCCGATATCCGACGGTAGTGTNNNNNNNNttataaaaatctataatct</t>
  </si>
  <si>
    <t>gcaaaatagtaatgctgcataCTTCAGCTTCCCGATATCCGACGGTAGTGTNNNNNNNNagtagtgacttccaaagga</t>
  </si>
  <si>
    <t>gatctattgcctggactaaaatCTTCAGCTTCCCGATATCCGACGGTAGTGTNNNNNNNNgacagttggacccttttt</t>
  </si>
  <si>
    <t>ggcaagctcaaaataactcaaCTTCAGCTTCCCGATATCCGACGGTAGTGTNNNNNNNNttcctttcattcagaatca</t>
  </si>
  <si>
    <t>cctttctccagtaagaacactaCTTCAGCTTCCCGATATCCGACGGTAGTGTNNNNNNNNtagccagtgaatatgcat</t>
  </si>
  <si>
    <t>aaaaattcaatttactgcatgcaCTTCAGCTTCCCGATATCCGACGGTAGTGTNNNNNNNNaagaggaagtctgagct</t>
  </si>
  <si>
    <t>atatgctcattatataaaattCTTCAGCTTCCCGATATCCGACGGTAGTGTNNNNNNNNaatctgtttttttaattag</t>
  </si>
  <si>
    <t>atatatcattcccttttagcCTTCAGCTTCCCGATATCCGACGGTAGTGTNNNNNNNNacaccattatctctagctgg</t>
  </si>
  <si>
    <t>tgctgtacatattgttttacCTTCAGCTTCCCGATATCCGACGGTAGTGTNNNNNNNNtaaaaattttccataattct</t>
  </si>
  <si>
    <t>gaataaaattataaatatgtgCTTCAGCTTCCCGATATCCGACGGTAGTGTNNNNNNNNatgagctaaaatgccattc</t>
  </si>
  <si>
    <t>attaatttatttattaatcatCTTCAGCTTCCCGATATCCGACGGTAGTGTNNNNNNNNattaaaacctatacaaaaa</t>
  </si>
  <si>
    <t>gagaggaggaggaaaaagagcaaCTTCAGCTTCCCGATATCCGACGGTAGTGTNNNNNNNNtcactgtcaagcctcta</t>
  </si>
  <si>
    <t>gaggcttgacagtgaggccaCTTCAGCTTCCCGATATCCGACGGTAGTGTNNNNNNNNctttttcctcctcctctctt</t>
  </si>
  <si>
    <t>ggaaacacaaaggcaaaaagcaCTTCAGCTTCCCGATATCCGACGGTAGTGTNNNNNNNNgcctttacaactcaactc</t>
  </si>
  <si>
    <t>agttgagttgtaaaggcattgaCTTCAGCTTCCCGATATCCGACGGTAGTGTNNNNNNNNtttgcctttgtgtttcca</t>
  </si>
  <si>
    <t>cactgtgtgcaggacagacacCTTCAGCTTCCCGATATCCGACGGTAGTGTNNNNNNNNttggtccaatctgattcgg</t>
  </si>
  <si>
    <t>cgccgaatcagattggaccaatCTTCAGCTTCCCGATATCCGACGGTAGTGTNNNNNNNNtgtctgtcctgcacacag</t>
  </si>
  <si>
    <t>aacttccaggaattctttgtagaCTTCAGCTTCCCGATATCCGACGGTAGTGTNNNNNNNNtgtttccctttggcttt</t>
  </si>
  <si>
    <t>aaagccaaagggaaacacaacCTTCAGCTTCCCGATATCCGACGGTAGTGTNNNNNNNNcaaagaattcctggaagtt</t>
  </si>
  <si>
    <t>atatttgccagccccctgggCTTCAGCTTCCCGATATCCGACGGTAGTGTNNNNNNNNgatcacttttctgtgtattt</t>
  </si>
  <si>
    <t>aaatacacagaaaagtgatcaagaCTTCAGCTTCCCGATATCCGACGGTAGTGTNNNNNNNNgggggctggcaaatat</t>
  </si>
  <si>
    <t>catctttcatgacctgatggccCTTCAGCTTCCCGATATCCGACGGTAGTGTNNNNNNNNttcgtgggggttgcttat</t>
  </si>
  <si>
    <t>ccttggggaagagagggtgttCTTCAGCTTCCCGATATCCGACGGTAGTGTNNNNNNNNttgaaaagcttatgagaac</t>
  </si>
  <si>
    <t>gagtagccttcccagtgaacCTTCAGCTTCCCGATATCCGACGGTAGTGTNNNNNNNNaacacatggctttcttcttt</t>
  </si>
  <si>
    <t>gattgaggaaggcaaagaggtaCTTCAGCTTCCCGATATCCGACGGTAGTGTNNNNNNNNtgtggctagcacacagta</t>
  </si>
  <si>
    <t>gctaatgtcagtgccagagggCTTCAGCTTCCCGATATCCGACGGTAGTGTNNNNNNNNtgattgtgttttctgggca</t>
  </si>
  <si>
    <t>gaggttgtaggggtccatcatgtCTTCAGCTTCCCGATATCCGACGGTAGTGTNNNNNNNNcctggggcttgggaaga</t>
  </si>
  <si>
    <t>acactggcatgggagccagaCTTCAGCTTCCCGATATCCGACGGTAGTGTNNNNNNNNtcatcatccagcatgagaac</t>
  </si>
  <si>
    <t>gcttcctggtcagtggggacCTTCAGCTTCCCGATATCCGACGGTAGTGTNNNNNNNNgcacatgttaatgtccctgt</t>
  </si>
  <si>
    <t>agcaagagtgacagggacattaacCTTCAGCTTCCCGATATCCGACGGTAGTGTNNNNNNNNcctggcgtccccactg</t>
  </si>
  <si>
    <t>gcttccgacgactggtgggaCTTCAGCTTCCCGATATCCGACGGTAGTGTNNNNNNNNcatgtgtttacttcttttcc</t>
  </si>
  <si>
    <t>gcagggatgctcccttcttaaagCTTCAGCTTCCCGATATCCGACGGTAGTGTNNNNNNNNggaccacccccaaagat</t>
  </si>
  <si>
    <t>gaaaaggtgacagccagagcgCTTCAGCTTCCCGATATCCGACGGTAGTGTNNNNNNNNaacgctgctttttgtgttg</t>
  </si>
  <si>
    <t>caggtggctcagaaatgacctCTTCAGCTTCCCGATATCCGACGGTAGTGTNNNNNNNNgggtgttgcaagtcattca</t>
  </si>
  <si>
    <t>gttccctgactgactcctcctcCTTCAGCTTCCCGATATCCGACGGTAGTGTNNNNNNNNatcctagcttccttggag</t>
  </si>
  <si>
    <t>catggctgtcactccgaaaagttCTTCAGCTTCCCGATATCCGACGGTAGTGTNNNNNNNNcgtgcccactgatggaa</t>
  </si>
  <si>
    <t>cttcaataaccatcggcccatgCTTCAGCTTCCCGATATCCGACGGTAGTGTNNNNNNNNaagaagggccagataagt</t>
  </si>
  <si>
    <t>gaccttcccgctgtggcagtCTTCAGCTTCCCGATATCCGACGGTAGTGTNNNNNNNNagtcctgtcataattaggtg</t>
  </si>
  <si>
    <t>aaaacctccccagtggtggccCTTCAGCTTCCCGATATCCGACGGTAGTGTNNNNNNNNtcctcctttttcctgtttt</t>
  </si>
  <si>
    <t>gggctccaaggtgtccagaaccacCTTCAGCTTCCCGATATCCGACGGTAGTGTNNNNNNNNaaggcgcaggcgatgt</t>
  </si>
  <si>
    <t>cctggtgtcaactcatcaacttccCTTCAGCTTCCCGATATCCGACGGTAGTGTNNNNNNNNgcgccagtactgctgg</t>
  </si>
  <si>
    <t>ggggaagacagtgggcttgggCTTCAGCTTCCCGATATCCGACGGTAGTGTNNNNNNNNttaataacagtcagtccct</t>
  </si>
  <si>
    <t>ccttgagaatgaagcccttggtCTTCAGCTTCCCGATATCCGACGGTAGTGTNNNNNNNNttgttctagacaagggga</t>
  </si>
  <si>
    <t>gggagacggggaggctaattCTTCAGCTTCCCGATATCCGACGGTAGTGTNNNNNNNNtgataatgaaaacctgtctc</t>
  </si>
  <si>
    <t>gctactgccatccagctttcagCTTCAGCTTCCCGATATCCGACGGTAGTGTNNNNNNNNaccgttcttaggttagcc</t>
  </si>
  <si>
    <t>ggtcaaggcatcaccgtggtcCTTCAGCTTCCCGATATCCGACGGTAGTGTNNNNNNNNgtgtgtaaaatgtgtgtgt</t>
  </si>
  <si>
    <t>gcctctcctggtcatagaccCTTCAGCTTCCCGATATCCGACGGTAGTGTNNNNNNNNggaactgattatagagaatc</t>
  </si>
  <si>
    <t>catgccagagactagaaaaacaCTTCAGCTTCCCGATATCCGACGGTAGTGTNNNNNNNNatttcaaaggctaggttc</t>
  </si>
  <si>
    <t>attggtcattggtgtttgctcttCTTCAGCTTCCCGATATCCGACGGTAGTGTNNNNNNNNttgttctgtctgggcca</t>
  </si>
  <si>
    <t>cacatcaatggaaagaacacagCTTCAGCTTCCCGATATCCGACGGTAGTGTNNNNNNNNccatcagagacaaaggta</t>
  </si>
  <si>
    <t>gtctatggcaggtttgggaaaCTTCAGCTTCCCGATATCCGACGGTAGTGTNNNNNNNNatgtatagacatttctcgg</t>
  </si>
  <si>
    <t>actctcttaagactctttacccCTTCAGCTTCCCGATATCCGACGGTAGTGTNNNNNNNNtttctggattagcaaagc</t>
  </si>
  <si>
    <t>agggaccaacaggggcttagCTTCAGCTTCCCGATATCCGACGGTAGTGTNNNNNNNNggcacttaaaacataaaatt</t>
  </si>
  <si>
    <t>aagagagaccttgtaaaataaggCTTCAGCTTCCCGATATCCGACGGTAGTGTNNNNNNNNggaagacttgagagcct</t>
  </si>
  <si>
    <t>catacccttgtctgctccaattcCTTCAGCTTCCCGATATCCGACGGTAGTGTNNNNNNNNagggaaccctgacccca</t>
  </si>
  <si>
    <t>gtgcattttggaagggaaccagaCTTCAGCTTCCCGATATCCGACGGTAGTGTNNNNNNNNtctgagacccatgagcc</t>
  </si>
  <si>
    <t>cccgggcgcctctgtgcgcccCTTCAGCTTCCCGATATCCGACGGTAGTGTNNNNNNNNctcgctgcagctccgggac</t>
  </si>
  <si>
    <t>atcccacggaggagtggaggCTTCAGCTTCCCGATATCCGACGGTAGTGTNNNNNNNNcccccgccgcccacccggtg</t>
  </si>
  <si>
    <t>gtctacttctccctgagcctcctgCTTCAGCTTCCCGATATCCGACGGTAGTGTNNNNNNNNcccctgcccgggtctt</t>
  </si>
  <si>
    <t>gggcctctccaagggattgtagCTTCAGCTTCCCGATATCCGACGGTAGTGTNNNNNNNNgtctaaaaagcccctcgg</t>
  </si>
  <si>
    <t>attcttgttctgatacctgagaCTTCAGCTTCCCGATATCCGACGGTAGTGTNNNNNNNNttatgctgctgctttttt</t>
  </si>
  <si>
    <t>aaaaaaaaaagcagcagcataaCTTCAGCTTCCCGATATCCGACGGTAGTGTNNNNNNNNtctcaggtatcagaacaa</t>
  </si>
  <si>
    <t>acattcttctctataacaggtaagCTTCAGCTTCCCGATATCCGACGGTAGTGTNNNNNNNNggaagtgaagtgctgc</t>
  </si>
  <si>
    <t>aatctggccatctgggaaacCTTCAGCTTCCCGATATCCGACGGTAGTGTNNNNNNNNcatagataacatatccagca</t>
  </si>
  <si>
    <t>gttctgtggcagagatggctgCTTCAGCTTCCCGATATCCGACGGTAGTGTNNNNNNNNggcagtacctttgttctct</t>
  </si>
  <si>
    <t>ccaatgcacaacagggaacatCTTCAGCTTCCCGATATCCGACGGTAGTGTNNNNNNNNgtcccttatttcctgacct</t>
  </si>
  <si>
    <t>cagttagaaaactgaagcgagCTTCAGCTTCCCGATATCCGACGGTAGTGTNNNNNNNNatgcagtccttttcctgtt</t>
  </si>
  <si>
    <t>aacaggaaaaggactgcatgaCTTCAGCTTCCCGATATCCGACGGTAGTGTNNNNNNNNcgcttcagttttctaactg</t>
  </si>
  <si>
    <t>atctgcagatgcaggaggcagCTTCAGCTTCCCGATATCCGACGGTAGTGTNNNNNNNNgtcttctgtttccatcacc</t>
  </si>
  <si>
    <t>caaggaccagcctccgtaagaCTTCAGCTTCCCGATATCCGACGGTAGTGTNNNNNNNNcccaaacttttaaagcttg</t>
  </si>
  <si>
    <t>gctctactatggcctcaacctCTTCAGCTTCCCGATATCCGACGGTAGTGTNNNNNNNNtattctaacaatggctcct</t>
  </si>
  <si>
    <t>catggtcactgtgaaggtgacatcCTTCAGCTTCCCGATATCCGACGGTAGTGTNNNNNNNNctggggcgcttaccca</t>
  </si>
  <si>
    <t>attccctggctcatcccatggaCTTCAGCTTCCCGATATCCGACGGTAGTGTNNNNNNNNtccggggagaagatttcc</t>
  </si>
  <si>
    <t>cctctcttagagatatggggttCTTCAGCTTCCCGATATCCGACGGTAGTGTNNNNNNNNaaccgctgtgtgtttatg</t>
  </si>
  <si>
    <t>acataaacacacagcggttccCTTCAGCTTCCCGATATCCGACGGTAGTGTNNNNNNNNccccatatctctaagagag</t>
  </si>
  <si>
    <t>caagtgggtacgttcctcccacCTTCAGCTTCCCGATATCCGACGGTAGTGTNNNNNNNNctcaccctgcatctgttc</t>
  </si>
  <si>
    <t>gtcggggtcgtggtggtggtCTTCAGCTTCCCGATATCCGACGGTAGTGTNNNNNNNNaaagctatttctttaggaat</t>
  </si>
  <si>
    <t>ggccagtgtggagatgagcgCTTCAGCTTCCCGATATCCGACGGTAGTGTNNNNNNNNtcttaacgttctgttgtctc</t>
  </si>
  <si>
    <t>gcctcttcattcgcaggaaccacCTTCAGCTTCCCGATATCCGACGGTAGTGTNNNNNNNNcgcggaagccgatgtac</t>
  </si>
  <si>
    <t>cggcgggcaaccccccgaggggCTTCAGCTTCCCGATATCCGACGGTAGTGTNNNNNNNNccagcaacgggaacctgc</t>
  </si>
  <si>
    <t>gcaggaggtgctcatcgtgcgtggCTTCAGCTTCCCGATATCCGACGGTAGTGTNNNNNNNNggcggcgaacttccac</t>
  </si>
  <si>
    <t>gaggccgtgtccaaagactttgcCTTCAGCTTCCCGATATCCGACGGTAGTGTNNNNNNNNgaaagcgaggcggtctg</t>
  </si>
  <si>
    <t>gagccgacatcaggatgccgCTTCAGCTTCCCGATATCCGACGGTAGTGTNNNNNNNNgtgtaatgctgtcctggatt</t>
  </si>
  <si>
    <t>aacagcagccacggaaatagCTTCAGCTTCCCGATATCCGACGGTAGTGTNNNNNNNNtcagagagttatcgacgtat</t>
  </si>
  <si>
    <t>catgtctcctgcgatcgcacCTTCAGCTTCCCGATATCCGACGGTAGTGTNNNNNNNNaccattctttttgatacaca</t>
  </si>
  <si>
    <t>cgggtgcagtggcatatgccCTTCAGCTTCCCGATATCCGACGGTAGTGTNNNNNNNNatttgtgttagagtaactga</t>
  </si>
  <si>
    <t>cagttttcttaaactttaggcaaCTTCAGCTTCCCGATATCCGACGGTAGTGTNNNNNNNNctctgcttaccttggaa</t>
  </si>
  <si>
    <t>ggtgagcatattgttgaactattCTTCAGCTTCCCGATATCCGACGGTAGTGTNNNNNNNNatgtctagccacctgaa</t>
  </si>
  <si>
    <t>gtgcttttaggcgaatcacaCTTCAGCTTCCCGATATCCGACGGTAGTGTNNNNNNNNgccatgaaaaaaatgcaaat</t>
  </si>
  <si>
    <t>cattctcccagctgatttgcaCTTCAGCTTCCCGATATCCGACGGTAGTGTNNNNNNNNttgccaaaatactcaagat</t>
  </si>
  <si>
    <t>ccctaaaaaactgcttaagaagCTTCAGCTTCCCGATATCCGACGGTAGTGTNNNNNNNNacatgaactgtgtggtca</t>
  </si>
  <si>
    <t>acgttttatgcttgtagatatgtCTTCAGCTTCCCGATATCCGACGGTAGTGTNNNNNNNNtgctctcctgtcttctg</t>
  </si>
  <si>
    <t>agctacgattacaggctgcaCTTCAGCTTCCCGATATCCGACGGTAGTGTNNNNNNNNctaataaagcgtttattcac</t>
  </si>
  <si>
    <t>ggtgcaaatattactgcaagaCTTCAGCTTCCCGATATCCGACGGTAGTGTNNNNNNNNaatgcaactacatcttacc</t>
  </si>
  <si>
    <t>acccccaccctacagtaccggCTTCAGCTTCCCGATATCCGACGGTAGTGTNNNNNNNNtcgattatgcatcagatat</t>
  </si>
  <si>
    <t>gctttgaagaaggtgaatatgaCTTCAGCTTCCCGATATCCGACGGTAGTGTNNNNNNNNgagtggaggaaggataat</t>
  </si>
  <si>
    <t>ccagtgatggagtagcacagaCTTCAGCTTCCCGATATCCGACGGTAGTGTNNNNNNNNgtgaaatgtactttcgatt</t>
  </si>
  <si>
    <t>attaaaatttgtatagtattctaCTTCAGCTTCCCGATATCCGACGGTAGTGTNNNNNNNNtaattgcttatgccttg</t>
  </si>
  <si>
    <t>atgcaaggcataagcaattacCTTCAGCTTCCCGATATCCGACGGTAGTGTNNNNNNNNagaatactatacaaatttt</t>
  </si>
  <si>
    <t>ggaagtccatcaagcacaatttCTTCAGCTTCCCGATATCCGACGGTAGTGTNNNNNNNNgcagtagaaacaagttgg</t>
  </si>
  <si>
    <t>gtacgcttagcatttggtgtaCTTCAGCTTCCCGATATCCGACGGTAGTGTNNNNNNNNtctatttgctacctgatac</t>
  </si>
  <si>
    <t>cacccttaggaactagaactttCTTCAGCTTCCCGATATCCGACGGTAGTGTNNNNNNNNgttgccaagtaatctctt</t>
  </si>
  <si>
    <t>gtgccaaggcgaagtaaaagCTTCAGCTTCCCGATATCCGACGGTAGTGTNNNNNNNNaggaaaatagatatgtgtgg</t>
  </si>
  <si>
    <t>cctgcagtgatcaaatggtttcCTTCAGCTTCCCGATATCCGACGGTAGTGTNNNNNNNNgcttgacagaaagacaaa</t>
  </si>
  <si>
    <t>cgaagatctctgcgtttgaaCTTCAGCTTCCCGATATCCGACGGTAGTGTNNNNNNNNttcaaatttcgtatttcaag</t>
  </si>
  <si>
    <t>ggagaaaagcagcctgctttCTTCAGCTTCCCGATATCCGACGGTAGTGTNNNNNNNNatcaagtttatagcgttatg</t>
  </si>
  <si>
    <t>ggtttgctttttagcccagaCTTCAGCTTCCCGATATCCGACGGTAGTGTNNNNNNNNggcttatttcttaactaaaa</t>
  </si>
  <si>
    <t>actttgttgatttgcaagtcgCTTCAGCTTCCCGATATCCGACGGTAGTGTNNNNNNNNaagcaactaaagcaggatt</t>
  </si>
  <si>
    <t>gaagtagatgcaaatgaagcttCTTCAGCTTCCCGATATCCGACGGTAGTGTNNNNNNNNagcactgaactgctttat</t>
  </si>
  <si>
    <t>gaattattaggtcctgtccaagaCTTCAGCTTCCCGATATCCGACGGTAGTGTNNNNNNNNttggaaggggtgagttc</t>
  </si>
  <si>
    <t>gcgttttctgaatctggaagtaCTTCAGCTTCCCGATATCCGACGGTAGTGTNNNNNNNNgtcacctgctacttcatg</t>
  </si>
  <si>
    <t>gaactttcaccaaagtctctttCTTCAGCTTCCCGATATCCGACGGTAGTGTNNNNNNNNagattttcctctgggcta</t>
  </si>
  <si>
    <t>agggacttttcaccccttcaCTTCAGCTTCCCGATATCCGACGGTAGTGTNNNNNNNNaaattaactgaaccatctta</t>
  </si>
  <si>
    <t>cacctttaccagtgtggtgttCTTCAGCTTCCCGATATCCGACGGTAGTGTNNNNNNNNttttggcatatttgaatga</t>
  </si>
  <si>
    <t>aaacagcagtccccaaaggaCTTCAGCTTCCCGATATCCGACGGTAGTGTNNNNNNNNacatttaatagagaaacaac</t>
  </si>
  <si>
    <t>gagaattcttgcttgcttaaataCTTCAGCTTCCCGATATCCGACGGTAGTGTNNNNNNNNgatctagcctcgtcctt</t>
  </si>
  <si>
    <t>aaaacagtttctgaaagttcacaCTTCAGCTTCCCGATATCCGACGGTAGTGTNNNNNNNNaagtgtgcagcacatag</t>
  </si>
  <si>
    <t>cacatgtttccaatgactgctgCTTCAGCTTCCCGATATCCGACGGTAGTGTNNNNNNNNcgctgaaacttaagaggt</t>
  </si>
  <si>
    <t>gcgagtcttggtgatacagcCTTCAGCTTCCCGATATCCGACGGTAGTGTNNNNNNNNctttctttaaatgaaccaaa</t>
  </si>
  <si>
    <t>acttatgccctgtaggttgtctCTTCAGCTTCCCGATATCCGACGGTAGTGTNNNNNNNNtgttctttaggacctgat</t>
  </si>
  <si>
    <t>cccagattcagtgaatgcttcCTTCAGCTTCCCGATATCCGACGGTAGTGTNNNNNNNNtcctctgtttcatgtatca</t>
  </si>
  <si>
    <t>cgagggtaactccatgcttgCTTCAGCTTCCCGATATCCGACGGTAGTGTNNNNNNNNatcatgattagtcagatcat</t>
  </si>
  <si>
    <t>ggtacaaaggttctccaaaacaCTTCAGCTTCCCGATATCCGACGGTAGTGTNNNNNNNNcaagttaaggttcccttg</t>
  </si>
  <si>
    <t>ggcccttcctctttctgatgCTTCAGCTTCCCGATATCCGACGGTAGTGTNNNNNNNNcaagtcataccaattactca</t>
  </si>
  <si>
    <t>ccggggtgccctttcccgcggtggCTTCAGCTTCCCGATATCCGACGGTAGTGTNNNNNNNNtagcgttcgccttcag</t>
  </si>
  <si>
    <t>gaaggcgaacgctagcgcccCTTCAGCTTCCCGATATCCGACGGTAGTGTNNNNNNNNcgggaaagggcaccccgggc</t>
  </si>
  <si>
    <t>catcttgaccattttaaagtgtatCTTCAGCTTCCCGATATCCGACGGTAGTGTNNNNNNNNgagtctgccatgctca</t>
  </si>
  <si>
    <t>agagagacagacacagacatgCTTCAGCTTCCCGATATCCGACGGTAGTGTNNNNNNNNaaagccactgacctataca</t>
  </si>
  <si>
    <t>gtgggtgtcctcatttgtattcCTTCAGCTTCCCGATATCCGACGGTAGTGTNNNNNNNNccatcccctttcttctct</t>
  </si>
  <si>
    <t>agagaagaaaggggatggacaCTTCAGCTTCCCGATATCCGACGGTAGTGTNNNNNNNNtacaaatgaggacacccac</t>
  </si>
  <si>
    <t>atggtaaagtcagagaagtagCTTCAGCTTCCCGATATCCGACGGTAGTGTNNNNNNNNtatgtatttactttttatt</t>
  </si>
  <si>
    <t>gaataataaaaagtaaatacaCTTCAGCTTCCCGATATCCGACGGTAGTGTNNNNNNNNttctacttctctgacttta</t>
  </si>
  <si>
    <t>gcgtattctggtcggcttggCTTCAGCTTCCCGATATCCGACGGTAGTGTNNNNNNNNtcatttctctttttttcttt</t>
  </si>
  <si>
    <t>aaagaaaaaaagagaaatgacatcCTTCAGCTTCCCGATATCCGACGGTAGTGTNNNNNNNNgccgaccagaatacgc</t>
  </si>
  <si>
    <t>atcctgtgccaaccccaacgtCTTCAGCTTCCCGATATCCGACGGTAGTGTNNNNNNNNtcacacatgtgcttctctt</t>
  </si>
  <si>
    <t>catcctcccagccaaagtcagtCTTCAGCTTCCCGATATCCGACGGTAGTGTNNNNNNNNgcctgcatctctgatgtc</t>
  </si>
  <si>
    <t>atataaggagcaagggcgcacaCTTCAGCTTCCCGATATCCGACGGTAGTGTNNNNNNNNatgcagacgtgcacatgt</t>
  </si>
  <si>
    <t>ccagaatgtttttggcttcttctgCTTCAGCTTCCCGATATCCGACGGTAGTGTNNNNNNNNggcagcaggtcgcttg</t>
  </si>
  <si>
    <t>gatagccagggcgaggtgggCTTCAGCTTCCCGATATCCGACGGTAGTGTNNNNNNNNcgctgacctacgataattat</t>
  </si>
  <si>
    <t>gctgccaaaaagaaaagcaaCTTCAGCTTCCCGATATCCGACGGTAGTGTNNNNNNNNttaatatttgttgccagtaa</t>
  </si>
  <si>
    <t>ggcaacaaatattaaaacaacattCTTCAGCTTCCCGATATCCGACGGTAGTGTNNNNNNNNtttttggcagcaccag</t>
  </si>
  <si>
    <t>gtgctcccgaacatggaaagaatCTTCAGCTTCCCGATATCCGACGGTAGTGTNNNNNNNNccctgccaggagttttc</t>
  </si>
  <si>
    <t>catctgcgaacagctgttctccCTTCAGCTTCCCGATATCCGACGGTAGTGTNNNNNNNNaatgcaacacggtcctga</t>
  </si>
  <si>
    <t>gtttgaaatcagacagccttttCTTCAGCTTCCCGATATCCGACGGTAGTGTNNNNNNNNaccttgtcgtatttcgtc</t>
  </si>
  <si>
    <t>cgaaagcgaactgactctgttCTTCAGCTTCCCGATATCCGACGGTAGTGTNNNNNNNNaggaataatctggcccact</t>
  </si>
  <si>
    <t>agatgttcaaagcgttcagatgCTTCAGCTTCCCGATATCCGACGGTAGTGTNNNNNNNNgccaatttcagggtggga</t>
  </si>
  <si>
    <t>ccaaggacactcccaaatcgtcCTTCAGCTTCCCGATATCCGACGGTAGTGTNNNNNNNNtggaagaaatcgactcct</t>
  </si>
  <si>
    <t>atagagcaaggttgtgaactcacCTTCAGCTTCCCGATATCCGACGGTAGTGTNNNNNNNNtttccctctggatgaca</t>
  </si>
  <si>
    <t>agctggacagccagtatggtaCTTCAGCTTCCCGATATCCGACGGTAGTGTNNNNNNNNtataattcatccggaatca</t>
  </si>
  <si>
    <t>caagcccgttattggcatccacCTTCAGCTTCCCGATATCCGACGGTAGTGTNNNNNNNNactaccacgtccatgacg</t>
  </si>
  <si>
    <t>cacaaaactgaagtccagggtggCTTCAGCTTCCCGATATCCGACGGTAGTGTNNNNNNNNaaaatctggcaacgaga</t>
  </si>
  <si>
    <t>gccaactgggtggtattatttaCTTCAGCTTCCCGATATCCGACGGTAGTGTNNNNNNNNacagaactttttcaggct</t>
  </si>
  <si>
    <t>catccgtggtgtcgatgagaattCTTCAGCTTCCCGATATCCGACGGTAGTGTNNNNNNNNgcagcctgtagaggacc</t>
  </si>
  <si>
    <t>ccttttttcagctcgtgaagctCTTCAGCTTCCCGATATCCGACGGTAGTGTNNNNNNNNctcccataagttcccagc</t>
  </si>
  <si>
    <t>caggaagtatctcttaggcttgCTTCAGCTTCCCGATATCCGACGGTAGTGTNNNNNNNNgcaaacaaagcatgtctg</t>
  </si>
  <si>
    <t>gcgttttcccacttttgacaCTTCAGCTTCCCGATATCCGACGGTAGTGTNNNNNNNNtcttaggttatattctttgg</t>
  </si>
  <si>
    <t>gccgtgtgtttcaagaaaagtggCTTCAGCTTCCCGATATCCGACGGTAGTGTNNNNNNNNgcttcctccctctcgtg</t>
  </si>
  <si>
    <t>cattttaatatattttctcaCTTCAGCTTCCCGATATCCGACGGTAGTGTNNNNNNNNctgtttccagctaattttta</t>
  </si>
  <si>
    <t>gctggaaacagtggctcacacCTTCAGCTTCCCGATATCCGACGGTAGTGTNNNNNNNNtattaaaatgctcacacct</t>
  </si>
  <si>
    <t>cctcttttgcccacttagttttaCTTCAGCTTCCCGATATCCGACGGTAGTGTNNNNNNNNgacacttcccatggccc</t>
  </si>
  <si>
    <t>caatgttgggccatgggaagtCTTCAGCTTCCCGATATCCGACGGTAGTGTNNNNNNNNaaataaaactaagtgggca</t>
  </si>
  <si>
    <t>aatcaccacacagccagggttCTTCAGCTTCCCGATATCCGACGGTAGTGTNNNNNNNNgattccttctcttgactca</t>
  </si>
  <si>
    <t>gggggtggtattcaaggccccCTTCAGCTTCCCGATATCCGACGGTAGTGTNNNNNNNNgccaaactcagctggtttt</t>
  </si>
  <si>
    <t>caatgcttgataatctttccttcCTTCAGCTTCCCGATATCCGACGGTAGTGTNNNNNNNNcctggccaagtattctt</t>
  </si>
  <si>
    <t>aaagattaaacagctaagagaacaCTTCAGCTTCCCGATATCCGACGGTAGTGTNNNNNNNNcactttctcgggtgct</t>
  </si>
  <si>
    <t>gatgaatttgtgtttccttaaaacCTTCAGCTTCCCGATATCCGACGGTAGTGTNNNNNNNNtccaagagaccagcct</t>
  </si>
  <si>
    <t>caaattctgcagcaggtgttCTTCAGCTTCCCGATATCCGACGGTAGTGTNNNNNNNNagaaaaaaaaattcagtctg</t>
  </si>
  <si>
    <t>ggagtggaatcttgaaaaaaaaaCTTCAGCTTCCCGATATCCGACGGTAGTGTNNNNNNNNccatcctccctgcaatt</t>
  </si>
  <si>
    <t>aagaaccaaatgaggaccctgCTTCAGCTTCCCGATATCCGACGGTAGTGTNNNNNNNNtttaaaatgccaggataag</t>
  </si>
  <si>
    <t>aaagaaatcactgaatacaatCTTCAGCTTCCCGATATCCGACGGTAGTGTNNNNNNNNgaaaaaatgctgcattttt</t>
  </si>
  <si>
    <t>aaaaatgcagcattttttctctCTTCAGCTTCCCGATATCCGACGGTAGTGTNNNNNNNNgtattcagtgatttcttt</t>
  </si>
  <si>
    <t>cagcttctgctttcagtgaaCTTCAGCTTCCCGATATCCGACGGTAGTGTNNNNNNNNtttttcagacaggtagtaat</t>
  </si>
  <si>
    <t>atcctaattactatcaatatCTTCAGCTTCCCGATATCCGACGGTAGTGTNNNNNNNNaatcaacttatattagctag</t>
  </si>
  <si>
    <t>atcttccatgggttcagttttcaCTTCAGCTTCCCGATATCCGACGGTAGTGTNNNNNNNNcaggctggtcttgaact</t>
  </si>
  <si>
    <t>ggtgggtaccaagatgcttttagaCTTCAGCTTCCCGATATCCGACGGTAGTGTNNNNNNNNccagggcatttgagct</t>
  </si>
  <si>
    <t>aaatgactaacatccaaaggcaCTTCAGCTTCCCGATATCCGACGGTAGTGTNNNNNNNNttttggttgctgtgattt</t>
  </si>
  <si>
    <t>aaggggctggtgtgtgttttttcCTTCAGCTTCCCGATATCCGACGGTAGTGTNNNNNNNNgcggctgctttgagtca</t>
  </si>
  <si>
    <t>gtcagctctgaaacgcagcagCTTCAGCTTCCCGATATCCGACGGTAGTGTNNNNNNNNctcagaagagccaccaaac</t>
  </si>
  <si>
    <t>gtttggtggctcttctgagctgCTTCAGCTTCCCGATATCCGACGGTAGTGTNNNNNNNNctgcgtttcagagctgac</t>
  </si>
  <si>
    <t>aaggcaacgccttccggaagCTTCAGCTTCCCGATATCCGACGGTAGTGTNNNNNNNNttggtttcatctttaaatga</t>
  </si>
  <si>
    <t>caacaccctgagaattacgaccttCTTCAGCTTCCCGATATCCGACGGTAGTGTNNNNNNNNaaagacgtttgcgtct</t>
  </si>
  <si>
    <t>ccctctgcaacgcctgcaaaCTTCAGCTTCCCGATATCCGACGGTAGTGTNNNNNNNNaattaatgcttaaagtgaac</t>
  </si>
  <si>
    <t>gaaacctccctgccctgtgaCTTCAGCTTCCCGATATCCGACGGTAGTGTNNNNNNNNatttattcacttttttcccc</t>
  </si>
  <si>
    <t>cctacagtattttgcaaaatcttCTTCAGCTTCCCGATATCCGACGGTAGTGTNNNNNNNNagctgaatccaagaaga</t>
  </si>
  <si>
    <t>cctttgtattcccaatctcaaaagCTTCAGCTTCCCGATATCCGACGGTAGTGTNNNNNNNNgtggcctgcatcgcag</t>
  </si>
  <si>
    <t>aggcctgatttaagaatacaaaaCTTCAGCTTCCCGATATCCGACGGTAGTGTNNNNNNNNaacacgtctgtttcgta</t>
  </si>
  <si>
    <t>gtgcaagagaagcaataagaaaCTTCAGCTTCCCGATATCCGACGGTAGTGTNNNNNNNNcagacaagtgtcaggctg</t>
  </si>
  <si>
    <t>acagcctgacacttgtctgacaCTTCAGCTTCCCGATATCCGACGGTAGTGTNNNNNNNNcttattgcttctcttgca</t>
  </si>
  <si>
    <t>ccttctgttccatcattccataCTTCAGCTTCCCGATATCCGACGGTAGTGTNNNNNNNNttcttacttctcctgcac</t>
  </si>
  <si>
    <t>gtgcaggagaagtaagaagaaaCTTCAGCTTCCCGATATCCGACGGTAGTGTNNNNNNNNgaatgatggaacagaagg</t>
  </si>
  <si>
    <t>gcttttgtcaataccagaaaggaCTTCAGCTTCCCGATATCCGACGGTAGTGTNNNNNNNNcgtccgcctgtaacatg</t>
  </si>
  <si>
    <t>cagttccgacgacaaacacgCTTCAGCTTCCCGATATCCGACGGTAGTGTNNNNNNNNataacttgtcttacctacaa</t>
  </si>
  <si>
    <t>attgaaacactcagaaaaacaCTTCAGCTTCCCGATATCCGACGGTAGTGTNNNNNNNNgaccttattattatttttt</t>
  </si>
  <si>
    <t>cagcatctacactcatccgatCTTCAGCTTCCCGATATCCGACGGTAGTGTNNNNNNNNtcaattacataagcttccc</t>
  </si>
  <si>
    <t>caccccgagaactatgatcttgCTTCAGCTTCCCGATATCCGACGGTAGTGTNNNNNNNNcatccgcttttcatctgc</t>
  </si>
  <si>
    <t>ggcaacaccttccggaagccCTTCAGCTTCCCGATATCCGACGGTAGTGTNNNNNNNNatttatacgaatcaactgtt</t>
  </si>
  <si>
    <t>atagctggctggcctccgttCTTCAGCTTCCCGATATCCGACGGTAGTGTNNNNNNNNacagaagtcatttaaatgta</t>
  </si>
  <si>
    <t>aaacttcgtatgaatacgcaaCTTCAGCTTCCCGATATCCGACGGTAGTGTNNNNNNNNaacagaaaccattaaagtg</t>
  </si>
  <si>
    <t>actcccacacctcaaaaagtCTTCAGCTTCCCGATATCCGACGGTAGTGTNNNNNNNNatttgaaatgttgaaaaact</t>
  </si>
  <si>
    <t>caaaaaaaaaaaattggagttagCTTCAGCTTCCCGATATCCGACGGTAGTGTNNNNNNNNaattatctaacaactaa</t>
  </si>
  <si>
    <t>gtgtagaagtttatagtttgactcCTTCAGCTTCCCGATATCCGACGGTAGTGTNNNNNNNNggcttgatcagggctt</t>
  </si>
  <si>
    <t>gaagaaagccctgatcaagcCTTCAGCTTCCCGATATCCGACGGTAGTGTNNNNNNNNtgagtcaaactataaacttc</t>
  </si>
  <si>
    <t>caatttttctttctaaaaatCTTCAGCTTCCCGATATCCGACGGTAGTGTNNNNNNNNtctcacatgcaatcatatca</t>
  </si>
  <si>
    <t>gcatgtgagaactttcagctCTTCAGCTTCCCGATATCCGACGGTAGTGTNNNNNNNNagaaaaattgcattaattca</t>
  </si>
  <si>
    <t>catactgcttgtgtttaatgtttCTTCAGCTTCCCGATATCCGACGGTAGTGTNNNNNNNNgggggggattacttttg</t>
  </si>
  <si>
    <t>aaagtaatcccccccaaaaaaaCTTCAGCTTCCCGATATCCGACGGTAGTGTNNNNNNNNaaacacaagcagtatgtg</t>
  </si>
  <si>
    <t>gtttattctattttatagattCTTCAGCTTCCCGATATCCGACGGTAGTGTNNNNNNNNtttattatatgttgtttat</t>
  </si>
  <si>
    <t>aagagaatctaggtaacaatgcCTTCAGCTTCCCGATATCCGACGGTAGTGTNNNNNNNNctctttttctcctaacct</t>
  </si>
  <si>
    <t>gtcataaaaatacttgtcacatCTTCAGCTTCCCGATATCCGACGGTAGTGTNNNNNNNNtcattttagaattttatt</t>
  </si>
  <si>
    <t>gcatgtttccatatgttccaacCTTCAGCTTCCCGATATCCGACGGTAGTGTNNNNNNNNtggaatcaaggcttttag</t>
  </si>
  <si>
    <t>acttcggtaagttctcagcgCTTCAGCTTCCCGATATCCGACGGTAGTGTNNNNNNNNccagtaatgaccattttctt</t>
  </si>
  <si>
    <t>gaactccctcactttccgctCTTCAGCTTCCCGATATCCGACGGTAGTGTNNNNNNNNgagattatgatgcagtaata</t>
  </si>
  <si>
    <t>gagcatttacacaatggcgtCTTCAGCTTCCCGATATCCGACGGTAGTGTNNNNNNNNagaattaacttttgctcaat</t>
  </si>
  <si>
    <t>aagtccctaccatcggggcaCTTCAGCTTCCCGATATCCGACGGTAGTGTNNNNNNNNaagtattacaggaattttcc</t>
  </si>
  <si>
    <t>aggccatctacttacggaattCTTCAGCTTCCCGATATCCGACGGTAGTGTNNNNNNNNctctttctctttttgtcct</t>
  </si>
  <si>
    <t>ggaattccttcaggaagtcctCTTCAGCTTCCCGATATCCGACGGTAGTGTNNNNNNNNttactcagaaaagagacaa</t>
  </si>
  <si>
    <t>atctcgaggcagatcagaagaCTTCAGCTTCCCGATATCCGACGGTAGTGTNNNNNNNNgtcgttattagtttgctga</t>
  </si>
  <si>
    <t>cagcaaactaataacgactagtaCTTCAGCTTCCCGATATCCGACGGTAGTGTNNNNNNNNtgatctgcctcgagatt</t>
  </si>
  <si>
    <t>aatgtattactgagtaacatCTTCAGCTTCCCGATATCCGACGGTAGTGTNNNNNNNNacttgtattactgttatttt</t>
  </si>
  <si>
    <t>aaaataacagtaatacaagtgtCTTCAGCTTCCCGATATCCGACGGTAGTGTNNNNNNNNgttactcagtaatacatt</t>
  </si>
  <si>
    <t>agtccctcatggtatggaatcCTTCAGCTTCCCGATATCCGACGGTAGTGTNNNNNNNNcgaattgctttgatttttg</t>
  </si>
  <si>
    <t>cggaaaggaatgttttctggcaCTTCAGCTTCCCGATATCCGACGGTAGTGTNNNNNNNNaacctcttctcagggaag</t>
  </si>
  <si>
    <t>acacagatcagccaggctcgCTTCAGCTTCCCGATATCCGACGGTAGTGTNNNNNNNNgcttctaaatgctttattac</t>
  </si>
  <si>
    <t>gaagcaactcacaggcctttCTTCAGCTTCCCGATATCCGACGGTAGTGTNNNNNNNNtgtgtttttaaaaaaggatt</t>
  </si>
  <si>
    <t>catatcaacaaagggccatgtCTTCAGCTTCCCGATATCCGACGGTAGTGTNNNNNNNNttattgggtttctttttgt</t>
  </si>
  <si>
    <t>cagtgctgttgcaaatcagaCTTCAGCTTCCCGATATCCGACGGTAGTGTNNNNNNNNtaaatactggcttttactta</t>
  </si>
  <si>
    <t>agccctacctggtttggaattCTTCAGCTTCCCGATATCCGACGGTAGTGTNNNNNNNNcttaacgttctcttgcact</t>
  </si>
  <si>
    <t>gggaatcccctctggcaagcCTTCAGCTTCCCGATATCCGACGGTAGTGTNNNNNNNNttttattgttttgattccag</t>
  </si>
  <si>
    <t>actctttatccgcattccttaCTTCAGCTTCCCGATATCCGACGGTAGTGTNNNNNNNNgtaacacttcttggttttc</t>
  </si>
  <si>
    <t>aagaaaaccaagaagtgttacagCTTCAGCTTCCCGATATCCGACGGTAGTGTNNNNNNNNaggaatgcggataaaga</t>
  </si>
  <si>
    <t>ccagtcctcggtatgtttctCTTCAGCTTCCCGATATCCGACGGTAGTGTNNNNNNNNgtatttttttttccctacaa</t>
  </si>
  <si>
    <t>gtagggaaaaaaaaatacagaaggCTTCAGCTTCCCGATATCCGACGGTAGTGTNNNNNNNNataccgaggactggcc</t>
  </si>
  <si>
    <t>gggagagagttttcctttggtCTTCAGCTTCCCGATATCCGACGGTAGTGTNNNNNNNNtacgtcattaaatgtgtgt</t>
  </si>
  <si>
    <t>cgtggcttgaagggaacgttCTTCAGCTTCCCGATATCCGACGGTAGTGTNNNNNNNNcctttgatatatactgactc</t>
  </si>
  <si>
    <t>gggtgccttcatgggagtagCTTCAGCTTCCCGATATCCGACGGTAGTGTNNNNNNNNgcaatttaactctcttatgt</t>
  </si>
  <si>
    <t>aacataagagagttaaattgcaatCTTCAGCTTCCCGATATCCGACGGTAGTGTNNNNNNNNctcccatgaaggcacc</t>
  </si>
  <si>
    <t>gaagaccatcgacttttggcattcCTTCAGCTTCCCGATATCCGACGGTAGTGTNNNNNNNNtcgtgtacgcggctgt</t>
  </si>
  <si>
    <t>gaatggcacaccctcaggtaaCTTCAGCTTCCCGATATCCGACGGTAGTGTNNNNNNNNgtgtcaaacacaatcaact</t>
  </si>
  <si>
    <t>catgcattgtgcagctgtggCTTCAGCTTCCCGATATCCGACGGTAGTGTNNNNNNNNcacattttttttctcttttg</t>
  </si>
  <si>
    <t>gacaaaagagaaaaaaaatgtgctCTTCAGCTTCCCGATATCCGACGGTAGTGTNNNNNNNNacagctgcacaatgca</t>
  </si>
  <si>
    <t>gttctctgcttccatcagagttCTTCAGCTTCCCGATATCCGACGGTAGTGTNNNNNNNNaccgtgttttctacaaat</t>
  </si>
  <si>
    <t>cagaatttgtagaaaacacggtCTTCAGCTTCCCGATATCCGACGGTAGTGTNNNNNNNNaactctgatggaagcaga</t>
  </si>
  <si>
    <t>cagttgctataagcaaagagatCTTCAGCTTCCCGATATCCGACGGTAGTGTNNNNNNNNgggttttctctgaactgt</t>
  </si>
  <si>
    <t>acagttcagagaaaacccaaaaCTTCAGCTTCCCGATATCCGACGGTAGTGTNNNNNNNNctttgcttatagcaactg</t>
  </si>
  <si>
    <t>gcccccagctacctggaaatcCTTCAGCTTCCCGATATCCGACGGTAGTGTNNNNNNNNctgtttgtctcactgtccc</t>
  </si>
  <si>
    <t>ggggcatgccatcaaccaccaCTTCAGCTTCCCGATATCCGACGGTAGTGTNNNNNNNNattcgctcctgtgactaag</t>
  </si>
  <si>
    <t>acgtgtgtgcgtgtgagtgtCTTCAGCTTCCCGATATCCGACGGTAGTGTNNNNNNNNaattcttacagagtgaaaat</t>
  </si>
  <si>
    <t>cactctgtaagaatttacaggtatCTTCAGCTTCCCGATATCCGACGGTAGTGTNNNNNNNNcgcacacacgtcagac</t>
  </si>
  <si>
    <t>cagtggcacacatggcgtgcCTTCAGCTTCCCGATATCCGACGGTAGTGTNNNNNNNNggaacaacacatccttacat</t>
  </si>
  <si>
    <t>aatgaagcagattggtttaaataaCTTCAGCTTCCCGATATCCGACGGTAGTGTNNNNNNNNgagccgaagccacacg</t>
  </si>
  <si>
    <t>cctgcaagtccttaagacttcCTTCAGCTTCCCGATATCCGACGGTAGTGTNNNNNNNNtcctgggttctttacatag</t>
  </si>
  <si>
    <t>gagaaacacagagactgatttcCTTCAGCTTCCCGATATCCGACGGTAGTGTNNNNNNNNagcaagtctctgtcttta</t>
  </si>
  <si>
    <t>gtggtgtccatctgaacccccCTTCAGCTTCCCGATATCCGACGGTAGTGTNNNNNNNNggtaccgttttgtttctgt</t>
  </si>
  <si>
    <t>aacagaaacaaaacggtaccgaCTTCAGCTTCCCGATATCCGACGGTAGTGTNNNNNNNNgggttcagatggacacca</t>
  </si>
  <si>
    <t>actatgtgagtagctggtggagCTTCAGCTTCCCGATATCCGACGGTAGTGTNNNNNNNNctctttccagtgcattta</t>
  </si>
  <si>
    <t>gctgggtacgaagcgcttctcaCTTCAGCTTCCCGATATCCGACGGTAGTGTNNNNNNNNcaggtgcccaagaccctg</t>
  </si>
  <si>
    <t>gttccatgtgagtgtggggacgCTTCAGCTTCCCGATATCCGACGGTAGTGTNNNNNNNNacagcaaagcctctttgg</t>
  </si>
  <si>
    <t>ggtagaccaccttctccgacaCTTCAGCTTCCCGATATCCGACGGTAGTGTNNNNNNNNgattctgggttctgcagtt</t>
  </si>
  <si>
    <t>gtcattggcgggggctcaccCTTCAGCTTCCCGATATCCGACGGTAGTGTNNNNNNNNgtcttcttgtctttttaatg</t>
  </si>
  <si>
    <t>cattaaaaagacaagaagacgtgaCTTCAGCTTCCCGATATCCGACGGTAGTGTNNNNNNNNagcccccgccaatgac</t>
  </si>
  <si>
    <t>cacctcctcgacttcttcaagCTTCAGCTTCCCGATATCCGACGGTAGTGTNNNNNNNNtgacctcatgttctctggt</t>
  </si>
  <si>
    <t>ggacagcgggagatcttggtgCTTCAGCTTCCCGATATCCGACGGTAGTGTNNNNNNNNtcatctgcaaaacacagaa</t>
  </si>
  <si>
    <t>gagtgttcagggaatggagcaCTTCAGCTTCCCGATATCCGACGGTAGTGTNNNNNNNNtcacccagactgttctctc</t>
  </si>
  <si>
    <t>gagagaacagtctgggtgagacCTTCAGCTTCCCGATATCCGACGGTAGTGTNNNNNNNNtccattccctgaacactc</t>
  </si>
  <si>
    <t>ggtggaggtcgtagagaagagcCTTCAGCTTCCCGATATCCGACGGTAGTGTNNNNNNNNcaatgcccactcaccctg</t>
  </si>
  <si>
    <t>gagcccgaggtcttctcgtagttCTTCAGCTTCCCGATATCCGACGGTAGTGTNNNNNNNNccttggcagggggcttg</t>
  </si>
  <si>
    <t>cctgtggtggctgtgggcatctCTTCAGCTTCCCGATATCCGACGGTAGTGTNNNNNNNNgctcaggaacccacagcc</t>
  </si>
  <si>
    <t>gcacactaagacagaaggcgacCTTCAGCTTCCCGATATCCGACGGTAGTGTNNNNNNNNcatgctcacagaatcaca</t>
  </si>
  <si>
    <t>actatgcaggtgccccctgcccCTTCAGCTTCCCGATATCCGACGGTAGTGTNNNNNNNNcctcagtcacattcccgc</t>
  </si>
  <si>
    <t>gggctcagggtcttccgtctcgCTTCAGCTTCCCGATATCCGACGGTAGTGTNNNNNNNNagccctgacttttctgcc</t>
  </si>
  <si>
    <t>ggctggtgggtcatcaggtaggaCTTCAGCTTCCCGATATCCGACGGTAGTGTNNNNNNNNtgtgctctgtgcccctg</t>
  </si>
  <si>
    <t>caggagcttgtgaatgacctcaCTTCAGCTTCCCGATATCCGACGGTAGTGTNNNNNNNNgcagtggcttacccagag</t>
  </si>
  <si>
    <t>ggcccaacgccagatcaagcgCTTCAGCTTCCCGATATCCGACGGTAGTGTNNNNNNNNtgaaaccctctcctctggg</t>
  </si>
  <si>
    <t>gccctgacttttgcaggtacatgCTTCAGCTTCCCGATATCCGACGGTAGTGTNNNNNNNNccaagctatggcctaga</t>
  </si>
  <si>
    <t>caggcgcggccgggaccgcagagCTTCAGCTTCCCGATATCCGACGGTAGTGTNNNNNNNNgacgccccgtcccgctg</t>
  </si>
  <si>
    <t>gtcgctgctgcagaaaacggacCTTCAGCTTCCCGATATCCGACGGTAGTGTNNNNNNNNtactctggccctacctct</t>
  </si>
  <si>
    <t>gcgtctgccgtctgaggctggCTTCAGCTTCCCGATATCCGACGGTAGTGTNNNNNNNNctcggccccgctctctgcc</t>
  </si>
  <si>
    <t>gcttccgcttggtgctctcgctgCTTCAGCTTCCCGATATCCGACGGTAGTGTNNNNNNNNggacaggggtcggggct</t>
  </si>
  <si>
    <t>ccctgtcccagagctcttccaCTTCAGCTTCCCGATATCCGACGGTAGTGTNNNNNNNNatagtagaatcggcttagg</t>
  </si>
  <si>
    <t>agctcatggctgcctgcagaagCTTCAGCTTCCCGATATCCGACGGTAGTGTNNNNNNNNgtgctgctggcagtcttg</t>
  </si>
  <si>
    <t>cctctggccccaaggcgcgaCTTCAGCTTCCCGATATCCGACGGTAGTGTNNNNNNNNgggaacagaggccagagctc</t>
  </si>
  <si>
    <t>ccgtgctggcttcatgctctcaCTTCAGCTTCCCGATATCCGACGGTAGTGTNNNNNNNNtcctctgcatagcagcag</t>
  </si>
  <si>
    <t>gtctcagctgctcagcccttgCTTCAGCTTCCCGATATCCGACGGTAGTGTNNNNNNNNcaatgtgtccaccatgggc</t>
  </si>
  <si>
    <t>ggccttccgagcaccactgtgCTTCAGCTTCCCGATATCCGACGGTAGTGTNNNNNNNNgaagtctcatcctcaggag</t>
  </si>
  <si>
    <t>agcccaaagctgctgaacagctCTTCAGCTTCCCGATATCCGACGGTAGTGTNNNNNNNNggcctggaaagggacctg</t>
  </si>
  <si>
    <t>ggtctagtggtggcactgacaacCTTCAGCTTCCCGATATCCGACGGTAGTGTNNNNNNNNcagccctcacctccctc</t>
  </si>
  <si>
    <t>gctcagcatggggtgaagatCTTCAGCTTCCCGATATCCGACGGTAGTGTNNNNNNNNgctctgcccccagctgctct</t>
  </si>
  <si>
    <t>gcccagactcgctcactgacCTTCAGCTTCCCGATATCCGACGGTAGTGTNNNNNNNNacacatctttggtcctagag</t>
  </si>
  <si>
    <t>gctgtcagcccaggatgctggtCTTCAGCTTCCCGATATCCGACGGTAGTGTNNNNNNNNtccctgggcattcccatt</t>
  </si>
  <si>
    <t>caggggccaagtcattggctgCTTCAGCTTCCCGATATCCGACGGTAGTGTNNNNNNNNcagagttacctctgggaac</t>
  </si>
  <si>
    <t>acatgggaggtgtacggagctgcCTTCAGCTTCCCGATATCCGACGGTAGTGTNNNNNNNNgctgtggccaccagtcc</t>
  </si>
  <si>
    <t>gccctcagcatcccatcgcacaCTTCAGCTTCCCGATATCCGACGGTAGTGTNNNNNNNNcctccacagacaggctgt</t>
  </si>
  <si>
    <t>cgagtgaggagctgtggcccttCTTCAGCTTCCCGATATCCGACGGTAGTGTNNNNNNNNagtttgagcagctgcagc</t>
  </si>
  <si>
    <t>gggccgcgccggagcagccgcagcCTTCAGCTTCCCGATATCCGACGGTAGTGTNNNNNNNNttcaggtgagagatgt</t>
  </si>
  <si>
    <t>attccgtggacgtgatggtcttCTTCAGCTTCCCGATATCCGACGGTAGTGTNNNNNNNNtcctggaatcttttcaca</t>
  </si>
  <si>
    <t>caatgttcagagaagttgtatgggCTTCAGCTTCCCGATATCCGACGGTAGTGTNNNNNNNNtggtcacgttggcttt</t>
  </si>
  <si>
    <t>atctttggagagaccctctgcaCTTCAGCTTCCCGATATCCGACGGTAGTGTNNNNNNNNtgtgactgtgaggcagaa</t>
  </si>
  <si>
    <t>cagtagtccatgatggtgtagacCTTCAGCTTCCCGATATCCGACGGTAGTGTNNNNNNNNttccagcctgttgggtt</t>
  </si>
  <si>
    <t>aatgtcttccacaagaaccactcCTTCAGCTTCCCGATATCCGACGGTAGTGTNNNNNNNNaggcatcagctcatcat</t>
  </si>
  <si>
    <t>caggatgctgttggccaggaaCTTCAGCTTCCCGATATCCGACGGTAGTGTNNNNNNNNcagtactggaagaggagca</t>
  </si>
  <si>
    <t>cttgcgagctgggcacatgaagCTTCAGCTTCCCGATATCCGACGGTAGTGTNNNNNNNNgcaccatctacaccacct</t>
  </si>
  <si>
    <t>cgtgcataacagaccaggatgaaCTTCAGCTTCCCGATATCCGACGGTAGTGTNNNNNNNNagccagagcacagcaaa</t>
  </si>
  <si>
    <t>ccacttgcttgccatggcctccCTTCAGCTTCCCGATATCCGACGGTAGTGTNNNNNNNNatgtggtgctggtggtga</t>
  </si>
  <si>
    <t>acactaagaagatgaggttcccgtCTTCAGCTTCCCGATATCCGACGGTAGTGTNNNNNNNNcgactcctccaggggg</t>
  </si>
  <si>
    <t>catttaaccaggtctaggtcttctCTTCAGCTTCCCGATATCCGACGGTAGTGTNNNNNNNNgagatcaaggccctgg</t>
  </si>
  <si>
    <t>attggacctgccacttagcctcCTTCAGCTTCCCGATATCCGACGGTAGTGTNNNNNNNNcagcctatctggacccca</t>
  </si>
  <si>
    <t>aagtgatactgctcctatatacaCTTCAGCTTCCCGATATCCGACGGTAGTGTNNNNNNNNcacagtgcaaacatgtt</t>
  </si>
  <si>
    <t>gtgcttgaagttcttcggaaacCTTCAGCTTCCCGATATCCGACGGTAGTGTNNNNNNNNggaactttccagtgtggc</t>
  </si>
  <si>
    <t>aaacacaaattcacagattgcCTTCAGCTTCCCGATATCCGACGGTAGTGTNNNNNNNNattatgtatgtggtgaaag</t>
  </si>
  <si>
    <t>ctttcaccacatacataataCTTCAGCTTCCCGATATCCGACGGTAGTGTNNNNNNNNcaatctgtgaatttgtgttt</t>
  </si>
  <si>
    <t>gctcttccttgcataacgaatCTTCAGCTTCCCGATATCCGACGGTAGTGTNNNNNNNNtgtatctgcttgattcaca</t>
  </si>
  <si>
    <t>accttacaggacccatggttCTTCAGCTTCCCGATATCCGACGGTAGTGTNNNNNNNNtctgtttctttctctaacag</t>
  </si>
  <si>
    <t>cgccaacttctaatattcaaatgCTTCAGCTTCCCGATATCCGACGGTAGTGTNNNNNNNNgaggcaggagtgccatg</t>
  </si>
  <si>
    <t>attccaatggcttcttcagagCTTCAGCTTCCCGATATCCGACGGTAGTGTNNNNNNNNtgcttatgtggtgaaacat</t>
  </si>
  <si>
    <t>gaaacacttccgtgtattcctCTTCAGCTTCCCGATATCCGACGGTAGTGTNNNNNNNNatagatgacttttggcaaa</t>
  </si>
  <si>
    <t>gctttttccaagaggaacgcCTTCAGCTTCCCGATATCCGACGGTAGTGTNNNNNNNNatttgaattattttccaaca</t>
  </si>
  <si>
    <t>gaatagtcaattgtggagaagagCTTCAGCTTCCCGATATCCGACGGTAGTGTNNNNNNNNcctttcgtgaagtctgg</t>
  </si>
  <si>
    <t>cagattcttaagttctaaagcctCTTCAGCTTCCCGATATCCGACGGTAGTGTNNNNNNNNgccctttgcactttttc</t>
  </si>
  <si>
    <t>gttcaactctgggaatcaaccCTTCAGCTTCCCGATATCCGACGGTAGTGTNNNNNNNNgatcatgagcactaaacaa</t>
  </si>
  <si>
    <t>ccgaatctgagccaactgatCTTCAGCTTCCCGATATCCGACGGTAGTGTNNNNNNNNtcacatatagactttcgtta</t>
  </si>
  <si>
    <t>catgagcagacagccatcaaCTTCAGCTTCCCGATATCCGACGGTAGTGTNNNNNNNNataaaatctcccttcacata</t>
  </si>
  <si>
    <t>cctctggctgtccacatgctCTTCAGCTTCCCGATATCCGACGGTAGTGTNNNNNNNNtatctctaaaatagagcctc</t>
  </si>
  <si>
    <t>gtggagcagtgaggatgaggCTTCAGCTTCCCGATATCCGACGGTAGTGTNNNNNNNNtcaatgaagatgattagaaa</t>
  </si>
  <si>
    <t>aagttttaccttctctgaattaacCTTCAGCTTCCCGATATCCGACGGTAGTGTNNNNNNNNtgcagagggctagcta</t>
  </si>
  <si>
    <t>aagagccttcagaaaggtataCTTCAGCTTCCCGATATCCGACGGTAGTGTNNNNNNNNatttttctaaaaccagtgc</t>
  </si>
  <si>
    <t>gtttactgaacaaaggcgggCTTCAGCTTCCCGATATCCGACGGTAGTGTNNNNNNNNattagccaaaattagtagag</t>
  </si>
  <si>
    <t>agggaaatgactctgaagcagCTTCAGCTTCCCGATATCCGACGGTAGTGTNNNNNNNNaaacaggaaaagtagatga</t>
  </si>
  <si>
    <t>aggccaaaggtctagttagtaCTTCAGCTTCCCGATATCCGACGGTAGTGTNNNNNNNNcccacaaaagtagatgatg</t>
  </si>
  <si>
    <t>gcatcatctacttttgtgggtaCTTCAGCTTCCCGATATCCGACGGTAGTGTNNNNNNNNctaactagacctttggcc</t>
  </si>
  <si>
    <t>gtcacagtgcagctggcatcacaCTTCAGCTTCCCGATATCCGACGGTAGTGTNNNNNNNNcagcgcctgatgatggc</t>
  </si>
  <si>
    <t>acagcccagaacttcccaatgacCTTCAGCTTCCCGATATCCGACGGTAGTGTNNNNNNNNgtgttggggcgcctatg</t>
  </si>
  <si>
    <t>ccttacccccacccaaatcaatgCTTCAGCTTCCCGATATCCGACGGTAGTGTNNNNNNNNgcactgcagacatgcag</t>
  </si>
  <si>
    <t>gcatgtctgcagtgctgtgtaaCTTCAGCTTCCCGATATCCGACGGTAGTGTNNNNNNNNttgggtgggggtaaggag</t>
  </si>
  <si>
    <t>caatacttaggatttgtcacagtCTTCAGCTTCCCGATATCCGACGGTAGTGTNNNNNNNNaggtctctgctcctgac</t>
  </si>
  <si>
    <t>gttgtcaggagcagagacctgCTTCAGCTTCCCGATATCCGACGGTAGTGTNNNNNNNNctgtgacaaatcctaagta</t>
  </si>
  <si>
    <t>atgagggtgggactcaggagaaCTTCAGCTTCCCGATATCCGACGGTAGTGTNNNNNNNNtctgcaaatgtggtgatt</t>
  </si>
  <si>
    <t>acttcaccaagaaagggatgaatcCTTCAGCTTCCCGATATCCGACGGTAGTGTNNNNNNNNgaaggcctgggtctca</t>
  </si>
  <si>
    <t>attctttgtcagctgagagttcaCTTCAGCTTCCCGATATCCGACGGTAGTGTNNNNNNNNtggccttttgggaagac</t>
  </si>
  <si>
    <t>cagggcaacatgtactgactCTTCAGCTTCCCGATATCCGACGGTAGTGTNNNNNNNNactactctgatctataatca</t>
  </si>
  <si>
    <t>cgaaaaaccaagattcactgttCTTCAGCTTCCCGATATCCGACGGTAGTGTNNNNNNNNagagagagtagaagacac</t>
  </si>
  <si>
    <t>ggaggtgctgcatttactgagCTTCAGCTTCCCGATATCCGACGGTAGTGTNNNNNNNNgagttctctggagtgagaa</t>
  </si>
  <si>
    <t>aagagcctcttaatcctcacaaCTTCAGCTTCCCGATATCCGACGGTAGTGTNNNNNNNNtgcacagagagctgcatt</t>
  </si>
  <si>
    <t>gggcagccagctgaggagaaCTTCAGCTTCCCGATATCCGACGGTAGTGTNNNNNNNNactacaggtcctaagtttga</t>
  </si>
  <si>
    <t>gcaaattgtcaagtagatgaattCTTCAGCTTCCCGATATCCGACGGTAGTGTNNNNNNNNcacgaaactgaatccca</t>
  </si>
  <si>
    <t>gtactcctggggactcttctctCTTCAGCTTCCCGATATCCGACGGTAGTGTNNNNNNNNcactcaattctctcccct</t>
  </si>
  <si>
    <t>cagcagtgtccttctgctaaCTTCAGCTTCCCGATATCCGACGGTAGTGTNNNNNNNNtcgaaaattaagaagcattt</t>
  </si>
  <si>
    <t>catgtcatgacctggtgcttgaCTTCAGCTTCCCGATATCCGACGGTAGTGTNNNNNNNNagctggtcagcaacagtc</t>
  </si>
  <si>
    <t>catctatccctttcccaggtgacCTTCAGCTTCCCGATATCCGACGGTAGTGTNNNNNNNNgctgactccagggggac</t>
  </si>
  <si>
    <t>caaaaaactcaccacccatctttcCTTCAGCTTCCCGATATCCGACGGTAGTGTNNNNNNNNggacccatccccatct</t>
  </si>
  <si>
    <t>agatggggatgggtcctcattCTTCAGCTTCCCGATATCCGACGGTAGTGTNNNNNNNNatgggtggtgagttttttg</t>
  </si>
  <si>
    <t>ccctgccataaacaaacaaacCTTCAGCTTCCCGATATCCGACGGTAGTGTNNNNNNNNcttttcaagctctcctaaa</t>
  </si>
  <si>
    <t>gctggttcttcttgtcctccatcCTTCAGCTTCCCGATATCCGACGGTAGTGTNNNNNNNNgctggcccaatccaaag</t>
  </si>
  <si>
    <t>acaaacttccctggtacccgaCTTCAGCTTCCCGATATCCGACGGTAGTGTNNNNNNNNgaaagtaaaccaagggatg</t>
  </si>
  <si>
    <t>gtcacacacacaagaccaggacCTTCAGCTTCCCGATATCCGACGGTAGTGTNNNNNNNNtgttgactttttcttggc</t>
  </si>
  <si>
    <t>gtatctgccctcctagaaaaatCTTCAGCTTCCCGATATCCGACGGTAGTGTNNNNNNNNctcccaagagtgggttaa</t>
  </si>
  <si>
    <t>ccctgaatcacatcagtctggaCTTCAGCTTCCCGATATCCGACGGTAGTGTNNNNNNNNaaaaagcaaaaacgatca</t>
  </si>
  <si>
    <t>ggcctgaatactctccctcaCTTCAGCTTCCCGATATCCGACGGTAGTGTNNNNNNNNgaaataaaaaagagtggttt</t>
  </si>
  <si>
    <t>agctgaccctggcatttttataCTTCAGCTTCCCGATATCCGACGGTAGTGTNNNNNNNNttggtagctgtgtgatat</t>
  </si>
  <si>
    <t>agagcaccacattgtgcttttccCTTCAGCTTCCCGATATCCGACGGTAGTGTNNNNNNNNcacctacagggagccct</t>
  </si>
  <si>
    <t>ccctgtaggtgaggcccagtcCTTCAGCTTCCCGATATCCGACGGTAGTGTNNNNNNNNaatgtggtgctctgattct</t>
  </si>
  <si>
    <t>gggaaaagaaaatgaggttagataCTTCAGCTTCCCGATATCCGACGGTAGTGTNNNNNNNNctggtcgtggcctggc</t>
  </si>
  <si>
    <t>ccaggccacgaccaggtcttCTTCAGCTTCCCGATATCCGACGGTAGTGTNNNNNNNNaacctcattttcttttcccg</t>
  </si>
  <si>
    <t>caactcgttttctgagcatgCTTCAGCTTCCCGATATCCGACGGTAGTGTNNNNNNNNcagagaacaaatgtgtcaca</t>
  </si>
  <si>
    <t>gtatccaggcttcagggtgctCTTCAGCTTCCCGATATCCGACGGTAGTGTNNNNNNNNctatgtttttctccccaaa</t>
  </si>
  <si>
    <t>aatgtgtgcttcttcccagtCTTCAGCTTCCCGATATCCGACGGTAGTGTNNNNNNNNtatggagaatacagcttcta</t>
  </si>
  <si>
    <t>gtcacagattcagccaagaccaCTTCAGCTTCCCGATATCCGACGGTAGTGTNNNNNNNNcgagcattttcttgcagt</t>
  </si>
  <si>
    <t>ccatctcctcttctggcctcCTTCAGCTTCCCGATATCCGACGGTAGTGTNNNNNNNNtatttatcaactgagctaca</t>
  </si>
  <si>
    <t>gatctgtgccaagggtgtcataCTTCAGCTTCCCGATATCCGACGGTAGTGTNNNNNNNNaaccatgtgcctgtctct</t>
  </si>
  <si>
    <t>actcgctgggatgtaatcttcaaCTTCAGCTTCCCGATATCCGACGGTAGTGTNNNNNNNNctctccaggtcaggaag</t>
  </si>
  <si>
    <t>gatcgagaggatgaccgctcCTTCAGCTTCCCGATATCCGACGGTAGTGTNNNNNNNNcagataatgttttcattcct</t>
  </si>
  <si>
    <t>gcaggtaaaactggtgccttgtcCTTCAGCTTCCCGATATCCGACGGTAGTGTNNNNNNNNggcccctggtgttcacc</t>
  </si>
  <si>
    <t>gcttcggaaagatatcctggCTTCAGCTTCCCGATATCCGACGGTAGTGTNNNNNNNNcctacttttccaacttccca</t>
  </si>
  <si>
    <t>gcacaatctggtttcactgtccaCTTCAGCTTCCCGATATCCGACGGTAGTGTNNNNNNNNtgaacaggtttgcagca</t>
  </si>
  <si>
    <t>aaatagctcctgaaggctggagaCTTCAGCTTCCCGATATCCGACGGTAGTGTNNNNNNNNctctgggtagggcttag</t>
  </si>
  <si>
    <t>cacattttacctccaggtgctgcCTTCAGCTTCCCGATATCCGACGGTAGTGTNNNNNNNNaccaggccagctgtgag</t>
  </si>
  <si>
    <t>caatgccgtgacatcctttgCTTCAGCTTCCCGATATCCGACGGTAGTGTNNNNNNNNttgatactgttgttgttttc</t>
  </si>
  <si>
    <t>cattgtctcatttaattgacaactCTTCAGCTTCCCGATATCCGACGGTAGTGTNNNNNNNNgaggtccctgagagcc</t>
  </si>
  <si>
    <t>caacagattccaggctttgggtcCTTCAGCTTCCCGATATCCGACGGTAGTGTNNNNNNNNtgcccagtctagcccag</t>
  </si>
  <si>
    <t>gctagactgggcagggatggaCTTCAGCTTCCCGATATCCGACGGTAGTGTNNNNNNNNgcctggaatctgttgtctt</t>
  </si>
  <si>
    <t>ccgcctgctggtcctggggaCTTCAGCTTCCCGATATCCGACGGTAGTGTNNNNNNNNctccttgaggagtgtccttc</t>
  </si>
  <si>
    <t>gacagctcatggccaacaactcCTTCAGCTTCCCGATATCCGACGGTAGTGTNNNNNNNNcatggaagcccttgccat</t>
  </si>
  <si>
    <t>gtagagggtatgggcagaagccCTTCAGCTTCCCGATATCCGACGGTAGTGTNNNNNNNNagcaccctttaggccttg</t>
  </si>
  <si>
    <t>gcaaggcctaaagggtgctgtCTTCAGCTTCCCGATATCCGACGGTAGTGTNNNNNNNNcttctgcccataccctcta</t>
  </si>
  <si>
    <t>ctttcctccacaactcttttctccCTTCAGCTTCCCGATATCCGACGGTAGTGTNNNNNNNNctgcttagggcacgta</t>
  </si>
  <si>
    <t>cctctgtgcagcagaacagaaCTTCAGCTTCCCGATATCCGACGGTAGTGTNNNNNNNNgacaattccacattgattc</t>
  </si>
  <si>
    <t>cttccagaaccgactgcaacgCTTCAGCTTCCCGATATCCGACGGTAGTGTNNNNNNNNgctactgcttgaaaagcac</t>
  </si>
  <si>
    <t>gtcgggttcatgagaaagaagtgCTTCAGCTTCCCGATATCCGACGGTAGTGTNNNNNNNNtctctcctctcaccggc</t>
  </si>
  <si>
    <t>catctctgttattccatggctcCTTCAGCTTCCCGATATCCGACGGTAGTGTNNNNNNNNgcaagacttggagtatct</t>
  </si>
  <si>
    <t>acaagatactccaagtcttgccCTTCAGCTTCCCGATATCCGACGGTAGTGTNNNNNNNNagccatggaataacagag</t>
  </si>
  <si>
    <t>gcttccagctgcagaaagcagCTTCAGCTTCCCGATATCCGACGGTAGTGTNNNNNNNNagaagttgcagagtagctg</t>
  </si>
  <si>
    <t>ccaaggccgtgtttctcatatagaCTTCAGCTTCCCGATATCCGACGGTAGTGTNNNNNNNNgtcccatgctggcacc</t>
  </si>
  <si>
    <t>acagaggacaggctcatgcctaCTTCAGCTTCCCGATATCCGACGGTAGTGTNNNNNNNNactgcccccaaacactct</t>
  </si>
  <si>
    <t>aagctctgtctgaggaggaaatcCTTCAGCTTCCCGATATCCGACGGTAGTGTNNNNNNNNcaccagagtggcgagta</t>
  </si>
  <si>
    <t>caagtctgtccgcggagctcCTTCAGCTTCCCGATATCCGACGGTAGTGTNNNNNNNNtttataggagaaaactgaat</t>
  </si>
  <si>
    <t>catcattcagttttctcctataaaCTTCAGCTTCCCGATATCCGACGGTAGTGTNNNNNNNNgagctccgcggacaga</t>
  </si>
  <si>
    <t>cagatgggtttccttcaaaggaCTTCAGCTTCCCGATATCCGACGGTAGTGTNNNNNNNNgatacaggtaaccctggt</t>
  </si>
  <si>
    <t>ccaccaagctgactgtgagctCTTCAGCTTCCCGATATCCGACGGTAGTGTNNNNNNNNggtgaccttctccatcatc</t>
  </si>
  <si>
    <t>caaagagggggatgatatactctCTTCAGCTTCCCGATATCCGACGGTAGTGTNNNNNNNNtgaaggctgggttatcc</t>
  </si>
  <si>
    <t>atccgagccgggtacagcataCTTCAGCTTCCCGATATCCGACGGTAGTGTNNNNNNNNaagtcttattcgagcccag</t>
  </si>
  <si>
    <t>caaacaaactcagctcacgtgagCTTCAGCTTCCCGATATCCGACGGTAGTGTNNNNNNNNcttggtctcacccaggt</t>
  </si>
  <si>
    <t>gaacaggcttttccggaagtgcCTTCAGCTTCCCGATATCCGACGGTAGTGTNNNNNNNNgttcatgtgagggaaggg</t>
  </si>
  <si>
    <t>ccagactgtccttggcagcagCTTCAGCTTCCCGATATCCGACGGTAGTGTNNNNNNNNtttgaatttcagcccctga</t>
  </si>
  <si>
    <t>caaggctccatagcaggttgCTTCAGCTTCCCGATATCCGACGGTAGTGTNNNNNNNNaaagttagtcttccgaaggt</t>
  </si>
  <si>
    <t>gcagtgagaccccatctctaaaaCTTCAGCTTCCCGATATCCGACGGTAGTGTNNNNNNNNagctgagtgtagcagca</t>
  </si>
  <si>
    <t>actcctacaatcaaggcctccCTTCAGCTTCCCGATATCCGACGGTAGTGTNNNNNNNNctataacttcagcgatatc</t>
  </si>
  <si>
    <t>gttctccaacttgatggaggctgCTTCAGCTTCCCGATATCCGACGGTAGTGTNNNNNNNNacagctctcagggagcc</t>
  </si>
  <si>
    <t>gccctactcggtgaccttctcCTTCAGCTTCCCGATATCCGACGGTAGTGTNNNNNNNNgaggtgacaaatgagttct</t>
  </si>
  <si>
    <t>gcctccttctcttttttagcaCTTCAGCTTCCCGATATCCGACGGTAGTGTNNNNNNNNcctgaaactcacattgtag</t>
  </si>
  <si>
    <t>ggtccggcttctctggtttcaCTTCAGCTTCCCGATATCCGACGGTAGTGTNNNNNNNNgtggtgcctttgctatgta</t>
  </si>
  <si>
    <t>gcatcactatgaagggccttgatCTTCAGCTTCCCGATATCCGACGGTAGTGTNNNNNNNNtacagctggcacttctc</t>
  </si>
  <si>
    <t>ctttggggagctcagaagtcccCTTCAGCTTCCCGATATCCGACGGTAGTGTNNNNNNNNcctttcatctccccaccc</t>
  </si>
  <si>
    <t>ccaatatctatcgtgaagtgccCTTCAGCTTCCCGATATCCGACGGTAGTGTNNNNNNNNagtaaagaatgctgtgtg</t>
  </si>
  <si>
    <t>actcaggcccctcccagtgcCTTCAGCTTCCCGATATCCGACGGTAGTGTNNNNNNNNactatgccaggaaaccaatg</t>
  </si>
  <si>
    <t>gcaaaacaagccctatgagatcacCTTCAGCTTCCCGATATCCGACGGTAGTGTNNNNNNNNcaggtgcgctccaagc</t>
  </si>
  <si>
    <t>gtctccagggccagaagtacagCTTCAGCTTCCCGATATCCGACGGTAGTGTNNNNNNNNgattccaggtctggttgg</t>
  </si>
  <si>
    <t>cctcggtgggatggtaggtcacttCTTCAGCTTCCCGATATCCGACGGTAGTGTNNNNNNNNccccgggcagcagcta</t>
  </si>
  <si>
    <t>gctacatccagggaggcagtcCTTCAGCTTCCCGATATCCGACGGTAGTGTNNNNNNNNcaaaaaatttgagcctcat</t>
  </si>
  <si>
    <t>gctactgagaacaagagactgCTTCAGCTTCCCGATATCCGACGGTAGTGTNNNNNNNNtgaggtaatatagccttct</t>
  </si>
  <si>
    <t>gaatatgttcctggtccagtgagaCTTCAGCTTCCCGATATCCGACGGTAGTGTNNNNNNNNagggacagcagcctct</t>
  </si>
  <si>
    <t>ggacccgtggtgtatcagacgcCTTCAGCTTCCCGATATCCGACGGTAGTGTNNNNNNNNgaagaagcgtgtccctcc</t>
  </si>
  <si>
    <t>ccagagtcagcagctgagggCTTCAGCTTCCCGATATCCGACGGTAGTGTNNNNNNNNatgaacacttcctcagagaa</t>
  </si>
  <si>
    <t>ggtaggacagctcccaacttcacCTTCAGCTTCCCGATATCCGACGGTAGTGTNNNNNNNNtaggagcccctctgagc</t>
  </si>
  <si>
    <t>gggcaggttgtgaaaagaacCTTCAGCTTCCCGATATCCGACGGTAGTGTNNNNNNNNctcaccagagtagacatata</t>
  </si>
  <si>
    <t>gttattggaatctccaatgtgttCTTCAGCTTCCCGATATCCGACGGTAGTGTNNNNNNNNaaggcctcccgactgtc</t>
  </si>
  <si>
    <t>cctcgagaaagtatcaactatcaCTTCAGCTTCCCGATATCCGACGGTAGTGTNNNNNNNNttacgcctcttcctctt</t>
  </si>
  <si>
    <t>gaaatggatagccgggctcacaCTTCAGCTTCCCGATATCCGACGGTAGTGTNNNNNNNNtttggaggctctggaagc</t>
  </si>
  <si>
    <t>ccttcaccagctacaactttgggCTTCAGCTTCCCGATATCCGACGGTAGTGTNNNNNNNNcttaagagccctctcct</t>
  </si>
  <si>
    <t>attccaagtactgcagcaaggCTTCAGCTTCCCGATATCCGACGGTAGTGTNNNNNNNNttggacaatgttaaatgga</t>
  </si>
  <si>
    <t>gccaccctgtcttttcaaccCTTCAGCTTCCCGATATCCGACGGTAGTGTNNNNNNNNgaattcaactttatcaacac</t>
  </si>
  <si>
    <t>gcatttgtaacatgttgatgaaaCTTCAGCTTCCCGATATCCGACGGTAGTGTNNNNNNNNctggaagctgaaggtga</t>
  </si>
  <si>
    <t>catttaatgtcacagggtggacCTTCAGCTTCCCGATATCCGACGGTAGTGTNNNNNNNNgcaaggtcttcttacacc</t>
  </si>
  <si>
    <t>caaggccgagggctacactaCTTCAGCTTCCCGATATCCGACGGTAGTGTNNNNNNNNaggtaatctgctgttttgtt</t>
  </si>
  <si>
    <t>aacccctgctcctccttgttCTTCAGCTTCCCGATATCCGACGGTAGTGTNNNNNNNNggatgcaaacaaaatgagac</t>
  </si>
  <si>
    <t>caggacaactcccgctattctgCTTCAGCTTCCCGATATCCGACGGTAGTGTNNNNNNNNgtctgctgagagactcca</t>
  </si>
  <si>
    <t>gctcgggaattaggaaggtcCTTCAGCTTCCCGATATCCGACGGTAGTGTNNNNNNNNgccaactctaaatacatacc</t>
  </si>
  <si>
    <t>cctgctggtaggcaaaactacCTTCAGCTTCCCGATATCCGACGGTAGTGTNNNNNNNNcagaagtgtcttttaccac</t>
  </si>
  <si>
    <t>cagaaggagtaggtgctattggCTTCAGCTTCCCGATATCCGACGGTAGTGTNNNNNNNNtaagccttgggttgagtg</t>
  </si>
  <si>
    <t>gatctctgaagaaattgaaagtcCTTCAGCTTCCCGATATCCGACGGTAGTGTNNNNNNNNggggccaggttctaaga</t>
  </si>
  <si>
    <t>gccacttatgtagtccgagtCTTCAGCTTCCCGATATCCGACGGTAGTGTNNNNNNNNtcaatcaatgtaaacctaag</t>
  </si>
  <si>
    <t>caacccagagctccgagggtCTTCAGCTTCCCGATATCCGACGGTAGTGTNNNNNNNNaccttatcctctcaggattc</t>
  </si>
  <si>
    <t>agcagaggctgggtctgtcttgCTTCAGCTTCCCGATATCCGACGGTAGTGTNNNNNNNNtctccaggtggcaggttg</t>
  </si>
  <si>
    <t>agtagaggctgggtctgtcttgCTTCAGCTTCCCGATATCCGACGGTAGTGTNNNNNNNNtctccaggtggcaggttg</t>
  </si>
  <si>
    <t>gaagggctgtggggaaccctcgCTTCAGCTTCCCGATATCCGACGGTAGTGTNNNNNNNNttgtggcgagcacatttt</t>
  </si>
  <si>
    <t>gtggagccctcttcgggaatcCTTCAGCTTCCCGATATCCGACGGTAGTGTNNNNNNNNtatcacccactccctgtct</t>
  </si>
  <si>
    <t>cctgcaaatcgatcagggagcaCTTCAGCTTCCCGATATCCGACGGTAGTGTNNNNNNNNcaggccctgggttttact</t>
  </si>
  <si>
    <t>aagatacctcaaaggcagtcaCTTCAGCTTCCCGATATCCGACGGTAGTGTNNNNNNNNacagtatagatgacatgca</t>
  </si>
  <si>
    <t>attctcgcttcttcacttggCTTCAGCTTCCCGATATCCGACGGTAGTGTNNNNNNNNagaattcaacaaatgcacga</t>
  </si>
  <si>
    <t>caaggacaaaaatgtaagccacCTTCAGCTTCCCGATATCCGACGGTAGTGTNNNNNNNNgataggaggtaaccaagt</t>
  </si>
  <si>
    <t>gcacatgacattatgctgtaatCTTCAGCTTCCCGATATCCGACGGTAGTGTNNNNNNNNctctcactttgttctcac</t>
  </si>
  <si>
    <t>aagcaaaggggtatttaaagcagCTTCAGCTTCCCGATATCCGACGGTAGTGTNNNNNNNNcacattcagacacaggg</t>
  </si>
  <si>
    <t>actgatttgaagctgcagttcCTTCAGCTTCCCGATATCCGACGGTAGTGTNNNNNNNNgaaagagcttttccatcta</t>
  </si>
  <si>
    <t>ccaatgtggatttcgcttcatCTTCAGCTTCCCGATATCCGACGGTAGTGTNNNNNNNNagtttttctgtccctgtgc</t>
  </si>
  <si>
    <t>acataatcctggagagcttgcacCTTCAGCTTCCCGATATCCGACGGTAGTGTNNNNNNNNggtgcttgatgtcccca</t>
  </si>
  <si>
    <t>gcatgcacacagtcaagtgggCTTCAGCTTCCCGATATCCGACGGTAGTGTNNNNNNNNgtgtgccaaggacatagtg</t>
  </si>
  <si>
    <t>atattctagagaagggaaggagCTTCAGCTTCCCGATATCCGACGGTAGTGTNNNNNNNNgggtacatctgacttcat</t>
  </si>
  <si>
    <t>gcattatagctgtgtccaatgtCTTCAGCTTCCCGATATCCGACGGTAGTGTNNNNNNNNttaggactaagggattcc</t>
  </si>
  <si>
    <t>agcttcacagtcacaaatcacagCTTCAGCTTCCCGATATCCGACGGTAGTGTNNNNNNNNgcctccttaaggcagca</t>
  </si>
  <si>
    <t>gtgatgtcatcctcatagccctCTTCAGCTTCCCGATATCCGACGGTAGTGTNNNNNNNNcacttcactgctgtttct</t>
  </si>
  <si>
    <t>ggacaacatccatggactggtCTTCAGCTTCCCGATATCCGACGGTAGTGTNNNNNNNNtttgatgtcgttttccact</t>
  </si>
  <si>
    <t>gctgcaaagagaagagagaaCTTCAGCTTCCCGATATCCGACGGTAGTGTNNNNNNNNtcatattggttgttgatcac</t>
  </si>
  <si>
    <t>gaaagctcacacagcctccttgCTTCAGCTTCCCGATATCCGACGGTAGTGTNNNNNNNNgtcaccactggcctctag</t>
  </si>
  <si>
    <t>cagaaggaaagcagggatgagtgCTTCAGCTTCCCGATATCCGACGGTAGTGTNNNNNNNNgaagcaccctccccaca</t>
  </si>
  <si>
    <t>ctgcatgttgacctgcaggaCTTCAGCTTCCCGATATCCGACGGTAGTGTNNNNNNNNtcaaaaaagtgaatactagg</t>
  </si>
  <si>
    <t>catattggttatgaagaactggcCTTCAGCTTCCCGATATCCGACGGTAGTGTNNNNNNNNctccctttcagcctcat</t>
  </si>
  <si>
    <t>aaaccccttgctcctctttaagCTTCAGCTTCCCGATATCCGACGGTAGTGTNNNNNNNNtgacaggctacaatcttc</t>
  </si>
  <si>
    <t>gaaggacaccgtggcaaaggcCTTCAGCTTCCCGATATCCGACGGTAGTGTNNNNNNNNgacactccctacagagtgt</t>
  </si>
  <si>
    <t>ccccgcagatcatgcagaactCTTCAGCTTCCCGATATCCGACGGTAGTGTNNNNNNNNaaaggcactgacacactct</t>
  </si>
  <si>
    <t>gaagatgaacttgttctcatcctcCTTCAGCTTCCCGATATCCGACGGTAGTGTNNNNNNNNaggggccattgggagc</t>
  </si>
  <si>
    <t>gccaagccaaggctcgtttcCTTCAGCTTCCCGATATCCGACGGTAGTGTNNNNNNNNatgccttgatatttgaagag</t>
  </si>
  <si>
    <t>actctggattctcacaaaggagCTTCAGCTTCCCGATATCCGACGGTAGTGTNNNNNNNNgcactggtacatatctgg</t>
  </si>
  <si>
    <t>atatcgatggctataaactcctcCTTCAGCTTCCCGATATCCGACGGTAGTGTNNNNNNNNcaccaggtctcagatga</t>
  </si>
  <si>
    <t>cactttgctagctgaagcctgtCTTCAGCTTCCCGATATCCGACGGTAGTGTNNNNNNNNccattccttccggaggac</t>
  </si>
  <si>
    <t>gtgacagccagactatgggggCTTCAGCTTCCCGATATCCGACGGTAGTGTNNNNNNNNagtcaacgttgatgacctg</t>
  </si>
  <si>
    <t>gaagctctcactttctcgggaCTTCAGCTTCCCGATATCCGACGGTAGTGTNNNNNNNNgagctaattgggagttggc</t>
  </si>
  <si>
    <t>caaaactggctcttccagagcaCTTCAGCTTCCCGATATCCGACGGTAGTGTNNNNNNNNccttgcaagaaaacagac</t>
  </si>
  <si>
    <t>gagtgccacagatcaaagctCTTCAGCTTCCCGATATCCGACGGTAGTGTNNNNNNNNaatggaatgagttaagtaaa</t>
  </si>
  <si>
    <t>aagcaccaccttcaccatagaCTTCAGCTTCCCGATATCCGACGGTAGTGTNNNNNNNNaatatttcagaaggaggtg</t>
  </si>
  <si>
    <t>cctattttcatcattgacatgaagCTTCAGCTTCCCGATATCCGACGGTAGTGTNNNNNNNNaattgggatgctggca</t>
  </si>
  <si>
    <t>gttggactgagatcatggaatttCTTCAGCTTCCCGATATCCGACGGTAGTGTNNNNNNNNcctccctttggagctct</t>
  </si>
  <si>
    <t>catgcaaaaaaggaagtgaagaCTTCAGCTTCCCGATATCCGACGGTAGTGTNNNNNNNNcttgtctttcagcttttc</t>
  </si>
  <si>
    <t>ccctgtttagccactacgtcCTTCAGCTTCCCGATATCCGACGGTAGTGTNNNNNNNNgtgttgaaatccctacagag</t>
  </si>
  <si>
    <t>ctcctgcagagaccaggggcCTTCAGCTTCCCGATATCCGACGGTAGTGTNNNNNNNNcttgatggccttacatctga</t>
  </si>
  <si>
    <t>aagcagcccctgcaattgaagCTTCAGCTTCCCGATATCCGACGGTAGTGTNNNNNNNNgtgaatttcaacaggcact</t>
  </si>
  <si>
    <t>aacctggcagggaaagggaaaCTTCAGCTTCCCGATATCCGACGGTAGTGTNNNNNNNNtccaaacatcctgtccttg</t>
  </si>
  <si>
    <t>gcagaaaatcttcttggtgttgCTTCAGCTTCCCGATATCCGACGGTAGTGTNNNNNNNNacctacaggggaatacac</t>
  </si>
  <si>
    <t>agggatacagtgaaatcatcacCTTCAGCTTCCCGATATCCGACGGTAGTGTNNNNNNNNgataaccaagtctgtgga</t>
  </si>
  <si>
    <t>gtacggcctgcacctgtacttCTTCAGCTTCCCGATATCCGACGGTAGTGTNNNNNNNNcaggaatccagggtagttc</t>
  </si>
  <si>
    <t>gttttaggttcaggggttcaCTTCAGCTTCCCGATATCCGACGGTAGTGTNNNNNNNNatccgccaggccacaggcag</t>
  </si>
  <si>
    <t>gatgcagcagacaatgctgtCTTCAGCTTCCCGATATCCGACGGTAGTGTNNNNNNNNtcctgacatgatctagaact</t>
  </si>
  <si>
    <t>cagagccagccatcttccaattaCTTCAGCTTCCCGATATCCGACGGTAGTGTNNNNNNNNgccttggcatccttggt</t>
  </si>
  <si>
    <t>ccaccattaaggaagtgttcaggCTTCAGCTTCCCGATATCCGACGGTAGTGTNNNNNNNNagccttgccctggtgac</t>
  </si>
  <si>
    <t>ggaggcatccttctattttcaCTTCAGCTTCCCGATATCCGACGGTAGTGTNNNNNNNNcttttccacctgcattctc</t>
  </si>
  <si>
    <t>catcttccgctgaggaaatacCTTCAGCTTCCCGATATCCGACGGTAGTGTNNNNNNNNagtctgaaatctgctttaa</t>
  </si>
  <si>
    <t>caaatgaggtcatctttaagaagCTTCAGCTTCCCGATATCCGACGGTAGTGTNNNNNNNNgagcagggaatattggg</t>
  </si>
  <si>
    <t>gtcaaagttcccgaactcatcCTTCAGCTTCCCGATATCCGACGGTAGTGTNNNNNNNNctgtcaaccttttctttta</t>
  </si>
  <si>
    <t>atcctaggaacttgctgccagtCTTCAGCTTCCCGATATCCGACGGTAGTGTNNNNNNNNataaacctgtgtggtcat</t>
  </si>
  <si>
    <t>ggaagtcctgtcctgttggggtCTTCAGCTTCCCGATATCCGACGGTAGTGTNNNNNNNNgtgcacctgcaacgttac</t>
  </si>
  <si>
    <t>ggcagctctcctgtcttctcttgCTTCAGCTTCCCGATATCCGACGGTAGTGTNNNNNNNNcagggaggggaatctgg</t>
  </si>
  <si>
    <t>acagctgggaaatggttccagcCTTCAGCTTCCCGATATCCGACGGTAGTGTNNNNNNNNccagtgctgtgacagtca</t>
  </si>
  <si>
    <t>agatacagacctggacaacttcaCTTCAGCTTCCCGATATCCGACGGTAGTGTNNNNNNNNtaaggggggcaaacaga</t>
  </si>
  <si>
    <t>cagaagacagagatggccacatgCTTCAGCTTCCCGATATCCGACGGTAGTGTNNNNNNNNtctcgaagacttggtct</t>
  </si>
  <si>
    <t>ggtcgtctgtcatggtcaaagCTTCAGCTTCCCGATATCCGACGGTAGTGTNNNNNNNNgagaataaactgctcatgt</t>
  </si>
  <si>
    <t>atcccaccatccgaagatataCTTCAGCTTCCCGATATCCGACGGTAGTGTNNNNNNNNtcctagacatcttgggtct</t>
  </si>
  <si>
    <t>gtttaattgtctgcctttgcaactCTTCAGCTTCCCGATATCCGACGGTAGTGTNNNNNNNNcgggatgggtggtccg</t>
  </si>
  <si>
    <t>gcccaggtccttctccttcttcCTTCAGCTTCCCGATATCCGACGGTAGTGTNNNNNNNNcctgacttgagacttccc</t>
  </si>
  <si>
    <t>acaccagactttgaaggcttgagcCTTCAGCTTCCCGATATCCGACGGTAGTGTNNNNNNNNaggcggagcgggagcg</t>
  </si>
  <si>
    <t>cgctggtcgtcgggctcatgCTTCAGCTTCCCGATATCCGACGGTAGTGTNNNNNNNNagggctcgcagcttctccag</t>
  </si>
  <si>
    <t>cgcaaggaccgggagagagaCTTCAGCTTCCCGATATCCGACGGTAGTGTNNNNNNNNctgaaggatgtccagaacat</t>
  </si>
  <si>
    <t>gtcctcttggtcctggacaagagCTTCAGCTTCCCGATATCCGACGGTAGTGTNNNNNNNNaggcagctggactcctt</t>
  </si>
  <si>
    <t>caaaggaccccgacaagcaaCTTCAGCTTCCCGATATCCGACGGTAGTGTNNNNNNNNggaaaatatctgttagggaa</t>
  </si>
  <si>
    <t>gggtagtaaattgcataaggagCTTCAGCTTCCCGATATCCGACGGTAGTGTNNNNNNNNccttctcagacattgttt</t>
  </si>
  <si>
    <t>cctcttccttttgtcgctccagCTTCAGCTTCCCGATATCCGACGGTAGTGTNNNNNNNNtctgcttctgtctcctgg</t>
  </si>
  <si>
    <t>aaacggagggtcaaaaaaggaaagCTTCAGCTTCCCGATATCCGACGGTAGTGTNNNNNNNNgcatgggggcccctga</t>
  </si>
  <si>
    <t>ccttctctttctcaagagctccctCTTCAGCTTCCCGATATCCGACGGTAGTGTNNNNNNNNctggccagcccttggc</t>
  </si>
  <si>
    <t>gtctccaaaacatggatgaggaaCTTCAGCTTCCCGATATCCGACGGTAGTGTNNNNNNNNcccacactaagacccta</t>
  </si>
  <si>
    <t>ccttcagcaggcagaggaggCTTCAGCTTCCCGATATCCGACGGTAGTGTNNNNNNNNagtttcacttaagcccaatg</t>
  </si>
  <si>
    <t>cattggcagccgggagcatatCTTCAGCTTCCCGATATCCGACGGTAGTGTNNNNNNNNtgtggccatagtaactgtc</t>
  </si>
  <si>
    <t>actgggactaacactgagccagCTTCAGCTTCCCGATATCCGACGGTAGTGTNNNNNNNNatggtgcgtgaatgccaa</t>
  </si>
  <si>
    <t>gggctgatgagctgtgtgctCTTCAGCTTCCCGATATCCGACGGTAGTGTNNNNNNNNggagttgttgagatacaagg</t>
  </si>
  <si>
    <t>gtttaatttctggggccaccagaCTTCAGCTTCCCGATATCCGACGGTAGTGTNNNNNNNNgcggtagagccctgatt</t>
  </si>
  <si>
    <t>ggaaagagtgttcgtgggagcCTTCAGCTTCCCGATATCCGACGGTAGTGTNNNNNNNNaaattcaccctctccttat</t>
  </si>
  <si>
    <t>caatagacatataatgtgaaccacCTTCAGCTTCCCGATATCCGACGGTAGTGTNNNNNNNNccttgccctatgacgt</t>
  </si>
  <si>
    <t>atggagtcgatgctcaggcagCTTCAGCTTCCCGATATCCGACGGTAGTGTNNNNNNNNaaacccaagagaatgggct</t>
  </si>
  <si>
    <t>gtgctggaagctgtggccaacCTTCAGCTTCCCGATATCCGACGGTAGTGTNNNNNNNNtttctctctgggacactga</t>
  </si>
  <si>
    <t>ccagttccccatattgaatgttCTTCAGCTTCCCGATATCCGACGGTAGTGTNNNNNNNNcactgatggccatttgga</t>
  </si>
  <si>
    <t>caggccacagtacatttatatCTTCAGCTTCCCGATATCCGACGGTAGTGTNNNNNNNNtctaaaattttcttaggaa</t>
  </si>
  <si>
    <t>ggatttttttctctaatattttaaCTTCAGCTTCCCGATATCCGACGGTAGTGTNNNNNNNNgtgaacattcaagcag</t>
  </si>
  <si>
    <t>cagggaaactgagcacagacaCTTCAGCTTCCCGATATCCGACGGTAGTGTNNNNNNNNataacatcaacagcttttc</t>
  </si>
  <si>
    <t>ccgtaaagtggtattaacgctCTTCAGCTTCCCGATATCCGACGGTAGTGTNNNNNNNNcaacatcagctgtgtggtc</t>
  </si>
  <si>
    <t>ggtcttaacctcccctcagaCTTCAGCTTCCCGATATCCGACGGTAGTGTNNNNNNNNcacacagctattaatgtata</t>
  </si>
  <si>
    <t>gtaaactctgcggcttccagCTTCAGCTTCCCGATATCCGACGGTAGTGTNNNNNNNNcattgacatttctgcagaag</t>
  </si>
  <si>
    <t>cagctgcaaatttaaaatatatgtCTTCAGCTTCCCGATATCCGACGGTAGTGTNNNNNNNNgttcttggccaggcgg</t>
  </si>
  <si>
    <t>cttcagagcattgacagccaCTTCAGCTTCCCGATATCCGACGGTAGTGTNNNNNNNNtgccatttaaaaaaaacagc</t>
  </si>
  <si>
    <t>caggttggatgtgacagagatCTTCAGCTTCCCGATATCCGACGGTAGTGTNNNNNNNNgcttggagagaactagtat</t>
  </si>
  <si>
    <t>ccctgttggtcgagtccaaaCTTCAGCTTCCCGATATCCGACGGTAGTGTNNNNNNNNgtgttttcatcctttgctac</t>
  </si>
  <si>
    <t>gtactcgtacagttctgggggcCTTCAGCTTCCCGATATCCGACGGTAGTGTNNNNNNNNattcagaggggcaaaggc</t>
  </si>
  <si>
    <t>gagaatctggcacaggagaatgCTTCAGCTTCCCGATATCCGACGGTAGTGTNNNNNNNNgggctatgattcctacaa</t>
  </si>
  <si>
    <t>gtgggtctgctcactgatttCTTCAGCTTCCCGATATCCGACGGTAGTGTNNNNNNNNcttctccccagggttgtggg</t>
  </si>
  <si>
    <t>gtgggtctgctcactgatttCTTCAGCTTCCCGATATCCGACGGTAGTGTNNNNNNNNcttctccccagggttgcggg</t>
  </si>
  <si>
    <t>aagtagcagtggccccagatCTTCAGCTTCCCGATATCCGACGGTAGTGTNNNNNNNNaaacagtttggtttgacctc</t>
  </si>
  <si>
    <t>ggagacgaggccgaggtgatCTTCAGCTTCCCGATATCCGACGGTAGTGTNNNNNNNNcaaaccctggtgtttcagat</t>
  </si>
  <si>
    <t>cattacatgtcatgtaaaacaaaaCTTCAGCTTCCCGATATCCGACGGTAGTGTNNNNNNNNtggctctagaccttgc</t>
  </si>
  <si>
    <t>cgcgtagtttctgtcttaagCTTCAGCTTCCCGATATCCGACGGTAGTGTNNNNNNNNgaagccatatttctttaaag</t>
  </si>
  <si>
    <t>gaattaaagccaaagacacggaCTTCAGCTTCCCGATATCCGACGGTAGTGTNNNNNNNNcaggaaatgtgggttgtg</t>
  </si>
  <si>
    <t>aagtccacttttccacgagagagCTTCAGCTTCCCGATATCCGACGGTAGTGTNNNNNNNNccaatgggccacagctc</t>
  </si>
  <si>
    <t>gccacaattcagtgtggacagtgCTTCAGCTTCCCGATATCCGACGGTAGTGTNNNNNNNNaaccccatgacacatga</t>
  </si>
  <si>
    <t>aatatttccgtttcacaatgaggCTTCAGCTTCCCGATATCCGACGGTAGTGTNNNNNNNNccatcagcaagcagagc</t>
  </si>
  <si>
    <t>gaagtgagatttgacccacaggCTTCAGCTTCCCGATATCCGACGGTAGTGTNNNNNNNNgctttctctagagcagct</t>
  </si>
  <si>
    <t>aggatgatgtagccaaagtccaCTTCAGCTTCCCGATATCCGACGGTAGTGTNNNNNNNNccaagtgcaataggaaag</t>
  </si>
  <si>
    <t>ggcgaagtccgaacccacatCTTCAGCTTCCCGATATCCGACGGTAGTGTNNNNNNNNagaaaaaaaaaatcagactc</t>
  </si>
  <si>
    <t>catagctttggactataagtcttCTTCAGCTTCCCGATATCCGACGGTAGTGTNNNNNNNNtctgaaacaagcacagc</t>
  </si>
  <si>
    <t>cctagaacatcagaaaacaaccCTTCAGCTTCCCGATATCCGACGGTAGTGTNNNNNNNNtttaggggtggtattgtc</t>
  </si>
  <si>
    <t>gaacatttcatacttttcatttgcCTTCAGCTTCCCGATATCCGACGGTAGTGTNNNNNNNNcgtgcaggctggagct</t>
  </si>
  <si>
    <t>gaatcaagccaggaaaaacacaCTTCAGCTTCCCGATATCCGACGGTAGTGTNNNNNNNNccaccttaccaggagctg</t>
  </si>
  <si>
    <t>ccttttaaagacctcaggtactCTTCAGCTTCCCGATATCCGACGGTAGTGTNNNNNNNNgggaactactccagtgtg</t>
  </si>
  <si>
    <t>gtttccagatacagatcgcccCTTCAGCTTCCCGATATCCGACGGTAGTGTNNNNNNNNtgaacctgtactgtagcac</t>
  </si>
  <si>
    <t>atactcacctgcttcggagtCTTCAGCTTCCCGATATCCGACGGTAGTGTNNNNNNNNgttactgtgggactaaataa</t>
  </si>
  <si>
    <t>cacgaccaggattacaagtgtgCTTCAGCTTCCCGATATCCGACGGTAGTGTNNNNNNNNgactgaccaccagtcttc</t>
  </si>
  <si>
    <t>gagtgactccatcttgggatgcCTTCAGCTTCCCGATATCCGACGGTAGTGTNNNNNNNNagggagaaggttgtctgg</t>
  </si>
  <si>
    <t>cagagctttagcttgtgcaaCTTCAGCTTCCCGATATCCGACGGTAGTGTNNNNNNNNagaaaatctctacccgatgg</t>
  </si>
  <si>
    <t>gtgaagtggaagaaggacccaCTTCAGCTTCCCGATATCCGACGGTAGTGTNNNNNNNNtacagaatgactttctctg</t>
  </si>
  <si>
    <t>aggtagcccagcaccctgaaCTTCAGCTTCCCGATATCCGACGGTAGTGTNNNNNNNNgggcaaaatatcaaacacct</t>
  </si>
  <si>
    <t>gctctggcttgagtatattctCTTCAGCTTCCCGATATCCGACGGTAGTGTNNNNNNNNctgctcagttagaaagtaa</t>
  </si>
  <si>
    <t>ggaatccctacagacctgtgCTTCAGCTTCCCGATATCCGACGGTAGTGTNNNNNNNNatttttctgtcaattgatga</t>
  </si>
  <si>
    <t>cctaggaagtttaatgaaatgcaCTTCAGCTTCCCGATATCCGACGGTAGTGTNNNNNNNNatgggaaggacccttga</t>
  </si>
  <si>
    <t>gtccttgtggatgaagatgccagCTTCAGCTTCCCGATATCCGACGGTAGTGTNNNNNNNNagaatcccccttacgtt</t>
  </si>
  <si>
    <t>gatggactccatctgggacaCTTCAGCTTCCCGATATCCGACGGTAGTGTNNNNNNNNaaagaaaagaaaagctacta</t>
  </si>
  <si>
    <t>gccagcccaccagcaatcctCTTCAGCTTCCCGATATCCGACGGTAGTGTNNNNNNNNtttgcaaaaactgatgtctc</t>
  </si>
  <si>
    <t>gatgcagccaaaatccagctccCTTCAGCTTCCCGATATCCGACGGTAGTGTNNNNNNNNtgagagttctgtgctggg</t>
  </si>
  <si>
    <t>gaacgatactgagctcattcgcCTTCAGCTTCCCGATATCCGACGGTAGTGTNNNNNNNNgggtggcagaagaaattc</t>
  </si>
  <si>
    <t>gctacaaacaagataatggggaCTTCAGCTTCCCGATATCCGACGGTAGTGTNNNNNNNNtctatctgagggtgttcc</t>
  </si>
  <si>
    <t>gtttgacccttcctacagaaacCTTCAGCTTCCCGATATCCGACGGTAGTGTNNNNNNNNgtaaatacctggctgtcc</t>
  </si>
  <si>
    <t>caacaagttcacgggcagggtCTTCAGCTTCCCGATATCCGACGGTAGTGTNNNNNNNNctcttcctttatcacaccc</t>
  </si>
  <si>
    <t>gtgagactgataaatccctgcCTTCAGCTTCCCGATATCCGACGGTAGTGTNNNNNNNNgtttcctctttttctgttt</t>
  </si>
  <si>
    <t>caccaagctcttccccttctgtCTTCAGCTTCCCGATATCCGACGGTAGTGTNNNNNNNNtgctgaccctagtcgaag</t>
  </si>
  <si>
    <t>gcacctctcatccagctctcCTTCAGCTTCCCGATATCCGACGGTAGTGTNNNNNNNNtatagttgttccccaaatgc</t>
  </si>
  <si>
    <t>gatgaaacacggggctctgtCTTCAGCTTCCCGATATCCGACGGTAGTGTNNNNNNNNcagtagagatttatttagga</t>
  </si>
  <si>
    <t>gtacccaggccaggcaattgatCTTCAGCTTCCCGATATCCGACGGTAGTGTNNNNNNNNaggccaagctgagtaaga</t>
  </si>
  <si>
    <t>gctggaaaagacgaggcaggtCTTCAGCTTCCCGATATCCGACGGTAGTGTNNNNNNNNgcatgtcccttcttaaccc</t>
  </si>
  <si>
    <t>actttaagttgatcaacaagggCTTCAGCTTCCCGATATCCGACGGTAGTGTNNNNNNNNattgttgctcaccatttt</t>
  </si>
  <si>
    <t>cctgaacaggaatccgataggCTTCAGCTTCCCGATATCCGACGGTAGTGTNNNNNNNNgctcagcatatgtaacata</t>
  </si>
  <si>
    <t>ccggaactggttccactattgtCTTCAGCTTCCCGATATCCGACGGTAGTGTNNNNNNNNggcatggttcctccagaa</t>
  </si>
  <si>
    <t>gttctatagatgtcaaagccctcCTTCAGCTTCCCGATATCCGACGGTAGTGTNNNNNNNNggtcagtgccagttgaa</t>
  </si>
  <si>
    <t>attgggatggacgtagataactCTTCAGCTTCCCGATATCCGACGGTAGTGTNNNNNNNNaagctgtgtttcatcatg</t>
  </si>
  <si>
    <t>aagtggacttcgggaatatctCTTCAGCTTCCCGATATCCGACGGTAGTGTNNNNNNNNttttattgaaggaatggct</t>
  </si>
  <si>
    <t>gagatgaccccgctgggggtCTTCAGCTTCCCGATATCCGACGGTAGTGTNNNNNNNNttgcagttctgaaaatggac</t>
  </si>
  <si>
    <t>caagcagcaccatccacataCTTCAGCTTCCCGATATCCGACGGTAGTGTNNNNNNNNttcaaaataagcaaatacgc</t>
  </si>
  <si>
    <t>gtattgaccaggtggagggcaCTTCAGCTTCCCGATATCCGACGGTAGTGTNNNNNNNNaatactgaagaaggagaaa</t>
  </si>
  <si>
    <t>gaggtggactttgggcactgCTTCAGCTTCCCGATATCCGACGGTAGTGTNNNNNNNNtatgtgacactgacaaatgt</t>
  </si>
  <si>
    <t>gaggtggactttgggcactgCTTCAGCTTCCCGATATCCGACGGTAGTGTNNNNNNNNtatgtgacactgacaaaggt</t>
  </si>
  <si>
    <t>ccagctcgtatttctgcacagtgtCTTCAGCTTCCCGATATCCGACGGTAGTGTNNNNNNNNctgggaggcagcccat</t>
  </si>
  <si>
    <t>ccagctcgtatttctgtacagtgtCTTCAGCTTCCCGATATCCGACGGTAGTGTNNNNNNNNctgggaggcagcccat</t>
  </si>
  <si>
    <t>cagcaaggtattgctccccaCTTCAGCTTCCCGATATCCGACGGTAGTGTNNNNNNNNctttttcgaagaccaacttg</t>
  </si>
  <si>
    <t>atatttcttccttggtccaagaCTTCAGCTTCCCGATATCCGACGGTAGTGTNNNNNNNNattttgaaggctcagctg</t>
  </si>
  <si>
    <t>cctgactgtggcaccattcgccCTTCAGCTTCCCGATATCCGACGGTAGTGTNNNNNNNNactgcgtatccctgggga</t>
  </si>
  <si>
    <t>gagaaataaaagcccccccaCTTCAGCTTCCCGATATCCGACGGTAGTGTNNNNNNNNcacaatatgaaatgctttta</t>
  </si>
  <si>
    <t>atgacacagcctctggaaggagCTTCAGCTTCCCGATATCCGACGGTAGTGTNNNNNNNNtgtaaaccttcctccttc</t>
  </si>
  <si>
    <t>gttccagctctgcactttggCTTCAGCTTCCCGATATCCGACGGTAGTGTNNNNNNNNaggtatggtttttgtactta</t>
  </si>
  <si>
    <t>atagcttggactccacttggCTTCAGCTTCCCGATATCCGACGGTAGTGTNNNNNNNNctgttagtttctacattcat</t>
  </si>
  <si>
    <t>cctgggaaactttgaagaagagtCTTCAGCTTCCCGATATCCGACGGTAGTGTNNNNNNNNcatcgatgctctcttca</t>
  </si>
  <si>
    <t>gtactgtttaacagcaacaaaggCTTCAGCTTCCCGATATCCGACGGTAGTGTNNNNNNNNgaagttggaggggtcat</t>
  </si>
  <si>
    <t>cccatgccttcccctttgattCTTCAGCTTCCCGATATCCGACGGTAGTGTNNNNNNNNaacaaaccccaaaagccaa</t>
  </si>
  <si>
    <t>gattcacttcaactttgaattgcCTTCAGCTTCCCGATATCCGACGGTAGTGTNNNNNNNNggtaacgtacatgaggg</t>
  </si>
  <si>
    <t>accttcctgaaaaacatgaaagCTTCAGCTTCCCGATATCCGACGGTAGTGTNNNNNNNNggtaacctgagtttacca</t>
  </si>
  <si>
    <t>gccaagctctatcaacagacCTTCAGCTTCCCGATATCCGACGGTAGTGTNNNNNNNNatgtaataacacttacaagc</t>
  </si>
  <si>
    <t>aagatgttctcggagtaaaggaCTTCAGCTTCCCGATATCCGACGGTAGTGTNNNNNNNNcatttcctgtatggtcag</t>
  </si>
  <si>
    <t>gttctgtcccgaacctttgcCTTCAGCTTCCCGATATCCGACGGTAGTGTNNNNNNNNagtacccacatgaatctcac</t>
  </si>
  <si>
    <t>agatatgtaggttttctcgatgCTTCAGCTTCCCGATATCCGACGGTAGTGTNNNNNNNNtataggtgatttttgtta</t>
  </si>
  <si>
    <t>ggccaatcagcgaactataacCTTCAGCTTCCCGATATCCGACGGTAGTGTNNNNNNNNtcttgaagtgtgtttgtac</t>
  </si>
  <si>
    <t>gactctcccacattaagagttcCTTCAGCTTCCCGATATCCGACGGTAGTGTNNNNNNNNtctcatctgacctttctt</t>
  </si>
  <si>
    <t>gcaactggaagtggagtttgagCTTCAGCTTCCCGATATCCGACGGTAGTGTNNNNNNNNagaactcctgtctccttt</t>
  </si>
  <si>
    <t>aggaaaatcgagaatggctcgtCTTCAGCTTCCCGATATCCGACGGTAGTGTNNNNNNNNacaagagctaaaggcatg</t>
  </si>
  <si>
    <t>ccacttgtcctgtcaaatacagCTTCAGCTTCCCGATATCCGACGGTAGTGTNNNNNNNNgatcatacccttcccttg</t>
  </si>
  <si>
    <t>gatgagaggcattttgcaaaaCTTCAGCTTCCCGATATCCGACGGTAGTGTNNNNNNNNtgatgggtacaataaactt</t>
  </si>
  <si>
    <t>actttcttccacaactttcaccCTTCAGCTTCCCGATATCCGACGGTAGTGTNNNNNNNNtccaatttcttgccattc</t>
  </si>
  <si>
    <t>cagccccaaagatattggccCTTCAGCTTCCCGATATCCGACGGTAGTGTNNNNNNNNagtagttgatggatttcagt</t>
  </si>
  <si>
    <t>caattcctgaaaacttcagttgaCTTCAGCTTCCCGATATCCGACGGTAGTGTNNNNNNNNccaccccagtgaacata</t>
  </si>
  <si>
    <t>atcaggcattattccagcccCTTCAGCTTCCCGATATCCGACGGTAGTGTNNNNNNNNatatttcccatgtttagttt</t>
  </si>
  <si>
    <t>ggaactctgagggtgtaagctagCTTCAGCTTCCCGATATCCGACGGTAGTGTNNNNNNNNaagtacgacagagagca</t>
  </si>
  <si>
    <t>gaaggaaatgtccctgaccacCTTCAGCTTCCCGATATCCGACGGTAGTGTNNNNNNNNagaattatcctgaaagctg</t>
  </si>
  <si>
    <t>aatcctttgaacatattgaccaaCTTCAGCTTCCCGATATCCGACGGTAGTGTNNNNNNNNgcaactgtcattctcct</t>
  </si>
  <si>
    <t>caaagcaaggttttgccaccCTTCAGCTTCCCGATATCCGACGGTAGTGTNNNNNNNNctgtatttgttctaagacat</t>
  </si>
  <si>
    <t>gtgtgagtccagaacagataaCTTCAGCTTCCCGATATCCGACGGTAGTGTNNNNNNNNgtaacccaggacaggtaat</t>
  </si>
  <si>
    <t>ggacccatatgagcctctgcaCTTCAGCTTCCCGATATCCGACGGTAGTGTNNNNNNNNaccatatttcacaggctgg</t>
  </si>
  <si>
    <t>acctttagtcccggctacttggCTTCAGCTTCCCGATATCCGACGGTAGTGTNNNNNNNNgttccccagcacattggg</t>
  </si>
  <si>
    <t>ccatgcacagctaatcttggtCTTCAGCTTCCCGATATCCGACGGTAGTGTNNNNNNNNcagagtctgactctgtcac</t>
  </si>
  <si>
    <t>gaaaactgacacattttacatgcCTTCAGCTTCCCGATATCCGACGGTAGTGTNNNNNNNNggcttgagcctgagaag</t>
  </si>
  <si>
    <t>agccgcccgcactctccatgCTTCAGCTTCCCGATATCCGACGGTAGTGTNNNNNNNNcacaatctctgcgaggacct</t>
  </si>
  <si>
    <t>ggcggcggggtctgtgagttgCTTCAGCTTCCCGATATCCGACGGTAGTGTNNNNNNNNttgcctcctccaatcatcg</t>
  </si>
  <si>
    <t>gggctcgtaggtttgaattcCTTCAGCTTCCCGATATCCGACGGTAGTGTNNNNNNNNatttgtttaataaatgagcg</t>
  </si>
  <si>
    <t>actccgaagcaggtgagtattcaCTTCAGCTTCCCGATATCCGACGGTAGTGTNNNNNNNNggctttgagttcaaggt</t>
  </si>
  <si>
    <t>caggactgacagcatcaccttCTTCAGCTTCCCGATATCCGACGGTAGTGTNNNNNNNNggagatggttctgaggagt</t>
  </si>
  <si>
    <t>ccatagagccaagaggtccctCTTCAGCTTCCCGATATCCGACGGTAGTGTNNNNNNNNtcaaagtatgtaaccagaa</t>
  </si>
  <si>
    <t>aaggtagttgggttgagaacaCTTCAGCTTCCCGATATCCGACGGTAGTGTNNNNNNNNaggataaaaatggtatgct</t>
  </si>
  <si>
    <t>gccccaggcaggtatgagaatatCTTCAGCTTCCCGATATCCGACGGTAGTGTNNNNNNNNagtgggaggaagggtgc</t>
  </si>
  <si>
    <t>gctgatactgaaatagaccttttCTTCAGCTTCCCGATATCCGACGGTAGTGTNNNNNNNNacacctcatccttcctg</t>
  </si>
  <si>
    <t>gcaaaacagccttcattcccctCTTCAGCTTCCCGATATCCGACGGTAGTGTNNNNNNNNcttgttgactcccacaga</t>
  </si>
  <si>
    <t>ctctgggtttggaagatggaCTTCAGCTTCCCGATATCCGACGGTAGTGTNNNNNNNNctgtctttttatacctttct</t>
  </si>
  <si>
    <t>cagccaggcagtttatgatatCTTCAGCTTCCCGATATCCGACGGTAGTGTNNNNNNNNtggctagttattacatggt</t>
  </si>
  <si>
    <t>agacaggaactacatggaacaCTTCAGCTTCCCGATATCCGACGGTAGTGTNNNNNNNNctcaggtattgatagagaa</t>
  </si>
  <si>
    <t>ggaattatgatatatatgataCTTCAGCTTCCCGATATCCGACGGTAGTGTNNNNNNNNagcattaaagaattttatg</t>
  </si>
  <si>
    <t>gtgaaatctgtaacatgcaagaCTTCAGCTTCCCGATATCCGACGGTAGTGTNNNNNNNNcaggaagacaaaactctt</t>
  </si>
  <si>
    <t>cctattaacctgcagaagagcCTTCAGCTTCCCGATATCCGACGGTAGTGTNNNNNNNNattattttccttggaccaa</t>
  </si>
  <si>
    <t>ccatctgcctgggagcagctCTTCAGCTTCCCGATATCCGACGGTAGTGTNNNNNNNNttactccacttgatcttttt</t>
  </si>
  <si>
    <t>gtttcctcttggaacacgctgCTTCAGCTTCCCGATATCCGACGGTAGTGTNNNNNNNNcaccactgtcattgacact</t>
  </si>
  <si>
    <t>agaggtaattatgacttggaccagCTTCAGCTTCCCGATATCCGACGGTAGTGTNNNNNNNNatggcacagccactca</t>
  </si>
  <si>
    <t>ccctgagagacctctctggcCTTCAGCTTCCCGATATCCGACGGTAGTGTNNNNNNNNccagataaatcgacacacac</t>
  </si>
  <si>
    <t>ctggtgtacaatgtgctttactaCTTCAGCTTCCCGATATCCGACGGTAGTGTNNNNNNNNgtacctcctccactgta</t>
  </si>
  <si>
    <t>acacctcaaggccagaggttcCTTCAGCTTCCCGATATCCGACGGTAGTGTNNNNNNNNcaatggtaggtgccattgt</t>
  </si>
  <si>
    <t>acacctcagggccagaggttcCTTCAGCTTCCCGATATCCGACGGTAGTGTNNNNNNNNcaatggtaggtgccattgt</t>
  </si>
  <si>
    <t>cctccccctgagggaccatcCTTCAGCTTCCCGATATCCGACGGTAGTGTNNNNNNNNcattctgaaaaccaacataa</t>
  </si>
  <si>
    <t>caaagttgctcttgcagaggcCTTCAGCTTCCCGATATCCGACGGTAGTGTNNNNNNNNgacctggatgctaaacagg</t>
  </si>
  <si>
    <t>cacagctcagggtgaccagaCTTCAGCTTCCCGATATCCGACGGTAGTGTNNNNNNNNacccagagtcttctcttcta</t>
  </si>
  <si>
    <t>gccctgagttggagcttcaagtCTTCAGCTTCCCGATATCCGACGGTAGTGTNNNNNNNNtacatgggcagcaagacc</t>
  </si>
  <si>
    <t>ggacatttccatcctctgtggcaCTTCAGCTTCCCGATATCCGACGGTAGTGTNNNNNNNNtctgggccaaaaaccct</t>
  </si>
  <si>
    <t>gttctctgggtgacaatacgtaaCTTCAGCTTCCCGATATCCGACGGTAGTGTNNNNNNNNacccctctggtctctaa</t>
  </si>
  <si>
    <t>ggacatgaaaccagacaggagtCTTCAGCTTCCCGATATCCGACGGTAGTGTNNNNNNNNaccttcttctcatgacca</t>
  </si>
  <si>
    <t>agctgcaggaaggggtgcacCTTCAGCTTCCCGATATCCGACGGTAGTGTNNNNNNNNaactgaaaagaaagaaaaag</t>
  </si>
  <si>
    <t>gttcctgacatttcagctcttcttCTTCAGCTTCCCGATATCCGACGGTAGTGTNNNNNNNNtacgcagtgctcatgg</t>
  </si>
  <si>
    <t>gttcctgacatttcagctcttcttCTTCAGCTTCCCGATATCCGACGGTAGTGTNNNNNNNNtacgcagtgctcacgg</t>
  </si>
  <si>
    <t>aggagaagctgagttagagatCTTCAGCTTCCCGATATCCGACGGTAGTGTNNNNNNNNttatgaaaatcatgctctg</t>
  </si>
  <si>
    <t>gccgggcagcagcaggcgcaCTTCAGCTTCCCGATATCCGACGGTAGTGTNNNNNNNNactgaagtggctctgaaaag</t>
  </si>
  <si>
    <t>gctcgaagtaagagtgtgcaagCTTCAGCTTCCCGATATCCGACGGTAGTGTNNNNNNNNctggcgcactacaacaag</t>
  </si>
  <si>
    <t>acgaaggagttcatgatgcccatgCTTCAGCTTCCCGATATCCGACGGTAGTGTNNNNNNNNgcttggccagctcgcc</t>
  </si>
  <si>
    <t>cgacatcttcgagcgcatcgcggCTTCAGCTTCCCGATATCCGACGGTAGTGTNNNNNNNNggacggcaagaagcgca</t>
  </si>
  <si>
    <t>caggagcggatttcgctggaCTTCAGCTTCCCGATATCCGACGGTAGTGTNNNNNNNNcggtgtcggggtggacctgc</t>
  </si>
  <si>
    <t>caaaaaggctgttacgaaagtgcCTTCAGCTTCCCGATATCCGACGGTAGTGTNNNNNNNNggctctataagtagcgc</t>
  </si>
  <si>
    <t>accaggcttctttaaccatgcCTTCAGCTTCCCGATATCCGACGGTAGTGTNNNNNNNNctttcctcctaatgtttgt</t>
  </si>
  <si>
    <t>cagatggtggattcttagggaCTTCAGCTTCCCGATATCCGACGGTAGTGTNNNNNNNNtcacattgttaaaaacgtt</t>
  </si>
  <si>
    <t>atccactgcaaatcagtctttcCTTCAGCTTCCCGATATCCGACGGTAGTGTNNNNNNNNcaagagatatgctgctgt</t>
  </si>
  <si>
    <t>caacctatcaaatgcatagtCTTCAGCTTCCCGATATCCGACGGTAGTGTNNNNNNNNagttacccattttttttgtt</t>
  </si>
  <si>
    <t>agaggtttggcacaggcatcCTTCAGCTTCCCGATATCCGACGGTAGTGTNNNNNNNNtgtaacaataattaccatgc</t>
  </si>
  <si>
    <t>ggcatgtttttaagccacccCTTCAGCTTCCCGATATCCGACGGTAGTGTNNNNNNNNgtagaaaagatgtagagatg</t>
  </si>
  <si>
    <t>gtatattttacatttacttcacCTTCAGCTTCCCGATATCCGACGGTAGTGTNNNNNNNNtggaaattagttttttca</t>
  </si>
  <si>
    <t>ataaatacaggccatttacaaCTTCAGCTTCCCGATATCCGACGGTAGTGTNNNNNNNNtaggacttagattctttaa</t>
  </si>
  <si>
    <t>ataaatataggccatttacaaCTTCAGCTTCCCGATATCCGACGGTAGTGTNNNNNNNNtaggacttagattctttaa</t>
  </si>
  <si>
    <t>gggaagagttacaagagcaacCTTCAGCTTCCCGATATCCGACGGTAGTGTNNNNNNNNaaaattcaatcaaaggcaa</t>
  </si>
  <si>
    <t>gtcttaaattgtaacaaaagaaaaCTTCAGCTTCCCGATATCCGACGGTAGTGTNNNNNNNNgttagaaaataattag</t>
  </si>
  <si>
    <t>atatcactctctttgctggcCTTCAGCTTCCCGATATCCGACGGTAGTGTNNNNNNNNgacatttatacatgtttgaa</t>
  </si>
  <si>
    <t>gctagttttcctagtgctgaCTTCAGCTTCCCGATATCCGACGGTAGTGTNNNNNNNNacttttcaaaattagcaatt</t>
  </si>
  <si>
    <t>acttcatgaatgtttgctaccaCTTCAGCTTCCCGATATCCGACGGTAGTGTNNNNNNNNatgtgcacattcttctac</t>
  </si>
  <si>
    <t>gctttcgattttccttttcttCTTCAGCTTCCCGATATCCGACGGTAGTGTNNNNNNNNagaaaataatccttcacac</t>
  </si>
  <si>
    <t>aagagagaaattcaaccagatgCTTCAGCTTCCCGATATCCGACGGTAGTGTNNNNNNNNaggctgttaacaaattgg</t>
  </si>
  <si>
    <t>agcaggactttctgtgtgtaCTTCAGCTTCCCGATATCCGACGGTAGTGTNNNNNNNNtcaattttaaaatcttttcg</t>
  </si>
  <si>
    <t>cctcctccttctccagtttatCTTCAGCTTCCCGATATCCGACGGTAGTGTNNNNNNNNaaagtgcataaagagcaat</t>
  </si>
  <si>
    <t>cactgaacgaacccttaaaacCTTCAGCTTCCCGATATCCGACGGTAGTGTNNNNNNNNttgttagtttgaaatgcag</t>
  </si>
  <si>
    <t>gttagcatgctgtttgcttcCTTCAGCTTCCCGATATCCGACGGTAGTGTNNNNNNNNacataggtaaagataaatca</t>
  </si>
  <si>
    <t>agagctaacagagaaaatgaagCTTCAGCTTCCCGATATCCGACGGTAGTGTNNNNNNNNttaaaggttactgcctga</t>
  </si>
  <si>
    <t>ccaactgctcagactcagctCTTCAGCTTCCCGATATCCGACGGTAGTGTNNNNNNNNtaacttacctgactatcaca</t>
  </si>
  <si>
    <t>gaacagtattttgaattgacgcCTTCAGCTTCCCGATATCCGACGGTAGTGTNNNNNNNNtggaaggatgaactgaat</t>
  </si>
  <si>
    <t>gtgtctgcaaaacaagtgacaCTTCAGCTTCCCGATATCCGACGGTAGTGTNNNNNNNNttgcagtactgattcttgt</t>
  </si>
  <si>
    <t>cccaggtaaaggaacttaaagCTTCAGCTTCCCGATATCCGACGGTAGTGTNNNNNNNNtaaatacttgagagtggaa</t>
  </si>
  <si>
    <t>cctacttatactagacttcattCTTCAGCTTCCCGATATCCGACGGTAGTGTNNNNNNNNtatgttaaaaatgattct</t>
  </si>
  <si>
    <t>gtctgcctcaaatgcttgagCTTCAGCTTCCCGATATCCGACGGTAGTGTNNNNNNNNaaaagaaagaaatcacaatg</t>
  </si>
  <si>
    <t>aagcaaagagattattagaatttgCTTCAGCTTCCCGATATCCGACGGTAGTGTNNNNNNNNcctgcaactggagcag</t>
  </si>
  <si>
    <t>atcaagtacattataattcaCTTCAGCTTCCCGATATCCGACGGTAGTGTNNNNNNNNtaacaacagccgcttatttg</t>
  </si>
  <si>
    <t>gattttcagccttctctcgaCTTCAGCTTCCCGATATCCGACGGTAGTGTNNNNNNNNacaaagtcagtactattttt</t>
  </si>
  <si>
    <t>gttgttcagattgagaaacagtCTTCAGCTTCCCGATATCCGACGGTAGTGTNNNNNNNNacagcccatataaagtga</t>
  </si>
  <si>
    <t>cgagctttggttactttgtgtCTTCAGCTTCCCGATATCCGACGGTAGTGTNNNNNNNNaaaattttgaccaaaacca</t>
  </si>
  <si>
    <t>aatctattgaagaggcaaagtcCTTCAGCTTCCCGATATCCGACGGTAGTGTNNNNNNNNactcccattttacaggaa</t>
  </si>
  <si>
    <t>cacaataaacacatataattaCTTCAGCTTCCCGATATCCGACGGTAGTGTNNNNNNNNtctatctctaaattattct</t>
  </si>
  <si>
    <t>agatgcttcacctcctcttgCTTCAGCTTCCCGATATCCGACGGTAGTGTNNNNNNNNagtagtctatgataatcagt</t>
  </si>
  <si>
    <t>aaaagaggctcaagacatgcCTTCAGCTTCCCGATATCCGACGGTAGTGTNNNNNNNNaatactgaacaaaaagactt</t>
  </si>
  <si>
    <t>attctctaaaattcgatttctCTTCAGCTTCCCGATATCCGACGGTAGTGTNNNNNNNNattttaccacaataagaaa</t>
  </si>
  <si>
    <t>gctgcaagctatattagaagcCTTCAGCTTCCCGATATCCGACGGTAGTGTNNNNNNNNgtaagattgaggaagagtc</t>
  </si>
  <si>
    <t>ggtttctgaccaaagtacgaCTTCAGCTTCCCGATATCCGACGGTAGTGTNNNNNNNNtcagggactctaactgacta</t>
  </si>
  <si>
    <t>gtttcaaatgaggttcctttttCTTCAGCTTCCCGATATCCGACGGTAGTGTNNNNNNNNtaatttctatatattatt</t>
  </si>
  <si>
    <t>gcaacattttctccttctcaatCTTCAGCTTCCCGATATCCGACGGTAGTGTNNNNNNNNaacctcatgacagtgtta</t>
  </si>
  <si>
    <t>caaagaaaagctgaacaggaaCTTCAGCTTCCCGATATCCGACGGTAGTGTNNNNNNNNgaccagagtattaatcaca</t>
  </si>
  <si>
    <t>gtttcctttttgagatttttcccCTTCAGCTTCCCGATATCCGACGGTAGTGTNNNNNNNNaacactgggcaataaga</t>
  </si>
  <si>
    <t>aacaaaaactcattctactaaCTTCAGCTTCCCGATATCCGACGGTAGTGTNNNNNNNNtgaaaaacttaaagtatat</t>
  </si>
  <si>
    <t>agggaaagaaaagtttaaaaCTTCAGCTTCCCGATATCCGACGGTAGTGTNNNNNNNNtacccacaaatatattatcc</t>
  </si>
  <si>
    <t>agaactagctccaatgcagaCTTCAGCTTCCCGATATCCGACGGTAGTGTNNNNNNNNtaactgaacataaaataggc</t>
  </si>
  <si>
    <t>cctctcctttatcttcttccaCTTCAGCTTCCCGATATCCGACGGTAGTGTNNNNNNNNtctaagaacaaaatcagca</t>
  </si>
  <si>
    <t>cctaaagctttcgttggcaaCTTCAGCTTCCCGATATCCGACGGTAGTGTNNNNNNNNttgaagtgaacaactaattt</t>
  </si>
  <si>
    <t>catttcgccctaacctcacttCTTCAGCTTCCCGATATCCGACGGTAGTGTNNNNNNNNaacaaactaccacaactac</t>
  </si>
  <si>
    <t>caaaaatgaccagtgggcttgCTTCAGCTTCCCGATATCCGACGGTAGTGTNNNNNNNNtgcccacaaataaacctgg</t>
  </si>
  <si>
    <t>gttccaaccaaagaatctgcaCTTCAGCTTCCCGATATCCGACGGTAGTGTNNNNNNNNaatacaggctcagttttaa</t>
  </si>
  <si>
    <t>aattcacttacctttcctgatgCTTCAGCTTCCCGATATCCGACGGTAGTGTNNNNNNNNcttcctttgaaactgact</t>
  </si>
  <si>
    <t>ggtgttccaaccgctgtatcCTTCAGCTTCCCGATATCCGACGGTAGTGTNNNNNNNNgagacataaaatcttcctta</t>
  </si>
  <si>
    <t>gattatatttcccctgaagtattCTTCAGCTTCCCGATATCCGACGGTAGTGTNNNNNNNNgagtcccataggtaata</t>
  </si>
  <si>
    <t>catctctgcaggagggaaaaCTTCAGCTTCCCGATATCCGACGGTAGTGTNNNNNNNNgaagcatctaccttgaatta</t>
  </si>
  <si>
    <t>gaagcctgataacatgctgctCTTCAGCTTCCCGATATCCGACGGTAGTGTNNNNNNNNcacatacagatcaaagatg</t>
  </si>
  <si>
    <t>ggcacatcatagttgctcattCTTCAGCTTCCCGATATCCGACGGTAGTGTNNNNNNNNttttagctatttccctcaa</t>
  </si>
  <si>
    <t>gtagttcttgcattggatgcaCTTCAGCTTCCCGATATCCGACGGTAGTGTNNNNNNNNagcttttttatgcattcca</t>
  </si>
  <si>
    <t>acttaaaaagtggcaaaaatgttCTTCAGCTTCCCGATATCCGACGGTAGTGTNNNNNNNNacaagatctccaccagg</t>
  </si>
  <si>
    <t>agcttcatagcatataccttccCTTCAGCTTCCCGATATCCGACGGTAGTGTNNNNNNNNtgcagcaataatgaaaga</t>
  </si>
  <si>
    <t>gggacatcatggcttttgccCTTCAGCTTCCCGATATCCGACGGTAGTGTNNNNNNNNaaaaggttcattattttccc</t>
  </si>
  <si>
    <t>gaaaagaaaagtttatcattCTTCAGCTTCCCGATATCCGACGGTAGTGTNNNNNNNNttgtattctcattaaaataa</t>
  </si>
  <si>
    <t>atataccaaagcatccaatccaCTTCAGCTTCCCGATATCCGACGGTAGTGTNNNNNNNNagggcttgaatgacataa</t>
  </si>
  <si>
    <t>atttggattttcctgccttaagCTTCAGCTTCCCGATATCCGACGGTAGTGTNNNNNNNNtgttaggggaaattaaat</t>
  </si>
  <si>
    <t>gctgctgtgacaatgccctctCTTCAGCTTCCCGATATCCGACGGTAGTGTNNNNNNNNccagacaagcaaaagagaa</t>
  </si>
  <si>
    <t>gggaccagggaccgagggtgCTTCAGCTTCCCGATATCCGACGGTAGTGTNNNNNNNNcaataaaaatattcacccag</t>
  </si>
  <si>
    <t>gacttgggcatcgcctttaattttCTTCAGCTTCCCGATATCCGACGGTAGTGTNNNNNNNNgcccagcctgctactc</t>
  </si>
  <si>
    <t>ataaagtgttccggctcggtttgaCTTCAGCTTCCCGATATCCGACGGTAGTGTNNNNNNNNggcggtgcaggagtgc</t>
  </si>
  <si>
    <t>cattcactgagaagacggggaccCTTCAGCTTCCCGATATCCGACGGTAGTGTNNNNNNNNgggaccgaatcacaggg</t>
  </si>
  <si>
    <t>ggcgccctggagcacggagcctCTTCAGCTTCCCGATATCCGACGGTAGTGTNNNNNNNNgggttggggggcgcggga</t>
  </si>
  <si>
    <t>ggacgcacctgcggggtcaccCTTCAGCTTCCCGATATCCGACGGTAGTGTNNNNNNNNcaccccgcgcacccctgtg</t>
  </si>
  <si>
    <t>gctgctgcaggaacggcggtCTTCAGCTTCCCGATATCCGACGGTAGTGTNNNNNNNNttggctggaggctgatttta</t>
  </si>
  <si>
    <t>atgactggaggtccagttgagcCTTCAGCTTCCCGATATCCGACGGTAGTGTNNNNNNNNgagtccgcagactgagat</t>
  </si>
  <si>
    <t>ggagaggtgactgggagcgcCTTCAGCTTCCCGATATCCGACGGTAGTGTNNNNNNNNatcagtctcacattttcaat</t>
  </si>
  <si>
    <t>gtatctttagaagtataagcCTTCAGCTTCCCGATATCCGACGGTAGTGTNNNNNNNNaatattttatgcaattaaaa</t>
  </si>
  <si>
    <t>gacagaggtcatgagatcttagaCTTCAGCTTCCCGATATCCGACGGTAGTGTNNNNNNNNgcctggagtaaagacac</t>
  </si>
  <si>
    <t>cctccgattctgtggctgcaaatcCTTCAGCTTCCCGATATCCGACGGTAGTGTNNNNNNNNtggccccatgctggct</t>
  </si>
  <si>
    <t>atccgcagacagtgttgtccatCTTCAGCTTCCCGATATCCGACGGTAGTGTNNNNNNNNggagagagagtgagccca</t>
  </si>
  <si>
    <t>ccagccaagcagcagtgactaCTTCAGCTTCCCGATATCCGACGGTAGTGTNNNNNNNNtgacatctcctcccacatc</t>
  </si>
  <si>
    <t>ggatgtgggagctgaattccacaCTTCAGCTTCCCGATATCCGACGGTAGTGTNNNNNNNNctcccgcaccttcacct</t>
  </si>
  <si>
    <t>ccggaaccaaccacgtggctCTTCAGCTTCCCGATATCCGACGGTAGTGTNNNNNNNNaagcagatgacagtgaataa</t>
  </si>
  <si>
    <t>gaggctcctctgaatgctgggCTTCAGCTTCCCGATATCCGACGGTAGTGTNNNNNNNNcaactcgttatagtcagcg</t>
  </si>
  <si>
    <t>gagagctttattgccctgtcCTTCAGCTTCCCGATATCCGACGGTAGTGTNNNNNNNNacatctttagataacttaca</t>
  </si>
  <si>
    <t>caaaactgtattttattattCTTCAGCTTCCCGATATCCGACGGTAGTGTNNNNNNNNttaataaagttgtaaagaaa</t>
  </si>
  <si>
    <t>gaaaaaggtatgtaaccttcctCTTCAGCTTCCCGATATCCGACGGTAGTGTNNNNNNNNtcatttgggctagtaatc</t>
  </si>
  <si>
    <t>atccagattcatcttctttaCTTCAGCTTCCCGATATCCGACGGTAGTGTNNNNNNNNgaagtactgaggagtattta</t>
  </si>
  <si>
    <t>aaaaacaatagcaaaacaacaCTTCAGCTTCCCGATATCCGACGGTAGTGTNNNNNNNNaaaatgtttgtataatttt</t>
  </si>
  <si>
    <t>gactgacgtgtactttaaaggtCTTCAGCTTCCCGATATCCGACGGTAGTGTNNNNNNNNcgagacccagtttctaca</t>
  </si>
  <si>
    <t>ggctttaaatcttggtcttccatCTTCAGCTTCCCGATATCCGACGGTAGTGTNNNNNNNNttaaaaatatcctttag</t>
  </si>
  <si>
    <t>gtaatttatttttaaaaattgCTTCAGCTTCCCGATATCCGACGGTAGTGTNNNNNNNNctagtatgtctttttttgt</t>
  </si>
  <si>
    <t>ccaactgatgtttgtgaaaccCTTCAGCTTCCCGATATCCGACGGTAGTGTNNNNNNNNtctatcacttagatacgta</t>
  </si>
  <si>
    <t>gactcaaggactttgctttattCTTCAGCTTCCCGATATCCGACGGTAGTGTNNNNNNNNtgggaggaaataacttgt</t>
  </si>
  <si>
    <t>cagactctaaagttagtattataCTTCAGCTTCCCGATATCCGACGGTAGTGTNNNNNNNNaggattttatttaaaga</t>
  </si>
  <si>
    <t>ggctctccatggcaggtcatatCTTCAGCTTCCCGATATCCGACGGTAGTGTNNNNNNNNggtttatgggccccatat</t>
  </si>
  <si>
    <t>aagaaagataaaatacactcCTTCAGCTTCCCGATATCCGACGGTAGTGTNNNNNNNNtacagttataactttggttt</t>
  </si>
  <si>
    <t>cgtgaaactggtggtatataCTTCAGCTTCCCGATATCCGACGGTAGTGTNNNNNNNNaatcttaaatgtttttcttc</t>
  </si>
  <si>
    <t>gtgcaaacgcgaacttctgcCTTCAGCTTCCCGATATCCGACGGTAGTGTNNNNNNNNactactttaagtttagtagc</t>
  </si>
  <si>
    <t>gctcacttattcgtatgggtaCTTCAGCTTCCCGATATCCGACGGTAGTGTNNNNNNNNtgtctatgaaggtgttttt</t>
  </si>
  <si>
    <t>cagaacttgagctagcaggagCTTCAGCTTCCCGATATCCGACGGTAGTGTNNNNNNNNgcttcaacaagcatatttt</t>
  </si>
  <si>
    <t>ggcgtaagtaaagaccttgaaCTTCAGCTTCCCGATATCCGACGGTAGTGTNNNNNNNNtttaggttcttagtcctag</t>
  </si>
  <si>
    <t>gctgaaagagggttttgcatCTTCAGCTTCCCGATATCCGACGGTAGTGTNNNNNNNNcctgaagatcactccataca</t>
  </si>
  <si>
    <t>ctacctgttgaatgtaaaatctgCTTCAGCTTCCCGATATCCGACGGTAGTGTNNNNNNNNcccgctctaacttttca</t>
  </si>
  <si>
    <t>cacagtactttgcccgacacCTTCAGCTTCCCGATATCCGACGGTAGTGTNNNNNNNNaatccagaaacataggaata</t>
  </si>
  <si>
    <t>caagaaattcccctagaagaatatCTTCAGCTTCCCGATATCCGACGGTAGTGTNNNNNNNNtcagccgttgtcttca</t>
  </si>
  <si>
    <t>ggtaagaccgtgccaagtggCTTCAGCTTCCCGATATCCGACGGTAGTGTNNNNNNNNaggtagtaacaatctattca</t>
  </si>
  <si>
    <t>actataagttttcaacaggttgtCTTCAGCTTCCCGATATCCGACGGTAGTGTNNNNNNNNagaaaaaacattgttaa</t>
  </si>
  <si>
    <t>cagctccttcaggtgtttgaCTTCAGCTTCCCGATATCCGACGGTAGTGTNNNNNNNNctagtttatcacttttcttc</t>
  </si>
  <si>
    <t>cagccagggcaacagtgtagCTTCAGCTTCCCGATATCCGACGGTAGTGTNNNNNNNNtcctttcatgttttaaatga</t>
  </si>
  <si>
    <t>atctgcatccaagagccaacttCTTCAGCTTCCCGATATCCGACGGTAGTGTNNNNNNNNattcagcagtttttagct</t>
  </si>
  <si>
    <t>gtcatgaaagaaagacatcctcCTTCAGCTTCCCGATATCCGACGGTAGTGTNNNNNNNNcacagagtgtatcaaagc</t>
  </si>
  <si>
    <t>attgaaagctttaggttctcaagCTTCAGCTTCCCGATATCCGACGGTAGTGTNNNNNNNNttgactgttgtggcctg</t>
  </si>
  <si>
    <t>cacaagattacagaggaaggaCTTCAGCTTCCCGATATCCGACGGTAGTGTNNNNNNNNaataaccttgtctaccatt</t>
  </si>
  <si>
    <t>attccatccccagtaggaaggaCTTCAGCTTCCCGATATCCGACGGTAGTGTNNNNNNNNccatgcaagctgaaacac</t>
  </si>
  <si>
    <t>gagtggccaaactgatcatccCTTCAGCTTCCCGATATCCGACGGTAGTGTNNNNNNNNttcagattactgttgcata</t>
  </si>
  <si>
    <t>actggcaactatgaaagggaaCTTCAGCTTCCCGATATCCGACGGTAGTGTNNNNNNNNctgggcagaaagagaataa</t>
  </si>
  <si>
    <t>gccaaattttatttctctgaaCTTCAGCTTCCCGATATCCGACGGTAGTGTNNNNNNNNtagtcatatgaattcaatc</t>
  </si>
  <si>
    <t>atgagagacccaaaatccgaaaCTTCAGCTTCCCGATATCCGACGGTAGTGTNNNNNNNNtgactctgtgtccataga</t>
  </si>
  <si>
    <t>actatgcttgtttcctgtaaCTTCAGCTTCCCGATATCCGACGGTAGTGTNNNNNNNNgatagaaatttgcagtattt</t>
  </si>
  <si>
    <t>attcttcaggaatgactgaaaaaCTTCAGCTTCCCGATATCCGACGGTAGTGTNNNNNNNNattggccaagtagcttt</t>
  </si>
  <si>
    <t>caaacttccaccatatggagaaCTTCAGCTTCCCGATATCCGACGGTAGTGTNNNNNNNNaataatgggaaactgtgc</t>
  </si>
  <si>
    <t>gtgacagaggccttagacagCTTCAGCTTCCCGATATCCGACGGTAGTGTNNNNNNNNtcatccaaaatatatacagg</t>
  </si>
  <si>
    <t>agtgctccataagcaagttggCTTCAGCTTCCCGATATCCGACGGTAGTGTNNNNNNNNccaggatatgcttgagatt</t>
  </si>
  <si>
    <t>gtgatgccctgcgctgcataCTTCAGCTTCCCGATATCCGACGGTAGTGTNNNNNNNNaagctgagaaaactgtcatt</t>
  </si>
  <si>
    <t>gaccttagtactggctattggCTTCAGCTTCCCGATATCCGACGGTAGTGTNNNNNNNNaatcacaggtgccaactat</t>
  </si>
  <si>
    <t>gctttctgggtggtcgaaaaagCTTCAGCTTCCCGATATCCGACGGTAGTGTNNNNNNNNcagaagcatagtcctgat</t>
  </si>
  <si>
    <t>gtcattgttgaggagcatccacCTTCAGCTTCCCGATATCCGACGGTAGTGTNNNNNNNNccctgaaaactgcttatc</t>
  </si>
  <si>
    <t>catctgcagtgaaatttctggCTTCAGCTTCCCGATATCCGACGGTAGTGTNNNNNNNNaaaacaaatggagaacacg</t>
  </si>
  <si>
    <t>gttacttaggggattgtggcaaaCTTCAGCTTCCCGATATCCGACGGTAGTGTNNNNNNNNttcaacaaaagcagggc</t>
  </si>
  <si>
    <t>atcttgatgttcctgcctatctCTTCAGCTTCCCGATATCCGACGGTAGTGTNNNNNNNNggagcaaatgagacacaa</t>
  </si>
  <si>
    <t>actcacccatgatgactgtaagCTTCAGCTTCCCGATATCCGACGGTAGTGTNNNNNNNNctaagaccattctaccgg</t>
  </si>
  <si>
    <t>gcaacatgaaaaaaaccctttcCTTCAGCTTCCCGATATCCGACGGTAGTGTNNNNNNNNggaaggcaggacttaaaa</t>
  </si>
  <si>
    <t>agtttaatgatgatgatctcgcCTTCAGCTTCCCGATATCCGACGGTAGTGTNNNNNNNNgatgtggctgttttcaag</t>
  </si>
  <si>
    <t>ggttctttccaaagtaaaccataCTTCAGCTTCCCGATATCCGACGGTAGTGTNNNNNNNNaggaaaggcgttccata</t>
  </si>
  <si>
    <t>aagtttgcagaagatacagaaaaCTTCAGCTTCCCGATATCCGACGGTAGTGTNNNNNNNNccgatacctagagacca</t>
  </si>
  <si>
    <t>gggataagtggtttttttgaatcCTTCAGCTTCCCGATATCCGACGGTAGTGTNNNNNNNNgtgaaaagagcttccgt</t>
  </si>
  <si>
    <t>gattgctgtccgtacaaacaggCTTCAGCTTCCCGATATCCGACGGTAGTGTNNNNNNNNtgaggaacattatccagc</t>
  </si>
  <si>
    <t>gaggtagaaaaccagctggaCTTCAGCTTCCCGATATCCGACGGTAGTGTNNNNNNNNgaataagacctgattcttta</t>
  </si>
  <si>
    <t>cccttagttccaccagaccagaCTTCAGCTTCCCGATATCCGACGGTAGTGTNNNNNNNNttgaactctgtcatgtgt</t>
  </si>
  <si>
    <t>acagatcacagcccagcaagtgCTTCAGCTTCCCGATATCCGACGGTAGTGTNNNNNNNNttcttcaggaggaccgtc</t>
  </si>
  <si>
    <t>gcttcaaaacacatcagcaaaCTTCAGCTTCCCGATATCCGACGGTAGTGTNNNNNNNNttcaagaggcaaagaatct</t>
  </si>
  <si>
    <t>catgccttttcattccatgattCTTCAGCTTCCCGATATCCGACGGTAGTGTNNNNNNNNtgctctcagctgctcatt</t>
  </si>
  <si>
    <t>atttgtataggagagtggtgcatcCTTCAGCTTCCCGATATCCGACGGTAGTGTNNNNNNNNaatacatataatccca</t>
  </si>
  <si>
    <t>cagggcagttgcaaaaaaaaCTTCAGCTTCCCGATATCCGACGGTAGTGTNNNNNNNNagattttatttttcaaagga</t>
  </si>
  <si>
    <t>gaggacttcatattttggagaaCTTCAGCTTCCCGATATCCGACGGTAGTGTNNNNNNNNgagacattcctgttcaaa</t>
  </si>
  <si>
    <t>gccgtggtgaactttgtgaaCTTCAGCTTCCCGATATCCGACGGTAGTGTNNNNNNNNaacaacaacaaaaataccta</t>
  </si>
  <si>
    <t>ggacgatgtcctttatacctaaCTTCAGCTTCCCGATATCCGACGGTAGTGTNNNNNNNNgttgaagtgcatccaaag</t>
  </si>
  <si>
    <t>gtgcttttcctgtggagggtgtCTTCAGCTTCCCGATATCCGACGGTAGTGTNNNNNNNNccaactggagactgaata</t>
  </si>
  <si>
    <t>cgtaagcaaagatgctgtcattCTTCAGCTTCCCGATATCCGACGGTAGTGTNNNNNNNNaaaggtcaagcaagcaag</t>
  </si>
  <si>
    <t>agaactacggctggactctttCTTCAGCTTCCCGATATCCGACGGTAGTGTNNNNNNNNtcaaagcctactggtctct</t>
  </si>
  <si>
    <t>caagttgttgattatctgacCTTCAGCTTCCCGATATCCGACGGTAGTGTNNNNNNNNggacaaaaaatcaaaagaag</t>
  </si>
  <si>
    <t>ccgaagaaattcacatctgtaaCTTCAGCTTCCCGATATCCGACGGTAGTGTNNNNNNNNcttctgagtcagacactt</t>
  </si>
  <si>
    <t>gggatttgttgacataacggtCTTCAGCTTCCCGATATCCGACGGTAGTGTNNNNNNNNttcattgtgatataggaca</t>
  </si>
  <si>
    <t>gtttacctatatatgaaggaaaaCTTCAGCTTCCCGATATCCGACGGTAGTGTNNNNNNNNagaaagaaacatttaag</t>
  </si>
  <si>
    <t>ggacacggtacagtgtttttcctCTTCAGCTTCCCGATATCCGACGGTAGTGTNNNNNNNNatgagatcgggagtgca</t>
  </si>
  <si>
    <t>cctcttcttggtacctcattttacCTTCAGCTTCCCGATATCCGACGGTAGTGTNNNNNNNNacgccagagaaacact</t>
  </si>
  <si>
    <t>ccttcaggaactggccattttaCTTCAGCTTCCCGATATCCGACGGTAGTGTNNNNNNNNccagattgtgggttcctt</t>
  </si>
  <si>
    <t>cactgaatcccagattttacccCTTCAGCTTCCCGATATCCGACGGTAGTGTNNNNNNNNtatgtcgtacttggcaat</t>
  </si>
  <si>
    <t>gctgtagcctaatcctctttggtCTTCAGCTTCCCGATATCCGACGGTAGTGTNNNNNNNNaaatgcgcagtgaagca</t>
  </si>
  <si>
    <t>agagcagacagctctggcagCTTCAGCTTCCCGATATCCGACGGTAGTGTNNNNNNNNtaagtcacaaaagtctttaa</t>
  </si>
  <si>
    <t>ggcaaaggaactagaagaagaCTTCAGCTTCCCGATATCCGACGGTAGTGTNNNNNNNNatcaacctgctttattttc</t>
  </si>
  <si>
    <t>aagcagtgagaaaatatttaaggCTTCAGCTTCCCGATATCCGACGGTAGTGTNNNNNNNNcctttgccagggatagt</t>
  </si>
  <si>
    <t>ggacggacagagcatttgttcttCTTCAGCTTCCCGATATCCGACGGTAGTGTNNNNNNNNctccttttgggtcctga</t>
  </si>
  <si>
    <t>gttaaggacacgatacacacgaagCTTCAGCTTCCCGATATCCGACGGTAGTGTNNNNNNNNagttgaggtccgcccc</t>
  </si>
  <si>
    <t>cagccagtgcagtctccctattagCTTCAGCTTCCCGATATCCGACGGTAGTGTNNNNNNNNagggacggggccccac</t>
  </si>
  <si>
    <t>gtcccttcttaagagtgacgacttCTTCAGCTTCCCGATATCCGACGGTAGTGTNNNNNNNNtggctgcgacctcacc</t>
  </si>
  <si>
    <t>gctgtggcttcatttaaggtaCTTCAGCTTCCCGATATCCGACGGTAGTGTNNNNNNNNtgactcttggtactaacat</t>
  </si>
  <si>
    <t>catatgcttttatcagtgctCTTCAGCTTCCCGATATCCGACGGTAGTGTNNNNNNNNcaaaatgaaaactgaataac</t>
  </si>
  <si>
    <t>agaatactgcagcttccttacCTTCAGCTTCCCGATATCCGACGGTAGTGTNNNNNNNNccctgtaacatgtacattt</t>
  </si>
  <si>
    <t>ggtttacccgaagtttcacaCTTCAGCTTCCCGATATCCGACGGTAGTGTNNNNNNNNtaaataaggactaatgagac</t>
  </si>
  <si>
    <t>cctgtgttgtggtttacactgCTTCAGCTTCCCGATATCCGACGGTAGTGTNNNNNNNNagaaatgtgtgcatgtata</t>
  </si>
  <si>
    <t>gactaaatggcagaacatttgCTTCAGCTTCCCGATATCCGACGGTAGTGTNNNNNNNNcacagattggggaaagtag</t>
  </si>
  <si>
    <t>gaccaaatggcagaacatttgCTTCAGCTTCCCGATATCCGACGGTAGTGTNNNNNNNNcacagattggggaaagtag</t>
  </si>
  <si>
    <t>atttctggaagcagagactagCTTCAGCTTCCCGATATCCGACGGTAGTGTNNNNNNNNttgtggtttacactggata</t>
  </si>
  <si>
    <t>ccctccaccaccccccatgcCTTCAGCTTCCCGATATCCGACGGTAGTGTNNNNNNNNacctgcatattttttctttt</t>
  </si>
  <si>
    <t>gaaaagagttccatggagcagaCTTCAGCTTCCCGATATCCGACGGTAGTGTNNNNNNNNtgggagagctacaaatta</t>
  </si>
  <si>
    <t>gctgcctccatttccttctgCTTCAGCTTCCCGATATCCGACGGTAGTGTNNNNNNNNgtcctttttattcctatcat</t>
  </si>
  <si>
    <t>gtggggtggtggtggtggcgCTTCAGCTTCCCGATATCCGACGGTAGTGTNNNNNNNNgttctacaatgacattttac</t>
  </si>
  <si>
    <t>gctattatatggtaagtaatcCTTCAGCTTCCCGATATCCGACGGTAGTGTNNNNNNNNggatataaacaatatcttt</t>
  </si>
  <si>
    <t>gccactcatgtaccatgaaattCTTCAGCTTCCCGATATCCGACGGTAGTGTNNNNNNNNattttttagtaatataaa</t>
  </si>
  <si>
    <t>gtttgtggaaaacaaatgttttCTTCAGCTTCCCGATATCCGACGGTAGTGTNNNNNNNNttaacttcctttattttc</t>
  </si>
  <si>
    <t>gcctcatttcttcaaaatatcaaCTTCAGCTTCCCGATATCCGACGGTAGTGTNNNNNNNNtggaattcgtcaagcct</t>
  </si>
  <si>
    <t>ggaagaagagcaactcggaaaagCTTCAGCTTCCCGATATCCGACGGTAGTGTNNNNNNNNcccagggggattctcca</t>
  </si>
  <si>
    <t>cagaggtacgtggtactaatttCTTCAGCTTCCCGATATCCGACGGTAGTGTNNNNNNNNaagagcatgactgtttga</t>
  </si>
  <si>
    <t>gagaggcagtcaagctatcctcCTTCAGCTTCCCGATATCCGACGGTAGTGTNNNNNNNNcagttctcccgactctcc</t>
  </si>
  <si>
    <t>ccaactgggtgtatcataagcCTTCAGCTTCCCGATATCCGACGGTAGTGTNNNNNNNNcttatagacttttccctca</t>
  </si>
  <si>
    <t>caagggagaatccttgctttcctCTTCAGCTTCCCGATATCCGACGGTAGTGTNNNNNNNNgagagctgctgtaacaa</t>
  </si>
  <si>
    <t>agccttcagagggaggtgtgCTTCAGCTTCCCGATATCCGACGGTAGTGTNNNNNNNNataaaaagaagggaagaaga</t>
  </si>
  <si>
    <t>caaataggtcacattcacgcaCTTCAGCTTCCCGATATCCGACGGTAGTGTNNNNNNNNtctttgtggtcttcttttc</t>
  </si>
  <si>
    <t>atggtcagctgatcttcaggCTTCAGCTTCCCGATATCCGACGGTAGTGTNNNNNNNNttcaaccatacttattgttt</t>
  </si>
  <si>
    <t>gcctactctttttacccagaaCTTCAGCTTCCCGATATCCGACGGTAGTGTNNNNNNNNtttctgcttactaccaaaa</t>
  </si>
  <si>
    <t>gagagagcattggtcgaacatgCTTCAGCTTCCCGATATCCGACGGTAGTGTNNNNNNNNgccacacaggcaaagatg</t>
  </si>
  <si>
    <t>gaagtggctatggctatggctCTTCAGCTTCCCGATATCCGACGGTAGTGTNNNNNNNNcattattgtgatgtgcatt</t>
  </si>
  <si>
    <t>gtagctaccaaagccacttcctCTTCAGCTTCCCGATATCCGACGGTAGTGTNNNNNNNNtaacaaagatcaccaacg</t>
  </si>
  <si>
    <t>gtgtttattgccacaattgtctatCTTCAGCTTCCCGATATCCGACGGTAGTGTNNNNNNNNccatggctgccttttg</t>
  </si>
  <si>
    <t>gatgcccaggatagcactcactaCTTCAGCTTCCCGATATCCGACGGTAGTGTNNNNNNNNgagtccagtagctgcag</t>
  </si>
  <si>
    <t>ggccttcaacttgagatatgtCTTCAGCTTCCCGATATCCGACGGTAGTGTNNNNNNNNcctctgcaaccaattttat</t>
  </si>
  <si>
    <t>cgaagaaagatggacaggtatCTTCAGCTTCCCGATATCCGACGGTAGTGTNNNNNNNNgtgaattgtgattaagcaa</t>
  </si>
  <si>
    <t>ataatcatgaaccccagtacaatCTTCAGCTTCCCGATATCCGACGGTAGTGTNNNNNNNNcactcctcgacattggg</t>
  </si>
  <si>
    <t>attaatgtttgtatatgttgCTTCAGCTTCCCGATATCCGACGGTAGTGTNNNNNNNNggaacacatttatgatgagc</t>
  </si>
  <si>
    <t>caagcggttttatccagagtctCTTCAGCTTCCCGATATCCGACGGTAGTGTNNNNNNNNactatctcttggggtttt</t>
  </si>
  <si>
    <t>ccacatagtcagatgggggtCTTCAGCTTCCCGATATCCGACGGTAGTGTNNNNNNNNcatttttacactcagtctat</t>
  </si>
  <si>
    <t>cctgcaaagggaagagcaggaCTTCAGCTTCCCGATATCCGACGGTAGTGTNNNNNNNNgaacaatgatgcctgtttt</t>
  </si>
  <si>
    <t>gctctttttgaaggtgtctcaaagCTTCAGCTTCCCGATATCCGACGGTAGTGTNNNNNNNNgagagctgagtcggta</t>
  </si>
  <si>
    <t>gtaatttcattctttgccaaccaCTTCAGCTTCCCGATATCCGACGGTAGTGTNNNNNNNNgatgagctggaggagga</t>
  </si>
  <si>
    <t>ataaagaactctcccgtttggaCTTCAGCTTCCCGATATCCGACGGTAGTGTNNNNNNNNtcattttctctctcacct</t>
  </si>
  <si>
    <t>gatctcatcaagttctgattgtaCTTCAGCTTCCCGATATCCGACGGTAGTGTNNNNNNNNtgctgtacctccacaga</t>
  </si>
  <si>
    <t>cgacagacacaaaggaatatgCTTCAGCTTCCCGATATCCGACGGTAGTGTNNNNNNNNctccagatgagtaggtatg</t>
  </si>
  <si>
    <t>gctgatgccaagttgtttgaCTTCAGCTTCCCGATATCCGACGGTAGTGTNNNNNNNNtatgtgattcattttctccc</t>
  </si>
  <si>
    <t>catagtctccaaccatcttcttCTTCAGCTTCCCGATATCCGACGGTAGTGTNNNNNNNNgtgatgctcacagaggtt</t>
  </si>
  <si>
    <t>cccttgaggccttgcaaaaagaCTTCAGCTTCCCGATATCCGACGGTAGTGTNNNNNNNNtccactcatcaggacctg</t>
  </si>
  <si>
    <t>caggaacctttgtcccccaatgCTTCAGCTTCCCGATATCCGACGGTAGTGTNNNNNNNNcaacatctgactcgactg</t>
  </si>
  <si>
    <t>ggtcatcatgactcttacctgaCTTCAGCTTCCCGATATCCGACGGTAGTGTNNNNNNNNaacatttaacatctctgt</t>
  </si>
  <si>
    <t>gaatacggttttggtgtcctgcCTTCAGCTTCCCGATATCCGACGGTAGTGTNNNNNNNNaggctacttggagtagaa</t>
  </si>
  <si>
    <t>gaggattgtcacaggggcagcCTTCAGCTTCCCGATATCCGACGGTAGTGTNNNNNNNNgccacacccaggttataca</t>
  </si>
  <si>
    <t>ggaaaacacacatgtgacatgtCTTCAGCTTCCCGATATCCGACGGTAGTGTNNNNNNNNaacagggacacccaacaa</t>
  </si>
  <si>
    <t>ggcccactttgtagccccatcCTTCAGCTTCCCGATATCCGACGGTAGTGTNNNNNNNNatcgaaatacaaatggtgg</t>
  </si>
  <si>
    <t>ccctatccctctgcaccctcaCTTCAGCTTCCCGATATCCGACGGTAGTGTNNNNNNNNtggctaagatatgtgtctt</t>
  </si>
  <si>
    <t>gagattgagaatgaaccggcttgCTTCAGCTTCCCGATATCCGACGGTAGTGTNNNNNNNNcggtgctcactgatagc</t>
  </si>
  <si>
    <t>gacagtggcatctacttctgcatCTTCAGCTTCCCGATATCCGACGGTAGTGTNNNNNNNNcacgagttcctggccct</t>
  </si>
  <si>
    <t>catcttgttggtttgcaccttCTTCAGCTTCCCGATATCCGACGGTAGTGTNNNNNNNNatagtcccttttgcggaat</t>
  </si>
  <si>
    <t>gcgaggctaaaatctccctcagCTTCAGCTTCCCGATATCCGACGGTAGTGTNNNNNNNNcacagctgtggctaggaa</t>
  </si>
  <si>
    <t>gacacctggccccgggggctCTTCAGCTTCCCGATATCCGACGGTAGTGTNNNNNNNNgacagccacttatcacctcc</t>
  </si>
  <si>
    <t>cggaagtaacatggataactttCTTCAGCTTCCCGATATCCGACGGTAGTGTNNNNNNNNtgctgagatgtgtcagtt</t>
  </si>
  <si>
    <t>caggcccaggcctcaaagaacCTTCAGCTTCCCGATATCCGACGGTAGTGTNNNNNNNNctccccaaacctctctacc</t>
  </si>
  <si>
    <t>cccatccagaaggaagtggctaCTTCAGCTTCCCGATATCCGACGGTAGTGTNNNNNNNNtctcttcaccgagtacag</t>
  </si>
  <si>
    <t>acaaccactataataagtgaacttCTTCAGCTTCCCGATATCCGACGGTAGTGTNNNNNNNNtgggcaagttggtctg</t>
  </si>
  <si>
    <t>aggtagattctgactctcttctcCTTCAGCTTCCCGATATCCGACGGTAGTGTNNNNNNNNtatccgatagttgccct</t>
  </si>
  <si>
    <t>agcaagggtcccaatgtgaaaaacCTTCAGCTTCCCGATATCCGACGGTAGTGTNNNNNNNNacaccaccgaggccac</t>
  </si>
  <si>
    <t>gttctgatgagcttctcgttgatCTTCAGCTTCCCGATATCCGACGGTAGTGTNNNNNNNNcccaagaccgtctcatg</t>
  </si>
  <si>
    <t>aggggctgtggggccccgtcCTTCAGCTTCCCGATATCCGACGGTAGTGTNNNNNNNNcttaaatggggaggacccta</t>
  </si>
  <si>
    <t>cagcggctcagggttctccagaCTTCAGCTTCCCGATATCCGACGGTAGTGTNNNNNNNNagagggtttgcttggagc</t>
  </si>
  <si>
    <t>cctctgggatgaggtgatgcagCTTCAGCTTCCCGATATCCGACGGTAGTGTNNNNNNNNccctggaggagtggaaga</t>
  </si>
  <si>
    <t>acaaaatcatgaactgccatatcCTTCAGCTTCCCGATATCCGACGGTAGTGTNNNNNNNNgattctcctggatacgc</t>
  </si>
  <si>
    <t>gtgatcgattttgtgggtttgtccCTTCAGCTTCCCGATATCCGACGGTAGTGTNNNNNNNNgcacccagagctccca</t>
  </si>
  <si>
    <t>ggggtggactcctctatataatCTTCAGCTTCCCGATATCCGACGGTAGTGTNNNNNNNNatctttctgctccagata</t>
  </si>
  <si>
    <t>ggatgggtcattcagccatgaacCTTCAGCTTCCCGATATCCGACGGTAGTGTNNNNNNNNaaagcttgctggccctg</t>
  </si>
  <si>
    <t>ccaaaagcaggaggggtaggcCTTCAGCTTCCCGATATCCGACGGTAGTGTNNNNNNNNgttacatggtgaggtgggg</t>
  </si>
  <si>
    <t>ggcaccagatattgctggatgCTTCAGCTTCCCGATATCCGACGGTAGTGTNNNNNNNNctgtttggaagagttgagt</t>
  </si>
  <si>
    <t>gtcgcttccagagtgggccaCTTCAGCTTCCCGATATCCGACGGTAGTGTNNNNNNNNataatactgagcttccaacc</t>
  </si>
  <si>
    <t>gttagtcccagaaattgaagataCTTCAGCTTCCCGATATCCGACGGTAGTGTNNNNNNNNgaggaagctgctaagtc</t>
  </si>
  <si>
    <t>ccttttccacatttcctctcttcCTTCAGCTTCCCGATATCCGACGGTAGTGTNNNNNNNNttgctactggaagccga</t>
  </si>
  <si>
    <t>ggttggcaaagctgggaccagCTTCAGCTTCCCGATATCCGACGGTAGTGTNNNNNNNNtacaagccaaagcctcaat</t>
  </si>
  <si>
    <t>gcttgggctccaacaaatagccCTTCAGCTTCCCGATATCCGACGGTAGTGTNNNNNNNNtttaggagtacgaaaggg</t>
  </si>
  <si>
    <t>ccttcaagaaccccggagtgtcCTTCAGCTTCCCGATATCCGACGGTAGTGTNNNNNNNNgagcccaatctgaccagt</t>
  </si>
  <si>
    <t>ccagcggacagcattgagcaCTTCAGCTTCCCGATATCCGACGGTAGTGTNNNNNNNNaaagcagtagacacttgcat</t>
  </si>
  <si>
    <t>ggatgggggccgcagaggcaCTTCAGCTTCCCGATATCCGACGGTAGTGTNNNNNNNNgttagattcctaccatggct</t>
  </si>
  <si>
    <t>gatgtccagctctgaaatcccatCTTCAGCTTCCCGATATCCGACGGTAGTGTNNNNNNNNagtcacaaccacccggc</t>
  </si>
  <si>
    <t>gcaactcggattgtttcccatccCTTCAGCTTCCCGATATCCGACGGTAGTGTNNNNNNNNccactgttctaacagct</t>
  </si>
  <si>
    <t>gtaaatgccagccacactggtCTTCAGCTTCCCGATATCCGACGGTAGTGTNNNNNNNNgaactgggtctgcttttca</t>
  </si>
  <si>
    <t>gacaacaaaggggacacgagttCTTCAGCTTCCCGATATCCGACGGTAGTGTNNNNNNNNcatgaaatgtggtggcgg</t>
  </si>
  <si>
    <t>actccagagccctcgaggattCTTCAGCTTCCCGATATCCGACGGTAGTGTNNNNNNNNcttgtcctcctatgagcaa</t>
  </si>
  <si>
    <t>gatgcaaaggttgagccagaagtCTTCAGCTTCCCGATATCCGACGGTAGTGTNNNNNNNNttggtggaagcccagct</t>
  </si>
  <si>
    <t>gaagcctctccaataagaagcagCTTCAGCTTCCCGATATCCGACGGTAGTGTNNNNNNNNttcaggagaaagggcgt</t>
  </si>
  <si>
    <t>cctgtgatggtgaatgacatgCTTCAGCTTCCCGATATCCGACGGTAGTGTNNNNNNNNctgcagaaaccaatagagc</t>
  </si>
  <si>
    <t>gtagctgggctattcttcccacCTTCAGCTTCCCGATATCCGACGGTAGTGTNNNNNNNNttcataagggcctcgaag</t>
  </si>
  <si>
    <t>attgtggctgatgtgcagatctCTTCAGCTTCCCGATATCCGACGGTAGTGTNNNNNNNNcctgacagtgccaaccac</t>
  </si>
  <si>
    <t>cggaaagggaagggctcagcCTTCAGCTTCCCGATATCCGACGGTAGTGTNNNNNNNNaattatgcttacacattttg</t>
  </si>
  <si>
    <t>cagggaacctggagagcacctCTTCAGCTTCCCGATATCCGACGGTAGTGTNNNNNNNNccctaagaggggaacaaac</t>
  </si>
  <si>
    <t>gaacaaggtgacaagtgtagcCTTCAGCTTCCCGATATCCGACGGTAGTGTNNNNNNNNgcctacaatgacaccttga</t>
  </si>
  <si>
    <t>gtttactagaggtgccagggaCTTCAGCTTCCCGATATCCGACGGTAGTGTNNNNNNNNccccctccatgtttcacaa</t>
  </si>
  <si>
    <t>gagagcccctaggggtttactgCTTCAGCTTCCCGATATCCGACGGTAGTGTNNNNNNNNtttctcctcaatgcagtg</t>
  </si>
  <si>
    <t>ccttgtcattcaccatcacggggCTTCAGCTTCCCGATATCCGACGGTAGTGTNNNNNNNNgacagggacagagccag</t>
  </si>
  <si>
    <t>gcctcgtggttgtgtcccatgCTTCAGCTTCCCGATATCCGACGGTAGTGTNNNNNNNNagtgacatgctgggatgtc</t>
  </si>
  <si>
    <t>gagatactgataagcactgctggtCTTCAGCTTCCCGATATCCGACGGTAGTGTNNNNNNNNgggatggggcctctgg</t>
  </si>
  <si>
    <t>ccagtctcatgcctctggacCTTCAGCTTCCCGATATCCGACGGTAGTGTNNNNNNNNgttttcttttaagaaatgcc</t>
  </si>
  <si>
    <t>gctggtggtgtggtgaggaggCTTCAGCTTCCCGATATCCGACGGTAGTGTNNNNNNNNcattctccaacatgataca</t>
  </si>
  <si>
    <t>gagccctggccttccctctgCTTCAGCTTCCCGATATCCGACGGTAGTGTNNNNNNNNgtagcctcattgtttctcct</t>
  </si>
  <si>
    <t>gtacaagcagctgtgaggggactcCTTCAGCTTCCCGATATCCGACGGTAGTGTNNNNNNNNccccatcttgggagca</t>
  </si>
  <si>
    <t>gggtgaacacaaatctaaaagatCTTCAGCTTCCCGATATCCGACGGTAGTGTNNNNNNNNcggctgctcactatggc</t>
  </si>
  <si>
    <t>actttgcctgtctggcctctgCTTCAGCTTCCCGATATCCGACGGTAGTGTNNNNNNNNtagcctccttgtcactgta</t>
  </si>
  <si>
    <t>cccttggctggcttccctggtCTTCAGCTTCCCGATATCCGACGGTAGTGTNNNNNNNNtgtgtgtctactgctgcaa</t>
  </si>
  <si>
    <t>gttctgggaggcccaccaccCTTCAGCTTCCCGATATCCGACGGTAGTGTNNNNNNNNgaagtggtagcttctcatct</t>
  </si>
  <si>
    <t>aagttgagagttgatggtgcagcCTTCAGCTTCCCGATATCCGACGGTAGTGTNNNNNNNNactctcaaagcaggctg</t>
  </si>
  <si>
    <t>ctcttttccaagttcccattctcgCTTCAGCTTCCCGATATCCGACGGTAGTGTNNNNNNNNtcacagctgggaggcc</t>
  </si>
  <si>
    <t>actctggaactgactgctcccCTTCAGCTTCCCGATATCCGACGGTAGTGTNNNNNNNNttacatatccctgcacagg</t>
  </si>
  <si>
    <t>ccagtggccagggagagcacCTTCAGCTTCCCGATATCCGACGGTAGTGTNNNNNNNNgttttcatacctgggttgat</t>
  </si>
  <si>
    <t>gattgaccccattctttttttttCTTCAGCTTCCCGATATCCGACGGTAGTGTNNNNNNNNtcaccgtggagatcaat</t>
  </si>
  <si>
    <t>gtgttgctgggactacaggcaCTTCAGCTTCCCGATATCCGACGGTAGTGTNNNNNNNNgattgaccccattcttttt</t>
  </si>
  <si>
    <t>ggttgcatgagctgagatcgcCTTCAGCTTCCCGATATCCGACGGTAGTGTNNNNNNNNagccttacctttacggtga</t>
  </si>
  <si>
    <t>ggattacagtcgtgagccactggCTTCAGCTTCCCGATATCCGACGGTAGTGTNNNNNNNNcaggcacacgccaccat</t>
  </si>
  <si>
    <t>aaagtcacagagaaggctcagttCTTCAGCTTCCCGATATCCGACGGTAGTGTNNNNNNNNgcagatgtgggtgttca</t>
  </si>
  <si>
    <t>agcggtcagtctcctgcctcCTTCAGCTTCCCGATATCCGACGGTAGTGTNNNNNNNNtctaatttctccaacgcttg</t>
  </si>
  <si>
    <t>agtcctgtccatccagcattggCTTCAGCTTCCCGATATCCGACGGTAGTGTNNNNNNNNtccacttacccagcttgt</t>
  </si>
  <si>
    <t>gaggaagaactgttgggagggaaCTTCAGCTTCCCGATATCCGACGGTAGTGTNNNNNNNNctgtgcctgccccatac</t>
  </si>
  <si>
    <t>ccttcaggccctgaaggacccCTTCAGCTTCCCGATATCCGACGGTAGTGTNNNNNNNNtggtaggttccatgatatt</t>
  </si>
  <si>
    <t>gtggttggcactgtcaggatgatCTTCAGCTTCCCGATATCCGACGGTAGTGTNNNNNNNNtgcacatcagccacaat</t>
  </si>
  <si>
    <t>ccatgtatctattactttgccttCTTCAGCTTCCCGATATCCGACGGTAGTGTNNNNNNNNtgagatgatgcaggctg</t>
  </si>
  <si>
    <t>ggacatgaggagcaggggtgCTTCAGCTTCCCGATATCCGACGGTAGTGTNNNNNNNNaagaatgaaggagatagttt</t>
  </si>
  <si>
    <t>attgatgatctccttcacagactCTTCAGCTTCCCGATATCCGACGGTAGTGTNNNNNNNNcacgtagactgaccaaa</t>
  </si>
  <si>
    <t>gaggagaatcaaggcccacctgCTTCAGCTTCCCGATATCCGACGGTAGTGTNNNNNNNNggcatggatgggagttcc</t>
  </si>
  <si>
    <t>gctctggagggctcagagcctcCTTCAGCTTCCCGATATCCGACGGTAGTGTNNNNNNNNgaggggtctggtcatccc</t>
  </si>
  <si>
    <t>acctcccctggaaatgagagCTTCAGCTTCCCGATATCCGACGGTAGTGTNNNNNNNNgccctggaaacatatctaca</t>
  </si>
  <si>
    <t>gggtgaagaagttctctgaaaaCTTCAGCTTCCCGATATCCGACGGTAGTGTNNNNNNNNcctcattctgttccttct</t>
  </si>
  <si>
    <t>gattcatcctgccagtgttgtcttCTTCAGCTTCCCGATATCCGACGGTAGTGTNNNNNNNNggggttttcctgccac</t>
  </si>
  <si>
    <t>caaggcgggagagaaaaggcaCTTCAGCTTCCCGATATCCGACGGTAGTGTNNNNNNNNctggttcccttctttgagg</t>
  </si>
  <si>
    <t>ggggcttgaagctcaagaagCTTCAGCTTCCCGATATCCGACGGTAGTGTNNNNNNNNgattcctccttaggattcag</t>
  </si>
  <si>
    <t>agggataatgctgaattcctctCTTCAGCTTCCCGATATCCGACGGTAGTGTNNNNNNNNacacatcccttaactcac</t>
  </si>
  <si>
    <t>gtgacactccggaacactgggCTTCAGCTTCCCGATATCCGACGGTAGTGTNNNNNNNNcagactctcagcaactcag</t>
  </si>
  <si>
    <t>cagccacaaggctttcctgattCTTCAGCTTCCCGATATCCGACGGTAGTGTNNNNNNNNaatggggccatgtctaga</t>
  </si>
  <si>
    <t>gatctggacaggcagaagaagaaCTTCAGCTTCCCGATATCCGACGGTAGTGTNNNNNNNNtagctcccccagagctc</t>
  </si>
  <si>
    <t>cctggccaaaattccacctcctCTTCAGCTTCCCGATATCCGACGGTAGTGTNNNNNNNNgccttcattctggttggt</t>
  </si>
  <si>
    <t>aggtccaagttctggaggagcaCTTCAGCTTCCCGATATCCGACGGTAGTGTNNNNNNNNtattctccctgcgaagag</t>
  </si>
  <si>
    <t>caagagcccttgactttcctgCTTCAGCTTCCCGATATCCGACGGTAGTGTNNNNNNNNttaacctgctctatcatct</t>
  </si>
  <si>
    <t>cagagggtctgaatgacggtgaCTTCAGCTTCCCGATATCCGACGGTAGTGTNNNNNNNNgggctattaggggaggaa</t>
  </si>
  <si>
    <t>agccccattctttctccttgtctCTTCAGCTTCCCGATATCCGACGGTAGTGTNNNNNNNNttctcttctggcacctg</t>
  </si>
  <si>
    <t>atggtataaaggagaaaggggtCTTCAGCTTCCCGATATCCGACGGTAGTGTNNNNNNNNggtccagaacagggagaa</t>
  </si>
  <si>
    <t>atcttcttgctttccagttactCTTCAGCTTCCCGATATCCGACGGTAGTGTNNNNNNNNgcccatgatgctcattct</t>
  </si>
  <si>
    <t>gtttccaggtgcctcatatctcCTTCAGCTTCCCGATATCCGACGGTAGTGTNNNNNNNNagccagagagttgggatg</t>
  </si>
  <si>
    <t>ggtcacagtgaggagagtcctcCTTCAGCTTCCCGATATCCGACGGTAGTGTNNNNNNNNgaaatgggctggtgagag</t>
  </si>
  <si>
    <t>gtccagccaagggactgaggtggCTTCAGCTTCCCGATATCCGACGGTAGTGTNNNNNNNNgctagagcccatcaggt</t>
  </si>
  <si>
    <t>gatctatttccttgtcaggtgacCTTCAGCTTCCCGATATCCGACGGTAGTGTNNNNNNNNcagcaggactgggagga</t>
  </si>
  <si>
    <t>aactgccagtgcccctctctcCTTCAGCTTCCCGATATCCGACGGTAGTGTNNNNNNNNcctccaaggacaccagatt</t>
  </si>
  <si>
    <t>gagcacgtgcagcacaagaggttCTTCAGCTTCCCGATATCCGACGGTAGTGTNNNNNNNNtggagttggctgggggc</t>
  </si>
  <si>
    <t>gacagagcagactccagacctgCTTCAGCTTCCCGATATCCGACGGTAGTGTNNNNNNNNggacttctgagatgtgcc</t>
  </si>
  <si>
    <t>gtgagaaccagggaaggagtcCTTCAGCTTCCCGATATCCGACGGTAGTGTNNNNNNNNtccctaccactccttctgt</t>
  </si>
  <si>
    <t>atctagagagacccagcagtccCTTCAGCTTCCCGATATCCGACGGTAGTGTNNNNNNNNcccaaacctgccatctac</t>
  </si>
  <si>
    <t>gagtcctgcttcagcgtggataCTTCAGCTTCCCGATATCCGACGGTAGTGTNNNNNNNNcatggagacaaaggatgg</t>
  </si>
  <si>
    <t>gacagatggccatgctcgtgtaCTTCAGCTTCCCGATATCCGACGGTAGTGTNNNNNNNNcagcctttgccacagagt</t>
  </si>
  <si>
    <t>ggagggatgggtgtccctcctcCTTCAGCTTCCCGATATCCGACGGTAGTGTNNNNNNNNggtcagaggcttggggaa</t>
  </si>
  <si>
    <t>gagatacaacaagccgctacccCTTCAGCTTCCCGATATCCGACGGTAGTGTNNNNNNNNtaggttcagggctgcatg</t>
  </si>
  <si>
    <t>ggcctgagcatggtgggagcCTTCAGCTTCCCGATATCCGACGGTAGTGTNNNNNNNNagggtctatgatgggtagtg</t>
  </si>
  <si>
    <t>caagacctgcttgtcaagactgCTTCAGCTTCCCGATATCCGACGGTAGTGTNNNNNNNNatctacaggcctctaccc</t>
  </si>
  <si>
    <t>ggcatgaccccctgagttcatatCTTCAGCTTCCCGATATCCGACGGTAGTGTNNNNNNNNcacttcgctcttactcc</t>
  </si>
  <si>
    <t>cctctaaggatgaagcaggggCTTCAGCTTCCCGATATCCGACGGTAGTGTNNNNNNNNaacagagtctttcacttcc</t>
  </si>
  <si>
    <t>gaagaggggcataggaagtttgtcCTTCAGCTTCCCGATATCCGACGGTAGTGTNNNNNNNNcactggctccttgctg</t>
  </si>
  <si>
    <t>actcagggaggccaccagggCTTCAGCTTCCCGATATCCGACGGTAGTGTNNNNNNNNaacctttgagaaggacaacc</t>
  </si>
  <si>
    <t>ccagctggacgccttctccagCTTCAGCTTCCCGATATCCGACGGTAGTGTNNNNNNNNccctcaggcaagatggaag</t>
  </si>
  <si>
    <t>catcttctgtccctagggttcctaCTTCAGCTTCCCGATATCCGACGGTAGTGTNNNNNNNNcacaagggctggagcc</t>
  </si>
  <si>
    <t>gtggaaatggggaagataactgCTTCAGCTTCCCGATATCCGACGGTAGTGTNNNNNNNNtaggggactctcagtatc</t>
  </si>
  <si>
    <t>gtaccttgaagtggaactatagaCTTCAGCTTCCCGATATCCGACGGTAGTGTNNNNNNNNcctggggtgctctgtgt</t>
  </si>
  <si>
    <t>cacaggagttgatgagtttggagCTTCAGCTTCCCGATATCCGACGGTAGTGTNNNNNNNNgcagggaaacagatctt</t>
  </si>
  <si>
    <t>cagcctcggaaggccctggtcCTTCAGCTTCCCGATATCCGACGGTAGTGTNNNNNNNNttcccatgcttctttgccc</t>
  </si>
  <si>
    <t>ggagagctaggcccgggtgtcCTTCAGCTTCCCGATATCCGACGGTAGTGTNNNNNNNNcatgggtcatggagagcag</t>
  </si>
  <si>
    <t>gtttgctagcatccttctctcctCTTCAGCTTCCCGATATCCGACGGTAGTGTNNNNNNNNctggcaggaaatccccg</t>
  </si>
  <si>
    <t>ggagcaccaatggctcttctctCTTCAGCTTCCCGATATCCGACGGTAGTGTNNNNNNNNcttcctcatctccaacct</t>
  </si>
  <si>
    <t>gtggcccggagtgaagttgaaCTTCAGCTTCCCGATATCCGACGGTAGTGTNNNNNNNNggaacatttaaagcctaac</t>
  </si>
  <si>
    <t>ccttatgtcaccaaccagaccCTTCAGCTTCCCGATATCCGACGGTAGTGTNNNNNNNNtcatgagactcgtttaaat</t>
  </si>
  <si>
    <t>cgtggttcaggactacgtcacaCTTCAGCTTCCCGATATCCGACGGTAGTGTNNNNNNNNggtgcatggtcacctcag</t>
  </si>
  <si>
    <t>attctgcccttccaacgcatcaCTTCAGCTTCCCGATATCCGACGGTAGTGTNNNNNNNNttgctccccatatccccc</t>
  </si>
  <si>
    <t>agaaaggacttgagggaaaggcCTTCAGCTTCCCGATATCCGACGGTAGTGTNNNNNNNNagaatggttggtcctttg</t>
  </si>
  <si>
    <t>gaacagacagtaggcaggagtCTTCAGCTTCCCGATATCCGACGGTAGTGTNNNNNNNNctctctgagaagaacacac</t>
  </si>
  <si>
    <t>caccccatccctgcccatgaaCTTCAGCTTCCCGATATCCGACGGTAGTGTNNNNNNNNctttcctcactctctgcac</t>
  </si>
  <si>
    <t>cagtccacctgcacctcttcaaCTTCAGCTTCCCGATATCCGACGGTAGTGTNNNNNNNNtctctctcttcctctgcc</t>
  </si>
  <si>
    <t>gccctggggaagcactgaactCTTCAGCTTCCCGATATCCGACGGTAGTGTNNNNNNNNtctttcctcatccccttcc</t>
  </si>
  <si>
    <t>actctttctgcggcagaacaCTTCAGCTTCCCGATATCCGACGGTAGTGTNNNNNNNNtagaatcaggttgaaaagat</t>
  </si>
  <si>
    <t>ggaacaggtttttgtgaggtccaCTTCAGCTTCCCGATATCCGACGGTAGTGTNNNNNNNNctcacttcttttctcgg</t>
  </si>
  <si>
    <t>aaaacaaagcagggtcatagcaCTTCAGCTTCCCGATATCCGACGGTAGTGTNNNNNNNNaaaggtgacatctgaccc</t>
  </si>
  <si>
    <t>gtaagcgggagcatgcgtgaCTTCAGCTTCCCGATATCCGACGGTAGTGTNNNNNNNNctctcttcacactcttctct</t>
  </si>
  <si>
    <t>gtcactgctctgctgagtcacCTTCAGCTTCCCGATATCCGACGGTAGTGTNNNNNNNNaatgcatttctgttgccat</t>
  </si>
  <si>
    <t>aagctcatcgagtcaagactgcCTTCAGCTTCCCGATATCCGACGGTAGTGTNNNNNNNNcttcccactcaccctgtg</t>
  </si>
  <si>
    <t>ggacctctgggttggaaatgaacCTTCAGCTTCCCGATATCCGACGGTAGTGTNNNNNNNNccagcccttgccatgag</t>
  </si>
  <si>
    <t>ggacctctgggttggaaatcaacCTTCAGCTTCCCGATATCCGACGGTAGTGTNNNNNNNNccagcccttgccatgag</t>
  </si>
  <si>
    <t>atggggctcagcagaggctgCTTCAGCTTCCCGATATCCGACGGTAGTGTNNNNNNNNattgggaatctttgtgggtc</t>
  </si>
  <si>
    <t>ccttgggccctttagtcgctcagCTTCAGCTTCCCGATATCCGACGGTAGTGTNNNNNNNNcctggagcttccgcatc</t>
  </si>
  <si>
    <t>cattcacacccatccactcacctcCTTCAGCTTCCCGATATCCGACGGTAGTGTNNNNNNNNgtgtctcggctggagg</t>
  </si>
  <si>
    <t>ggggctctacttggcctggacCTTCAGCTTCCCGATATCCGACGGTAGTGTNNNNNNNNggaccagtcatcagagtct</t>
  </si>
  <si>
    <t>cccctgacttactacatcacaCTTCAGCTTCCCGATATCCGACGGTAGTGTNNNNNNNNctttattttctggtacctc</t>
  </si>
  <si>
    <t>catcccacatcccctgccatgCTTCAGCTTCCCGATATCCGACGGTAGTGTNNNNNNNNggccttaaatagttcagct</t>
  </si>
  <si>
    <t>accacctgggacagtggcttCTTCAGCTTCCCGATATCCGACGGTAGTGTNNNNNNNNgaagggagaaatgctcttat</t>
  </si>
  <si>
    <t>gcgcacatcttcatagcactggtcCTTCAGCTTCCCGATATCCGACGGTAGTGTNNNNNNNNgggccccaggggctca</t>
  </si>
  <si>
    <t>attaggtgacggtcaccaggcCTTCAGCTTCCCGATATCCGACGGTAGTGTNNNNNNNNaagtttgtggccctgatct</t>
  </si>
  <si>
    <t>ccgcacaatgacaacgtcattCTTCAGCTTCCCGATATCCGACGGTAGTGTNNNNNNNNgggaggttggattgggttt</t>
  </si>
  <si>
    <t>caccaggcgatgtctagcacaCTTCAGCTTCCCGATATCCGACGGTAGTGTNNNNNNNNagtgagtcttcaggactcc</t>
  </si>
  <si>
    <t>cacaccacagcccagaacgtgCTTCAGCTTCCCGATATCCGACGGTAGTGTNNNNNNNNggagtcctgaagactcact</t>
  </si>
  <si>
    <t>ggccacaatgcccacacgcttgCTTCAGCTTCCCGATATCCGACGGTAGTGTNNNNNNNNctgcacgttccccacagt</t>
  </si>
  <si>
    <t>gatggaggcctcatttgtacctcCTTCAGCTTCCCGATATCCGACGGTAGTGTNNNNNNNNtgacactgtggggaacg</t>
  </si>
  <si>
    <t>cggctccagtccacactgtaCTTCAGCTTCCCGATATCCGACGGTAGTGTNNNNNNNNgataagaaggataaaggctg</t>
  </si>
  <si>
    <t>gctgtgggacacagtgagtgctgCTTCAGCTTCCCGATATCCGACGGTAGTGTNNNNNNNNtaccacctccctttcct</t>
  </si>
  <si>
    <t>ccgctcactcatgcggctgaaCTTCAGCTTCCCGATATCCGACGGTAGTGTNNNNNNNNggtaaactgaggcccatgg</t>
  </si>
  <si>
    <t>atgttacctctcacctgtgtctacCTTCAGCTTCCCGATATCCGACGGTAGTGTNNNNNNNNtgccactcacctggca</t>
  </si>
  <si>
    <t>ggccctgggatggtggtcttcCTTCAGCTTCCCGATATCCGACGGTAGTGTNNNNNNNNccacagaggtagacgatgt</t>
  </si>
  <si>
    <t>gtattgaccctccctccacacctCTTCAGCTTCCCGATATCCGACGGTAGTGTNNNNNNNNctgctgcccttctttga</t>
  </si>
  <si>
    <t>actatctctccatgttcagttccaCTTCAGCTTCCCGATATCCGACGGTAGTGTNNNNNNNNcaggatgggcctggag</t>
  </si>
  <si>
    <t>gaagtgatctcaaagtaccggattCTTCAGCTTCCCGATATCCGACGGTAGTGTNNNNNNNNggccgggggtcagtca</t>
  </si>
  <si>
    <t>aggttctacaagctgcacgagCTTCAGCTTCCCGATATCCGACGGTAGTGTNNNNNNNNctggaggtgaacaagtgtg</t>
  </si>
  <si>
    <t>aggtgagcggggcccacagtcCTTCAGCTTCCCGATATCCGACGGTAGTGTNNNNNNNNcacaagaccgcaaagtcag</t>
  </si>
  <si>
    <t>catctccctcaaggatggctaCTTCAGCTTCCCGATATCCGACGGTAGTGTNNNNNNNNtttcctcactatccctggc</t>
  </si>
  <si>
    <t>gaccccccagccactcctcagCTTCAGCTTCCCGATATCCGACGGTAGTGTNNNNNNNNgctgggagtgccactggcc</t>
  </si>
  <si>
    <t>ggggtggggctggtgtttggggCTTCAGCTTCCCGATATCCGACGGTAGTGTNNNNNNNNcccccaaagagccgggag</t>
  </si>
  <si>
    <t>agttgaactgcagttctccaaCTTCAGCTTCCCGATATCCGACGGTAGTGTNNNNNNNNtaacagtctgtagtaggct</t>
  </si>
  <si>
    <t>gatgtgatcttcctggtcagcCTTCAGCTTCCCGATATCCGACGGTAGTGTNNNNNNNNcatttgacttacagggcat</t>
  </si>
  <si>
    <t>aagtatcaagcacatttctgataCTTCAGCTTCCCGATATCCGACGGTAGTGTNNNNNNNNaaggcatactcattcgg</t>
  </si>
  <si>
    <t>cctttgtcctgttcctcactaCTTCAGCTTCCCGATATCCGACGGTAGTGTNNNNNNNNtagcagtaagtcctccaat</t>
  </si>
  <si>
    <t>acatttgattaaaagtgtctcttCTTCAGCTTCCCGATATCCGACGGTAGTGTNNNNNNNNtaatagcaggacaatga</t>
  </si>
  <si>
    <t>acctgccaccataacaagaaaCTTCAGCTTCCCGATATCCGACGGTAGTGTNNNNNNNNacaaatgataagcagtact</t>
  </si>
  <si>
    <t>ggtcccaacacatttccttcaCTTCAGCTTCCCGATATCCGACGGTAGTGTNNNNNNNNaaatcaggtagggtctaat</t>
  </si>
  <si>
    <t>atggtagcctgcaaagatgcCTTCAGCTTCCCGATATCCGACGGTAGTGTNNNNNNNNtaaaacagaaacatgacaaa</t>
  </si>
  <si>
    <t>gatcgagttgggaaaacggaCTTCAGCTTCCCGATATCCGACGGTAGTGTNNNNNNNNaacattgacctgtaagatat</t>
  </si>
  <si>
    <t>gtattctattctctcctgggggCTTCAGCTTCCCGATATCCGACGGTAGTGTNNNNNNNNcactaccaggaaaaaaca</t>
  </si>
  <si>
    <t>ccaaaaccttcaaggggaagtCTTCAGCTTCCCGATATCCGACGGTAGTGTNNNNNNNNcaatgtatggttttttgac</t>
  </si>
  <si>
    <t>ccaaaaccttcaaggggaaatCTTCAGCTTCCCGATATCCGACGGTAGTGTNNNNNNNNcaatgtatggttttttgac</t>
  </si>
  <si>
    <t>gcaaggaaactgaagtgtggCTTCAGCTTCCCGATATCCGACGGTAGTGTNNNNNNNNtatgtgattaaaaccttgat</t>
  </si>
  <si>
    <t>gccatcctgaaatgaaagaaaaCTTCAGCTTCCCGATATCCGACGGTAGTGTNNNNNNNNgaatcaagcagagggaca</t>
  </si>
  <si>
    <t>gcacggagaacaatgttccaCTTCAGCTTCCCGATATCCGACGGTAGTGTNNNNNNNNtcagtatccttacataaaca</t>
  </si>
  <si>
    <t>gcaaaatgttttggggtcccCTTCAGCTTCCCGATATCCGACGGTAGTGTNNNNNNNNccaaatgtattacagtgttg</t>
  </si>
  <si>
    <t>atgagctgttctatggataagaCTTCAGCTTCCCGATATCCGACGGTAGTGTNNNNNNNNggcaaaaaagaaaggatg</t>
  </si>
  <si>
    <t>ggttggtgtgattggagtgaCTTCAGCTTCCCGATATCCGACGGTAGTGTNNNNNNNNatgtgtaatggttaatgttt</t>
  </si>
  <si>
    <t>gacagaggagacaaaactgttCTTCAGCTTCCCGATATCCGACGGTAGTGTNNNNNNNNcctctgccctcctatatat</t>
  </si>
  <si>
    <t>cagtgcataaacaacgactgcCTTCAGCTTCCCGATATCCGACGGTAGTGTNNNNNNNNttatgctgttcatcagtca</t>
  </si>
  <si>
    <t>ggagctgaaataaatgtcaaagaCTTCAGCTTCCCGATATCCGACGGTAGTGTNNNNNNNNgctgactgagagggtaa</t>
  </si>
  <si>
    <t>cctgtgtgtaattctgctgatCTTCAGCTTCCCGATATCCGACGGTAGTGTNNNNNNNNtcaatattgagtccaaaga</t>
  </si>
  <si>
    <t>cgtatctgttaaaagccaaacaCTTCAGCTTCCCGATATCCGACGGTAGTGTNNNNNNNNttcaagaggagttttcag</t>
  </si>
  <si>
    <t>aatgttttatagaaactcttCTTCAGCTTCCCGATATCCGACGGTAGTGTNNNNNNNNgtatgacaaaatgatttctt</t>
  </si>
  <si>
    <t>acaggccccctcacacggtctgcCTTCAGCTTCCCGATATCCGACGGTAGTGTNNNNNNNNggggcgggaggcggtga</t>
  </si>
  <si>
    <t>gaatcgccctctccggtcctccCTTCAGCTTCCCGATATCCGACGGTAGTGTNNNNNNNNgggagtgggaagtggagg</t>
  </si>
  <si>
    <t>gggcgagagatggggttaggaCTTCAGCTTCCCGATATCCGACGGTAGTGTatttaatggctgtgcagat</t>
  </si>
  <si>
    <t>ccgcacatccatgcctttgaacCTTCAGCTTCCCGATATCCGACGGTAGTGTtggggactacaaccttgg</t>
  </si>
  <si>
    <t>ccctgggagcaccttgcctaCTTCAGCTTCCCGATATCCGACGGTAGTGTgcaccattcatattcttccg</t>
  </si>
  <si>
    <t>ggaagaatatgaatggtgccgaacCTTCAGCTTCCCGATATCCGACGGTAGTGTaaggtgctcccagggc</t>
  </si>
  <si>
    <t>gacacaaccccagctcgggcgCTTCAGCTTCCCGATATCCGACGGTAGTGTagctcttttccccttgtcc</t>
  </si>
  <si>
    <t>cagctggactgccgccatggaCTTCAGCTTCCCGATATCCGACGGTAGTGTggaagtactgcgttgacgt</t>
  </si>
  <si>
    <t>caatcagagcctgaggaaggtgCTTCAGCTTCCCGATATCCGACGGTAGTGTcttacaggagccacttcc</t>
  </si>
  <si>
    <t>chr2:109736855-110095177</t>
  </si>
  <si>
    <t>SC</t>
  </si>
  <si>
    <t>AC243825.3</t>
  </si>
  <si>
    <t>CH17-440E11</t>
  </si>
  <si>
    <t>AC244227</t>
  </si>
  <si>
    <t>CH17-282F8</t>
  </si>
  <si>
    <t>AC245520.3</t>
  </si>
  <si>
    <t>CH17-245F15</t>
  </si>
  <si>
    <t>AC244010.2</t>
  </si>
  <si>
    <t>CH17-408M10</t>
  </si>
  <si>
    <t>AC243947.3</t>
  </si>
  <si>
    <t>CH17-137N19</t>
  </si>
  <si>
    <t>AC244166.2</t>
  </si>
  <si>
    <t>CH17-478I19</t>
  </si>
  <si>
    <t>AC243914.3</t>
  </si>
  <si>
    <t>CH17-335C11</t>
  </si>
  <si>
    <t>AC243806.3</t>
  </si>
  <si>
    <t>CH17-337K16</t>
  </si>
  <si>
    <t>AC245516.1</t>
  </si>
  <si>
    <t>CH17-77E2</t>
  </si>
  <si>
    <t>AC245044</t>
  </si>
  <si>
    <t>CH17-426E18</t>
  </si>
  <si>
    <t>CH17-54D14</t>
  </si>
  <si>
    <t>AC253573</t>
  </si>
  <si>
    <t>CH17-465P15</t>
  </si>
  <si>
    <t>AC253580.2</t>
  </si>
  <si>
    <t>CH17-48H2</t>
  </si>
  <si>
    <t>AC243827.3</t>
  </si>
  <si>
    <t>CH17-50J22</t>
  </si>
  <si>
    <t>AC243734.3</t>
  </si>
  <si>
    <t>CH17-331I9</t>
  </si>
  <si>
    <t>AC243649.4</t>
  </si>
  <si>
    <t>CH17-245I8</t>
  </si>
  <si>
    <t>AC243759.3</t>
  </si>
  <si>
    <t>CH17-406C17</t>
  </si>
  <si>
    <t>AC243688.3</t>
  </si>
  <si>
    <t>CH17-287M11</t>
  </si>
  <si>
    <t>AC243650.3</t>
  </si>
  <si>
    <t>CH17-151A19</t>
  </si>
  <si>
    <t>AC243586.3</t>
  </si>
  <si>
    <t>CH17-10D14</t>
  </si>
  <si>
    <t>AC243758.2</t>
  </si>
  <si>
    <t>CH17-404C3</t>
  </si>
  <si>
    <t>AC244012.2</t>
  </si>
  <si>
    <t>CH17-6K7</t>
  </si>
  <si>
    <t>AC243680.5</t>
  </si>
  <si>
    <t>CH17-318C16</t>
  </si>
  <si>
    <t>AC243687.3</t>
  </si>
  <si>
    <t>CH17-250J22</t>
  </si>
  <si>
    <t>AC247157.4</t>
  </si>
  <si>
    <t>CH17-426F4</t>
  </si>
  <si>
    <t>AC244200.3</t>
  </si>
  <si>
    <t>CH17-43J2</t>
  </si>
  <si>
    <t>AC243679.3</t>
  </si>
  <si>
    <t>CH17-267D1</t>
  </si>
  <si>
    <t>AC244501.1</t>
  </si>
  <si>
    <t>CH17-472E17</t>
  </si>
  <si>
    <t>AC243949.2</t>
  </si>
  <si>
    <t>CH17-455O19</t>
  </si>
  <si>
    <t>AC254111.2</t>
  </si>
  <si>
    <t>CH17-290J18</t>
  </si>
  <si>
    <t>10q11</t>
  </si>
  <si>
    <t>AC255411</t>
  </si>
  <si>
    <t>CH17-153I5</t>
  </si>
  <si>
    <t>AC254342.1</t>
  </si>
  <si>
    <t>CH17-442C3</t>
  </si>
  <si>
    <t>AC254101.3</t>
  </si>
  <si>
    <t>CH17-263E1</t>
  </si>
  <si>
    <t>CH17-354I21</t>
  </si>
  <si>
    <t>AC255521</t>
  </si>
  <si>
    <t>CH17-96O24</t>
  </si>
  <si>
    <t>CH17-242L6</t>
  </si>
  <si>
    <t>CH17-177L7</t>
  </si>
  <si>
    <t>CH17-183A9</t>
  </si>
  <si>
    <t>AC255473</t>
  </si>
  <si>
    <t>CH17-359E7</t>
  </si>
  <si>
    <t>AC255519</t>
  </si>
  <si>
    <t>CH17-412E16</t>
  </si>
  <si>
    <t>CH17-224H23</t>
  </si>
  <si>
    <t>AC255428</t>
  </si>
  <si>
    <t>CH17-406I19</t>
  </si>
  <si>
    <t>AC255486</t>
  </si>
  <si>
    <t>CH17-149O18</t>
  </si>
  <si>
    <t>AC245513.3</t>
  </si>
  <si>
    <t>CH17-231P3</t>
  </si>
  <si>
    <t>AC245882.3</t>
  </si>
  <si>
    <t>CH17-250D11</t>
  </si>
  <si>
    <t>AC255488</t>
  </si>
  <si>
    <t>CH17-463E3</t>
  </si>
  <si>
    <t>AC255401</t>
  </si>
  <si>
    <t>CH17-91O6</t>
  </si>
  <si>
    <t>AC255500</t>
  </si>
  <si>
    <t>CH17-335B8</t>
  </si>
  <si>
    <t>AC255441</t>
  </si>
  <si>
    <t>CH17-351H10</t>
  </si>
  <si>
    <t>CH17-341I22</t>
  </si>
  <si>
    <t>AC255376</t>
  </si>
  <si>
    <t>CH17-183B22</t>
  </si>
  <si>
    <t>AC255427</t>
  </si>
  <si>
    <t>CH17-214E8</t>
  </si>
  <si>
    <t>AC255527</t>
  </si>
  <si>
    <t>CH17-24J18</t>
  </si>
  <si>
    <t>AC255459</t>
  </si>
  <si>
    <t>CH17-360D5</t>
  </si>
  <si>
    <t>AC255453</t>
  </si>
  <si>
    <t>CH17-64H14</t>
  </si>
  <si>
    <t>AC254107.2</t>
  </si>
  <si>
    <t>CH17-357H7</t>
  </si>
  <si>
    <t>AC255540</t>
  </si>
  <si>
    <t>CH17-306A14</t>
  </si>
  <si>
    <t>AC255529</t>
  </si>
  <si>
    <t>CH17-214P16</t>
  </si>
  <si>
    <t>AC255501</t>
  </si>
  <si>
    <t>CH17-147J3</t>
  </si>
  <si>
    <t>FO082793.1</t>
  </si>
  <si>
    <t>CH17-259F5</t>
  </si>
  <si>
    <t>AC204987.1</t>
  </si>
  <si>
    <t>CH17-374E5</t>
  </si>
  <si>
    <t>AC204986.2</t>
  </si>
  <si>
    <t>CH17-400A10</t>
  </si>
  <si>
    <t>AC215722.1</t>
  </si>
  <si>
    <t>CH17-87G6</t>
  </si>
  <si>
    <t>AC209451.1</t>
  </si>
  <si>
    <t>CH17-171M21</t>
  </si>
  <si>
    <t>AC215727.1</t>
  </si>
  <si>
    <t>CH17-209D22</t>
  </si>
  <si>
    <t>AC215725.1</t>
  </si>
  <si>
    <t>CH17-43D21</t>
  </si>
  <si>
    <t>AC215726.1</t>
  </si>
  <si>
    <t>CH17-444O24</t>
  </si>
  <si>
    <t>AC209417.1</t>
  </si>
  <si>
    <t>CH17-266K15</t>
  </si>
  <si>
    <t>AC211427.3</t>
  </si>
  <si>
    <t>CH17-72I12</t>
  </si>
  <si>
    <t>AC211440.3</t>
  </si>
  <si>
    <t>CH17-394H24</t>
  </si>
  <si>
    <t>AC211447.3</t>
  </si>
  <si>
    <t>CH17-320F21</t>
  </si>
  <si>
    <t>AC211434.3</t>
  </si>
  <si>
    <t>CH17-50I14</t>
  </si>
  <si>
    <t>yes</t>
  </si>
  <si>
    <t>AC211429.4</t>
  </si>
  <si>
    <t>CH17-52D20</t>
  </si>
  <si>
    <t>AC211448.4</t>
  </si>
  <si>
    <t>CH17-325C23</t>
  </si>
  <si>
    <t>AC211521.3</t>
  </si>
  <si>
    <t>CH17-181J2</t>
  </si>
  <si>
    <t>AC204989.3</t>
  </si>
  <si>
    <t>CH17-201C8</t>
  </si>
  <si>
    <t>AC211458.4</t>
  </si>
  <si>
    <t>CH17-291L7</t>
  </si>
  <si>
    <t>AC211506.3</t>
  </si>
  <si>
    <t>CH17-20C1</t>
  </si>
  <si>
    <t>AC233703.2</t>
  </si>
  <si>
    <t>CH17-53B21</t>
  </si>
  <si>
    <t>AC211536.3</t>
  </si>
  <si>
    <t>CH17-154H5</t>
  </si>
  <si>
    <t>AC211437.4</t>
  </si>
  <si>
    <t>CH17-470O17</t>
  </si>
  <si>
    <t>AC211439.4</t>
  </si>
  <si>
    <t>CH17-392P4</t>
  </si>
  <si>
    <t>AC211470.4</t>
  </si>
  <si>
    <t>CH17-287E14</t>
  </si>
  <si>
    <t>AC211481.4</t>
  </si>
  <si>
    <t>CH17-233A17</t>
  </si>
  <si>
    <t>AC211492.4</t>
  </si>
  <si>
    <t>CH17-222M9</t>
  </si>
  <si>
    <t>AC245150.3</t>
  </si>
  <si>
    <t>CH17-460H16</t>
  </si>
  <si>
    <t>AC211520.3</t>
  </si>
  <si>
    <t>CH17-170J11</t>
  </si>
  <si>
    <t>AC211424.4</t>
  </si>
  <si>
    <t>CH17-98P17</t>
  </si>
  <si>
    <t>AC211423.4</t>
  </si>
  <si>
    <t>CH17-87M17</t>
  </si>
  <si>
    <t>AC211433.4</t>
  </si>
  <si>
    <t>CH17-48P5</t>
  </si>
  <si>
    <t>CH17-388H1</t>
  </si>
  <si>
    <t>CH17-32N24</t>
  </si>
  <si>
    <t>CH17-289O11</t>
  </si>
  <si>
    <t>AC213474.1</t>
  </si>
  <si>
    <t>CH17-312F12</t>
  </si>
  <si>
    <t>AC211540.4</t>
  </si>
  <si>
    <t>CH17-143F16</t>
  </si>
  <si>
    <t>AC211498.6</t>
  </si>
  <si>
    <t>CH17-21K19</t>
  </si>
  <si>
    <t>AC211485.4</t>
  </si>
  <si>
    <t>CH17-224P20</t>
  </si>
  <si>
    <t>AC211537.5</t>
  </si>
  <si>
    <t>CH17-160P24</t>
  </si>
  <si>
    <t>AC211436.3</t>
  </si>
  <si>
    <t>CH17-40E8</t>
  </si>
  <si>
    <t>AC211430.3</t>
  </si>
  <si>
    <t>CH17-55D2</t>
  </si>
  <si>
    <t>AC211486.4</t>
  </si>
  <si>
    <t>CH17-232I21</t>
  </si>
  <si>
    <t>AC211491.5</t>
  </si>
  <si>
    <t>CH17-220H16</t>
  </si>
  <si>
    <t>AC212913.1</t>
  </si>
  <si>
    <t>CH17-403K18</t>
  </si>
  <si>
    <t>AC211530.3</t>
  </si>
  <si>
    <t>CH17-16O18</t>
  </si>
  <si>
    <t>AC233991.1</t>
  </si>
  <si>
    <t>CH17-209A12</t>
  </si>
  <si>
    <t>AC211475.4</t>
  </si>
  <si>
    <t>CH17-249I2</t>
  </si>
  <si>
    <t>AC211476.5</t>
  </si>
  <si>
    <t>CH17-264B6</t>
  </si>
  <si>
    <t>AC211482.3</t>
  </si>
  <si>
    <t>CH17-247N10</t>
  </si>
  <si>
    <t>AC211497.4</t>
  </si>
  <si>
    <t>CH17-21G21</t>
  </si>
  <si>
    <t>AC211515.4</t>
  </si>
  <si>
    <t>CH17-182G5</t>
  </si>
  <si>
    <t>AC211507.6</t>
  </si>
  <si>
    <t>CH17-20M4</t>
  </si>
  <si>
    <t>AC211529.5</t>
  </si>
  <si>
    <t>CH17-165B24</t>
  </si>
  <si>
    <t>AC211426.3</t>
  </si>
  <si>
    <t>CH17-67O8</t>
  </si>
  <si>
    <t>AC211539.5</t>
  </si>
  <si>
    <t>CH17-130G7</t>
  </si>
  <si>
    <t>AC211469.4</t>
  </si>
  <si>
    <t>CH17-278H3</t>
  </si>
  <si>
    <t>AC213473.1</t>
  </si>
  <si>
    <t>CH17-260I22</t>
  </si>
  <si>
    <t>CH17-228J3</t>
  </si>
  <si>
    <t>AC211459.3</t>
  </si>
  <si>
    <t>CH17-301N21</t>
  </si>
  <si>
    <t>AC204985.1</t>
  </si>
  <si>
    <t>CH17-398B9</t>
  </si>
  <si>
    <t>AC213475.1</t>
  </si>
  <si>
    <t>CH17-140L15</t>
  </si>
  <si>
    <t>AC213409.1</t>
  </si>
  <si>
    <t>CH17-202I14</t>
  </si>
  <si>
    <t>AC215803.1</t>
  </si>
  <si>
    <t>CH17-450K1</t>
  </si>
  <si>
    <t>AC216125.1</t>
  </si>
  <si>
    <t>CH17-459I21</t>
  </si>
  <si>
    <t>CH17-106M7</t>
  </si>
  <si>
    <t>AC244034.4</t>
  </si>
  <si>
    <t>CH17-76K2</t>
  </si>
  <si>
    <t>AC244159.2</t>
  </si>
  <si>
    <t>CH17-94O18</t>
  </si>
  <si>
    <t>AC244019.2</t>
  </si>
  <si>
    <t>CH17-397E23</t>
  </si>
  <si>
    <t>AC244024.3</t>
  </si>
  <si>
    <t>CH17-67D14</t>
  </si>
  <si>
    <t>AC244035.3</t>
  </si>
  <si>
    <t>CH17-84K15</t>
  </si>
  <si>
    <t>AC244158.2</t>
  </si>
  <si>
    <t>CH17-67I7</t>
  </si>
  <si>
    <t>AC244017.3</t>
  </si>
  <si>
    <t>CH17-255A18</t>
  </si>
  <si>
    <t>AC244016.2</t>
  </si>
  <si>
    <t>CH17-251H16</t>
  </si>
  <si>
    <t>AC244023.3</t>
  </si>
  <si>
    <t>CH17-465H19</t>
  </si>
  <si>
    <t>AC244033.1</t>
  </si>
  <si>
    <t>CH17-55D9</t>
  </si>
  <si>
    <t>AC239868.2</t>
  </si>
  <si>
    <t>CH17-164C24</t>
  </si>
  <si>
    <t>FP700108.12</t>
  </si>
  <si>
    <t>CH17-465D18</t>
  </si>
  <si>
    <t>AC241377.3</t>
  </si>
  <si>
    <t>CH17-118O6</t>
  </si>
  <si>
    <t>AC246680.1</t>
  </si>
  <si>
    <t>CH17-266P3</t>
  </si>
  <si>
    <t>AC239798.3</t>
  </si>
  <si>
    <t>CH17-208B1</t>
  </si>
  <si>
    <t>FP700112.17</t>
  </si>
  <si>
    <t>CH17-81M15</t>
  </si>
  <si>
    <t>AC245059.2</t>
  </si>
  <si>
    <t>CH17-89O20</t>
  </si>
  <si>
    <t>AC239800.3</t>
  </si>
  <si>
    <t>CH17-377G3</t>
  </si>
  <si>
    <t>AC244198.3</t>
  </si>
  <si>
    <t>CH17-161I5</t>
  </si>
  <si>
    <t>AC242799.1</t>
  </si>
  <si>
    <t>CH17-28J16</t>
  </si>
  <si>
    <t>AC246784.2</t>
  </si>
  <si>
    <t>CH17-70N6</t>
  </si>
  <si>
    <t>FP700107.7</t>
  </si>
  <si>
    <t>CH17-125A10</t>
  </si>
  <si>
    <t>AC246785.2</t>
  </si>
  <si>
    <t>CH17-382H24</t>
  </si>
  <si>
    <t>AC253578.2</t>
  </si>
  <si>
    <t>CH17-164B4</t>
  </si>
  <si>
    <t>AC245014.3</t>
  </si>
  <si>
    <t>CH17-373J23</t>
  </si>
  <si>
    <t>FP340308.10</t>
  </si>
  <si>
    <t>CH17-1C19</t>
  </si>
  <si>
    <t>AC240841.1</t>
  </si>
  <si>
    <t>CH17-219F1</t>
  </si>
  <si>
    <t>AC243754.1</t>
  </si>
  <si>
    <t>CH17-61O17</t>
  </si>
  <si>
    <t>AC245100.2</t>
  </si>
  <si>
    <t>CH17-172B3</t>
  </si>
  <si>
    <t>AC239809.3</t>
  </si>
  <si>
    <t>CH17-176A7</t>
  </si>
  <si>
    <t>AC239801.3</t>
  </si>
  <si>
    <t>CH17-390C15</t>
  </si>
  <si>
    <t>AC241644.1</t>
  </si>
  <si>
    <t>CH17-225O22</t>
  </si>
  <si>
    <t>AC239811.3</t>
  </si>
  <si>
    <t>CH17-95J3</t>
  </si>
  <si>
    <t>AC242628.1</t>
  </si>
  <si>
    <t>CH17-206L4</t>
  </si>
  <si>
    <t>AC242426.1</t>
  </si>
  <si>
    <t>CH17-229K8</t>
  </si>
  <si>
    <t>AC242425.1</t>
  </si>
  <si>
    <t>CH17-167E2</t>
  </si>
  <si>
    <t>FP565580.4</t>
  </si>
  <si>
    <t>CH17-28B13</t>
  </si>
  <si>
    <t>AC239860.3</t>
  </si>
  <si>
    <t>CH17-262O2</t>
  </si>
  <si>
    <t>AC239803.3</t>
  </si>
  <si>
    <t>CH17-43A10</t>
  </si>
  <si>
    <t>AC242845.1</t>
  </si>
  <si>
    <t>CH17-237K2</t>
  </si>
  <si>
    <t>AC239808.3</t>
  </si>
  <si>
    <t>CH17-166F15</t>
  </si>
  <si>
    <t>AC242841.1</t>
  </si>
  <si>
    <t>CH17-112G14</t>
  </si>
  <si>
    <t>AC239799.2</t>
  </si>
  <si>
    <t>CH17-353B19</t>
  </si>
  <si>
    <t>AC243756.3</t>
  </si>
  <si>
    <t>CH17-385C13</t>
  </si>
  <si>
    <t>FP565209.8</t>
  </si>
  <si>
    <t>CH17-20A20</t>
  </si>
  <si>
    <t>AC245389.1</t>
  </si>
  <si>
    <t>CH17-478G19</t>
  </si>
  <si>
    <t>AC245692.2</t>
  </si>
  <si>
    <t>CH17-205J17</t>
  </si>
  <si>
    <t>AC241586.3</t>
  </si>
  <si>
    <t>CH17-289G7</t>
  </si>
  <si>
    <t>FP700060.7</t>
  </si>
  <si>
    <t>CH17-192C5</t>
  </si>
  <si>
    <t>AC242843.2</t>
  </si>
  <si>
    <t>CH17-376K24</t>
  </si>
  <si>
    <t>AC244506.2</t>
  </si>
  <si>
    <t>CH17-418O2</t>
  </si>
  <si>
    <t>AC244451.3</t>
  </si>
  <si>
    <t>CH17-118N2</t>
  </si>
  <si>
    <t>AC244669.2</t>
  </si>
  <si>
    <t>CH17-472G23</t>
  </si>
  <si>
    <t>AC247039.2</t>
  </si>
  <si>
    <t>CH17-270F12</t>
  </si>
  <si>
    <t>AC239802.3</t>
  </si>
  <si>
    <t>CH17-391F18</t>
  </si>
  <si>
    <t>AC245878.2</t>
  </si>
  <si>
    <t>CH17-469H15</t>
  </si>
  <si>
    <t>AC239804.2</t>
  </si>
  <si>
    <t>CH17-78J1</t>
  </si>
  <si>
    <t>AC241952.2</t>
  </si>
  <si>
    <t>CH17-449C21</t>
  </si>
  <si>
    <t>AC245297.4</t>
  </si>
  <si>
    <t>CH17-189H20</t>
  </si>
  <si>
    <t>AC241587.3</t>
  </si>
  <si>
    <t>CH17-71K11</t>
  </si>
  <si>
    <t>FP885541.9</t>
  </si>
  <si>
    <t>CH17-390P1</t>
  </si>
  <si>
    <t>FP325311.11</t>
  </si>
  <si>
    <t>CH17-306O17</t>
  </si>
  <si>
    <t>AC253572.3</t>
  </si>
  <si>
    <t>CH17-3B23</t>
  </si>
  <si>
    <t>AC245019.2</t>
  </si>
  <si>
    <t>CH17-456N2</t>
  </si>
  <si>
    <t>AC242498.3</t>
  </si>
  <si>
    <t>CH17-254B7</t>
  </si>
  <si>
    <t>AC244020.3</t>
  </si>
  <si>
    <t>CH17-400H17</t>
  </si>
  <si>
    <t>AC241585.3</t>
  </si>
  <si>
    <t>CH17-195P21</t>
  </si>
  <si>
    <t>AC245886.2</t>
  </si>
  <si>
    <t>CH17-89H18</t>
  </si>
  <si>
    <t>FO681546.1</t>
  </si>
  <si>
    <t>CH17-305H20</t>
  </si>
  <si>
    <t>AC242842.3</t>
  </si>
  <si>
    <t>CH17-159N18</t>
  </si>
  <si>
    <t>AC245147.1</t>
  </si>
  <si>
    <t>CH17-61L17</t>
  </si>
  <si>
    <t>AC245504.1</t>
  </si>
  <si>
    <t>CH17-251O4</t>
  </si>
  <si>
    <t>AC244015.4</t>
  </si>
  <si>
    <t>CH17-248H7</t>
  </si>
  <si>
    <t>AC245595.2</t>
  </si>
  <si>
    <t>CH17-96A5</t>
  </si>
  <si>
    <t>AC239859.3</t>
  </si>
  <si>
    <t>CH17-13I23</t>
  </si>
  <si>
    <t>AC242852.3</t>
  </si>
  <si>
    <t>CH17-333M13</t>
  </si>
  <si>
    <t>AC253579.2</t>
  </si>
  <si>
    <t>CH17-222N15</t>
  </si>
  <si>
    <t>FP700111.23</t>
  </si>
  <si>
    <t>CH17-164J11</t>
  </si>
  <si>
    <t>FP565591.6</t>
  </si>
  <si>
    <t>CH17-160O3</t>
  </si>
  <si>
    <t>AC244021.3</t>
  </si>
  <si>
    <t>CH17-437K3</t>
  </si>
  <si>
    <t>AC244453.2</t>
  </si>
  <si>
    <t>CH17-469K7</t>
  </si>
  <si>
    <t>AC244014.3</t>
  </si>
  <si>
    <t>CH17-212E3</t>
  </si>
  <si>
    <t>AC240103.2</t>
  </si>
  <si>
    <t>CH17-366F13</t>
  </si>
  <si>
    <t>AC243994.3</t>
  </si>
  <si>
    <t>CH17-219N22</t>
  </si>
  <si>
    <t>AC245008.1</t>
  </si>
  <si>
    <t>CH17-77K15</t>
  </si>
  <si>
    <t>details</t>
  </si>
  <si>
    <t>Phase 3</t>
  </si>
  <si>
    <t>Pongo abelii</t>
  </si>
  <si>
    <t>AC254977</t>
  </si>
  <si>
    <t>CH276-8E24</t>
  </si>
  <si>
    <t>AC254961</t>
  </si>
  <si>
    <t>CH276-88F18</t>
  </si>
  <si>
    <t>AC254982</t>
  </si>
  <si>
    <t>CH276-78A12</t>
  </si>
  <si>
    <t>AC254978</t>
  </si>
  <si>
    <t>CH276-34L8</t>
  </si>
  <si>
    <t>AC254956</t>
  </si>
  <si>
    <t>CH276-286O21</t>
  </si>
  <si>
    <t>AC254983</t>
  </si>
  <si>
    <t>CH276-263H18</t>
  </si>
  <si>
    <t>AC254966</t>
  </si>
  <si>
    <t>CH276-188D17</t>
  </si>
  <si>
    <t>AC254986</t>
  </si>
  <si>
    <t>CH276-152L1</t>
  </si>
  <si>
    <t>AC254972</t>
  </si>
  <si>
    <t>CH276-149G15</t>
  </si>
  <si>
    <t>AC254955</t>
  </si>
  <si>
    <t>CH276-102L14</t>
  </si>
  <si>
    <t>CH276-86L7</t>
  </si>
  <si>
    <t>CH276-232M1</t>
  </si>
  <si>
    <t>CH276-102C9</t>
  </si>
  <si>
    <t>CH276-5H9</t>
  </si>
  <si>
    <t>Phase 2</t>
  </si>
  <si>
    <t>CH276-58H3</t>
  </si>
  <si>
    <t>CH276-56H17</t>
  </si>
  <si>
    <t>CH276-514L11</t>
  </si>
  <si>
    <t>CH276-508H11</t>
  </si>
  <si>
    <t>CH276-483N15</t>
  </si>
  <si>
    <t>CH276-469A17</t>
  </si>
  <si>
    <t>CH276-424I16</t>
  </si>
  <si>
    <t>CH276-405J23</t>
  </si>
  <si>
    <t>CH276-3C6</t>
  </si>
  <si>
    <t>CH276-384D8</t>
  </si>
  <si>
    <t>CH276-339J3</t>
  </si>
  <si>
    <t>CH276-327M15</t>
  </si>
  <si>
    <t>CH276-326B4</t>
  </si>
  <si>
    <t>CH276-320K6</t>
  </si>
  <si>
    <t>CH276-288M8</t>
  </si>
  <si>
    <t>CH276-227J23</t>
  </si>
  <si>
    <t>CH276-226M6</t>
  </si>
  <si>
    <t>CH276-225I11</t>
  </si>
  <si>
    <t>CH276-222L2</t>
  </si>
  <si>
    <t>CH276-220G17</t>
  </si>
  <si>
    <t>CH276-217H21</t>
  </si>
  <si>
    <t>CH276-206M10</t>
  </si>
  <si>
    <t>CH276-18K2</t>
  </si>
  <si>
    <t>CH276-18J12</t>
  </si>
  <si>
    <t>CH276-184H16</t>
  </si>
  <si>
    <t>CH276-161A14</t>
  </si>
  <si>
    <t>CH276-147H8</t>
  </si>
  <si>
    <t>CH276-12G11</t>
  </si>
  <si>
    <t>CH276-109H23</t>
  </si>
  <si>
    <t>CH276-107I13</t>
  </si>
  <si>
    <t>CH276-100J15</t>
  </si>
  <si>
    <t>CH276-93D21</t>
  </si>
  <si>
    <t>CH276-71E5</t>
  </si>
  <si>
    <t>CH276-69G20</t>
  </si>
  <si>
    <t>CH276-506E16</t>
  </si>
  <si>
    <t>CH276-4J1</t>
  </si>
  <si>
    <t>CH276-468F9</t>
  </si>
  <si>
    <t>CH276-442N23</t>
  </si>
  <si>
    <t>CH276-383J6</t>
  </si>
  <si>
    <t>CH276-349N11</t>
  </si>
  <si>
    <t>CH276-342I11</t>
  </si>
  <si>
    <t>CH276-335J8</t>
  </si>
  <si>
    <t>CH276-334A23</t>
  </si>
  <si>
    <t>CH276-324F23</t>
  </si>
  <si>
    <t>CH276-299I6</t>
  </si>
  <si>
    <t>CH276-299I16</t>
  </si>
  <si>
    <t>CH276-259O12</t>
  </si>
  <si>
    <t>CH276-239I8</t>
  </si>
  <si>
    <t>CH276-237J24</t>
  </si>
  <si>
    <t>CH276-206K12</t>
  </si>
  <si>
    <t>CH276-197C3</t>
  </si>
  <si>
    <t>CH276-183G13</t>
  </si>
  <si>
    <t>CH276-17L19</t>
  </si>
  <si>
    <t>CH276-165H16</t>
  </si>
  <si>
    <t>CH276-137H10</t>
  </si>
  <si>
    <t>CH276-131F10</t>
  </si>
  <si>
    <t>CH276-124I22</t>
  </si>
  <si>
    <t>CH276-116B16</t>
  </si>
  <si>
    <t>CH276-112C14</t>
  </si>
  <si>
    <t>CH276-52E22</t>
  </si>
  <si>
    <t>CH276-400C20</t>
  </si>
  <si>
    <t>CH276-259N6</t>
  </si>
  <si>
    <t>CH276-86L12</t>
  </si>
  <si>
    <t>Pan troglodytes</t>
  </si>
  <si>
    <t>Phase 1</t>
  </si>
  <si>
    <t>AC254971</t>
  </si>
  <si>
    <t>CH251-59E15</t>
  </si>
  <si>
    <t>AC254963</t>
  </si>
  <si>
    <t>CH251-231C18</t>
  </si>
  <si>
    <t>AC254946</t>
  </si>
  <si>
    <t>CH251-202M12</t>
  </si>
  <si>
    <t>CH251-66N11</t>
  </si>
  <si>
    <t>CH251-209P20</t>
  </si>
  <si>
    <t>CH251-89F12</t>
  </si>
  <si>
    <t>CH251-84H19</t>
  </si>
  <si>
    <t>CH251-74F11</t>
  </si>
  <si>
    <t>CH251-66I3</t>
  </si>
  <si>
    <t>CH251-63F13</t>
  </si>
  <si>
    <t>CH251-58L24</t>
  </si>
  <si>
    <t>CH251-557F22</t>
  </si>
  <si>
    <t>CH251-541O8</t>
  </si>
  <si>
    <t>CH251-493E16</t>
  </si>
  <si>
    <t>CH251-48J16</t>
  </si>
  <si>
    <t>CH251-489I21</t>
  </si>
  <si>
    <t>CH251-488M20</t>
  </si>
  <si>
    <t>CH251-487F24</t>
  </si>
  <si>
    <t>CH251-486D7</t>
  </si>
  <si>
    <t>CH251-3J24</t>
  </si>
  <si>
    <t>CH251-370H3</t>
  </si>
  <si>
    <t>CH251-370D23</t>
  </si>
  <si>
    <t>CH251-35J17</t>
  </si>
  <si>
    <t>CH251-334B3</t>
  </si>
  <si>
    <t>CH251-32E3</t>
  </si>
  <si>
    <t>CH251-315L19</t>
  </si>
  <si>
    <t>CH251-305L10</t>
  </si>
  <si>
    <t>CH251-302E14</t>
  </si>
  <si>
    <t>CH251-286D18</t>
  </si>
  <si>
    <t>CH251-272C5</t>
  </si>
  <si>
    <t>CH251-261D7</t>
  </si>
  <si>
    <t>CH251-25I9</t>
  </si>
  <si>
    <t>CH251-254C24</t>
  </si>
  <si>
    <t>CH251-248J6</t>
  </si>
  <si>
    <t>CH251-227H5</t>
  </si>
  <si>
    <t>CH251-209B18</t>
  </si>
  <si>
    <t>CH251-19K8</t>
  </si>
  <si>
    <t>CH251-187L21</t>
  </si>
  <si>
    <t>CH251-185I11</t>
  </si>
  <si>
    <t>CH251-166N13</t>
  </si>
  <si>
    <t>CH251-13N16</t>
  </si>
  <si>
    <t>CH251-13I4</t>
  </si>
  <si>
    <t>CH251-131E1</t>
  </si>
  <si>
    <t>CH251-120A1</t>
  </si>
  <si>
    <t>CH251-9I18</t>
  </si>
  <si>
    <t>CH251-82J16</t>
  </si>
  <si>
    <t>CH251-69O15</t>
  </si>
  <si>
    <t>CH251-545I16</t>
  </si>
  <si>
    <t>CH251-521H9</t>
  </si>
  <si>
    <t>CH251-488E17</t>
  </si>
  <si>
    <t>CH251-447F20</t>
  </si>
  <si>
    <t>CH251-326J7</t>
  </si>
  <si>
    <t>CH251-261N18</t>
  </si>
  <si>
    <t>CH251-23B8</t>
  </si>
  <si>
    <t>CH251-223C11</t>
  </si>
  <si>
    <t>CH251-218F11</t>
  </si>
  <si>
    <t>CH251-170B3</t>
  </si>
  <si>
    <t>CH251-149J16</t>
  </si>
  <si>
    <t>CH251-131J10</t>
  </si>
  <si>
    <t>CH251-126C8</t>
  </si>
  <si>
    <t>CH251-83F9</t>
  </si>
  <si>
    <t>CH251-7A15</t>
  </si>
  <si>
    <t>CH251-342J24</t>
  </si>
  <si>
    <t>CH251-243G11</t>
  </si>
  <si>
    <t>CH251-21E15</t>
  </si>
  <si>
    <t>CH251-205O17</t>
  </si>
  <si>
    <t>CH251-19H15</t>
  </si>
  <si>
    <t>CH251-12O9</t>
  </si>
  <si>
    <t>CH251-124O19</t>
  </si>
  <si>
    <t>CH251-119F12</t>
  </si>
  <si>
    <t>CH251-737J22</t>
  </si>
  <si>
    <t>5q13</t>
  </si>
  <si>
    <t>CH251-654M14</t>
  </si>
  <si>
    <t>CH251-649E9</t>
  </si>
  <si>
    <t>CH251-622H11</t>
  </si>
  <si>
    <t>CH251-485H13</t>
  </si>
  <si>
    <t>CH251-414E24</t>
  </si>
  <si>
    <t>CH251-397N13</t>
  </si>
  <si>
    <t>CH251-305M22</t>
  </si>
  <si>
    <t>CH251-243D3</t>
  </si>
  <si>
    <t>CH251-176N17</t>
  </si>
  <si>
    <t>AC254993</t>
  </si>
  <si>
    <t>Gorilla gorilla</t>
  </si>
  <si>
    <t>CH277-80C4</t>
  </si>
  <si>
    <t>AC254968</t>
  </si>
  <si>
    <t>CH277-45G13</t>
  </si>
  <si>
    <t>AC254953</t>
  </si>
  <si>
    <t>CH277-30K2</t>
  </si>
  <si>
    <t>AC254987</t>
  </si>
  <si>
    <t>CH277-223A7</t>
  </si>
  <si>
    <t>AC254973</t>
  </si>
  <si>
    <t>CH277-203H19</t>
  </si>
  <si>
    <t>AC254965</t>
  </si>
  <si>
    <t>chr13</t>
  </si>
  <si>
    <t>CH277-194H14</t>
  </si>
  <si>
    <t>AC254964</t>
  </si>
  <si>
    <t>CH277-192D14</t>
  </si>
  <si>
    <t>AC254950</t>
  </si>
  <si>
    <t>CH277-136N10</t>
  </si>
  <si>
    <t>AC254980</t>
  </si>
  <si>
    <t>CH277-105P11</t>
  </si>
  <si>
    <t>CH277-46A20</t>
  </si>
  <si>
    <t>CH277-96B19</t>
  </si>
  <si>
    <t>CH277-87E9</t>
  </si>
  <si>
    <t>CH277-83O22</t>
  </si>
  <si>
    <t>CH277-82F23</t>
  </si>
  <si>
    <t>CH277-7C7</t>
  </si>
  <si>
    <t>CH277-74C3</t>
  </si>
  <si>
    <t>CH277-70O7</t>
  </si>
  <si>
    <t>CH277-67K5</t>
  </si>
  <si>
    <t>CH277-63L4</t>
  </si>
  <si>
    <t>CH277-62N18</t>
  </si>
  <si>
    <t>CH277-521E15</t>
  </si>
  <si>
    <t>CH277-465N22</t>
  </si>
  <si>
    <t>CH277-463C18</t>
  </si>
  <si>
    <t>CH277-440N7</t>
  </si>
  <si>
    <t>CH277-434H5</t>
  </si>
  <si>
    <t>CH277-41G21</t>
  </si>
  <si>
    <t>CH277-398E21</t>
  </si>
  <si>
    <t>CH277-391M24</t>
  </si>
  <si>
    <t>CH277-27K13</t>
  </si>
  <si>
    <t>CH277-269D23</t>
  </si>
  <si>
    <t>CH277-24H13</t>
  </si>
  <si>
    <t>CH277-247G10</t>
  </si>
  <si>
    <t>CH277-245N17</t>
  </si>
  <si>
    <t>CH277-235F16</t>
  </si>
  <si>
    <t>CH277-235A20</t>
  </si>
  <si>
    <t>CH277-230L18</t>
  </si>
  <si>
    <t>CH277-221H18</t>
  </si>
  <si>
    <t>CH277-198E18</t>
  </si>
  <si>
    <t>CH277-191J14</t>
  </si>
  <si>
    <t>CH277-17C19</t>
  </si>
  <si>
    <t>CH277-177P17</t>
  </si>
  <si>
    <t>CH277-172N16</t>
  </si>
  <si>
    <t>CH277-172J11</t>
  </si>
  <si>
    <t>CH277-139H10</t>
  </si>
  <si>
    <t>CH277-137D2</t>
  </si>
  <si>
    <t>CH277-130C19</t>
  </si>
  <si>
    <t>CH277-107H2</t>
  </si>
  <si>
    <t>CH277-100P15</t>
  </si>
  <si>
    <t>CH277-92K20</t>
  </si>
  <si>
    <t>CH277-7K15</t>
  </si>
  <si>
    <t>CH277-76A17</t>
  </si>
  <si>
    <t>CH277-561P5</t>
  </si>
  <si>
    <t>CH277-53F8</t>
  </si>
  <si>
    <t>CH277-488L13</t>
  </si>
  <si>
    <t>CH277-481B19</t>
  </si>
  <si>
    <t>CH277-465N9</t>
  </si>
  <si>
    <t>CH277-437E1</t>
  </si>
  <si>
    <t>CH277-436I21</t>
  </si>
  <si>
    <t>CH277-333K7</t>
  </si>
  <si>
    <t>CH277-326A22</t>
  </si>
  <si>
    <t>CH277-28K13</t>
  </si>
  <si>
    <t>CH277-265F22</t>
  </si>
  <si>
    <t>CH277-261K5</t>
  </si>
  <si>
    <t>CH277-25H17</t>
  </si>
  <si>
    <t>CH277-252M14</t>
  </si>
  <si>
    <t>CH277-249A4</t>
  </si>
  <si>
    <t>CH277-241J8</t>
  </si>
  <si>
    <t>CH277-226J20</t>
  </si>
  <si>
    <t>CH277-220E20</t>
  </si>
  <si>
    <t>CH277-21M24</t>
  </si>
  <si>
    <t>CH277-15E9</t>
  </si>
  <si>
    <t>CH277-130M3</t>
  </si>
  <si>
    <t>CH277-129O11</t>
  </si>
  <si>
    <t>CH277-100I5</t>
  </si>
  <si>
    <t>CH277-219E3</t>
  </si>
  <si>
    <t>CH277-429L18</t>
  </si>
  <si>
    <t>CH277-300A16</t>
  </si>
  <si>
    <t>CH277-76E18</t>
  </si>
  <si>
    <t>CH277-57H6</t>
  </si>
  <si>
    <t>CH277-544H4</t>
  </si>
  <si>
    <t>CH277-511P9</t>
  </si>
  <si>
    <t>CH277-415D22</t>
  </si>
  <si>
    <t>CH277-415B24</t>
  </si>
  <si>
    <t>CH277-286F4</t>
  </si>
  <si>
    <t>CH277-26C18</t>
  </si>
  <si>
    <t>CH277-266K4</t>
  </si>
  <si>
    <t>CH277-164F24</t>
  </si>
  <si>
    <t>CH277-163K19</t>
  </si>
  <si>
    <t>Species</t>
  </si>
  <si>
    <t>chr2:86834206-86873841</t>
  </si>
  <si>
    <t>2q12.2</t>
  </si>
  <si>
    <t>0.865 ± 0.065</t>
  </si>
  <si>
    <t>chr2:87431440-87697988</t>
  </si>
  <si>
    <t xml:space="preserve">chr2:111252926-111519068 </t>
  </si>
  <si>
    <t>chr2:111525223-111615296</t>
  </si>
  <si>
    <t>MIR4435A-distal</t>
  </si>
  <si>
    <t>chr2:87246316-87333375</t>
  </si>
  <si>
    <t>MIR4435B-distal</t>
  </si>
  <si>
    <t>chr7:144186949-144272351</t>
  </si>
  <si>
    <t>chr7:144296183-144364104</t>
  </si>
  <si>
    <t>From chr7:144254793-144272351 in derived duplication no longer exists at ancestral locus. Part of this region also duplicated to chr6. Part of this SD is deleted in gorilla/chimpanzee but exists in ancestral state in orangutan.</t>
  </si>
  <si>
    <t>chr7:144272352-144296188</t>
  </si>
  <si>
    <t>chr7:144353388-144377283</t>
  </si>
  <si>
    <t>0.556 ± 0.013</t>
  </si>
  <si>
    <t>0.197 ± 0.012</t>
  </si>
  <si>
    <t>0.398 ± 0.024</t>
  </si>
  <si>
    <t>unknown</t>
  </si>
  <si>
    <t>no</t>
  </si>
  <si>
    <t>chr6:241258-400802</t>
  </si>
  <si>
    <t>chr18:57503-154431</t>
  </si>
  <si>
    <t>FCGR1D/HIST2H2D</t>
  </si>
  <si>
    <t>Mean CN</t>
  </si>
  <si>
    <t>SD CN</t>
  </si>
  <si>
    <t>Mean Vst</t>
  </si>
  <si>
    <t>chr7:72858573-73280573</t>
  </si>
  <si>
    <t>Average CN</t>
  </si>
  <si>
    <t>Human build GRCh37</t>
  </si>
  <si>
    <t>SRGAP2D/FAM72D</t>
  </si>
  <si>
    <t>GPRIN2/NPYR1</t>
  </si>
  <si>
    <t>GPRIN2B/NPYR1B</t>
  </si>
  <si>
    <t>GPRIN2A/NPYR1A</t>
  </si>
  <si>
    <t>16p11.2/6p</t>
  </si>
  <si>
    <t>Ancestral coordinates (build38)</t>
  </si>
  <si>
    <t>Derived coordinates (build38)</t>
  </si>
  <si>
    <t>GPR89_PDZK1</t>
  </si>
  <si>
    <t>GPR89/PDZK1</t>
  </si>
  <si>
    <t>Mean</t>
  </si>
  <si>
    <t>incorrect in GRCh37</t>
  </si>
  <si>
    <t>Paralog name</t>
  </si>
  <si>
    <t>chr2:86637377-88042184</t>
  </si>
  <si>
    <t>chr2:130390829-130728778</t>
  </si>
  <si>
    <t>chr5:69505042-71472634</t>
  </si>
  <si>
    <t>chr15:30003028-32709306</t>
  </si>
  <si>
    <t>chr16:28974461-30382593</t>
  </si>
  <si>
    <t>chr18:20930937-20966065</t>
  </si>
  <si>
    <t>Type</t>
  </si>
  <si>
    <t>Primary</t>
  </si>
  <si>
    <t>Secondary</t>
  </si>
  <si>
    <t>Gene family</t>
  </si>
  <si>
    <t>FCGR1B_HIST2H2B</t>
  </si>
  <si>
    <t>ARHGEF5A_OR2A-B</t>
  </si>
  <si>
    <t>ARHGEF5B_OR2A-A</t>
  </si>
  <si>
    <t>Human build GRCh38</t>
  </si>
  <si>
    <t>error in reference</t>
  </si>
  <si>
    <t>Note**</t>
  </si>
  <si>
    <t>A single individual with het deletion of MIR4267A and B and intervening unique region on one chromosome validated by FISH</t>
  </si>
  <si>
    <t>A single individual validated as homozygous deletion of ROCK1B by FISH</t>
  </si>
  <si>
    <t>strand</t>
  </si>
  <si>
    <t>NM_014783</t>
  </si>
  <si>
    <t>NM_001039841</t>
  </si>
  <si>
    <t>NM_005435</t>
  </si>
  <si>
    <t>ARHGEF35</t>
  </si>
  <si>
    <t>NM_001003702</t>
  </si>
  <si>
    <t>ARHGEF34P</t>
  </si>
  <si>
    <t>NR_033942</t>
  </si>
  <si>
    <t>NM_172213</t>
  </si>
  <si>
    <t>CFC1B</t>
  </si>
  <si>
    <t>NM_001079530</t>
  </si>
  <si>
    <t>CFC1A</t>
  </si>
  <si>
    <t>NM_000746</t>
  </si>
  <si>
    <t>NM_139320</t>
  </si>
  <si>
    <t>NM_001286555</t>
  </si>
  <si>
    <t>NM_001123168</t>
  </si>
  <si>
    <t>FAM72B</t>
  </si>
  <si>
    <t>NM_001100910</t>
  </si>
  <si>
    <t>FAM72C</t>
  </si>
  <si>
    <t>NM_001287385</t>
  </si>
  <si>
    <t>FAM72D</t>
  </si>
  <si>
    <t>NM_207418</t>
  </si>
  <si>
    <t>NM_000566</t>
  </si>
  <si>
    <t>FCGR1B</t>
  </si>
  <si>
    <t>NM_001017986</t>
  </si>
  <si>
    <t>FCGR1C</t>
  </si>
  <si>
    <t>NR_027484</t>
  </si>
  <si>
    <t>FCGR1D</t>
  </si>
  <si>
    <t>NM_001018071</t>
  </si>
  <si>
    <t>FRMPD2B</t>
  </si>
  <si>
    <t>NR_033172</t>
  </si>
  <si>
    <t>NM_001097612</t>
  </si>
  <si>
    <t>GPR89B</t>
  </si>
  <si>
    <t>NM_016334</t>
  </si>
  <si>
    <t>NM_014696</t>
  </si>
  <si>
    <t>GPRIN2A</t>
  </si>
  <si>
    <t>NM_001515</t>
  </si>
  <si>
    <t>NM_001098728</t>
  </si>
  <si>
    <t>NM_032999</t>
  </si>
  <si>
    <t>GTF2IA</t>
  </si>
  <si>
    <t>GTF2IP1</t>
  </si>
  <si>
    <t>NR_002206</t>
  </si>
  <si>
    <t>GTF2IB</t>
  </si>
  <si>
    <t>GTF2IC</t>
  </si>
  <si>
    <t>NM_173537</t>
  </si>
  <si>
    <t>GTF2IRD2A</t>
  </si>
  <si>
    <t>GTF2IRD2B</t>
  </si>
  <si>
    <t>NM_001003795</t>
  </si>
  <si>
    <t>NM_001161334</t>
  </si>
  <si>
    <t>HIST2H2A</t>
  </si>
  <si>
    <t>HIST2H2BA</t>
  </si>
  <si>
    <t>NR_027337</t>
  </si>
  <si>
    <t>HIST2H2C</t>
  </si>
  <si>
    <t>NM_001270974</t>
  </si>
  <si>
    <t>NR_103556</t>
  </si>
  <si>
    <t>MIR4435-1HG</t>
  </si>
  <si>
    <t>NR_015395</t>
  </si>
  <si>
    <t>LINC00152</t>
  </si>
  <si>
    <t>NR_024204</t>
  </si>
  <si>
    <t>NM_004536</t>
  </si>
  <si>
    <t>NM_000265</t>
  </si>
  <si>
    <t>NCF1A</t>
  </si>
  <si>
    <t>NR_003187</t>
  </si>
  <si>
    <t>NCF1B</t>
  </si>
  <si>
    <t>NR_003186</t>
  </si>
  <si>
    <t>NM_001278794</t>
  </si>
  <si>
    <t>NPY4R-A</t>
  </si>
  <si>
    <t>NPY4R-B</t>
  </si>
  <si>
    <t>NM_002538</t>
  </si>
  <si>
    <t>LOC647859</t>
  </si>
  <si>
    <t>NR_026578</t>
  </si>
  <si>
    <t>OR2A1</t>
  </si>
  <si>
    <t>NM_001005287</t>
  </si>
  <si>
    <t>OR2A1-A</t>
  </si>
  <si>
    <t>OR2A1-B</t>
  </si>
  <si>
    <t>PDZK1</t>
  </si>
  <si>
    <t>NM_002614</t>
  </si>
  <si>
    <t>PDZK1A</t>
  </si>
  <si>
    <t>PDZK1P2</t>
  </si>
  <si>
    <t>NR_111936</t>
  </si>
  <si>
    <t>PDZK1B</t>
  </si>
  <si>
    <t>NM_001042358</t>
  </si>
  <si>
    <t>NM_005406</t>
  </si>
  <si>
    <t>ROCK1P1</t>
  </si>
  <si>
    <t>NR_033770</t>
  </si>
  <si>
    <t>SERF1A</t>
  </si>
  <si>
    <t>NM_021967</t>
  </si>
  <si>
    <t>SERF1</t>
  </si>
  <si>
    <t>NM_000344</t>
  </si>
  <si>
    <t>SMN2</t>
  </si>
  <si>
    <t>NM_001170637</t>
  </si>
  <si>
    <t>SRGAP2A</t>
  </si>
  <si>
    <t>SRGAP2B</t>
  </si>
  <si>
    <t>NM_001271870</t>
  </si>
  <si>
    <t>SRGAP2C</t>
  </si>
  <si>
    <t>NM_001271872</t>
  </si>
  <si>
    <t>SRGAP2D</t>
  </si>
  <si>
    <t>NR_120535</t>
  </si>
  <si>
    <t>TCAF1</t>
  </si>
  <si>
    <t>NM_014719</t>
  </si>
  <si>
    <t>TCAF1A</t>
  </si>
  <si>
    <t>TCAF2</t>
  </si>
  <si>
    <t>TCAF2A</t>
  </si>
  <si>
    <t>TCAF2P1</t>
  </si>
  <si>
    <t>NR_110549</t>
  </si>
  <si>
    <t>TCAF2B</t>
  </si>
  <si>
    <t>TCAF2C</t>
  </si>
  <si>
    <t>NR_027313</t>
  </si>
  <si>
    <t>TISP43A</t>
  </si>
  <si>
    <t>TISP43B</t>
  </si>
  <si>
    <t>NM_001039182</t>
  </si>
  <si>
    <t>GRCh37 incorrect</t>
  </si>
  <si>
    <t>GRCh37 and GRCh38 incorrect</t>
  </si>
  <si>
    <t>HGDP (n=236; GRCh38)</t>
  </si>
  <si>
    <t>1**</t>
  </si>
  <si>
    <t>3**</t>
  </si>
  <si>
    <t>ARHGEF5_OR2A</t>
  </si>
  <si>
    <t>All 3 individuals with predicted homozygous mutations were validated as CN=4 by FISH</t>
  </si>
  <si>
    <t>x (1000g)</t>
  </si>
  <si>
    <t>x (HGDP)</t>
  </si>
  <si>
    <t>HGDP (n=236)</t>
  </si>
  <si>
    <t>1000 Genomes (n=2143)</t>
  </si>
  <si>
    <t>1000 Genomes (n=2143, GRCh37)</t>
  </si>
  <si>
    <t>chr1:118991014-125780799</t>
  </si>
  <si>
    <t>chr1:143145441-149935226</t>
  </si>
  <si>
    <t>chr1:206128087-206482713</t>
  </si>
  <si>
    <t>chr7:72481063-75562102</t>
  </si>
  <si>
    <t>chr10:45633931-48231150</t>
  </si>
  <si>
    <t>chr16:70798408-71240546</t>
  </si>
  <si>
    <t>DUSP22**</t>
  </si>
  <si>
    <t>BOLA2**</t>
  </si>
  <si>
    <t>** Cannot differentiate paralogs</t>
  </si>
  <si>
    <t>CORO1A**</t>
  </si>
  <si>
    <t>Total individuals</t>
  </si>
  <si>
    <t>OR2A-A</t>
  </si>
  <si>
    <t>OR2A-B</t>
  </si>
  <si>
    <t>*** Gene paralog deleted from duplication</t>
  </si>
  <si>
    <t>NAIP***</t>
  </si>
  <si>
    <t>CH17 does not have this gene duplicated so SUNKs will be inaccurate</t>
  </si>
  <si>
    <t>SMN2/SERF1B</t>
  </si>
  <si>
    <t>SMN1/SERF1A</t>
  </si>
  <si>
    <t>Present in all humans tested</t>
  </si>
  <si>
    <t>FISH validation</t>
  </si>
  <si>
    <t>Number of SUNKs</t>
  </si>
  <si>
    <t>Not enough SUNKs to genotype</t>
  </si>
  <si>
    <t>MST1L</t>
  </si>
  <si>
    <t>DDAH1</t>
  </si>
  <si>
    <t>GPR89B,GPR89C</t>
  </si>
  <si>
    <t>SRGAP2,SRGAP2B,SRGAP2C,SRGAP2D</t>
  </si>
  <si>
    <t>SRP9</t>
  </si>
  <si>
    <t>FRMPD2,FRMPD2P1</t>
  </si>
  <si>
    <t>FANK1</t>
  </si>
  <si>
    <t>chr11</t>
  </si>
  <si>
    <t>GRM5</t>
  </si>
  <si>
    <t>GUCY1A2</t>
  </si>
  <si>
    <t>chr12</t>
  </si>
  <si>
    <t>DHRS4L1</t>
  </si>
  <si>
    <t>OTUD7A</t>
  </si>
  <si>
    <t>chr17</t>
  </si>
  <si>
    <t>MINK1</t>
  </si>
  <si>
    <t>EPN2</t>
  </si>
  <si>
    <t>NPEPPS</t>
  </si>
  <si>
    <t>FLJ43681</t>
  </si>
  <si>
    <t>FLJ44255</t>
  </si>
  <si>
    <t>chr19</t>
  </si>
  <si>
    <t>ANAPC1P1,CD8B</t>
  </si>
  <si>
    <t>RGPD1</t>
  </si>
  <si>
    <t>AFF3</t>
  </si>
  <si>
    <t>CFC1,CFC1B,LOC646743,TISP43</t>
  </si>
  <si>
    <t>PSMD14</t>
  </si>
  <si>
    <t>chr20</t>
  </si>
  <si>
    <t>chr21</t>
  </si>
  <si>
    <t>chr22</t>
  </si>
  <si>
    <t>ACR</t>
  </si>
  <si>
    <t>chr3</t>
  </si>
  <si>
    <t>ULK4</t>
  </si>
  <si>
    <t>SLC9C1</t>
  </si>
  <si>
    <t>chr4</t>
  </si>
  <si>
    <t>GTF2H2C,GTF2H2D,OCLN</t>
  </si>
  <si>
    <t>GTF2H2B,SMA5</t>
  </si>
  <si>
    <t>GTF2H2,NAIP</t>
  </si>
  <si>
    <t>ENPP3,OR2A4</t>
  </si>
  <si>
    <t>PMS2P5</t>
  </si>
  <si>
    <t>FAM115A,LOC154761</t>
  </si>
  <si>
    <t>ACTR3B</t>
  </si>
  <si>
    <t>DPP6</t>
  </si>
  <si>
    <t>chr8</t>
  </si>
  <si>
    <t>FSD1L</t>
  </si>
  <si>
    <t>RABGAP1</t>
  </si>
  <si>
    <t>CACNA1B</t>
  </si>
  <si>
    <t>iso_accession</t>
  </si>
  <si>
    <t>SERF1Ac</t>
  </si>
  <si>
    <t>SERF1At</t>
  </si>
  <si>
    <t>IMPACT</t>
  </si>
  <si>
    <t>SYMBOL</t>
  </si>
  <si>
    <t>STRAND</t>
  </si>
  <si>
    <t>MaxEntScan_alt</t>
  </si>
  <si>
    <t>MaxEntScan_diff</t>
  </si>
  <si>
    <t>MaxEntScan_ref</t>
  </si>
  <si>
    <t>No. individ</t>
  </si>
  <si>
    <t>No. total</t>
  </si>
  <si>
    <t>Frequency</t>
  </si>
  <si>
    <t>CADD</t>
  </si>
  <si>
    <t>PHREP</t>
  </si>
  <si>
    <t>synonymous</t>
  </si>
  <si>
    <t>LOW</t>
  </si>
  <si>
    <t>7633</t>
  </si>
  <si>
    <t>gcG/gcA</t>
  </si>
  <si>
    <t>7483</t>
  </si>
  <si>
    <t>7263</t>
  </si>
  <si>
    <t>S</t>
  </si>
  <si>
    <t>missense</t>
  </si>
  <si>
    <t>MODERATE</t>
  </si>
  <si>
    <t>7199</t>
  </si>
  <si>
    <t>2400</t>
  </si>
  <si>
    <t>R/Q</t>
  </si>
  <si>
    <t>cGa/cAa</t>
  </si>
  <si>
    <t>2390</t>
  </si>
  <si>
    <t>H/Y</t>
  </si>
  <si>
    <t>Cac/Tac</t>
  </si>
  <si>
    <t>2380</t>
  </si>
  <si>
    <t>V</t>
  </si>
  <si>
    <t>gtG/gtC</t>
  </si>
  <si>
    <t>2362</t>
  </si>
  <si>
    <t>D</t>
  </si>
  <si>
    <t>gaC/gaT</t>
  </si>
  <si>
    <t>2359</t>
  </si>
  <si>
    <t>P/A</t>
  </si>
  <si>
    <t>Ccc/Gcc</t>
  </si>
  <si>
    <t>L</t>
  </si>
  <si>
    <t>Ttg/Ctg</t>
  </si>
  <si>
    <t>A/V</t>
  </si>
  <si>
    <t>gCg/gTg</t>
  </si>
  <si>
    <t>2324</t>
  </si>
  <si>
    <t>P/R</t>
  </si>
  <si>
    <t>cCt/cGt</t>
  </si>
  <si>
    <t>2319</t>
  </si>
  <si>
    <t>6945</t>
  </si>
  <si>
    <t>2315</t>
  </si>
  <si>
    <t>I</t>
  </si>
  <si>
    <t>atT/atC</t>
  </si>
  <si>
    <t>6893</t>
  </si>
  <si>
    <t>2298</t>
  </si>
  <si>
    <t>cGg/cAg</t>
  </si>
  <si>
    <t>E/K</t>
  </si>
  <si>
    <t>Gaa/Aaa</t>
  </si>
  <si>
    <t>2256</t>
  </si>
  <si>
    <t>R/C</t>
  </si>
  <si>
    <t>Cgc/Tgc</t>
  </si>
  <si>
    <t>2188</t>
  </si>
  <si>
    <t>A/T</t>
  </si>
  <si>
    <t>Gcc/Acc</t>
  </si>
  <si>
    <t>2172</t>
  </si>
  <si>
    <t>tcC/tcT</t>
  </si>
  <si>
    <t>6486</t>
  </si>
  <si>
    <t>2162</t>
  </si>
  <si>
    <t>6477</t>
  </si>
  <si>
    <t>2159</t>
  </si>
  <si>
    <t>acG/acA</t>
  </si>
  <si>
    <t>acG/acC</t>
  </si>
  <si>
    <t>T/M</t>
  </si>
  <si>
    <t>aCg/aTg</t>
  </si>
  <si>
    <t>2141</t>
  </si>
  <si>
    <t>Ctg/Ttg</t>
  </si>
  <si>
    <t>2121</t>
  </si>
  <si>
    <t>K/N</t>
  </si>
  <si>
    <t>aaG/aaC</t>
  </si>
  <si>
    <t>2082</t>
  </si>
  <si>
    <t>P</t>
  </si>
  <si>
    <t>ccT/ccC</t>
  </si>
  <si>
    <t>2075</t>
  </si>
  <si>
    <t>V/M</t>
  </si>
  <si>
    <t>Gtg/Atg</t>
  </si>
  <si>
    <t>2060</t>
  </si>
  <si>
    <t>R/H</t>
  </si>
  <si>
    <t>cGc/cAc</t>
  </si>
  <si>
    <t>2047</t>
  </si>
  <si>
    <t>R</t>
  </si>
  <si>
    <t>cgG/cgA</t>
  </si>
  <si>
    <t>6139</t>
  </si>
  <si>
    <t>R/W</t>
  </si>
  <si>
    <t>Cgg/Tgg</t>
  </si>
  <si>
    <t>6314</t>
  </si>
  <si>
    <t>H/N</t>
  </si>
  <si>
    <t>Cat/Aat</t>
  </si>
  <si>
    <t>2029</t>
  </si>
  <si>
    <t>ctG/ctC</t>
  </si>
  <si>
    <t>2028</t>
  </si>
  <si>
    <t>atC/atA</t>
  </si>
  <si>
    <t>2019</t>
  </si>
  <si>
    <t>2015</t>
  </si>
  <si>
    <t>F</t>
  </si>
  <si>
    <t>ttT/ttC</t>
  </si>
  <si>
    <t>6262</t>
  </si>
  <si>
    <t>2014</t>
  </si>
  <si>
    <t>R/G</t>
  </si>
  <si>
    <t>Cga/Gga</t>
  </si>
  <si>
    <t>Cga/Aga</t>
  </si>
  <si>
    <t>5997</t>
  </si>
  <si>
    <t>N</t>
  </si>
  <si>
    <t>aaT/aaC</t>
  </si>
  <si>
    <t>1995</t>
  </si>
  <si>
    <t>ttG/ttA</t>
  </si>
  <si>
    <t>5958</t>
  </si>
  <si>
    <t>1986</t>
  </si>
  <si>
    <t>gcT/gcC</t>
  </si>
  <si>
    <t>32/34</t>
  </si>
  <si>
    <t>1972</t>
  </si>
  <si>
    <t>gCa/gTa</t>
  </si>
  <si>
    <t>1957</t>
  </si>
  <si>
    <t>E</t>
  </si>
  <si>
    <t>gaG/gaA</t>
  </si>
  <si>
    <t>1906</t>
  </si>
  <si>
    <t>Q</t>
  </si>
  <si>
    <t>caG/caA</t>
  </si>
  <si>
    <t>1818</t>
  </si>
  <si>
    <t>gtG/gtA</t>
  </si>
  <si>
    <t>5421</t>
  </si>
  <si>
    <t>1807</t>
  </si>
  <si>
    <t>ctC/ctT</t>
  </si>
  <si>
    <t>1772</t>
  </si>
  <si>
    <t>1760</t>
  </si>
  <si>
    <t>D/N</t>
  </si>
  <si>
    <t>Gat/Aat</t>
  </si>
  <si>
    <t>1727</t>
  </si>
  <si>
    <t>cGt/cAt</t>
  </si>
  <si>
    <t>1726</t>
  </si>
  <si>
    <t>1719</t>
  </si>
  <si>
    <t>1716</t>
  </si>
  <si>
    <t>acT/acC</t>
  </si>
  <si>
    <t>5323</t>
  </si>
  <si>
    <t>1701</t>
  </si>
  <si>
    <t>K</t>
  </si>
  <si>
    <t>aaA/aaG</t>
  </si>
  <si>
    <t>1692</t>
  </si>
  <si>
    <t>I/V</t>
  </si>
  <si>
    <t>Att/Gtt</t>
  </si>
  <si>
    <t>5065</t>
  </si>
  <si>
    <t>1689</t>
  </si>
  <si>
    <t>I/F</t>
  </si>
  <si>
    <t>Att/Ttt</t>
  </si>
  <si>
    <t>1675</t>
  </si>
  <si>
    <t>1667</t>
  </si>
  <si>
    <t>V/F</t>
  </si>
  <si>
    <t>Gtc/Ttc</t>
  </si>
  <si>
    <t>5216</t>
  </si>
  <si>
    <t>1666</t>
  </si>
  <si>
    <t>V/I</t>
  </si>
  <si>
    <t>Gtc/Atc</t>
  </si>
  <si>
    <t>4992</t>
  </si>
  <si>
    <t>1664</t>
  </si>
  <si>
    <t>1643</t>
  </si>
  <si>
    <t>1633</t>
  </si>
  <si>
    <t>Gtt/Att</t>
  </si>
  <si>
    <t>1614</t>
  </si>
  <si>
    <t>Q/K</t>
  </si>
  <si>
    <t>Caa/Aaa</t>
  </si>
  <si>
    <t>4974</t>
  </si>
  <si>
    <t>G/E</t>
  </si>
  <si>
    <t>gGg/gAg</t>
  </si>
  <si>
    <t>4961</t>
  </si>
  <si>
    <t>1581</t>
  </si>
  <si>
    <t>1578</t>
  </si>
  <si>
    <t>cgC/cgT</t>
  </si>
  <si>
    <t>1567</t>
  </si>
  <si>
    <t>S/R</t>
  </si>
  <si>
    <t>agC/agG</t>
  </si>
  <si>
    <t>4871</t>
  </si>
  <si>
    <t>Gta/Ata</t>
  </si>
  <si>
    <t>4635</t>
  </si>
  <si>
    <t>1545</t>
  </si>
  <si>
    <t>ggT/ggC</t>
  </si>
  <si>
    <t>4624</t>
  </si>
  <si>
    <t>1542</t>
  </si>
  <si>
    <t>L/V</t>
  </si>
  <si>
    <t>Ctg/Gtg</t>
  </si>
  <si>
    <t>4516</t>
  </si>
  <si>
    <t>1506</t>
  </si>
  <si>
    <t>Gac/Aac</t>
  </si>
  <si>
    <t>4621</t>
  </si>
  <si>
    <t>1467</t>
  </si>
  <si>
    <t>4575</t>
  </si>
  <si>
    <t>1452</t>
  </si>
  <si>
    <t>1447</t>
  </si>
  <si>
    <t>gcC/gcG</t>
  </si>
  <si>
    <t>4532</t>
  </si>
  <si>
    <t>1438</t>
  </si>
  <si>
    <t>ggC/ggT</t>
  </si>
  <si>
    <t>4525</t>
  </si>
  <si>
    <t>1435</t>
  </si>
  <si>
    <t>1432</t>
  </si>
  <si>
    <t>4464</t>
  </si>
  <si>
    <t>4244</t>
  </si>
  <si>
    <t>1415</t>
  </si>
  <si>
    <t>4458</t>
  </si>
  <si>
    <t>1413</t>
  </si>
  <si>
    <t>1410</t>
  </si>
  <si>
    <t>1385</t>
  </si>
  <si>
    <t>H</t>
  </si>
  <si>
    <t>caC/caT</t>
  </si>
  <si>
    <t>1372</t>
  </si>
  <si>
    <t>4081</t>
  </si>
  <si>
    <t>1361</t>
  </si>
  <si>
    <t>4235</t>
  </si>
  <si>
    <t>1339</t>
  </si>
  <si>
    <t>G/R</t>
  </si>
  <si>
    <t>Ggg/Agg</t>
  </si>
  <si>
    <t>1338</t>
  </si>
  <si>
    <t>4225</t>
  </si>
  <si>
    <t>4005</t>
  </si>
  <si>
    <t>1335</t>
  </si>
  <si>
    <t>ccG/ccA</t>
  </si>
  <si>
    <t>P/L</t>
  </si>
  <si>
    <t>cCg/cTg</t>
  </si>
  <si>
    <t>4215</t>
  </si>
  <si>
    <t>1332</t>
  </si>
  <si>
    <t>4200</t>
  </si>
  <si>
    <t>3980</t>
  </si>
  <si>
    <t>1327</t>
  </si>
  <si>
    <t>D/G</t>
  </si>
  <si>
    <t>gAt/gGt</t>
  </si>
  <si>
    <t>3918</t>
  </si>
  <si>
    <t>gaT/gaC</t>
  </si>
  <si>
    <t>3913</t>
  </si>
  <si>
    <t>1305</t>
  </si>
  <si>
    <t>3999</t>
  </si>
  <si>
    <t>3779</t>
  </si>
  <si>
    <t>1260</t>
  </si>
  <si>
    <t>3752</t>
  </si>
  <si>
    <t>1234</t>
  </si>
  <si>
    <t>caT/caC</t>
  </si>
  <si>
    <t>3654</t>
  </si>
  <si>
    <t>1218</t>
  </si>
  <si>
    <t>3873</t>
  </si>
  <si>
    <t>3653</t>
  </si>
  <si>
    <t>3640</t>
  </si>
  <si>
    <t>1214</t>
  </si>
  <si>
    <t>P/S</t>
  </si>
  <si>
    <t>Cca/Tca</t>
  </si>
  <si>
    <t>1211</t>
  </si>
  <si>
    <t>C/F</t>
  </si>
  <si>
    <t>tGc/tTc</t>
  </si>
  <si>
    <t>3625</t>
  </si>
  <si>
    <t>1209</t>
  </si>
  <si>
    <t>F/V</t>
  </si>
  <si>
    <t>Ttc/Gtc</t>
  </si>
  <si>
    <t>3739</t>
  </si>
  <si>
    <t>3519</t>
  </si>
  <si>
    <t>tgC/tgT</t>
  </si>
  <si>
    <t>3506</t>
  </si>
  <si>
    <t>1169</t>
  </si>
  <si>
    <t>G/A</t>
  </si>
  <si>
    <t>gGt/gCt</t>
  </si>
  <si>
    <t>P/T</t>
  </si>
  <si>
    <t>Ccc/Acc</t>
  </si>
  <si>
    <t>AT</t>
  </si>
  <si>
    <t>1154</t>
  </si>
  <si>
    <t>3586</t>
  </si>
  <si>
    <t>1122</t>
  </si>
  <si>
    <t>H/Q</t>
  </si>
  <si>
    <t>1079</t>
  </si>
  <si>
    <t>3454</t>
  </si>
  <si>
    <t>3234</t>
  </si>
  <si>
    <t>1078</t>
  </si>
  <si>
    <t>1076</t>
  </si>
  <si>
    <t>3205</t>
  </si>
  <si>
    <t>1069</t>
  </si>
  <si>
    <t>Cgg/Agg</t>
  </si>
  <si>
    <t>19/34</t>
  </si>
  <si>
    <t>3117</t>
  </si>
  <si>
    <t>1039</t>
  </si>
  <si>
    <t>3329</t>
  </si>
  <si>
    <t>3109</t>
  </si>
  <si>
    <t>1037</t>
  </si>
  <si>
    <t>Gag/Aag</t>
  </si>
  <si>
    <t>3254</t>
  </si>
  <si>
    <t>3034</t>
  </si>
  <si>
    <t>1012</t>
  </si>
  <si>
    <t>3248</t>
  </si>
  <si>
    <t>3028</t>
  </si>
  <si>
    <t>1010</t>
  </si>
  <si>
    <t>S/A</t>
  </si>
  <si>
    <t>Tct/Gct</t>
  </si>
  <si>
    <t>2946</t>
  </si>
  <si>
    <t>982</t>
  </si>
  <si>
    <t>gtC/gtT</t>
  </si>
  <si>
    <t>3050</t>
  </si>
  <si>
    <t>2830</t>
  </si>
  <si>
    <t>944</t>
  </si>
  <si>
    <t>D/Y</t>
  </si>
  <si>
    <t>Gat/Tat</t>
  </si>
  <si>
    <t>3005</t>
  </si>
  <si>
    <t>929</t>
  </si>
  <si>
    <t>Gga/Aga</t>
  </si>
  <si>
    <t>2921</t>
  </si>
  <si>
    <t>2701</t>
  </si>
  <si>
    <t>901</t>
  </si>
  <si>
    <t>Cca/Aca</t>
  </si>
  <si>
    <t>2881</t>
  </si>
  <si>
    <t>2661</t>
  </si>
  <si>
    <t>887</t>
  </si>
  <si>
    <t>2863</t>
  </si>
  <si>
    <t>2643</t>
  </si>
  <si>
    <t>ccC/ccT</t>
  </si>
  <si>
    <t>2606</t>
  </si>
  <si>
    <t>869</t>
  </si>
  <si>
    <t>2805</t>
  </si>
  <si>
    <t>2585</t>
  </si>
  <si>
    <t>862</t>
  </si>
  <si>
    <t>gCt/gTt</t>
  </si>
  <si>
    <t>2695</t>
  </si>
  <si>
    <t>2475</t>
  </si>
  <si>
    <t>825</t>
  </si>
  <si>
    <t>Y</t>
  </si>
  <si>
    <t>taC/taT</t>
  </si>
  <si>
    <t>CA</t>
  </si>
  <si>
    <t>2608</t>
  </si>
  <si>
    <t>796</t>
  </si>
  <si>
    <t>atT/atA</t>
  </si>
  <si>
    <t>2545</t>
  </si>
  <si>
    <t>2325</t>
  </si>
  <si>
    <t>775</t>
  </si>
  <si>
    <t>ctG/ctA</t>
  </si>
  <si>
    <t>2543</t>
  </si>
  <si>
    <t>2243</t>
  </si>
  <si>
    <t>748</t>
  </si>
  <si>
    <t>G/D</t>
  </si>
  <si>
    <t>gGc/gAc</t>
  </si>
  <si>
    <t>2294</t>
  </si>
  <si>
    <t>692</t>
  </si>
  <si>
    <t>2262</t>
  </si>
  <si>
    <t>2042</t>
  </si>
  <si>
    <t>681</t>
  </si>
  <si>
    <t>I/N</t>
  </si>
  <si>
    <t>aTt/aAt</t>
  </si>
  <si>
    <t>2213</t>
  </si>
  <si>
    <t>1993</t>
  </si>
  <si>
    <t>665</t>
  </si>
  <si>
    <t>2131</t>
  </si>
  <si>
    <t>637</t>
  </si>
  <si>
    <t>2024</t>
  </si>
  <si>
    <t>1804</t>
  </si>
  <si>
    <t>602</t>
  </si>
  <si>
    <t>2011</t>
  </si>
  <si>
    <t>1791</t>
  </si>
  <si>
    <t>597</t>
  </si>
  <si>
    <t>1822</t>
  </si>
  <si>
    <t>1602</t>
  </si>
  <si>
    <t>534</t>
  </si>
  <si>
    <t>1774</t>
  </si>
  <si>
    <t>1554</t>
  </si>
  <si>
    <t>1708</t>
  </si>
  <si>
    <t>1488</t>
  </si>
  <si>
    <t>496</t>
  </si>
  <si>
    <t>1663</t>
  </si>
  <si>
    <t>1443</t>
  </si>
  <si>
    <t>481</t>
  </si>
  <si>
    <t>1616</t>
  </si>
  <si>
    <t>1396</t>
  </si>
  <si>
    <t>466</t>
  </si>
  <si>
    <t>Cag/Aag</t>
  </si>
  <si>
    <t>1535</t>
  </si>
  <si>
    <t>1315</t>
  </si>
  <si>
    <t>439</t>
  </si>
  <si>
    <t>1527</t>
  </si>
  <si>
    <t>1307</t>
  </si>
  <si>
    <t>436</t>
  </si>
  <si>
    <t>1299</t>
  </si>
  <si>
    <t>433</t>
  </si>
  <si>
    <t>tgT/tgC</t>
  </si>
  <si>
    <t>1465</t>
  </si>
  <si>
    <t>1245</t>
  </si>
  <si>
    <t>HIGH</t>
  </si>
  <si>
    <t>1355</t>
  </si>
  <si>
    <t>1135</t>
  </si>
  <si>
    <t>379</t>
  </si>
  <si>
    <t>C/R</t>
  </si>
  <si>
    <t>Tgc/Cgc</t>
  </si>
  <si>
    <t>1352</t>
  </si>
  <si>
    <t>1132</t>
  </si>
  <si>
    <t>378</t>
  </si>
  <si>
    <t>A/P</t>
  </si>
  <si>
    <t>Gca/Cca</t>
  </si>
  <si>
    <t>1341</t>
  </si>
  <si>
    <t>1121</t>
  </si>
  <si>
    <t>H/L</t>
  </si>
  <si>
    <t>1113</t>
  </si>
  <si>
    <t>371</t>
  </si>
  <si>
    <t>ctC/ctG</t>
  </si>
  <si>
    <t>6/34</t>
  </si>
  <si>
    <t>1297</t>
  </si>
  <si>
    <t>1077</t>
  </si>
  <si>
    <t>1261</t>
  </si>
  <si>
    <t>1041</t>
  </si>
  <si>
    <t>347</t>
  </si>
  <si>
    <t>1253</t>
  </si>
  <si>
    <t>1033</t>
  </si>
  <si>
    <t>1252</t>
  </si>
  <si>
    <t>1032</t>
  </si>
  <si>
    <t>344</t>
  </si>
  <si>
    <t>ttC/ttT</t>
  </si>
  <si>
    <t>1159</t>
  </si>
  <si>
    <t>939</t>
  </si>
  <si>
    <t>1126</t>
  </si>
  <si>
    <t>906</t>
  </si>
  <si>
    <t>302</t>
  </si>
  <si>
    <t>988</t>
  </si>
  <si>
    <t>768</t>
  </si>
  <si>
    <t>256</t>
  </si>
  <si>
    <t>acC/acT</t>
  </si>
  <si>
    <t>242</t>
  </si>
  <si>
    <t>F/L</t>
  </si>
  <si>
    <t>Ttc/Ctc</t>
  </si>
  <si>
    <t>923</t>
  </si>
  <si>
    <t>703</t>
  </si>
  <si>
    <t>235</t>
  </si>
  <si>
    <t>T/S</t>
  </si>
  <si>
    <t>Acc/Tcc</t>
  </si>
  <si>
    <t>918</t>
  </si>
  <si>
    <t>698</t>
  </si>
  <si>
    <t>233</t>
  </si>
  <si>
    <t>G/V</t>
  </si>
  <si>
    <t>gGa/gTa</t>
  </si>
  <si>
    <t>229</t>
  </si>
  <si>
    <t>cTT/cT</t>
  </si>
  <si>
    <t>904</t>
  </si>
  <si>
    <t>684</t>
  </si>
  <si>
    <t>228</t>
  </si>
  <si>
    <t>tcA/tcG</t>
  </si>
  <si>
    <t>900</t>
  </si>
  <si>
    <t>680</t>
  </si>
  <si>
    <t>P/H</t>
  </si>
  <si>
    <t>cCc/cAc</t>
  </si>
  <si>
    <t>890</t>
  </si>
  <si>
    <t>Ccc/Tcc</t>
  </si>
  <si>
    <t>884</t>
  </si>
  <si>
    <t>664</t>
  </si>
  <si>
    <t>222</t>
  </si>
  <si>
    <t>Y/H</t>
  </si>
  <si>
    <t>Tat/Cat</t>
  </si>
  <si>
    <t>660</t>
  </si>
  <si>
    <t>220</t>
  </si>
  <si>
    <t>agC/agA</t>
  </si>
  <si>
    <t>871</t>
  </si>
  <si>
    <t>651</t>
  </si>
  <si>
    <t>217</t>
  </si>
  <si>
    <t>849</t>
  </si>
  <si>
    <t>629</t>
  </si>
  <si>
    <t>210</t>
  </si>
  <si>
    <t>cCt/cTt</t>
  </si>
  <si>
    <t>831</t>
  </si>
  <si>
    <t>611</t>
  </si>
  <si>
    <t>S/Y</t>
  </si>
  <si>
    <t>tCc/tAc</t>
  </si>
  <si>
    <t>814</t>
  </si>
  <si>
    <t>594</t>
  </si>
  <si>
    <t>198</t>
  </si>
  <si>
    <t>tgC/tgA</t>
  </si>
  <si>
    <t>810</t>
  </si>
  <si>
    <t>590</t>
  </si>
  <si>
    <t>197</t>
  </si>
  <si>
    <t>T/I</t>
  </si>
  <si>
    <t>aCc/aTc</t>
  </si>
  <si>
    <t>808</t>
  </si>
  <si>
    <t>588</t>
  </si>
  <si>
    <t>196</t>
  </si>
  <si>
    <t>ggC/ggG</t>
  </si>
  <si>
    <t>577</t>
  </si>
  <si>
    <t>193</t>
  </si>
  <si>
    <t>576</t>
  </si>
  <si>
    <t>192</t>
  </si>
  <si>
    <t>544</t>
  </si>
  <si>
    <t>182</t>
  </si>
  <si>
    <t>D/H</t>
  </si>
  <si>
    <t>Gat/Cat</t>
  </si>
  <si>
    <t>754</t>
  </si>
  <si>
    <t>178</t>
  </si>
  <si>
    <t>747</t>
  </si>
  <si>
    <t>527</t>
  </si>
  <si>
    <t>176</t>
  </si>
  <si>
    <t>731</t>
  </si>
  <si>
    <t>511</t>
  </si>
  <si>
    <t>171</t>
  </si>
  <si>
    <t>L/F</t>
  </si>
  <si>
    <t>Ctc/Ttc</t>
  </si>
  <si>
    <t>700</t>
  </si>
  <si>
    <t>480</t>
  </si>
  <si>
    <t>160</t>
  </si>
  <si>
    <t>699</t>
  </si>
  <si>
    <t>479</t>
  </si>
  <si>
    <t>aCc/aGc</t>
  </si>
  <si>
    <t>460</t>
  </si>
  <si>
    <t>Gca/Aca</t>
  </si>
  <si>
    <t>676</t>
  </si>
  <si>
    <t>456</t>
  </si>
  <si>
    <t>152</t>
  </si>
  <si>
    <t>675</t>
  </si>
  <si>
    <t>455</t>
  </si>
  <si>
    <t>cCc/cTc</t>
  </si>
  <si>
    <t>655</t>
  </si>
  <si>
    <t>145</t>
  </si>
  <si>
    <t>625</t>
  </si>
  <si>
    <t>405</t>
  </si>
  <si>
    <t>135</t>
  </si>
  <si>
    <t>402</t>
  </si>
  <si>
    <t>134</t>
  </si>
  <si>
    <t>caA/caG</t>
  </si>
  <si>
    <t>605</t>
  </si>
  <si>
    <t>385</t>
  </si>
  <si>
    <t>129</t>
  </si>
  <si>
    <t>604</t>
  </si>
  <si>
    <t>384</t>
  </si>
  <si>
    <t>128</t>
  </si>
  <si>
    <t>377</t>
  </si>
  <si>
    <t>126</t>
  </si>
  <si>
    <t>562</t>
  </si>
  <si>
    <t>342</t>
  </si>
  <si>
    <t>114</t>
  </si>
  <si>
    <t>558</t>
  </si>
  <si>
    <t>338</t>
  </si>
  <si>
    <t>536</t>
  </si>
  <si>
    <t>S/P</t>
  </si>
  <si>
    <t>532</t>
  </si>
  <si>
    <t>312</t>
  </si>
  <si>
    <t>104</t>
  </si>
  <si>
    <t>531</t>
  </si>
  <si>
    <t>311</t>
  </si>
  <si>
    <t>S/L</t>
  </si>
  <si>
    <t>tCa/tTa</t>
  </si>
  <si>
    <t>526</t>
  </si>
  <si>
    <t>306</t>
  </si>
  <si>
    <t>102</t>
  </si>
  <si>
    <t>505</t>
  </si>
  <si>
    <t>285</t>
  </si>
  <si>
    <t>95</t>
  </si>
  <si>
    <t>ggG/ggA</t>
  </si>
  <si>
    <t>493</t>
  </si>
  <si>
    <t>273</t>
  </si>
  <si>
    <t>91</t>
  </si>
  <si>
    <t>cgA/cgG</t>
  </si>
  <si>
    <t>492</t>
  </si>
  <si>
    <t>272</t>
  </si>
  <si>
    <t>R/L</t>
  </si>
  <si>
    <t>cGa/cTa</t>
  </si>
  <si>
    <t>491</t>
  </si>
  <si>
    <t>271</t>
  </si>
  <si>
    <t>487</t>
  </si>
  <si>
    <t>267</t>
  </si>
  <si>
    <t>89</t>
  </si>
  <si>
    <t>486</t>
  </si>
  <si>
    <t>266</t>
  </si>
  <si>
    <t>476</t>
  </si>
  <si>
    <t>86</t>
  </si>
  <si>
    <t>Ggg/Cgg</t>
  </si>
  <si>
    <t>457</t>
  </si>
  <si>
    <t>237</t>
  </si>
  <si>
    <t>79</t>
  </si>
  <si>
    <t>C/G</t>
  </si>
  <si>
    <t>Tgt/Ggt</t>
  </si>
  <si>
    <t>215</t>
  </si>
  <si>
    <t>72</t>
  </si>
  <si>
    <t>434</t>
  </si>
  <si>
    <t>214</t>
  </si>
  <si>
    <t>Cgc/Ggc</t>
  </si>
  <si>
    <t>422</t>
  </si>
  <si>
    <t>202</t>
  </si>
  <si>
    <t>68</t>
  </si>
  <si>
    <t>Tgt/Cgt</t>
  </si>
  <si>
    <t>201</t>
  </si>
  <si>
    <t>67</t>
  </si>
  <si>
    <t>420</t>
  </si>
  <si>
    <t>200</t>
  </si>
  <si>
    <t>cCc/cGc</t>
  </si>
  <si>
    <t>397</t>
  </si>
  <si>
    <t>59</t>
  </si>
  <si>
    <t>ggG/ggC</t>
  </si>
  <si>
    <t>381</t>
  </si>
  <si>
    <t>161</t>
  </si>
  <si>
    <t>54</t>
  </si>
  <si>
    <t>cCa/cTa</t>
  </si>
  <si>
    <t>C/Y</t>
  </si>
  <si>
    <t>tGt/tAt</t>
  </si>
  <si>
    <t>357</t>
  </si>
  <si>
    <t>137</t>
  </si>
  <si>
    <t>46</t>
  </si>
  <si>
    <t>N/S</t>
  </si>
  <si>
    <t>aAt/aGt</t>
  </si>
  <si>
    <t>112</t>
  </si>
  <si>
    <t>38</t>
  </si>
  <si>
    <t>99</t>
  </si>
  <si>
    <t>33</t>
  </si>
  <si>
    <t>gaA/gaG</t>
  </si>
  <si>
    <t>66</t>
  </si>
  <si>
    <t>22</t>
  </si>
  <si>
    <t>ccC/ccA</t>
  </si>
  <si>
    <t>281</t>
  </si>
  <si>
    <t>61</t>
  </si>
  <si>
    <t>277</t>
  </si>
  <si>
    <t>57</t>
  </si>
  <si>
    <t>19</t>
  </si>
  <si>
    <t>C/W</t>
  </si>
  <si>
    <t>tgC/tgG</t>
  </si>
  <si>
    <t>253</t>
  </si>
  <si>
    <t>11</t>
  </si>
  <si>
    <t>CG</t>
  </si>
  <si>
    <t>15</t>
  </si>
  <si>
    <t>5</t>
  </si>
  <si>
    <t>cgC/cgG</t>
  </si>
  <si>
    <t>232</t>
  </si>
  <si>
    <t>12</t>
  </si>
  <si>
    <t>4</t>
  </si>
  <si>
    <t>start_lost</t>
  </si>
  <si>
    <t>223</t>
  </si>
  <si>
    <t>3</t>
  </si>
  <si>
    <t>1</t>
  </si>
  <si>
    <t>M/I</t>
  </si>
  <si>
    <t>atG/atA</t>
  </si>
  <si>
    <t>1321</t>
  </si>
  <si>
    <t>441</t>
  </si>
  <si>
    <t>Ctc/Gtc</t>
  </si>
  <si>
    <t>1308</t>
  </si>
  <si>
    <t>tcT/tcC</t>
  </si>
  <si>
    <t>agC/agT</t>
  </si>
  <si>
    <t>1294</t>
  </si>
  <si>
    <t>432</t>
  </si>
  <si>
    <t>1271</t>
  </si>
  <si>
    <t>424</t>
  </si>
  <si>
    <t>1364</t>
  </si>
  <si>
    <t>1220</t>
  </si>
  <si>
    <t>407</t>
  </si>
  <si>
    <t>rs781805083</t>
  </si>
  <si>
    <t>1340</t>
  </si>
  <si>
    <t>1196</t>
  </si>
  <si>
    <t>399</t>
  </si>
  <si>
    <t>1195</t>
  </si>
  <si>
    <t>rs782466660</t>
  </si>
  <si>
    <t>1188</t>
  </si>
  <si>
    <t>396</t>
  </si>
  <si>
    <t>1183</t>
  </si>
  <si>
    <t>395</t>
  </si>
  <si>
    <t>rs781859673</t>
  </si>
  <si>
    <t>1325</t>
  </si>
  <si>
    <t>1181</t>
  </si>
  <si>
    <t>394</t>
  </si>
  <si>
    <t>S/C</t>
  </si>
  <si>
    <t>tCt/tGt</t>
  </si>
  <si>
    <t>rs199877619</t>
  </si>
  <si>
    <t>13/14</t>
  </si>
  <si>
    <t>1155</t>
  </si>
  <si>
    <t>Q/H</t>
  </si>
  <si>
    <t>caG/caT</t>
  </si>
  <si>
    <t>rs782175149</t>
  </si>
  <si>
    <t>1293</t>
  </si>
  <si>
    <t>383</t>
  </si>
  <si>
    <t>ttA/ttG</t>
  </si>
  <si>
    <t>COSM287711</t>
  </si>
  <si>
    <t>12/14</t>
  </si>
  <si>
    <t>1201</t>
  </si>
  <si>
    <t>1057</t>
  </si>
  <si>
    <t>353</t>
  </si>
  <si>
    <t>1179</t>
  </si>
  <si>
    <t>1035</t>
  </si>
  <si>
    <t>rs201777323</t>
  </si>
  <si>
    <t>1176</t>
  </si>
  <si>
    <t>rs782125332</t>
  </si>
  <si>
    <t>1011</t>
  </si>
  <si>
    <t>aaG/aaA</t>
  </si>
  <si>
    <t>11/14</t>
  </si>
  <si>
    <t>1131</t>
  </si>
  <si>
    <t>987</t>
  </si>
  <si>
    <t>329</t>
  </si>
  <si>
    <t>taT/taC</t>
  </si>
  <si>
    <t>rs373170070</t>
  </si>
  <si>
    <t>1091</t>
  </si>
  <si>
    <t>947</t>
  </si>
  <si>
    <t>rs376147807</t>
  </si>
  <si>
    <t>1058</t>
  </si>
  <si>
    <t>914</t>
  </si>
  <si>
    <t>305</t>
  </si>
  <si>
    <t>10/14</t>
  </si>
  <si>
    <t>999</t>
  </si>
  <si>
    <t>855</t>
  </si>
  <si>
    <t>rs782529600</t>
  </si>
  <si>
    <t>9/14</t>
  </si>
  <si>
    <t>785</t>
  </si>
  <si>
    <t>262</t>
  </si>
  <si>
    <t>F/S</t>
  </si>
  <si>
    <t>tTt/tCt</t>
  </si>
  <si>
    <t>756</t>
  </si>
  <si>
    <t>252</t>
  </si>
  <si>
    <t>251</t>
  </si>
  <si>
    <t>V/L</t>
  </si>
  <si>
    <t>Gtg/Ttg</t>
  </si>
  <si>
    <t>rs782564730</t>
  </si>
  <si>
    <t>892</t>
  </si>
  <si>
    <t>250</t>
  </si>
  <si>
    <t>CT</t>
  </si>
  <si>
    <t>8/14</t>
  </si>
  <si>
    <t>839-841</t>
  </si>
  <si>
    <t>695-697</t>
  </si>
  <si>
    <t>232-233</t>
  </si>
  <si>
    <t>KS/KX</t>
  </si>
  <si>
    <t>aAAAgt/aAgt</t>
  </si>
  <si>
    <t>821</t>
  </si>
  <si>
    <t>677</t>
  </si>
  <si>
    <t>226</t>
  </si>
  <si>
    <t>gGt/gAt</t>
  </si>
  <si>
    <t>ACTTCC</t>
  </si>
  <si>
    <t>802</t>
  </si>
  <si>
    <t>658</t>
  </si>
  <si>
    <t>V/GSX</t>
  </si>
  <si>
    <t>Gtg/GGAAGtg</t>
  </si>
  <si>
    <t>776</t>
  </si>
  <si>
    <t>632</t>
  </si>
  <si>
    <t>211</t>
  </si>
  <si>
    <t>631</t>
  </si>
  <si>
    <t>7/14</t>
  </si>
  <si>
    <t>761</t>
  </si>
  <si>
    <t>617</t>
  </si>
  <si>
    <t>R/M</t>
  </si>
  <si>
    <t>aGg/aTg</t>
  </si>
  <si>
    <t>725</t>
  </si>
  <si>
    <t>581</t>
  </si>
  <si>
    <t>194</t>
  </si>
  <si>
    <t>L/P</t>
  </si>
  <si>
    <t>cTg/cCg</t>
  </si>
  <si>
    <t>723</t>
  </si>
  <si>
    <t>579</t>
  </si>
  <si>
    <t>719</t>
  </si>
  <si>
    <t>575</t>
  </si>
  <si>
    <t>716</t>
  </si>
  <si>
    <t>572</t>
  </si>
  <si>
    <t>191</t>
  </si>
  <si>
    <t>715</t>
  </si>
  <si>
    <t>571</t>
  </si>
  <si>
    <t>696</t>
  </si>
  <si>
    <t>552</t>
  </si>
  <si>
    <t>184</t>
  </si>
  <si>
    <t>695</t>
  </si>
  <si>
    <t>551</t>
  </si>
  <si>
    <t>6/14</t>
  </si>
  <si>
    <t>679</t>
  </si>
  <si>
    <t>535</t>
  </si>
  <si>
    <t>179</t>
  </si>
  <si>
    <t>Agg/Ggg</t>
  </si>
  <si>
    <t>rs782134729</t>
  </si>
  <si>
    <t>L/I</t>
  </si>
  <si>
    <t>Ctt/Att</t>
  </si>
  <si>
    <t>446</t>
  </si>
  <si>
    <t>149</t>
  </si>
  <si>
    <t>rs781838420</t>
  </si>
  <si>
    <t>561</t>
  </si>
  <si>
    <t>417</t>
  </si>
  <si>
    <t>rs201930539</t>
  </si>
  <si>
    <t>382</t>
  </si>
  <si>
    <t>504</t>
  </si>
  <si>
    <t>360</t>
  </si>
  <si>
    <t>120</t>
  </si>
  <si>
    <t>rs782047062</t>
  </si>
  <si>
    <t>501</t>
  </si>
  <si>
    <t>119</t>
  </si>
  <si>
    <t>acC/acA</t>
  </si>
  <si>
    <t>rs782798656</t>
  </si>
  <si>
    <t>336</t>
  </si>
  <si>
    <t>rs368353300</t>
  </si>
  <si>
    <t>459</t>
  </si>
  <si>
    <t>315</t>
  </si>
  <si>
    <t>4/13</t>
  </si>
  <si>
    <t>rs781873170</t>
  </si>
  <si>
    <t>4/14</t>
  </si>
  <si>
    <t>451</t>
  </si>
  <si>
    <t>307</t>
  </si>
  <si>
    <t>103</t>
  </si>
  <si>
    <t>rs782455724</t>
  </si>
  <si>
    <t>450</t>
  </si>
  <si>
    <t>atC/atT</t>
  </si>
  <si>
    <t>rs782567174,COSM3473168</t>
  </si>
  <si>
    <t>410</t>
  </si>
  <si>
    <t>M/T</t>
  </si>
  <si>
    <t>aTg/aCg</t>
  </si>
  <si>
    <t>rs587749855</t>
  </si>
  <si>
    <t>255</t>
  </si>
  <si>
    <t>85</t>
  </si>
  <si>
    <t>240</t>
  </si>
  <si>
    <t>80</t>
  </si>
  <si>
    <t>rs200456326</t>
  </si>
  <si>
    <t>rs587702900</t>
  </si>
  <si>
    <t>3/14</t>
  </si>
  <si>
    <t>185</t>
  </si>
  <si>
    <t>62</t>
  </si>
  <si>
    <t>I/T</t>
  </si>
  <si>
    <t>aTc/aCc</t>
  </si>
  <si>
    <t>284</t>
  </si>
  <si>
    <t>140</t>
  </si>
  <si>
    <t>47</t>
  </si>
  <si>
    <t>rs782074952</t>
  </si>
  <si>
    <t>280</t>
  </si>
  <si>
    <t>136</t>
  </si>
  <si>
    <t>rs587772089</t>
  </si>
  <si>
    <t>GA</t>
  </si>
  <si>
    <t>inframe_deletion</t>
  </si>
  <si>
    <t>274-277</t>
  </si>
  <si>
    <t>130-133</t>
  </si>
  <si>
    <t>44-45</t>
  </si>
  <si>
    <t>FS/S</t>
  </si>
  <si>
    <t>TTCTcc/Tcc</t>
  </si>
  <si>
    <t>265</t>
  </si>
  <si>
    <t>121</t>
  </si>
  <si>
    <t>41</t>
  </si>
  <si>
    <t>Q/E</t>
  </si>
  <si>
    <t>Cag/Gag</t>
  </si>
  <si>
    <t>1/14</t>
  </si>
  <si>
    <t>186</t>
  </si>
  <si>
    <t>42</t>
  </si>
  <si>
    <t>14</t>
  </si>
  <si>
    <t>rs782163418</t>
  </si>
  <si>
    <t>34</t>
  </si>
  <si>
    <t>T/A</t>
  </si>
  <si>
    <t>Acc/Gcc</t>
  </si>
  <si>
    <t>32</t>
  </si>
  <si>
    <t>aTt/aCt</t>
  </si>
  <si>
    <t>164</t>
  </si>
  <si>
    <t>20</t>
  </si>
  <si>
    <t>7</t>
  </si>
  <si>
    <t>tCc/tGc</t>
  </si>
  <si>
    <t>rs199540831</t>
  </si>
  <si>
    <t>159</t>
  </si>
  <si>
    <t>I/M</t>
  </si>
  <si>
    <t>atC/atG</t>
  </si>
  <si>
    <t>rs372185359</t>
  </si>
  <si>
    <t>156</t>
  </si>
  <si>
    <t>rs71618969</t>
  </si>
  <si>
    <t>10</t>
  </si>
  <si>
    <t>55</t>
  </si>
  <si>
    <t>M/L</t>
  </si>
  <si>
    <t>Atg/Ctg</t>
  </si>
  <si>
    <t>75</t>
  </si>
  <si>
    <t>rs141598661</t>
  </si>
  <si>
    <t>8</t>
  </si>
  <si>
    <t>78</t>
  </si>
  <si>
    <t>24</t>
  </si>
  <si>
    <t>94</t>
  </si>
  <si>
    <t>40</t>
  </si>
  <si>
    <t>51</t>
  </si>
  <si>
    <t>17</t>
  </si>
  <si>
    <t>52</t>
  </si>
  <si>
    <t>18</t>
  </si>
  <si>
    <t>Gac/Tac</t>
  </si>
  <si>
    <t>2/2</t>
  </si>
  <si>
    <t>440</t>
  </si>
  <si>
    <t>390</t>
  </si>
  <si>
    <t>130</t>
  </si>
  <si>
    <t>2/5</t>
  </si>
  <si>
    <t>108</t>
  </si>
  <si>
    <t>rs138447715</t>
  </si>
  <si>
    <t>29</t>
  </si>
  <si>
    <t>141</t>
  </si>
  <si>
    <t>87</t>
  </si>
  <si>
    <t>ccA/ccG</t>
  </si>
  <si>
    <t>144</t>
  </si>
  <si>
    <t>90</t>
  </si>
  <si>
    <t>30</t>
  </si>
  <si>
    <t>W/C</t>
  </si>
  <si>
    <t>tgG/tgT</t>
  </si>
  <si>
    <t>150</t>
  </si>
  <si>
    <t>96</t>
  </si>
  <si>
    <t>rs143357831</t>
  </si>
  <si>
    <t>151</t>
  </si>
  <si>
    <t>97</t>
  </si>
  <si>
    <t>rs587640508</t>
  </si>
  <si>
    <t>153</t>
  </si>
  <si>
    <t>ttC/ttA</t>
  </si>
  <si>
    <t>35</t>
  </si>
  <si>
    <t>168</t>
  </si>
  <si>
    <t>rs148373494</t>
  </si>
  <si>
    <t>169</t>
  </si>
  <si>
    <t>115</t>
  </si>
  <si>
    <t>39</t>
  </si>
  <si>
    <t>rs7531523</t>
  </si>
  <si>
    <t>187</t>
  </si>
  <si>
    <t>133</t>
  </si>
  <si>
    <t>45</t>
  </si>
  <si>
    <t>199</t>
  </si>
  <si>
    <t>49</t>
  </si>
  <si>
    <t>Cct/Tct</t>
  </si>
  <si>
    <t>213</t>
  </si>
  <si>
    <t>rs1050191</t>
  </si>
  <si>
    <t>249</t>
  </si>
  <si>
    <t>195</t>
  </si>
  <si>
    <t>65</t>
  </si>
  <si>
    <t>tCg/tTg</t>
  </si>
  <si>
    <t>rs144081076</t>
  </si>
  <si>
    <t>tcG/tcA</t>
  </si>
  <si>
    <t>rs12029829</t>
  </si>
  <si>
    <t>254</t>
  </si>
  <si>
    <t>rs782447835</t>
  </si>
  <si>
    <t>rs782606348</t>
  </si>
  <si>
    <t>257</t>
  </si>
  <si>
    <t>203</t>
  </si>
  <si>
    <t>263</t>
  </si>
  <si>
    <t>209</t>
  </si>
  <si>
    <t>70</t>
  </si>
  <si>
    <t>Y/C</t>
  </si>
  <si>
    <t>tAc/tGc</t>
  </si>
  <si>
    <t>219</t>
  </si>
  <si>
    <t>293</t>
  </si>
  <si>
    <t>239</t>
  </si>
  <si>
    <t>S/N</t>
  </si>
  <si>
    <t>aGt/aAt</t>
  </si>
  <si>
    <t>S/T</t>
  </si>
  <si>
    <t>aGt/aCt</t>
  </si>
  <si>
    <t>295</t>
  </si>
  <si>
    <t>241</t>
  </si>
  <si>
    <t>81</t>
  </si>
  <si>
    <t>G/S</t>
  </si>
  <si>
    <t>Ggt/Agt</t>
  </si>
  <si>
    <t>327</t>
  </si>
  <si>
    <t>rs782346445</t>
  </si>
  <si>
    <t>CM950456,rs74315310,FCGR1Abase_D0032:g.2493C&gt;T</t>
  </si>
  <si>
    <t>275</t>
  </si>
  <si>
    <t>282</t>
  </si>
  <si>
    <t>D/E</t>
  </si>
  <si>
    <t>gaC/gaA</t>
  </si>
  <si>
    <t>rs139887419</t>
  </si>
  <si>
    <t>368</t>
  </si>
  <si>
    <t>314</t>
  </si>
  <si>
    <t>cTa/cCa</t>
  </si>
  <si>
    <t>rs619322</t>
  </si>
  <si>
    <t>398</t>
  </si>
  <si>
    <t>rs619366</t>
  </si>
  <si>
    <t>rs150243223</t>
  </si>
  <si>
    <t>400</t>
  </si>
  <si>
    <t>346</t>
  </si>
  <si>
    <t>116</t>
  </si>
  <si>
    <t>124</t>
  </si>
  <si>
    <t>tGt/tTt</t>
  </si>
  <si>
    <t>431</t>
  </si>
  <si>
    <t>rs782702206,COSM255369</t>
  </si>
  <si>
    <t>A/E</t>
  </si>
  <si>
    <t>gCg/gAg</t>
  </si>
  <si>
    <t>rs138510822</t>
  </si>
  <si>
    <t>458</t>
  </si>
  <si>
    <t>404</t>
  </si>
  <si>
    <t>V/A</t>
  </si>
  <si>
    <t>gTg/gCg</t>
  </si>
  <si>
    <t>470</t>
  </si>
  <si>
    <t>416</t>
  </si>
  <si>
    <t>rs374578876,COSM297426</t>
  </si>
  <si>
    <t>427</t>
  </si>
  <si>
    <t>143</t>
  </si>
  <si>
    <t>428</t>
  </si>
  <si>
    <t>gCc/gTc</t>
  </si>
  <si>
    <t>488</t>
  </si>
  <si>
    <t>K/R</t>
  </si>
  <si>
    <t>aAg/aGg</t>
  </si>
  <si>
    <t>498</t>
  </si>
  <si>
    <t>444</t>
  </si>
  <si>
    <t>148</t>
  </si>
  <si>
    <t>515</t>
  </si>
  <si>
    <t>T/N</t>
  </si>
  <si>
    <t>aCc/aAc</t>
  </si>
  <si>
    <t>542</t>
  </si>
  <si>
    <t>163</t>
  </si>
  <si>
    <t>546</t>
  </si>
  <si>
    <t>548</t>
  </si>
  <si>
    <t>494</t>
  </si>
  <si>
    <t>165</t>
  </si>
  <si>
    <t>565</t>
  </si>
  <si>
    <t>M/V</t>
  </si>
  <si>
    <t>Atg/Gtg</t>
  </si>
  <si>
    <t>566</t>
  </si>
  <si>
    <t>512</t>
  </si>
  <si>
    <t>M/K</t>
  </si>
  <si>
    <t>aTg/aAg</t>
  </si>
  <si>
    <t>rs658149</t>
  </si>
  <si>
    <t>567</t>
  </si>
  <si>
    <t>513</t>
  </si>
  <si>
    <t>521</t>
  </si>
  <si>
    <t>174</t>
  </si>
  <si>
    <t>H/R</t>
  </si>
  <si>
    <t>cAt/cGt</t>
  </si>
  <si>
    <t>578</t>
  </si>
  <si>
    <t>524</t>
  </si>
  <si>
    <t>175</t>
  </si>
  <si>
    <t>rs658160,rs149314491</t>
  </si>
  <si>
    <t>601</t>
  </si>
  <si>
    <t>547</t>
  </si>
  <si>
    <t>183</t>
  </si>
  <si>
    <t>553</t>
  </si>
  <si>
    <t>Gtg/Ctg</t>
  </si>
  <si>
    <t>rs781851745</t>
  </si>
  <si>
    <t>609</t>
  </si>
  <si>
    <t>555</t>
  </si>
  <si>
    <t>613</t>
  </si>
  <si>
    <t>559</t>
  </si>
  <si>
    <t>rs782539508</t>
  </si>
  <si>
    <t>615</t>
  </si>
  <si>
    <t>E/D</t>
  </si>
  <si>
    <t>gaG/gaC</t>
  </si>
  <si>
    <t>rs782759865</t>
  </si>
  <si>
    <t>636</t>
  </si>
  <si>
    <t>582</t>
  </si>
  <si>
    <t>640</t>
  </si>
  <si>
    <t>586</t>
  </si>
  <si>
    <t>642</t>
  </si>
  <si>
    <t>gcA/gcC</t>
  </si>
  <si>
    <t>656</t>
  </si>
  <si>
    <t>gAG/gA</t>
  </si>
  <si>
    <t>673</t>
  </si>
  <si>
    <t>619</t>
  </si>
  <si>
    <t>207</t>
  </si>
  <si>
    <t>686</t>
  </si>
  <si>
    <t>aGc/aAc</t>
  </si>
  <si>
    <t>rs587703889</t>
  </si>
  <si>
    <t>acA/acC</t>
  </si>
  <si>
    <t>644</t>
  </si>
  <si>
    <t>K/M</t>
  </si>
  <si>
    <t>aAg/aTg</t>
  </si>
  <si>
    <t>rs587761873</t>
  </si>
  <si>
    <t>705</t>
  </si>
  <si>
    <t>711</t>
  </si>
  <si>
    <t>657</t>
  </si>
  <si>
    <t>661</t>
  </si>
  <si>
    <t>221</t>
  </si>
  <si>
    <t>rs1338887</t>
  </si>
  <si>
    <t>749</t>
  </si>
  <si>
    <t>750</t>
  </si>
  <si>
    <t>755</t>
  </si>
  <si>
    <t>701</t>
  </si>
  <si>
    <t>234</t>
  </si>
  <si>
    <t>rs201094582</t>
  </si>
  <si>
    <t>759</t>
  </si>
  <si>
    <t>acC/acG</t>
  </si>
  <si>
    <t>763</t>
  </si>
  <si>
    <t>709</t>
  </si>
  <si>
    <t>rs782164774</t>
  </si>
  <si>
    <t>710</t>
  </si>
  <si>
    <t>rs782812046</t>
  </si>
  <si>
    <t>AC</t>
  </si>
  <si>
    <t>776-777</t>
  </si>
  <si>
    <t>722-723</t>
  </si>
  <si>
    <t>aCA/aC</t>
  </si>
  <si>
    <t>rs637882</t>
  </si>
  <si>
    <t>820</t>
  </si>
  <si>
    <t>766</t>
  </si>
  <si>
    <t>767</t>
  </si>
  <si>
    <t>822</t>
  </si>
  <si>
    <t>833</t>
  </si>
  <si>
    <t>779</t>
  </si>
  <si>
    <t>260</t>
  </si>
  <si>
    <t>tGc/tAc</t>
  </si>
  <si>
    <t>834</t>
  </si>
  <si>
    <t>780</t>
  </si>
  <si>
    <t>COSM3801704</t>
  </si>
  <si>
    <t>835</t>
  </si>
  <si>
    <t>781</t>
  </si>
  <si>
    <t>261</t>
  </si>
  <si>
    <t>rs587648643,COSM895370</t>
  </si>
  <si>
    <t>850</t>
  </si>
  <si>
    <t>rs587727639</t>
  </si>
  <si>
    <t>866</t>
  </si>
  <si>
    <t>812</t>
  </si>
  <si>
    <t>815</t>
  </si>
  <si>
    <t>rs2257244</t>
  </si>
  <si>
    <t>885</t>
  </si>
  <si>
    <t>gaG/gaT</t>
  </si>
  <si>
    <t>910</t>
  </si>
  <si>
    <t>856</t>
  </si>
  <si>
    <t>Cca/Gca</t>
  </si>
  <si>
    <t>COSM1294964,COSM1498147</t>
  </si>
  <si>
    <t>951</t>
  </si>
  <si>
    <t>897</t>
  </si>
  <si>
    <t>299</t>
  </si>
  <si>
    <t>gtG/gtT</t>
  </si>
  <si>
    <t>960</t>
  </si>
  <si>
    <t>atG/atT</t>
  </si>
  <si>
    <t>933</t>
  </si>
  <si>
    <t>1024</t>
  </si>
  <si>
    <t>970</t>
  </si>
  <si>
    <t>324</t>
  </si>
  <si>
    <t>rs202141131,rs1050204,COSM1320019</t>
  </si>
  <si>
    <t>1062</t>
  </si>
  <si>
    <t>1008</t>
  </si>
  <si>
    <t>aaG/aaT</t>
  </si>
  <si>
    <t>1013</t>
  </si>
  <si>
    <t>rs142350980</t>
  </si>
  <si>
    <t>1083</t>
  </si>
  <si>
    <t>1029</t>
  </si>
  <si>
    <t>343</t>
  </si>
  <si>
    <t>1096</t>
  </si>
  <si>
    <t>1042</t>
  </si>
  <si>
    <t>348</t>
  </si>
  <si>
    <t>1109</t>
  </si>
  <si>
    <t>1055</t>
  </si>
  <si>
    <t>352</t>
  </si>
  <si>
    <t>K/I</t>
  </si>
  <si>
    <t>aAa/aTa</t>
  </si>
  <si>
    <t>rs140559849</t>
  </si>
  <si>
    <t>1117</t>
  </si>
  <si>
    <t>1063</t>
  </si>
  <si>
    <t>355</t>
  </si>
  <si>
    <t>AG</t>
  </si>
  <si>
    <t>protein_altering</t>
  </si>
  <si>
    <t>1124-1127</t>
  </si>
  <si>
    <t>1070-1073</t>
  </si>
  <si>
    <t>357-358</t>
  </si>
  <si>
    <t>KE/R</t>
  </si>
  <si>
    <t>aAAGAa/aGa</t>
  </si>
  <si>
    <t>1141</t>
  </si>
  <si>
    <t>1087</t>
  </si>
  <si>
    <t>363</t>
  </si>
  <si>
    <t>1100</t>
  </si>
  <si>
    <t>367</t>
  </si>
  <si>
    <t>rs587772264</t>
  </si>
  <si>
    <t>1156</t>
  </si>
  <si>
    <t>1102</t>
  </si>
  <si>
    <t>K/Q</t>
  </si>
  <si>
    <t>Aag/Cag</t>
  </si>
  <si>
    <t>1162</t>
  </si>
  <si>
    <t>1108</t>
  </si>
  <si>
    <t>370</t>
  </si>
  <si>
    <t>1115</t>
  </si>
  <si>
    <t>372</t>
  </si>
  <si>
    <t>gGg/gCg</t>
  </si>
  <si>
    <t>rs782489862</t>
  </si>
  <si>
    <t>rs587640055</t>
  </si>
  <si>
    <t>125</t>
  </si>
  <si>
    <t>tcG/tcC</t>
  </si>
  <si>
    <t>rs146629595</t>
  </si>
  <si>
    <t>rs199714079</t>
  </si>
  <si>
    <t>rs782203867</t>
  </si>
  <si>
    <t>389</t>
  </si>
  <si>
    <t>339</t>
  </si>
  <si>
    <t>tcC/tcG</t>
  </si>
  <si>
    <t>rs781972291</t>
  </si>
  <si>
    <t>334</t>
  </si>
  <si>
    <t>380</t>
  </si>
  <si>
    <t>330</t>
  </si>
  <si>
    <t>110</t>
  </si>
  <si>
    <t>caC/caG</t>
  </si>
  <si>
    <t>gcC/gcA</t>
  </si>
  <si>
    <t>rs782049740</t>
  </si>
  <si>
    <t>365</t>
  </si>
  <si>
    <t>ggC/ggA</t>
  </si>
  <si>
    <t>362</t>
  </si>
  <si>
    <t>ccC/ccG</t>
  </si>
  <si>
    <t>rs782744117</t>
  </si>
  <si>
    <t>309</t>
  </si>
  <si>
    <t>ctG/ctT</t>
  </si>
  <si>
    <t>rs201612388</t>
  </si>
  <si>
    <t>354</t>
  </si>
  <si>
    <t>304</t>
  </si>
  <si>
    <t>rs782572969</t>
  </si>
  <si>
    <t>279</t>
  </si>
  <si>
    <t>93</t>
  </si>
  <si>
    <t>rs782164456,rs1912354</t>
  </si>
  <si>
    <t>R/S</t>
  </si>
  <si>
    <t>Cgc/Agc</t>
  </si>
  <si>
    <t>rs782658459,COSM3671385</t>
  </si>
  <si>
    <t>323</t>
  </si>
  <si>
    <t>acA/acG</t>
  </si>
  <si>
    <t>rs6587609</t>
  </si>
  <si>
    <t>TG</t>
  </si>
  <si>
    <t>313-314</t>
  </si>
  <si>
    <t>263-264</t>
  </si>
  <si>
    <t>88</t>
  </si>
  <si>
    <t>S/X</t>
  </si>
  <si>
    <t>tCC/tC</t>
  </si>
  <si>
    <t>cgC/cgA</t>
  </si>
  <si>
    <t>rs587683524</t>
  </si>
  <si>
    <t>83</t>
  </si>
  <si>
    <t>gcG/gcT</t>
  </si>
  <si>
    <t>rs587618372</t>
  </si>
  <si>
    <t>gcG/gcC</t>
  </si>
  <si>
    <t>278</t>
  </si>
  <si>
    <t>ggA/ggC</t>
  </si>
  <si>
    <t>276</t>
  </si>
  <si>
    <t>225</t>
  </si>
  <si>
    <t>rs782268503</t>
  </si>
  <si>
    <t>71</t>
  </si>
  <si>
    <t>COSM414104</t>
  </si>
  <si>
    <t>aaC/aaT</t>
  </si>
  <si>
    <t>248</t>
  </si>
  <si>
    <t>rs782409144</t>
  </si>
  <si>
    <t>64</t>
  </si>
  <si>
    <t>rs781937324</t>
  </si>
  <si>
    <t>rs145239184</t>
  </si>
  <si>
    <t>56</t>
  </si>
  <si>
    <t>rs781937031</t>
  </si>
  <si>
    <t>188</t>
  </si>
  <si>
    <t>COSM3473270</t>
  </si>
  <si>
    <t>180</t>
  </si>
  <si>
    <t>44</t>
  </si>
  <si>
    <t>K/E</t>
  </si>
  <si>
    <t>Aag/Gag</t>
  </si>
  <si>
    <t>rs52819995</t>
  </si>
  <si>
    <t>taC/taG</t>
  </si>
  <si>
    <t>rs2457472</t>
  </si>
  <si>
    <t>rs782143987</t>
  </si>
  <si>
    <t>170</t>
  </si>
  <si>
    <t>gtT/gtA</t>
  </si>
  <si>
    <t>gtT/gtC</t>
  </si>
  <si>
    <t>118</t>
  </si>
  <si>
    <t>100</t>
  </si>
  <si>
    <t>31</t>
  </si>
  <si>
    <t>rs587750853</t>
  </si>
  <si>
    <t>132</t>
  </si>
  <si>
    <t>82</t>
  </si>
  <si>
    <t>28</t>
  </si>
  <si>
    <t>rs2994183</t>
  </si>
  <si>
    <t>26</t>
  </si>
  <si>
    <t>gaC/gaG</t>
  </si>
  <si>
    <t>rs782629314</t>
  </si>
  <si>
    <t>VQKK/V</t>
  </si>
  <si>
    <t>gtGCAGAAGAAG/gtC</t>
  </si>
  <si>
    <t>aAa/aGa</t>
  </si>
  <si>
    <t>60</t>
  </si>
  <si>
    <t>rs782399861</t>
  </si>
  <si>
    <t>T/K</t>
  </si>
  <si>
    <t>aCg/aAg</t>
  </si>
  <si>
    <t>rs782159989</t>
  </si>
  <si>
    <t>rs587631740</t>
  </si>
  <si>
    <t>gcT/gcA</t>
  </si>
  <si>
    <t>rs782635851</t>
  </si>
  <si>
    <t>Gct/Act</t>
  </si>
  <si>
    <t>rs147233633</t>
  </si>
  <si>
    <t>rs200692840</t>
  </si>
  <si>
    <t>1/4</t>
  </si>
  <si>
    <t>854</t>
  </si>
  <si>
    <t>2</t>
  </si>
  <si>
    <t>876</t>
  </si>
  <si>
    <t>36</t>
  </si>
  <si>
    <t>rs781914602</t>
  </si>
  <si>
    <t>25</t>
  </si>
  <si>
    <t>931</t>
  </si>
  <si>
    <t>R/K</t>
  </si>
  <si>
    <t>aGg/aAg</t>
  </si>
  <si>
    <t>934</t>
  </si>
  <si>
    <t>935</t>
  </si>
  <si>
    <t>aCa/aTa</t>
  </si>
  <si>
    <t>986</t>
  </si>
  <si>
    <t>2/4</t>
  </si>
  <si>
    <t>1001</t>
  </si>
  <si>
    <t>1002</t>
  </si>
  <si>
    <t>1004</t>
  </si>
  <si>
    <t>gcA/gcG</t>
  </si>
  <si>
    <t>1027</t>
  </si>
  <si>
    <t>tAt/tGt</t>
  </si>
  <si>
    <t>1056</t>
  </si>
  <si>
    <t>208</t>
  </si>
  <si>
    <t>K/*</t>
  </si>
  <si>
    <t>Aag/Tag</t>
  </si>
  <si>
    <t>1060</t>
  </si>
  <si>
    <t>212</t>
  </si>
  <si>
    <t>gAc/gGc</t>
  </si>
  <si>
    <t>1064</t>
  </si>
  <si>
    <t>216</t>
  </si>
  <si>
    <t>COSM902891</t>
  </si>
  <si>
    <t>1065</t>
  </si>
  <si>
    <t>COSM902892</t>
  </si>
  <si>
    <t>3/4</t>
  </si>
  <si>
    <t>1093</t>
  </si>
  <si>
    <t>245</t>
  </si>
  <si>
    <t>gGt/gTt</t>
  </si>
  <si>
    <t>1101</t>
  </si>
  <si>
    <t>269</t>
  </si>
  <si>
    <t>1120</t>
  </si>
  <si>
    <t>S/F</t>
  </si>
  <si>
    <t>tCc/tTc</t>
  </si>
  <si>
    <t>rs782735752</t>
  </si>
  <si>
    <t>1129</t>
  </si>
  <si>
    <t>cTt/cCt</t>
  </si>
  <si>
    <t>COSM902893</t>
  </si>
  <si>
    <t>1142</t>
  </si>
  <si>
    <t>294</t>
  </si>
  <si>
    <t>98</t>
  </si>
  <si>
    <t>rs369508376</t>
  </si>
  <si>
    <t>1143</t>
  </si>
  <si>
    <t>1144</t>
  </si>
  <si>
    <t>296</t>
  </si>
  <si>
    <t>gGa/gAa</t>
  </si>
  <si>
    <t>1185</t>
  </si>
  <si>
    <t>N/Y</t>
  </si>
  <si>
    <t>Aac/Tac</t>
  </si>
  <si>
    <t>769</t>
  </si>
  <si>
    <t>rs768048664</t>
  </si>
  <si>
    <t>rs78639210</t>
  </si>
  <si>
    <t>704</t>
  </si>
  <si>
    <t>654</t>
  </si>
  <si>
    <t>gtC/gtA</t>
  </si>
  <si>
    <t>rs139050200</t>
  </si>
  <si>
    <t>690</t>
  </si>
  <si>
    <t>Tca/Cca</t>
  </si>
  <si>
    <t>rs549725584</t>
  </si>
  <si>
    <t>687</t>
  </si>
  <si>
    <t>Ata/Gta</t>
  </si>
  <si>
    <t>rs35555413</t>
  </si>
  <si>
    <t>614</t>
  </si>
  <si>
    <t>205</t>
  </si>
  <si>
    <t>608</t>
  </si>
  <si>
    <t>rs151294448,COSM1580000,COSM1580001</t>
  </si>
  <si>
    <t>652</t>
  </si>
  <si>
    <t>638</t>
  </si>
  <si>
    <t>587</t>
  </si>
  <si>
    <t>rs142328928</t>
  </si>
  <si>
    <t>rs760318358</t>
  </si>
  <si>
    <t>573</t>
  </si>
  <si>
    <t>rs1126874,COSM477725,COSM1136739</t>
  </si>
  <si>
    <t>189</t>
  </si>
  <si>
    <t>rs759205868</t>
  </si>
  <si>
    <t>538</t>
  </si>
  <si>
    <t>rs2228022</t>
  </si>
  <si>
    <t>Atc/Gtc</t>
  </si>
  <si>
    <t>rs1126875</t>
  </si>
  <si>
    <t>rs779524372</t>
  </si>
  <si>
    <t>519</t>
  </si>
  <si>
    <t>157</t>
  </si>
  <si>
    <t>Tta/Gta</t>
  </si>
  <si>
    <t>517</t>
  </si>
  <si>
    <t>467</t>
  </si>
  <si>
    <t>rs372481831</t>
  </si>
  <si>
    <t>516</t>
  </si>
  <si>
    <t>484</t>
  </si>
  <si>
    <t>429</t>
  </si>
  <si>
    <t>473</t>
  </si>
  <si>
    <t>423</t>
  </si>
  <si>
    <t>rs746555795</t>
  </si>
  <si>
    <t>448</t>
  </si>
  <si>
    <t>rs758724392</t>
  </si>
  <si>
    <t>rs755741417</t>
  </si>
  <si>
    <t>419</t>
  </si>
  <si>
    <t>123</t>
  </si>
  <si>
    <t>rs749133219</t>
  </si>
  <si>
    <t>rs367817222</t>
  </si>
  <si>
    <t>rs764433373</t>
  </si>
  <si>
    <t>rs138659548</t>
  </si>
  <si>
    <t>292</t>
  </si>
  <si>
    <t>rs755618216</t>
  </si>
  <si>
    <t>331</t>
  </si>
  <si>
    <t>R/P</t>
  </si>
  <si>
    <t>cGg/cCg</t>
  </si>
  <si>
    <t>rs201066720</t>
  </si>
  <si>
    <t>243</t>
  </si>
  <si>
    <t>rs144849882</t>
  </si>
  <si>
    <t>rs139740563</t>
  </si>
  <si>
    <t>rs765982501</t>
  </si>
  <si>
    <t>rs752467151</t>
  </si>
  <si>
    <t>236</t>
  </si>
  <si>
    <t>rs746956335</t>
  </si>
  <si>
    <t>rs140127269</t>
  </si>
  <si>
    <t>230</t>
  </si>
  <si>
    <t>rs200478508</t>
  </si>
  <si>
    <t>173</t>
  </si>
  <si>
    <t>58</t>
  </si>
  <si>
    <t>rs184840038</t>
  </si>
  <si>
    <t>cGc/cTc</t>
  </si>
  <si>
    <t>172</t>
  </si>
  <si>
    <t>rs774522740</t>
  </si>
  <si>
    <t>rs11558603</t>
  </si>
  <si>
    <t>rs200858779</t>
  </si>
  <si>
    <t>37</t>
  </si>
  <si>
    <t>rs758188273</t>
  </si>
  <si>
    <t>107</t>
  </si>
  <si>
    <t>rs140325048</t>
  </si>
  <si>
    <t>101</t>
  </si>
  <si>
    <t>caT/caA</t>
  </si>
  <si>
    <t>rs137953763,COSM3840196,COSM3840197</t>
  </si>
  <si>
    <t>13</t>
  </si>
  <si>
    <t>rs539876702</t>
  </si>
  <si>
    <t>gcC/gcT</t>
  </si>
  <si>
    <t>9</t>
  </si>
  <si>
    <t>rs62146888,COSM3758404,COSM3758405,COSM3758406</t>
  </si>
  <si>
    <t>69</t>
  </si>
  <si>
    <t>rs767490181</t>
  </si>
  <si>
    <t>570</t>
  </si>
  <si>
    <t>569</t>
  </si>
  <si>
    <t>373</t>
  </si>
  <si>
    <t>rs751642487</t>
  </si>
  <si>
    <t>541</t>
  </si>
  <si>
    <t>340</t>
  </si>
  <si>
    <t>rs755055481</t>
  </si>
  <si>
    <t>agT/agC</t>
  </si>
  <si>
    <t>agT/agA</t>
  </si>
  <si>
    <t>Ggc/Agc</t>
  </si>
  <si>
    <t>291</t>
  </si>
  <si>
    <t>485</t>
  </si>
  <si>
    <t>289</t>
  </si>
  <si>
    <t>Y/D</t>
  </si>
  <si>
    <t>Tac/Gac</t>
  </si>
  <si>
    <t>264</t>
  </si>
  <si>
    <t>rs781093128</t>
  </si>
  <si>
    <t>Ctt/Ttt</t>
  </si>
  <si>
    <t>Cct/Act</t>
  </si>
  <si>
    <t>376</t>
  </si>
  <si>
    <t>tgG/tgC</t>
  </si>
  <si>
    <t>50</t>
  </si>
  <si>
    <t>117</t>
  </si>
  <si>
    <t>rs1561448</t>
  </si>
  <si>
    <t>rs546780697</t>
  </si>
  <si>
    <t>rs770371292</t>
  </si>
  <si>
    <t>27</t>
  </si>
  <si>
    <t>930</t>
  </si>
  <si>
    <t>667</t>
  </si>
  <si>
    <t>666</t>
  </si>
  <si>
    <t>Ctt/Gtt</t>
  </si>
  <si>
    <t>CM0910690</t>
  </si>
  <si>
    <t>913</t>
  </si>
  <si>
    <t>650</t>
  </si>
  <si>
    <t>cCg/cGg</t>
  </si>
  <si>
    <t>CM082538</t>
  </si>
  <si>
    <t>903</t>
  </si>
  <si>
    <t>902</t>
  </si>
  <si>
    <t>639</t>
  </si>
  <si>
    <t>894</t>
  </si>
  <si>
    <t>891</t>
  </si>
  <si>
    <t>628</t>
  </si>
  <si>
    <t>CM082542</t>
  </si>
  <si>
    <t>879</t>
  </si>
  <si>
    <t>878</t>
  </si>
  <si>
    <t>rs587780888</t>
  </si>
  <si>
    <t>872</t>
  </si>
  <si>
    <t>gtC/gtG</t>
  </si>
  <si>
    <t>606</t>
  </si>
  <si>
    <t>rs587780887</t>
  </si>
  <si>
    <t>863</t>
  </si>
  <si>
    <t>600</t>
  </si>
  <si>
    <t>cgG/cgT</t>
  </si>
  <si>
    <t>rs587780886</t>
  </si>
  <si>
    <t>599</t>
  </si>
  <si>
    <t>851</t>
  </si>
  <si>
    <t>rs587780885</t>
  </si>
  <si>
    <t>841</t>
  </si>
  <si>
    <t>CM082539</t>
  </si>
  <si>
    <t>784-785</t>
  </si>
  <si>
    <t>521-522</t>
  </si>
  <si>
    <t>G/X</t>
  </si>
  <si>
    <t>gGC/gC</t>
  </si>
  <si>
    <t>782</t>
  </si>
  <si>
    <t>772</t>
  </si>
  <si>
    <t>509</t>
  </si>
  <si>
    <t>757</t>
  </si>
  <si>
    <t>162</t>
  </si>
  <si>
    <t>rs776829911,CM082541</t>
  </si>
  <si>
    <t>468</t>
  </si>
  <si>
    <t>722</t>
  </si>
  <si>
    <t>717</t>
  </si>
  <si>
    <t>454</t>
  </si>
  <si>
    <t>702</t>
  </si>
  <si>
    <t>147</t>
  </si>
  <si>
    <t>H/D</t>
  </si>
  <si>
    <t>Cac/Gac</t>
  </si>
  <si>
    <t>rs199715380,CM082543</t>
  </si>
  <si>
    <t>659</t>
  </si>
  <si>
    <t>635</t>
  </si>
  <si>
    <t>351</t>
  </si>
  <si>
    <t>E/Q</t>
  </si>
  <si>
    <t>Gag/Cag</t>
  </si>
  <si>
    <t>545</t>
  </si>
  <si>
    <t>543</t>
  </si>
  <si>
    <t>Ggc/Cgc</t>
  </si>
  <si>
    <t>84</t>
  </si>
  <si>
    <t>gGa/gCa</t>
  </si>
  <si>
    <t>rs746785613</t>
  </si>
  <si>
    <t>rs773287120,COSM398159</t>
  </si>
  <si>
    <t>495</t>
  </si>
  <si>
    <t>CM002873</t>
  </si>
  <si>
    <t>231</t>
  </si>
  <si>
    <t>77</t>
  </si>
  <si>
    <t>rs148026803</t>
  </si>
  <si>
    <t>rs55791556</t>
  </si>
  <si>
    <t>rs556034284,COSM4084826</t>
  </si>
  <si>
    <t>rs139623987,COSM2149603</t>
  </si>
  <si>
    <t>rs201242330</t>
  </si>
  <si>
    <t>412</t>
  </si>
  <si>
    <t>rs772626752</t>
  </si>
  <si>
    <t>403</t>
  </si>
  <si>
    <t>rs201431919,CM023185,COSM1579949</t>
  </si>
  <si>
    <t>rs752487360</t>
  </si>
  <si>
    <t>rs747433198</t>
  </si>
  <si>
    <t>283</t>
  </si>
  <si>
    <t>V/G</t>
  </si>
  <si>
    <t>gTc/gGc</t>
  </si>
  <si>
    <t>rs201586508</t>
  </si>
  <si>
    <t>2/8</t>
  </si>
  <si>
    <t>rs142889998</t>
  </si>
  <si>
    <t>474</t>
  </si>
  <si>
    <t>rs151205644</t>
  </si>
  <si>
    <t>483</t>
  </si>
  <si>
    <t>rs201434867</t>
  </si>
  <si>
    <t>3/8</t>
  </si>
  <si>
    <t>rs140760895</t>
  </si>
  <si>
    <t>23</t>
  </si>
  <si>
    <t>rs147959810</t>
  </si>
  <si>
    <t>rs140535527</t>
  </si>
  <si>
    <t>rs11242786</t>
  </si>
  <si>
    <t>4/8</t>
  </si>
  <si>
    <t>rs372273804,COSM3873220,COSM742307</t>
  </si>
  <si>
    <t>624</t>
  </si>
  <si>
    <t>181</t>
  </si>
  <si>
    <t>rs201346671</t>
  </si>
  <si>
    <t>4/7</t>
  </si>
  <si>
    <t>5/8</t>
  </si>
  <si>
    <t>rs746977383</t>
  </si>
  <si>
    <t>662</t>
  </si>
  <si>
    <t>rs768442120,COSM3625898</t>
  </si>
  <si>
    <t>668</t>
  </si>
  <si>
    <t>rs369153482</t>
  </si>
  <si>
    <t>671</t>
  </si>
  <si>
    <t>rs145392896,COSM360142</t>
  </si>
  <si>
    <t>674</t>
  </si>
  <si>
    <t>rs137855591</t>
  </si>
  <si>
    <t>rs374233441</t>
  </si>
  <si>
    <t>rs377115548,COSM3873368</t>
  </si>
  <si>
    <t>238</t>
  </si>
  <si>
    <t>rs200834679</t>
  </si>
  <si>
    <t>682</t>
  </si>
  <si>
    <t>rs140808686,COSM1442844</t>
  </si>
  <si>
    <t>683</t>
  </si>
  <si>
    <t>rs144845390</t>
  </si>
  <si>
    <t>rs770306461</t>
  </si>
  <si>
    <t>6/8</t>
  </si>
  <si>
    <t>714</t>
  </si>
  <si>
    <t>rs766831052,COSM596193</t>
  </si>
  <si>
    <t>rs774420295</t>
  </si>
  <si>
    <t>rs759847282</t>
  </si>
  <si>
    <t>agG/agT</t>
  </si>
  <si>
    <t>rs756069610</t>
  </si>
  <si>
    <t>727</t>
  </si>
  <si>
    <t>728</t>
  </si>
  <si>
    <t>rs56362282</t>
  </si>
  <si>
    <t>729</t>
  </si>
  <si>
    <t>rs138056339,COSM177946</t>
  </si>
  <si>
    <t>734</t>
  </si>
  <si>
    <t>rs149588546</t>
  </si>
  <si>
    <t>735</t>
  </si>
  <si>
    <t>rs369725676</t>
  </si>
  <si>
    <t>743</t>
  </si>
  <si>
    <t>300</t>
  </si>
  <si>
    <t>rs746498411,COSM336872,COSM3625901,COSM320035</t>
  </si>
  <si>
    <t>745</t>
  </si>
  <si>
    <t>rs771138960</t>
  </si>
  <si>
    <t>758</t>
  </si>
  <si>
    <t>rs200444409</t>
  </si>
  <si>
    <t>rs202152797,COSM40957</t>
  </si>
  <si>
    <t>794</t>
  </si>
  <si>
    <t>rs750239515,COSM1242210</t>
  </si>
  <si>
    <t>798</t>
  </si>
  <si>
    <t>Cgt/Tgt</t>
  </si>
  <si>
    <t>rs373816873,COSM1204731</t>
  </si>
  <si>
    <t>799</t>
  </si>
  <si>
    <t>rs7768224</t>
  </si>
  <si>
    <t>aAc/aGc</t>
  </si>
  <si>
    <t>rs375745010</t>
  </si>
  <si>
    <t>843</t>
  </si>
  <si>
    <t>rs761607079</t>
  </si>
  <si>
    <t>426</t>
  </si>
  <si>
    <t>142</t>
  </si>
  <si>
    <t>rs754658385,COSM742261</t>
  </si>
  <si>
    <t>870</t>
  </si>
  <si>
    <t>rs147464089</t>
  </si>
  <si>
    <t>6/7</t>
  </si>
  <si>
    <t>rs748333310</t>
  </si>
  <si>
    <t>7/8</t>
  </si>
  <si>
    <t>883</t>
  </si>
  <si>
    <t>rs771042488</t>
  </si>
  <si>
    <t>166</t>
  </si>
  <si>
    <t>Aaa/Taa</t>
  </si>
  <si>
    <t>rs543159782,rs747345864</t>
  </si>
  <si>
    <t>952</t>
  </si>
  <si>
    <t>A/G</t>
  </si>
  <si>
    <t>gCc/gGc</t>
  </si>
  <si>
    <t>rs534105865</t>
  </si>
  <si>
    <t>954</t>
  </si>
  <si>
    <t>rs753689902,COSM596170</t>
  </si>
  <si>
    <t>959</t>
  </si>
  <si>
    <t>rs1129085</t>
  </si>
  <si>
    <t>aGa/aAa</t>
  </si>
  <si>
    <t>rs774704329</t>
  </si>
  <si>
    <t>969</t>
  </si>
  <si>
    <t>rs3127817,COSM427578</t>
  </si>
  <si>
    <t>973</t>
  </si>
  <si>
    <t>rs781867668,COSM1347899</t>
  </si>
  <si>
    <t>981</t>
  </si>
  <si>
    <t>rs570249207</t>
  </si>
  <si>
    <t>rs145359504</t>
  </si>
  <si>
    <t>1023</t>
  </si>
  <si>
    <t>Q/P</t>
  </si>
  <si>
    <t>cAg/cCg</t>
  </si>
  <si>
    <t>1036</t>
  </si>
  <si>
    <t>rs143092173</t>
  </si>
  <si>
    <t>1053</t>
  </si>
  <si>
    <t>rs151134434,COSM386270</t>
  </si>
  <si>
    <t>1070</t>
  </si>
  <si>
    <t>rs4926045,COSM3751793</t>
  </si>
  <si>
    <t>1074</t>
  </si>
  <si>
    <t>rs3127818,COSM1560780</t>
  </si>
  <si>
    <t>1084</t>
  </si>
  <si>
    <t>rs782389173</t>
  </si>
  <si>
    <t>1094</t>
  </si>
  <si>
    <t>rs3127819,COSM1560779</t>
  </si>
  <si>
    <t>1105</t>
  </si>
  <si>
    <t>rs4925989,COSM1560778</t>
  </si>
  <si>
    <t>rs201812106</t>
  </si>
  <si>
    <t>1116</t>
  </si>
  <si>
    <t>E/A</t>
  </si>
  <si>
    <t>gAg/gCg</t>
  </si>
  <si>
    <t>rs139452107</t>
  </si>
  <si>
    <t>1127</t>
  </si>
  <si>
    <t>Aga/Gga</t>
  </si>
  <si>
    <t>rs147004572</t>
  </si>
  <si>
    <t>rs376362242</t>
  </si>
  <si>
    <t>63</t>
  </si>
  <si>
    <t>rs143618439</t>
  </si>
  <si>
    <t>1153</t>
  </si>
  <si>
    <t>rs782777310</t>
  </si>
  <si>
    <t>GC</t>
  </si>
  <si>
    <t>1160-1161</t>
  </si>
  <si>
    <t>205-206</t>
  </si>
  <si>
    <t>CCt/Ct</t>
  </si>
  <si>
    <t>rs202094243</t>
  </si>
  <si>
    <t>rs150129733,COSM1603467</t>
  </si>
  <si>
    <t>1182</t>
  </si>
  <si>
    <t>rs564932850,COSM3438007</t>
  </si>
  <si>
    <t>1194</t>
  </si>
  <si>
    <t>rs782716348</t>
  </si>
  <si>
    <t>1205</t>
  </si>
  <si>
    <t>rs145071603</t>
  </si>
  <si>
    <t>rs782675404</t>
  </si>
  <si>
    <t>1226</t>
  </si>
  <si>
    <t>W/R</t>
  </si>
  <si>
    <t>Tgg/Cgg</t>
  </si>
  <si>
    <t>rs3127820,COSM3747184</t>
  </si>
  <si>
    <t>298</t>
  </si>
  <si>
    <t>T/P</t>
  </si>
  <si>
    <t>Acc/Ccc</t>
  </si>
  <si>
    <t>rs7090312,COSM427579</t>
  </si>
  <si>
    <t>1264</t>
  </si>
  <si>
    <t>rs3127678,COSM3747185</t>
  </si>
  <si>
    <t>1265</t>
  </si>
  <si>
    <t>S/G</t>
  </si>
  <si>
    <t>Agt/Ggt</t>
  </si>
  <si>
    <t>rs3127679,COSM4144705</t>
  </si>
  <si>
    <t>1273</t>
  </si>
  <si>
    <t>318</t>
  </si>
  <si>
    <t>rs3127680,COSM1285256</t>
  </si>
  <si>
    <t>1275</t>
  </si>
  <si>
    <t>320</t>
  </si>
  <si>
    <t>1278</t>
  </si>
  <si>
    <t>rs782157462</t>
  </si>
  <si>
    <t>1283</t>
  </si>
  <si>
    <t>rs201151081</t>
  </si>
  <si>
    <t>1284</t>
  </si>
  <si>
    <t>rs140015219</t>
  </si>
  <si>
    <t>1288</t>
  </si>
  <si>
    <t>111</t>
  </si>
  <si>
    <t>1322</t>
  </si>
  <si>
    <t>1346</t>
  </si>
  <si>
    <t>131</t>
  </si>
  <si>
    <t>rs200957256,COSM1958298</t>
  </si>
  <si>
    <t>409</t>
  </si>
  <si>
    <t>rs140859626</t>
  </si>
  <si>
    <t>1378-1399</t>
  </si>
  <si>
    <t>423-444</t>
  </si>
  <si>
    <t>141-148</t>
  </si>
  <si>
    <t>LSCSALGS/L</t>
  </si>
  <si>
    <t>ctCAGCTGCTCAGCCCTTGGCAGC/ctG</t>
  </si>
  <si>
    <t>1412</t>
  </si>
  <si>
    <t>1427</t>
  </si>
  <si>
    <t>472</t>
  </si>
  <si>
    <t>rs145549210</t>
  </si>
  <si>
    <t>1433</t>
  </si>
  <si>
    <t>478</t>
  </si>
  <si>
    <t>1453</t>
  </si>
  <si>
    <t>rs151082919</t>
  </si>
  <si>
    <t>1460</t>
  </si>
  <si>
    <t>rs113256776</t>
  </si>
  <si>
    <t>510</t>
  </si>
  <si>
    <t>rs202099535</t>
  </si>
  <si>
    <t>1478</t>
  </si>
  <si>
    <t>523</t>
  </si>
  <si>
    <t>COSM918361</t>
  </si>
  <si>
    <t>1481</t>
  </si>
  <si>
    <t>rs782754989</t>
  </si>
  <si>
    <t>1510</t>
  </si>
  <si>
    <t>tcA/tcT</t>
  </si>
  <si>
    <t>rs147805606</t>
  </si>
  <si>
    <t>1528</t>
  </si>
  <si>
    <t>rs3127681</t>
  </si>
  <si>
    <t>1540</t>
  </si>
  <si>
    <t>585</t>
  </si>
  <si>
    <t>rs3127682</t>
  </si>
  <si>
    <t>1559</t>
  </si>
  <si>
    <t>G/W</t>
  </si>
  <si>
    <t>Ggg/Tgg</t>
  </si>
  <si>
    <t>rs11204658,COSM3807216</t>
  </si>
  <si>
    <t>1652</t>
  </si>
  <si>
    <t>697</t>
  </si>
  <si>
    <t>A/S</t>
  </si>
  <si>
    <t>Gct/Tct</t>
  </si>
  <si>
    <t>rs11204659</t>
  </si>
  <si>
    <t>1665</t>
  </si>
  <si>
    <t>gGc/gCc</t>
  </si>
  <si>
    <t>CATGAGGGAGA</t>
  </si>
  <si>
    <t>inframe_insertion</t>
  </si>
  <si>
    <t>712</t>
  </si>
  <si>
    <t>M/MREM</t>
  </si>
  <si>
    <t>Atg/ATGAGGGAGAtg</t>
  </si>
  <si>
    <t>1671</t>
  </si>
  <si>
    <t>rs7895979,COSM3721972</t>
  </si>
  <si>
    <t>1679</t>
  </si>
  <si>
    <t>rs3127683,COSM3721973</t>
  </si>
  <si>
    <t>1686</t>
  </si>
  <si>
    <t>244</t>
  </si>
  <si>
    <t>rs782374703</t>
  </si>
  <si>
    <t>1703</t>
  </si>
  <si>
    <t>Cta/Tta</t>
  </si>
  <si>
    <t>rs115992715</t>
  </si>
  <si>
    <t>1717</t>
  </si>
  <si>
    <t>762</t>
  </si>
  <si>
    <t>rs74131324</t>
  </si>
  <si>
    <t>1744</t>
  </si>
  <si>
    <t>789</t>
  </si>
  <si>
    <t>rs141276503</t>
  </si>
  <si>
    <t>1752</t>
  </si>
  <si>
    <t>S/I</t>
  </si>
  <si>
    <t>aGc/aTc</t>
  </si>
  <si>
    <t>rs150213013</t>
  </si>
  <si>
    <t>1753</t>
  </si>
  <si>
    <t>rs112588003</t>
  </si>
  <si>
    <t>1754</t>
  </si>
  <si>
    <t>rs141945581</t>
  </si>
  <si>
    <t>1798</t>
  </si>
  <si>
    <t>rs71265691,COSM1505445</t>
  </si>
  <si>
    <t>1805</t>
  </si>
  <si>
    <t>rs782095153</t>
  </si>
  <si>
    <t>852</t>
  </si>
  <si>
    <t>rs4579877</t>
  </si>
  <si>
    <t>1817</t>
  </si>
  <si>
    <t>288</t>
  </si>
  <si>
    <t>rs149632156</t>
  </si>
  <si>
    <t>867</t>
  </si>
  <si>
    <t>rs3127821</t>
  </si>
  <si>
    <t>1852</t>
  </si>
  <si>
    <t>rs142429365</t>
  </si>
  <si>
    <t>1853</t>
  </si>
  <si>
    <t>898</t>
  </si>
  <si>
    <t>rs147795605,COSM3368050</t>
  </si>
  <si>
    <t>1865</t>
  </si>
  <si>
    <t>rs139517523</t>
  </si>
  <si>
    <t>1876</t>
  </si>
  <si>
    <t>rs145134045</t>
  </si>
  <si>
    <t>1914</t>
  </si>
  <si>
    <t>1928</t>
  </si>
  <si>
    <t>Gca/Tca</t>
  </si>
  <si>
    <t>rs782257103</t>
  </si>
  <si>
    <t>1938</t>
  </si>
  <si>
    <t>983</t>
  </si>
  <si>
    <t>rs4445576,COSM427581</t>
  </si>
  <si>
    <t>1942</t>
  </si>
  <si>
    <t>ccG/ccT</t>
  </si>
  <si>
    <t>COSM3751794,COSM918365</t>
  </si>
  <si>
    <t>1968</t>
  </si>
  <si>
    <t>Q/R</t>
  </si>
  <si>
    <t>cAg/cGg</t>
  </si>
  <si>
    <t>rs149740960</t>
  </si>
  <si>
    <t>1017</t>
  </si>
  <si>
    <t>COSM1560777</t>
  </si>
  <si>
    <t>1983</t>
  </si>
  <si>
    <t>1028</t>
  </si>
  <si>
    <t>rs143570360</t>
  </si>
  <si>
    <t>1997</t>
  </si>
  <si>
    <t>rs4926046,COSM1347901</t>
  </si>
  <si>
    <t>2006</t>
  </si>
  <si>
    <t>1051</t>
  </si>
  <si>
    <t>rs541094119,COSM189547</t>
  </si>
  <si>
    <t>L/M</t>
  </si>
  <si>
    <t>Ctg/Atg</t>
  </si>
  <si>
    <t>2021</t>
  </si>
  <si>
    <t>1066</t>
  </si>
  <si>
    <t>Gcg/Acg</t>
  </si>
  <si>
    <t>2022</t>
  </si>
  <si>
    <t>rs140588876</t>
  </si>
  <si>
    <t>2023</t>
  </si>
  <si>
    <t>rs782016007,COSM1505444,COSM3397138</t>
  </si>
  <si>
    <t>2033</t>
  </si>
  <si>
    <t>rs145711109</t>
  </si>
  <si>
    <t>2053</t>
  </si>
  <si>
    <t>1098</t>
  </si>
  <si>
    <t>gtA/gtC</t>
  </si>
  <si>
    <t>rs782681558</t>
  </si>
  <si>
    <t>2069</t>
  </si>
  <si>
    <t>1114</t>
  </si>
  <si>
    <t>rs545257316</t>
  </si>
  <si>
    <t>2072</t>
  </si>
  <si>
    <t>COSM1187937</t>
  </si>
  <si>
    <t>2078</t>
  </si>
  <si>
    <t>rs530879106</t>
  </si>
  <si>
    <t>2079</t>
  </si>
  <si>
    <t>1124</t>
  </si>
  <si>
    <t>rs3127822</t>
  </si>
  <si>
    <t>2080</t>
  </si>
  <si>
    <t>1125</t>
  </si>
  <si>
    <t>rs782748531,COSM4014308</t>
  </si>
  <si>
    <t>rs138200527,COSM918369</t>
  </si>
  <si>
    <t>2093</t>
  </si>
  <si>
    <t>1138</t>
  </si>
  <si>
    <t>rs529261744,COSM4014309</t>
  </si>
  <si>
    <t>2094</t>
  </si>
  <si>
    <t>1139</t>
  </si>
  <si>
    <t>rs150696937</t>
  </si>
  <si>
    <t>2099</t>
  </si>
  <si>
    <t>rs782597276</t>
  </si>
  <si>
    <t>2116</t>
  </si>
  <si>
    <t>1161</t>
  </si>
  <si>
    <t>387</t>
  </si>
  <si>
    <t>rs782394110</t>
  </si>
  <si>
    <t>2127</t>
  </si>
  <si>
    <t>1172</t>
  </si>
  <si>
    <t>2137</t>
  </si>
  <si>
    <t>rs371232909,COSM4014310</t>
  </si>
  <si>
    <t>2146</t>
  </si>
  <si>
    <t>1191</t>
  </si>
  <si>
    <t>rs4244614</t>
  </si>
  <si>
    <t>2154</t>
  </si>
  <si>
    <t>1199</t>
  </si>
  <si>
    <t>rs3127823,COSM4144708</t>
  </si>
  <si>
    <t>2216</t>
  </si>
  <si>
    <t>2221</t>
  </si>
  <si>
    <t>1266</t>
  </si>
  <si>
    <t>rs3127684,COSM3747186</t>
  </si>
  <si>
    <t>2227</t>
  </si>
  <si>
    <t>1272</t>
  </si>
  <si>
    <t>rs41296119</t>
  </si>
  <si>
    <t>2228</t>
  </si>
  <si>
    <t>rs575356124</t>
  </si>
  <si>
    <t>2233</t>
  </si>
  <si>
    <t>2253</t>
  </si>
  <si>
    <t>1298</t>
  </si>
  <si>
    <t>rs529237860</t>
  </si>
  <si>
    <t>2254</t>
  </si>
  <si>
    <t>rs782742606</t>
  </si>
  <si>
    <t>rs201252777,COSM1235914</t>
  </si>
  <si>
    <t>2263</t>
  </si>
  <si>
    <t>rs3127824,COSM3751795</t>
  </si>
  <si>
    <t>2291</t>
  </si>
  <si>
    <t>1336</t>
  </si>
  <si>
    <t>rs115817421,COSM255923</t>
  </si>
  <si>
    <t>2292</t>
  </si>
  <si>
    <t>1337</t>
  </si>
  <si>
    <t>rs72780221,COSM1128052</t>
  </si>
  <si>
    <t>2306</t>
  </si>
  <si>
    <t>1351</t>
  </si>
  <si>
    <t>rs782123409</t>
  </si>
  <si>
    <t>2314</t>
  </si>
  <si>
    <t>1359</t>
  </si>
  <si>
    <t>453</t>
  </si>
  <si>
    <t>rs7912299,COSM3751796</t>
  </si>
  <si>
    <t>2318</t>
  </si>
  <si>
    <t>1363</t>
  </si>
  <si>
    <t>rs782136338</t>
  </si>
  <si>
    <t>rs782719223</t>
  </si>
  <si>
    <t>2320</t>
  </si>
  <si>
    <t>1365</t>
  </si>
  <si>
    <t>rs782536502</t>
  </si>
  <si>
    <t>2327</t>
  </si>
  <si>
    <t>rs111395953</t>
  </si>
  <si>
    <t>496-497</t>
  </si>
  <si>
    <t>77-78</t>
  </si>
  <si>
    <t>aCC/aC</t>
  </si>
  <si>
    <t>530</t>
  </si>
  <si>
    <t>rs367770525</t>
  </si>
  <si>
    <t>rs573826401</t>
  </si>
  <si>
    <t>rs74132603</t>
  </si>
  <si>
    <t>540</t>
  </si>
  <si>
    <t>rs782362935</t>
  </si>
  <si>
    <t>rs59974223,COSM3751797</t>
  </si>
  <si>
    <t>TA</t>
  </si>
  <si>
    <t>570-572</t>
  </si>
  <si>
    <t>151-153</t>
  </si>
  <si>
    <t>GAG/A</t>
  </si>
  <si>
    <t>rs151218939</t>
  </si>
  <si>
    <t>rs781926767</t>
  </si>
  <si>
    <t>rs3740294,COSM3751798</t>
  </si>
  <si>
    <t>618</t>
  </si>
  <si>
    <t>rs781892035</t>
  </si>
  <si>
    <t>620</t>
  </si>
  <si>
    <t>rs563790110</t>
  </si>
  <si>
    <t>626</t>
  </si>
  <si>
    <t>rs140356253</t>
  </si>
  <si>
    <t>641</t>
  </si>
  <si>
    <t>74</t>
  </si>
  <si>
    <t>rs28623362</t>
  </si>
  <si>
    <t>653</t>
  </si>
  <si>
    <t>rs28691230</t>
  </si>
  <si>
    <t>rs528228973</t>
  </si>
  <si>
    <t>rs546342201</t>
  </si>
  <si>
    <t>rs145680912</t>
  </si>
  <si>
    <t>rs368614730</t>
  </si>
  <si>
    <t>Ccg/Acg</t>
  </si>
  <si>
    <t>rs28642215</t>
  </si>
  <si>
    <t>Gcc/Tcc</t>
  </si>
  <si>
    <t>COSM1221844,COSM3751799</t>
  </si>
  <si>
    <t>297</t>
  </si>
  <si>
    <t>rs141560599</t>
  </si>
  <si>
    <t>rs147540206</t>
  </si>
  <si>
    <t>732</t>
  </si>
  <si>
    <t>737</t>
  </si>
  <si>
    <t>rs782405359</t>
  </si>
  <si>
    <t>760</t>
  </si>
  <si>
    <t>341</t>
  </si>
  <si>
    <t>rs782069885</t>
  </si>
  <si>
    <t>765</t>
  </si>
  <si>
    <t>rs144020985</t>
  </si>
  <si>
    <t>350</t>
  </si>
  <si>
    <t>rs566076042</t>
  </si>
  <si>
    <t>rs147165044</t>
  </si>
  <si>
    <t>786</t>
  </si>
  <si>
    <t>rs139536518</t>
  </si>
  <si>
    <t>791</t>
  </si>
  <si>
    <t>rs560881186</t>
  </si>
  <si>
    <t>rs149694580,COSM1737150</t>
  </si>
  <si>
    <t>803</t>
  </si>
  <si>
    <t>393</t>
  </si>
  <si>
    <t>rs200168740</t>
  </si>
  <si>
    <t>816</t>
  </si>
  <si>
    <t>rs199954556,COSM1347904</t>
  </si>
  <si>
    <t>rs782582613</t>
  </si>
  <si>
    <t>rs139917788</t>
  </si>
  <si>
    <t>rs143422926</t>
  </si>
  <si>
    <t>912</t>
  </si>
  <si>
    <t>rs151198154</t>
  </si>
  <si>
    <t>922</t>
  </si>
  <si>
    <t>503</t>
  </si>
  <si>
    <t>rs373849471</t>
  </si>
  <si>
    <t>rs140965359</t>
  </si>
  <si>
    <t>974</t>
  </si>
  <si>
    <t>993</t>
  </si>
  <si>
    <t>574</t>
  </si>
  <si>
    <t>ttC/ttG</t>
  </si>
  <si>
    <t>rs555251274</t>
  </si>
  <si>
    <t>1005</t>
  </si>
  <si>
    <t>Gcg/Ccg</t>
  </si>
  <si>
    <t>rs781793717</t>
  </si>
  <si>
    <t>1006</t>
  </si>
  <si>
    <t>rs376776415,COSM3665747</t>
  </si>
  <si>
    <t>1007</t>
  </si>
  <si>
    <t>rs1048156,COSM121626</t>
  </si>
  <si>
    <t>592</t>
  </si>
  <si>
    <t>rs782382143</t>
  </si>
  <si>
    <t>rs782692020</t>
  </si>
  <si>
    <t>1025</t>
  </si>
  <si>
    <t>ccA/ccC</t>
  </si>
  <si>
    <t>rs141580123</t>
  </si>
  <si>
    <t>rs781881744</t>
  </si>
  <si>
    <t>1052</t>
  </si>
  <si>
    <t>633</t>
  </si>
  <si>
    <t>1061</t>
  </si>
  <si>
    <t>rs782250719</t>
  </si>
  <si>
    <t>643</t>
  </si>
  <si>
    <t>647</t>
  </si>
  <si>
    <t>1110</t>
  </si>
  <si>
    <t>691</t>
  </si>
  <si>
    <t>rs1129838</t>
  </si>
  <si>
    <t>706</t>
  </si>
  <si>
    <t>rs76431610</t>
  </si>
  <si>
    <t>707</t>
  </si>
  <si>
    <t>rs148351061,COSM326232,COSM3415057</t>
  </si>
  <si>
    <t>1133</t>
  </si>
  <si>
    <t>rs571600135</t>
  </si>
  <si>
    <t>1134</t>
  </si>
  <si>
    <t>rs141186509,COSM1262902</t>
  </si>
  <si>
    <t>rs114592738,COSM3751800</t>
  </si>
  <si>
    <t>cGg/cTg</t>
  </si>
  <si>
    <t>1137</t>
  </si>
  <si>
    <t>718</t>
  </si>
  <si>
    <t>rs3824733,COSM3751801</t>
  </si>
  <si>
    <t>rs139014994,COSM171628</t>
  </si>
  <si>
    <t>rs151042454,COSM538970</t>
  </si>
  <si>
    <t>rs115443559</t>
  </si>
  <si>
    <t>738</t>
  </si>
  <si>
    <t>rs113117352</t>
  </si>
  <si>
    <t>1158</t>
  </si>
  <si>
    <t>739</t>
  </si>
  <si>
    <t>247</t>
  </si>
  <si>
    <t>rs145551264</t>
  </si>
  <si>
    <t>1160</t>
  </si>
  <si>
    <t>741</t>
  </si>
  <si>
    <t>1167</t>
  </si>
  <si>
    <t>rs782110406</t>
  </si>
  <si>
    <t>1230</t>
  </si>
  <si>
    <t>811</t>
  </si>
  <si>
    <t>rs151281281</t>
  </si>
  <si>
    <t>1244</t>
  </si>
  <si>
    <t>rs1936339</t>
  </si>
  <si>
    <t>826</t>
  </si>
  <si>
    <t>rs79871698,COSM3751802</t>
  </si>
  <si>
    <t>864</t>
  </si>
  <si>
    <t>874</t>
  </si>
  <si>
    <t>rs142588212</t>
  </si>
  <si>
    <t>1296</t>
  </si>
  <si>
    <t>877</t>
  </si>
  <si>
    <t>1316</t>
  </si>
  <si>
    <t>rs1048157</t>
  </si>
  <si>
    <t>1328</t>
  </si>
  <si>
    <t>909</t>
  </si>
  <si>
    <t>303</t>
  </si>
  <si>
    <t>rs138885771,COSM3438041</t>
  </si>
  <si>
    <t>927</t>
  </si>
  <si>
    <t>ttG/ttC</t>
  </si>
  <si>
    <t>rs782577388</t>
  </si>
  <si>
    <t>1367</t>
  </si>
  <si>
    <t>948</t>
  </si>
  <si>
    <t>rs1048158</t>
  </si>
  <si>
    <t>1371</t>
  </si>
  <si>
    <t>N/D</t>
  </si>
  <si>
    <t>Aac/Gac</t>
  </si>
  <si>
    <t>rs149412082</t>
  </si>
  <si>
    <t>1409</t>
  </si>
  <si>
    <t>990</t>
  </si>
  <si>
    <t>rs782528276</t>
  </si>
  <si>
    <t>1423</t>
  </si>
  <si>
    <t>335</t>
  </si>
  <si>
    <t>1448</t>
  </si>
  <si>
    <t>rs115280230</t>
  </si>
  <si>
    <t>1450-1451</t>
  </si>
  <si>
    <t>1031-1032</t>
  </si>
  <si>
    <t>A/X</t>
  </si>
  <si>
    <t>gCC/gC</t>
  </si>
  <si>
    <t>1454</t>
  </si>
  <si>
    <t>1455</t>
  </si>
  <si>
    <t>rs782417875</t>
  </si>
  <si>
    <t>1466</t>
  </si>
  <si>
    <t>1047</t>
  </si>
  <si>
    <t>349</t>
  </si>
  <si>
    <t>rs1129839</t>
  </si>
  <si>
    <t>1479</t>
  </si>
  <si>
    <t>rs782495197</t>
  </si>
  <si>
    <t>1495</t>
  </si>
  <si>
    <t>rs139824729</t>
  </si>
  <si>
    <t>1508</t>
  </si>
  <si>
    <t>1089</t>
  </si>
  <si>
    <t>aaA/aaC</t>
  </si>
  <si>
    <t>rs782084196</t>
  </si>
  <si>
    <t>364</t>
  </si>
  <si>
    <t>rs782401731</t>
  </si>
  <si>
    <t>10/10</t>
  </si>
  <si>
    <t>1295</t>
  </si>
  <si>
    <t>406</t>
  </si>
  <si>
    <t>9/10</t>
  </si>
  <si>
    <t>1255</t>
  </si>
  <si>
    <t>1178</t>
  </si>
  <si>
    <t>1175</t>
  </si>
  <si>
    <t>392</t>
  </si>
  <si>
    <t>rs202027139</t>
  </si>
  <si>
    <t>1119</t>
  </si>
  <si>
    <t>CAA</t>
  </si>
  <si>
    <t>1106</t>
  </si>
  <si>
    <t>gTg/gTTg</t>
  </si>
  <si>
    <t>1081</t>
  </si>
  <si>
    <t>361</t>
  </si>
  <si>
    <t>1128</t>
  </si>
  <si>
    <t>1048</t>
  </si>
  <si>
    <t>Gtt/Ttt</t>
  </si>
  <si>
    <t>1090</t>
  </si>
  <si>
    <t>1000</t>
  </si>
  <si>
    <t>308</t>
  </si>
  <si>
    <t>998</t>
  </si>
  <si>
    <t>920</t>
  </si>
  <si>
    <t>7/10</t>
  </si>
  <si>
    <t>7/9</t>
  </si>
  <si>
    <t>984</t>
  </si>
  <si>
    <t>907</t>
  </si>
  <si>
    <t>925</t>
  </si>
  <si>
    <t>848</t>
  </si>
  <si>
    <t>778</t>
  </si>
  <si>
    <t>844</t>
  </si>
  <si>
    <t>R/I</t>
  </si>
  <si>
    <t>aGa/aTa</t>
  </si>
  <si>
    <t>744</t>
  </si>
  <si>
    <t>806</t>
  </si>
  <si>
    <t>783</t>
  </si>
  <si>
    <t>COSM3978543</t>
  </si>
  <si>
    <t>753</t>
  </si>
  <si>
    <t>648</t>
  </si>
  <si>
    <t>atA/atG</t>
  </si>
  <si>
    <t>598</t>
  </si>
  <si>
    <t>596</t>
  </si>
  <si>
    <t>672</t>
  </si>
  <si>
    <t>595</t>
  </si>
  <si>
    <t>COSM3997991</t>
  </si>
  <si>
    <t>663</t>
  </si>
  <si>
    <t>583</t>
  </si>
  <si>
    <t>645</t>
  </si>
  <si>
    <t>568</t>
  </si>
  <si>
    <t>190</t>
  </si>
  <si>
    <t>rs781962607</t>
  </si>
  <si>
    <t>528</t>
  </si>
  <si>
    <t>584</t>
  </si>
  <si>
    <t>507</t>
  </si>
  <si>
    <t>rs782174761</t>
  </si>
  <si>
    <t>5/10</t>
  </si>
  <si>
    <t>atG/atC</t>
  </si>
  <si>
    <t>471</t>
  </si>
  <si>
    <t>taT/taA</t>
  </si>
  <si>
    <t>4/10</t>
  </si>
  <si>
    <t>411</t>
  </si>
  <si>
    <t>322</t>
  </si>
  <si>
    <t>301</t>
  </si>
  <si>
    <t>agT/agG</t>
  </si>
  <si>
    <t>3/10</t>
  </si>
  <si>
    <t>2/10</t>
  </si>
  <si>
    <t>Act/Gct</t>
  </si>
  <si>
    <t>130-144</t>
  </si>
  <si>
    <t>53-67</t>
  </si>
  <si>
    <t>18-23</t>
  </si>
  <si>
    <t>NDSEAE/IX</t>
  </si>
  <si>
    <t>aATGACTCTGAAGCAGaa/aTaa</t>
  </si>
  <si>
    <t>rs199969430</t>
  </si>
  <si>
    <t>Tca/Gca</t>
  </si>
  <si>
    <t>rs781822175</t>
  </si>
  <si>
    <t>29/29</t>
  </si>
  <si>
    <t>4218</t>
  </si>
  <si>
    <t>3915</t>
  </si>
  <si>
    <t>COSM918435</t>
  </si>
  <si>
    <t>4217</t>
  </si>
  <si>
    <t>3914</t>
  </si>
  <si>
    <t>4216</t>
  </si>
  <si>
    <t>Tcg/Ccg</t>
  </si>
  <si>
    <t>4213</t>
  </si>
  <si>
    <t>3910</t>
  </si>
  <si>
    <t>1304</t>
  </si>
  <si>
    <t>4211</t>
  </si>
  <si>
    <t>3908</t>
  </si>
  <si>
    <t>1303</t>
  </si>
  <si>
    <t>28/29</t>
  </si>
  <si>
    <t>4169-4172</t>
  </si>
  <si>
    <t>3866-3869</t>
  </si>
  <si>
    <t>1289-1290</t>
  </si>
  <si>
    <t>IM/T</t>
  </si>
  <si>
    <t>aTCATg/aCg</t>
  </si>
  <si>
    <t>4167</t>
  </si>
  <si>
    <t>3864</t>
  </si>
  <si>
    <t>4162</t>
  </si>
  <si>
    <t>3859</t>
  </si>
  <si>
    <t>1287</t>
  </si>
  <si>
    <t>rs76617887</t>
  </si>
  <si>
    <t>4153</t>
  </si>
  <si>
    <t>3850</t>
  </si>
  <si>
    <t>4119</t>
  </si>
  <si>
    <t>3816</t>
  </si>
  <si>
    <t>4093</t>
  </si>
  <si>
    <t>3790</t>
  </si>
  <si>
    <t>Caa/Gaa</t>
  </si>
  <si>
    <t>4082</t>
  </si>
  <si>
    <t>4072</t>
  </si>
  <si>
    <t>3769</t>
  </si>
  <si>
    <t>1257</t>
  </si>
  <si>
    <t>rs548257190</t>
  </si>
  <si>
    <t>4065</t>
  </si>
  <si>
    <t>3762</t>
  </si>
  <si>
    <t>1254</t>
  </si>
  <si>
    <t>4062</t>
  </si>
  <si>
    <t>3759</t>
  </si>
  <si>
    <t>4046</t>
  </si>
  <si>
    <t>3743</t>
  </si>
  <si>
    <t>1248</t>
  </si>
  <si>
    <t>4040</t>
  </si>
  <si>
    <t>3737</t>
  </si>
  <si>
    <t>1246</t>
  </si>
  <si>
    <t>4018</t>
  </si>
  <si>
    <t>3715</t>
  </si>
  <si>
    <t>1239</t>
  </si>
  <si>
    <t>3956</t>
  </si>
  <si>
    <t>3938</t>
  </si>
  <si>
    <t>3635</t>
  </si>
  <si>
    <t>1212</t>
  </si>
  <si>
    <t>rs782490428</t>
  </si>
  <si>
    <t>3936</t>
  </si>
  <si>
    <t>3633</t>
  </si>
  <si>
    <t>3928</t>
  </si>
  <si>
    <t>3912</t>
  </si>
  <si>
    <t>3609</t>
  </si>
  <si>
    <t>1203</t>
  </si>
  <si>
    <t>3605</t>
  </si>
  <si>
    <t>1202</t>
  </si>
  <si>
    <t>I/S</t>
  </si>
  <si>
    <t>aTc/aGc</t>
  </si>
  <si>
    <t>3905</t>
  </si>
  <si>
    <t>3602</t>
  </si>
  <si>
    <t>3896</t>
  </si>
  <si>
    <t>3593</t>
  </si>
  <si>
    <t>1198</t>
  </si>
  <si>
    <t>3891</t>
  </si>
  <si>
    <t>3588</t>
  </si>
  <si>
    <t>rs201205821</t>
  </si>
  <si>
    <t>3885</t>
  </si>
  <si>
    <t>3582</t>
  </si>
  <si>
    <t>3570</t>
  </si>
  <si>
    <t>1190</t>
  </si>
  <si>
    <t>rs782094031</t>
  </si>
  <si>
    <t>3872</t>
  </si>
  <si>
    <t>3569</t>
  </si>
  <si>
    <t>rs140121425</t>
  </si>
  <si>
    <t>3844</t>
  </si>
  <si>
    <t>3541</t>
  </si>
  <si>
    <t>3823</t>
  </si>
  <si>
    <t>3520</t>
  </si>
  <si>
    <t>1174</t>
  </si>
  <si>
    <t>3813</t>
  </si>
  <si>
    <t>3510</t>
  </si>
  <si>
    <t>1170</t>
  </si>
  <si>
    <t>rs782613182</t>
  </si>
  <si>
    <t>3812</t>
  </si>
  <si>
    <t>3509</t>
  </si>
  <si>
    <t>COSM4014360</t>
  </si>
  <si>
    <t>3797</t>
  </si>
  <si>
    <t>3494</t>
  </si>
  <si>
    <t>1165</t>
  </si>
  <si>
    <t>rs782228184</t>
  </si>
  <si>
    <t>3775</t>
  </si>
  <si>
    <t>3472</t>
  </si>
  <si>
    <t>Gaa/Taa</t>
  </si>
  <si>
    <t>COSM3438173</t>
  </si>
  <si>
    <t>3723</t>
  </si>
  <si>
    <t>3420</t>
  </si>
  <si>
    <t>1140</t>
  </si>
  <si>
    <t>3722</t>
  </si>
  <si>
    <t>3419</t>
  </si>
  <si>
    <t>rs563119348</t>
  </si>
  <si>
    <t>3706</t>
  </si>
  <si>
    <t>3403</t>
  </si>
  <si>
    <t>3685</t>
  </si>
  <si>
    <t>3382</t>
  </si>
  <si>
    <t>3351</t>
  </si>
  <si>
    <t>ggG/ggT</t>
  </si>
  <si>
    <t>3624</t>
  </si>
  <si>
    <t>3321</t>
  </si>
  <si>
    <t>1107</t>
  </si>
  <si>
    <t>gaT/gaA</t>
  </si>
  <si>
    <t>3583</t>
  </si>
  <si>
    <t>3280</t>
  </si>
  <si>
    <t>3578</t>
  </si>
  <si>
    <t>3275</t>
  </si>
  <si>
    <t>1092</t>
  </si>
  <si>
    <t>3558</t>
  </si>
  <si>
    <t>3255</t>
  </si>
  <si>
    <t>1085</t>
  </si>
  <si>
    <t>N/K</t>
  </si>
  <si>
    <t>aaT/aaA</t>
  </si>
  <si>
    <t>3553-3554</t>
  </si>
  <si>
    <t>3250-3251</t>
  </si>
  <si>
    <t>AAg/Ag</t>
  </si>
  <si>
    <t>25/29</t>
  </si>
  <si>
    <t>3516</t>
  </si>
  <si>
    <t>3213</t>
  </si>
  <si>
    <t>1071</t>
  </si>
  <si>
    <t>rs367862519,COSM1285070</t>
  </si>
  <si>
    <t>3495</t>
  </si>
  <si>
    <t>3192</t>
  </si>
  <si>
    <t>rs570264140,COSM918440</t>
  </si>
  <si>
    <t>3492</t>
  </si>
  <si>
    <t>3189</t>
  </si>
  <si>
    <t>ccT/ccG</t>
  </si>
  <si>
    <t>3465</t>
  </si>
  <si>
    <t>3162</t>
  </si>
  <si>
    <t>1054</t>
  </si>
  <si>
    <t>rs781992659</t>
  </si>
  <si>
    <t>3461</t>
  </si>
  <si>
    <t>3158</t>
  </si>
  <si>
    <t>rs782346648</t>
  </si>
  <si>
    <t>3460</t>
  </si>
  <si>
    <t>3157</t>
  </si>
  <si>
    <t>COSM117465</t>
  </si>
  <si>
    <t>3390</t>
  </si>
  <si>
    <t>3087</t>
  </si>
  <si>
    <t>24/29</t>
  </si>
  <si>
    <t>3365</t>
  </si>
  <si>
    <t>3062</t>
  </si>
  <si>
    <t>1021</t>
  </si>
  <si>
    <t>rs1898784,COSM4144719</t>
  </si>
  <si>
    <t>3331</t>
  </si>
  <si>
    <t>3330</t>
  </si>
  <si>
    <t>3027</t>
  </si>
  <si>
    <t>1009</t>
  </si>
  <si>
    <t>rs536195026</t>
  </si>
  <si>
    <t>3327</t>
  </si>
  <si>
    <t>3024</t>
  </si>
  <si>
    <t>rs554799960</t>
  </si>
  <si>
    <t>3319</t>
  </si>
  <si>
    <t>3016</t>
  </si>
  <si>
    <t>3299</t>
  </si>
  <si>
    <t>2996</t>
  </si>
  <si>
    <t>23/28</t>
  </si>
  <si>
    <t>23/29</t>
  </si>
  <si>
    <t>2977</t>
  </si>
  <si>
    <t>rs201742295</t>
  </si>
  <si>
    <t>3269</t>
  </si>
  <si>
    <t>2966</t>
  </si>
  <si>
    <t>989</t>
  </si>
  <si>
    <t>3259</t>
  </si>
  <si>
    <t>2956</t>
  </si>
  <si>
    <t>3245</t>
  </si>
  <si>
    <t>2942</t>
  </si>
  <si>
    <t>3230</t>
  </si>
  <si>
    <t>2927</t>
  </si>
  <si>
    <t>976</t>
  </si>
  <si>
    <t>rs781984339</t>
  </si>
  <si>
    <t>3226</t>
  </si>
  <si>
    <t>2923</t>
  </si>
  <si>
    <t>975</t>
  </si>
  <si>
    <t>2910</t>
  </si>
  <si>
    <t>2902</t>
  </si>
  <si>
    <t>968</t>
  </si>
  <si>
    <t>rs200957845,COSM1734742</t>
  </si>
  <si>
    <t>3203</t>
  </si>
  <si>
    <t>2900</t>
  </si>
  <si>
    <t>967</t>
  </si>
  <si>
    <t>rs199665624,COSM4144720</t>
  </si>
  <si>
    <t>22/29</t>
  </si>
  <si>
    <t>2889</t>
  </si>
  <si>
    <t>963</t>
  </si>
  <si>
    <t>3164</t>
  </si>
  <si>
    <t>2861</t>
  </si>
  <si>
    <t>V/D</t>
  </si>
  <si>
    <t>gTt/gAt</t>
  </si>
  <si>
    <t>COSM379820</t>
  </si>
  <si>
    <t>3150</t>
  </si>
  <si>
    <t>2847</t>
  </si>
  <si>
    <t>949</t>
  </si>
  <si>
    <t>3139</t>
  </si>
  <si>
    <t>2836</t>
  </si>
  <si>
    <t>946</t>
  </si>
  <si>
    <t>Ggt/Cgt</t>
  </si>
  <si>
    <t>3137</t>
  </si>
  <si>
    <t>2834</t>
  </si>
  <si>
    <t>945</t>
  </si>
  <si>
    <t>rs150581636</t>
  </si>
  <si>
    <t>3134</t>
  </si>
  <si>
    <t>2831</t>
  </si>
  <si>
    <t>rs782593857</t>
  </si>
  <si>
    <t>2814</t>
  </si>
  <si>
    <t>938</t>
  </si>
  <si>
    <t>3113</t>
  </si>
  <si>
    <t>2810</t>
  </si>
  <si>
    <t>937</t>
  </si>
  <si>
    <t>COSM3438180</t>
  </si>
  <si>
    <t>3104</t>
  </si>
  <si>
    <t>2801</t>
  </si>
  <si>
    <t>tCt/tAt</t>
  </si>
  <si>
    <t>rs200783524</t>
  </si>
  <si>
    <t>21/29</t>
  </si>
  <si>
    <t>2784</t>
  </si>
  <si>
    <t>928</t>
  </si>
  <si>
    <t>3086</t>
  </si>
  <si>
    <t>2783</t>
  </si>
  <si>
    <t>3056</t>
  </si>
  <si>
    <t>2753</t>
  </si>
  <si>
    <t>2735</t>
  </si>
  <si>
    <t>rs61840030,COSM3807237</t>
  </si>
  <si>
    <t>3025</t>
  </si>
  <si>
    <t>2722</t>
  </si>
  <si>
    <t>908</t>
  </si>
  <si>
    <t>2976</t>
  </si>
  <si>
    <t>2673</t>
  </si>
  <si>
    <t>2970</t>
  </si>
  <si>
    <t>2667</t>
  </si>
  <si>
    <t>889</t>
  </si>
  <si>
    <t>2968</t>
  </si>
  <si>
    <t>2665</t>
  </si>
  <si>
    <t>2967</t>
  </si>
  <si>
    <t>2664</t>
  </si>
  <si>
    <t>888</t>
  </si>
  <si>
    <t>2939</t>
  </si>
  <si>
    <t>2636</t>
  </si>
  <si>
    <t>2620</t>
  </si>
  <si>
    <t>Agc/Ggc</t>
  </si>
  <si>
    <t>rs1346694,COSM1474626</t>
  </si>
  <si>
    <t>2607</t>
  </si>
  <si>
    <t>2892</t>
  </si>
  <si>
    <t>2589</t>
  </si>
  <si>
    <t>2888</t>
  </si>
  <si>
    <t>20/29</t>
  </si>
  <si>
    <t>2880</t>
  </si>
  <si>
    <t>2577</t>
  </si>
  <si>
    <t>rs114145858</t>
  </si>
  <si>
    <t>2803</t>
  </si>
  <si>
    <t>2500</t>
  </si>
  <si>
    <t>rs186553112</t>
  </si>
  <si>
    <t>2790</t>
  </si>
  <si>
    <t>2487</t>
  </si>
  <si>
    <t>829</t>
  </si>
  <si>
    <t>rs115484322,COSM3867282</t>
  </si>
  <si>
    <t>2787</t>
  </si>
  <si>
    <t>2484</t>
  </si>
  <si>
    <t>828</t>
  </si>
  <si>
    <t>rs774782242</t>
  </si>
  <si>
    <t>19/29</t>
  </si>
  <si>
    <t>2760</t>
  </si>
  <si>
    <t>2457</t>
  </si>
  <si>
    <t>819</t>
  </si>
  <si>
    <t>rs148717200,COSM118669</t>
  </si>
  <si>
    <t>2759</t>
  </si>
  <si>
    <t>2456</t>
  </si>
  <si>
    <t>rs34002506</t>
  </si>
  <si>
    <t>T/R</t>
  </si>
  <si>
    <t>aCg/aGg</t>
  </si>
  <si>
    <t>18/29</t>
  </si>
  <si>
    <t>2641</t>
  </si>
  <si>
    <t>2338</t>
  </si>
  <si>
    <t>rs758019274</t>
  </si>
  <si>
    <t>2615</t>
  </si>
  <si>
    <t>2312</t>
  </si>
  <si>
    <t>771</t>
  </si>
  <si>
    <t>rs141722516,COSM311293</t>
  </si>
  <si>
    <t>2610</t>
  </si>
  <si>
    <t>2307</t>
  </si>
  <si>
    <t>rs144532981</t>
  </si>
  <si>
    <t>2573</t>
  </si>
  <si>
    <t>2270</t>
  </si>
  <si>
    <t>rs146111349</t>
  </si>
  <si>
    <t>2570</t>
  </si>
  <si>
    <t>2267</t>
  </si>
  <si>
    <t>gGc/gTc</t>
  </si>
  <si>
    <t>rs116266683</t>
  </si>
  <si>
    <t>16/29</t>
  </si>
  <si>
    <t>2465</t>
  </si>
  <si>
    <t>721</t>
  </si>
  <si>
    <t>rs116034788</t>
  </si>
  <si>
    <t>2464</t>
  </si>
  <si>
    <t>2161</t>
  </si>
  <si>
    <t>rs146233973,COSM401040</t>
  </si>
  <si>
    <t>2461</t>
  </si>
  <si>
    <t>720</t>
  </si>
  <si>
    <t>rs115774076</t>
  </si>
  <si>
    <t>2460</t>
  </si>
  <si>
    <t>2157</t>
  </si>
  <si>
    <t>rs778648914</t>
  </si>
  <si>
    <t>2450</t>
  </si>
  <si>
    <t>2147</t>
  </si>
  <si>
    <t>rs138806670</t>
  </si>
  <si>
    <t>2449</t>
  </si>
  <si>
    <t>rs74878516</t>
  </si>
  <si>
    <t>2431</t>
  </si>
  <si>
    <t>2128</t>
  </si>
  <si>
    <t>rs762017871</t>
  </si>
  <si>
    <t>2425</t>
  </si>
  <si>
    <t>2122</t>
  </si>
  <si>
    <t>708</t>
  </si>
  <si>
    <t>rs140347747</t>
  </si>
  <si>
    <t>2424</t>
  </si>
  <si>
    <t>rs369496785</t>
  </si>
  <si>
    <t>2379</t>
  </si>
  <si>
    <t>2076</t>
  </si>
  <si>
    <t>2355</t>
  </si>
  <si>
    <t>2052</t>
  </si>
  <si>
    <t>rs111320090</t>
  </si>
  <si>
    <t>15/29</t>
  </si>
  <si>
    <t>2145</t>
  </si>
  <si>
    <t>1842</t>
  </si>
  <si>
    <t>rs373927514</t>
  </si>
  <si>
    <t>1824</t>
  </si>
  <si>
    <t>rs773335076</t>
  </si>
  <si>
    <t>14/29</t>
  </si>
  <si>
    <t>2083</t>
  </si>
  <si>
    <t>1780</t>
  </si>
  <si>
    <t>rs372075596</t>
  </si>
  <si>
    <t>1779</t>
  </si>
  <si>
    <t>593</t>
  </si>
  <si>
    <t>2063</t>
  </si>
  <si>
    <t>rs537706878</t>
  </si>
  <si>
    <t>2062</t>
  </si>
  <si>
    <t>1759</t>
  </si>
  <si>
    <t>rs138766410</t>
  </si>
  <si>
    <t>2025</t>
  </si>
  <si>
    <t>1722</t>
  </si>
  <si>
    <t>rs115673657</t>
  </si>
  <si>
    <t>1712</t>
  </si>
  <si>
    <t>rs199766787</t>
  </si>
  <si>
    <t>2013</t>
  </si>
  <si>
    <t>1710</t>
  </si>
  <si>
    <t>rs146294319</t>
  </si>
  <si>
    <t>1981</t>
  </si>
  <si>
    <t>1678</t>
  </si>
  <si>
    <t>560</t>
  </si>
  <si>
    <t>1939</t>
  </si>
  <si>
    <t>1636</t>
  </si>
  <si>
    <t>rs778393833</t>
  </si>
  <si>
    <t>1635</t>
  </si>
  <si>
    <t>rs74133708</t>
  </si>
  <si>
    <t>13/29</t>
  </si>
  <si>
    <t>1903</t>
  </si>
  <si>
    <t>1600</t>
  </si>
  <si>
    <t>rs1864345</t>
  </si>
  <si>
    <t>1883</t>
  </si>
  <si>
    <t>1580</t>
  </si>
  <si>
    <t>W/S</t>
  </si>
  <si>
    <t>tGg/tCg</t>
  </si>
  <si>
    <t>rs765297091</t>
  </si>
  <si>
    <t>1851</t>
  </si>
  <si>
    <t>1548</t>
  </si>
  <si>
    <t>rs773964453</t>
  </si>
  <si>
    <t>1845</t>
  </si>
  <si>
    <t>514</t>
  </si>
  <si>
    <t>rs17011019,COSM1347945</t>
  </si>
  <si>
    <t>1835</t>
  </si>
  <si>
    <t>1532</t>
  </si>
  <si>
    <t>rs201886245</t>
  </si>
  <si>
    <t>1515</t>
  </si>
  <si>
    <t>rs758506692</t>
  </si>
  <si>
    <t>1815</t>
  </si>
  <si>
    <t>1512</t>
  </si>
  <si>
    <t>rs116034209,COSM3438190</t>
  </si>
  <si>
    <t>1797</t>
  </si>
  <si>
    <t>1494</t>
  </si>
  <si>
    <t>rs373664466</t>
  </si>
  <si>
    <t>1785</t>
  </si>
  <si>
    <t>1482</t>
  </si>
  <si>
    <t>rs145152474,COSM367671</t>
  </si>
  <si>
    <t>1755</t>
  </si>
  <si>
    <t>rs147558703</t>
  </si>
  <si>
    <t>1718</t>
  </si>
  <si>
    <t>gTc/gCc</t>
  </si>
  <si>
    <t>1698</t>
  </si>
  <si>
    <t>1395</t>
  </si>
  <si>
    <t>465</t>
  </si>
  <si>
    <t>rs754454601</t>
  </si>
  <si>
    <t>rs778076413</t>
  </si>
  <si>
    <t>1657</t>
  </si>
  <si>
    <t>1354</t>
  </si>
  <si>
    <t>452</t>
  </si>
  <si>
    <t>rs141989722</t>
  </si>
  <si>
    <t>1651</t>
  </si>
  <si>
    <t>1348</t>
  </si>
  <si>
    <t>rs373912521</t>
  </si>
  <si>
    <t>1621</t>
  </si>
  <si>
    <t>1318</t>
  </si>
  <si>
    <t>Cac/Aac</t>
  </si>
  <si>
    <t>rs144515014</t>
  </si>
  <si>
    <t>11/29</t>
  </si>
  <si>
    <t>1599</t>
  </si>
  <si>
    <t>rs147861138</t>
  </si>
  <si>
    <t>rs148906229</t>
  </si>
  <si>
    <t>1537</t>
  </si>
  <si>
    <t>rs760118282</t>
  </si>
  <si>
    <t>1503</t>
  </si>
  <si>
    <t>1200</t>
  </si>
  <si>
    <t>rs143527281</t>
  </si>
  <si>
    <t>1461</t>
  </si>
  <si>
    <t>386</t>
  </si>
  <si>
    <t>rs11816450</t>
  </si>
  <si>
    <t>1449</t>
  </si>
  <si>
    <t>1146</t>
  </si>
  <si>
    <t>rs116082040</t>
  </si>
  <si>
    <t>1434</t>
  </si>
  <si>
    <t>rs370399742</t>
  </si>
  <si>
    <t>1416</t>
  </si>
  <si>
    <t>rs760006663</t>
  </si>
  <si>
    <t>1414</t>
  </si>
  <si>
    <t>1111</t>
  </si>
  <si>
    <t>rs74130206</t>
  </si>
  <si>
    <t>1402</t>
  </si>
  <si>
    <t>1099</t>
  </si>
  <si>
    <t>rs756635593</t>
  </si>
  <si>
    <t>1399</t>
  </si>
  <si>
    <t>rs145725729</t>
  </si>
  <si>
    <t>1397</t>
  </si>
  <si>
    <t>rs377038738</t>
  </si>
  <si>
    <t>1380</t>
  </si>
  <si>
    <t>gaT/gaTT</t>
  </si>
  <si>
    <t>rs769657305</t>
  </si>
  <si>
    <t>rs115121643</t>
  </si>
  <si>
    <t>rs116143480</t>
  </si>
  <si>
    <t>1320</t>
  </si>
  <si>
    <t>ttG/ttT</t>
  </si>
  <si>
    <t>rs765385021</t>
  </si>
  <si>
    <t>1314</t>
  </si>
  <si>
    <t>rs138922688</t>
  </si>
  <si>
    <t>1300</t>
  </si>
  <si>
    <t>Aaa/Gaa</t>
  </si>
  <si>
    <t>rs144770940</t>
  </si>
  <si>
    <t>9/29</t>
  </si>
  <si>
    <t>1269</t>
  </si>
  <si>
    <t>966</t>
  </si>
  <si>
    <t>COSM1702321</t>
  </si>
  <si>
    <t>321</t>
  </si>
  <si>
    <t>rs116392343</t>
  </si>
  <si>
    <t>8/29</t>
  </si>
  <si>
    <t>rs373231008</t>
  </si>
  <si>
    <t>287</t>
  </si>
  <si>
    <t>rs147179010</t>
  </si>
  <si>
    <t>rs113994405</t>
  </si>
  <si>
    <t>Ctc/Atc</t>
  </si>
  <si>
    <t>rs144159326</t>
  </si>
  <si>
    <t>830</t>
  </si>
  <si>
    <t>rs114531795</t>
  </si>
  <si>
    <t>rs115365063</t>
  </si>
  <si>
    <t>824</t>
  </si>
  <si>
    <t>rs111596155</t>
  </si>
  <si>
    <t>270</t>
  </si>
  <si>
    <t>rs776043610</t>
  </si>
  <si>
    <t>rs762835115</t>
  </si>
  <si>
    <t>7/29</t>
  </si>
  <si>
    <t>788</t>
  </si>
  <si>
    <t>rs768263075,COSM4014371</t>
  </si>
  <si>
    <t>1059</t>
  </si>
  <si>
    <t>1019</t>
  </si>
  <si>
    <t>rs55802136</t>
  </si>
  <si>
    <t>6/29</t>
  </si>
  <si>
    <t>985</t>
  </si>
  <si>
    <t>rs570196095</t>
  </si>
  <si>
    <t>958</t>
  </si>
  <si>
    <t>COSM4014374</t>
  </si>
  <si>
    <t>936</t>
  </si>
  <si>
    <t>rs374213371</t>
  </si>
  <si>
    <t>gTt/gCt</t>
  </si>
  <si>
    <t>rs368115302</t>
  </si>
  <si>
    <t>5/29</t>
  </si>
  <si>
    <t>rs535951292</t>
  </si>
  <si>
    <t>rs566111215</t>
  </si>
  <si>
    <t>rs751862344</t>
  </si>
  <si>
    <t>475</t>
  </si>
  <si>
    <t>rs755321982</t>
  </si>
  <si>
    <t>464</t>
  </si>
  <si>
    <t>155</t>
  </si>
  <si>
    <t>rs199854945</t>
  </si>
  <si>
    <t>rs749414233,COSM1252806</t>
  </si>
  <si>
    <t>acG/acT</t>
  </si>
  <si>
    <t>4/29</t>
  </si>
  <si>
    <t>669</t>
  </si>
  <si>
    <t>122</t>
  </si>
  <si>
    <t>rs373213971</t>
  </si>
  <si>
    <t>rs181992804</t>
  </si>
  <si>
    <t>rs747222158</t>
  </si>
  <si>
    <t>Cat/Tat</t>
  </si>
  <si>
    <t>3/29</t>
  </si>
  <si>
    <t>rs746471513</t>
  </si>
  <si>
    <t>rs148904042</t>
  </si>
  <si>
    <t>489</t>
  </si>
  <si>
    <t>477</t>
  </si>
  <si>
    <t>rs144425229</t>
  </si>
  <si>
    <t>rs440943</t>
  </si>
  <si>
    <t>rs766309964,rs72792251</t>
  </si>
  <si>
    <t>462</t>
  </si>
  <si>
    <t>rs115963067</t>
  </si>
  <si>
    <t>2/29</t>
  </si>
  <si>
    <t>rs146726612</t>
  </si>
  <si>
    <t>rs166815</t>
  </si>
  <si>
    <t>rs145700501</t>
  </si>
  <si>
    <t>rs11101272</t>
  </si>
  <si>
    <t>rs769171306</t>
  </si>
  <si>
    <t>48</t>
  </si>
  <si>
    <t>16</t>
  </si>
  <si>
    <t>rs376614666</t>
  </si>
  <si>
    <t>rs144098733</t>
  </si>
  <si>
    <t>1/29</t>
  </si>
  <si>
    <t>rs555394402</t>
  </si>
  <si>
    <t>317</t>
  </si>
  <si>
    <t>rs139262103</t>
  </si>
  <si>
    <t>10-11</t>
  </si>
  <si>
    <t>TTa/Ta</t>
  </si>
  <si>
    <t>rs375844242</t>
  </si>
  <si>
    <t>rs771878815</t>
  </si>
  <si>
    <t>rs200390587</t>
  </si>
  <si>
    <t>rs765585399</t>
  </si>
  <si>
    <t>rs199499765</t>
  </si>
  <si>
    <t>rs200377732</t>
  </si>
  <si>
    <t>rs147013344</t>
  </si>
  <si>
    <t>rs148052103</t>
  </si>
  <si>
    <t>rs199974614</t>
  </si>
  <si>
    <t>388</t>
  </si>
  <si>
    <t>rs761715059</t>
  </si>
  <si>
    <t>502</t>
  </si>
  <si>
    <t>COSM174801</t>
  </si>
  <si>
    <t>rs140842241</t>
  </si>
  <si>
    <t>556</t>
  </si>
  <si>
    <t>449</t>
  </si>
  <si>
    <t>564</t>
  </si>
  <si>
    <t>rs764499691</t>
  </si>
  <si>
    <t>cAc/cGc</t>
  </si>
  <si>
    <t>rs769459571</t>
  </si>
  <si>
    <t>550</t>
  </si>
  <si>
    <t>LK/RX</t>
  </si>
  <si>
    <t>cTGAag/cGag</t>
  </si>
  <si>
    <t>713</t>
  </si>
  <si>
    <t>rs772126818</t>
  </si>
  <si>
    <t>rs760934989</t>
  </si>
  <si>
    <t>rs201108331</t>
  </si>
  <si>
    <t>777</t>
  </si>
  <si>
    <t>rs201210785</t>
  </si>
  <si>
    <t>792</t>
  </si>
  <si>
    <t>685</t>
  </si>
  <si>
    <t>818</t>
  </si>
  <si>
    <t>rs768984786</t>
  </si>
  <si>
    <t>832</t>
  </si>
  <si>
    <t>rs200236230</t>
  </si>
  <si>
    <t>rs143167432</t>
  </si>
  <si>
    <t>845</t>
  </si>
  <si>
    <t>873</t>
  </si>
  <si>
    <t>rs140316734</t>
  </si>
  <si>
    <t>rs138222088</t>
  </si>
  <si>
    <t>259</t>
  </si>
  <si>
    <t>rs769876615,COSM74153</t>
  </si>
  <si>
    <t>rs201822909,rs1042722,COSM118928,COSM118929</t>
  </si>
  <si>
    <t>rs142728508</t>
  </si>
  <si>
    <t>rs527975579</t>
  </si>
  <si>
    <t>837</t>
  </si>
  <si>
    <t>rs370842877</t>
  </si>
  <si>
    <t>962</t>
  </si>
  <si>
    <t>rs761173995</t>
  </si>
  <si>
    <t>rs762682577</t>
  </si>
  <si>
    <t>rs766327705</t>
  </si>
  <si>
    <t>rs764126247</t>
  </si>
  <si>
    <t>940</t>
  </si>
  <si>
    <t>rs532485785</t>
  </si>
  <si>
    <t>rs753880402</t>
  </si>
  <si>
    <t>rs779053307</t>
  </si>
  <si>
    <t>961</t>
  </si>
  <si>
    <t>rs552223025</t>
  </si>
  <si>
    <t>979</t>
  </si>
  <si>
    <t>rs71651702</t>
  </si>
  <si>
    <t>1020</t>
  </si>
  <si>
    <t>rs384470,rs149054547</t>
  </si>
  <si>
    <t>1026</t>
  </si>
  <si>
    <t>rs202091106</t>
  </si>
  <si>
    <t>1151</t>
  </si>
  <si>
    <t>1044</t>
  </si>
  <si>
    <t>rs765301048</t>
  </si>
  <si>
    <t>rs750704767</t>
  </si>
  <si>
    <t>1163</t>
  </si>
  <si>
    <t>rs758626830,COSM3721251,COSM3721252</t>
  </si>
  <si>
    <t>1164</t>
  </si>
  <si>
    <t>rs563560447</t>
  </si>
  <si>
    <t>1104</t>
  </si>
  <si>
    <t>rs201429785</t>
  </si>
  <si>
    <t>rs768502457</t>
  </si>
  <si>
    <t>1231</t>
  </si>
  <si>
    <t>1238</t>
  </si>
  <si>
    <t>rs71653603,COSM2084596,COSM2084597</t>
  </si>
  <si>
    <t>rs374615299</t>
  </si>
  <si>
    <t>1241</t>
  </si>
  <si>
    <t>1242</t>
  </si>
  <si>
    <t>1147</t>
  </si>
  <si>
    <t>rs568931594,COSM4053988,COSM4053989</t>
  </si>
  <si>
    <t>1148</t>
  </si>
  <si>
    <t>rs756718346,COSM4053990,COSM4053991</t>
  </si>
  <si>
    <t>1258</t>
  </si>
  <si>
    <t>rs778372032</t>
  </si>
  <si>
    <t>1259</t>
  </si>
  <si>
    <t>1152</t>
  </si>
  <si>
    <t>rs199835655</t>
  </si>
  <si>
    <t>aGc/aCc</t>
  </si>
  <si>
    <t>rs201001253</t>
  </si>
  <si>
    <t>1291</t>
  </si>
  <si>
    <t>1184</t>
  </si>
  <si>
    <t>rs199592198</t>
  </si>
  <si>
    <t>1310</t>
  </si>
  <si>
    <t>401</t>
  </si>
  <si>
    <t>418</t>
  </si>
  <si>
    <t>rs202132690</t>
  </si>
  <si>
    <t>1256</t>
  </si>
  <si>
    <t>rs144311653</t>
  </si>
  <si>
    <t>rs200206070</t>
  </si>
  <si>
    <t>1394</t>
  </si>
  <si>
    <t>1398</t>
  </si>
  <si>
    <t>rs756596780</t>
  </si>
  <si>
    <t>1418</t>
  </si>
  <si>
    <t>1311</t>
  </si>
  <si>
    <t>437</t>
  </si>
  <si>
    <t>rs756933519</t>
  </si>
  <si>
    <t>442</t>
  </si>
  <si>
    <t>1440</t>
  </si>
  <si>
    <t>rs747040999</t>
  </si>
  <si>
    <t>1459</t>
  </si>
  <si>
    <t>H/P</t>
  </si>
  <si>
    <t>cAc/cCc</t>
  </si>
  <si>
    <t>rs768937104</t>
  </si>
  <si>
    <t>1353</t>
  </si>
  <si>
    <t>rs781205866</t>
  </si>
  <si>
    <t>CM066004,rs748400691</t>
  </si>
  <si>
    <t>1463</t>
  </si>
  <si>
    <t>1356</t>
  </si>
  <si>
    <t>rs771629403,rs1042724,COSM4148628,COSM4148629</t>
  </si>
  <si>
    <t>1469</t>
  </si>
  <si>
    <t>1362</t>
  </si>
  <si>
    <t>1470</t>
  </si>
  <si>
    <t>rs763489195,rs778298112</t>
  </si>
  <si>
    <t>1493</t>
  </si>
  <si>
    <t>1386</t>
  </si>
  <si>
    <t>1388</t>
  </si>
  <si>
    <t>463</t>
  </si>
  <si>
    <t>1496</t>
  </si>
  <si>
    <t>1389</t>
  </si>
  <si>
    <t>1529</t>
  </si>
  <si>
    <t>1422</t>
  </si>
  <si>
    <t>rs200301018,rs2253967,COSM3815832,COSM3815833</t>
  </si>
  <si>
    <t>1430</t>
  </si>
  <si>
    <t>1547</t>
  </si>
  <si>
    <t>1441</t>
  </si>
  <si>
    <t>rs199504752,COSM4148630,COSM4148631</t>
  </si>
  <si>
    <t>1566</t>
  </si>
  <si>
    <t>Agc/Cgc</t>
  </si>
  <si>
    <t>1569</t>
  </si>
  <si>
    <t>1462</t>
  </si>
  <si>
    <t>1573</t>
  </si>
  <si>
    <t>rs555607030</t>
  </si>
  <si>
    <t>1582</t>
  </si>
  <si>
    <t>1475</t>
  </si>
  <si>
    <t>1584</t>
  </si>
  <si>
    <t>1477</t>
  </si>
  <si>
    <t>Gcc/Ccc</t>
  </si>
  <si>
    <t>1598</t>
  </si>
  <si>
    <t>1491</t>
  </si>
  <si>
    <t>497</t>
  </si>
  <si>
    <t>1492</t>
  </si>
  <si>
    <t>1628</t>
  </si>
  <si>
    <t>1521</t>
  </si>
  <si>
    <t>1637</t>
  </si>
  <si>
    <t>1530</t>
  </si>
  <si>
    <t>1640</t>
  </si>
  <si>
    <t>1533</t>
  </si>
  <si>
    <t>rs575789384</t>
  </si>
  <si>
    <t>1660</t>
  </si>
  <si>
    <t>1553</t>
  </si>
  <si>
    <t>rs2229956</t>
  </si>
  <si>
    <t>1/12</t>
  </si>
  <si>
    <t>rs4470116</t>
  </si>
  <si>
    <t>rs751046100</t>
  </si>
  <si>
    <t>rs139475473</t>
  </si>
  <si>
    <t>rs149871501</t>
  </si>
  <si>
    <t>V/E</t>
  </si>
  <si>
    <t>gTg/gAg</t>
  </si>
  <si>
    <t>839</t>
  </si>
  <si>
    <t>COSM1562983</t>
  </si>
  <si>
    <t>1/11</t>
  </si>
  <si>
    <t>3/12</t>
  </si>
  <si>
    <t>932</t>
  </si>
  <si>
    <t>956</t>
  </si>
  <si>
    <t>rs761417404,COSM554751,COSM960454</t>
  </si>
  <si>
    <t>4/12</t>
  </si>
  <si>
    <t>N/H</t>
  </si>
  <si>
    <t>Aat/Cat</t>
  </si>
  <si>
    <t>rs377005979</t>
  </si>
  <si>
    <t>1049</t>
  </si>
  <si>
    <t>ctA/ctG</t>
  </si>
  <si>
    <t>rs145707437</t>
  </si>
  <si>
    <t>1150</t>
  </si>
  <si>
    <t>rs757376094</t>
  </si>
  <si>
    <t>1189</t>
  </si>
  <si>
    <t>1222</t>
  </si>
  <si>
    <t>500</t>
  </si>
  <si>
    <t>167</t>
  </si>
  <si>
    <t>aCa/aGa</t>
  </si>
  <si>
    <t>1227</t>
  </si>
  <si>
    <t>rs774139633</t>
  </si>
  <si>
    <t>1277</t>
  </si>
  <si>
    <t>603</t>
  </si>
  <si>
    <t>rs558972628</t>
  </si>
  <si>
    <t>649</t>
  </si>
  <si>
    <t>Aca/Gca</t>
  </si>
  <si>
    <t>rs149442982</t>
  </si>
  <si>
    <t>1383</t>
  </si>
  <si>
    <t>Cta/Gta</t>
  </si>
  <si>
    <t>rs753221904</t>
  </si>
  <si>
    <t>rs144815962</t>
  </si>
  <si>
    <t>TC</t>
  </si>
  <si>
    <t>gtACAg/gtCg</t>
  </si>
  <si>
    <t>rs780000611</t>
  </si>
  <si>
    <t>5/11</t>
  </si>
  <si>
    <t>6/12</t>
  </si>
  <si>
    <t>1451</t>
  </si>
  <si>
    <t>rs748090752</t>
  </si>
  <si>
    <t>rs139588206</t>
  </si>
  <si>
    <t>1485</t>
  </si>
  <si>
    <t>rs144655116,COSM3754261</t>
  </si>
  <si>
    <t>rs539857136</t>
  </si>
  <si>
    <t>258</t>
  </si>
  <si>
    <t>rs764765244,COSM259483</t>
  </si>
  <si>
    <t>1504</t>
  </si>
  <si>
    <t>aCt/aTt</t>
  </si>
  <si>
    <t>rs373668370</t>
  </si>
  <si>
    <t>838</t>
  </si>
  <si>
    <t>Aga/Cga</t>
  </si>
  <si>
    <t>rs149747594</t>
  </si>
  <si>
    <t>1575</t>
  </si>
  <si>
    <t>853</t>
  </si>
  <si>
    <t>Agt/Cgt</t>
  </si>
  <si>
    <t>rs746094320</t>
  </si>
  <si>
    <t>1583</t>
  </si>
  <si>
    <t>861</t>
  </si>
  <si>
    <t>ggA/ggG</t>
  </si>
  <si>
    <t>7/12</t>
  </si>
  <si>
    <t>1626</t>
  </si>
  <si>
    <t>Aca/Tca</t>
  </si>
  <si>
    <t>1647</t>
  </si>
  <si>
    <t>Gaa/Caa</t>
  </si>
  <si>
    <t>rs781640894</t>
  </si>
  <si>
    <t>1707</t>
  </si>
  <si>
    <t>rs74011135</t>
  </si>
  <si>
    <t>rs140472511</t>
  </si>
  <si>
    <t>1022</t>
  </si>
  <si>
    <t>K/T</t>
  </si>
  <si>
    <t>aAg/aCg</t>
  </si>
  <si>
    <t>1745</t>
  </si>
  <si>
    <t>rs148299252</t>
  </si>
  <si>
    <t>1031</t>
  </si>
  <si>
    <t>1758</t>
  </si>
  <si>
    <t>Atc/Ttc</t>
  </si>
  <si>
    <t>1781</t>
  </si>
  <si>
    <t>Agt/Tgt</t>
  </si>
  <si>
    <t>1795</t>
  </si>
  <si>
    <t>1073</t>
  </si>
  <si>
    <t>358</t>
  </si>
  <si>
    <t>rs779391169</t>
  </si>
  <si>
    <t>1798-1801</t>
  </si>
  <si>
    <t>1076-1079</t>
  </si>
  <si>
    <t>359-360</t>
  </si>
  <si>
    <t>LF/L</t>
  </si>
  <si>
    <t>cTCTTc/cTc</t>
  </si>
  <si>
    <t>1816</t>
  </si>
  <si>
    <t>1820</t>
  </si>
  <si>
    <t>rs181899708</t>
  </si>
  <si>
    <t>9/12</t>
  </si>
  <si>
    <t>1841</t>
  </si>
  <si>
    <t>acA/acT</t>
  </si>
  <si>
    <t>rs774456949</t>
  </si>
  <si>
    <t>1849</t>
  </si>
  <si>
    <t>E/G</t>
  </si>
  <si>
    <t>gAa/gGa</t>
  </si>
  <si>
    <t>rs759497241</t>
  </si>
  <si>
    <t>1874</t>
  </si>
  <si>
    <t>tcT/tcG</t>
  </si>
  <si>
    <t>rs77143444</t>
  </si>
  <si>
    <t>1922</t>
  </si>
  <si>
    <t>agG/agA</t>
  </si>
  <si>
    <t>rs61733063</t>
  </si>
  <si>
    <t>1950</t>
  </si>
  <si>
    <t>1228</t>
  </si>
  <si>
    <t>rs61733064</t>
  </si>
  <si>
    <t>10/12</t>
  </si>
  <si>
    <t>1992</t>
  </si>
  <si>
    <t>1270</t>
  </si>
  <si>
    <t>rs143915480</t>
  </si>
  <si>
    <t>2002</t>
  </si>
  <si>
    <t>1280</t>
  </si>
  <si>
    <t>rs766722750</t>
  </si>
  <si>
    <t>11/12</t>
  </si>
  <si>
    <t>2071</t>
  </si>
  <si>
    <t>1349</t>
  </si>
  <si>
    <t>rs563978569</t>
  </si>
  <si>
    <t>2077</t>
  </si>
  <si>
    <t>rs146176251</t>
  </si>
  <si>
    <t>1419</t>
  </si>
  <si>
    <t>2177</t>
  </si>
  <si>
    <t>rs779237200</t>
  </si>
  <si>
    <t>rs781736910</t>
  </si>
  <si>
    <t>2265</t>
  </si>
  <si>
    <t>1543</t>
  </si>
  <si>
    <t>rs761598791</t>
  </si>
  <si>
    <t>2274</t>
  </si>
  <si>
    <t>1552</t>
  </si>
  <si>
    <t>rs186578850</t>
  </si>
  <si>
    <t>2275</t>
  </si>
  <si>
    <t>rs374926086</t>
  </si>
  <si>
    <t>2297-2301</t>
  </si>
  <si>
    <t>1575-1579</t>
  </si>
  <si>
    <t>525-527</t>
  </si>
  <si>
    <t>NNS/NX</t>
  </si>
  <si>
    <t>aaTAATTca/aaTca</t>
  </si>
  <si>
    <t>1590</t>
  </si>
  <si>
    <t>rs778239587</t>
  </si>
  <si>
    <t>2446</t>
  </si>
  <si>
    <t>1724</t>
  </si>
  <si>
    <t>rs573976518</t>
  </si>
  <si>
    <t>rs112715874</t>
  </si>
  <si>
    <t>1739</t>
  </si>
  <si>
    <t>580</t>
  </si>
  <si>
    <t>Agc/Tgc</t>
  </si>
  <si>
    <t>rs370442091</t>
  </si>
  <si>
    <t>2478</t>
  </si>
  <si>
    <t>1756</t>
  </si>
  <si>
    <t>rs746678098</t>
  </si>
  <si>
    <t>2514</t>
  </si>
  <si>
    <t>1792</t>
  </si>
  <si>
    <t>rs774357269</t>
  </si>
  <si>
    <t>2601</t>
  </si>
  <si>
    <t>1879</t>
  </si>
  <si>
    <t>627</t>
  </si>
  <si>
    <t>rs61758695</t>
  </si>
  <si>
    <t>2616</t>
  </si>
  <si>
    <t>1894</t>
  </si>
  <si>
    <t>rs771047764</t>
  </si>
  <si>
    <t>2746</t>
  </si>
  <si>
    <t>rs201555862</t>
  </si>
  <si>
    <t>2828-2832</t>
  </si>
  <si>
    <t>2106-2110</t>
  </si>
  <si>
    <t>702-704</t>
  </si>
  <si>
    <t>DIH/DX</t>
  </si>
  <si>
    <t>gaCATTCat/gaTat</t>
  </si>
  <si>
    <t>2844</t>
  </si>
  <si>
    <t>2947</t>
  </si>
  <si>
    <t>2225</t>
  </si>
  <si>
    <t>742</t>
  </si>
  <si>
    <t>N/T</t>
  </si>
  <si>
    <t>aAt/aCt</t>
  </si>
  <si>
    <t>rs138279948</t>
  </si>
  <si>
    <t>2969</t>
  </si>
  <si>
    <t>2247</t>
  </si>
  <si>
    <t>rs536928735</t>
  </si>
  <si>
    <t>2994</t>
  </si>
  <si>
    <t>2272</t>
  </si>
  <si>
    <t>rs766956038</t>
  </si>
  <si>
    <t>3004</t>
  </si>
  <si>
    <t>2282</t>
  </si>
  <si>
    <t>rs374275026</t>
  </si>
  <si>
    <t>3013</t>
  </si>
  <si>
    <t>rs199871398</t>
  </si>
  <si>
    <t>3092-3094</t>
  </si>
  <si>
    <t>2370-2372</t>
  </si>
  <si>
    <t>790-791</t>
  </si>
  <si>
    <t>TC/TX</t>
  </si>
  <si>
    <t>acATGt/acTt</t>
  </si>
  <si>
    <t>3187</t>
  </si>
  <si>
    <t>rs768021852</t>
  </si>
  <si>
    <t>2481</t>
  </si>
  <si>
    <t>827</t>
  </si>
  <si>
    <t>rs369851075</t>
  </si>
  <si>
    <t>3225</t>
  </si>
  <si>
    <t>2503</t>
  </si>
  <si>
    <t>rs375587801</t>
  </si>
  <si>
    <t>rs774973189</t>
  </si>
  <si>
    <t>2523</t>
  </si>
  <si>
    <t>rs372941458</t>
  </si>
  <si>
    <t>3284</t>
  </si>
  <si>
    <t>2562</t>
  </si>
  <si>
    <t>rs62000417</t>
  </si>
  <si>
    <t>3295</t>
  </si>
  <si>
    <t>rs376033399</t>
  </si>
  <si>
    <t>3332</t>
  </si>
  <si>
    <t>rs370429523</t>
  </si>
  <si>
    <t>3354</t>
  </si>
  <si>
    <t>2632</t>
  </si>
  <si>
    <t>rs144493501</t>
  </si>
  <si>
    <t>3357</t>
  </si>
  <si>
    <t>2635</t>
  </si>
  <si>
    <t>3372</t>
  </si>
  <si>
    <t>2650</t>
  </si>
  <si>
    <t>rs34173159</t>
  </si>
  <si>
    <t>GT</t>
  </si>
  <si>
    <t>3382-3385</t>
  </si>
  <si>
    <t>2660-2663</t>
  </si>
  <si>
    <t>887-888</t>
  </si>
  <si>
    <t>AS/V</t>
  </si>
  <si>
    <t>gCATCa/gTa</t>
  </si>
  <si>
    <t>2681</t>
  </si>
  <si>
    <t>COSM433703</t>
  </si>
  <si>
    <t>3421</t>
  </si>
  <si>
    <t>2699</t>
  </si>
  <si>
    <t>rs143532021</t>
  </si>
  <si>
    <t>3423</t>
  </si>
  <si>
    <t>rs760505104</t>
  </si>
  <si>
    <t>3431</t>
  </si>
  <si>
    <t>2709</t>
  </si>
  <si>
    <t>rs76126135</t>
  </si>
  <si>
    <t>tCt/tTt</t>
  </si>
  <si>
    <t>rs35809294</t>
  </si>
  <si>
    <t>3600</t>
  </si>
  <si>
    <t>2878</t>
  </si>
  <si>
    <t>rs779604757</t>
  </si>
  <si>
    <t>2918</t>
  </si>
  <si>
    <t>P/Q</t>
  </si>
  <si>
    <t>cCa/cAa</t>
  </si>
  <si>
    <t>rs757136181</t>
  </si>
  <si>
    <t>3656</t>
  </si>
  <si>
    <t>2934</t>
  </si>
  <si>
    <t>978</t>
  </si>
  <si>
    <t>rs28754599</t>
  </si>
  <si>
    <t>3667</t>
  </si>
  <si>
    <t>2945</t>
  </si>
  <si>
    <t>3682</t>
  </si>
  <si>
    <t>2960</t>
  </si>
  <si>
    <t>rs754304350</t>
  </si>
  <si>
    <t>3717</t>
  </si>
  <si>
    <t>2995</t>
  </si>
  <si>
    <t>3761</t>
  </si>
  <si>
    <t>3039</t>
  </si>
  <si>
    <t>rs749186264</t>
  </si>
  <si>
    <t>930-931</t>
  </si>
  <si>
    <t>417-418</t>
  </si>
  <si>
    <t>139-140</t>
  </si>
  <si>
    <t>KT/KX</t>
  </si>
  <si>
    <t>aaAAcc/aaAcc</t>
  </si>
  <si>
    <t>905</t>
  </si>
  <si>
    <t>896-901</t>
  </si>
  <si>
    <t>383-388</t>
  </si>
  <si>
    <t>128-130</t>
  </si>
  <si>
    <t>EEL/DX</t>
  </si>
  <si>
    <t>gAAGAGCtc/gAtc</t>
  </si>
  <si>
    <t>agG/agC</t>
  </si>
  <si>
    <t>2/3</t>
  </si>
  <si>
    <t>840</t>
  </si>
  <si>
    <t>1/3</t>
  </si>
  <si>
    <t>773</t>
  </si>
  <si>
    <t>685-702</t>
  </si>
  <si>
    <t>172-189</t>
  </si>
  <si>
    <t>58-63</t>
  </si>
  <si>
    <t>GCRSSW/X</t>
  </si>
  <si>
    <t>GGCTGCCGTTCCAGCTGG/G</t>
  </si>
  <si>
    <t>146</t>
  </si>
  <si>
    <t>563</t>
  </si>
  <si>
    <t>cGc/cCc</t>
  </si>
  <si>
    <t>Act/Cct</t>
  </si>
  <si>
    <t>390-391</t>
  </si>
  <si>
    <t>A/D</t>
  </si>
  <si>
    <t>gCc/gAc</t>
  </si>
  <si>
    <t>gAg/gGg</t>
  </si>
  <si>
    <t>ccG/ccC</t>
  </si>
  <si>
    <t>413</t>
  </si>
  <si>
    <t>533</t>
  </si>
  <si>
    <t>539</t>
  </si>
  <si>
    <t>610</t>
  </si>
  <si>
    <t>621</t>
  </si>
  <si>
    <t>865</t>
  </si>
  <si>
    <t>L/R</t>
  </si>
  <si>
    <t>cTg/cGg</t>
  </si>
  <si>
    <t>630</t>
  </si>
  <si>
    <t>gCa/gGa</t>
  </si>
  <si>
    <t>980</t>
  </si>
  <si>
    <t>1043</t>
  </si>
  <si>
    <t>1045</t>
  </si>
  <si>
    <t>rs763479989,COSM377037</t>
  </si>
  <si>
    <t>rs762017067</t>
  </si>
  <si>
    <t>3/11</t>
  </si>
  <si>
    <t>rs768984732</t>
  </si>
  <si>
    <t>rs781250172</t>
  </si>
  <si>
    <t>4/11</t>
  </si>
  <si>
    <t>rs1132812,COSM3721331</t>
  </si>
  <si>
    <t>rs138146826</t>
  </si>
  <si>
    <t>rs201721540</t>
  </si>
  <si>
    <t>rs200437355</t>
  </si>
  <si>
    <t>rs149599538</t>
  </si>
  <si>
    <t>N/I</t>
  </si>
  <si>
    <t>aAc/aTc</t>
  </si>
  <si>
    <t>COSM4060093</t>
  </si>
  <si>
    <t>rs139989282,COSM1629868</t>
  </si>
  <si>
    <t>6/11</t>
  </si>
  <si>
    <t>rs143729497</t>
  </si>
  <si>
    <t>7/11</t>
  </si>
  <si>
    <t>1097</t>
  </si>
  <si>
    <t>rs139024575</t>
  </si>
  <si>
    <t>804</t>
  </si>
  <si>
    <t>rs149867063</t>
  </si>
  <si>
    <t>rs113875403</t>
  </si>
  <si>
    <t>1187</t>
  </si>
  <si>
    <t>882</t>
  </si>
  <si>
    <t>1373</t>
  </si>
  <si>
    <t>rs752449610,COSM3508767</t>
  </si>
  <si>
    <t>1080</t>
  </si>
  <si>
    <t>rs753747500</t>
  </si>
  <si>
    <t>rs150857828</t>
  </si>
  <si>
    <t>1406</t>
  </si>
  <si>
    <t>rs139282852</t>
  </si>
  <si>
    <t>1439</t>
  </si>
  <si>
    <t>rs775671937</t>
  </si>
  <si>
    <t>rs201734831</t>
  </si>
  <si>
    <t>rs61736366</t>
  </si>
  <si>
    <t>rs35967690</t>
  </si>
  <si>
    <t>1509</t>
  </si>
  <si>
    <t>1204</t>
  </si>
  <si>
    <t>rs150186033</t>
  </si>
  <si>
    <t>1224</t>
  </si>
  <si>
    <t>408</t>
  </si>
  <si>
    <t>rs768451328</t>
  </si>
  <si>
    <t>1225</t>
  </si>
  <si>
    <t>rs761837722</t>
  </si>
  <si>
    <t>1538</t>
  </si>
  <si>
    <t>1233</t>
  </si>
  <si>
    <t>rs138821284</t>
  </si>
  <si>
    <t>1557</t>
  </si>
  <si>
    <t>rs757620393,COSM1301859</t>
  </si>
  <si>
    <t>1563</t>
  </si>
  <si>
    <t>1592</t>
  </si>
  <si>
    <t>1593</t>
  </si>
  <si>
    <t>430</t>
  </si>
  <si>
    <t>Cgg/Ggg</t>
  </si>
  <si>
    <t>1618</t>
  </si>
  <si>
    <t>1313</t>
  </si>
  <si>
    <t>438</t>
  </si>
  <si>
    <t>1619</t>
  </si>
  <si>
    <t>443</t>
  </si>
  <si>
    <t>1653</t>
  </si>
  <si>
    <t>1654</t>
  </si>
  <si>
    <t>1358</t>
  </si>
  <si>
    <t>R/T</t>
  </si>
  <si>
    <t>aGg/aCg</t>
  </si>
  <si>
    <t>1374</t>
  </si>
  <si>
    <t>86/86</t>
  </si>
  <si>
    <t>15508</t>
  </si>
  <si>
    <t>15357</t>
  </si>
  <si>
    <t>5119</t>
  </si>
  <si>
    <t>rs543791627</t>
  </si>
  <si>
    <t>15466</t>
  </si>
  <si>
    <t>15315</t>
  </si>
  <si>
    <t>5105</t>
  </si>
  <si>
    <t>rs377630084,COSM1379328,COSM1379329</t>
  </si>
  <si>
    <t>15430</t>
  </si>
  <si>
    <t>15279</t>
  </si>
  <si>
    <t>5093</t>
  </si>
  <si>
    <t>rs756736917</t>
  </si>
  <si>
    <t>15427</t>
  </si>
  <si>
    <t>15276</t>
  </si>
  <si>
    <t>5092</t>
  </si>
  <si>
    <t>rs753469552</t>
  </si>
  <si>
    <t>15360</t>
  </si>
  <si>
    <t>15209</t>
  </si>
  <si>
    <t>5070</t>
  </si>
  <si>
    <t>rs375257193</t>
  </si>
  <si>
    <t>15359</t>
  </si>
  <si>
    <t>15208</t>
  </si>
  <si>
    <t>rs577654275,COSM1379330,COSM1379331</t>
  </si>
  <si>
    <t>15344</t>
  </si>
  <si>
    <t>15193</t>
  </si>
  <si>
    <t>rs150781332</t>
  </si>
  <si>
    <t>15342</t>
  </si>
  <si>
    <t>15191</t>
  </si>
  <si>
    <t>5064</t>
  </si>
  <si>
    <t>rs183874188,COSM3679985,COSM3679986</t>
  </si>
  <si>
    <t>15341</t>
  </si>
  <si>
    <t>15190</t>
  </si>
  <si>
    <t>rs768134428</t>
  </si>
  <si>
    <t>15327</t>
  </si>
  <si>
    <t>15176</t>
  </si>
  <si>
    <t>5059</t>
  </si>
  <si>
    <t>rs374641552</t>
  </si>
  <si>
    <t>15317</t>
  </si>
  <si>
    <t>15166</t>
  </si>
  <si>
    <t>5056</t>
  </si>
  <si>
    <t>rs752369373</t>
  </si>
  <si>
    <t>15297</t>
  </si>
  <si>
    <t>15146</t>
  </si>
  <si>
    <t>5049</t>
  </si>
  <si>
    <t>rs116730273</t>
  </si>
  <si>
    <t>15257</t>
  </si>
  <si>
    <t>15106</t>
  </si>
  <si>
    <t>5036</t>
  </si>
  <si>
    <t>Tac/Cac</t>
  </si>
  <si>
    <t>rs201462934</t>
  </si>
  <si>
    <t>15249</t>
  </si>
  <si>
    <t>15098</t>
  </si>
  <si>
    <t>5033</t>
  </si>
  <si>
    <t>rs375988179</t>
  </si>
  <si>
    <t>15175</t>
  </si>
  <si>
    <t>15024</t>
  </si>
  <si>
    <t>5008</t>
  </si>
  <si>
    <t>COSM973072,COSM973073</t>
  </si>
  <si>
    <t>15056</t>
  </si>
  <si>
    <t>14905</t>
  </si>
  <si>
    <t>4969</t>
  </si>
  <si>
    <t>rs375922596</t>
  </si>
  <si>
    <t>15038</t>
  </si>
  <si>
    <t>14887</t>
  </si>
  <si>
    <t>4963</t>
  </si>
  <si>
    <t>rs778045018</t>
  </si>
  <si>
    <t>85/86</t>
  </si>
  <si>
    <t>15034</t>
  </si>
  <si>
    <t>14883</t>
  </si>
  <si>
    <t>15033</t>
  </si>
  <si>
    <t>14882</t>
  </si>
  <si>
    <t>rs373810155</t>
  </si>
  <si>
    <t>15008</t>
  </si>
  <si>
    <t>14857</t>
  </si>
  <si>
    <t>4953</t>
  </si>
  <si>
    <t>rs79607350</t>
  </si>
  <si>
    <t>14987</t>
  </si>
  <si>
    <t>14836</t>
  </si>
  <si>
    <t>4946</t>
  </si>
  <si>
    <t>rs749735559</t>
  </si>
  <si>
    <t>14858</t>
  </si>
  <si>
    <t>14707</t>
  </si>
  <si>
    <t>4903</t>
  </si>
  <si>
    <t>rs374038588</t>
  </si>
  <si>
    <t>14706</t>
  </si>
  <si>
    <t>4902</t>
  </si>
  <si>
    <t>rs367919415</t>
  </si>
  <si>
    <t>14815</t>
  </si>
  <si>
    <t>14664</t>
  </si>
  <si>
    <t>4888</t>
  </si>
  <si>
    <t>rs191626208</t>
  </si>
  <si>
    <t>14811</t>
  </si>
  <si>
    <t>14660</t>
  </si>
  <si>
    <t>4887</t>
  </si>
  <si>
    <t>rs199704165</t>
  </si>
  <si>
    <t>84/86</t>
  </si>
  <si>
    <t>14771</t>
  </si>
  <si>
    <t>14620</t>
  </si>
  <si>
    <t>4874</t>
  </si>
  <si>
    <t>rs72792885</t>
  </si>
  <si>
    <t>14770</t>
  </si>
  <si>
    <t>14619</t>
  </si>
  <si>
    <t>4873</t>
  </si>
  <si>
    <t>rs369627334,COSM1379334,COSM1379335</t>
  </si>
  <si>
    <t>14765</t>
  </si>
  <si>
    <t>14614</t>
  </si>
  <si>
    <t>4872</t>
  </si>
  <si>
    <t>rs375480074</t>
  </si>
  <si>
    <t>14764</t>
  </si>
  <si>
    <t>14613</t>
  </si>
  <si>
    <t>rs372834763</t>
  </si>
  <si>
    <t>14757</t>
  </si>
  <si>
    <t>14606</t>
  </si>
  <si>
    <t>4869</t>
  </si>
  <si>
    <t>rs2795652</t>
  </si>
  <si>
    <t>14749</t>
  </si>
  <si>
    <t>14598</t>
  </si>
  <si>
    <t>4866</t>
  </si>
  <si>
    <t>rs2795651</t>
  </si>
  <si>
    <t>14712</t>
  </si>
  <si>
    <t>14561</t>
  </si>
  <si>
    <t>4854</t>
  </si>
  <si>
    <t>L/S</t>
  </si>
  <si>
    <t>tTg/tCg</t>
  </si>
  <si>
    <t>rs757754723</t>
  </si>
  <si>
    <t>14695</t>
  </si>
  <si>
    <t>14544</t>
  </si>
  <si>
    <t>4848</t>
  </si>
  <si>
    <t>rs373475539,COSM3273472,COSM3273473</t>
  </si>
  <si>
    <t>14694</t>
  </si>
  <si>
    <t>14543</t>
  </si>
  <si>
    <t>rs376368556,COSM194903,COSM194902</t>
  </si>
  <si>
    <t>14687</t>
  </si>
  <si>
    <t>14536</t>
  </si>
  <si>
    <t>4846</t>
  </si>
  <si>
    <t>14685</t>
  </si>
  <si>
    <t>14534</t>
  </si>
  <si>
    <t>4845</t>
  </si>
  <si>
    <t>14665</t>
  </si>
  <si>
    <t>14514</t>
  </si>
  <si>
    <t>4838</t>
  </si>
  <si>
    <t>rs569371039</t>
  </si>
  <si>
    <t>14463</t>
  </si>
  <si>
    <t>4821</t>
  </si>
  <si>
    <t>14594</t>
  </si>
  <si>
    <t>14443</t>
  </si>
  <si>
    <t>4815</t>
  </si>
  <si>
    <t>14589</t>
  </si>
  <si>
    <t>14438</t>
  </si>
  <si>
    <t>4813</t>
  </si>
  <si>
    <t>rs775651465</t>
  </si>
  <si>
    <t>14588</t>
  </si>
  <si>
    <t>14437</t>
  </si>
  <si>
    <t>rs763126488,COSM289699,COSM289698</t>
  </si>
  <si>
    <t>83/85</t>
  </si>
  <si>
    <t>83/86</t>
  </si>
  <si>
    <t>14566</t>
  </si>
  <si>
    <t>14415</t>
  </si>
  <si>
    <t>4805</t>
  </si>
  <si>
    <t>14565</t>
  </si>
  <si>
    <t>14414</t>
  </si>
  <si>
    <t>14508-14511</t>
  </si>
  <si>
    <t>14357-14360</t>
  </si>
  <si>
    <t>4786-4787</t>
  </si>
  <si>
    <t>VL/E</t>
  </si>
  <si>
    <t>gTACTg/gAg</t>
  </si>
  <si>
    <t>14500</t>
  </si>
  <si>
    <t>14349</t>
  </si>
  <si>
    <t>4783</t>
  </si>
  <si>
    <t>14468</t>
  </si>
  <si>
    <t>14317</t>
  </si>
  <si>
    <t>4773</t>
  </si>
  <si>
    <t>14466</t>
  </si>
  <si>
    <t>14315</t>
  </si>
  <si>
    <t>4772</t>
  </si>
  <si>
    <t>COSM86531</t>
  </si>
  <si>
    <t>82/86</t>
  </si>
  <si>
    <t>14297</t>
  </si>
  <si>
    <t>14146</t>
  </si>
  <si>
    <t>4716</t>
  </si>
  <si>
    <t>14296</t>
  </si>
  <si>
    <t>14145</t>
  </si>
  <si>
    <t>4715</t>
  </si>
  <si>
    <t>rs754632521</t>
  </si>
  <si>
    <t>14281</t>
  </si>
  <si>
    <t>14130</t>
  </si>
  <si>
    <t>4710</t>
  </si>
  <si>
    <t>rs758205498</t>
  </si>
  <si>
    <t>81/86</t>
  </si>
  <si>
    <t>14253</t>
  </si>
  <si>
    <t>14102</t>
  </si>
  <si>
    <t>4701</t>
  </si>
  <si>
    <t>rs371498063</t>
  </si>
  <si>
    <t>14232</t>
  </si>
  <si>
    <t>14081</t>
  </si>
  <si>
    <t>4694</t>
  </si>
  <si>
    <t>rs548909203</t>
  </si>
  <si>
    <t>14191</t>
  </si>
  <si>
    <t>14040</t>
  </si>
  <si>
    <t>4680</t>
  </si>
  <si>
    <t>rs7188033,COSM148102</t>
  </si>
  <si>
    <t>14176</t>
  </si>
  <si>
    <t>14025</t>
  </si>
  <si>
    <t>4675</t>
  </si>
  <si>
    <t>rs199844111</t>
  </si>
  <si>
    <t>14153</t>
  </si>
  <si>
    <t>14002</t>
  </si>
  <si>
    <t>4668</t>
  </si>
  <si>
    <t>COSM1379340,COSM1379341</t>
  </si>
  <si>
    <t>14152</t>
  </si>
  <si>
    <t>14001</t>
  </si>
  <si>
    <t>4667</t>
  </si>
  <si>
    <t>rs112196683,COSM973082,COSM973083</t>
  </si>
  <si>
    <t>14150</t>
  </si>
  <si>
    <t>13999</t>
  </si>
  <si>
    <t>G/C</t>
  </si>
  <si>
    <t>Ggc/Tgc</t>
  </si>
  <si>
    <t>14125</t>
  </si>
  <si>
    <t>13974</t>
  </si>
  <si>
    <t>4658</t>
  </si>
  <si>
    <t>rs748355587</t>
  </si>
  <si>
    <t>14120</t>
  </si>
  <si>
    <t>13969</t>
  </si>
  <si>
    <t>4657</t>
  </si>
  <si>
    <t>14111</t>
  </si>
  <si>
    <t>13960</t>
  </si>
  <si>
    <t>4654</t>
  </si>
  <si>
    <t>rs76583771</t>
  </si>
  <si>
    <t>14089</t>
  </si>
  <si>
    <t>13938</t>
  </si>
  <si>
    <t>4646</t>
  </si>
  <si>
    <t>rs558557160</t>
  </si>
  <si>
    <t>14075</t>
  </si>
  <si>
    <t>13924</t>
  </si>
  <si>
    <t>4642</t>
  </si>
  <si>
    <t>rs750545005</t>
  </si>
  <si>
    <t>14065</t>
  </si>
  <si>
    <t>13914</t>
  </si>
  <si>
    <t>4638</t>
  </si>
  <si>
    <t>rs771353898</t>
  </si>
  <si>
    <t>14064</t>
  </si>
  <si>
    <t>13913</t>
  </si>
  <si>
    <t>rs783893,COSM148103</t>
  </si>
  <si>
    <t>80/86</t>
  </si>
  <si>
    <t>14041</t>
  </si>
  <si>
    <t>13890</t>
  </si>
  <si>
    <t>4630</t>
  </si>
  <si>
    <t>rs3843041,COSM4129279,COSM4129280</t>
  </si>
  <si>
    <t>14027</t>
  </si>
  <si>
    <t>13876</t>
  </si>
  <si>
    <t>4626</t>
  </si>
  <si>
    <t>rs781658714</t>
  </si>
  <si>
    <t>14014</t>
  </si>
  <si>
    <t>13863</t>
  </si>
  <si>
    <t>rs748736751</t>
  </si>
  <si>
    <t>14004</t>
  </si>
  <si>
    <t>13853</t>
  </si>
  <si>
    <t>4618</t>
  </si>
  <si>
    <t>13988</t>
  </si>
  <si>
    <t>13837</t>
  </si>
  <si>
    <t>4613</t>
  </si>
  <si>
    <t>COSM3511441,COSM3511442</t>
  </si>
  <si>
    <t>13981</t>
  </si>
  <si>
    <t>13830</t>
  </si>
  <si>
    <t>4610</t>
  </si>
  <si>
    <t>13973</t>
  </si>
  <si>
    <t>13822</t>
  </si>
  <si>
    <t>4608</t>
  </si>
  <si>
    <t>rs753851457,COSM1379344,COSM1379345</t>
  </si>
  <si>
    <t>13818</t>
  </si>
  <si>
    <t>4606</t>
  </si>
  <si>
    <t>aaC/aaA</t>
  </si>
  <si>
    <t>rs783898,COSM1162287,COSM1162288</t>
  </si>
  <si>
    <t>13945</t>
  </si>
  <si>
    <t>13794</t>
  </si>
  <si>
    <t>4598</t>
  </si>
  <si>
    <t>rs757558911</t>
  </si>
  <si>
    <t>13940</t>
  </si>
  <si>
    <t>13789</t>
  </si>
  <si>
    <t>4597</t>
  </si>
  <si>
    <t>rs267604613</t>
  </si>
  <si>
    <t>13939</t>
  </si>
  <si>
    <t>13788</t>
  </si>
  <si>
    <t>4596</t>
  </si>
  <si>
    <t>13725</t>
  </si>
  <si>
    <t>rs780489011</t>
  </si>
  <si>
    <t>13840</t>
  </si>
  <si>
    <t>13689</t>
  </si>
  <si>
    <t>4563</t>
  </si>
  <si>
    <t>13831</t>
  </si>
  <si>
    <t>13680</t>
  </si>
  <si>
    <t>4560</t>
  </si>
  <si>
    <t>79/86</t>
  </si>
  <si>
    <t>13817</t>
  </si>
  <si>
    <t>13666</t>
  </si>
  <si>
    <t>4556</t>
  </si>
  <si>
    <t>rs777444703</t>
  </si>
  <si>
    <t>13805</t>
  </si>
  <si>
    <t>13654</t>
  </si>
  <si>
    <t>4552</t>
  </si>
  <si>
    <t>Atg/Ttg</t>
  </si>
  <si>
    <t>rs1770442</t>
  </si>
  <si>
    <t>13638</t>
  </si>
  <si>
    <t>4546</t>
  </si>
  <si>
    <t>rs1798372</t>
  </si>
  <si>
    <t>13780</t>
  </si>
  <si>
    <t>13629</t>
  </si>
  <si>
    <t>4543</t>
  </si>
  <si>
    <t>rs761905209</t>
  </si>
  <si>
    <t>13777</t>
  </si>
  <si>
    <t>13626</t>
  </si>
  <si>
    <t>4542</t>
  </si>
  <si>
    <t>caG/caC</t>
  </si>
  <si>
    <t>13766</t>
  </si>
  <si>
    <t>13615</t>
  </si>
  <si>
    <t>4539</t>
  </si>
  <si>
    <t>rs766715753</t>
  </si>
  <si>
    <t>13765</t>
  </si>
  <si>
    <t>13614</t>
  </si>
  <si>
    <t>4538</t>
  </si>
  <si>
    <t>rs202133666</t>
  </si>
  <si>
    <t>13709</t>
  </si>
  <si>
    <t>13558</t>
  </si>
  <si>
    <t>4520</t>
  </si>
  <si>
    <t>rs200437208,COSM1563528,COSM1563529</t>
  </si>
  <si>
    <t>13538</t>
  </si>
  <si>
    <t>4513</t>
  </si>
  <si>
    <t>rs201554059,COSM558697,COSM558698</t>
  </si>
  <si>
    <t>13679</t>
  </si>
  <si>
    <t>13528</t>
  </si>
  <si>
    <t>4510</t>
  </si>
  <si>
    <t>rs749221561,COSM1379352,COSM1379353</t>
  </si>
  <si>
    <t>13677</t>
  </si>
  <si>
    <t>13526</t>
  </si>
  <si>
    <t>4509</t>
  </si>
  <si>
    <t>rs772169482</t>
  </si>
  <si>
    <t>13674</t>
  </si>
  <si>
    <t>13523</t>
  </si>
  <si>
    <t>4508</t>
  </si>
  <si>
    <t>C/S</t>
  </si>
  <si>
    <t>tGc/tCc</t>
  </si>
  <si>
    <t>rs773222135</t>
  </si>
  <si>
    <t>13669</t>
  </si>
  <si>
    <t>13518</t>
  </si>
  <si>
    <t>4506</t>
  </si>
  <si>
    <t>rs199962133</t>
  </si>
  <si>
    <t>13487</t>
  </si>
  <si>
    <t>4496</t>
  </si>
  <si>
    <t>cGt/cTt</t>
  </si>
  <si>
    <t>COSM1128890,COSM1128891</t>
  </si>
  <si>
    <t>13630</t>
  </si>
  <si>
    <t>13479</t>
  </si>
  <si>
    <t>4493</t>
  </si>
  <si>
    <t>rs199759226</t>
  </si>
  <si>
    <t>13618</t>
  </si>
  <si>
    <t>13467</t>
  </si>
  <si>
    <t>4489</t>
  </si>
  <si>
    <t>rs559105950</t>
  </si>
  <si>
    <t>13612</t>
  </si>
  <si>
    <t>13461</t>
  </si>
  <si>
    <t>4487</t>
  </si>
  <si>
    <t>13591</t>
  </si>
  <si>
    <t>13440</t>
  </si>
  <si>
    <t>rs755940758</t>
  </si>
  <si>
    <t>13586</t>
  </si>
  <si>
    <t>13435</t>
  </si>
  <si>
    <t>4479</t>
  </si>
  <si>
    <t>rs202145562</t>
  </si>
  <si>
    <t>13582</t>
  </si>
  <si>
    <t>13431</t>
  </si>
  <si>
    <t>4477</t>
  </si>
  <si>
    <t>13567</t>
  </si>
  <si>
    <t>13416</t>
  </si>
  <si>
    <t>4472</t>
  </si>
  <si>
    <t>rs532994458</t>
  </si>
  <si>
    <t>13566</t>
  </si>
  <si>
    <t>13415</t>
  </si>
  <si>
    <t>rs200469008</t>
  </si>
  <si>
    <t>13407</t>
  </si>
  <si>
    <t>4469</t>
  </si>
  <si>
    <t>ctT/ctC</t>
  </si>
  <si>
    <t>rs1770443</t>
  </si>
  <si>
    <t>13555</t>
  </si>
  <si>
    <t>13404</t>
  </si>
  <si>
    <t>4468</t>
  </si>
  <si>
    <t>rs775787690</t>
  </si>
  <si>
    <t>78/86</t>
  </si>
  <si>
    <t>13540</t>
  </si>
  <si>
    <t>13389</t>
  </si>
  <si>
    <t>4463</t>
  </si>
  <si>
    <t>13492</t>
  </si>
  <si>
    <t>13341</t>
  </si>
  <si>
    <t>4447</t>
  </si>
  <si>
    <t>rs12102931</t>
  </si>
  <si>
    <t>13453</t>
  </si>
  <si>
    <t>13302</t>
  </si>
  <si>
    <t>4434</t>
  </si>
  <si>
    <t>77/86</t>
  </si>
  <si>
    <t>13385</t>
  </si>
  <si>
    <t>13234</t>
  </si>
  <si>
    <t>4412</t>
  </si>
  <si>
    <t>rs1774480</t>
  </si>
  <si>
    <t>13364</t>
  </si>
  <si>
    <t>13213</t>
  </si>
  <si>
    <t>4405</t>
  </si>
  <si>
    <t>rs745878211,COSM3273516,COSM3273517</t>
  </si>
  <si>
    <t>13320</t>
  </si>
  <si>
    <t>13169</t>
  </si>
  <si>
    <t>4390</t>
  </si>
  <si>
    <t>rs201132619</t>
  </si>
  <si>
    <t>13304</t>
  </si>
  <si>
    <t>13153</t>
  </si>
  <si>
    <t>4385</t>
  </si>
  <si>
    <t>rs202203472</t>
  </si>
  <si>
    <t>13246</t>
  </si>
  <si>
    <t>13095</t>
  </si>
  <si>
    <t>4365</t>
  </si>
  <si>
    <t>13239</t>
  </si>
  <si>
    <t>13088</t>
  </si>
  <si>
    <t>4363</t>
  </si>
  <si>
    <t>rs1770434,rs148248201</t>
  </si>
  <si>
    <t>13237</t>
  </si>
  <si>
    <t>13086</t>
  </si>
  <si>
    <t>4362</t>
  </si>
  <si>
    <t>13229</t>
  </si>
  <si>
    <t>13078</t>
  </si>
  <si>
    <t>4360</t>
  </si>
  <si>
    <t>rs375001908</t>
  </si>
  <si>
    <t>13228</t>
  </si>
  <si>
    <t>13077</t>
  </si>
  <si>
    <t>4359</t>
  </si>
  <si>
    <t>COSM3888843,COSM3888844</t>
  </si>
  <si>
    <t>76/86</t>
  </si>
  <si>
    <t>13185</t>
  </si>
  <si>
    <t>13034</t>
  </si>
  <si>
    <t>4345</t>
  </si>
  <si>
    <t>13143</t>
  </si>
  <si>
    <t>12992</t>
  </si>
  <si>
    <t>4331</t>
  </si>
  <si>
    <t>rs778246922</t>
  </si>
  <si>
    <t>13113</t>
  </si>
  <si>
    <t>12962</t>
  </si>
  <si>
    <t>4321</t>
  </si>
  <si>
    <t>gGg/gTg</t>
  </si>
  <si>
    <t>13110</t>
  </si>
  <si>
    <t>12959</t>
  </si>
  <si>
    <t>4320</t>
  </si>
  <si>
    <t>F/Y</t>
  </si>
  <si>
    <t>tTt/tAt</t>
  </si>
  <si>
    <t>13081</t>
  </si>
  <si>
    <t>12930</t>
  </si>
  <si>
    <t>4310</t>
  </si>
  <si>
    <t>13075</t>
  </si>
  <si>
    <t>12924</t>
  </si>
  <si>
    <t>4308</t>
  </si>
  <si>
    <t>13051</t>
  </si>
  <si>
    <t>12900</t>
  </si>
  <si>
    <t>4300</t>
  </si>
  <si>
    <t>rs201636691</t>
  </si>
  <si>
    <t>13050</t>
  </si>
  <si>
    <t>12899</t>
  </si>
  <si>
    <t>rs200169224</t>
  </si>
  <si>
    <t>75/86</t>
  </si>
  <si>
    <t>75/85</t>
  </si>
  <si>
    <t>13024-?</t>
  </si>
  <si>
    <t>12873-?</t>
  </si>
  <si>
    <t>4291-?</t>
  </si>
  <si>
    <t>12996</t>
  </si>
  <si>
    <t>12845</t>
  </si>
  <si>
    <t>4282</t>
  </si>
  <si>
    <t>12811</t>
  </si>
  <si>
    <t>4271</t>
  </si>
  <si>
    <t>rs374822933</t>
  </si>
  <si>
    <t>12808</t>
  </si>
  <si>
    <t>4270</t>
  </si>
  <si>
    <t>rs111318087,COSM1317025,COSM145503</t>
  </si>
  <si>
    <t>12928</t>
  </si>
  <si>
    <t>12777</t>
  </si>
  <si>
    <t>4259</t>
  </si>
  <si>
    <t>12897</t>
  </si>
  <si>
    <t>12746</t>
  </si>
  <si>
    <t>4249</t>
  </si>
  <si>
    <t>rs568317137</t>
  </si>
  <si>
    <t>12888</t>
  </si>
  <si>
    <t>12737</t>
  </si>
  <si>
    <t>4246</t>
  </si>
  <si>
    <t>12856</t>
  </si>
  <si>
    <t>12705</t>
  </si>
  <si>
    <t>12826</t>
  </si>
  <si>
    <t>12675</t>
  </si>
  <si>
    <t>rs199681003</t>
  </si>
  <si>
    <t>12657</t>
  </si>
  <si>
    <t>4219</t>
  </si>
  <si>
    <t>rs13331105</t>
  </si>
  <si>
    <t>74/86</t>
  </si>
  <si>
    <t>12793</t>
  </si>
  <si>
    <t>12642</t>
  </si>
  <si>
    <t>4214</t>
  </si>
  <si>
    <t>12764</t>
  </si>
  <si>
    <t>12613</t>
  </si>
  <si>
    <t>4205</t>
  </si>
  <si>
    <t>12757</t>
  </si>
  <si>
    <t>12606</t>
  </si>
  <si>
    <t>4202</t>
  </si>
  <si>
    <t>12683</t>
  </si>
  <si>
    <t>12532</t>
  </si>
  <si>
    <t>4178</t>
  </si>
  <si>
    <t>rs748734745</t>
  </si>
  <si>
    <t>12676</t>
  </si>
  <si>
    <t>12525</t>
  </si>
  <si>
    <t>4175</t>
  </si>
  <si>
    <t>12652</t>
  </si>
  <si>
    <t>12501</t>
  </si>
  <si>
    <t>rs200269995</t>
  </si>
  <si>
    <t>12629</t>
  </si>
  <si>
    <t>12478</t>
  </si>
  <si>
    <t>4160</t>
  </si>
  <si>
    <t>rs1798314</t>
  </si>
  <si>
    <t>12619</t>
  </si>
  <si>
    <t>12468</t>
  </si>
  <si>
    <t>4156</t>
  </si>
  <si>
    <t>12603</t>
  </si>
  <si>
    <t>12452</t>
  </si>
  <si>
    <t>4151</t>
  </si>
  <si>
    <t>73/86</t>
  </si>
  <si>
    <t>12568</t>
  </si>
  <si>
    <t>12417</t>
  </si>
  <si>
    <t>4139</t>
  </si>
  <si>
    <t>rs374719281</t>
  </si>
  <si>
    <t>12552</t>
  </si>
  <si>
    <t>12401</t>
  </si>
  <si>
    <t>4134</t>
  </si>
  <si>
    <t>rs377745805</t>
  </si>
  <si>
    <t>12533</t>
  </si>
  <si>
    <t>12382</t>
  </si>
  <si>
    <t>4128</t>
  </si>
  <si>
    <t>rs201418753</t>
  </si>
  <si>
    <t>12524</t>
  </si>
  <si>
    <t>12373</t>
  </si>
  <si>
    <t>4125</t>
  </si>
  <si>
    <t>12522</t>
  </si>
  <si>
    <t>12371</t>
  </si>
  <si>
    <t>4124</t>
  </si>
  <si>
    <t>12511</t>
  </si>
  <si>
    <t>12360</t>
  </si>
  <si>
    <t>4120</t>
  </si>
  <si>
    <t>rs375384248</t>
  </si>
  <si>
    <t>12499</t>
  </si>
  <si>
    <t>12348</t>
  </si>
  <si>
    <t>4116</t>
  </si>
  <si>
    <t>rs748124214,COSM3273596,COSM3273597</t>
  </si>
  <si>
    <t>12327</t>
  </si>
  <si>
    <t>4109</t>
  </si>
  <si>
    <t>rs2502698</t>
  </si>
  <si>
    <t>12466</t>
  </si>
  <si>
    <t>12315</t>
  </si>
  <si>
    <t>4105</t>
  </si>
  <si>
    <t>acT/acA</t>
  </si>
  <si>
    <t>rs771271181</t>
  </si>
  <si>
    <t>72/86</t>
  </si>
  <si>
    <t>12414</t>
  </si>
  <si>
    <t>12263</t>
  </si>
  <si>
    <t>4088</t>
  </si>
  <si>
    <t>rs1774416</t>
  </si>
  <si>
    <t>12400</t>
  </si>
  <si>
    <t>12249</t>
  </si>
  <si>
    <t>4083</t>
  </si>
  <si>
    <t>rs367747522,COSM3772001,COSM3772002</t>
  </si>
  <si>
    <t>12392</t>
  </si>
  <si>
    <t>12241</t>
  </si>
  <si>
    <t>rs781242720,COSM3511459,COSM3511460</t>
  </si>
  <si>
    <t>12355</t>
  </si>
  <si>
    <t>12204</t>
  </si>
  <si>
    <t>4068</t>
  </si>
  <si>
    <t>rs781391522</t>
  </si>
  <si>
    <t>12347</t>
  </si>
  <si>
    <t>12196</t>
  </si>
  <si>
    <t>4066</t>
  </si>
  <si>
    <t>rs575687858,COSM1290574,COSM1290575</t>
  </si>
  <si>
    <t>12342</t>
  </si>
  <si>
    <t>12191</t>
  </si>
  <si>
    <t>4064</t>
  </si>
  <si>
    <t>rs769177222</t>
  </si>
  <si>
    <t>12329</t>
  </si>
  <si>
    <t>12178</t>
  </si>
  <si>
    <t>4060</t>
  </si>
  <si>
    <t>rs779528201</t>
  </si>
  <si>
    <t>12319</t>
  </si>
  <si>
    <t>12168</t>
  </si>
  <si>
    <t>4056</t>
  </si>
  <si>
    <t>12283</t>
  </si>
  <si>
    <t>12132</t>
  </si>
  <si>
    <t>4044</t>
  </si>
  <si>
    <t>rs770557117,COSM3273620,COSM3273621</t>
  </si>
  <si>
    <t>71/86</t>
  </si>
  <si>
    <t>12275</t>
  </si>
  <si>
    <t>12124</t>
  </si>
  <si>
    <t>4042</t>
  </si>
  <si>
    <t>rs62049823</t>
  </si>
  <si>
    <t>12230</t>
  </si>
  <si>
    <t>12079</t>
  </si>
  <si>
    <t>4027</t>
  </si>
  <si>
    <t>12228</t>
  </si>
  <si>
    <t>12077</t>
  </si>
  <si>
    <t>4026</t>
  </si>
  <si>
    <t>12227</t>
  </si>
  <si>
    <t>12076</t>
  </si>
  <si>
    <t>rs11075798</t>
  </si>
  <si>
    <t>12220</t>
  </si>
  <si>
    <t>12069</t>
  </si>
  <si>
    <t>4023</t>
  </si>
  <si>
    <t>12179-12182</t>
  </si>
  <si>
    <t>12028-12031</t>
  </si>
  <si>
    <t>4010-4011</t>
  </si>
  <si>
    <t>SF/L</t>
  </si>
  <si>
    <t>TCCTtc/Ctc</t>
  </si>
  <si>
    <t>12176</t>
  </si>
  <si>
    <t>12025</t>
  </si>
  <si>
    <t>4009</t>
  </si>
  <si>
    <t>rs559343068</t>
  </si>
  <si>
    <t>12164</t>
  </si>
  <si>
    <t>12013</t>
  </si>
  <si>
    <t>rs1539302,COSM4129281,COSM4129282</t>
  </si>
  <si>
    <t>70/86</t>
  </si>
  <si>
    <t>12140</t>
  </si>
  <si>
    <t>11989</t>
  </si>
  <si>
    <t>3997</t>
  </si>
  <si>
    <t>rs201828389</t>
  </si>
  <si>
    <t>12139</t>
  </si>
  <si>
    <t>11988</t>
  </si>
  <si>
    <t>3996</t>
  </si>
  <si>
    <t>12130</t>
  </si>
  <si>
    <t>11979</t>
  </si>
  <si>
    <t>3993</t>
  </si>
  <si>
    <t>rs1539301</t>
  </si>
  <si>
    <t>12118</t>
  </si>
  <si>
    <t>11967</t>
  </si>
  <si>
    <t>3989</t>
  </si>
  <si>
    <t>12091</t>
  </si>
  <si>
    <t>11940</t>
  </si>
  <si>
    <t>12085</t>
  </si>
  <si>
    <t>11934</t>
  </si>
  <si>
    <t>3978</t>
  </si>
  <si>
    <t>gaT/gaG</t>
  </si>
  <si>
    <t>12082</t>
  </si>
  <si>
    <t>11931</t>
  </si>
  <si>
    <t>3977</t>
  </si>
  <si>
    <t>12071</t>
  </si>
  <si>
    <t>11920</t>
  </si>
  <si>
    <t>3974</t>
  </si>
  <si>
    <t>rs758757857</t>
  </si>
  <si>
    <t>12060</t>
  </si>
  <si>
    <t>11909</t>
  </si>
  <si>
    <t>3970</t>
  </si>
  <si>
    <t>COSM161641</t>
  </si>
  <si>
    <t>12059</t>
  </si>
  <si>
    <t>11908</t>
  </si>
  <si>
    <t>COSM973099,COSM973100</t>
  </si>
  <si>
    <t>12051</t>
  </si>
  <si>
    <t>11900</t>
  </si>
  <si>
    <t>3967</t>
  </si>
  <si>
    <t>exm2225238</t>
  </si>
  <si>
    <t>12045</t>
  </si>
  <si>
    <t>11894</t>
  </si>
  <si>
    <t>3965</t>
  </si>
  <si>
    <t>rs757383345,COSM1324322,COSM1324323</t>
  </si>
  <si>
    <t>12044</t>
  </si>
  <si>
    <t>11893</t>
  </si>
  <si>
    <t>12041</t>
  </si>
  <si>
    <t>11890</t>
  </si>
  <si>
    <t>3964</t>
  </si>
  <si>
    <t>rs752103402</t>
  </si>
  <si>
    <t>12022</t>
  </si>
  <si>
    <t>11871</t>
  </si>
  <si>
    <t>3957</t>
  </si>
  <si>
    <t>COSM1563524,COSM1563525</t>
  </si>
  <si>
    <t>11994</t>
  </si>
  <si>
    <t>11843</t>
  </si>
  <si>
    <t>3948</t>
  </si>
  <si>
    <t>11968</t>
  </si>
  <si>
    <t>11817</t>
  </si>
  <si>
    <t>3939</t>
  </si>
  <si>
    <t>rs12448937</t>
  </si>
  <si>
    <t>11962</t>
  </si>
  <si>
    <t>11811</t>
  </si>
  <si>
    <t>3937</t>
  </si>
  <si>
    <t>rs112468877</t>
  </si>
  <si>
    <t>11961</t>
  </si>
  <si>
    <t>11810</t>
  </si>
  <si>
    <t>11945</t>
  </si>
  <si>
    <t>11794</t>
  </si>
  <si>
    <t>3932</t>
  </si>
  <si>
    <t>11938</t>
  </si>
  <si>
    <t>11787</t>
  </si>
  <si>
    <t>3929</t>
  </si>
  <si>
    <t>69/86</t>
  </si>
  <si>
    <t>11907</t>
  </si>
  <si>
    <t>11756</t>
  </si>
  <si>
    <t>3919</t>
  </si>
  <si>
    <t>tTc/tCc</t>
  </si>
  <si>
    <t>11905</t>
  </si>
  <si>
    <t>11754</t>
  </si>
  <si>
    <t>11862-11863</t>
  </si>
  <si>
    <t>11711-11712</t>
  </si>
  <si>
    <t>3904</t>
  </si>
  <si>
    <t>I/X</t>
  </si>
  <si>
    <t>aTT/aT</t>
  </si>
  <si>
    <t>11851</t>
  </si>
  <si>
    <t>11700</t>
  </si>
  <si>
    <t>3900</t>
  </si>
  <si>
    <t>rs529367774</t>
  </si>
  <si>
    <t>11850</t>
  </si>
  <si>
    <t>11699</t>
  </si>
  <si>
    <t>rs370482819,COSM1379374,COSM1379375</t>
  </si>
  <si>
    <t>11846</t>
  </si>
  <si>
    <t>11695</t>
  </si>
  <si>
    <t>3899</t>
  </si>
  <si>
    <t>rs1626593</t>
  </si>
  <si>
    <t>11800</t>
  </si>
  <si>
    <t>11649</t>
  </si>
  <si>
    <t>3883</t>
  </si>
  <si>
    <t>rs547639554</t>
  </si>
  <si>
    <t>11792</t>
  </si>
  <si>
    <t>11641</t>
  </si>
  <si>
    <t>3881</t>
  </si>
  <si>
    <t>rs767922224</t>
  </si>
  <si>
    <t>11789</t>
  </si>
  <si>
    <t>11638</t>
  </si>
  <si>
    <t>3880</t>
  </si>
  <si>
    <t>rs199690569</t>
  </si>
  <si>
    <t>11788</t>
  </si>
  <si>
    <t>11637</t>
  </si>
  <si>
    <t>3879</t>
  </si>
  <si>
    <t>11761</t>
  </si>
  <si>
    <t>11610</t>
  </si>
  <si>
    <t>3870</t>
  </si>
  <si>
    <t>rs1774421</t>
  </si>
  <si>
    <t>11757</t>
  </si>
  <si>
    <t>11606</t>
  </si>
  <si>
    <t>3869</t>
  </si>
  <si>
    <t>M/R</t>
  </si>
  <si>
    <t>aTg/aGg</t>
  </si>
  <si>
    <t>rs7192347,COSM148104</t>
  </si>
  <si>
    <t>11735</t>
  </si>
  <si>
    <t>11584</t>
  </si>
  <si>
    <t>3862</t>
  </si>
  <si>
    <t>rs12050964</t>
  </si>
  <si>
    <t>68/86</t>
  </si>
  <si>
    <t>11709</t>
  </si>
  <si>
    <t>11558</t>
  </si>
  <si>
    <t>3853</t>
  </si>
  <si>
    <t>11702</t>
  </si>
  <si>
    <t>11551</t>
  </si>
  <si>
    <t>3851</t>
  </si>
  <si>
    <t>11673</t>
  </si>
  <si>
    <t>11522</t>
  </si>
  <si>
    <t>3841</t>
  </si>
  <si>
    <t>rs372047627</t>
  </si>
  <si>
    <t>11669</t>
  </si>
  <si>
    <t>11518</t>
  </si>
  <si>
    <t>3840</t>
  </si>
  <si>
    <t>Gtc/Ctc</t>
  </si>
  <si>
    <t>rs1798325</t>
  </si>
  <si>
    <t>11651</t>
  </si>
  <si>
    <t>11500</t>
  </si>
  <si>
    <t>3834</t>
  </si>
  <si>
    <t>11646</t>
  </si>
  <si>
    <t>11495</t>
  </si>
  <si>
    <t>3832</t>
  </si>
  <si>
    <t>rs7198721</t>
  </si>
  <si>
    <t>11645</t>
  </si>
  <si>
    <t>11494</t>
  </si>
  <si>
    <t>rs201571332,COSM973103,COSM558689,COSM973104,COSM558690</t>
  </si>
  <si>
    <t>11627</t>
  </si>
  <si>
    <t>11476</t>
  </si>
  <si>
    <t>3826</t>
  </si>
  <si>
    <t>rs559637459</t>
  </si>
  <si>
    <t>11626</t>
  </si>
  <si>
    <t>11475</t>
  </si>
  <si>
    <t>3825</t>
  </si>
  <si>
    <t>rs367684762,COSM194918,COSM194917</t>
  </si>
  <si>
    <t>67/86</t>
  </si>
  <si>
    <t>11595</t>
  </si>
  <si>
    <t>11444</t>
  </si>
  <si>
    <t>3815</t>
  </si>
  <si>
    <t>rs767085111</t>
  </si>
  <si>
    <t>11590</t>
  </si>
  <si>
    <t>11439</t>
  </si>
  <si>
    <t>11583</t>
  </si>
  <si>
    <t>11432</t>
  </si>
  <si>
    <t>3811</t>
  </si>
  <si>
    <t>rs200050722</t>
  </si>
  <si>
    <t>11582</t>
  </si>
  <si>
    <t>11431</t>
  </si>
  <si>
    <t>rs111706881</t>
  </si>
  <si>
    <t>11552</t>
  </si>
  <si>
    <t>11401</t>
  </si>
  <si>
    <t>3801</t>
  </si>
  <si>
    <t>11524</t>
  </si>
  <si>
    <t>11373</t>
  </si>
  <si>
    <t>3791</t>
  </si>
  <si>
    <t>rs199978951</t>
  </si>
  <si>
    <t>11509</t>
  </si>
  <si>
    <t>11358</t>
  </si>
  <si>
    <t>3786</t>
  </si>
  <si>
    <t>11344</t>
  </si>
  <si>
    <t>3782</t>
  </si>
  <si>
    <t>rs200845003</t>
  </si>
  <si>
    <t>11489</t>
  </si>
  <si>
    <t>11338</t>
  </si>
  <si>
    <t>3780</t>
  </si>
  <si>
    <t>11484</t>
  </si>
  <si>
    <t>11333</t>
  </si>
  <si>
    <t>3778</t>
  </si>
  <si>
    <t>11479</t>
  </si>
  <si>
    <t>11328</t>
  </si>
  <si>
    <t>3776</t>
  </si>
  <si>
    <t>rs770324489</t>
  </si>
  <si>
    <t>11478</t>
  </si>
  <si>
    <t>11327</t>
  </si>
  <si>
    <t>rs201957938</t>
  </si>
  <si>
    <t>11473</t>
  </si>
  <si>
    <t>11322</t>
  </si>
  <si>
    <t>3774</t>
  </si>
  <si>
    <t>rs529795965</t>
  </si>
  <si>
    <t>11472</t>
  </si>
  <si>
    <t>11321</t>
  </si>
  <si>
    <t>rs368421405</t>
  </si>
  <si>
    <t>66/85</t>
  </si>
  <si>
    <t>66/86</t>
  </si>
  <si>
    <t>11457</t>
  </si>
  <si>
    <t>11306</t>
  </si>
  <si>
    <t>rs772896642</t>
  </si>
  <si>
    <t>11448</t>
  </si>
  <si>
    <t>11297</t>
  </si>
  <si>
    <t>3766</t>
  </si>
  <si>
    <t>rs74024486</t>
  </si>
  <si>
    <t>11443</t>
  </si>
  <si>
    <t>11292</t>
  </si>
  <si>
    <t>3764</t>
  </si>
  <si>
    <t>rs759349500</t>
  </si>
  <si>
    <t>11435</t>
  </si>
  <si>
    <t>11284</t>
  </si>
  <si>
    <t>rs201583096</t>
  </si>
  <si>
    <t>11434</t>
  </si>
  <si>
    <t>11283</t>
  </si>
  <si>
    <t>11420</t>
  </si>
  <si>
    <t>11269</t>
  </si>
  <si>
    <t>3757</t>
  </si>
  <si>
    <t>COSM3969673,COSM3969674</t>
  </si>
  <si>
    <t>11419</t>
  </si>
  <si>
    <t>11268</t>
  </si>
  <si>
    <t>3756</t>
  </si>
  <si>
    <t>rs374535957,COSM4062421,COSM4062422</t>
  </si>
  <si>
    <t>11407</t>
  </si>
  <si>
    <t>11256</t>
  </si>
  <si>
    <t>rs140444258</t>
  </si>
  <si>
    <t>11404</t>
  </si>
  <si>
    <t>11253</t>
  </si>
  <si>
    <t>3751</t>
  </si>
  <si>
    <t>rs145627676</t>
  </si>
  <si>
    <t>11393</t>
  </si>
  <si>
    <t>11242</t>
  </si>
  <si>
    <t>rs12102644</t>
  </si>
  <si>
    <t>11381</t>
  </si>
  <si>
    <t>11230</t>
  </si>
  <si>
    <t>3744</t>
  </si>
  <si>
    <t>rs776296614</t>
  </si>
  <si>
    <t>11380</t>
  </si>
  <si>
    <t>11229</t>
  </si>
  <si>
    <t>rs376228603,COSM4062423,COSM4062424</t>
  </si>
  <si>
    <t>11375</t>
  </si>
  <si>
    <t>11224</t>
  </si>
  <si>
    <t>3742</t>
  </si>
  <si>
    <t>rs1798413</t>
  </si>
  <si>
    <t>11366</t>
  </si>
  <si>
    <t>11215</t>
  </si>
  <si>
    <t>rs1774504</t>
  </si>
  <si>
    <t>11352</t>
  </si>
  <si>
    <t>11201</t>
  </si>
  <si>
    <t>3734</t>
  </si>
  <si>
    <t>rs368613900</t>
  </si>
  <si>
    <t>11343</t>
  </si>
  <si>
    <t>11192</t>
  </si>
  <si>
    <t>3731</t>
  </si>
  <si>
    <t>11331</t>
  </si>
  <si>
    <t>11180</t>
  </si>
  <si>
    <t>3727</t>
  </si>
  <si>
    <t>rs372702737</t>
  </si>
  <si>
    <t>11325</t>
  </si>
  <si>
    <t>11174</t>
  </si>
  <si>
    <t>3725</t>
  </si>
  <si>
    <t>rs543925506</t>
  </si>
  <si>
    <t>11324</t>
  </si>
  <si>
    <t>11173</t>
  </si>
  <si>
    <t>rs202067650</t>
  </si>
  <si>
    <t>11312</t>
  </si>
  <si>
    <t>11161</t>
  </si>
  <si>
    <t>3721</t>
  </si>
  <si>
    <t>11307</t>
  </si>
  <si>
    <t>11156</t>
  </si>
  <si>
    <t>3719</t>
  </si>
  <si>
    <t>rs756801254</t>
  </si>
  <si>
    <t>11251</t>
  </si>
  <si>
    <t>11100</t>
  </si>
  <si>
    <t>3700</t>
  </si>
  <si>
    <t>rs2502690</t>
  </si>
  <si>
    <t>65/86</t>
  </si>
  <si>
    <t>11064</t>
  </si>
  <si>
    <t>3688</t>
  </si>
  <si>
    <t>11199</t>
  </si>
  <si>
    <t>11048</t>
  </si>
  <si>
    <t>3683</t>
  </si>
  <si>
    <t>rs376743424</t>
  </si>
  <si>
    <t>11198</t>
  </si>
  <si>
    <t>11047</t>
  </si>
  <si>
    <t>rs200260585</t>
  </si>
  <si>
    <t>11193</t>
  </si>
  <si>
    <t>11042</t>
  </si>
  <si>
    <t>3681</t>
  </si>
  <si>
    <t>L/W</t>
  </si>
  <si>
    <t>tTg/tGg</t>
  </si>
  <si>
    <t>rs747963150</t>
  </si>
  <si>
    <t>11187</t>
  </si>
  <si>
    <t>11036</t>
  </si>
  <si>
    <t>3679</t>
  </si>
  <si>
    <t>rs777789994</t>
  </si>
  <si>
    <t>11183</t>
  </si>
  <si>
    <t>11032</t>
  </si>
  <si>
    <t>3678</t>
  </si>
  <si>
    <t>11140</t>
  </si>
  <si>
    <t>10989</t>
  </si>
  <si>
    <t>3663</t>
  </si>
  <si>
    <t>atT/atG</t>
  </si>
  <si>
    <t>10949</t>
  </si>
  <si>
    <t>3650</t>
  </si>
  <si>
    <t>rs758300140</t>
  </si>
  <si>
    <t>64/86</t>
  </si>
  <si>
    <t>11074</t>
  </si>
  <si>
    <t>10923</t>
  </si>
  <si>
    <t>3641</t>
  </si>
  <si>
    <t>rs200165326</t>
  </si>
  <si>
    <t>11068</t>
  </si>
  <si>
    <t>10917</t>
  </si>
  <si>
    <t>3639</t>
  </si>
  <si>
    <t>rs1774311,COSM4129283,COSM4129284</t>
  </si>
  <si>
    <t>11062</t>
  </si>
  <si>
    <t>10911</t>
  </si>
  <si>
    <t>3637</t>
  </si>
  <si>
    <t>11021</t>
  </si>
  <si>
    <t>10870</t>
  </si>
  <si>
    <t>COSM1519718,COSM1519719</t>
  </si>
  <si>
    <t>10874</t>
  </si>
  <si>
    <t>10723</t>
  </si>
  <si>
    <t>3575</t>
  </si>
  <si>
    <t>10873</t>
  </si>
  <si>
    <t>10722</t>
  </si>
  <si>
    <t>3574</t>
  </si>
  <si>
    <t>COSM275512,COSM275511</t>
  </si>
  <si>
    <t>63/86</t>
  </si>
  <si>
    <t>10795</t>
  </si>
  <si>
    <t>10644</t>
  </si>
  <si>
    <t>3548</t>
  </si>
  <si>
    <t>rs1354550</t>
  </si>
  <si>
    <t>10771</t>
  </si>
  <si>
    <t>10620</t>
  </si>
  <si>
    <t>3540</t>
  </si>
  <si>
    <t>rs202216191</t>
  </si>
  <si>
    <t>10770</t>
  </si>
  <si>
    <t>10619</t>
  </si>
  <si>
    <t>rs578209969,COSM4062427,COSM4062428</t>
  </si>
  <si>
    <t>10760</t>
  </si>
  <si>
    <t>10609</t>
  </si>
  <si>
    <t>3537</t>
  </si>
  <si>
    <t>10758</t>
  </si>
  <si>
    <t>10607</t>
  </si>
  <si>
    <t>3536</t>
  </si>
  <si>
    <t>10733</t>
  </si>
  <si>
    <t>10582</t>
  </si>
  <si>
    <t>3528</t>
  </si>
  <si>
    <t>62/86</t>
  </si>
  <si>
    <t>10696</t>
  </si>
  <si>
    <t>10545</t>
  </si>
  <si>
    <t>3515</t>
  </si>
  <si>
    <t>10692</t>
  </si>
  <si>
    <t>10541</t>
  </si>
  <si>
    <t>3514</t>
  </si>
  <si>
    <t>rs368801113</t>
  </si>
  <si>
    <t>10679</t>
  </si>
  <si>
    <t>10528</t>
  </si>
  <si>
    <t>10675</t>
  </si>
  <si>
    <t>10524</t>
  </si>
  <si>
    <t>3508</t>
  </si>
  <si>
    <t>rs746776577</t>
  </si>
  <si>
    <t>10671</t>
  </si>
  <si>
    <t>10520</t>
  </si>
  <si>
    <t>3507</t>
  </si>
  <si>
    <t>rs770764287</t>
  </si>
  <si>
    <t>10661</t>
  </si>
  <si>
    <t>10510</t>
  </si>
  <si>
    <t>3504</t>
  </si>
  <si>
    <t>10636</t>
  </si>
  <si>
    <t>10485</t>
  </si>
  <si>
    <t>rs769782455</t>
  </si>
  <si>
    <t>10630</t>
  </si>
  <si>
    <t>10479</t>
  </si>
  <si>
    <t>3493</t>
  </si>
  <si>
    <t>ctC/ctA</t>
  </si>
  <si>
    <t>10629</t>
  </si>
  <si>
    <t>10478</t>
  </si>
  <si>
    <t>cTc/cGc</t>
  </si>
  <si>
    <t>10624</t>
  </si>
  <si>
    <t>10473</t>
  </si>
  <si>
    <t>3491</t>
  </si>
  <si>
    <t>10606</t>
  </si>
  <si>
    <t>10455</t>
  </si>
  <si>
    <t>3485</t>
  </si>
  <si>
    <t>rs761103042</t>
  </si>
  <si>
    <t>10602</t>
  </si>
  <si>
    <t>10451</t>
  </si>
  <si>
    <t>3484</t>
  </si>
  <si>
    <t>10592</t>
  </si>
  <si>
    <t>10441</t>
  </si>
  <si>
    <t>3481</t>
  </si>
  <si>
    <t>rs76078590</t>
  </si>
  <si>
    <t>10589</t>
  </si>
  <si>
    <t>10438</t>
  </si>
  <si>
    <t>3480</t>
  </si>
  <si>
    <t>10585</t>
  </si>
  <si>
    <t>10434</t>
  </si>
  <si>
    <t>3478</t>
  </si>
  <si>
    <t>rs752165609</t>
  </si>
  <si>
    <t>10556</t>
  </si>
  <si>
    <t>10405</t>
  </si>
  <si>
    <t>10555</t>
  </si>
  <si>
    <t>10404</t>
  </si>
  <si>
    <t>3468</t>
  </si>
  <si>
    <t>10543</t>
  </si>
  <si>
    <t>10392</t>
  </si>
  <si>
    <t>3464</t>
  </si>
  <si>
    <t>rs546026088,COSM3511498,COSM3511499</t>
  </si>
  <si>
    <t>10536</t>
  </si>
  <si>
    <t>10385</t>
  </si>
  <si>
    <t>3462</t>
  </si>
  <si>
    <t>rs754107193</t>
  </si>
  <si>
    <t>10531</t>
  </si>
  <si>
    <t>10380</t>
  </si>
  <si>
    <t>rs765634344</t>
  </si>
  <si>
    <t>10522</t>
  </si>
  <si>
    <t>10371</t>
  </si>
  <si>
    <t>3457</t>
  </si>
  <si>
    <t>rs1774323</t>
  </si>
  <si>
    <t>61/86</t>
  </si>
  <si>
    <t>10513</t>
  </si>
  <si>
    <t>10362</t>
  </si>
  <si>
    <t>10481</t>
  </si>
  <si>
    <t>10330</t>
  </si>
  <si>
    <t>3444</t>
  </si>
  <si>
    <t>10470</t>
  </si>
  <si>
    <t>10319</t>
  </si>
  <si>
    <t>3440</t>
  </si>
  <si>
    <t>rs367989194</t>
  </si>
  <si>
    <t>10462</t>
  </si>
  <si>
    <t>10311</t>
  </si>
  <si>
    <t>3437</t>
  </si>
  <si>
    <t>rs774888383</t>
  </si>
  <si>
    <t>10456</t>
  </si>
  <si>
    <t>10305</t>
  </si>
  <si>
    <t>3435</t>
  </si>
  <si>
    <t>10452</t>
  </si>
  <si>
    <t>10301</t>
  </si>
  <si>
    <t>3434</t>
  </si>
  <si>
    <t>10447</t>
  </si>
  <si>
    <t>10296</t>
  </si>
  <si>
    <t>3432</t>
  </si>
  <si>
    <t>rs767117552,COSM194925,COSM194924</t>
  </si>
  <si>
    <t>10446</t>
  </si>
  <si>
    <t>10295</t>
  </si>
  <si>
    <t>rs371045017</t>
  </si>
  <si>
    <t>10422</t>
  </si>
  <si>
    <t>10271</t>
  </si>
  <si>
    <t>3424</t>
  </si>
  <si>
    <t>rs754864245</t>
  </si>
  <si>
    <t>10419</t>
  </si>
  <si>
    <t>10268</t>
  </si>
  <si>
    <t>10253</t>
  </si>
  <si>
    <t>3418</t>
  </si>
  <si>
    <t>10382</t>
  </si>
  <si>
    <t>10231</t>
  </si>
  <si>
    <t>3411</t>
  </si>
  <si>
    <t>rs745949804</t>
  </si>
  <si>
    <t>10381</t>
  </si>
  <si>
    <t>10230</t>
  </si>
  <si>
    <t>3410</t>
  </si>
  <si>
    <t>rs368327358,COSM973113,COSM973114</t>
  </si>
  <si>
    <t>10377</t>
  </si>
  <si>
    <t>10226</t>
  </si>
  <si>
    <t>3409</t>
  </si>
  <si>
    <t>rs780293022</t>
  </si>
  <si>
    <t>10375</t>
  </si>
  <si>
    <t>10224</t>
  </si>
  <si>
    <t>3408</t>
  </si>
  <si>
    <t>rs116891635</t>
  </si>
  <si>
    <t>60/86</t>
  </si>
  <si>
    <t>10313</t>
  </si>
  <si>
    <t>10162</t>
  </si>
  <si>
    <t>3388</t>
  </si>
  <si>
    <t>rs764067885</t>
  </si>
  <si>
    <t>10312</t>
  </si>
  <si>
    <t>10161</t>
  </si>
  <si>
    <t>3387</t>
  </si>
  <si>
    <t>rs202051879</t>
  </si>
  <si>
    <t>10145</t>
  </si>
  <si>
    <t>rs756180570</t>
  </si>
  <si>
    <t>10273</t>
  </si>
  <si>
    <t>10122</t>
  </si>
  <si>
    <t>3374</t>
  </si>
  <si>
    <t>rs758741843</t>
  </si>
  <si>
    <t>10238</t>
  </si>
  <si>
    <t>10087</t>
  </si>
  <si>
    <t>3363</t>
  </si>
  <si>
    <t>rs745395357</t>
  </si>
  <si>
    <t>10237</t>
  </si>
  <si>
    <t>10086</t>
  </si>
  <si>
    <t>3362</t>
  </si>
  <si>
    <t>rs201106783,COSM1379392,COSM1379393</t>
  </si>
  <si>
    <t>10234</t>
  </si>
  <si>
    <t>10083</t>
  </si>
  <si>
    <t>3361</t>
  </si>
  <si>
    <t>rs774136704</t>
  </si>
  <si>
    <t>10080</t>
  </si>
  <si>
    <t>3360</t>
  </si>
  <si>
    <t>rs376139424</t>
  </si>
  <si>
    <t>10223</t>
  </si>
  <si>
    <t>10072</t>
  </si>
  <si>
    <t>3358</t>
  </si>
  <si>
    <t>rs200455187</t>
  </si>
  <si>
    <t>10222</t>
  </si>
  <si>
    <t>10071</t>
  </si>
  <si>
    <t>rs752924693</t>
  </si>
  <si>
    <t>10221</t>
  </si>
  <si>
    <t>10070</t>
  </si>
  <si>
    <t>rs758790517</t>
  </si>
  <si>
    <t>10219</t>
  </si>
  <si>
    <t>10068</t>
  </si>
  <si>
    <t>3356</t>
  </si>
  <si>
    <t>rs777933290</t>
  </si>
  <si>
    <t>10188</t>
  </si>
  <si>
    <t>10037</t>
  </si>
  <si>
    <t>3346</t>
  </si>
  <si>
    <t>rs748825074</t>
  </si>
  <si>
    <t>10187</t>
  </si>
  <si>
    <t>10036</t>
  </si>
  <si>
    <t>rs768364594</t>
  </si>
  <si>
    <t>10155</t>
  </si>
  <si>
    <t>10004</t>
  </si>
  <si>
    <t>3335</t>
  </si>
  <si>
    <t>rs374060165</t>
  </si>
  <si>
    <t>10138</t>
  </si>
  <si>
    <t>9987</t>
  </si>
  <si>
    <t>59/86</t>
  </si>
  <si>
    <t>10128</t>
  </si>
  <si>
    <t>9977</t>
  </si>
  <si>
    <t>3326</t>
  </si>
  <si>
    <t>cCa/cGa</t>
  </si>
  <si>
    <t>10111</t>
  </si>
  <si>
    <t>9960</t>
  </si>
  <si>
    <t>3320</t>
  </si>
  <si>
    <t>ctA/ctT</t>
  </si>
  <si>
    <t>rs186768852</t>
  </si>
  <si>
    <t>10098</t>
  </si>
  <si>
    <t>9947</t>
  </si>
  <si>
    <t>3316</t>
  </si>
  <si>
    <t>rs1774331</t>
  </si>
  <si>
    <t>10091</t>
  </si>
  <si>
    <t>9940</t>
  </si>
  <si>
    <t>3314</t>
  </si>
  <si>
    <t>rs191530299</t>
  </si>
  <si>
    <t>10082</t>
  </si>
  <si>
    <t>9931</t>
  </si>
  <si>
    <t>3311</t>
  </si>
  <si>
    <t>9921</t>
  </si>
  <si>
    <t>3307</t>
  </si>
  <si>
    <t>rs377034315</t>
  </si>
  <si>
    <t>10064</t>
  </si>
  <si>
    <t>9913</t>
  </si>
  <si>
    <t>3305</t>
  </si>
  <si>
    <t>rs185616885,COSM1379396,COSM1379397</t>
  </si>
  <si>
    <t>10063</t>
  </si>
  <si>
    <t>9912</t>
  </si>
  <si>
    <t>3304</t>
  </si>
  <si>
    <t>rs372857088</t>
  </si>
  <si>
    <t>10022</t>
  </si>
  <si>
    <t>9871</t>
  </si>
  <si>
    <t>3291</t>
  </si>
  <si>
    <t>rs1798440</t>
  </si>
  <si>
    <t>9980</t>
  </si>
  <si>
    <t>9829</t>
  </si>
  <si>
    <t>3277</t>
  </si>
  <si>
    <t>Tcc/Gcc</t>
  </si>
  <si>
    <t>9956</t>
  </si>
  <si>
    <t>9805</t>
  </si>
  <si>
    <t>rs200323941,rs7197263</t>
  </si>
  <si>
    <t>9954</t>
  </si>
  <si>
    <t>9803</t>
  </si>
  <si>
    <t>3268</t>
  </si>
  <si>
    <t>rs759981441</t>
  </si>
  <si>
    <t>9953</t>
  </si>
  <si>
    <t>9802</t>
  </si>
  <si>
    <t>rs376372112</t>
  </si>
  <si>
    <t>9934</t>
  </si>
  <si>
    <t>9783</t>
  </si>
  <si>
    <t>3261</t>
  </si>
  <si>
    <t>9929</t>
  </si>
  <si>
    <t>9778</t>
  </si>
  <si>
    <t>3260</t>
  </si>
  <si>
    <t>rs751286009</t>
  </si>
  <si>
    <t>58/86</t>
  </si>
  <si>
    <t>9895</t>
  </si>
  <si>
    <t>9744</t>
  </si>
  <si>
    <t>9883</t>
  </si>
  <si>
    <t>9732</t>
  </si>
  <si>
    <t>3244</t>
  </si>
  <si>
    <t>9867</t>
  </si>
  <si>
    <t>9716</t>
  </si>
  <si>
    <t>3239</t>
  </si>
  <si>
    <t>rs374378500</t>
  </si>
  <si>
    <t>9836</t>
  </si>
  <si>
    <t>9685</t>
  </si>
  <si>
    <t>3229</t>
  </si>
  <si>
    <t>9817</t>
  </si>
  <si>
    <t>9666</t>
  </si>
  <si>
    <t>3222</t>
  </si>
  <si>
    <t>rs113036581</t>
  </si>
  <si>
    <t>57/86</t>
  </si>
  <si>
    <t>9740</t>
  </si>
  <si>
    <t>9589</t>
  </si>
  <si>
    <t>3197</t>
  </si>
  <si>
    <t>9708</t>
  </si>
  <si>
    <t>9557</t>
  </si>
  <si>
    <t>3186</t>
  </si>
  <si>
    <t>9707</t>
  </si>
  <si>
    <t>9556</t>
  </si>
  <si>
    <t>Cgt/Agt</t>
  </si>
  <si>
    <t>9699</t>
  </si>
  <si>
    <t>3183</t>
  </si>
  <si>
    <t>9669</t>
  </si>
  <si>
    <t>9518</t>
  </si>
  <si>
    <t>3173</t>
  </si>
  <si>
    <t>9658</t>
  </si>
  <si>
    <t>9507</t>
  </si>
  <si>
    <t>3169</t>
  </si>
  <si>
    <t>aaC/aaG</t>
  </si>
  <si>
    <t>rs545012140</t>
  </si>
  <si>
    <t>9634</t>
  </si>
  <si>
    <t>9483</t>
  </si>
  <si>
    <t>3161</t>
  </si>
  <si>
    <t>9633</t>
  </si>
  <si>
    <t>9482</t>
  </si>
  <si>
    <t>rs200297970</t>
  </si>
  <si>
    <t>9631</t>
  </si>
  <si>
    <t>9480</t>
  </si>
  <si>
    <t>3160</t>
  </si>
  <si>
    <t>rs570811759</t>
  </si>
  <si>
    <t>9629</t>
  </si>
  <si>
    <t>9478</t>
  </si>
  <si>
    <t>Tcc/Ccc</t>
  </si>
  <si>
    <t>9606</t>
  </si>
  <si>
    <t>9455</t>
  </si>
  <si>
    <t>3152</t>
  </si>
  <si>
    <t>aTt/aGt</t>
  </si>
  <si>
    <t>9579</t>
  </si>
  <si>
    <t>9428</t>
  </si>
  <si>
    <t>3143</t>
  </si>
  <si>
    <t>rs754877951</t>
  </si>
  <si>
    <t>9561</t>
  </si>
  <si>
    <t>9410</t>
  </si>
  <si>
    <t>rs368611877</t>
  </si>
  <si>
    <t>9560</t>
  </si>
  <si>
    <t>9409</t>
  </si>
  <si>
    <t>rs369447981</t>
  </si>
  <si>
    <t>9538</t>
  </si>
  <si>
    <t>9387</t>
  </si>
  <si>
    <t>3129</t>
  </si>
  <si>
    <t>rs190812465</t>
  </si>
  <si>
    <t>9533</t>
  </si>
  <si>
    <t>9382</t>
  </si>
  <si>
    <t>3128</t>
  </si>
  <si>
    <t>rs201721641</t>
  </si>
  <si>
    <t>9520</t>
  </si>
  <si>
    <t>9369</t>
  </si>
  <si>
    <t>3123</t>
  </si>
  <si>
    <t>rs375654301</t>
  </si>
  <si>
    <t>9503</t>
  </si>
  <si>
    <t>9352</t>
  </si>
  <si>
    <t>3118</t>
  </si>
  <si>
    <t>rs545412163</t>
  </si>
  <si>
    <t>9498</t>
  </si>
  <si>
    <t>9347</t>
  </si>
  <si>
    <t>3116</t>
  </si>
  <si>
    <t>rs1774423</t>
  </si>
  <si>
    <t>9494</t>
  </si>
  <si>
    <t>9343</t>
  </si>
  <si>
    <t>3115</t>
  </si>
  <si>
    <t>rs759289872</t>
  </si>
  <si>
    <t>9470</t>
  </si>
  <si>
    <t>9319</t>
  </si>
  <si>
    <t>3107</t>
  </si>
  <si>
    <t>rs200794485</t>
  </si>
  <si>
    <t>9458</t>
  </si>
  <si>
    <t>9307</t>
  </si>
  <si>
    <t>3103</t>
  </si>
  <si>
    <t>55/86</t>
  </si>
  <si>
    <t>9394</t>
  </si>
  <si>
    <t>9243</t>
  </si>
  <si>
    <t>3081</t>
  </si>
  <si>
    <t>rs201241516</t>
  </si>
  <si>
    <t>9393</t>
  </si>
  <si>
    <t>9242</t>
  </si>
  <si>
    <t>rs762774606,COSM704285,COSM704286,COSM704287</t>
  </si>
  <si>
    <t>9375</t>
  </si>
  <si>
    <t>9224</t>
  </si>
  <si>
    <t>3075</t>
  </si>
  <si>
    <t>rs569134886,COSM1379403,COSM1379404,COSM1379405</t>
  </si>
  <si>
    <t>9374</t>
  </si>
  <si>
    <t>9223</t>
  </si>
  <si>
    <t>rs199706377</t>
  </si>
  <si>
    <t>9349</t>
  </si>
  <si>
    <t>9198</t>
  </si>
  <si>
    <t>3066</t>
  </si>
  <si>
    <t>rs12102717,COSM3818429,COSM3818430,COSM3818431</t>
  </si>
  <si>
    <t>9348</t>
  </si>
  <si>
    <t>9197</t>
  </si>
  <si>
    <t>rs753081816</t>
  </si>
  <si>
    <t>9337</t>
  </si>
  <si>
    <t>9186</t>
  </si>
  <si>
    <t>rs8063609</t>
  </si>
  <si>
    <t>9333</t>
  </si>
  <si>
    <t>9182</t>
  </si>
  <si>
    <t>3061</t>
  </si>
  <si>
    <t>9309</t>
  </si>
  <si>
    <t>9158</t>
  </si>
  <si>
    <t>3053</t>
  </si>
  <si>
    <t>54/85</t>
  </si>
  <si>
    <t>54/86</t>
  </si>
  <si>
    <t>9294</t>
  </si>
  <si>
    <t>9143</t>
  </si>
  <si>
    <t>3048</t>
  </si>
  <si>
    <t>9289</t>
  </si>
  <si>
    <t>9138</t>
  </si>
  <si>
    <t>3046</t>
  </si>
  <si>
    <t>rs368515676</t>
  </si>
  <si>
    <t>9286</t>
  </si>
  <si>
    <t>9135</t>
  </si>
  <si>
    <t>3045</t>
  </si>
  <si>
    <t>9268</t>
  </si>
  <si>
    <t>9117</t>
  </si>
  <si>
    <t>rs199788953</t>
  </si>
  <si>
    <t>9260</t>
  </si>
  <si>
    <t>9109</t>
  </si>
  <si>
    <t>3037</t>
  </si>
  <si>
    <t>53/85</t>
  </si>
  <si>
    <t>53/86</t>
  </si>
  <si>
    <t>9193</t>
  </si>
  <si>
    <t>9042</t>
  </si>
  <si>
    <t>3014</t>
  </si>
  <si>
    <t>rs753314538</t>
  </si>
  <si>
    <t>9192</t>
  </si>
  <si>
    <t>9041</t>
  </si>
  <si>
    <t>rs374838998</t>
  </si>
  <si>
    <t>9167</t>
  </si>
  <si>
    <t>9016</t>
  </si>
  <si>
    <t>3006</t>
  </si>
  <si>
    <t>Cct/Gct</t>
  </si>
  <si>
    <t>rs749362358</t>
  </si>
  <si>
    <t>9132</t>
  </si>
  <si>
    <t>8981</t>
  </si>
  <si>
    <t>rs12102425</t>
  </si>
  <si>
    <t>9127</t>
  </si>
  <si>
    <t>8976</t>
  </si>
  <si>
    <t>2992</t>
  </si>
  <si>
    <t>9123</t>
  </si>
  <si>
    <t>8972</t>
  </si>
  <si>
    <t>2991</t>
  </si>
  <si>
    <t>COSM1379409,COSM1379410,COSM1379411</t>
  </si>
  <si>
    <t>9122</t>
  </si>
  <si>
    <t>8971</t>
  </si>
  <si>
    <t>9112</t>
  </si>
  <si>
    <t>8961</t>
  </si>
  <si>
    <t>2987</t>
  </si>
  <si>
    <t>rs2502696,COSM3932411,COSM3932412,COSM3932413</t>
  </si>
  <si>
    <t>9101</t>
  </si>
  <si>
    <t>8950</t>
  </si>
  <si>
    <t>2984</t>
  </si>
  <si>
    <t>rs748205824</t>
  </si>
  <si>
    <t>9093</t>
  </si>
  <si>
    <t>8942</t>
  </si>
  <si>
    <t>2981</t>
  </si>
  <si>
    <t>aCt/aGt</t>
  </si>
  <si>
    <t>rs777904721</t>
  </si>
  <si>
    <t>9081</t>
  </si>
  <si>
    <t>8930</t>
  </si>
  <si>
    <t>rs776986268</t>
  </si>
  <si>
    <t>9056</t>
  </si>
  <si>
    <t>8905</t>
  </si>
  <si>
    <t>rs372194968</t>
  </si>
  <si>
    <t>9027</t>
  </si>
  <si>
    <t>8876</t>
  </si>
  <si>
    <t>2959</t>
  </si>
  <si>
    <t>rs781490398</t>
  </si>
  <si>
    <t>9013</t>
  </si>
  <si>
    <t>8862</t>
  </si>
  <si>
    <t>2954</t>
  </si>
  <si>
    <t>rs201904449</t>
  </si>
  <si>
    <t>52/85</t>
  </si>
  <si>
    <t>rs113561245</t>
  </si>
  <si>
    <t>52/86</t>
  </si>
  <si>
    <t>8993</t>
  </si>
  <si>
    <t>8842</t>
  </si>
  <si>
    <t>2948</t>
  </si>
  <si>
    <t>8986</t>
  </si>
  <si>
    <t>8835</t>
  </si>
  <si>
    <t>8967</t>
  </si>
  <si>
    <t>8816</t>
  </si>
  <si>
    <t>rs7188837</t>
  </si>
  <si>
    <t>8960</t>
  </si>
  <si>
    <t>8809</t>
  </si>
  <si>
    <t>2937</t>
  </si>
  <si>
    <t>rs8047935</t>
  </si>
  <si>
    <t>8956</t>
  </si>
  <si>
    <t>8805</t>
  </si>
  <si>
    <t>2935</t>
  </si>
  <si>
    <t>8947</t>
  </si>
  <si>
    <t>8796</t>
  </si>
  <si>
    <t>2932</t>
  </si>
  <si>
    <t>rs199923848,COSM1379415,COSM1379416,COSM1379417</t>
  </si>
  <si>
    <t>8946</t>
  </si>
  <si>
    <t>8795</t>
  </si>
  <si>
    <t>rs11075812</t>
  </si>
  <si>
    <t>8791</t>
  </si>
  <si>
    <t>2931</t>
  </si>
  <si>
    <t>8938</t>
  </si>
  <si>
    <t>8787</t>
  </si>
  <si>
    <t>2929</t>
  </si>
  <si>
    <t>rs79166414</t>
  </si>
  <si>
    <t>8933</t>
  </si>
  <si>
    <t>8782</t>
  </si>
  <si>
    <t>2928</t>
  </si>
  <si>
    <t>8909</t>
  </si>
  <si>
    <t>8758</t>
  </si>
  <si>
    <t>2920</t>
  </si>
  <si>
    <t>8887</t>
  </si>
  <si>
    <t>8736</t>
  </si>
  <si>
    <t>2912</t>
  </si>
  <si>
    <t>8858</t>
  </si>
  <si>
    <t>8707</t>
  </si>
  <si>
    <t>2903</t>
  </si>
  <si>
    <t>Gtt/Ctt</t>
  </si>
  <si>
    <t>rs539996083</t>
  </si>
  <si>
    <t>8846</t>
  </si>
  <si>
    <t>8695</t>
  </si>
  <si>
    <t>2899</t>
  </si>
  <si>
    <t>51/86</t>
  </si>
  <si>
    <t>8792</t>
  </si>
  <si>
    <t>8641</t>
  </si>
  <si>
    <t>8779</t>
  </si>
  <si>
    <t>8628</t>
  </si>
  <si>
    <t>2876</t>
  </si>
  <si>
    <t>rs371999516</t>
  </si>
  <si>
    <t>GTT</t>
  </si>
  <si>
    <t>8777</t>
  </si>
  <si>
    <t>8626</t>
  </si>
  <si>
    <t>T/NX</t>
  </si>
  <si>
    <t>Acg/AAcg</t>
  </si>
  <si>
    <t>8744</t>
  </si>
  <si>
    <t>8593</t>
  </si>
  <si>
    <t>2865</t>
  </si>
  <si>
    <t>8713</t>
  </si>
  <si>
    <t>8562</t>
  </si>
  <si>
    <t>2854</t>
  </si>
  <si>
    <t>8712</t>
  </si>
  <si>
    <t>8561</t>
  </si>
  <si>
    <t>rs58098614</t>
  </si>
  <si>
    <t>8676</t>
  </si>
  <si>
    <t>8525</t>
  </si>
  <si>
    <t>2842</t>
  </si>
  <si>
    <t>rs370802436</t>
  </si>
  <si>
    <t>50/85</t>
  </si>
  <si>
    <t>50/86</t>
  </si>
  <si>
    <t>8652</t>
  </si>
  <si>
    <t>8501</t>
  </si>
  <si>
    <t>rs376087083</t>
  </si>
  <si>
    <t>8634</t>
  </si>
  <si>
    <t>8483</t>
  </si>
  <si>
    <t>2828</t>
  </si>
  <si>
    <t>8619</t>
  </si>
  <si>
    <t>8468</t>
  </si>
  <si>
    <t>2823</t>
  </si>
  <si>
    <t>COSM194931,COSM194929,COSM194930</t>
  </si>
  <si>
    <t>8442</t>
  </si>
  <si>
    <t>rs779556830</t>
  </si>
  <si>
    <t>8565</t>
  </si>
  <si>
    <t>8414</t>
  </si>
  <si>
    <t>rs200593817</t>
  </si>
  <si>
    <t>8564</t>
  </si>
  <si>
    <t>8413</t>
  </si>
  <si>
    <t>rs201896117</t>
  </si>
  <si>
    <t>49/86</t>
  </si>
  <si>
    <t>8533</t>
  </si>
  <si>
    <t>8382</t>
  </si>
  <si>
    <t>2794</t>
  </si>
  <si>
    <t>rs375589858</t>
  </si>
  <si>
    <t>8508</t>
  </si>
  <si>
    <t>8357</t>
  </si>
  <si>
    <t>2786</t>
  </si>
  <si>
    <t>8482</t>
  </si>
  <si>
    <t>8331</t>
  </si>
  <si>
    <t>2777</t>
  </si>
  <si>
    <t>rs765639575</t>
  </si>
  <si>
    <t>8466</t>
  </si>
  <si>
    <t>8315</t>
  </si>
  <si>
    <t>2772</t>
  </si>
  <si>
    <t>8441</t>
  </si>
  <si>
    <t>8290</t>
  </si>
  <si>
    <t>2764</t>
  </si>
  <si>
    <t>rs751014034</t>
  </si>
  <si>
    <t>8437</t>
  </si>
  <si>
    <t>8286</t>
  </si>
  <si>
    <t>2762</t>
  </si>
  <si>
    <t>8262</t>
  </si>
  <si>
    <t>2754</t>
  </si>
  <si>
    <t>8386</t>
  </si>
  <si>
    <t>8235</t>
  </si>
  <si>
    <t>2745</t>
  </si>
  <si>
    <t>rs201341793</t>
  </si>
  <si>
    <t>48/86</t>
  </si>
  <si>
    <t>8341</t>
  </si>
  <si>
    <t>8190</t>
  </si>
  <si>
    <t>2730</t>
  </si>
  <si>
    <t>8336</t>
  </si>
  <si>
    <t>8185</t>
  </si>
  <si>
    <t>2729</t>
  </si>
  <si>
    <t>rs199990018</t>
  </si>
  <si>
    <t>8323</t>
  </si>
  <si>
    <t>8172</t>
  </si>
  <si>
    <t>2724</t>
  </si>
  <si>
    <t>8318</t>
  </si>
  <si>
    <t>8167</t>
  </si>
  <si>
    <t>2723</t>
  </si>
  <si>
    <t>Gac/Cac</t>
  </si>
  <si>
    <t>8312</t>
  </si>
  <si>
    <t>8161</t>
  </si>
  <si>
    <t>2721</t>
  </si>
  <si>
    <t>8294</t>
  </si>
  <si>
    <t>8143</t>
  </si>
  <si>
    <t>2715</t>
  </si>
  <si>
    <t>rs770120112</t>
  </si>
  <si>
    <t>8289</t>
  </si>
  <si>
    <t>8138</t>
  </si>
  <si>
    <t>2713</t>
  </si>
  <si>
    <t>8284</t>
  </si>
  <si>
    <t>8133</t>
  </si>
  <si>
    <t>2711</t>
  </si>
  <si>
    <t>rs763408158</t>
  </si>
  <si>
    <t>8232</t>
  </si>
  <si>
    <t>8081</t>
  </si>
  <si>
    <t>2694</t>
  </si>
  <si>
    <t>rs1774449</t>
  </si>
  <si>
    <t>8227</t>
  </si>
  <si>
    <t>8076</t>
  </si>
  <si>
    <t>2692</t>
  </si>
  <si>
    <t>rs183164278,COSM261369,COSM472042,COSM261367,COSM472043,COSM261368,COSM472044</t>
  </si>
  <si>
    <t>8219</t>
  </si>
  <si>
    <t>8068</t>
  </si>
  <si>
    <t>2690</t>
  </si>
  <si>
    <t>8208-8217</t>
  </si>
  <si>
    <t>8057-8066</t>
  </si>
  <si>
    <t>2686-2689</t>
  </si>
  <si>
    <t>EKID/D</t>
  </si>
  <si>
    <t>gAAAAGATAGAc/gAc</t>
  </si>
  <si>
    <t>8190-8191</t>
  </si>
  <si>
    <t>8039-8040</t>
  </si>
  <si>
    <t>2680</t>
  </si>
  <si>
    <t>8186</t>
  </si>
  <si>
    <t>8035</t>
  </si>
  <si>
    <t>2679</t>
  </si>
  <si>
    <t>8178</t>
  </si>
  <si>
    <t>8027</t>
  </si>
  <si>
    <t>2676</t>
  </si>
  <si>
    <t>47/86</t>
  </si>
  <si>
    <t>8147</t>
  </si>
  <si>
    <t>7996</t>
  </si>
  <si>
    <t>2666</t>
  </si>
  <si>
    <t>Act/Tct</t>
  </si>
  <si>
    <t>8139-8142</t>
  </si>
  <si>
    <t>7988-7991</t>
  </si>
  <si>
    <t>2663-2664</t>
  </si>
  <si>
    <t>TT/T</t>
  </si>
  <si>
    <t>aCCACa/aCa</t>
  </si>
  <si>
    <t>8080</t>
  </si>
  <si>
    <t>7929</t>
  </si>
  <si>
    <t>rs558187709</t>
  </si>
  <si>
    <t>7917</t>
  </si>
  <si>
    <t>2639</t>
  </si>
  <si>
    <t>rs575956912</t>
  </si>
  <si>
    <t>8045</t>
  </si>
  <si>
    <t>7894</t>
  </si>
  <si>
    <t>8036</t>
  </si>
  <si>
    <t>7885</t>
  </si>
  <si>
    <t>2629</t>
  </si>
  <si>
    <t>rs536624801</t>
  </si>
  <si>
    <t>8022</t>
  </si>
  <si>
    <t>7871</t>
  </si>
  <si>
    <t>2624</t>
  </si>
  <si>
    <t>8014</t>
  </si>
  <si>
    <t>7863</t>
  </si>
  <si>
    <t>2621</t>
  </si>
  <si>
    <t>rs573398504</t>
  </si>
  <si>
    <t>8013</t>
  </si>
  <si>
    <t>7862</t>
  </si>
  <si>
    <t>rs199737950</t>
  </si>
  <si>
    <t>8003</t>
  </si>
  <si>
    <t>7852</t>
  </si>
  <si>
    <t>2618</t>
  </si>
  <si>
    <t>rs199902409</t>
  </si>
  <si>
    <t>7991</t>
  </si>
  <si>
    <t>7840</t>
  </si>
  <si>
    <t>2614</t>
  </si>
  <si>
    <t>rs577419967</t>
  </si>
  <si>
    <t>7988</t>
  </si>
  <si>
    <t>7837</t>
  </si>
  <si>
    <t>2613</t>
  </si>
  <si>
    <t>rs201369863</t>
  </si>
  <si>
    <t>7987</t>
  </si>
  <si>
    <t>7836</t>
  </si>
  <si>
    <t>2612</t>
  </si>
  <si>
    <t>7974</t>
  </si>
  <si>
    <t>7823</t>
  </si>
  <si>
    <t>7973</t>
  </si>
  <si>
    <t>7822</t>
  </si>
  <si>
    <t>7962</t>
  </si>
  <si>
    <t>7811</t>
  </si>
  <si>
    <t>2604</t>
  </si>
  <si>
    <t>7958</t>
  </si>
  <si>
    <t>7807</t>
  </si>
  <si>
    <t>2603</t>
  </si>
  <si>
    <t>rs776088893</t>
  </si>
  <si>
    <t>7939</t>
  </si>
  <si>
    <t>7788</t>
  </si>
  <si>
    <t>2596</t>
  </si>
  <si>
    <t>rs764931724</t>
  </si>
  <si>
    <t>46/86</t>
  </si>
  <si>
    <t>7766</t>
  </si>
  <si>
    <t>rs1774395</t>
  </si>
  <si>
    <t>7913</t>
  </si>
  <si>
    <t>7762</t>
  </si>
  <si>
    <t>2588</t>
  </si>
  <si>
    <t>rs761646497</t>
  </si>
  <si>
    <t>7912</t>
  </si>
  <si>
    <t>7761</t>
  </si>
  <si>
    <t>2587</t>
  </si>
  <si>
    <t>rs140107832</t>
  </si>
  <si>
    <t>7897</t>
  </si>
  <si>
    <t>7746</t>
  </si>
  <si>
    <t>2582</t>
  </si>
  <si>
    <t>7872</t>
  </si>
  <si>
    <t>7721</t>
  </si>
  <si>
    <t>2574</t>
  </si>
  <si>
    <t>7861</t>
  </si>
  <si>
    <t>7710</t>
  </si>
  <si>
    <t>7859</t>
  </si>
  <si>
    <t>7708</t>
  </si>
  <si>
    <t>rs8044001,COSM3932414,COSM3932415,COSM3932416</t>
  </si>
  <si>
    <t>7858</t>
  </si>
  <si>
    <t>7707</t>
  </si>
  <si>
    <t>2569</t>
  </si>
  <si>
    <t>rs8045289,COSM3932417,COSM3932418,COSM3932419</t>
  </si>
  <si>
    <t>7854</t>
  </si>
  <si>
    <t>7703</t>
  </si>
  <si>
    <t>2568</t>
  </si>
  <si>
    <t>tTc/tAc</t>
  </si>
  <si>
    <t>7847</t>
  </si>
  <si>
    <t>7696</t>
  </si>
  <si>
    <t>2566</t>
  </si>
  <si>
    <t>Gta/Tta</t>
  </si>
  <si>
    <t>rs369438771,COSM1210188,COSM1210189,COSM1210190,COSM558953</t>
  </si>
  <si>
    <t>7831-7834</t>
  </si>
  <si>
    <t>7680-7683</t>
  </si>
  <si>
    <t>2560-2561</t>
  </si>
  <si>
    <t>KE/K</t>
  </si>
  <si>
    <t>aaGGAG/aaG</t>
  </si>
  <si>
    <t>7824</t>
  </si>
  <si>
    <t>7673</t>
  </si>
  <si>
    <t>2558</t>
  </si>
  <si>
    <t>rs8044142</t>
  </si>
  <si>
    <t>7819</t>
  </si>
  <si>
    <t>7668</t>
  </si>
  <si>
    <t>2556</t>
  </si>
  <si>
    <t>rs773038982</t>
  </si>
  <si>
    <t>7770</t>
  </si>
  <si>
    <t>7619</t>
  </si>
  <si>
    <t>2540</t>
  </si>
  <si>
    <t>rs778556072</t>
  </si>
  <si>
    <t>7769</t>
  </si>
  <si>
    <t>7618</t>
  </si>
  <si>
    <t>7753</t>
  </si>
  <si>
    <t>7602</t>
  </si>
  <si>
    <t>2534</t>
  </si>
  <si>
    <t>rs760470209</t>
  </si>
  <si>
    <t>7748</t>
  </si>
  <si>
    <t>7597</t>
  </si>
  <si>
    <t>2533</t>
  </si>
  <si>
    <t>rs143849088</t>
  </si>
  <si>
    <t>7747</t>
  </si>
  <si>
    <t>7596</t>
  </si>
  <si>
    <t>2532</t>
  </si>
  <si>
    <t>7743</t>
  </si>
  <si>
    <t>7592</t>
  </si>
  <si>
    <t>2531</t>
  </si>
  <si>
    <t>rs200359752,COSM3772003,COSM3772004,COSM3772005</t>
  </si>
  <si>
    <t>7739</t>
  </si>
  <si>
    <t>7588</t>
  </si>
  <si>
    <t>2530</t>
  </si>
  <si>
    <t>rs1798528,COSM3722122,COSM3722123,COSM3722124</t>
  </si>
  <si>
    <t>7711-7726</t>
  </si>
  <si>
    <t>7560-7575</t>
  </si>
  <si>
    <t>2520-2525</t>
  </si>
  <si>
    <t>RTEKER/R</t>
  </si>
  <si>
    <t>cgCACGGAGAAGGAGCGC/cgA</t>
  </si>
  <si>
    <t>7706</t>
  </si>
  <si>
    <t>7555</t>
  </si>
  <si>
    <t>2519</t>
  </si>
  <si>
    <t>rs770824736</t>
  </si>
  <si>
    <t>7705</t>
  </si>
  <si>
    <t>7554</t>
  </si>
  <si>
    <t>2518</t>
  </si>
  <si>
    <t>7693</t>
  </si>
  <si>
    <t>7542</t>
  </si>
  <si>
    <t>7665</t>
  </si>
  <si>
    <t>7514</t>
  </si>
  <si>
    <t>2505</t>
  </si>
  <si>
    <t>rs754226257</t>
  </si>
  <si>
    <t>7664</t>
  </si>
  <si>
    <t>7513</t>
  </si>
  <si>
    <t>rs368364639</t>
  </si>
  <si>
    <t>7657</t>
  </si>
  <si>
    <t>7506</t>
  </si>
  <si>
    <t>2502</t>
  </si>
  <si>
    <t>7656</t>
  </si>
  <si>
    <t>7505</t>
  </si>
  <si>
    <t>rs1798529,COSM4129285,COSM4129286,COSM4129287</t>
  </si>
  <si>
    <t>7644</t>
  </si>
  <si>
    <t>7493</t>
  </si>
  <si>
    <t>2498</t>
  </si>
  <si>
    <t>rs746731066</t>
  </si>
  <si>
    <t>7637</t>
  </si>
  <si>
    <t>7486</t>
  </si>
  <si>
    <t>2496</t>
  </si>
  <si>
    <t>rs150902638</t>
  </si>
  <si>
    <t>7636</t>
  </si>
  <si>
    <t>7485</t>
  </si>
  <si>
    <t>2495</t>
  </si>
  <si>
    <t>rs374070480</t>
  </si>
  <si>
    <t>7634</t>
  </si>
  <si>
    <t>rs368122246</t>
  </si>
  <si>
    <t>7482</t>
  </si>
  <si>
    <t>2494</t>
  </si>
  <si>
    <t>rs543313042</t>
  </si>
  <si>
    <t>7621</t>
  </si>
  <si>
    <t>7470</t>
  </si>
  <si>
    <t>2490</t>
  </si>
  <si>
    <t>rs1798530,COSM396952,COSM396953,COSM396954</t>
  </si>
  <si>
    <t>7608</t>
  </si>
  <si>
    <t>7457</t>
  </si>
  <si>
    <t>2486</t>
  </si>
  <si>
    <t>rs763353876</t>
  </si>
  <si>
    <t>7604-7605</t>
  </si>
  <si>
    <t>7453-7454</t>
  </si>
  <si>
    <t>2485</t>
  </si>
  <si>
    <t>GCa/Ca</t>
  </si>
  <si>
    <t>7601</t>
  </si>
  <si>
    <t>7450</t>
  </si>
  <si>
    <t>rs201875517,COSM231353,COSM231351,COSM231352</t>
  </si>
  <si>
    <t>7578</t>
  </si>
  <si>
    <t>7427</t>
  </si>
  <si>
    <t>2476</t>
  </si>
  <si>
    <t>rs780769445</t>
  </si>
  <si>
    <t>7577</t>
  </si>
  <si>
    <t>7426</t>
  </si>
  <si>
    <t>7553</t>
  </si>
  <si>
    <t>7402</t>
  </si>
  <si>
    <t>2468</t>
  </si>
  <si>
    <t>rs749298859</t>
  </si>
  <si>
    <t>7550</t>
  </si>
  <si>
    <t>7399</t>
  </si>
  <si>
    <t>2467</t>
  </si>
  <si>
    <t>rs199635653</t>
  </si>
  <si>
    <t>7521</t>
  </si>
  <si>
    <t>7370</t>
  </si>
  <si>
    <t>rs200385024</t>
  </si>
  <si>
    <t>7515</t>
  </si>
  <si>
    <t>7364</t>
  </si>
  <si>
    <t>2455</t>
  </si>
  <si>
    <t>cCg/cAg</t>
  </si>
  <si>
    <t>rs1798531</t>
  </si>
  <si>
    <t>7334</t>
  </si>
  <si>
    <t>2445</t>
  </si>
  <si>
    <t>rs1798532,COSM4129288,COSM4129289,COSM4129290</t>
  </si>
  <si>
    <t>7474</t>
  </si>
  <si>
    <t>7323</t>
  </si>
  <si>
    <t>rs199693110</t>
  </si>
  <si>
    <t>7437</t>
  </si>
  <si>
    <t>7286</t>
  </si>
  <si>
    <t>2429</t>
  </si>
  <si>
    <t>7276</t>
  </si>
  <si>
    <t>2426</t>
  </si>
  <si>
    <t>rs747090470</t>
  </si>
  <si>
    <t>7425</t>
  </si>
  <si>
    <t>7274</t>
  </si>
  <si>
    <t>rs369490320,COSM3511574,COSM3511575,COSM3511576</t>
  </si>
  <si>
    <t>7408</t>
  </si>
  <si>
    <t>7257</t>
  </si>
  <si>
    <t>7382</t>
  </si>
  <si>
    <t>7231</t>
  </si>
  <si>
    <t>2411</t>
  </si>
  <si>
    <t>rs199958598</t>
  </si>
  <si>
    <t>7352</t>
  </si>
  <si>
    <t>7201</t>
  </si>
  <si>
    <t>2401</t>
  </si>
  <si>
    <t>rs772680657,COSM973150,COSM973151,COSM973152</t>
  </si>
  <si>
    <t>7351</t>
  </si>
  <si>
    <t>7200</t>
  </si>
  <si>
    <t>rs78468321</t>
  </si>
  <si>
    <t>7350</t>
  </si>
  <si>
    <t>7317</t>
  </si>
  <si>
    <t>7166</t>
  </si>
  <si>
    <t>rs373486633</t>
  </si>
  <si>
    <t>7309</t>
  </si>
  <si>
    <t>7158</t>
  </si>
  <si>
    <t>2386</t>
  </si>
  <si>
    <t>COSM1379457,COSM1379458</t>
  </si>
  <si>
    <t>7292</t>
  </si>
  <si>
    <t>7141</t>
  </si>
  <si>
    <t>2381</t>
  </si>
  <si>
    <t>7281</t>
  </si>
  <si>
    <t>7130</t>
  </si>
  <si>
    <t>2377</t>
  </si>
  <si>
    <t>7112</t>
  </si>
  <si>
    <t>2371</t>
  </si>
  <si>
    <t>rs756077365</t>
  </si>
  <si>
    <t>7233</t>
  </si>
  <si>
    <t>7082</t>
  </si>
  <si>
    <t>2361</t>
  </si>
  <si>
    <t>7232</t>
  </si>
  <si>
    <t>7081</t>
  </si>
  <si>
    <t>rs755200815</t>
  </si>
  <si>
    <t>7154</t>
  </si>
  <si>
    <t>7003</t>
  </si>
  <si>
    <t>2335</t>
  </si>
  <si>
    <t>44/86</t>
  </si>
  <si>
    <t>6990</t>
  </si>
  <si>
    <t>2330</t>
  </si>
  <si>
    <t>7136</t>
  </si>
  <si>
    <t>6985</t>
  </si>
  <si>
    <t>2329</t>
  </si>
  <si>
    <t>rs762688293</t>
  </si>
  <si>
    <t>7135</t>
  </si>
  <si>
    <t>6984</t>
  </si>
  <si>
    <t>2328</t>
  </si>
  <si>
    <t>rs768627271</t>
  </si>
  <si>
    <t>7132</t>
  </si>
  <si>
    <t>6981</t>
  </si>
  <si>
    <t>rs368622938</t>
  </si>
  <si>
    <t>6979</t>
  </si>
  <si>
    <t>rs753881195</t>
  </si>
  <si>
    <t>7126</t>
  </si>
  <si>
    <t>6975</t>
  </si>
  <si>
    <t>rs201850910</t>
  </si>
  <si>
    <t>7125</t>
  </si>
  <si>
    <t>6974</t>
  </si>
  <si>
    <t>rs542961391</t>
  </si>
  <si>
    <t>7105</t>
  </si>
  <si>
    <t>6954</t>
  </si>
  <si>
    <t>rs372713694,COSM3691143,COSM3691144</t>
  </si>
  <si>
    <t>7096</t>
  </si>
  <si>
    <t>7090</t>
  </si>
  <si>
    <t>6939</t>
  </si>
  <si>
    <t>2313</t>
  </si>
  <si>
    <t>rs769493760</t>
  </si>
  <si>
    <t>7068</t>
  </si>
  <si>
    <t>6917</t>
  </si>
  <si>
    <t>rs2502726,COSM3818433,COSM3818434</t>
  </si>
  <si>
    <t>7061</t>
  </si>
  <si>
    <t>6910</t>
  </si>
  <si>
    <t>2304</t>
  </si>
  <si>
    <t>7043</t>
  </si>
  <si>
    <t>6892</t>
  </si>
  <si>
    <t>Cgt/Ggt</t>
  </si>
  <si>
    <t>rs1774360,COSM4129291,COSM4129292</t>
  </si>
  <si>
    <t>7036</t>
  </si>
  <si>
    <t>6885</t>
  </si>
  <si>
    <t>2295</t>
  </si>
  <si>
    <t>rs550750336,COSM3511580,COSM3511581</t>
  </si>
  <si>
    <t>7025</t>
  </si>
  <si>
    <t>6874</t>
  </si>
  <si>
    <t>rs748761994</t>
  </si>
  <si>
    <t>43/85</t>
  </si>
  <si>
    <t>rs373434372</t>
  </si>
  <si>
    <t>43/86</t>
  </si>
  <si>
    <t>6982</t>
  </si>
  <si>
    <t>6831</t>
  </si>
  <si>
    <t>2277</t>
  </si>
  <si>
    <t>rs200044904</t>
  </si>
  <si>
    <t>6978</t>
  </si>
  <si>
    <t>6827</t>
  </si>
  <si>
    <t>2276</t>
  </si>
  <si>
    <t>rs1815707</t>
  </si>
  <si>
    <t>6968</t>
  </si>
  <si>
    <t>6817</t>
  </si>
  <si>
    <t>2273</t>
  </si>
  <si>
    <t>rs79215045,COSM3387574,COSM3387575</t>
  </si>
  <si>
    <t>6962</t>
  </si>
  <si>
    <t>6811</t>
  </si>
  <si>
    <t>2271</t>
  </si>
  <si>
    <t>rs772347395</t>
  </si>
  <si>
    <t>6961</t>
  </si>
  <si>
    <t>6810</t>
  </si>
  <si>
    <t>rs374995001</t>
  </si>
  <si>
    <t>6958</t>
  </si>
  <si>
    <t>6807</t>
  </si>
  <si>
    <t>2269</t>
  </si>
  <si>
    <t>rs2020080</t>
  </si>
  <si>
    <t>6948</t>
  </si>
  <si>
    <t>6797</t>
  </si>
  <si>
    <t>2266</t>
  </si>
  <si>
    <t>6937</t>
  </si>
  <si>
    <t>6786</t>
  </si>
  <si>
    <t>rs552846352</t>
  </si>
  <si>
    <t>6923</t>
  </si>
  <si>
    <t>6772</t>
  </si>
  <si>
    <t>2258</t>
  </si>
  <si>
    <t>rs751267096,COSM194944,COSM194943</t>
  </si>
  <si>
    <t>6905</t>
  </si>
  <si>
    <t>6754</t>
  </si>
  <si>
    <t>2252</t>
  </si>
  <si>
    <t>rs750142916</t>
  </si>
  <si>
    <t>6897</t>
  </si>
  <si>
    <t>6746</t>
  </si>
  <si>
    <t>2249</t>
  </si>
  <si>
    <t>cTc/cCc</t>
  </si>
  <si>
    <t>rs374571690</t>
  </si>
  <si>
    <t>6742</t>
  </si>
  <si>
    <t>2248</t>
  </si>
  <si>
    <t>6889</t>
  </si>
  <si>
    <t>6738</t>
  </si>
  <si>
    <t>2246</t>
  </si>
  <si>
    <t>rs539362652</t>
  </si>
  <si>
    <t>6886</t>
  </si>
  <si>
    <t>6735</t>
  </si>
  <si>
    <t>2245</t>
  </si>
  <si>
    <t>rs60570749</t>
  </si>
  <si>
    <t>6881</t>
  </si>
  <si>
    <t>6730</t>
  </si>
  <si>
    <t>2244</t>
  </si>
  <si>
    <t>rs199882821</t>
  </si>
  <si>
    <t>6876</t>
  </si>
  <si>
    <t>6725</t>
  </si>
  <si>
    <t>2242</t>
  </si>
  <si>
    <t>rs2258307</t>
  </si>
  <si>
    <t>6862</t>
  </si>
  <si>
    <t>6711</t>
  </si>
  <si>
    <t>2237</t>
  </si>
  <si>
    <t>6853</t>
  </si>
  <si>
    <t>6702</t>
  </si>
  <si>
    <t>2234</t>
  </si>
  <si>
    <t>6823</t>
  </si>
  <si>
    <t>6672</t>
  </si>
  <si>
    <t>2224</t>
  </si>
  <si>
    <t>rs202133207</t>
  </si>
  <si>
    <t>42/85</t>
  </si>
  <si>
    <t>rs373719742</t>
  </si>
  <si>
    <t>42/86</t>
  </si>
  <si>
    <t>6813</t>
  </si>
  <si>
    <t>6662</t>
  </si>
  <si>
    <t>rs201209591,COSM3511586,COSM3511587</t>
  </si>
  <si>
    <t>6793</t>
  </si>
  <si>
    <t>6642</t>
  </si>
  <si>
    <t>2214</t>
  </si>
  <si>
    <t>rs370320329,COSM3511588,COSM3511589</t>
  </si>
  <si>
    <t>6757</t>
  </si>
  <si>
    <t>6606</t>
  </si>
  <si>
    <t>2202</t>
  </si>
  <si>
    <t>rs201309160</t>
  </si>
  <si>
    <t>6751</t>
  </si>
  <si>
    <t>6600</t>
  </si>
  <si>
    <t>2200</t>
  </si>
  <si>
    <t>rs754057314</t>
  </si>
  <si>
    <t>6591</t>
  </si>
  <si>
    <t>2197</t>
  </si>
  <si>
    <t>rs373485481</t>
  </si>
  <si>
    <t>6712</t>
  </si>
  <si>
    <t>6561</t>
  </si>
  <si>
    <t>2187</t>
  </si>
  <si>
    <t>rs371050100</t>
  </si>
  <si>
    <t>6708</t>
  </si>
  <si>
    <t>6557</t>
  </si>
  <si>
    <t>2186</t>
  </si>
  <si>
    <t>rs191539779</t>
  </si>
  <si>
    <t>6703</t>
  </si>
  <si>
    <t>6552</t>
  </si>
  <si>
    <t>2184</t>
  </si>
  <si>
    <t>6695</t>
  </si>
  <si>
    <t>6544</t>
  </si>
  <si>
    <t>2182</t>
  </si>
  <si>
    <t>rs778279482</t>
  </si>
  <si>
    <t>6678</t>
  </si>
  <si>
    <t>6527</t>
  </si>
  <si>
    <t>2176</t>
  </si>
  <si>
    <t>6664</t>
  </si>
  <si>
    <t>6513</t>
  </si>
  <si>
    <t>2171</t>
  </si>
  <si>
    <t>6638</t>
  </si>
  <si>
    <t>6487</t>
  </si>
  <si>
    <t>2163</t>
  </si>
  <si>
    <t>rs201229133</t>
  </si>
  <si>
    <t>6637</t>
  </si>
  <si>
    <t>rs201229423</t>
  </si>
  <si>
    <t>6623</t>
  </si>
  <si>
    <t>6472</t>
  </si>
  <si>
    <t>6609</t>
  </si>
  <si>
    <t>6458</t>
  </si>
  <si>
    <t>2153</t>
  </si>
  <si>
    <t>6607</t>
  </si>
  <si>
    <t>6456</t>
  </si>
  <si>
    <t>2152</t>
  </si>
  <si>
    <t>6599</t>
  </si>
  <si>
    <t>6448</t>
  </si>
  <si>
    <t>2150</t>
  </si>
  <si>
    <t>rs768546732</t>
  </si>
  <si>
    <t>6581</t>
  </si>
  <si>
    <t>6430</t>
  </si>
  <si>
    <t>2144</t>
  </si>
  <si>
    <t>rs199985487</t>
  </si>
  <si>
    <t>6563</t>
  </si>
  <si>
    <t>6412</t>
  </si>
  <si>
    <t>2138</t>
  </si>
  <si>
    <t>rs751826582</t>
  </si>
  <si>
    <t>6545</t>
  </si>
  <si>
    <t>6394</t>
  </si>
  <si>
    <t>2132</t>
  </si>
  <si>
    <t>rs373417090,COSM224508,COSM224507</t>
  </si>
  <si>
    <t>6393</t>
  </si>
  <si>
    <t>rs376488358</t>
  </si>
  <si>
    <t>6526</t>
  </si>
  <si>
    <t>6375</t>
  </si>
  <si>
    <t>2125</t>
  </si>
  <si>
    <t>rs2458386</t>
  </si>
  <si>
    <t>6501</t>
  </si>
  <si>
    <t>6350</t>
  </si>
  <si>
    <t>2117</t>
  </si>
  <si>
    <t>rs202234815</t>
  </si>
  <si>
    <t>6498</t>
  </si>
  <si>
    <t>6347</t>
  </si>
  <si>
    <t>aTa/aCa</t>
  </si>
  <si>
    <t>rs768708398</t>
  </si>
  <si>
    <t>TGAG</t>
  </si>
  <si>
    <t>6496</t>
  </si>
  <si>
    <t>6345</t>
  </si>
  <si>
    <t>gtC/gtCTC</t>
  </si>
  <si>
    <t>COSM3511594,COSM3511595</t>
  </si>
  <si>
    <t>6494</t>
  </si>
  <si>
    <t>6343</t>
  </si>
  <si>
    <t>rs373167866</t>
  </si>
  <si>
    <t>6326</t>
  </si>
  <si>
    <t>2109</t>
  </si>
  <si>
    <t>rs767988138</t>
  </si>
  <si>
    <t>6475</t>
  </si>
  <si>
    <t>6324</t>
  </si>
  <si>
    <t>2108</t>
  </si>
  <si>
    <t>rs201286503</t>
  </si>
  <si>
    <t>40/86</t>
  </si>
  <si>
    <t>6465</t>
  </si>
  <si>
    <t>2105</t>
  </si>
  <si>
    <t>6446</t>
  </si>
  <si>
    <t>6295</t>
  </si>
  <si>
    <t>rs1798337</t>
  </si>
  <si>
    <t>6437</t>
  </si>
  <si>
    <t>6286</t>
  </si>
  <si>
    <t>2096</t>
  </si>
  <si>
    <t>rs748365700</t>
  </si>
  <si>
    <t>6428</t>
  </si>
  <si>
    <t>6277</t>
  </si>
  <si>
    <t>6410</t>
  </si>
  <si>
    <t>6259</t>
  </si>
  <si>
    <t>2087</t>
  </si>
  <si>
    <t>rs1774541,COSM4129293,COSM4129294</t>
  </si>
  <si>
    <t>6409</t>
  </si>
  <si>
    <t>6258</t>
  </si>
  <si>
    <t>2086</t>
  </si>
  <si>
    <t>rs750800700</t>
  </si>
  <si>
    <t>6406</t>
  </si>
  <si>
    <t>6255</t>
  </si>
  <si>
    <t>2085</t>
  </si>
  <si>
    <t>6404</t>
  </si>
  <si>
    <t>6253</t>
  </si>
  <si>
    <t>rs752398645,COSM1379467,COSM1379468</t>
  </si>
  <si>
    <t>6352</t>
  </si>
  <si>
    <t>6201</t>
  </si>
  <si>
    <t>2067</t>
  </si>
  <si>
    <t>rs779027520</t>
  </si>
  <si>
    <t>6339</t>
  </si>
  <si>
    <t>6188</t>
  </si>
  <si>
    <t>rs201786756</t>
  </si>
  <si>
    <t>6334</t>
  </si>
  <si>
    <t>6183</t>
  </si>
  <si>
    <t>2061</t>
  </si>
  <si>
    <t>rs375756894</t>
  </si>
  <si>
    <t>6328</t>
  </si>
  <si>
    <t>6177</t>
  </si>
  <si>
    <t>2059</t>
  </si>
  <si>
    <t>6311</t>
  </si>
  <si>
    <t>6160</t>
  </si>
  <si>
    <t>2054</t>
  </si>
  <si>
    <t>rs767328082,COSM194948,COSM194947</t>
  </si>
  <si>
    <t>6310</t>
  </si>
  <si>
    <t>6159</t>
  </si>
  <si>
    <t>rs201972648,COSM281826,COSM281825</t>
  </si>
  <si>
    <t>39/86</t>
  </si>
  <si>
    <t>6290</t>
  </si>
  <si>
    <t>Tca/Aca</t>
  </si>
  <si>
    <t>rs202147256</t>
  </si>
  <si>
    <t>6278</t>
  </si>
  <si>
    <t>6127</t>
  </si>
  <si>
    <t>2043</t>
  </si>
  <si>
    <t>6126</t>
  </si>
  <si>
    <t>rs1774266,COSM1629975,COSM1629976</t>
  </si>
  <si>
    <t>6263</t>
  </si>
  <si>
    <t>6112</t>
  </si>
  <si>
    <t>2038</t>
  </si>
  <si>
    <t>rs781429530,COSM252545,COSM252544</t>
  </si>
  <si>
    <t>6111</t>
  </si>
  <si>
    <t>2037</t>
  </si>
  <si>
    <t>COSM435695,COSM435696</t>
  </si>
  <si>
    <t>6108</t>
  </si>
  <si>
    <t>2036</t>
  </si>
  <si>
    <t>6251</t>
  </si>
  <si>
    <t>6100</t>
  </si>
  <si>
    <t>2034</t>
  </si>
  <si>
    <t>rs201606263,COSM194950,COSM194949</t>
  </si>
  <si>
    <t>6236</t>
  </si>
  <si>
    <t>6085</t>
  </si>
  <si>
    <t>rs768202119</t>
  </si>
  <si>
    <t>6204</t>
  </si>
  <si>
    <t>6053</t>
  </si>
  <si>
    <t>2018</t>
  </si>
  <si>
    <t>rs200979879</t>
  </si>
  <si>
    <t>6199</t>
  </si>
  <si>
    <t>6048</t>
  </si>
  <si>
    <t>2016</t>
  </si>
  <si>
    <t>rs753879872</t>
  </si>
  <si>
    <t>6173</t>
  </si>
  <si>
    <t>6022</t>
  </si>
  <si>
    <t>2008</t>
  </si>
  <si>
    <t>rs751605498</t>
  </si>
  <si>
    <t>6145</t>
  </si>
  <si>
    <t>5994</t>
  </si>
  <si>
    <t>1998</t>
  </si>
  <si>
    <t>rs755436534</t>
  </si>
  <si>
    <t>5976</t>
  </si>
  <si>
    <t>38/86</t>
  </si>
  <si>
    <t>5957</t>
  </si>
  <si>
    <t>6072</t>
  </si>
  <si>
    <t>5921</t>
  </si>
  <si>
    <t>rs767673403</t>
  </si>
  <si>
    <t>6061</t>
  </si>
  <si>
    <t>5910</t>
  </si>
  <si>
    <t>1970</t>
  </si>
  <si>
    <t>rs766521682</t>
  </si>
  <si>
    <t>6055</t>
  </si>
  <si>
    <t>5904</t>
  </si>
  <si>
    <t>6044</t>
  </si>
  <si>
    <t>5893</t>
  </si>
  <si>
    <t>1965</t>
  </si>
  <si>
    <t>rs767776923,rs113596572,COSM1379473,COSM1379474</t>
  </si>
  <si>
    <t>6043</t>
  </si>
  <si>
    <t>5892</t>
  </si>
  <si>
    <t>1964</t>
  </si>
  <si>
    <t>rs758793306</t>
  </si>
  <si>
    <t>6029</t>
  </si>
  <si>
    <t>5878</t>
  </si>
  <si>
    <t>1960</t>
  </si>
  <si>
    <t>rs201827020</t>
  </si>
  <si>
    <t>6024</t>
  </si>
  <si>
    <t>5873</t>
  </si>
  <si>
    <t>1958</t>
  </si>
  <si>
    <t>rs756970103</t>
  </si>
  <si>
    <t>6006</t>
  </si>
  <si>
    <t>5855</t>
  </si>
  <si>
    <t>1952</t>
  </si>
  <si>
    <t>rs17321570</t>
  </si>
  <si>
    <t>5846</t>
  </si>
  <si>
    <t>1949</t>
  </si>
  <si>
    <t>rs566088656</t>
  </si>
  <si>
    <t>S/W</t>
  </si>
  <si>
    <t>tCg/tGg</t>
  </si>
  <si>
    <t>5968</t>
  </si>
  <si>
    <t>5817</t>
  </si>
  <si>
    <t>rs759727548</t>
  </si>
  <si>
    <t>5807</t>
  </si>
  <si>
    <t>1936</t>
  </si>
  <si>
    <t>rs200405304</t>
  </si>
  <si>
    <t>5956</t>
  </si>
  <si>
    <t>5805</t>
  </si>
  <si>
    <t>1935</t>
  </si>
  <si>
    <t>5952</t>
  </si>
  <si>
    <t>5801</t>
  </si>
  <si>
    <t>1934</t>
  </si>
  <si>
    <t>rs763533251</t>
  </si>
  <si>
    <t>37/86</t>
  </si>
  <si>
    <t>5935</t>
  </si>
  <si>
    <t>5784</t>
  </si>
  <si>
    <t>rs376212850,COSM3511612,COSM3511613</t>
  </si>
  <si>
    <t>5916</t>
  </si>
  <si>
    <t>5765</t>
  </si>
  <si>
    <t>L/Q</t>
  </si>
  <si>
    <t>cTg/cAg</t>
  </si>
  <si>
    <t>5891</t>
  </si>
  <si>
    <t>5740</t>
  </si>
  <si>
    <t>rs749902963</t>
  </si>
  <si>
    <t>5830</t>
  </si>
  <si>
    <t>5679</t>
  </si>
  <si>
    <t>1893</t>
  </si>
  <si>
    <t>5826</t>
  </si>
  <si>
    <t>5675</t>
  </si>
  <si>
    <t>1892</t>
  </si>
  <si>
    <t>rs783732</t>
  </si>
  <si>
    <t>5822</t>
  </si>
  <si>
    <t>5671</t>
  </si>
  <si>
    <t>1891</t>
  </si>
  <si>
    <t>5804-5805</t>
  </si>
  <si>
    <t>5653-5654</t>
  </si>
  <si>
    <t>1885</t>
  </si>
  <si>
    <t>5787</t>
  </si>
  <si>
    <t>5636</t>
  </si>
  <si>
    <t>rs74024608</t>
  </si>
  <si>
    <t>5778</t>
  </si>
  <si>
    <t>5627</t>
  </si>
  <si>
    <t>rs371318679</t>
  </si>
  <si>
    <t>5777</t>
  </si>
  <si>
    <t>5626</t>
  </si>
  <si>
    <t>36/86</t>
  </si>
  <si>
    <t>5755</t>
  </si>
  <si>
    <t>5604</t>
  </si>
  <si>
    <t>1868</t>
  </si>
  <si>
    <t>5725</t>
  </si>
  <si>
    <t>5574</t>
  </si>
  <si>
    <t>1858</t>
  </si>
  <si>
    <t>5687</t>
  </si>
  <si>
    <t>5536</t>
  </si>
  <si>
    <t>1846</t>
  </si>
  <si>
    <t>rs746949461</t>
  </si>
  <si>
    <t>5676</t>
  </si>
  <si>
    <t>5525</t>
  </si>
  <si>
    <t>rs199961477</t>
  </si>
  <si>
    <t>5652</t>
  </si>
  <si>
    <t>5501</t>
  </si>
  <si>
    <t>1834</t>
  </si>
  <si>
    <t>rs542946635</t>
  </si>
  <si>
    <t>5633</t>
  </si>
  <si>
    <t>5482</t>
  </si>
  <si>
    <t>1828</t>
  </si>
  <si>
    <t>rs200549656</t>
  </si>
  <si>
    <t>5621</t>
  </si>
  <si>
    <t>5470</t>
  </si>
  <si>
    <t>rs761214499</t>
  </si>
  <si>
    <t>5618</t>
  </si>
  <si>
    <t>5467</t>
  </si>
  <si>
    <t>1823</t>
  </si>
  <si>
    <t>rs759202633</t>
  </si>
  <si>
    <t>5598</t>
  </si>
  <si>
    <t>5447</t>
  </si>
  <si>
    <t>rs368636754,COSM3402453,COSM3402454</t>
  </si>
  <si>
    <t>5597</t>
  </si>
  <si>
    <t>5446</t>
  </si>
  <si>
    <t>rs372141489</t>
  </si>
  <si>
    <t>5590</t>
  </si>
  <si>
    <t>5439</t>
  </si>
  <si>
    <t>1813</t>
  </si>
  <si>
    <t>5581</t>
  </si>
  <si>
    <t>5430</t>
  </si>
  <si>
    <t>1810</t>
  </si>
  <si>
    <t>5541</t>
  </si>
  <si>
    <t>5390</t>
  </si>
  <si>
    <t>rs753895448</t>
  </si>
  <si>
    <t>35/86</t>
  </si>
  <si>
    <t>5463-5464</t>
  </si>
  <si>
    <t>5312-5313</t>
  </si>
  <si>
    <t>1771</t>
  </si>
  <si>
    <t>cCC/cC</t>
  </si>
  <si>
    <t>5453</t>
  </si>
  <si>
    <t>5302</t>
  </si>
  <si>
    <t>1768</t>
  </si>
  <si>
    <t>rs201464414</t>
  </si>
  <si>
    <t>5423</t>
  </si>
  <si>
    <t>5272</t>
  </si>
  <si>
    <t>rs540135229</t>
  </si>
  <si>
    <t>5422</t>
  </si>
  <si>
    <t>5271</t>
  </si>
  <si>
    <t>1757</t>
  </si>
  <si>
    <t>rs200327789</t>
  </si>
  <si>
    <t>5270</t>
  </si>
  <si>
    <t>COSM1379480,COSM1379481</t>
  </si>
  <si>
    <t>34/86</t>
  </si>
  <si>
    <t>5172</t>
  </si>
  <si>
    <t>5306</t>
  </si>
  <si>
    <t>5155</t>
  </si>
  <si>
    <t>5303</t>
  </si>
  <si>
    <t>5152</t>
  </si>
  <si>
    <t>rs783762</t>
  </si>
  <si>
    <t>5259</t>
  </si>
  <si>
    <t>5108</t>
  </si>
  <si>
    <t>rs755068999</t>
  </si>
  <si>
    <t>5258</t>
  </si>
  <si>
    <t>5107</t>
  </si>
  <si>
    <t>rs774111226</t>
  </si>
  <si>
    <t>33/86</t>
  </si>
  <si>
    <t>5182</t>
  </si>
  <si>
    <t>5031</t>
  </si>
  <si>
    <t>1677</t>
  </si>
  <si>
    <t>5168</t>
  </si>
  <si>
    <t>5017</t>
  </si>
  <si>
    <t>1673</t>
  </si>
  <si>
    <t>5143</t>
  </si>
  <si>
    <t>rs754400907</t>
  </si>
  <si>
    <t>5141</t>
  </si>
  <si>
    <t>4990</t>
  </si>
  <si>
    <t>rs370697823</t>
  </si>
  <si>
    <t>5125</t>
  </si>
  <si>
    <t>1658</t>
  </si>
  <si>
    <t>5109</t>
  </si>
  <si>
    <t>4958</t>
  </si>
  <si>
    <t>5095</t>
  </si>
  <si>
    <t>4944</t>
  </si>
  <si>
    <t>1648</t>
  </si>
  <si>
    <t>rs1774293</t>
  </si>
  <si>
    <t>5081</t>
  </si>
  <si>
    <t>4930</t>
  </si>
  <si>
    <t>1644</t>
  </si>
  <si>
    <t>COSM298692,COSM298691</t>
  </si>
  <si>
    <t>5080</t>
  </si>
  <si>
    <t>4882</t>
  </si>
  <si>
    <t>4993</t>
  </si>
  <si>
    <t>4842</t>
  </si>
  <si>
    <t>4980</t>
  </si>
  <si>
    <t>4829</t>
  </si>
  <si>
    <t>rs528673861</t>
  </si>
  <si>
    <t>4972</t>
  </si>
  <si>
    <t>1607</t>
  </si>
  <si>
    <t>4956</t>
  </si>
  <si>
    <t>rs201722585</t>
  </si>
  <si>
    <t>4793</t>
  </si>
  <si>
    <t>31/85</t>
  </si>
  <si>
    <t>31/86</t>
  </si>
  <si>
    <t>4911</t>
  </si>
  <si>
    <t>4760</t>
  </si>
  <si>
    <t>1587</t>
  </si>
  <si>
    <t>rs779915846,COSM973172,COSM973173</t>
  </si>
  <si>
    <t>4908</t>
  </si>
  <si>
    <t>4757</t>
  </si>
  <si>
    <t>1586</t>
  </si>
  <si>
    <t>rs201855097</t>
  </si>
  <si>
    <t>4890</t>
  </si>
  <si>
    <t>4739</t>
  </si>
  <si>
    <t>rs747244267</t>
  </si>
  <si>
    <t>4889</t>
  </si>
  <si>
    <t>4738</t>
  </si>
  <si>
    <t>4863</t>
  </si>
  <si>
    <t>4712</t>
  </si>
  <si>
    <t>1571</t>
  </si>
  <si>
    <t>4861</t>
  </si>
  <si>
    <t>1570</t>
  </si>
  <si>
    <t>rs200252792</t>
  </si>
  <si>
    <t>4832</t>
  </si>
  <si>
    <t>4681</t>
  </si>
  <si>
    <t>1561</t>
  </si>
  <si>
    <t>4814</t>
  </si>
  <si>
    <t>4663</t>
  </si>
  <si>
    <t>1555</t>
  </si>
  <si>
    <t>rs765609487</t>
  </si>
  <si>
    <t>4809</t>
  </si>
  <si>
    <t>ccAGaa/ccGaa</t>
  </si>
  <si>
    <t>4766</t>
  </si>
  <si>
    <t>4615</t>
  </si>
  <si>
    <t>1539</t>
  </si>
  <si>
    <t>rs776765335</t>
  </si>
  <si>
    <t>4751</t>
  </si>
  <si>
    <t>4600</t>
  </si>
  <si>
    <t>1534</t>
  </si>
  <si>
    <t>rs1774303</t>
  </si>
  <si>
    <t>4588</t>
  </si>
  <si>
    <t>rs79049769</t>
  </si>
  <si>
    <t>4587</t>
  </si>
  <si>
    <t>rs763571737,COSM393924,COSM194959,COSM393925,COSM194958</t>
  </si>
  <si>
    <t>4723</t>
  </si>
  <si>
    <t>4572</t>
  </si>
  <si>
    <t>1524</t>
  </si>
  <si>
    <t>4676</t>
  </si>
  <si>
    <t>rs754762700</t>
  </si>
  <si>
    <t>29/85</t>
  </si>
  <si>
    <t>rs759374087</t>
  </si>
  <si>
    <t>29/86</t>
  </si>
  <si>
    <t>4640</t>
  </si>
  <si>
    <t>1497</t>
  </si>
  <si>
    <t>rs758303167</t>
  </si>
  <si>
    <t>4475</t>
  </si>
  <si>
    <t>rs78763837,COSM1318561,COSM1318562</t>
  </si>
  <si>
    <t>4473</t>
  </si>
  <si>
    <t>ttT/ttG</t>
  </si>
  <si>
    <t>4614</t>
  </si>
  <si>
    <t>rs201819005</t>
  </si>
  <si>
    <t>4459</t>
  </si>
  <si>
    <t>1487</t>
  </si>
  <si>
    <t>rs748626665,COSM1519697,COSM1519698</t>
  </si>
  <si>
    <t>4609</t>
  </si>
  <si>
    <t>1486</t>
  </si>
  <si>
    <t>rs376407394,COSM365080,COSM1379490,COSM365081,COSM1379491</t>
  </si>
  <si>
    <t>4449</t>
  </si>
  <si>
    <t>1483</t>
  </si>
  <si>
    <t>4582</t>
  </si>
  <si>
    <t>4431</t>
  </si>
  <si>
    <t>rs371608422</t>
  </si>
  <si>
    <t>4395</t>
  </si>
  <si>
    <t>rs754146654</t>
  </si>
  <si>
    <t>4541</t>
  </si>
  <si>
    <t>1464</t>
  </si>
  <si>
    <t>rs534648716</t>
  </si>
  <si>
    <t>28/85</t>
  </si>
  <si>
    <t>28/86</t>
  </si>
  <si>
    <t>4329</t>
  </si>
  <si>
    <t>4474</t>
  </si>
  <si>
    <t>4323</t>
  </si>
  <si>
    <t>rs781709661,COSM4062453,COSM4062454</t>
  </si>
  <si>
    <t>4313</t>
  </si>
  <si>
    <t>4428</t>
  </si>
  <si>
    <t>4277</t>
  </si>
  <si>
    <t>1426</t>
  </si>
  <si>
    <t>4346</t>
  </si>
  <si>
    <t>4195</t>
  </si>
  <si>
    <t>rs201708128</t>
  </si>
  <si>
    <t>27/85</t>
  </si>
  <si>
    <t>27/86</t>
  </si>
  <si>
    <t>4343</t>
  </si>
  <si>
    <t>4192</t>
  </si>
  <si>
    <t>4337</t>
  </si>
  <si>
    <t>4186</t>
  </si>
  <si>
    <t>COSM275519,COSM275518</t>
  </si>
  <si>
    <t>4241</t>
  </si>
  <si>
    <t>4090</t>
  </si>
  <si>
    <t>4063</t>
  </si>
  <si>
    <t>4204</t>
  </si>
  <si>
    <t>4053</t>
  </si>
  <si>
    <t>rs71403815</t>
  </si>
  <si>
    <t>tcG/tcT</t>
  </si>
  <si>
    <t>4177</t>
  </si>
  <si>
    <t>1342</t>
  </si>
  <si>
    <t>4154</t>
  </si>
  <si>
    <t>4003</t>
  </si>
  <si>
    <t>rs199904205</t>
  </si>
  <si>
    <t>4150</t>
  </si>
  <si>
    <t>4144</t>
  </si>
  <si>
    <t>1331</t>
  </si>
  <si>
    <t>26/86</t>
  </si>
  <si>
    <t>3954</t>
  </si>
  <si>
    <t>rs201619474</t>
  </si>
  <si>
    <t>3930</t>
  </si>
  <si>
    <t>rs762997582</t>
  </si>
  <si>
    <t>4070</t>
  </si>
  <si>
    <t>rs12598116</t>
  </si>
  <si>
    <t>4045-4049</t>
  </si>
  <si>
    <t>3894-3898</t>
  </si>
  <si>
    <t>1298-1300</t>
  </si>
  <si>
    <t>ERI/EX</t>
  </si>
  <si>
    <t>gaAAGAAta/gaAta</t>
  </si>
  <si>
    <t>25/86</t>
  </si>
  <si>
    <t>3991</t>
  </si>
  <si>
    <t>rs1774516,COSM4129295,COSM4129296</t>
  </si>
  <si>
    <t>3953</t>
  </si>
  <si>
    <t>3802</t>
  </si>
  <si>
    <t>1268</t>
  </si>
  <si>
    <t>24/86</t>
  </si>
  <si>
    <t>3911</t>
  </si>
  <si>
    <t>3760</t>
  </si>
  <si>
    <t>rs368780964</t>
  </si>
  <si>
    <t>rs371465942,COSM377883,COSM377884</t>
  </si>
  <si>
    <t>3754</t>
  </si>
  <si>
    <t>3833</t>
  </si>
  <si>
    <t>rs1774513</t>
  </si>
  <si>
    <t>3672</t>
  </si>
  <si>
    <t>3660</t>
  </si>
  <si>
    <t>rs704641</t>
  </si>
  <si>
    <t>3810</t>
  </si>
  <si>
    <t>3659</t>
  </si>
  <si>
    <t>rs757266935</t>
  </si>
  <si>
    <t>3800</t>
  </si>
  <si>
    <t>3649</t>
  </si>
  <si>
    <t>1217</t>
  </si>
  <si>
    <t>rs770316286,COSM3722125,COSM3722126</t>
  </si>
  <si>
    <t>23/86</t>
  </si>
  <si>
    <t>1213</t>
  </si>
  <si>
    <t>3768</t>
  </si>
  <si>
    <t>3617</t>
  </si>
  <si>
    <t>1206</t>
  </si>
  <si>
    <t>3755</t>
  </si>
  <si>
    <t>3604</t>
  </si>
  <si>
    <t>3592</t>
  </si>
  <si>
    <t>rs201511495</t>
  </si>
  <si>
    <t>3740</t>
  </si>
  <si>
    <t>3589</t>
  </si>
  <si>
    <t>1197</t>
  </si>
  <si>
    <t>3738</t>
  </si>
  <si>
    <t>3587</t>
  </si>
  <si>
    <t>3716</t>
  </si>
  <si>
    <t>3565</t>
  </si>
  <si>
    <t>COSM194972,COSM194971</t>
  </si>
  <si>
    <t>3564</t>
  </si>
  <si>
    <t>3710</t>
  </si>
  <si>
    <t>3559</t>
  </si>
  <si>
    <t>rs199955766,COSM261375,COSM261374</t>
  </si>
  <si>
    <t>3708</t>
  </si>
  <si>
    <t>3557</t>
  </si>
  <si>
    <t>1186</t>
  </si>
  <si>
    <t>3695</t>
  </si>
  <si>
    <t>3544</t>
  </si>
  <si>
    <t>3694</t>
  </si>
  <si>
    <t>3543</t>
  </si>
  <si>
    <t>3628</t>
  </si>
  <si>
    <t>3477</t>
  </si>
  <si>
    <t>3627</t>
  </si>
  <si>
    <t>3476</t>
  </si>
  <si>
    <t>3626</t>
  </si>
  <si>
    <t>3475</t>
  </si>
  <si>
    <t>3579</t>
  </si>
  <si>
    <t>3428</t>
  </si>
  <si>
    <t>rs11075834</t>
  </si>
  <si>
    <t>3547</t>
  </si>
  <si>
    <t>3396</t>
  </si>
  <si>
    <t>3525</t>
  </si>
  <si>
    <t>rs79123258</t>
  </si>
  <si>
    <t>rs202233483</t>
  </si>
  <si>
    <t>3499</t>
  </si>
  <si>
    <t>3348</t>
  </si>
  <si>
    <t>22/86</t>
  </si>
  <si>
    <t>3318</t>
  </si>
  <si>
    <t>rs190082790</t>
  </si>
  <si>
    <t>3317</t>
  </si>
  <si>
    <t>rs552119971</t>
  </si>
  <si>
    <t>3466</t>
  </si>
  <si>
    <t>3315</t>
  </si>
  <si>
    <t>3309</t>
  </si>
  <si>
    <t>1103</t>
  </si>
  <si>
    <t>rs756262693,COSM3511640,COSM3511641</t>
  </si>
  <si>
    <t>3442</t>
  </si>
  <si>
    <t>rs183427172</t>
  </si>
  <si>
    <t>3404</t>
  </si>
  <si>
    <t>3253</t>
  </si>
  <si>
    <t>rs762955663</t>
  </si>
  <si>
    <t>3380</t>
  </si>
  <si>
    <t>rs6416709,COSM244981,COSM244980</t>
  </si>
  <si>
    <t>21/86</t>
  </si>
  <si>
    <t>3287</t>
  </si>
  <si>
    <t>3136</t>
  </si>
  <si>
    <t>1046</t>
  </si>
  <si>
    <t>COSM261376</t>
  </si>
  <si>
    <t>3286</t>
  </si>
  <si>
    <t>3135</t>
  </si>
  <si>
    <t>rs111294835</t>
  </si>
  <si>
    <t>3079</t>
  </si>
  <si>
    <t>3216</t>
  </si>
  <si>
    <t>3065</t>
  </si>
  <si>
    <t>rs2107497</t>
  </si>
  <si>
    <t>3209</t>
  </si>
  <si>
    <t>3058</t>
  </si>
  <si>
    <t>20/86</t>
  </si>
  <si>
    <t>3185</t>
  </si>
  <si>
    <t>rs201281142</t>
  </si>
  <si>
    <t>3018</t>
  </si>
  <si>
    <t>rs141223232</t>
  </si>
  <si>
    <t>3124</t>
  </si>
  <si>
    <t>2973</t>
  </si>
  <si>
    <t>991</t>
  </si>
  <si>
    <t>rs563091792</t>
  </si>
  <si>
    <t>2953</t>
  </si>
  <si>
    <t>3094</t>
  </si>
  <si>
    <t>2943</t>
  </si>
  <si>
    <t>rs201092966</t>
  </si>
  <si>
    <t>2924</t>
  </si>
  <si>
    <t>2907</t>
  </si>
  <si>
    <t>3033</t>
  </si>
  <si>
    <t>2882</t>
  </si>
  <si>
    <t>3032</t>
  </si>
  <si>
    <t>rs552115116</t>
  </si>
  <si>
    <t>3010</t>
  </si>
  <si>
    <t>2859</t>
  </si>
  <si>
    <t>953</t>
  </si>
  <si>
    <t>rs201790967</t>
  </si>
  <si>
    <t>3000</t>
  </si>
  <si>
    <t>2849</t>
  </si>
  <si>
    <t>2964</t>
  </si>
  <si>
    <t>2813</t>
  </si>
  <si>
    <t>2963</t>
  </si>
  <si>
    <t>2812</t>
  </si>
  <si>
    <t>rs769782668</t>
  </si>
  <si>
    <t>2944</t>
  </si>
  <si>
    <t>2793</t>
  </si>
  <si>
    <t>rs549651593</t>
  </si>
  <si>
    <t>2788</t>
  </si>
  <si>
    <t>rs749513936</t>
  </si>
  <si>
    <t>Y/F</t>
  </si>
  <si>
    <t>tAc/tTc</t>
  </si>
  <si>
    <t>19/86</t>
  </si>
  <si>
    <t>2914</t>
  </si>
  <si>
    <t>2763</t>
  </si>
  <si>
    <t>caT/caG</t>
  </si>
  <si>
    <t>rs752362357</t>
  </si>
  <si>
    <t>2752</t>
  </si>
  <si>
    <t>Ttg/Gtg</t>
  </si>
  <si>
    <t>rs757149860</t>
  </si>
  <si>
    <t>2883</t>
  </si>
  <si>
    <t>2732</t>
  </si>
  <si>
    <t>911</t>
  </si>
  <si>
    <t>2869</t>
  </si>
  <si>
    <t>2718</t>
  </si>
  <si>
    <t>2851</t>
  </si>
  <si>
    <t>2700</t>
  </si>
  <si>
    <t>rs771523856,COSM1379499,COSM1379501,COSM1379500,COSM1379502</t>
  </si>
  <si>
    <t>2846</t>
  </si>
  <si>
    <t>899</t>
  </si>
  <si>
    <t>Gct/Cct</t>
  </si>
  <si>
    <t>2821</t>
  </si>
  <si>
    <t>2670</t>
  </si>
  <si>
    <t>rs566070341</t>
  </si>
  <si>
    <t>2796</t>
  </si>
  <si>
    <t>2645</t>
  </si>
  <si>
    <t>2633</t>
  </si>
  <si>
    <t>rs755080914</t>
  </si>
  <si>
    <t>rs373849380</t>
  </si>
  <si>
    <t>2768</t>
  </si>
  <si>
    <t>2617</t>
  </si>
  <si>
    <t>rs28522850</t>
  </si>
  <si>
    <t>2611</t>
  </si>
  <si>
    <t>rs200248012</t>
  </si>
  <si>
    <t>rs144088117</t>
  </si>
  <si>
    <t>868</t>
  </si>
  <si>
    <t>2602</t>
  </si>
  <si>
    <t>rs202053759</t>
  </si>
  <si>
    <t>2744</t>
  </si>
  <si>
    <t>2593</t>
  </si>
  <si>
    <t>2703</t>
  </si>
  <si>
    <t>2552</t>
  </si>
  <si>
    <t>rs763863314,COSM176437,COSM176439,COSM1662216,COSM176438</t>
  </si>
  <si>
    <t>2682-2683</t>
  </si>
  <si>
    <t>2531-2532</t>
  </si>
  <si>
    <t>gCA/gA</t>
  </si>
  <si>
    <t>18/86</t>
  </si>
  <si>
    <t>2671</t>
  </si>
  <si>
    <t>2520</t>
  </si>
  <si>
    <t>rs536786046</t>
  </si>
  <si>
    <t>2659</t>
  </si>
  <si>
    <t>2508</t>
  </si>
  <si>
    <t>836</t>
  </si>
  <si>
    <t>rs765309198</t>
  </si>
  <si>
    <t>2653</t>
  </si>
  <si>
    <t>rs2271453</t>
  </si>
  <si>
    <t>2623</t>
  </si>
  <si>
    <t>2472</t>
  </si>
  <si>
    <t>rs747155298</t>
  </si>
  <si>
    <t>rs757713645,COSM194980,COSM194982,COSM194981</t>
  </si>
  <si>
    <t>2605</t>
  </si>
  <si>
    <t>2454</t>
  </si>
  <si>
    <t>2422</t>
  </si>
  <si>
    <t>rs764662977</t>
  </si>
  <si>
    <t>2418</t>
  </si>
  <si>
    <t>2546</t>
  </si>
  <si>
    <t>2395</t>
  </si>
  <si>
    <t>17/86</t>
  </si>
  <si>
    <t>2336</t>
  </si>
  <si>
    <t>rs199708986</t>
  </si>
  <si>
    <t>2447-2454</t>
  </si>
  <si>
    <t>2296-2303</t>
  </si>
  <si>
    <t>766-768</t>
  </si>
  <si>
    <t>LVL/X</t>
  </si>
  <si>
    <t>CTGGTCCTg/Tg</t>
  </si>
  <si>
    <t>2404</t>
  </si>
  <si>
    <t>rs773680708</t>
  </si>
  <si>
    <t>2403</t>
  </si>
  <si>
    <t>rs754431956</t>
  </si>
  <si>
    <t>16/86</t>
  </si>
  <si>
    <t>2342</t>
  </si>
  <si>
    <t>2191</t>
  </si>
  <si>
    <t>rs147329235</t>
  </si>
  <si>
    <t>2185</t>
  </si>
  <si>
    <t>726</t>
  </si>
  <si>
    <t>rs140875580,COSM973210,COSM973211,COSM1651292,COSM973212</t>
  </si>
  <si>
    <t>2321</t>
  </si>
  <si>
    <t>2170</t>
  </si>
  <si>
    <t>Aat/Gat</t>
  </si>
  <si>
    <t>rs3817211</t>
  </si>
  <si>
    <t>2296</t>
  </si>
  <si>
    <t>rs770556149</t>
  </si>
  <si>
    <t>2140</t>
  </si>
  <si>
    <t>rs532091487</t>
  </si>
  <si>
    <t>2100</t>
  </si>
  <si>
    <t>15/86</t>
  </si>
  <si>
    <t>2219</t>
  </si>
  <si>
    <t>2068</t>
  </si>
  <si>
    <t>rs10744982</t>
  </si>
  <si>
    <t>688</t>
  </si>
  <si>
    <t>Tta/Cta</t>
  </si>
  <si>
    <t>rs11866903</t>
  </si>
  <si>
    <t>2209</t>
  </si>
  <si>
    <t>2058</t>
  </si>
  <si>
    <t>rs561667551</t>
  </si>
  <si>
    <t>2208</t>
  </si>
  <si>
    <t>2057</t>
  </si>
  <si>
    <t>rs199673743</t>
  </si>
  <si>
    <t>2051</t>
  </si>
  <si>
    <t>rs80284803</t>
  </si>
  <si>
    <t>2049</t>
  </si>
  <si>
    <t>2040</t>
  </si>
  <si>
    <t>rs530000205</t>
  </si>
  <si>
    <t>rs376479610,COSM3818445,COSM3818450,COSM3818447,COSM3818449,COSM3818446,COSM3818448</t>
  </si>
  <si>
    <t>2180</t>
  </si>
  <si>
    <t>rs369466741</t>
  </si>
  <si>
    <t>2179</t>
  </si>
  <si>
    <t>rs144802912</t>
  </si>
  <si>
    <t>2020</t>
  </si>
  <si>
    <t>rs778990675</t>
  </si>
  <si>
    <t>2168</t>
  </si>
  <si>
    <t>2017</t>
  </si>
  <si>
    <t>rs142497335</t>
  </si>
  <si>
    <t>2149</t>
  </si>
  <si>
    <t>rs10735134</t>
  </si>
  <si>
    <t>14/86</t>
  </si>
  <si>
    <t>2101</t>
  </si>
  <si>
    <t>rs757662209,COSM3275157,COSM3275162,COSM3275159,COSM3275161,COSM3275158,COSM3275160</t>
  </si>
  <si>
    <t>rs746310702</t>
  </si>
  <si>
    <t>2073</t>
  </si>
  <si>
    <t>1900</t>
  </si>
  <si>
    <t>634</t>
  </si>
  <si>
    <t>2026</t>
  </si>
  <si>
    <t>1875</t>
  </si>
  <si>
    <t>rs1398391</t>
  </si>
  <si>
    <t>1855</t>
  </si>
  <si>
    <t>rs144124863</t>
  </si>
  <si>
    <t>1980</t>
  </si>
  <si>
    <t>1829</t>
  </si>
  <si>
    <t>rs112703626</t>
  </si>
  <si>
    <t>1978</t>
  </si>
  <si>
    <t>1827</t>
  </si>
  <si>
    <t>COSM1493740,COSM1493742,COSM1493744,COSM1493741,COSM1493743</t>
  </si>
  <si>
    <t>1956</t>
  </si>
  <si>
    <t>rs533727159</t>
  </si>
  <si>
    <t>1955</t>
  </si>
  <si>
    <t>rs372720976</t>
  </si>
  <si>
    <t>1930</t>
  </si>
  <si>
    <t>rs767773706</t>
  </si>
  <si>
    <t>1902</t>
  </si>
  <si>
    <t>1751</t>
  </si>
  <si>
    <t>rs7200126</t>
  </si>
  <si>
    <t>1898</t>
  </si>
  <si>
    <t>1747</t>
  </si>
  <si>
    <t>rs377256636</t>
  </si>
  <si>
    <t>13/86</t>
  </si>
  <si>
    <t>1863</t>
  </si>
  <si>
    <t>gCt/gGt</t>
  </si>
  <si>
    <t>rs140973680</t>
  </si>
  <si>
    <t>1695</t>
  </si>
  <si>
    <t>rs745654092</t>
  </si>
  <si>
    <t>1833</t>
  </si>
  <si>
    <t>1682</t>
  </si>
  <si>
    <t>rs202040176</t>
  </si>
  <si>
    <t>12/86</t>
  </si>
  <si>
    <t>1646</t>
  </si>
  <si>
    <t>549</t>
  </si>
  <si>
    <t>1623</t>
  </si>
  <si>
    <t>1620</t>
  </si>
  <si>
    <t>1608</t>
  </si>
  <si>
    <t>1734</t>
  </si>
  <si>
    <t>522</t>
  </si>
  <si>
    <t>rs374860028</t>
  </si>
  <si>
    <t>1700</t>
  </si>
  <si>
    <t>1549</t>
  </si>
  <si>
    <t>1694</t>
  </si>
  <si>
    <t>499</t>
  </si>
  <si>
    <t>1642</t>
  </si>
  <si>
    <t>rs199588516</t>
  </si>
  <si>
    <t>1631</t>
  </si>
  <si>
    <t>1480</t>
  </si>
  <si>
    <t>rs574301926</t>
  </si>
  <si>
    <t>1624</t>
  </si>
  <si>
    <t>1473</t>
  </si>
  <si>
    <t>490</t>
  </si>
  <si>
    <t>1617</t>
  </si>
  <si>
    <t>rs62040318,COSM3957787,COSM3957792,COSM3957789,COSM3957791,COSM3957788,COSM3957790</t>
  </si>
  <si>
    <t>11/86</t>
  </si>
  <si>
    <t>1594</t>
  </si>
  <si>
    <t>rs747058911</t>
  </si>
  <si>
    <t>COSM3818451,COSM3818456,COSM3818453,COSM3818455,COSM3818452,COSM3818454</t>
  </si>
  <si>
    <t>1424</t>
  </si>
  <si>
    <t>1382</t>
  </si>
  <si>
    <t>rs7200485,COSM194986,COSM194988,COSM271308,COSM1588502,COSM194987</t>
  </si>
  <si>
    <t>cGa/cCa</t>
  </si>
  <si>
    <t>rs755996140</t>
  </si>
  <si>
    <t>10/86</t>
  </si>
  <si>
    <t>1468</t>
  </si>
  <si>
    <t>1317</t>
  </si>
  <si>
    <t>rs544937612,COSM1379557,COSM1379559,COSM1379561,COSM1379558,COSM1379560</t>
  </si>
  <si>
    <t>1267</t>
  </si>
  <si>
    <t>rs552008331,COSM194996,COSM194998,COSM194997</t>
  </si>
  <si>
    <t>1417</t>
  </si>
  <si>
    <t>rs11075865</t>
  </si>
  <si>
    <t>9/86</t>
  </si>
  <si>
    <t>1378</t>
  </si>
  <si>
    <t>rs929311,COSM4129297,COSM4129302,COSM4129299,COSM4129301,COSM4129298,COSM4129300</t>
  </si>
  <si>
    <t>rs759056337</t>
  </si>
  <si>
    <t>rs929312,COSM4129303,COSM4129308,COSM4129305,COSM4129307,COSM4129304,COSM4129306</t>
  </si>
  <si>
    <t>rs150136432,COSM4062472,COSM4062477,COSM4062474,COSM4062476,COSM4062473,COSM4062475</t>
  </si>
  <si>
    <t>rs751449282,COSM1379562,COSM3888890,COSM1379564,COSM1379566,COSM1379563,COSM1379565</t>
  </si>
  <si>
    <t>1274</t>
  </si>
  <si>
    <t>rs377328595</t>
  </si>
  <si>
    <t>cCt/cAt</t>
  </si>
  <si>
    <t>rs778443464</t>
  </si>
  <si>
    <t>1095</t>
  </si>
  <si>
    <t>F/FX</t>
  </si>
  <si>
    <t>ttT/ttTT</t>
  </si>
  <si>
    <t>rs4788770,COSM3755026,COSM3755031,COSM3755028,COSM3755030,COSM3755027,COSM3755029</t>
  </si>
  <si>
    <t>8/85</t>
  </si>
  <si>
    <t>8/86</t>
  </si>
  <si>
    <t>rs200435836</t>
  </si>
  <si>
    <t>971</t>
  </si>
  <si>
    <t>rs754691294</t>
  </si>
  <si>
    <t>rs778503678</t>
  </si>
  <si>
    <t>rs200044160</t>
  </si>
  <si>
    <t>1072</t>
  </si>
  <si>
    <t>tcC/tcA</t>
  </si>
  <si>
    <t>rs764462675</t>
  </si>
  <si>
    <t>rs762118067</t>
  </si>
  <si>
    <t>7/86</t>
  </si>
  <si>
    <t>805</t>
  </si>
  <si>
    <t>955</t>
  </si>
  <si>
    <t>rs376028695</t>
  </si>
  <si>
    <t>rs546285625</t>
  </si>
  <si>
    <t>gCt/gAt</t>
  </si>
  <si>
    <t>6/86</t>
  </si>
  <si>
    <t>rs113898693,COSM304275,COSM304277,COSM304278,COSM1379577,COSM304276</t>
  </si>
  <si>
    <t>rs200943231</t>
  </si>
  <si>
    <t>COSM1324283,COSM1324285,COSM1324287,COSM1324284,COSM1324286</t>
  </si>
  <si>
    <t>5/86</t>
  </si>
  <si>
    <t>rs201503269,COSM4062486,COSM4062491,COSM4062488,COSM4062490,COSM4062487,COSM4062489</t>
  </si>
  <si>
    <t>rs375410840</t>
  </si>
  <si>
    <t>rs372896009</t>
  </si>
  <si>
    <t>4/86</t>
  </si>
  <si>
    <t>rs137865977</t>
  </si>
  <si>
    <t>I/K</t>
  </si>
  <si>
    <t>aTa/aAa</t>
  </si>
  <si>
    <t>3/86</t>
  </si>
  <si>
    <t>rs759654765</t>
  </si>
  <si>
    <t>rs529769407</t>
  </si>
  <si>
    <t>rs763234157</t>
  </si>
  <si>
    <t>rs767880635,COSM472047,COSM472048,COSM472050,COSM472049</t>
  </si>
  <si>
    <t>2/86</t>
  </si>
  <si>
    <t>rs113448164</t>
  </si>
  <si>
    <t>272-275</t>
  </si>
  <si>
    <t>121-124</t>
  </si>
  <si>
    <t>41-42</t>
  </si>
  <si>
    <t>EV/I</t>
  </si>
  <si>
    <t>GAAGta/Ata</t>
  </si>
  <si>
    <t>rs141589259</t>
  </si>
  <si>
    <t>rs75357093,COSM148105,COSM148106</t>
  </si>
  <si>
    <t>rs776240838,COSM3511804,COSM3511809,COSM3511806,COSM3511808,COSM3511805,COSM3511807</t>
  </si>
  <si>
    <t>rs75270082</t>
  </si>
  <si>
    <t>rs199738079</t>
  </si>
  <si>
    <t>rs748258884</t>
  </si>
  <si>
    <t>aCa/aAa</t>
  </si>
  <si>
    <t>rs78964247,COSM148107,COSM148108</t>
  </si>
  <si>
    <t>4970</t>
  </si>
  <si>
    <t>4029</t>
  </si>
  <si>
    <t>1343</t>
  </si>
  <si>
    <t>4028</t>
  </si>
  <si>
    <t>4934</t>
  </si>
  <si>
    <t>4933</t>
  </si>
  <si>
    <t>3992</t>
  </si>
  <si>
    <t>rs577744892</t>
  </si>
  <si>
    <t>4917</t>
  </si>
  <si>
    <t>3976</t>
  </si>
  <si>
    <t>1326</t>
  </si>
  <si>
    <t>rs779197623</t>
  </si>
  <si>
    <t>4909</t>
  </si>
  <si>
    <t>3968</t>
  </si>
  <si>
    <t>1323</t>
  </si>
  <si>
    <t>4898</t>
  </si>
  <si>
    <t>1319</t>
  </si>
  <si>
    <t>rs377150106</t>
  </si>
  <si>
    <t>4833</t>
  </si>
  <si>
    <t>3892</t>
  </si>
  <si>
    <t>31/33</t>
  </si>
  <si>
    <t>4794</t>
  </si>
  <si>
    <t>1285</t>
  </si>
  <si>
    <t>rs746993999</t>
  </si>
  <si>
    <t>4732</t>
  </si>
  <si>
    <t>rs187097967</t>
  </si>
  <si>
    <t>4731</t>
  </si>
  <si>
    <t>4726</t>
  </si>
  <si>
    <t>3785</t>
  </si>
  <si>
    <t>1262</t>
  </si>
  <si>
    <t>rs371638770,rs1045142</t>
  </si>
  <si>
    <t>4709</t>
  </si>
  <si>
    <t>rs757817280</t>
  </si>
  <si>
    <t>4688</t>
  </si>
  <si>
    <t>3747</t>
  </si>
  <si>
    <t>1249</t>
  </si>
  <si>
    <t>4625</t>
  </si>
  <si>
    <t>3684</t>
  </si>
  <si>
    <t>rs777772188,COSM3742556</t>
  </si>
  <si>
    <t>4590</t>
  </si>
  <si>
    <t>rs201390233,COSM1130086</t>
  </si>
  <si>
    <t>3646</t>
  </si>
  <si>
    <t>1216</t>
  </si>
  <si>
    <t>4566</t>
  </si>
  <si>
    <t>COSM3422076</t>
  </si>
  <si>
    <t>4547</t>
  </si>
  <si>
    <t>3606</t>
  </si>
  <si>
    <t>aaT/aaG</t>
  </si>
  <si>
    <t>27/33</t>
  </si>
  <si>
    <t>4283</t>
  </si>
  <si>
    <t>3342</t>
  </si>
  <si>
    <t>ggT/ggG</t>
  </si>
  <si>
    <t>rs16977695</t>
  </si>
  <si>
    <t>4275</t>
  </si>
  <si>
    <t>3334</t>
  </si>
  <si>
    <t>1112</t>
  </si>
  <si>
    <t>rs35881519,COSM369399</t>
  </si>
  <si>
    <t>4201</t>
  </si>
  <si>
    <t>4199</t>
  </si>
  <si>
    <t>3258</t>
  </si>
  <si>
    <t>rs780641890</t>
  </si>
  <si>
    <t>4137</t>
  </si>
  <si>
    <t>3196</t>
  </si>
  <si>
    <t>rs141778124</t>
  </si>
  <si>
    <t>26/33</t>
  </si>
  <si>
    <t>4112</t>
  </si>
  <si>
    <t>3171</t>
  </si>
  <si>
    <t>rs768488092</t>
  </si>
  <si>
    <t>3051</t>
  </si>
  <si>
    <t>rs755323333</t>
  </si>
  <si>
    <t>23/33</t>
  </si>
  <si>
    <t>2819</t>
  </si>
  <si>
    <t>rs150157820</t>
  </si>
  <si>
    <t>3655</t>
  </si>
  <si>
    <t>2714</t>
  </si>
  <si>
    <t>rs138865724</t>
  </si>
  <si>
    <t>3608</t>
  </si>
  <si>
    <t>21/33</t>
  </si>
  <si>
    <t>3500</t>
  </si>
  <si>
    <t>2559</t>
  </si>
  <si>
    <t>rs771575207,COSM1630523</t>
  </si>
  <si>
    <t>20/33</t>
  </si>
  <si>
    <t>3384</t>
  </si>
  <si>
    <t>2443</t>
  </si>
  <si>
    <t>2415</t>
  </si>
  <si>
    <t>rs45562542</t>
  </si>
  <si>
    <t>19/33</t>
  </si>
  <si>
    <t>3220</t>
  </si>
  <si>
    <t>2279</t>
  </si>
  <si>
    <t>rs140304238</t>
  </si>
  <si>
    <t>3210</t>
  </si>
  <si>
    <t>Cat/Gat</t>
  </si>
  <si>
    <t>rs374447967</t>
  </si>
  <si>
    <t>3188</t>
  </si>
  <si>
    <t>rs113104450</t>
  </si>
  <si>
    <t>3176</t>
  </si>
  <si>
    <t>2235</t>
  </si>
  <si>
    <t>rs200669846</t>
  </si>
  <si>
    <t>3167</t>
  </si>
  <si>
    <t>2226</t>
  </si>
  <si>
    <t>rs201942091</t>
  </si>
  <si>
    <t>2196</t>
  </si>
  <si>
    <t>18/33</t>
  </si>
  <si>
    <t>caA/caT</t>
  </si>
  <si>
    <t>rs141205624</t>
  </si>
  <si>
    <t>2990</t>
  </si>
  <si>
    <t>rs149939782</t>
  </si>
  <si>
    <t>17/33</t>
  </si>
  <si>
    <t>rs780656627</t>
  </si>
  <si>
    <t>1889</t>
  </si>
  <si>
    <t>COSM986893</t>
  </si>
  <si>
    <t>16/33</t>
  </si>
  <si>
    <t>rs749695186</t>
  </si>
  <si>
    <t>2726</t>
  </si>
  <si>
    <t>rs112165707</t>
  </si>
  <si>
    <t>2657</t>
  </si>
  <si>
    <t>rs755585053</t>
  </si>
  <si>
    <t>11/33</t>
  </si>
  <si>
    <t>2199</t>
  </si>
  <si>
    <t>rs750276864</t>
  </si>
  <si>
    <t>10/33</t>
  </si>
  <si>
    <t>1208</t>
  </si>
  <si>
    <t>rs374052961,COSM708348</t>
  </si>
  <si>
    <t>2148</t>
  </si>
  <si>
    <t>1207</t>
  </si>
  <si>
    <t>rs778669551,COSM287165</t>
  </si>
  <si>
    <t>rs370231055,COSM1387935</t>
  </si>
  <si>
    <t>9/33</t>
  </si>
  <si>
    <t>1982</t>
  </si>
  <si>
    <t>rs372897986</t>
  </si>
  <si>
    <t>1040</t>
  </si>
  <si>
    <t>rs113763420,COSM4071437</t>
  </si>
  <si>
    <t>7/33</t>
  </si>
  <si>
    <t>1748</t>
  </si>
  <si>
    <t>rs56085230</t>
  </si>
  <si>
    <t>1730</t>
  </si>
  <si>
    <t>5/33</t>
  </si>
  <si>
    <t>1499</t>
  </si>
  <si>
    <t>rs769485982</t>
  </si>
  <si>
    <t>4/33</t>
  </si>
  <si>
    <t>Rare variants (&lt;5%)</t>
  </si>
  <si>
    <t>Common variants (&gt;5%)</t>
  </si>
  <si>
    <t>All variants</t>
  </si>
  <si>
    <t>Tot. variants</t>
  </si>
  <si>
    <t>No. cases</t>
  </si>
  <si>
    <t>Tot. cases</t>
  </si>
  <si>
    <t>Freq. cases</t>
  </si>
  <si>
    <t>No. controls</t>
  </si>
  <si>
    <t>Tot. contr.</t>
  </si>
  <si>
    <t>Freq. contr.</t>
  </si>
  <si>
    <t>TBC1D12</t>
  </si>
  <si>
    <t>AMOTL1</t>
  </si>
  <si>
    <t>TMEM62</t>
  </si>
  <si>
    <t>YBX3P1</t>
  </si>
  <si>
    <t>KIAA1143</t>
  </si>
  <si>
    <t>SERF1A,SERF1B,SMA4,SMN1,SMN2</t>
  </si>
  <si>
    <t>NAIP,SERF1A,SERF1B,SMN1,SMN2</t>
  </si>
  <si>
    <t>CDK5RAP2</t>
  </si>
  <si>
    <t>U</t>
  </si>
  <si>
    <t>N/A</t>
  </si>
  <si>
    <t>NM_173678</t>
  </si>
  <si>
    <t>NR_015421</t>
  </si>
  <si>
    <t>Paralog state</t>
  </si>
  <si>
    <t>chr7:143521769-143587141</t>
  </si>
  <si>
    <t>chr7:143587138-143639228</t>
  </si>
  <si>
    <t>chr7:143717516-143728107</t>
  </si>
  <si>
    <t>chr7:143742323-143807700</t>
  </si>
  <si>
    <t>chr7:143807823-143818413</t>
  </si>
  <si>
    <t>chr7:143818415-143874696</t>
  </si>
  <si>
    <t>0.091 ± 0.008</t>
  </si>
  <si>
    <t>0.275 ± 0.041</t>
  </si>
  <si>
    <t>0.048 ± 0.008</t>
  </si>
  <si>
    <t>TCAF1A/TCAF2A</t>
  </si>
  <si>
    <t>TCAF1/TCAF2</t>
  </si>
  <si>
    <t>TCAF1B/TCAF2B</t>
  </si>
  <si>
    <t>TCAF1/TCAF2 - C</t>
  </si>
  <si>
    <t>TCAF2 - B</t>
  </si>
  <si>
    <t>3/9</t>
  </si>
  <si>
    <t>rs368281009</t>
  </si>
  <si>
    <t>506</t>
  </si>
  <si>
    <t>rs147125035</t>
  </si>
  <si>
    <t>rs753732841</t>
  </si>
  <si>
    <t>rs764482939</t>
  </si>
  <si>
    <t>rs116363086,COSM3856124</t>
  </si>
  <si>
    <t>rs778368708,COSM1620495</t>
  </si>
  <si>
    <t>rs28562785</t>
  </si>
  <si>
    <t>rs142569075</t>
  </si>
  <si>
    <t>rs139928771</t>
  </si>
  <si>
    <t>rs756715369</t>
  </si>
  <si>
    <t>rs769537331</t>
  </si>
  <si>
    <t>rs148225175</t>
  </si>
  <si>
    <t>rs141127898,COSM1194856</t>
  </si>
  <si>
    <t>rs35107257</t>
  </si>
  <si>
    <t>4/9</t>
  </si>
  <si>
    <t>rs764466097</t>
  </si>
  <si>
    <t>1357</t>
  </si>
  <si>
    <t>rs775160765</t>
  </si>
  <si>
    <t>rs369518478</t>
  </si>
  <si>
    <t>1370</t>
  </si>
  <si>
    <t>942</t>
  </si>
  <si>
    <t>rs768139940</t>
  </si>
  <si>
    <t>rs757009047</t>
  </si>
  <si>
    <t>1003</t>
  </si>
  <si>
    <t>rs372766137</t>
  </si>
  <si>
    <t>rs201673353,COSM1737850</t>
  </si>
  <si>
    <t>1546</t>
  </si>
  <si>
    <t>rs753416996</t>
  </si>
  <si>
    <t>1568</t>
  </si>
  <si>
    <t>rs377718385</t>
  </si>
  <si>
    <t>1576</t>
  </si>
  <si>
    <t>agA/agG</t>
  </si>
  <si>
    <t>rs778037917</t>
  </si>
  <si>
    <t>1634-1636</t>
  </si>
  <si>
    <t>1198-1200</t>
  </si>
  <si>
    <t>ACA/A</t>
  </si>
  <si>
    <t>1215</t>
  </si>
  <si>
    <t>414</t>
  </si>
  <si>
    <t>1735</t>
  </si>
  <si>
    <t>rs557582327</t>
  </si>
  <si>
    <t>1765</t>
  </si>
  <si>
    <t>1329</t>
  </si>
  <si>
    <t>1783</t>
  </si>
  <si>
    <t>1347</t>
  </si>
  <si>
    <t>gaA/gaT</t>
  </si>
  <si>
    <t>1809</t>
  </si>
  <si>
    <t>1812</t>
  </si>
  <si>
    <t>1376</t>
  </si>
  <si>
    <t>rs576070306</t>
  </si>
  <si>
    <t>1826</t>
  </si>
  <si>
    <t>1390</t>
  </si>
  <si>
    <t>1836</t>
  </si>
  <si>
    <t>1400</t>
  </si>
  <si>
    <t>rs758064155</t>
  </si>
  <si>
    <t>8/9</t>
  </si>
  <si>
    <t>1881</t>
  </si>
  <si>
    <t>1445</t>
  </si>
  <si>
    <t>TAA</t>
  </si>
  <si>
    <t>9/9</t>
  </si>
  <si>
    <t>1948</t>
  </si>
  <si>
    <t>rs776456723</t>
  </si>
  <si>
    <t>2/16</t>
  </si>
  <si>
    <t>262-265</t>
  </si>
  <si>
    <t>67-70</t>
  </si>
  <si>
    <t>23-24</t>
  </si>
  <si>
    <t>KE/E</t>
  </si>
  <si>
    <t>AAAGaa/Gaa</t>
  </si>
  <si>
    <t>4/16</t>
  </si>
  <si>
    <t>3/15</t>
  </si>
  <si>
    <t>?-330</t>
  </si>
  <si>
    <t>?-135</t>
  </si>
  <si>
    <t>?-45</t>
  </si>
  <si>
    <t>5/16</t>
  </si>
  <si>
    <t>6/16</t>
  </si>
  <si>
    <t>E/V</t>
  </si>
  <si>
    <t>gAa/gTa</t>
  </si>
  <si>
    <t>rs200620823</t>
  </si>
  <si>
    <t>499-503</t>
  </si>
  <si>
    <t>304-308</t>
  </si>
  <si>
    <t>102-103</t>
  </si>
  <si>
    <t>SQ/X</t>
  </si>
  <si>
    <t>AGTCAg/Ag</t>
  </si>
  <si>
    <t>522-528</t>
  </si>
  <si>
    <t>327-333</t>
  </si>
  <si>
    <t>109-111</t>
  </si>
  <si>
    <t>TKS/T</t>
  </si>
  <si>
    <t>acTAAGAGT/acT</t>
  </si>
  <si>
    <t>Acg/Tcg</t>
  </si>
  <si>
    <t>rs761907089</t>
  </si>
  <si>
    <t>rs750631889,COSM271291</t>
  </si>
  <si>
    <t>rs200619279</t>
  </si>
  <si>
    <t>rs201442523</t>
  </si>
  <si>
    <t>rs762263368</t>
  </si>
  <si>
    <t>Cta/Ata</t>
  </si>
  <si>
    <t>rs760977342</t>
  </si>
  <si>
    <t>9/16</t>
  </si>
  <si>
    <t>689</t>
  </si>
  <si>
    <t>10/16</t>
  </si>
  <si>
    <t>765-766</t>
  </si>
  <si>
    <t>570-571</t>
  </si>
  <si>
    <t>190-191</t>
  </si>
  <si>
    <t>KA/KX</t>
  </si>
  <si>
    <t>aaGGca/aaGca</t>
  </si>
  <si>
    <t>gtA/gtG</t>
  </si>
  <si>
    <t>793</t>
  </si>
  <si>
    <t>cGt/cCt</t>
  </si>
  <si>
    <t>GTAT</t>
  </si>
  <si>
    <t>10/15</t>
  </si>
  <si>
    <t>11/16</t>
  </si>
  <si>
    <t>rs755335709</t>
  </si>
  <si>
    <t>rs748679157</t>
  </si>
  <si>
    <t>694</t>
  </si>
  <si>
    <t>rs747030898</t>
  </si>
  <si>
    <t>730</t>
  </si>
  <si>
    <t>rs750380530</t>
  </si>
  <si>
    <t>752</t>
  </si>
  <si>
    <t>rs569554753</t>
  </si>
  <si>
    <t>rs201271819</t>
  </si>
  <si>
    <t>rs747552157</t>
  </si>
  <si>
    <t>ATTG</t>
  </si>
  <si>
    <t>13/16</t>
  </si>
  <si>
    <t>847</t>
  </si>
  <si>
    <t>860</t>
  </si>
  <si>
    <t>875</t>
  </si>
  <si>
    <t>14/16</t>
  </si>
  <si>
    <t>D/V</t>
  </si>
  <si>
    <t>gAt/gTt</t>
  </si>
  <si>
    <t>1016</t>
  </si>
  <si>
    <t>15/16</t>
  </si>
  <si>
    <t>rs775990825</t>
  </si>
  <si>
    <t>319-321</t>
  </si>
  <si>
    <t>136-138</t>
  </si>
  <si>
    <t>GAG/G</t>
  </si>
  <si>
    <t>rs764120145</t>
  </si>
  <si>
    <t>486-487</t>
  </si>
  <si>
    <t>303-304</t>
  </si>
  <si>
    <t>101-102</t>
  </si>
  <si>
    <t>SF/SX</t>
  </si>
  <si>
    <t>tcTTtt/tcTtt</t>
  </si>
  <si>
    <t>1/9</t>
  </si>
  <si>
    <t>gCg/gGg</t>
  </si>
  <si>
    <t>rs75030631,CM981849,SMN1:c.5C&gt;G</t>
  </si>
  <si>
    <t>GCAGTGGTGGCGGCGTC</t>
  </si>
  <si>
    <t>G/GSGGGV</t>
  </si>
  <si>
    <t>ggC/ggCAGTGGTGGCGGCGTC</t>
  </si>
  <si>
    <t>Ggt/Tgt</t>
  </si>
  <si>
    <t>Ccg/Tcg</t>
  </si>
  <si>
    <t>CM108223</t>
  </si>
  <si>
    <t>Q/L</t>
  </si>
  <si>
    <t>cAa/cTa</t>
  </si>
  <si>
    <t>aAa/aCa</t>
  </si>
  <si>
    <t>316-317</t>
  </si>
  <si>
    <t>GGt/Gt</t>
  </si>
  <si>
    <t>Ttt/Gtt</t>
  </si>
  <si>
    <t>rs4915</t>
  </si>
  <si>
    <t>520</t>
  </si>
  <si>
    <t>746</t>
  </si>
  <si>
    <t>Gga/Cga</t>
  </si>
  <si>
    <t>17/17</t>
  </si>
  <si>
    <t>4188</t>
  </si>
  <si>
    <t>4478</t>
  </si>
  <si>
    <t>4187</t>
  </si>
  <si>
    <t>4168</t>
  </si>
  <si>
    <t>4436</t>
  </si>
  <si>
    <t>4145</t>
  </si>
  <si>
    <t>4140</t>
  </si>
  <si>
    <t>4408</t>
  </si>
  <si>
    <t>4117</t>
  </si>
  <si>
    <t>4367</t>
  </si>
  <si>
    <t>4076</t>
  </si>
  <si>
    <t>4054</t>
  </si>
  <si>
    <t>4252</t>
  </si>
  <si>
    <t>3961</t>
  </si>
  <si>
    <t>4210</t>
  </si>
  <si>
    <t>3854</t>
  </si>
  <si>
    <t>gTa/gCa</t>
  </si>
  <si>
    <t>4108</t>
  </si>
  <si>
    <t>3817</t>
  </si>
  <si>
    <t>4092</t>
  </si>
  <si>
    <t>4091</t>
  </si>
  <si>
    <t>4077-4081</t>
  </si>
  <si>
    <t>3786-3790</t>
  </si>
  <si>
    <t>1262-1264</t>
  </si>
  <si>
    <t>LHC/LX</t>
  </si>
  <si>
    <t>ctTCATTgt/ctTgt</t>
  </si>
  <si>
    <t>4000</t>
  </si>
  <si>
    <t>3709</t>
  </si>
  <si>
    <t>1237</t>
  </si>
  <si>
    <t>3985</t>
  </si>
  <si>
    <t>1232</t>
  </si>
  <si>
    <t>3657</t>
  </si>
  <si>
    <t>1219</t>
  </si>
  <si>
    <t>14/17</t>
  </si>
  <si>
    <t>3877</t>
  </si>
  <si>
    <t>3858</t>
  </si>
  <si>
    <t>3567</t>
  </si>
  <si>
    <t>rs550287375</t>
  </si>
  <si>
    <t>3549</t>
  </si>
  <si>
    <t>3820</t>
  </si>
  <si>
    <t>3529</t>
  </si>
  <si>
    <t>3794</t>
  </si>
  <si>
    <t>3503</t>
  </si>
  <si>
    <t>1168</t>
  </si>
  <si>
    <t>13/17</t>
  </si>
  <si>
    <t>3381</t>
  </si>
  <si>
    <t>3634</t>
  </si>
  <si>
    <t>3343</t>
  </si>
  <si>
    <t>3336</t>
  </si>
  <si>
    <t>3552</t>
  </si>
  <si>
    <t>TCC</t>
  </si>
  <si>
    <t>ggG/ggGG</t>
  </si>
  <si>
    <t>1082</t>
  </si>
  <si>
    <t>3496</t>
  </si>
  <si>
    <t>3490</t>
  </si>
  <si>
    <t>3199</t>
  </si>
  <si>
    <t>3489</t>
  </si>
  <si>
    <t>3198</t>
  </si>
  <si>
    <t>3193</t>
  </si>
  <si>
    <t>3471</t>
  </si>
  <si>
    <t>3180</t>
  </si>
  <si>
    <t>3467</t>
  </si>
  <si>
    <t>3402</t>
  </si>
  <si>
    <t>3111</t>
  </si>
  <si>
    <t>3091</t>
  </si>
  <si>
    <t>3376</t>
  </si>
  <si>
    <t>3085</t>
  </si>
  <si>
    <t>3040</t>
  </si>
  <si>
    <t>1014</t>
  </si>
  <si>
    <t>3323</t>
  </si>
  <si>
    <t>3030</t>
  </si>
  <si>
    <t>3026</t>
  </si>
  <si>
    <t>3308</t>
  </si>
  <si>
    <t>3017</t>
  </si>
  <si>
    <t>3241</t>
  </si>
  <si>
    <t>2950</t>
  </si>
  <si>
    <t>3227</t>
  </si>
  <si>
    <t>2936</t>
  </si>
  <si>
    <t>3221</t>
  </si>
  <si>
    <t>2930</t>
  </si>
  <si>
    <t>977</t>
  </si>
  <si>
    <t>3175</t>
  </si>
  <si>
    <t>2884</t>
  </si>
  <si>
    <t>3142</t>
  </si>
  <si>
    <t>3140</t>
  </si>
  <si>
    <t>2822</t>
  </si>
  <si>
    <t>941</t>
  </si>
  <si>
    <t>3100</t>
  </si>
  <si>
    <t>2809</t>
  </si>
  <si>
    <t>3078</t>
  </si>
  <si>
    <t>3067</t>
  </si>
  <si>
    <t>2776</t>
  </si>
  <si>
    <t>926</t>
  </si>
  <si>
    <t>2755</t>
  </si>
  <si>
    <t>919</t>
  </si>
  <si>
    <t>2742</t>
  </si>
  <si>
    <t>2727</t>
  </si>
  <si>
    <t>rs144305867</t>
  </si>
  <si>
    <t>2982</t>
  </si>
  <si>
    <t>2691</t>
  </si>
  <si>
    <t>2672</t>
  </si>
  <si>
    <t>2662</t>
  </si>
  <si>
    <t>2926</t>
  </si>
  <si>
    <t>2630</t>
  </si>
  <si>
    <t>2572</t>
  </si>
  <si>
    <t>2749</t>
  </si>
  <si>
    <t>2458</t>
  </si>
  <si>
    <t>2737</t>
  </si>
  <si>
    <t>2436</t>
  </si>
  <si>
    <t>2687</t>
  </si>
  <si>
    <t>2396</t>
  </si>
  <si>
    <t>2668</t>
  </si>
  <si>
    <t>2376</t>
  </si>
  <si>
    <t>2657-2660</t>
  </si>
  <si>
    <t>2366-2369</t>
  </si>
  <si>
    <t>789-790</t>
  </si>
  <si>
    <t>NN/N</t>
  </si>
  <si>
    <t>aACAAt/aAt</t>
  </si>
  <si>
    <t>2649</t>
  </si>
  <si>
    <t>2358</t>
  </si>
  <si>
    <t>2344</t>
  </si>
  <si>
    <t>2628</t>
  </si>
  <si>
    <t>2337</t>
  </si>
  <si>
    <t>2322</t>
  </si>
  <si>
    <t>774</t>
  </si>
  <si>
    <t>2316</t>
  </si>
  <si>
    <t>2255</t>
  </si>
  <si>
    <t>2513</t>
  </si>
  <si>
    <t>2222</t>
  </si>
  <si>
    <t>2512</t>
  </si>
  <si>
    <t>733</t>
  </si>
  <si>
    <t>2469</t>
  </si>
  <si>
    <t>2178</t>
  </si>
  <si>
    <t>2453-2456</t>
  </si>
  <si>
    <t>2162-2165</t>
  </si>
  <si>
    <t>721-722</t>
  </si>
  <si>
    <t>ED/D</t>
  </si>
  <si>
    <t>gAAGAt/gAt</t>
  </si>
  <si>
    <t>2394-2395</t>
  </si>
  <si>
    <t>2103-2104</t>
  </si>
  <si>
    <t>701-702</t>
  </si>
  <si>
    <t>FS/FX</t>
  </si>
  <si>
    <t>ttTTca/ttTca</t>
  </si>
  <si>
    <t>2378</t>
  </si>
  <si>
    <t>2351</t>
  </si>
  <si>
    <t>gCa/gAa</t>
  </si>
  <si>
    <t>2044</t>
  </si>
  <si>
    <t>2039</t>
  </si>
  <si>
    <t>2309</t>
  </si>
  <si>
    <t>2300</t>
  </si>
  <si>
    <t>2009</t>
  </si>
  <si>
    <t>2283</t>
  </si>
  <si>
    <t>1976</t>
  </si>
  <si>
    <t>1975</t>
  </si>
  <si>
    <t>1943</t>
  </si>
  <si>
    <t>2232</t>
  </si>
  <si>
    <t>1941</t>
  </si>
  <si>
    <t>2231</t>
  </si>
  <si>
    <t>1940</t>
  </si>
  <si>
    <t>2229</t>
  </si>
  <si>
    <t>646</t>
  </si>
  <si>
    <t>1937</t>
  </si>
  <si>
    <t>2223</t>
  </si>
  <si>
    <t>1932</t>
  </si>
  <si>
    <t>AA</t>
  </si>
  <si>
    <t>2219-2221</t>
  </si>
  <si>
    <t>1928-1930</t>
  </si>
  <si>
    <t>643-644</t>
  </si>
  <si>
    <t>LF/LX</t>
  </si>
  <si>
    <t>cTCTtt/cTtt</t>
  </si>
  <si>
    <t>1925</t>
  </si>
  <si>
    <t>2206</t>
  </si>
  <si>
    <t>1915</t>
  </si>
  <si>
    <t>1862</t>
  </si>
  <si>
    <t>1840</t>
  </si>
  <si>
    <t>612</t>
  </si>
  <si>
    <t>1825</t>
  </si>
  <si>
    <t>1769</t>
  </si>
  <si>
    <t>2031</t>
  </si>
  <si>
    <t>1740</t>
  </si>
  <si>
    <t>1729</t>
  </si>
  <si>
    <t>2012-2013</t>
  </si>
  <si>
    <t>1721-1722</t>
  </si>
  <si>
    <t>R/X</t>
  </si>
  <si>
    <t>cGG/cG</t>
  </si>
  <si>
    <t>1969</t>
  </si>
  <si>
    <t>1899</t>
  </si>
  <si>
    <t>1603</t>
  </si>
  <si>
    <t>COSM3683891,COSM3683890</t>
  </si>
  <si>
    <t>1601</t>
  </si>
  <si>
    <t>1873</t>
  </si>
  <si>
    <t>1866</t>
  </si>
  <si>
    <t>525</t>
  </si>
  <si>
    <t>1848</t>
  </si>
  <si>
    <t>1536</t>
  </si>
  <si>
    <t>1802</t>
  </si>
  <si>
    <t>1511</t>
  </si>
  <si>
    <t>1793</t>
  </si>
  <si>
    <t>1502</t>
  </si>
  <si>
    <t>1764</t>
  </si>
  <si>
    <t>1741</t>
  </si>
  <si>
    <t>1450</t>
  </si>
  <si>
    <t>1401</t>
  </si>
  <si>
    <t>1384</t>
  </si>
  <si>
    <t>1669</t>
  </si>
  <si>
    <t>1668</t>
  </si>
  <si>
    <t>1377</t>
  </si>
  <si>
    <t>1345</t>
  </si>
  <si>
    <t>1609</t>
  </si>
  <si>
    <t>I/L</t>
  </si>
  <si>
    <t>Att/Ctt</t>
  </si>
  <si>
    <t>1290</t>
  </si>
  <si>
    <t>1289</t>
  </si>
  <si>
    <t>1577</t>
  </si>
  <si>
    <t>1286</t>
  </si>
  <si>
    <t>1541</t>
  </si>
  <si>
    <t>AAGCTGCTCTCA</t>
  </si>
  <si>
    <t>A/AESSX</t>
  </si>
  <si>
    <t>gcT/gcTGAGAGCAGCT</t>
  </si>
  <si>
    <t>Aat/Tat</t>
  </si>
  <si>
    <t>1490</t>
  </si>
  <si>
    <t>1489</t>
  </si>
  <si>
    <t>1472</t>
  </si>
  <si>
    <t>1457</t>
  </si>
  <si>
    <t>1166</t>
  </si>
  <si>
    <t>11/17</t>
  </si>
  <si>
    <t>1136</t>
  </si>
  <si>
    <t>1408</t>
  </si>
  <si>
    <t>10/17</t>
  </si>
  <si>
    <t>1381</t>
  </si>
  <si>
    <t>1344</t>
  </si>
  <si>
    <t>9/17</t>
  </si>
  <si>
    <t>7/17</t>
  </si>
  <si>
    <t>6/17</t>
  </si>
  <si>
    <t>rs781287367</t>
  </si>
  <si>
    <t>rs28409706,COSM4159963,COSM4159964</t>
  </si>
  <si>
    <t>rs61757629,COSM3761300,COSM3761299</t>
  </si>
  <si>
    <t>rs200427852</t>
  </si>
  <si>
    <t>740</t>
  </si>
  <si>
    <t>rs775935010,COSM195194</t>
  </si>
  <si>
    <t>rs202204990</t>
  </si>
  <si>
    <t>rs142807071</t>
  </si>
  <si>
    <t>rs748373010,COSM1620498,COSM1620497</t>
  </si>
  <si>
    <t>rs115486998</t>
  </si>
  <si>
    <t>477-478</t>
  </si>
  <si>
    <t>186-187</t>
  </si>
  <si>
    <t>62-63</t>
  </si>
  <si>
    <t>KR/KX</t>
  </si>
  <si>
    <t>aaAAgg/aaAgg</t>
  </si>
  <si>
    <t>410-413</t>
  </si>
  <si>
    <t>119-122</t>
  </si>
  <si>
    <t>40-41</t>
  </si>
  <si>
    <t>EE/E</t>
  </si>
  <si>
    <t>gAAGAg/gAg</t>
  </si>
  <si>
    <t>rs141020129</t>
  </si>
  <si>
    <t>rs369240054</t>
  </si>
  <si>
    <t>846</t>
  </si>
  <si>
    <t>1050</t>
  </si>
  <si>
    <t>1235</t>
  </si>
  <si>
    <t>1442</t>
  </si>
  <si>
    <t>1229</t>
  </si>
  <si>
    <t>1634</t>
  </si>
  <si>
    <t>1732</t>
  </si>
  <si>
    <t>1526</t>
  </si>
  <si>
    <t>1776</t>
  </si>
  <si>
    <t>1800</t>
  </si>
  <si>
    <t>1595</t>
  </si>
  <si>
    <t>1632</t>
  </si>
  <si>
    <t>1904</t>
  </si>
  <si>
    <t>1691</t>
  </si>
  <si>
    <t>1737</t>
  </si>
  <si>
    <t>1767</t>
  </si>
  <si>
    <t>589</t>
  </si>
  <si>
    <t>1770</t>
  </si>
  <si>
    <t>1990</t>
  </si>
  <si>
    <t>1777</t>
  </si>
  <si>
    <t>2005</t>
  </si>
  <si>
    <t>2035</t>
  </si>
  <si>
    <t>2041</t>
  </si>
  <si>
    <t>1854</t>
  </si>
  <si>
    <t>1896</t>
  </si>
  <si>
    <t>2124</t>
  </si>
  <si>
    <t>1912</t>
  </si>
  <si>
    <t>2130</t>
  </si>
  <si>
    <t>1917</t>
  </si>
  <si>
    <t>2142</t>
  </si>
  <si>
    <t>2151</t>
  </si>
  <si>
    <t>2164</t>
  </si>
  <si>
    <t>1966</t>
  </si>
  <si>
    <t>2230</t>
  </si>
  <si>
    <t>2236</t>
  </si>
  <si>
    <t>2287</t>
  </si>
  <si>
    <t>2303</t>
  </si>
  <si>
    <t>2155</t>
  </si>
  <si>
    <t>2289</t>
  </si>
  <si>
    <t>2516</t>
  </si>
  <si>
    <t>2356</t>
  </si>
  <si>
    <t>787</t>
  </si>
  <si>
    <t>2575</t>
  </si>
  <si>
    <t>2372</t>
  </si>
  <si>
    <t>2600</t>
  </si>
  <si>
    <t>2427</t>
  </si>
  <si>
    <t>2678</t>
  </si>
  <si>
    <t>893</t>
  </si>
  <si>
    <t>2898</t>
  </si>
  <si>
    <t>2962</t>
  </si>
  <si>
    <t>917</t>
  </si>
  <si>
    <t>3011</t>
  </si>
  <si>
    <t>2913</t>
  </si>
  <si>
    <t>2/35</t>
  </si>
  <si>
    <t>rs146689774</t>
  </si>
  <si>
    <t>rs139725334</t>
  </si>
  <si>
    <t>3/35</t>
  </si>
  <si>
    <t>rs182296203</t>
  </si>
  <si>
    <t>rs143931854</t>
  </si>
  <si>
    <t>5/35</t>
  </si>
  <si>
    <t>rs781795612</t>
  </si>
  <si>
    <t>rs190779878</t>
  </si>
  <si>
    <t>rs782403470</t>
  </si>
  <si>
    <t>13/35</t>
  </si>
  <si>
    <t>1404</t>
  </si>
  <si>
    <t>1015</t>
  </si>
  <si>
    <t>1030</t>
  </si>
  <si>
    <t>14/35</t>
  </si>
  <si>
    <t>1458</t>
  </si>
  <si>
    <t>rs782389010</t>
  </si>
  <si>
    <t>rs782631790</t>
  </si>
  <si>
    <t>rs587731802</t>
  </si>
  <si>
    <t>rs148023732</t>
  </si>
  <si>
    <t>COSM3640524</t>
  </si>
  <si>
    <t>rs1614448</t>
  </si>
  <si>
    <t>1591</t>
  </si>
  <si>
    <t>rs781957319</t>
  </si>
  <si>
    <t>1656-1657</t>
  </si>
  <si>
    <t>1267-1268</t>
  </si>
  <si>
    <t>rs782059244</t>
  </si>
  <si>
    <t>16/35</t>
  </si>
  <si>
    <t>1699</t>
  </si>
  <si>
    <t>rs782319002</t>
  </si>
  <si>
    <t>rs781917884,COSM1091684</t>
  </si>
  <si>
    <t>1709</t>
  </si>
  <si>
    <t>rs367969358</t>
  </si>
  <si>
    <t>17/35</t>
  </si>
  <si>
    <t>1787-1791</t>
  </si>
  <si>
    <t>1398-1402</t>
  </si>
  <si>
    <t>466-468</t>
  </si>
  <si>
    <t>LRK/LX</t>
  </si>
  <si>
    <t>ttAAGAAag/ttAag</t>
  </si>
  <si>
    <t>1886</t>
  </si>
  <si>
    <t>1517</t>
  </si>
  <si>
    <t>1987</t>
  </si>
  <si>
    <t>1630</t>
  </si>
  <si>
    <t>rs587761904</t>
  </si>
  <si>
    <t>rs782103148</t>
  </si>
  <si>
    <t>2046</t>
  </si>
  <si>
    <t>rs141809495</t>
  </si>
  <si>
    <t>20/35</t>
  </si>
  <si>
    <t>2071-2074</t>
  </si>
  <si>
    <t>1682-1685</t>
  </si>
  <si>
    <t>561-562</t>
  </si>
  <si>
    <t>aAAGAa/aAa</t>
  </si>
  <si>
    <t>2104</t>
  </si>
  <si>
    <t>1715</t>
  </si>
  <si>
    <t>rs782552411</t>
  </si>
  <si>
    <t>2106</t>
  </si>
  <si>
    <t>21/35</t>
  </si>
  <si>
    <t>rs200729390</t>
  </si>
  <si>
    <t>1787</t>
  </si>
  <si>
    <t>2181</t>
  </si>
  <si>
    <t>2201</t>
  </si>
  <si>
    <t>rs781805029</t>
  </si>
  <si>
    <t>2204</t>
  </si>
  <si>
    <t>1819</t>
  </si>
  <si>
    <t>2210</t>
  </si>
  <si>
    <t>1821</t>
  </si>
  <si>
    <t>rs201985028,COSM3833226</t>
  </si>
  <si>
    <t>1832</t>
  </si>
  <si>
    <t>rs781854840,rs782629129</t>
  </si>
  <si>
    <t>1843</t>
  </si>
  <si>
    <t>rs782638478</t>
  </si>
  <si>
    <t>1856</t>
  </si>
  <si>
    <t>rs782305536</t>
  </si>
  <si>
    <t>1880</t>
  </si>
  <si>
    <t>2275-2276</t>
  </si>
  <si>
    <t>1886-1887</t>
  </si>
  <si>
    <t>2286</t>
  </si>
  <si>
    <t>1897</t>
  </si>
  <si>
    <t>rs139477988,COSM3087902</t>
  </si>
  <si>
    <t>rs587647930</t>
  </si>
  <si>
    <t>1901</t>
  </si>
  <si>
    <t>rs782067111</t>
  </si>
  <si>
    <t>1924</t>
  </si>
  <si>
    <t>22/35</t>
  </si>
  <si>
    <t>2357</t>
  </si>
  <si>
    <t>rs782278849</t>
  </si>
  <si>
    <t>1991</t>
  </si>
  <si>
    <t>rs782325579</t>
  </si>
  <si>
    <t>2382</t>
  </si>
  <si>
    <t>23/35</t>
  </si>
  <si>
    <t>2407</t>
  </si>
  <si>
    <t>CTAAT</t>
  </si>
  <si>
    <t>24/35</t>
  </si>
  <si>
    <t>2462</t>
  </si>
  <si>
    <t>P/PN</t>
  </si>
  <si>
    <t>ccT/ccTAAT</t>
  </si>
  <si>
    <t>rs782523510</t>
  </si>
  <si>
    <t>693</t>
  </si>
  <si>
    <t>rs782621842</t>
  </si>
  <si>
    <t>2089</t>
  </si>
  <si>
    <t>2482</t>
  </si>
  <si>
    <t>2097</t>
  </si>
  <si>
    <t>2098</t>
  </si>
  <si>
    <t>2111</t>
  </si>
  <si>
    <t>2501</t>
  </si>
  <si>
    <t>2112</t>
  </si>
  <si>
    <t>2509</t>
  </si>
  <si>
    <t>2120</t>
  </si>
  <si>
    <t>rs200224470</t>
  </si>
  <si>
    <t>rs782526066</t>
  </si>
  <si>
    <t>2522</t>
  </si>
  <si>
    <t>2133</t>
  </si>
  <si>
    <t>rs782584310</t>
  </si>
  <si>
    <t>2536</t>
  </si>
  <si>
    <t>25/35</t>
  </si>
  <si>
    <t>2193</t>
  </si>
  <si>
    <t>2625</t>
  </si>
  <si>
    <t>26/35</t>
  </si>
  <si>
    <t>2239</t>
  </si>
  <si>
    <t>2638</t>
  </si>
  <si>
    <t>2261</t>
  </si>
  <si>
    <t>Ccg/Gcg</t>
  </si>
  <si>
    <t>2663</t>
  </si>
  <si>
    <t>2278</t>
  </si>
  <si>
    <t>2669</t>
  </si>
  <si>
    <t>2280</t>
  </si>
  <si>
    <t>2686</t>
  </si>
  <si>
    <t>2297</t>
  </si>
  <si>
    <t>2698</t>
  </si>
  <si>
    <t>770</t>
  </si>
  <si>
    <t>2341</t>
  </si>
  <si>
    <t>2731</t>
  </si>
  <si>
    <t>2736</t>
  </si>
  <si>
    <t>2347</t>
  </si>
  <si>
    <t>2741</t>
  </si>
  <si>
    <t>784</t>
  </si>
  <si>
    <t>2366</t>
  </si>
  <si>
    <t>2756</t>
  </si>
  <si>
    <t>2367</t>
  </si>
  <si>
    <t>2370</t>
  </si>
  <si>
    <t>2765</t>
  </si>
  <si>
    <t>2769</t>
  </si>
  <si>
    <t>Ata/Tta</t>
  </si>
  <si>
    <t>2770</t>
  </si>
  <si>
    <t>2795</t>
  </si>
  <si>
    <t>2406</t>
  </si>
  <si>
    <t>2799</t>
  </si>
  <si>
    <t>2410</t>
  </si>
  <si>
    <t>27/35</t>
  </si>
  <si>
    <t>2824</t>
  </si>
  <si>
    <t>2435</t>
  </si>
  <si>
    <t>2827</t>
  </si>
  <si>
    <t>2438</t>
  </si>
  <si>
    <t>813</t>
  </si>
  <si>
    <t>2439</t>
  </si>
  <si>
    <t>2839</t>
  </si>
  <si>
    <t>817</t>
  </si>
  <si>
    <t>2843</t>
  </si>
  <si>
    <t>2853</t>
  </si>
  <si>
    <t>28/35</t>
  </si>
  <si>
    <t>2887</t>
  </si>
  <si>
    <t>rs781951551</t>
  </si>
  <si>
    <t>2905</t>
  </si>
  <si>
    <t>rs782261089</t>
  </si>
  <si>
    <t>2557</t>
  </si>
  <si>
    <t>2579</t>
  </si>
  <si>
    <t>rs782184501</t>
  </si>
  <si>
    <t>2985-2986</t>
  </si>
  <si>
    <t>2596-2597</t>
  </si>
  <si>
    <t>AGa/Ga</t>
  </si>
  <si>
    <t>2598</t>
  </si>
  <si>
    <t>agA/agT</t>
  </si>
  <si>
    <t>2622</t>
  </si>
  <si>
    <t>rs373607978</t>
  </si>
  <si>
    <t>30/35</t>
  </si>
  <si>
    <t>3084</t>
  </si>
  <si>
    <t>rs200523538</t>
  </si>
  <si>
    <t>3105</t>
  </si>
  <si>
    <t>2716</t>
  </si>
  <si>
    <t>2728</t>
  </si>
  <si>
    <t>3125</t>
  </si>
  <si>
    <t>3165</t>
  </si>
  <si>
    <t>2800</t>
  </si>
  <si>
    <t>3206</t>
  </si>
  <si>
    <t>2817</t>
  </si>
  <si>
    <t>32/35</t>
  </si>
  <si>
    <t>3267</t>
  </si>
  <si>
    <t>3270</t>
  </si>
  <si>
    <t>2886</t>
  </si>
  <si>
    <t>rs782678044</t>
  </si>
  <si>
    <t>3276</t>
  </si>
  <si>
    <t>rs782277108</t>
  </si>
  <si>
    <t>33/35</t>
  </si>
  <si>
    <t>34/35</t>
  </si>
  <si>
    <t>3377</t>
  </si>
  <si>
    <t>2988</t>
  </si>
  <si>
    <t>996</t>
  </si>
  <si>
    <t>143-145</t>
  </si>
  <si>
    <t>73-75</t>
  </si>
  <si>
    <t>V/X</t>
  </si>
  <si>
    <t>GTG/G</t>
  </si>
  <si>
    <t>rs782732294</t>
  </si>
  <si>
    <t>rs146173318,COSM1258804</t>
  </si>
  <si>
    <t>rs782800778</t>
  </si>
  <si>
    <t>rs782442373</t>
  </si>
  <si>
    <t>rs782597081</t>
  </si>
  <si>
    <t>COSM3087919</t>
  </si>
  <si>
    <t>rs782242537</t>
  </si>
  <si>
    <t>rs782395518</t>
  </si>
  <si>
    <t>286-287</t>
  </si>
  <si>
    <t>72-73</t>
  </si>
  <si>
    <t>IP/IX</t>
  </si>
  <si>
    <t>atCCcc/atCcc</t>
  </si>
  <si>
    <t>rs139225348</t>
  </si>
  <si>
    <t>rs782144307</t>
  </si>
  <si>
    <t>rs201802880</t>
  </si>
  <si>
    <t>rs10614,rs17295741,COSM4162428</t>
  </si>
  <si>
    <t>rs146125534,COSM1488678</t>
  </si>
  <si>
    <t>rs373132324</t>
  </si>
  <si>
    <t>rs17356100,COSM1091687</t>
  </si>
  <si>
    <t>rs782297857</t>
  </si>
  <si>
    <t>COSM195953</t>
  </si>
  <si>
    <t>rs782402177</t>
  </si>
  <si>
    <t>rs782074398</t>
  </si>
  <si>
    <t>TT</t>
  </si>
  <si>
    <t>489-502</t>
  </si>
  <si>
    <t>419-432</t>
  </si>
  <si>
    <t>140-144</t>
  </si>
  <si>
    <t>LMPKD/X</t>
  </si>
  <si>
    <t>tTGATGCCCAAAGAT/tT</t>
  </si>
  <si>
    <t>rs782067165,COSM3087932</t>
  </si>
  <si>
    <t>554</t>
  </si>
  <si>
    <t>rs782730949</t>
  </si>
  <si>
    <t>rs201522178</t>
  </si>
  <si>
    <t>rs367985113,COSM1091689</t>
  </si>
  <si>
    <t>rs782555266</t>
  </si>
  <si>
    <t>CD931024,rs142480486,NCF1base_D0099:g.9966delG</t>
  </si>
  <si>
    <t>rs782176450</t>
  </si>
  <si>
    <t>rs374263357</t>
  </si>
  <si>
    <t>rs781784127</t>
  </si>
  <si>
    <t>rs781859571,COSM3882373</t>
  </si>
  <si>
    <t>rs782450062</t>
  </si>
  <si>
    <t>rs782767164</t>
  </si>
  <si>
    <t>CM021647,rs145360423,NCF1base_D0099:g.10506G&gt;A</t>
  </si>
  <si>
    <t>rs781915784</t>
  </si>
  <si>
    <t>rs587755234,COSM3882375</t>
  </si>
  <si>
    <t>rs147659773</t>
  </si>
  <si>
    <t>rs782794682</t>
  </si>
  <si>
    <t>CM014959,NCF1base_D0099:g.12263G&gt;A</t>
  </si>
  <si>
    <t>9/11</t>
  </si>
  <si>
    <t>rs587685954</t>
  </si>
  <si>
    <t>rs17415414</t>
  </si>
  <si>
    <t>rs782096268</t>
  </si>
  <si>
    <t>rs587641296</t>
  </si>
  <si>
    <t>rs782284699</t>
  </si>
  <si>
    <t>Gcg/Tcg</t>
  </si>
  <si>
    <t>3035</t>
  </si>
  <si>
    <t>2845</t>
  </si>
  <si>
    <t>Acg/Gcg</t>
  </si>
  <si>
    <t>2797</t>
  </si>
  <si>
    <t>2779</t>
  </si>
  <si>
    <t>924</t>
  </si>
  <si>
    <t>2734</t>
  </si>
  <si>
    <t>2906</t>
  </si>
  <si>
    <t>2697</t>
  </si>
  <si>
    <t>rs587725166</t>
  </si>
  <si>
    <t>rs587599218</t>
  </si>
  <si>
    <t>886</t>
  </si>
  <si>
    <t>rs587656550</t>
  </si>
  <si>
    <t>2816</t>
  </si>
  <si>
    <t>2626</t>
  </si>
  <si>
    <t>2792</t>
  </si>
  <si>
    <t>2586</t>
  </si>
  <si>
    <t>2748</t>
  </si>
  <si>
    <t>rs782542729</t>
  </si>
  <si>
    <t>2734-2736</t>
  </si>
  <si>
    <t>2544-2546</t>
  </si>
  <si>
    <t>848-849</t>
  </si>
  <si>
    <t>acTCTg/acTg</t>
  </si>
  <si>
    <t>2720</t>
  </si>
  <si>
    <t>rs782002293</t>
  </si>
  <si>
    <t>2488</t>
  </si>
  <si>
    <t>rs142434912</t>
  </si>
  <si>
    <t>2480</t>
  </si>
  <si>
    <t>rs782067998</t>
  </si>
  <si>
    <t>rs146532025,COSM3640530</t>
  </si>
  <si>
    <t>2647</t>
  </si>
  <si>
    <t>rs141525071</t>
  </si>
  <si>
    <t>2642</t>
  </si>
  <si>
    <t>2452</t>
  </si>
  <si>
    <t>2581</t>
  </si>
  <si>
    <t>2391</t>
  </si>
  <si>
    <t>2548</t>
  </si>
  <si>
    <t>rs781995286</t>
  </si>
  <si>
    <t>2547</t>
  </si>
  <si>
    <t>rs199564124</t>
  </si>
  <si>
    <t>2353</t>
  </si>
  <si>
    <t>rs782092217,rs782270093</t>
  </si>
  <si>
    <t>2497</t>
  </si>
  <si>
    <t>rs782215377</t>
  </si>
  <si>
    <t>2483</t>
  </si>
  <si>
    <t>2293</t>
  </si>
  <si>
    <t>2466</t>
  </si>
  <si>
    <t>rs587728502</t>
  </si>
  <si>
    <t>rs782198872</t>
  </si>
  <si>
    <t>2442</t>
  </si>
  <si>
    <t>rs782348828</t>
  </si>
  <si>
    <t>2434</t>
  </si>
  <si>
    <t>2430</t>
  </si>
  <si>
    <t>2240</t>
  </si>
  <si>
    <t>2410-2411</t>
  </si>
  <si>
    <t>2220-2221</t>
  </si>
  <si>
    <t>740-741</t>
  </si>
  <si>
    <t>PL/PX</t>
  </si>
  <si>
    <t>ccCCtg/ccCtg</t>
  </si>
  <si>
    <t>rs587626387</t>
  </si>
  <si>
    <t>rs200699919,rs12375120</t>
  </si>
  <si>
    <t>2139</t>
  </si>
  <si>
    <t>2311</t>
  </si>
  <si>
    <t>rs143204903</t>
  </si>
  <si>
    <t>2257</t>
  </si>
  <si>
    <t>rs376873676</t>
  </si>
  <si>
    <t>2238</t>
  </si>
  <si>
    <t>2048</t>
  </si>
  <si>
    <t>rs782282849</t>
  </si>
  <si>
    <t>2012</t>
  </si>
  <si>
    <t>rs781966577</t>
  </si>
  <si>
    <t>1971</t>
  </si>
  <si>
    <t>rs375442507</t>
  </si>
  <si>
    <t>rs781871289</t>
  </si>
  <si>
    <t>2110</t>
  </si>
  <si>
    <t>1920</t>
  </si>
  <si>
    <t>rs782548441</t>
  </si>
  <si>
    <t>rs782788581</t>
  </si>
  <si>
    <t>rs587729706</t>
  </si>
  <si>
    <t>rs782257161</t>
  </si>
  <si>
    <t>rs707394,COSM4162429,COSM300529</t>
  </si>
  <si>
    <t>1803</t>
  </si>
  <si>
    <t>rs707395,COSM4162430</t>
  </si>
  <si>
    <t>1790</t>
  </si>
  <si>
    <t>rs782166572</t>
  </si>
  <si>
    <t>rs2523348</t>
  </si>
  <si>
    <t>1947</t>
  </si>
  <si>
    <t>rs782520181</t>
  </si>
  <si>
    <t>1944</t>
  </si>
  <si>
    <t>rs782784746</t>
  </si>
  <si>
    <t>1746</t>
  </si>
  <si>
    <t>rs587663597</t>
  </si>
  <si>
    <t>1711</t>
  </si>
  <si>
    <t>rs587728542</t>
  </si>
  <si>
    <t>rs587669464</t>
  </si>
  <si>
    <t>1882</t>
  </si>
  <si>
    <t>rs145968247</t>
  </si>
  <si>
    <t>rs781872165</t>
  </si>
  <si>
    <t>1838</t>
  </si>
  <si>
    <t>rs782452804</t>
  </si>
  <si>
    <t>1613</t>
  </si>
  <si>
    <t>rs376097427</t>
  </si>
  <si>
    <t>rs782634307</t>
  </si>
  <si>
    <t>rs2529318,rs187868539,COSM1600053</t>
  </si>
  <si>
    <t>rs781911392</t>
  </si>
  <si>
    <t>1690</t>
  </si>
  <si>
    <t>1500</t>
  </si>
  <si>
    <t>rs587752534</t>
  </si>
  <si>
    <t>rs200619072</t>
  </si>
  <si>
    <t>1683</t>
  </si>
  <si>
    <t>tTa/tCa</t>
  </si>
  <si>
    <t>1681</t>
  </si>
  <si>
    <t>rs781864976</t>
  </si>
  <si>
    <t>1596</t>
  </si>
  <si>
    <t>rs371968894</t>
  </si>
  <si>
    <t>rs200954297</t>
  </si>
  <si>
    <t>1523</t>
  </si>
  <si>
    <t>rs147678344,COSM4162431</t>
  </si>
  <si>
    <t>1514</t>
  </si>
  <si>
    <t>1324</t>
  </si>
  <si>
    <t>rs782013357</t>
  </si>
  <si>
    <t>rs782075995</t>
  </si>
  <si>
    <t>tAt/tTt</t>
  </si>
  <si>
    <t>rs782745062</t>
  </si>
  <si>
    <t>rs587714862,COSM3833231</t>
  </si>
  <si>
    <t>1411</t>
  </si>
  <si>
    <t>1221</t>
  </si>
  <si>
    <t>1375</t>
  </si>
  <si>
    <t>1366</t>
  </si>
  <si>
    <t>rs202074389</t>
  </si>
  <si>
    <t>rs782500324</t>
  </si>
  <si>
    <t>gcA/gcT</t>
  </si>
  <si>
    <t>1028-1029</t>
  </si>
  <si>
    <t>838-839</t>
  </si>
  <si>
    <t>AAt/At</t>
  </si>
  <si>
    <t>rs201693067,COSM4162432</t>
  </si>
  <si>
    <t>964</t>
  </si>
  <si>
    <t>rs200821956,COSM4162433</t>
  </si>
  <si>
    <t>9/15</t>
  </si>
  <si>
    <t>926-?</t>
  </si>
  <si>
    <t>736-?</t>
  </si>
  <si>
    <t>246-?</t>
  </si>
  <si>
    <t>rs587630696</t>
  </si>
  <si>
    <t>rs782298273</t>
  </si>
  <si>
    <t>rs782311281</t>
  </si>
  <si>
    <t>F/C</t>
  </si>
  <si>
    <t>tTt/tGt</t>
  </si>
  <si>
    <t>rs782476504</t>
  </si>
  <si>
    <t>ctT/ctG</t>
  </si>
  <si>
    <t>rs782251532</t>
  </si>
  <si>
    <t>rs782390855</t>
  </si>
  <si>
    <t>rs782746034</t>
  </si>
  <si>
    <t>rs781985333,COSM453382</t>
  </si>
  <si>
    <t>rs781793447</t>
  </si>
  <si>
    <t>4/15</t>
  </si>
  <si>
    <t>rs782649594</t>
  </si>
  <si>
    <t>rs375511371</t>
  </si>
  <si>
    <t>rs782314308</t>
  </si>
  <si>
    <t>rs201874591</t>
  </si>
  <si>
    <t>Tcg/Acg</t>
  </si>
  <si>
    <t>rs782356288</t>
  </si>
  <si>
    <t>rs782042515</t>
  </si>
  <si>
    <t>rs782095776</t>
  </si>
  <si>
    <t>214-215</t>
  </si>
  <si>
    <t>24-25</t>
  </si>
  <si>
    <t>8-9</t>
  </si>
  <si>
    <t>acCCtg/acCtg</t>
  </si>
  <si>
    <t>rs782460782</t>
  </si>
  <si>
    <t>rs62486260,COSM4161912,COSM4161913</t>
  </si>
  <si>
    <t>800</t>
  </si>
  <si>
    <t>916</t>
  </si>
  <si>
    <t>rs62486261,COSM1488317,COSM3832171</t>
  </si>
  <si>
    <t>rs750550909</t>
  </si>
  <si>
    <t>rs753228023,COSM280930</t>
  </si>
  <si>
    <t>rs147711980</t>
  </si>
  <si>
    <t>rs201472683</t>
  </si>
  <si>
    <t>1148-1149</t>
  </si>
  <si>
    <t>1063-1064</t>
  </si>
  <si>
    <t>GGg/Gg</t>
  </si>
  <si>
    <t>rs62486262,COSM4161914,COSM4161915</t>
  </si>
  <si>
    <t>1210</t>
  </si>
  <si>
    <t>1334-1336</t>
  </si>
  <si>
    <t>1249-1251</t>
  </si>
  <si>
    <t>GCG/G</t>
  </si>
  <si>
    <t>1282</t>
  </si>
  <si>
    <t>1312</t>
  </si>
  <si>
    <t>1425</t>
  </si>
  <si>
    <t>447</t>
  </si>
  <si>
    <t>rs774413697</t>
  </si>
  <si>
    <t>Tcc/Acc</t>
  </si>
  <si>
    <t>1476</t>
  </si>
  <si>
    <t>1391</t>
  </si>
  <si>
    <t>rs2306872</t>
  </si>
  <si>
    <t>gTt/gGt</t>
  </si>
  <si>
    <t>COSM4004351,COSM4004352</t>
  </si>
  <si>
    <t>1558</t>
  </si>
  <si>
    <t>rs370129390,COSM3832174,COSM3832175</t>
  </si>
  <si>
    <t>1588</t>
  </si>
  <si>
    <t>ACC</t>
  </si>
  <si>
    <t>H/HX</t>
  </si>
  <si>
    <t>caC/caCC</t>
  </si>
  <si>
    <t>1672</t>
  </si>
  <si>
    <t>1676</t>
  </si>
  <si>
    <t>1704</t>
  </si>
  <si>
    <t>rs551490111</t>
  </si>
  <si>
    <t>1706-1709</t>
  </si>
  <si>
    <t>1621-1624</t>
  </si>
  <si>
    <t>541-542</t>
  </si>
  <si>
    <t>ND/D</t>
  </si>
  <si>
    <t>AATGat/Gat</t>
  </si>
  <si>
    <t>1725</t>
  </si>
  <si>
    <t>1641</t>
  </si>
  <si>
    <t>1649</t>
  </si>
  <si>
    <t>1766</t>
  </si>
  <si>
    <t>1786</t>
  </si>
  <si>
    <t>1702</t>
  </si>
  <si>
    <t>1788</t>
  </si>
  <si>
    <t>1713</t>
  </si>
  <si>
    <t>atA/atT</t>
  </si>
  <si>
    <t>rs3812411</t>
  </si>
  <si>
    <t>1733</t>
  </si>
  <si>
    <t>1859</t>
  </si>
  <si>
    <t>1871</t>
  </si>
  <si>
    <t>1895</t>
  </si>
  <si>
    <t>1918</t>
  </si>
  <si>
    <t>rs146162140,COSM3685039,COSM3685040</t>
  </si>
  <si>
    <t>1919</t>
  </si>
  <si>
    <t>1931</t>
  </si>
  <si>
    <t>2030</t>
  </si>
  <si>
    <t>GCC</t>
  </si>
  <si>
    <t>gCc/gCCc</t>
  </si>
  <si>
    <t>2045</t>
  </si>
  <si>
    <t>2134</t>
  </si>
  <si>
    <t>2065</t>
  </si>
  <si>
    <t>2066</t>
  </si>
  <si>
    <t>2190</t>
  </si>
  <si>
    <t>rs4725631,COSM4004353,COSM4004354</t>
  </si>
  <si>
    <t>2192</t>
  </si>
  <si>
    <t>2107</t>
  </si>
  <si>
    <t>2119</t>
  </si>
  <si>
    <t>2211</t>
  </si>
  <si>
    <t>2126</t>
  </si>
  <si>
    <t>2129</t>
  </si>
  <si>
    <t>2260</t>
  </si>
  <si>
    <t>2175</t>
  </si>
  <si>
    <t>rs142539094</t>
  </si>
  <si>
    <t>2334</t>
  </si>
  <si>
    <t>rs754724899</t>
  </si>
  <si>
    <t>2340</t>
  </si>
  <si>
    <t>rs747964913</t>
  </si>
  <si>
    <t>rs374072127</t>
  </si>
  <si>
    <t>2281</t>
  </si>
  <si>
    <t>rs542647281</t>
  </si>
  <si>
    <t>rs774629262</t>
  </si>
  <si>
    <t>2310</t>
  </si>
  <si>
    <t>rs753418553</t>
  </si>
  <si>
    <t>2399</t>
  </si>
  <si>
    <t>rs148923495</t>
  </si>
  <si>
    <t>2413</t>
  </si>
  <si>
    <t>rs777663594</t>
  </si>
  <si>
    <t>rs148091360</t>
  </si>
  <si>
    <t>2444</t>
  </si>
  <si>
    <t>rs141320728,COSM1599900</t>
  </si>
  <si>
    <t>2360</t>
  </si>
  <si>
    <t>rs779093945</t>
  </si>
  <si>
    <t>rs761035070</t>
  </si>
  <si>
    <t>2397</t>
  </si>
  <si>
    <t>rs763749182</t>
  </si>
  <si>
    <t>2398</t>
  </si>
  <si>
    <t>rs530770456</t>
  </si>
  <si>
    <t>2409</t>
  </si>
  <si>
    <t>2420</t>
  </si>
  <si>
    <t>rs372940611</t>
  </si>
  <si>
    <t>COSM260740</t>
  </si>
  <si>
    <t>2535</t>
  </si>
  <si>
    <t>rs9691650</t>
  </si>
  <si>
    <t>2537</t>
  </si>
  <si>
    <t>2541</t>
  </si>
  <si>
    <t>COSM745145</t>
  </si>
  <si>
    <t>2538</t>
  </si>
  <si>
    <t>*/W</t>
  </si>
  <si>
    <t>tgA/tgG</t>
  </si>
  <si>
    <t>rs202001777</t>
  </si>
  <si>
    <t>2965</t>
  </si>
  <si>
    <t>2750</t>
  </si>
  <si>
    <t>2951</t>
  </si>
  <si>
    <t>2911</t>
  </si>
  <si>
    <t>2702</t>
  </si>
  <si>
    <t>2804-2805</t>
  </si>
  <si>
    <t>2595-2596</t>
  </si>
  <si>
    <t>865-866</t>
  </si>
  <si>
    <t>KM/KX</t>
  </si>
  <si>
    <t>aaAAtg/aaAtg</t>
  </si>
  <si>
    <t>rs532398588</t>
  </si>
  <si>
    <t>2739</t>
  </si>
  <si>
    <t>rs530349018</t>
  </si>
  <si>
    <t>rs761005605</t>
  </si>
  <si>
    <t>2704</t>
  </si>
  <si>
    <t>COSM1330009</t>
  </si>
  <si>
    <t>2459</t>
  </si>
  <si>
    <t>rs562546770</t>
  </si>
  <si>
    <t>2599</t>
  </si>
  <si>
    <t>rs754661667</t>
  </si>
  <si>
    <t>2384</t>
  </si>
  <si>
    <t>795</t>
  </si>
  <si>
    <t>rs560497548</t>
  </si>
  <si>
    <t>2576</t>
  </si>
  <si>
    <t>rs756026731</t>
  </si>
  <si>
    <t>2349</t>
  </si>
  <si>
    <t>2555</t>
  </si>
  <si>
    <t>2346</t>
  </si>
  <si>
    <t>rs747157381</t>
  </si>
  <si>
    <t>rs771188443</t>
  </si>
  <si>
    <t>rs776922887</t>
  </si>
  <si>
    <t>rs759891057</t>
  </si>
  <si>
    <t>rs763475046</t>
  </si>
  <si>
    <t>2250</t>
  </si>
  <si>
    <t>rs763474306</t>
  </si>
  <si>
    <t>rs751087869</t>
  </si>
  <si>
    <t>2220</t>
  </si>
  <si>
    <t>rs139529707,COSM3832176</t>
  </si>
  <si>
    <t>2392</t>
  </si>
  <si>
    <t>2183</t>
  </si>
  <si>
    <t>rs777646594</t>
  </si>
  <si>
    <t>2354</t>
  </si>
  <si>
    <t>GAGGCA</t>
  </si>
  <si>
    <t>P/PAX</t>
  </si>
  <si>
    <t>ccT/ccTGCCT</t>
  </si>
  <si>
    <t>2339</t>
  </si>
  <si>
    <t>F/I</t>
  </si>
  <si>
    <t>Ttc/Atc</t>
  </si>
  <si>
    <t>2308</t>
  </si>
  <si>
    <t>678</t>
  </si>
  <si>
    <t>2217</t>
  </si>
  <si>
    <t>1963</t>
  </si>
  <si>
    <t>2167</t>
  </si>
  <si>
    <t>1814</t>
  </si>
  <si>
    <t>1985</t>
  </si>
  <si>
    <t>591</t>
  </si>
  <si>
    <t>1967</t>
  </si>
  <si>
    <t>1946</t>
  </si>
  <si>
    <t>rs201294554</t>
  </si>
  <si>
    <t>1705</t>
  </si>
  <si>
    <t>1913</t>
  </si>
  <si>
    <t>1697</t>
  </si>
  <si>
    <t>1670</t>
  </si>
  <si>
    <t>1877</t>
  </si>
  <si>
    <t>1650</t>
  </si>
  <si>
    <t>1513</t>
  </si>
  <si>
    <t>1597</t>
  </si>
  <si>
    <t>1574</t>
  </si>
  <si>
    <t>1562</t>
  </si>
  <si>
    <t>1243</t>
  </si>
  <si>
    <t>Ttt/Ctt</t>
  </si>
  <si>
    <t>1236</t>
  </si>
  <si>
    <t>rs754812654</t>
  </si>
  <si>
    <t>rs200302861</t>
  </si>
  <si>
    <t>943</t>
  </si>
  <si>
    <t>rs541847058</t>
  </si>
  <si>
    <t>rs17856009</t>
  </si>
  <si>
    <t>1015-1016</t>
  </si>
  <si>
    <t>806-807</t>
  </si>
  <si>
    <t>gTT/gT</t>
  </si>
  <si>
    <t>cTa/cGa</t>
  </si>
  <si>
    <t>L/*</t>
  </si>
  <si>
    <t>tTa/tGa</t>
  </si>
  <si>
    <t>rs371193450</t>
  </si>
  <si>
    <t>rs117822670</t>
  </si>
  <si>
    <t>rs558859540</t>
  </si>
  <si>
    <t>rs371535446</t>
  </si>
  <si>
    <t>rs541966250</t>
  </si>
  <si>
    <t>rs140480686</t>
  </si>
  <si>
    <t>rs150435300,COSM599746</t>
  </si>
  <si>
    <t>rs145149161</t>
  </si>
  <si>
    <t>rs550777960</t>
  </si>
  <si>
    <t>rs566341563</t>
  </si>
  <si>
    <t>rs533811676</t>
  </si>
  <si>
    <t>rs373629994</t>
  </si>
  <si>
    <t>rs368952890,COSM3878983</t>
  </si>
  <si>
    <t>rs761104506</t>
  </si>
  <si>
    <t>rs142197156</t>
  </si>
  <si>
    <t>rs777452540</t>
  </si>
  <si>
    <t>Tgg/Agg</t>
  </si>
  <si>
    <t>rs781243394</t>
  </si>
  <si>
    <t>COSM3258959</t>
  </si>
  <si>
    <t>rs749370270</t>
  </si>
  <si>
    <t>W/L</t>
  </si>
  <si>
    <t>tGg/tTg</t>
  </si>
  <si>
    <t>rs548124751</t>
  </si>
  <si>
    <t>rs772431038</t>
  </si>
  <si>
    <t>rs773476283</t>
  </si>
  <si>
    <t>rs200095203</t>
  </si>
  <si>
    <t>rs761138536</t>
  </si>
  <si>
    <t>rs775076690</t>
  </si>
  <si>
    <t>rs767354802</t>
  </si>
  <si>
    <t>rs750393435</t>
  </si>
  <si>
    <t>rs755047174</t>
  </si>
  <si>
    <t>rs201046507</t>
  </si>
  <si>
    <t>672-675</t>
  </si>
  <si>
    <t>498-501</t>
  </si>
  <si>
    <t>166-167</t>
  </si>
  <si>
    <t>AE/A</t>
  </si>
  <si>
    <t>gcAGAA/gcA</t>
  </si>
  <si>
    <t>rs62485525,COSM3832192</t>
  </si>
  <si>
    <t>rs535073192</t>
  </si>
  <si>
    <t>rs757504991</t>
  </si>
  <si>
    <t>rs748745595,COSM1548826</t>
  </si>
  <si>
    <t>rs553514146</t>
  </si>
  <si>
    <t>rs578046612</t>
  </si>
  <si>
    <t>rs200710694</t>
  </si>
  <si>
    <t>rs75425481</t>
  </si>
  <si>
    <t>rs776373798</t>
  </si>
  <si>
    <t>rs759538835</t>
  </si>
  <si>
    <t>rs138028729</t>
  </si>
  <si>
    <t>813-814</t>
  </si>
  <si>
    <t>639-640</t>
  </si>
  <si>
    <t>213-214</t>
  </si>
  <si>
    <t>EE/EX</t>
  </si>
  <si>
    <t>gaGGag/gaGag</t>
  </si>
  <si>
    <t>cAa/cGa</t>
  </si>
  <si>
    <t>857</t>
  </si>
  <si>
    <t>cAa/cCa</t>
  </si>
  <si>
    <t>rs777447262</t>
  </si>
  <si>
    <t>896</t>
  </si>
  <si>
    <t>rs756912388</t>
  </si>
  <si>
    <t>rs759877308</t>
  </si>
  <si>
    <t>rs780832034</t>
  </si>
  <si>
    <t>rs747084699</t>
  </si>
  <si>
    <t>rs755696354</t>
  </si>
  <si>
    <t>290</t>
  </si>
  <si>
    <t>aGa/aCa</t>
  </si>
  <si>
    <t>rs753613671</t>
  </si>
  <si>
    <t>gAg/gTg</t>
  </si>
  <si>
    <t>rs543899386,COSM3832193</t>
  </si>
  <si>
    <t>rs781161445</t>
  </si>
  <si>
    <t>rs370056802</t>
  </si>
  <si>
    <t>rs763344169</t>
  </si>
  <si>
    <t>rs141931104,COSM243043</t>
  </si>
  <si>
    <t>rs760286209</t>
  </si>
  <si>
    <t>rs753490444</t>
  </si>
  <si>
    <t>rs3823677,COSM4006647</t>
  </si>
  <si>
    <t>rs776214865</t>
  </si>
  <si>
    <t>rs571800036</t>
  </si>
  <si>
    <t>rs764909665</t>
  </si>
  <si>
    <t>1281</t>
  </si>
  <si>
    <t>rs200205335</t>
  </si>
  <si>
    <t>COSM1086922</t>
  </si>
  <si>
    <t>1420</t>
  </si>
  <si>
    <t>COSM3635543</t>
  </si>
  <si>
    <t>rs202033395</t>
  </si>
  <si>
    <t>1474</t>
  </si>
  <si>
    <t>rs762598201</t>
  </si>
  <si>
    <t>1501</t>
  </si>
  <si>
    <t>rs753958079</t>
  </si>
  <si>
    <t>rs755171613</t>
  </si>
  <si>
    <t>1525</t>
  </si>
  <si>
    <t>rs142720995</t>
  </si>
  <si>
    <t>1531</t>
  </si>
  <si>
    <t>rs200279177,COSM4161923</t>
  </si>
  <si>
    <t>1368</t>
  </si>
  <si>
    <t>rs554856476</t>
  </si>
  <si>
    <t>rs774268826</t>
  </si>
  <si>
    <t>1604</t>
  </si>
  <si>
    <t>rs573070810</t>
  </si>
  <si>
    <t>rs200716588,COSM3832195</t>
  </si>
  <si>
    <t>rs1209412,COSM328578</t>
  </si>
  <si>
    <t>1703-1706</t>
  </si>
  <si>
    <t>1529-1532</t>
  </si>
  <si>
    <t>510-511</t>
  </si>
  <si>
    <t>TP/T</t>
  </si>
  <si>
    <t>aCTCCt/aCt</t>
  </si>
  <si>
    <t>rs540452416</t>
  </si>
  <si>
    <t>1579</t>
  </si>
  <si>
    <t>rs757686172</t>
  </si>
  <si>
    <t>rs199822092,COSM3685085</t>
  </si>
  <si>
    <t>1674</t>
  </si>
  <si>
    <t>1684</t>
  </si>
  <si>
    <t>1861</t>
  </si>
  <si>
    <t>1687</t>
  </si>
  <si>
    <t>1864</t>
  </si>
  <si>
    <t>rs201540510,COSM3832196</t>
  </si>
  <si>
    <t>rs748794660</t>
  </si>
  <si>
    <t>1910</t>
  </si>
  <si>
    <t>1736</t>
  </si>
  <si>
    <t>1738</t>
  </si>
  <si>
    <t>rs201664716</t>
  </si>
  <si>
    <t>1926</t>
  </si>
  <si>
    <t>1927</t>
  </si>
  <si>
    <t>COSM3685086</t>
  </si>
  <si>
    <t>1762</t>
  </si>
  <si>
    <t>1763</t>
  </si>
  <si>
    <t>rs200679481</t>
  </si>
  <si>
    <t>1945-1947</t>
  </si>
  <si>
    <t>1771-1773</t>
  </si>
  <si>
    <t>cAc/cTc</t>
  </si>
  <si>
    <t>2189</t>
  </si>
  <si>
    <t>gAc/gTc</t>
  </si>
  <si>
    <t>2070</t>
  </si>
  <si>
    <t>2259</t>
  </si>
  <si>
    <t>2363</t>
  </si>
  <si>
    <t>2372-2373</t>
  </si>
  <si>
    <t>2198-2199</t>
  </si>
  <si>
    <t>aGG/aG</t>
  </si>
  <si>
    <t>2414</t>
  </si>
  <si>
    <t>2521</t>
  </si>
  <si>
    <t>rs761638420</t>
  </si>
  <si>
    <t>2592</t>
  </si>
  <si>
    <t>2440</t>
  </si>
  <si>
    <t>rs766270002</t>
  </si>
  <si>
    <t>rs200366203</t>
  </si>
  <si>
    <t>2621-2632</t>
  </si>
  <si>
    <t>2447-2458</t>
  </si>
  <si>
    <t>816-820</t>
  </si>
  <si>
    <t>TPDLP/TX</t>
  </si>
  <si>
    <t>aCCCCTGATTTGCcg/aCcg</t>
  </si>
  <si>
    <t>2634</t>
  </si>
  <si>
    <t>rs201478085,COSM299021</t>
  </si>
  <si>
    <t>2696</t>
  </si>
  <si>
    <t>rs756619072</t>
  </si>
  <si>
    <t>2751</t>
  </si>
  <si>
    <t>rs774516378</t>
  </si>
  <si>
    <t>2790-2792</t>
  </si>
  <si>
    <t>2616-2618</t>
  </si>
  <si>
    <t>872-873</t>
  </si>
  <si>
    <t>SG/SX</t>
  </si>
  <si>
    <t>tcAGGg/tcGg</t>
  </si>
  <si>
    <t>2619</t>
  </si>
  <si>
    <t>rs774390347</t>
  </si>
  <si>
    <t>rs754333806</t>
  </si>
  <si>
    <t>rs148175104</t>
  </si>
  <si>
    <t>2835</t>
  </si>
  <si>
    <t>2857</t>
  </si>
  <si>
    <t>2683</t>
  </si>
  <si>
    <t>rs200251763</t>
  </si>
  <si>
    <t>2873</t>
  </si>
  <si>
    <t>rs772149986</t>
  </si>
  <si>
    <t>2874</t>
  </si>
  <si>
    <t>rs773431606</t>
  </si>
  <si>
    <t>tcA/tcC</t>
  </si>
  <si>
    <t>2896</t>
  </si>
  <si>
    <t>Tct/Act</t>
  </si>
  <si>
    <t>rs760842335</t>
  </si>
  <si>
    <t>2925</t>
  </si>
  <si>
    <t>rs771227402</t>
  </si>
  <si>
    <t>2974</t>
  </si>
  <si>
    <t>3002</t>
  </si>
  <si>
    <t>rs571775862</t>
  </si>
  <si>
    <t>3003</t>
  </si>
  <si>
    <t>2829</t>
  </si>
  <si>
    <t>rs751120334</t>
  </si>
  <si>
    <t>3007</t>
  </si>
  <si>
    <t>2833</t>
  </si>
  <si>
    <t>rs532451324</t>
  </si>
  <si>
    <t>2877</t>
  </si>
  <si>
    <t>rs750211132</t>
  </si>
  <si>
    <t>3072</t>
  </si>
  <si>
    <t>rs755904466</t>
  </si>
  <si>
    <t>rs779905895,COSM4004360</t>
  </si>
  <si>
    <t>3132</t>
  </si>
  <si>
    <t>2958</t>
  </si>
  <si>
    <t>3145</t>
  </si>
  <si>
    <t>2971</t>
  </si>
  <si>
    <t>rs749242397</t>
  </si>
  <si>
    <t>3146</t>
  </si>
  <si>
    <t>2972</t>
  </si>
  <si>
    <t>rs772155279</t>
  </si>
  <si>
    <t>3155</t>
  </si>
  <si>
    <t>994</t>
  </si>
  <si>
    <t>3194</t>
  </si>
  <si>
    <t>3020</t>
  </si>
  <si>
    <t>rs551046729</t>
  </si>
  <si>
    <t>3200</t>
  </si>
  <si>
    <t>3219</t>
  </si>
  <si>
    <t>3264</t>
  </si>
  <si>
    <t>3090</t>
  </si>
  <si>
    <t>3283</t>
  </si>
  <si>
    <t>3286-3292</t>
  </si>
  <si>
    <t>3112-3118</t>
  </si>
  <si>
    <t>1038-1040</t>
  </si>
  <si>
    <t>QGL/L</t>
  </si>
  <si>
    <t>CAGGGCCtg/Ctg</t>
  </si>
  <si>
    <t>3296</t>
  </si>
  <si>
    <t>3122</t>
  </si>
  <si>
    <t>3301</t>
  </si>
  <si>
    <t>3127</t>
  </si>
  <si>
    <t>3345</t>
  </si>
  <si>
    <t>rs577366369</t>
  </si>
  <si>
    <t>3172</t>
  </si>
  <si>
    <t>rs753676204</t>
  </si>
  <si>
    <t>3174</t>
  </si>
  <si>
    <t>rs754853284</t>
  </si>
  <si>
    <t>3349</t>
  </si>
  <si>
    <t>rs778970525</t>
  </si>
  <si>
    <t>3359</t>
  </si>
  <si>
    <t>rs781507585</t>
  </si>
  <si>
    <t>3385</t>
  </si>
  <si>
    <t>3211</t>
  </si>
  <si>
    <t>rs769037711</t>
  </si>
  <si>
    <t>3386</t>
  </si>
  <si>
    <t>3212</t>
  </si>
  <si>
    <t>rs774923828</t>
  </si>
  <si>
    <t>3427</t>
  </si>
  <si>
    <t>rs199750164</t>
  </si>
  <si>
    <t>5/15</t>
  </si>
  <si>
    <t>3293</t>
  </si>
  <si>
    <t>3341</t>
  </si>
  <si>
    <t>3532</t>
  </si>
  <si>
    <t>3367</t>
  </si>
  <si>
    <t>3554</t>
  </si>
  <si>
    <t>3555</t>
  </si>
  <si>
    <t>3391</t>
  </si>
  <si>
    <t>3566</t>
  </si>
  <si>
    <t>3392</t>
  </si>
  <si>
    <t>3412</t>
  </si>
  <si>
    <t>3621</t>
  </si>
  <si>
    <t>3447</t>
  </si>
  <si>
    <t>3463</t>
  </si>
  <si>
    <t>3642</t>
  </si>
  <si>
    <t>3664</t>
  </si>
  <si>
    <t>3526</t>
  </si>
  <si>
    <t>rs752538365</t>
  </si>
  <si>
    <t>3746</t>
  </si>
  <si>
    <t>3572</t>
  </si>
  <si>
    <t>rs141938730</t>
  </si>
  <si>
    <t>3577</t>
  </si>
  <si>
    <t>1193</t>
  </si>
  <si>
    <t>3620</t>
  </si>
  <si>
    <t>rs755202652,COSM1086926</t>
  </si>
  <si>
    <t>3795</t>
  </si>
  <si>
    <t>rs779066032</t>
  </si>
  <si>
    <t>3855</t>
  </si>
  <si>
    <t>rs759604836</t>
  </si>
  <si>
    <t>rs758714011,COSM1086927</t>
  </si>
  <si>
    <t>3866</t>
  </si>
  <si>
    <t>3692</t>
  </si>
  <si>
    <t>rs764474357</t>
  </si>
  <si>
    <t>rs751962686</t>
  </si>
  <si>
    <t>7/15</t>
  </si>
  <si>
    <t>3949</t>
  </si>
  <si>
    <t>1276</t>
  </si>
  <si>
    <t>4008</t>
  </si>
  <si>
    <t>8/15</t>
  </si>
  <si>
    <t>3865</t>
  </si>
  <si>
    <t>rs755592670</t>
  </si>
  <si>
    <t>4059</t>
  </si>
  <si>
    <t>rs779706972</t>
  </si>
  <si>
    <t>4071</t>
  </si>
  <si>
    <t>3897</t>
  </si>
  <si>
    <t>rs748976687</t>
  </si>
  <si>
    <t>3898</t>
  </si>
  <si>
    <t>3931</t>
  </si>
  <si>
    <t>3945</t>
  </si>
  <si>
    <t>4127</t>
  </si>
  <si>
    <t>4130</t>
  </si>
  <si>
    <t>rs748010261</t>
  </si>
  <si>
    <t>rs539414760</t>
  </si>
  <si>
    <t>4181</t>
  </si>
  <si>
    <t>4007</t>
  </si>
  <si>
    <t>rs751915663</t>
  </si>
  <si>
    <t>4183</t>
  </si>
  <si>
    <t>4025</t>
  </si>
  <si>
    <t>rs768010897</t>
  </si>
  <si>
    <t>rs557785070</t>
  </si>
  <si>
    <t>4031</t>
  </si>
  <si>
    <t>4231</t>
  </si>
  <si>
    <t>4057</t>
  </si>
  <si>
    <t>rs767049125</t>
  </si>
  <si>
    <t>4232</t>
  </si>
  <si>
    <t>4058</t>
  </si>
  <si>
    <t>rs377472423,COSM328875</t>
  </si>
  <si>
    <t>4256</t>
  </si>
  <si>
    <t>rs770762631</t>
  </si>
  <si>
    <t>4261</t>
  </si>
  <si>
    <t>4087</t>
  </si>
  <si>
    <t>rs150657398,COSM1086932</t>
  </si>
  <si>
    <t>4263</t>
  </si>
  <si>
    <t>4089</t>
  </si>
  <si>
    <t>rs201695853</t>
  </si>
  <si>
    <t>4101</t>
  </si>
  <si>
    <t>rs547539170,COSM3774280</t>
  </si>
  <si>
    <t>4296</t>
  </si>
  <si>
    <t>4122</t>
  </si>
  <si>
    <t>COSM599674</t>
  </si>
  <si>
    <t>4317</t>
  </si>
  <si>
    <t>4143</t>
  </si>
  <si>
    <t>4149</t>
  </si>
  <si>
    <t>rs199530417</t>
  </si>
  <si>
    <t>4324</t>
  </si>
  <si>
    <t>4340</t>
  </si>
  <si>
    <t>4166</t>
  </si>
  <si>
    <t>rs760092687</t>
  </si>
  <si>
    <t>4389</t>
  </si>
  <si>
    <t>1405</t>
  </si>
  <si>
    <t>4396</t>
  </si>
  <si>
    <t>4222</t>
  </si>
  <si>
    <t>rs756027350</t>
  </si>
  <si>
    <t>4400</t>
  </si>
  <si>
    <t>4226</t>
  </si>
  <si>
    <t>rs748105828</t>
  </si>
  <si>
    <t>4415</t>
  </si>
  <si>
    <t>rs750297432</t>
  </si>
  <si>
    <t>4416</t>
  </si>
  <si>
    <t>4242</t>
  </si>
  <si>
    <t>4417</t>
  </si>
  <si>
    <t>4243</t>
  </si>
  <si>
    <t>4418</t>
  </si>
  <si>
    <t>rs200961550</t>
  </si>
  <si>
    <t>4422</t>
  </si>
  <si>
    <t>4248</t>
  </si>
  <si>
    <t>rs747269987</t>
  </si>
  <si>
    <t>4426</t>
  </si>
  <si>
    <t>rs771323721</t>
  </si>
  <si>
    <t>4289</t>
  </si>
  <si>
    <t>4499</t>
  </si>
  <si>
    <t>4325</t>
  </si>
  <si>
    <t>4332</t>
  </si>
  <si>
    <t>1444</t>
  </si>
  <si>
    <t>rs544126626</t>
  </si>
  <si>
    <t>4342</t>
  </si>
  <si>
    <t>4520-4521</t>
  </si>
  <si>
    <t>4346-4347</t>
  </si>
  <si>
    <t>4358</t>
  </si>
  <si>
    <t>4557</t>
  </si>
  <si>
    <t>4383</t>
  </si>
  <si>
    <t>rs776071136</t>
  </si>
  <si>
    <t>4570</t>
  </si>
  <si>
    <t>4571</t>
  </si>
  <si>
    <t>4397</t>
  </si>
  <si>
    <t>rs762318673</t>
  </si>
  <si>
    <t>4576-4578</t>
  </si>
  <si>
    <t>4402-4404</t>
  </si>
  <si>
    <t>rs763690353</t>
  </si>
  <si>
    <t>4435</t>
  </si>
  <si>
    <t>4612</t>
  </si>
  <si>
    <t>4438</t>
  </si>
  <si>
    <t>rs773772745</t>
  </si>
  <si>
    <t>4452</t>
  </si>
  <si>
    <t>1484</t>
  </si>
  <si>
    <t>13/15</t>
  </si>
  <si>
    <t>4648</t>
  </si>
  <si>
    <t>rs753838118</t>
  </si>
  <si>
    <t>4671</t>
  </si>
  <si>
    <t>4497</t>
  </si>
  <si>
    <t>rs777881963</t>
  </si>
  <si>
    <t>4507</t>
  </si>
  <si>
    <t>4698</t>
  </si>
  <si>
    <t>4524</t>
  </si>
  <si>
    <t>14/15</t>
  </si>
  <si>
    <t>4737</t>
  </si>
  <si>
    <t>rs62485531</t>
  </si>
  <si>
    <t>4765</t>
  </si>
  <si>
    <t>4591</t>
  </si>
  <si>
    <t>rs149995486</t>
  </si>
  <si>
    <t>4803</t>
  </si>
  <si>
    <t>4629</t>
  </si>
  <si>
    <t>rs761936976</t>
  </si>
  <si>
    <t>rs200973815</t>
  </si>
  <si>
    <t>4810</t>
  </si>
  <si>
    <t>4636</t>
  </si>
  <si>
    <t>rs756346759</t>
  </si>
  <si>
    <t>15/15</t>
  </si>
  <si>
    <t>4816</t>
  </si>
  <si>
    <t>rs756733119</t>
  </si>
  <si>
    <t>4847</t>
  </si>
  <si>
    <t>4673</t>
  </si>
  <si>
    <t>rs759733893</t>
  </si>
  <si>
    <t>4878</t>
  </si>
  <si>
    <t>4704</t>
  </si>
  <si>
    <t>rs61734507</t>
  </si>
  <si>
    <t>4957</t>
  </si>
  <si>
    <t>rs148911928</t>
  </si>
  <si>
    <t>uncorr</t>
  </si>
  <si>
    <t>GPRIN2_NPY4R</t>
  </si>
  <si>
    <t>1000 Genomes (N=658)</t>
  </si>
  <si>
    <t>genes</t>
  </si>
  <si>
    <t>OR3A</t>
  </si>
  <si>
    <t>partial</t>
  </si>
  <si>
    <t>partial-fusion</t>
  </si>
  <si>
    <t>Duplication Type</t>
  </si>
  <si>
    <t>ARHGEF34P,ARHGEF35,ARHGEF5,CTAGE4,CTAGE8,OR2A1,OR2A20P,OR2A42,OR2A7,OR2A9P,RNU6-57P</t>
  </si>
  <si>
    <t>CTAGE15,EPHA1-AS1,FAM115C</t>
  </si>
  <si>
    <t>GTF2IP1,GTF2IRD2,GTF2IRD2B,LOC100093631,NCF1C</t>
  </si>
  <si>
    <t>GTF2I,GTF2IRD2,NCF1</t>
  </si>
  <si>
    <t>GTF2IP1,GTF2IRD2P1,LOC100093631,NCF1B</t>
  </si>
  <si>
    <t>MIR4435-1,MIR4435-1HG,MIR4435-2</t>
  </si>
  <si>
    <t>LIMS3-LOC440895</t>
  </si>
  <si>
    <t>LINC00152,MIR4435-1,MIR4435-2</t>
  </si>
  <si>
    <t>RMND5A,RNF103-CHMP3</t>
  </si>
  <si>
    <t>LOC440434</t>
  </si>
  <si>
    <t>LOC100288637</t>
  </si>
  <si>
    <t>CHRFAM7A,DKFZP434L187</t>
  </si>
  <si>
    <t>CT60</t>
  </si>
  <si>
    <t>LOC440040</t>
  </si>
  <si>
    <t>FRMPD2P1,PTPN20A,PTPN20B</t>
  </si>
  <si>
    <t>GPRIN2,HNRNPA1P33,LINC00842,LOC100996758,NPY4R,SYT15</t>
  </si>
  <si>
    <t>PTPN20A,PTPN20B</t>
  </si>
  <si>
    <t>LINC00467</t>
  </si>
  <si>
    <t>FCGR1A,HIST2H2BF,HIST2H3D</t>
  </si>
  <si>
    <t>FAM72B,FCGR1B,HIST2H2BA</t>
  </si>
  <si>
    <t>novel discovery?</t>
  </si>
  <si>
    <t>excess read depth in CHM1?</t>
  </si>
  <si>
    <t>CHM1 identity between copies</t>
  </si>
  <si>
    <t>CHM1 mappings</t>
  </si>
  <si>
    <t>WGAC overlap (bp)</t>
  </si>
  <si>
    <t>WSSD overlap (bp)</t>
  </si>
  <si>
    <t>size (bp)</t>
  </si>
  <si>
    <t>PDE4DIP</t>
  </si>
  <si>
    <t>RNF115</t>
  </si>
  <si>
    <t>SCGB1C1</t>
  </si>
  <si>
    <t>GPR89C</t>
  </si>
  <si>
    <t>high prior.</t>
  </si>
  <si>
    <t>GPRIN2**</t>
  </si>
  <si>
    <t>LOC285074 (RMND5A)</t>
  </si>
  <si>
    <t>BOLA2/CORO1A</t>
  </si>
  <si>
    <t>chr7:143512706-144396216</t>
  </si>
  <si>
    <t>Coordinates (GRCh38)</t>
  </si>
  <si>
    <t>chr2:106320288-111913700</t>
  </si>
  <si>
    <t>chr1:143744017-149828156</t>
  </si>
  <si>
    <t>chr2:86834206-87697988</t>
  </si>
  <si>
    <t>chr2:106475164-111615296</t>
  </si>
  <si>
    <t>chr2:130401551-130719937</t>
  </si>
  <si>
    <t>chr5:69533890-71364489</t>
  </si>
  <si>
    <t>Refined Coordinates (GRCh38)</t>
  </si>
  <si>
    <t xml:space="preserve">chr7:72858573-75507275  </t>
  </si>
  <si>
    <t>chr7:143521769-144377283</t>
  </si>
  <si>
    <t>chr10:46396229-48181659</t>
  </si>
  <si>
    <t>chr15:30077908-32632914</t>
  </si>
  <si>
    <t>chr10:46870208-46991847</t>
  </si>
  <si>
    <t>TCAF2A (B1)</t>
  </si>
  <si>
    <t>TCAF1A/TCAF2A (C1)</t>
  </si>
  <si>
    <t>TCAF2B (B2)</t>
  </si>
  <si>
    <t>TCAF1B/TCAF2C (C2)</t>
  </si>
  <si>
    <t>Genes</t>
  </si>
  <si>
    <t>FCGR1C,HIST2H2BC,FAM72C,SRGAP2C</t>
  </si>
  <si>
    <t>FCGR1D,HIST2H2BD,SRGAP2D,FAM72D,FAM72B,SRGAP2B,GPR89A,HYDIN2,GPR89B,FCGR1A,HIST2H2BA</t>
  </si>
  <si>
    <t>FAM72A,SRGAP2A</t>
  </si>
  <si>
    <t>CD8B-B,MIR4267A,MIR4267B,MIR4435A</t>
  </si>
  <si>
    <t>CD8B-A,MIR4435B</t>
  </si>
  <si>
    <t>CFC1B,TISP43B,TISP43A,CFC1A</t>
  </si>
  <si>
    <t>GTF2IC,NCF1C,GTF2IDR2C,GTF2IA,NCF1A,GTF2IRD2A,GTF2IRD2B,NCF1B,GTF2IB</t>
  </si>
  <si>
    <t># GENES</t>
  </si>
  <si>
    <t>TCAF1A,TCAF2B,TCAF2C,TCAF2A,TCAF1B,ARHGEF5C,OR2A-A,OR2A-B,ARHGEF5B,ARHGEF5A</t>
  </si>
  <si>
    <t>CHRFAM7A,ARHGAP11B,CHRNA7,ARHGAP11A</t>
  </si>
  <si>
    <t>BOLA2A,BOLA2B</t>
  </si>
  <si>
    <t>GPRIN2B,NPY4RB,PTPN20B,FRMPD2B,NPY4RA,GPRIN2A,PTPN20A,FRMPD2A</t>
  </si>
  <si>
    <t>GTF2IA/NCF1A/GTF2IRD2A (Bm)</t>
  </si>
  <si>
    <t>GTF2IB/NCF1B/GTF2IRD2B (Bt)</t>
  </si>
  <si>
    <t>State*</t>
  </si>
  <si>
    <t>* State of breakpoints: U=uncertain; C=certain</t>
  </si>
  <si>
    <t>BOLA2A</t>
  </si>
  <si>
    <t>chr16:30188532-30278066; chr16:30284695-30290937</t>
  </si>
  <si>
    <t>chr16:29442926-29538080</t>
  </si>
  <si>
    <t>0.047 ± 1.22E-5***</t>
  </si>
  <si>
    <t>GRCh38 incorrect</t>
  </si>
  <si>
    <t>chr7:75217889-75379885</t>
  </si>
  <si>
    <t>No HSD genes (A1)</t>
  </si>
  <si>
    <t>No HSD genes (A2)</t>
  </si>
  <si>
    <t>No HSD genes (At)</t>
  </si>
  <si>
    <t>No HSD genes (Am)</t>
  </si>
  <si>
    <t>GTF2IB/NCF1B/GTF2IRD2B (At/Bt/Ct)</t>
  </si>
  <si>
    <t>GTF2IC/NCF1C/GTF2IRD2C (Ac/Bc/Cm)</t>
  </si>
  <si>
    <t>chr7:74869961-74984489</t>
  </si>
  <si>
    <t>HSD genes (ancestral)</t>
  </si>
  <si>
    <t>HSD genes (derived)</t>
  </si>
  <si>
    <t>May have been accompanied by a 90 kbp inversion of "unique" space (chr7:74984489-75074151)</t>
  </si>
  <si>
    <t>May have been accompanied by a 467 kbp inversion of "unique" space (chr10:46991847-47458989)</t>
  </si>
  <si>
    <t>10q11.23***</t>
  </si>
  <si>
    <t>7q35***</t>
  </si>
  <si>
    <t>7q11.23***</t>
  </si>
  <si>
    <t>Alignment coordinates - ancestral region (hg38)</t>
  </si>
  <si>
    <t>chr1:206169719-206409977</t>
  </si>
  <si>
    <t>No.</t>
  </si>
  <si>
    <t>Align size (bp)</t>
  </si>
  <si>
    <t>Ancestral paralogs uncertain; pairwise comparison using CH17</t>
  </si>
  <si>
    <t>6**</t>
  </si>
  <si>
    <t>9**</t>
  </si>
  <si>
    <t>21**</t>
  </si>
  <si>
    <t>22**</t>
  </si>
  <si>
    <t>23**</t>
  </si>
  <si>
    <t>24**</t>
  </si>
  <si>
    <t>25**</t>
  </si>
  <si>
    <t>26**</t>
  </si>
  <si>
    <t>27**</t>
  </si>
  <si>
    <t>Used SD B for pairwise alignment due to excess of core duplicons within A and C</t>
  </si>
  <si>
    <t>* Timing assuming human-chimpanzee split of 6 mya</t>
  </si>
  <si>
    <t>Relative Rate**</t>
  </si>
  <si>
    <t>chr1:145606096-145686998</t>
  </si>
  <si>
    <t>full length alignment did not pass; refined region based on pairwise comparisons</t>
  </si>
  <si>
    <t>0.776 ± 0.034</t>
  </si>
  <si>
    <t>0.838 ± 0.033</t>
  </si>
  <si>
    <t>chr1:149751798-149824399</t>
  </si>
  <si>
    <t>2p11.2***</t>
  </si>
  <si>
    <t>*** Alignment performed using non-reference (hg38) CH17 clones</t>
  </si>
  <si>
    <t>corrected using method described in Dennis et al. (2012)</t>
  </si>
  <si>
    <t>chr2:111252926-111519068</t>
  </si>
  <si>
    <t>0.438 ± 0.011</t>
  </si>
  <si>
    <t>0.094 ± 0.012</t>
  </si>
  <si>
    <t>full length alignment did not pass; refined region based on pairwise comparisons and removing high copy SD</t>
  </si>
  <si>
    <t>chr2:130510333-130559948</t>
  </si>
  <si>
    <t>0.313 ± 0.028</t>
  </si>
  <si>
    <t>chr7:75217889-75254016</t>
  </si>
  <si>
    <t>used assigned branch length of A-A/B/C/D from Neigh-join tree, since B,C,D did not pass RR</t>
  </si>
  <si>
    <t>used assigned branch length of A-A/B from Neigh-join tree, since B did not pass RR</t>
  </si>
  <si>
    <t xml:space="preserve">does not pass RR test with orangutan as outgroup (P=0.042-0.049) but passes with gorilla as outgroup </t>
  </si>
  <si>
    <t>used refined alignment based on difficulties with tandem variable copied duplications in the SD</t>
  </si>
  <si>
    <t>chr7:73174796-73232064</t>
  </si>
  <si>
    <t>6p25.3***</t>
  </si>
  <si>
    <t>chr7:144300745-144364104</t>
  </si>
  <si>
    <t>0.310 ± 0.038</t>
  </si>
  <si>
    <t>0.200 ± 0.016</t>
  </si>
  <si>
    <t>Described in Antonacci et al. (2014)</t>
  </si>
  <si>
    <t>Described in Antonacci et al. (2014); Used gibbon as an outgroup due to gaps in orangutan reference</t>
  </si>
  <si>
    <t>chr10:46531787-46706595</t>
  </si>
  <si>
    <t>full length alignment did not pass; refined region based on pairwise comparisons of lower copy region</t>
  </si>
  <si>
    <t>0.380 ± 0.014</t>
  </si>
  <si>
    <t>chr15_KI270905v1_alt:4438360-4592318</t>
  </si>
  <si>
    <t>chr15_KI270905v1_alt:4822089-4847498</t>
  </si>
  <si>
    <t>Unclear why this alignment does not pass the RR test based on phylogenetic tree; left uncorrected</t>
  </si>
  <si>
    <t>region in hg38</t>
  </si>
  <si>
    <t>CH17-136J9</t>
  </si>
  <si>
    <t>AC241928.1</t>
  </si>
  <si>
    <t>1q32.1_SRGAP2A</t>
  </si>
  <si>
    <t>CH17-258K8</t>
  </si>
  <si>
    <t>AC270162</t>
  </si>
  <si>
    <t>6p25.3_DUSP22</t>
  </si>
  <si>
    <t>18p11.32_ROCK1B</t>
  </si>
  <si>
    <t>hg38 (CH17)</t>
  </si>
  <si>
    <t>hg38</t>
  </si>
  <si>
    <t>CH17 contig</t>
  </si>
  <si>
    <t>GTF2H2B (A2)</t>
  </si>
  <si>
    <t>GTF2H2B/OCLN-B (A2)</t>
  </si>
  <si>
    <t>GTF2H2C (A3)</t>
  </si>
  <si>
    <t>pairwise identity</t>
  </si>
  <si>
    <t>15**</t>
  </si>
  <si>
    <t>28**</t>
  </si>
  <si>
    <t>Chaisson et al.</t>
  </si>
  <si>
    <t>Steinberg et al.</t>
  </si>
  <si>
    <t>Steinberg et al., Chaisson et al.</t>
  </si>
  <si>
    <t>1p12, 1q21.1</t>
  </si>
  <si>
    <t>individuals CN=2*</t>
  </si>
  <si>
    <t>1000 Genomes (n=2,143)</t>
  </si>
  <si>
    <t>FCGR1^</t>
  </si>
  <si>
    <t>^ Gene paralog has a fixed LGD</t>
  </si>
  <si>
    <t>GTF2I^</t>
  </si>
  <si>
    <t>GTF2IRD2^</t>
  </si>
  <si>
    <t>HIST2H2BF***^</t>
  </si>
  <si>
    <t>NCF1^</t>
  </si>
  <si>
    <t>ROCK1^</t>
  </si>
  <si>
    <t>HYDIN^</t>
  </si>
  <si>
    <t>chr1:149712511-149828156</t>
  </si>
  <si>
    <t>chr1:145129136-145157265</t>
  </si>
  <si>
    <t>Subsequent deletions at 1q21.1 locus (ancestral max: chr1:149644436-149828156; derived max: chr1:145129136-145188250)</t>
  </si>
  <si>
    <t>Used RGPD3 duplication that existed in human-chimp ancestor as insertion site (ancestral max: chr2:86834206-86873841; derived max: chr2:106475164-106515037)</t>
  </si>
  <si>
    <t>chr2:87061329-87096603</t>
  </si>
  <si>
    <t xml:space="preserve">chr2:106479515-106515037 </t>
  </si>
  <si>
    <t>MIR4435 region may have duplicated in one segment from 2q13 to 2p11.2 and split later (chr2:111252926-111615296; 362370 bp)</t>
  </si>
  <si>
    <t>CH17 contig proximal segdup represents different haplotype vs. GRCh38; derived region has additional segdups (ancestral max: chr2:109736855-110095177; derived max: chr2:110276211-110634615)</t>
  </si>
  <si>
    <t>chr2:110291349-110633148</t>
  </si>
  <si>
    <t>chr2:109738320-110080027</t>
  </si>
  <si>
    <t>Ancestral paralogs uncertain (ancestral max: chr2:130401551-130559948; derived max: chr2:130560659-130719937)</t>
  </si>
  <si>
    <t>chr2:130510332-130559948</t>
  </si>
  <si>
    <t>chr2:130560659-130610287</t>
  </si>
  <si>
    <t>NonHSD</t>
  </si>
  <si>
    <t>ARHGEF5A/OR3A-A</t>
  </si>
  <si>
    <t>ARHGEF5C/OR3-B</t>
  </si>
  <si>
    <t>Gap at derived region in build 38; Ancestral paralog uncertain (ancestral max: chr10:46396229-46840017; derived max: chr10:47500010-47988907)</t>
  </si>
  <si>
    <t>chr10:46396229-46788319</t>
  </si>
  <si>
    <t>chr10:47552025-47988907</t>
  </si>
  <si>
    <t>chr15:32607507-32632914</t>
  </si>
  <si>
    <t>chr15:30618102-30642956</t>
  </si>
  <si>
    <t>chr15:32153206-32384945</t>
  </si>
  <si>
    <t>Did not include core duplicons In alignment (ancestral max: chr15:32153206-32607507; derived max: chr15:30077908-30618102, which includes alpha and beta, which was predicted to duplicate together (Antonacci et al)</t>
  </si>
  <si>
    <t>chr15:30153406-30377808</t>
  </si>
  <si>
    <t>chr1:120448493-121428436</t>
  </si>
  <si>
    <t>chr1:142559729-149937142</t>
  </si>
  <si>
    <t>chr1:206203243-206656055</t>
  </si>
  <si>
    <t>chr2:86864501-88507867</t>
  </si>
  <si>
    <t>chr7:71946049-75191406</t>
  </si>
  <si>
    <t>chr10:46129380-49439193</t>
  </si>
  <si>
    <t>chr16:28963140-30371272</t>
  </si>
  <si>
    <t>chr16:70764505-71206643</t>
  </si>
  <si>
    <t>Coordinates (GRCh37)</t>
  </si>
  <si>
    <t>ext_probe_start</t>
  </si>
  <si>
    <t>ext_probe_stop</t>
  </si>
  <si>
    <t>ext_probe_copy</t>
  </si>
  <si>
    <t>ext_probe_sequence</t>
  </si>
  <si>
    <t>lig_probe_start</t>
  </si>
  <si>
    <t>lig_probe_stop</t>
  </si>
  <si>
    <t>lig_probe_copy</t>
  </si>
  <si>
    <t>lig_probe_sequence</t>
  </si>
  <si>
    <t>mip_scan_start_position</t>
  </si>
  <si>
    <t>mip_scan_stop_position</t>
  </si>
  <si>
    <t>scan_target_sequence</t>
  </si>
  <si>
    <t>mip_sequence</t>
  </si>
  <si>
    <t>feature_start_position</t>
  </si>
  <si>
    <t>feature_stop_position</t>
  </si>
  <si>
    <t>probe_strand</t>
  </si>
  <si>
    <t>failure_flags</t>
  </si>
  <si>
    <t>Alt_ID</t>
  </si>
  <si>
    <t>CTCGCTGCAGCTCCGGGAC</t>
  </si>
  <si>
    <t>CCCGGGCGCCTCTGTGCGCCC</t>
  </si>
  <si>
    <t>TCAACATGCGCTGCTCGCCGGGAGGCGTCTGGCTGGCGCTGGCCGCGTCGCTCCTGCACGGTAAAGCCACTGCCTCCCCGCCCTCCACTCCTCCGTGGGATCCCGGGCACAT</t>
  </si>
  <si>
    <t>CCCGGGCGCCTCTGTGCGCCCCTTCAGCTTCCCGATATCCGACGGTAGTGTNNNNNNNNCTCGCTGCAGCTCCGGGAC</t>
  </si>
  <si>
    <t>CCCCCGCCGCCCACCCGGTG</t>
  </si>
  <si>
    <t>ATCCCACGGAGGAGTGGAGG</t>
  </si>
  <si>
    <t>CAGCCCAGACAAGCAGCCCCCGCAGCGCCCCCGCTGCCCCTCCCCGGCGGCGGGGAGATCCCAAACCTGGCCCAGGCGCGGGGCGCACAGAGGCGCCCGGGATGTGCCCGGG</t>
  </si>
  <si>
    <t>ATCCCACGGAGGAGTGGAGGCTTCAGCTTCCCGATATCCGACGGTAGTGTNNNNNNNNCCCCCGCCGCCCACCCGGTG</t>
  </si>
  <si>
    <t>CCCCTGCCCGGGTCTT</t>
  </si>
  <si>
    <t>GTCTACTTCTCCCTGAGCCTCCTG</t>
  </si>
  <si>
    <t>CTCTCCTTAAGTGTCCCTGCAAGGCGAGTTCCAGAGGAAGCTTTACAAGGAGCTGGTCAAGAACTACAATCCCTTGGAGAGGCCCGTGGCCAATGACTCGCAACCACTCACC</t>
  </si>
  <si>
    <t>GTCTACTTCTCCCTGAGCCTCCTGCTTCAGCTTCCCGATATCCGACGGTAGTGTNNNNNNNNCCCCTGCCCGGGTCTT</t>
  </si>
  <si>
    <t>GTCTAAAAAGCCCCTCGG</t>
  </si>
  <si>
    <t>GGGCCTCTCCAAGGGATTGTAG</t>
  </si>
  <si>
    <t>AGCCCAGGAAGGGGAGAGGGCAGCCCTGTAGCCAGGCGGGACTCACCACGTCCATGATCTGCAGGAGGCTCAGGGAGAAGTAGACGGTGAGTGGTTGCGAGTCATTGGCCAC</t>
  </si>
  <si>
    <t>GGGCCTCTCCAAGGGATTGTAGCTTCAGCTTCCCGATATCCGACGGTAGTGTNNNNNNNNGTCTAAAAAGCCCCTCGG</t>
  </si>
  <si>
    <t>TTATGCTGCTGCTTTTTT</t>
  </si>
  <si>
    <t>ATTCTTGTTCTGATACCTGAGA</t>
  </si>
  <si>
    <t>TTTTTTTTTGAAGGATGAGAAGAACCAAGTTTTAACCACCAACATTTGGCTGCAAATGGTAAGTTAAGAGAATGACAATCTCTCCCATGGGCTGCAAGATCTTGCACCCAAG</t>
  </si>
  <si>
    <t>ATTCTTGTTCTGATACCTGAGACTTCAGCTTCCCGATATCCGACGGTAGTGTNNNNNNNNTTATGCTGCTGCTTTTTT</t>
  </si>
  <si>
    <t>TCTCAGGTATCAGAACAA</t>
  </si>
  <si>
    <t>AAAAAAAAAAGCAGCAGCATAA</t>
  </si>
  <si>
    <t>GAATCTTGGGTGCAAGATCTTGCAGCCCATGGGAGAGATTGTCATTCTCTTAACTTACCATTTGCAGCCAAATGTTGGTGGTTAAAACTTGGTTCTTCTCATCCTTCAAAAA</t>
  </si>
  <si>
    <t>AAAAAAAAAAGCAGCAGCATAACTTCAGCTTCCCGATATCCGACGGTAGTGTNNNNNNNNTCTCAGGTATCAGAACAA</t>
  </si>
  <si>
    <t>GGAAGTGAAGTGCTGC</t>
  </si>
  <si>
    <t>ACATTCTTCTCTATAACAGGTAAG</t>
  </si>
  <si>
    <t>TAATGTCATTGTGTGTGTCAGTCTTGGACAGATCACTATTTACAGTGGAATGTGTCAGAATATCCAGGGGTGAAGACTGTTCGTTTCCCAGATGGCCAGATTTGGAAACCAG</t>
  </si>
  <si>
    <t>ACATTCTTCTCTATAACAGGTAAGCTTCAGCTTCCCGATATCCGACGGTAGTGTNNNNNNNNGGAAGTGAAGTGCTGC</t>
  </si>
  <si>
    <t>CATAGATAACATATCCAGCA</t>
  </si>
  <si>
    <t>AATCTGGCCATCTGGGAAAC</t>
  </si>
  <si>
    <t>TCTCTGTGAAATATTCAAATATACGTGATAGCTACATGTATGCAAGCATAAAATCATTTTTTTCCTTTGTTCAATATGCTTACCTGTTATAGAGAAGAATGTCTGGTTTCCA</t>
  </si>
  <si>
    <t>AATCTGGCCATCTGGGAAACCTTCAGCTTCCCGATATCCGACGGTAGTGTNNNNNNNNCATAGATAACATATCCAGCA</t>
  </si>
  <si>
    <t>GGCAGTACCTTTGTTCTCT</t>
  </si>
  <si>
    <t>GTTCTGTGGCAGAGATGGCTG</t>
  </si>
  <si>
    <t>GAATGGCAGCAGTTATGACCAACAGCAGGAAGTGCTGGCCTATGGGATGCACTGCTGGAGCCCACAGTTTGGACCCACATCCTCGTCTATGTTCCCTGTTGTGCATTGGAGA</t>
  </si>
  <si>
    <t>GTTCTGTGGCAGAGATGGCTGCTTCAGCTTCCCGATATCCGACGGTAGTGTNNNNNNNNGGCAGTACCTTTGTTCTCT</t>
  </si>
  <si>
    <t>GTCCCTTATTTCCTGACCT</t>
  </si>
  <si>
    <t>CCAATGCACAACAGGGAACAT</t>
  </si>
  <si>
    <t>CAGGAGAAAGACTATTAGAAATCAGGTATATACCCTGCAGGGGAAGTTTCTGCATGCAGCTAGAGATGACAGTCCTCACGCTCACCTGCAGCCATCTCTGCCACAGAACTCT</t>
  </si>
  <si>
    <t>CCAATGCACAACAGGGAACATCTTCAGCTTCCCGATATCCGACGGTAGTGTNNNNNNNNGTCCCTTATTTCCTGACCT</t>
  </si>
  <si>
    <t>ATGCAGTCCTTTTCCTGTT</t>
  </si>
  <si>
    <t>CAGTTAGAAAACTGAAGCGAG</t>
  </si>
  <si>
    <t>TCTAGTGCTGATGAGCGCTTTGACGCCACATTCCACACTAACGTGTTGGTGAATTCTTCTGGGCATTGCCAGTACCTGCCTCCAGGTAAGCTGCACCTCCTTTGTCCTCTTC</t>
  </si>
  <si>
    <t>CAGTTAGAAAACTGAAGCGAGCTTCAGCTTCCCGATATCCGACGGTAGTGTNNNNNNNNATGCAGTCCTTTTCCTGTT</t>
  </si>
  <si>
    <t>CGCTTCAGTTTTCTAACTG</t>
  </si>
  <si>
    <t>AACAGGAAAAGGACTGCATGA</t>
  </si>
  <si>
    <t>GAAGAGGACAAAGGAGGTGCAGCTTACCTGGAGGCAGGTACTGGCAATGCCCAGAAGAATTCACCAACACGTTAGTGTGGAATGTGGCGTCAAAGCGCTCATCAGCACTAGA</t>
  </si>
  <si>
    <t>AACAGGAAAAGGACTGCATGACTTCAGCTTCCCGATATCCGACGGTAGTGTNNNNNNNNCGCTTCAGTTTTCTAACTG</t>
  </si>
  <si>
    <t>GTCTTCTGTTTCCATCACC</t>
  </si>
  <si>
    <t>ATCTGCAGATGCAGGAGGCAG</t>
  </si>
  <si>
    <t>CACACAGGCATATTCAAGAGTTCCTGCTACATCGATGTACGCTGGTTTCCCTTTGATGTGCAGCACTGCAAACTGAAGTTTGGGTCCTGGTCTTACGGAGGCTGGTCCTTGG</t>
  </si>
  <si>
    <t>ATCTGCAGATGCAGGAGGCAGCTTCAGCTTCCCGATATCCGACGGTAGTGTNNNNNNNNGTCTTCTGTTTCCATCACC</t>
  </si>
  <si>
    <t>CCCAAACTTTTAAAGCTTG</t>
  </si>
  <si>
    <t>CAAGGACCAGCCTCCGTAAGA</t>
  </si>
  <si>
    <t>CCCAGGAATAGGAAAGCTTTCTTCCAGGCGGTTAGTCCCATGGCTTACCCACTAGGTCCCATTCTCCATTGGGGATATAGCCACTGATATCTGCCTCCTGCATCTGCAGATC</t>
  </si>
  <si>
    <t>CAAGGACCAGCCTCCGTAAGACTTCAGCTTCCCGATATCCGACGGTAGTGTNNNNNNNNCCCAAACTTTTAAAGCTTG</t>
  </si>
  <si>
    <t>TATTCTAACAATGGCTCCT</t>
  </si>
  <si>
    <t>GCTCTACTATGGCCTCAACCT</t>
  </si>
  <si>
    <t>TCTCTCCTCCTCCCTATGGAGGAATCCCCGGCAAGAGGAGTGAAAGGTTCTATGAGTGCTGCAAAGAGCCCTACCCCGATGTCACCTTCACAGTGACCATGCGCCGCAGGAC</t>
  </si>
  <si>
    <t>GCTCTACTATGGCCTCAACCTCTTCAGCTTCCCGATATCCGACGGTAGTGTNNNNNNNNTATTCTAACAATGGCTCCT</t>
  </si>
  <si>
    <t>CTGGGGCGCTTACCCA</t>
  </si>
  <si>
    <t>CATGGTCACTGTGAAGGTGACATC</t>
  </si>
  <si>
    <t>GGGAAATCTTCTCCCCGGAATCTGCAGGAAGCAGGAACACCAGCAGGGCGAGGGCGGAGATGAGCACACAGGGGATCAGCAGGTTGAGGCCATAGTAGAGCGTCCTGCGGCG</t>
  </si>
  <si>
    <t>CATGGTCACTGTGAAGGTGACATCCTTCAGCTTCCCGATATCCGACGGTAGTGTNNNNNNNNCTGGGGCGCTTACCCA</t>
  </si>
  <si>
    <t>TCCGGGGAGAAGATTTCC</t>
  </si>
  <si>
    <t>ATTCCCTGGCTCATCCCATGGA</t>
  </si>
  <si>
    <t>CTGGGTAAGCGCCCCAGTGTCTGGCGGGAGTCTGAGACTGGAGACCTTCTGCTGAGATCAGCTCTGGAGGGCTCACAGCAGACAGCGCAGGACTCCATCAGGGTTCCTGGGG</t>
  </si>
  <si>
    <t>ATTCCCTGGCTCATCCCATGGACTTCAGCTTCCCGATATCCGACGGTAGTGTNNNNNNNNTCCGGGGAGAAGATTTCC</t>
  </si>
  <si>
    <t>AACCGCTGTGTGTTTATG</t>
  </si>
  <si>
    <t>CCTCTCTTAGAGATATGGGGTT</t>
  </si>
  <si>
    <t>TTTTAGGGATAACAGTCTTACTCTCTCTTACCGTCTTCATGCTGCTCGTGGCTGAGATCATGCCCGCAACATCCGATTCGGTACCATTGATAGGTAAGGCAAGAGTTGGGCT</t>
  </si>
  <si>
    <t>CCTCTCTTAGAGATATGGGGTTCTTCAGCTTCCCGATATCCGACGGTAGTGTNNNNNNNNAACCGCTGTGTGTTTATG</t>
  </si>
  <si>
    <t>CCCCATATCTCTAAGAGAG</t>
  </si>
  <si>
    <t>ACATAAACACACAGCGGTTCC</t>
  </si>
  <si>
    <t>GAGCCCAACTCTTGCCTTACCTATCAATGGTACCGAATCGGATGTTGCGGGCATGATCTCAGCCACGAGCAGCATGAAGACGGTAAGAGAGAGTAAGACTGTTATCCCTAAA</t>
  </si>
  <si>
    <t>ACATAAACACACAGCGGTTCCCTTCAGCTTCCCGATATCCGACGGTAGTGTNNNNNNNNCCCCATATCTCTAAGAGAG</t>
  </si>
  <si>
    <t>CTCACCCTGCATCTGTTC</t>
  </si>
  <si>
    <t>CAAGTGGGTACGTTCCTCCCAC</t>
  </si>
  <si>
    <t>TCTCCACAGCCCAGTACTTCGCCAGCACCATGATCATCGTGGGCCTCTCGGTGGTGGTGACAGTGATCGTGCTGCAGTACCACCACCACGACCCCGACGGGGGCAAGATGCC</t>
  </si>
  <si>
    <t>CAAGTGGGTACGTTCCTCCCACCTTCAGCTTCCCGATATCCGACGGTAGTGTNNNNNNNNCTCACCCTGCATCTGTTC</t>
  </si>
  <si>
    <t>AAAGCTATTTCTTTAGGAAT</t>
  </si>
  <si>
    <t>GTCGGGGTCGTGGTGGTGGT</t>
  </si>
  <si>
    <t>GCCCATTTTTTGTGTGATTTTAAAAATAAACCCTAGGAGGAGCCTCCTTTACAGGGGGGCTCCGACTCCATCGGGGGTGGGAGGAACGTACCCACTTGGGCATCTTGCCCCC</t>
  </si>
  <si>
    <t>GTCGGGGTCGTGGTGGTGGTCTTCAGCTTCCCGATATCCGACGGTAGTGTNNNNNNNNAAAGCTATTTCTTTAGGAAT</t>
  </si>
  <si>
    <t>TCTTAACGTTCTGTTGTCTC</t>
  </si>
  <si>
    <t>GGCCAGTGTGGAGATGAGCG</t>
  </si>
  <si>
    <t>CCCAGACCAGAGTCATCCTTCTGAACTGGTGCGCGTGGTTCCTGCGAATGAAGAGGCCCGGGGAGGACAAGGTGCGCCCGGCCTGCCAGCACAAGCAGCGGCGCTGCAGCCT</t>
  </si>
  <si>
    <t>GGCCAGTGTGGAGATGAGCGCTTCAGCTTCCCGATATCCGACGGTAGTGTNNNNNNNNTCTTAACGTTCTGTTGTCTC</t>
  </si>
  <si>
    <t>CGCGGAAGCCGATGTAC</t>
  </si>
  <si>
    <t>GCCTCTTCATTCGCAGGAACCAC</t>
  </si>
  <si>
    <t>AGCAGGTTCCCGTTGCTGGCGGGCGGCGGCGCCACGGCGCTCATCTCCACACTGGCCAGGCTGCAGCGCCGCTGCTTGTGCTGGCAGGCCGGGCGCACCTTGTCCTCCCCGG</t>
  </si>
  <si>
    <t>GCCTCTTCATTCGCAGGAACCACCTTCAGCTTCCCGATATCCGACGGTAGTGTNNNNNNNNCGCGGAAGCCGATGTAC</t>
  </si>
  <si>
    <t>CCAGCAACGGGAACCTGC</t>
  </si>
  <si>
    <t>CGGCGGGCAACCCCCCGAGGGG</t>
  </si>
  <si>
    <t>TGTACATCGGCTTCCGCGGCCTGGACGGCGTGCACTGTGTCCCGACCCCCGACTCTGGGGTAGTGTGTGGCCGCATGGCCTGCTCCCCCACGCACGATGAGCACCTCCTGCA</t>
  </si>
  <si>
    <t>CGGCGGGCAACCCCCCGAGGGGCTTCAGCTTCCCGATATCCGACGGTAGTGTNNNNNNNNCCAGCAACGGGAACCTGC</t>
  </si>
  <si>
    <t>GGCGGCGAACTTCCAC</t>
  </si>
  <si>
    <t>GCAGGAGGTGCTCATCGTGCGTGG</t>
  </si>
  <si>
    <t>TCGCTGCAGACCGCCTCGCTTTCGTCCTGGCAGCGGAAGCGGTTGGCAATGTAGCGGACCTCCTCCAGGATCTTGGCCAAGTCCGGGTCCCCCTCGGGGGGTTGCCCGCCGT</t>
  </si>
  <si>
    <t>GCAGGAGGTGCTCATCGTGCGTGGCTTCAGCTTCCCGATATCCGACGGTAGTGTNNNNNNNNGGCGGCGAACTTCCAC</t>
  </si>
  <si>
    <t>GAAAGCGAGGCGGTCTG</t>
  </si>
  <si>
    <t>GAGGCCGTGTCCAAAGACTTTGC</t>
  </si>
  <si>
    <t>CAGCGAGTGGAAGTTCGCCGCCTGTGTGGTGGACCGCCTGTGCCTCATGGCCTTCTCGGTCTTCACCATCATCTGCACCATCGGCATCCTGATGTCGGCTCCCAACTTCGTG</t>
  </si>
  <si>
    <t>GAGGCCGTGTCCAAAGACTTTGCCTTCAGCTTCCCGATATCCGACGGTAGTGTNNNNNNNNGAAAGCGAGGCGGTCTG</t>
  </si>
  <si>
    <t>GTGTAATGCTGTCCTGGATT</t>
  </si>
  <si>
    <t>GAGCCGACATCAGGATGCCG</t>
  </si>
  <si>
    <t>AGCACCCCCAAATCTCGCCAAGCCAAAGGCCTTGCCCATCTGTGAGTTTTCCACATGTACAGAACCAGGCGTGGTTACGCAAAGTCTTTGGACACGGCCTCCACGAAGTTGG</t>
  </si>
  <si>
    <t>GAGCCGACATCAGGATGCCGCTTCAGCTTCCCGATATCCGACGGTAGTGTNNNNNNNNGTGTAATGCTGTCCTGGATT</t>
  </si>
  <si>
    <t>TCAGAGAGTTATCGACGTAT</t>
  </si>
  <si>
    <t>AACAGCAGCCACGGAAATAG</t>
  </si>
  <si>
    <t>CCGGAATGTGGGATCAGAGGCTGGTGAGGTTGGCCCTGTTGCAGCATCTGCGGGCCTTCTATGGTATTAAGGTGAAGGGTGTCCGTGGGCAGTGCGATCGCAGGAGACATGA</t>
  </si>
  <si>
    <t>AACAGCAGCCACGGAAATAGCTTCAGCTTCCCGATATCCGACGGTAGTGTNNNNNNNNTCAGAGAGTTATCGACGTAT</t>
  </si>
  <si>
    <t>ACCATTCTTTTTGATACACA</t>
  </si>
  <si>
    <t>CATGTCTCCTGCGATCGCAC</t>
  </si>
  <si>
    <t>GAGTGAACATTTTAGCACGATCTGGTAGTAAGTGATGATAAAGGGTGTGCCCTTTCTTTTAAACCTAAATCCCTTTTCACAGAACTTACCCCTATTTCCGTGGCTGCTGTTT</t>
  </si>
  <si>
    <t>CATGTCTCCTGCGATCGCACCTTCAGCTTCCCGATATCCGACGGTAGTGTNNNNNNNNACCATTCTTTTTGATACACA</t>
  </si>
  <si>
    <t>ATTTGTGTTAGAGTAACTGA</t>
  </si>
  <si>
    <t>CGGGTGCAGTGGCATATGCC</t>
  </si>
  <si>
    <t>ATTTGTCATTTTAGGGTAAAATATTTGGAGTACCTTTTAATGCACTGCCCCATTCTGCTGTACCAGAATATGGACACATTCCAAGGTAAGCAGAGTTTGAAATGAAGAAGGC</t>
  </si>
  <si>
    <t>CGGGTGCAGTGGCATATGCCCTTCAGCTTCCCGATATCCGACGGTAGTGTNNNNNNNNATTTGTGTTAGAGTAACTGA</t>
  </si>
  <si>
    <t>CTCTGCTTACCTTGGAA</t>
  </si>
  <si>
    <t>CAGTTTTCTTAAACTTTAGGCAA</t>
  </si>
  <si>
    <t>TGTGTCCATATTCTGGTACAGCAGAATGGGGCAGTGCATTAAAAGGTACTCCAAATATTTTACCCTAAAATGACAAATTCAGTTACTCTAACACAAATATTAGGCATAATAT</t>
  </si>
  <si>
    <t>CAGTTTTCTTAAACTTTAGGCAACTTCAGCTTCCCGATATCCGACGGTAGTGTNNNNNNNNCTCTGCTTACCTTGGAA</t>
  </si>
  <si>
    <t>ATGTCTAGCCACCTGAA</t>
  </si>
  <si>
    <t>GGTGAGCATATTGTTGAACTATT</t>
  </si>
  <si>
    <t>AAAATCTCTCTTTCAGCTTTCTTGTCGATGCTTGCACATCTTTAGAAGACCATATTCATACCGAAGGGCTTTTTCGGAAATCAGGATCTGTGATTCGCCTAAAAGCACTAAA</t>
  </si>
  <si>
    <t>GGTGAGCATATTGTTGAACTATTCTTCAGCTTCCCGATATCCGACGGTAGTGTNNNNNNNNATGTCTAGCCACCTGAA</t>
  </si>
  <si>
    <t>GCCATGAAAAAAATGCAAAT</t>
  </si>
  <si>
    <t>GTGCTTTTAGGCGAATCACA</t>
  </si>
  <si>
    <t>TCAATTTCTGTCAACTATTCATATTAATAGTTCTAAATATTTCAGTTTTAAAAACCAAATCAGAAAATGGCTCAAATGAAAAATTAATAGTTCAACAATATGCTCACCTTTA</t>
  </si>
  <si>
    <t>GTGCTTTTAGGCGAATCACACTTCAGCTTCCCGATATCCGACGGTAGTGTNNNNNNNNGCCATGAAAAAAATGCAAAT</t>
  </si>
  <si>
    <t>TTGCCAAAATACTCAAGAT</t>
  </si>
  <si>
    <t>CATTCTCCCAGCTGATTTGCA</t>
  </si>
  <si>
    <t>TATTATATTTATTTCAGAATAAAGTGGATCATGGTGAAGGTTGCCTATCTTCTGCACCTCCTTGTGATATTGCGGGACTTCTTAAGCAGTTTTTTAGGGAACTGCCAGAGCC</t>
  </si>
  <si>
    <t>CATTCTCCCAGCTGATTTGCACTTCAGCTTCCCGATATCCGACGGTAGTGTNNNNNNNNTTGCCAAAATACTCAAGAT</t>
  </si>
  <si>
    <t>ACATGAACTGTGTGGTCA</t>
  </si>
  <si>
    <t>CCCTAAAAAACTGCTTAAGAAG</t>
  </si>
  <si>
    <t>GCCAGAAGACAGGAGAGCAACAGTGTAGCTTTATTCTTTTCCTCTGTGCCTAACTGTTGAGCTTTCAAAAGTGCTTCATGCAAATCAGCTGGGAGAATGGGCTCTGGCAGTT</t>
  </si>
  <si>
    <t>CCCTAAAAAACTGCTTAAGAAGCTTCAGCTTCCCGATATCCGACGGTAGTGTNNNNNNNNACATGAACTGTGTGGTCA</t>
  </si>
  <si>
    <t>TGCTCTCCTGTCTTCTG</t>
  </si>
  <si>
    <t>ACGTTTTATGCTTGTAGATATGT</t>
  </si>
  <si>
    <t>GCTGACCACACAGTTCATGTATTAAGATACTTCTTTAACTTTCTCAGGAATGTTTCTCTTAGGTAAGTGGTAATTAAAACTCTTGGCAAATAATAGTTGAATTTTTCAACTA</t>
  </si>
  <si>
    <t>ACGTTTTATGCTTGTAGATATGTCTTCAGCTTCCCGATATCCGACGGTAGTGTNNNNNNNNTGCTCTCCTGTCTTCTG</t>
  </si>
  <si>
    <t>CTAATAAAGCGTTTATTCAC</t>
  </si>
  <si>
    <t>AGCTACGATTACAGGCTGCA</t>
  </si>
  <si>
    <t>TTAAGATCCAGTGAGAATAAGATGGACAGCAGCAATCTTGCAGTAATATTTGCACCGAATCTTCTTCAGACAAGTGAAGGACATGAAAAGATGTCTTCTAACACAGAAAAGA</t>
  </si>
  <si>
    <t>AGCTACGATTACAGGCTGCACTTCAGCTTCCCGATATCCGACGGTAGTGTNNNNNNNNCTAATAAAGCGTTTATTCAC</t>
  </si>
  <si>
    <t>AATGCAACTACATCTTACC</t>
  </si>
  <si>
    <t>GGTGCAAATATTACTGCAAGA</t>
  </si>
  <si>
    <t>AATATCTGATGCATAATCGATAAGAGTCTGTACTACTGCAGCCTGTAATCGTAGCTTCTTTTCTGTGTTAGAAGACATCTTTTCATGTCCTTCACTTGTCTGAAGAAGATTC</t>
  </si>
  <si>
    <t>GGTGCAAATATTACTGCAAGACTTCAGCTTCCCGATATCCGACGGTAGTGTNNNNNNNNAATGCAACTACATCTTACC</t>
  </si>
  <si>
    <t>TCGATTATGCATCAGATAT</t>
  </si>
  <si>
    <t>ACCCCCACCCTACAGTACCGG</t>
  </si>
  <si>
    <t>TGGTAAGATGTAGTTGCATTATTAACAGAATTTGTTTAAATGAGGAAAATCTCTGTTTCTTTCAAAGGAACTATGAAGGCAACTGTTAGAAAGTTGGTATATTACTGACCTC</t>
  </si>
  <si>
    <t>ACCCCCACCCTACAGTACCGGCTTCAGCTTCCCGATATCCGACGGTAGTGTNNNNNNNNTCGATTATGCATCAGATAT</t>
  </si>
  <si>
    <t>GAGTGGAGGAAGGATAAT</t>
  </si>
  <si>
    <t>GCTTTGAAGAAGGTGAATATGA</t>
  </si>
  <si>
    <t>AATTGTCTTACTTGTGAACATTTTCATTTAGGGCGTGTACCAGATTTTATCCTGGAAAAGATACCAGCCATGTTGGGTATTGATGGTCTCTGTGCTACTCCATCACTGGAAG</t>
  </si>
  <si>
    <t>GCTTTGAAGAAGGTGAATATGACTTCAGCTTCCCGATATCCGACGGTAGTGTNNNNNNNNGAGTGGAGGAAGGATAAT</t>
  </si>
  <si>
    <t>GTGAAATGTACTTTCGATT</t>
  </si>
  <si>
    <t>CCAGTGATGGAGTAGCACAGA</t>
  </si>
  <si>
    <t>AAAGCAAATCACTGTACCTCCATAAAATGGGACCGCCACTTACCTCCTACACTTTGTCTTCTCTTTCTCTTATATTCACCAGGAGTTTCATATTCACCTTCTTCAAAGCCTT</t>
  </si>
  <si>
    <t>CCAGTGATGGAGTAGCACAGACTTCAGCTTCCCGATATCCGACGGTAGTGTNNNNNNNNGTGAAATGTACTTTCGATT</t>
  </si>
  <si>
    <t>TAATTGCTTATGCCTTG</t>
  </si>
  <si>
    <t>ATTAAAATTTGTATAGTATTCTA</t>
  </si>
  <si>
    <t>CATTTCAGATTTTGTTAGTGGAGCACTAAATAAATTTAAACCTAACAGAACACCTTCTATTACACCTCAAGAAGAAAGAATTGGTAGGTATTTATTATATGCATTTATTTAA</t>
  </si>
  <si>
    <t>ATTAAAATTTGTATAGTATTCTACTTCAGCTTCCCGATATCCGACGGTAGTGTNNNNNNNNTAATTGCTTATGCCTTG</t>
  </si>
  <si>
    <t>AGAATACTATACAAATTTT</t>
  </si>
  <si>
    <t>ATGCAAGGCATAAGCAATTAC</t>
  </si>
  <si>
    <t>AATTTAAATAAATGCATATAATAAATACCTACCAATTCTTTCTTCTTGAGGTGTAATAGAAGGTGTTCTGTTAGGTTTAAATTTATTTAGTGCTCCACTAACAAAATCTGAA</t>
  </si>
  <si>
    <t>ATGCAAGGCATAAGCAATTACCTTCAGCTTCCCGATATCCGACGGTAGTGTNNNNNNNNAGAATACTATACAAATTTT</t>
  </si>
  <si>
    <t>GCAGTAGAAACAAGTTGG</t>
  </si>
  <si>
    <t>GGAAGTCCATCAAGCACAATTT</t>
  </si>
  <si>
    <t>TTTTGTTTTGATATTTTTTCAGCCCAGCTATCTGAATCACCAGTGATTCTTACACCAAATGCTAAGCGTACATTGCCAGTAGATTCTTCTCATGGTTTCTCAAGTAAGAAAA</t>
  </si>
  <si>
    <t>GGAAGTCCATCAAGCACAATTTCTTCAGCTTCCCGATATCCGACGGTAGTGTNNNNNNNNGCAGTAGAAACAAGTTGG</t>
  </si>
  <si>
    <t>TCTATTTGCTACCTGATAC</t>
  </si>
  <si>
    <t>GTACGCTTAGCATTTGGTGTA</t>
  </si>
  <si>
    <t>CGGTGTAGAACTGCTATTGAAGAGATTACTTGGCAACAGCTCAAAGTTAAAATTGTGCTTGATGGACTTCCTTTTCTTACTTGAGAAACCATGAGAAGAATCTACTGGCAAT</t>
  </si>
  <si>
    <t>GTACGCTTAGCATTTGGTGTACTTCAGCTTCCCGATATCCGACGGTAGTGTNNNNNNNNTCTATTTGCTACCTGATAC</t>
  </si>
  <si>
    <t>GTTGCCAAGTAATCTCTT</t>
  </si>
  <si>
    <t>CACCCTTAGGAACTAGAACTTT</t>
  </si>
  <si>
    <t>CAATAGCAGTTCTACACCGGTATCAGGTAGCAAATAGAATTTATATAAATGGATTGTAAAGATTAAAATGAGTGCCTATTCTGGGCACAGTGCAATTTCATATTAATAATAC</t>
  </si>
  <si>
    <t>CACCCTTAGGAACTAGAACTTTCTTCAGCTTCCCGATATCCGACGGTAGTGTNNNNNNNNGTTGCCAAGTAATCTCTT</t>
  </si>
  <si>
    <t>AGGAAAATAGATATGTGTGG</t>
  </si>
  <si>
    <t>GTGCCAAGGCGAAGTAAAAG</t>
  </si>
  <si>
    <t>TATATTACATGTGGTTATTTTTGTAGTTCACATCGATACAAGCTCAGAAGGGTCATCTCAGAGTTCACTCTCTCCTGTACTCATTGGTGGAAACCATTTGATCACTGCAGGT</t>
  </si>
  <si>
    <t>GTGCCAAGGCGAAGTAAAAGCTTCAGCTTCCCGATATCCGACGGTAGTGTNNNNNNNNAGGAAAATAGATATGTGTGG</t>
  </si>
  <si>
    <t>GCTTGACAGAAAGACAAA</t>
  </si>
  <si>
    <t>CCTGCAGTGATCAAATGGTTTC</t>
  </si>
  <si>
    <t>ACATTTTATTAATTATGTGTACACCAAATATTTATCCGATGAAAACAAAATGTCCTGGATAAAGTACCTGCAAACTTTTTTGCCTGCAATTCTTTTACTTCGCCTTGGCACA</t>
  </si>
  <si>
    <t>CCTGCAGTGATCAAATGGTTTCCTTCAGCTTCCCGATATCCGACGGTAGTGTNNNNNNNNGCTTGACAGAAAGACAAA</t>
  </si>
  <si>
    <t>TTCAAATTTCGTATTTCAAG</t>
  </si>
  <si>
    <t>CGAAGATCTCTGCGTTTGAA</t>
  </si>
  <si>
    <t>TATTTCTCTGGTGTTTATACTATAAACTGACATTTTTAATTCCACTTCTTCTAGAGTGGAATCAGGAAAAGCAGGCTGCTTTTCTCCTAAAATCAGCCATAAAGAAAAGGTT</t>
  </si>
  <si>
    <t>CGAAGATCTCTGCGTTTGAACTTCAGCTTCCCGATATCCGACGGTAGTGTNNNNNNNNTTCAAATTTCGTATTTCAAG</t>
  </si>
  <si>
    <t>ATCAAGTTTATAGCGTTATG</t>
  </si>
  <si>
    <t>GGAGAAAAGCAGCCTGCTTT</t>
  </si>
  <si>
    <t>CTAATATAAAGATCAATAAAATGGTAAGAAACTTACTACTTCTCTGCCATTTTTCCCTAGATTGAATTTCAAACGCAGAGATCTTCGAACCTTTTCTTTATGGCTGATTTTA</t>
  </si>
  <si>
    <t>GGAGAAAAGCAGCCTGCTTTCTTCAGCTTCCCGATATCCGACGGTAGTGTNNNNNNNNATCAAGTTTATAGCGTTATG</t>
  </si>
  <si>
    <t>GGCTTATTTCTTAACTAAAA</t>
  </si>
  <si>
    <t>GGTTTGCTTTTTAGCCCAGA</t>
  </si>
  <si>
    <t>CTTTTTTTTTTCTGTACAGAATGGATGTTCTGGTGTCAATAGATATGAAAGTGTTGGTTGGCGACTTGCAAATCAACAAAGTTTAAAAAATCGAATTGAATCTGTAAAAACA</t>
  </si>
  <si>
    <t>GGTTTGCTTTTTAGCCCAGACTTCAGCTTCCCGATATCCGACGGTAGTGTNNNNNNNNGGCTTATTTCTTAACTAAAA</t>
  </si>
  <si>
    <t>AAGCAACTAAAGCAGGATT</t>
  </si>
  <si>
    <t>ACTTTGTTGATTTGCAAGTCG</t>
  </si>
  <si>
    <t>TTTAGGTAAAACTCTAACAGTAGTATGTAAATGTACCTTTCTTTGGTAACTTTTCATCAACATCTGGGCTAAAAAGCAAACCTGTTTTTACAGATTCAATTCGATTTTTTAA</t>
  </si>
  <si>
    <t>ACTTTGTTGATTTGCAAGTCGCTTCAGCTTCCCGATATCCGACGGTAGTGTNNNNNNNNAAGCAACTAAAGCAGGATT</t>
  </si>
  <si>
    <t>AGCACTGAACTGCTTTAT</t>
  </si>
  <si>
    <t>GAAGTAGATGCAAATGAAGCTT</t>
  </si>
  <si>
    <t>TTTAGGTTCAGAAAAGATCAGTAAGTCTGAGGAAACCTTACTAACTCCAGAGCGACTAGTTGGAACAAATTACCGGATGTCTTGGACAGGACCTAATAATTCAAGTTTTCAA</t>
  </si>
  <si>
    <t>GAAGTAGATGCAAATGAAGCTTCTTCAGCTTCCCGATATCCGACGGTAGTGTNNNNNNNNAGCACTGAACTGCTTTAT</t>
  </si>
  <si>
    <t>TTGGAAGGGGTGAGTTC</t>
  </si>
  <si>
    <t>GAATTATTAGGTCCTGTCCAAGA</t>
  </si>
  <si>
    <t>ACATGAAGTAGCAGGTGACTTTTCTACCATAATATCAGGCTCCAAAGAGTTTTCTACCTCAAGATTTTCCACCATTGAAGAAGCTTCATTTGCATCTACTTCTTGAAAACTT</t>
  </si>
  <si>
    <t>GAATTATTAGGTCCTGTCCAAGACTTCAGCTTCCCGATATCCGACGGTAGTGTNNNNNNNNTTGGAAGGGGTGAGTTC</t>
  </si>
  <si>
    <t>GTCACCTGCTACTTCATG</t>
  </si>
  <si>
    <t>GCGTTTTCTGAATCTGGAAGTA</t>
  </si>
  <si>
    <t>TGAACTCACCCCTTCCAATTTAAACAATAAGCATAATAGCAACATAACAAGTAGCCCTCTTAGCGGGGATGAAAATAACATGACCAAAGAGACTTTGGTGAAAGTTCAAAAA</t>
  </si>
  <si>
    <t>GCGTTTTCTGAATCTGGAAGTACTTCAGCTTCCCGATATCCGACGGTAGTGTNNNNNNNNGTCACCTGCTACTTCATG</t>
  </si>
  <si>
    <t>AGATTTTCCTCTGGGCTA</t>
  </si>
  <si>
    <t>GAACTTTCACCAAAGTCTCTTT</t>
  </si>
  <si>
    <t>TCTTCTAAATAAGATGGTTCAGTTAATTTTACTTTCCCCACATTAGTTACTGATGACTGCCTCTGATTCATCAATGCGTGAAGATTACTTCCAGATTCAGAAAACGCTTTTT</t>
  </si>
  <si>
    <t>GAACTTTCACCAAAGTCTCTTTCTTCAGCTTCCCGATATCCGACGGTAGTGTNNNNNNNNAGATTTTCCTCTGGGCTA</t>
  </si>
  <si>
    <t>AAATTAACTGAACCATCTTA</t>
  </si>
  <si>
    <t>AGGGACTTTTCACCCCTTCA</t>
  </si>
  <si>
    <t>TTTAGAAGATAGCCCAGAGGAAAATCTATTTGAAACTAATGATTTGACTATAGTAGAATCAAAGGAGAAATATGAACACCACACTGGTAAAGGTGAAAAATGTTTTTCAGAG</t>
  </si>
  <si>
    <t>AGGGACTTTTCACCCCTTCACTTCAGCTTCCCGATATCCGACGGTAGTGTNNNNNNNNAAATTAACTGAACCATCTTA</t>
  </si>
  <si>
    <t>TTTTGGCATATTTGAATGA</t>
  </si>
  <si>
    <t>CACCTTTACCAGTGTGGTGTT</t>
  </si>
  <si>
    <t>ATGTCTTTTTCATGTTCCATCTTCATCTGAGTTGAATAACATTTTATAGTTGTTTCTCTATTAAATGTTTGAGTTTGAAGGGGTGAAAAGTCCCTCTCTGAAAAACATTTTT</t>
  </si>
  <si>
    <t>CACCTTTACCAGTGTGGTGTTCTTCAGCTTCCCGATATCCGACGGTAGTGTNNNNNNNNTTTTGGCATATTTGAATGA</t>
  </si>
  <si>
    <t>ACATTTAATAGAGAAACAAC</t>
  </si>
  <si>
    <t>AAACAGCAGTCCCCAAAGGA</t>
  </si>
  <si>
    <t>TATAAAATGTTATTCAACTCAGATGAAGATGGAACATGAAAAAGACATTCATTCAAATATGCCAAAAGATTATTTAAGCAAGCAAGAATTCTCCAGTGATGAAGAAATAAAG</t>
  </si>
  <si>
    <t>AAACAGCAGTCCCCAAAGGACTTCAGCTTCCCGATATCCGACGGTAGTGTNNNNNNNNACATTTAATAGAGAAACAAC</t>
  </si>
  <si>
    <t>GATCTAGCCTCGTCCTT</t>
  </si>
  <si>
    <t>GAGAATTCTTGCTTGCTTAAATA</t>
  </si>
  <si>
    <t>GCTATGTGCTGCACACTTCGGTAAGTTACCTTCCATCATATTCTCATTCTCTTTTAATTTATTATTTAGTTTATCCTTTGGGGACTGCTGTTTCTTTATTTCTTCATCACTG</t>
  </si>
  <si>
    <t>GAGAATTCTTGCTTGCTTAAATACTTCAGCTTCCCGATATCCGACGGTAGTGTNNNNNNNNGATCTAGCCTCGTCCTT</t>
  </si>
  <si>
    <t>AAGTGTGCAGCACATAG</t>
  </si>
  <si>
    <t>AAAACAGTTTCTGAAAGTTCACA</t>
  </si>
  <si>
    <t>CAAGGACGAGGCTAGATCCTCTTTCTCACAGCAGAGTACATGTGTTGTAACAAACTTGTCAAAACCTAGGCCTATGAGAATTGCTAAACAGCAGTCATTGGAAACATGTGAG</t>
  </si>
  <si>
    <t>AAAACAGTTTCTGAAAGTTCACACTTCAGCTTCCCGATATCCGACGGTAGTGTNNNNNNNNAAGTGTGCAGCACATAG</t>
  </si>
  <si>
    <t>CGCTGAAACTTAAGAGGT</t>
  </si>
  <si>
    <t>CACATGTTTCCAATGACTGCTG</t>
  </si>
  <si>
    <t>GACTTGACTTTTATTCTATTTGGTTCATTTAAAGAAAGCTTGTTAAACCACTGTATGTGATCAGAAACCTTTCTATGTTCTGTCATTTGTGAACTTTCAGAAACTGTTTTCT</t>
  </si>
  <si>
    <t>CACATGTTTCCAATGACTGCTGCTTCAGCTTCCCGATATCCGACGGTAGTGTNNNNNNNNCGCTGAAACTTAAGAGGT</t>
  </si>
  <si>
    <t>CTTTCTTTAAATGAACCAAA</t>
  </si>
  <si>
    <t>GCGAGTCTTGGTGATACAGC</t>
  </si>
  <si>
    <t>TAGAATAAAAGTCAAGTCACCTCTTAAGTTTCAGCGTACTCCTGTTCGTCAGTCCGTCAGAAGAATTAATTCTTTGTTGGAGTATAGCAGACAACCTACAGGGCATAAGTTG</t>
  </si>
  <si>
    <t>GCGAGTCTTGGTGATACAGCCTTCAGCTTCCCGATATCCGACGGTAGTGTNNNNNNNNCTTTCTTTAAATGAACCAAA</t>
  </si>
  <si>
    <t>TGTTCTTTAGGACCTGAT</t>
  </si>
  <si>
    <t>ACTTATGCCCTGTAGGTTGTCT</t>
  </si>
  <si>
    <t>TTGATACATGAAACAGAGGAATCTTTTGATGCACTTTCTATACAAGAGGAAAGAGCACCGTCACAGCTCACTGATTTGACCAAAGGAGAAGCTGTATCACCAAGACTCGCCA</t>
  </si>
  <si>
    <t>ACTTATGCCCTGTAGGTTGTCTCTTCAGCTTCCCGATATCCGACGGTAGTGTNNNNNNNNTGTTCTTTAGGACCTGAT</t>
  </si>
  <si>
    <t>TCCTCTGTTTCATGTATCA</t>
  </si>
  <si>
    <t>CCCAGATTCAGTGAATGCTTC</t>
  </si>
  <si>
    <t>AATCAGGTCCTAAAGAACAGAAGTCCATGTCATGTGAAGAGTCAAATATTGGTGCAATTTCAAAGTCAAGCATGGAGTTACCCTCGAAATCTTTCTTAAAGATGAGGAAGCA</t>
  </si>
  <si>
    <t>CCCAGATTCAGTGAATGCTTCCTTCAGCTTCCCGATATCCGACGGTAGTGTNNNNNNNNTCCTCTGTTTCATGTATCA</t>
  </si>
  <si>
    <t>ATCATGATTAGTCAGATCAT</t>
  </si>
  <si>
    <t>CGAGGGTAACTCCATGCTTG</t>
  </si>
  <si>
    <t>CCAAGGGAACCTTAACTTGGCCATCAGATAAGATCTTCTGTTTATAAACTGTAGTAGACCTAAGAGAAGCATTCACTGAATCTGGGTGCTTCCTCATCTTTAAGAAAGATTT</t>
  </si>
  <si>
    <t>CGAGGGTAACTCCATGCTTGCTTCAGCTTCCCGATATCCGACGGTAGTGTNNNNNNNNATCATGATTAGTCAGATCAT</t>
  </si>
  <si>
    <t>CAAGTTAAGGTTCCCTTG</t>
  </si>
  <si>
    <t>GGTACAAAGGTTCTCCAAAACA</t>
  </si>
  <si>
    <t>GATGATCTGACTAATCATGATATAGTAAAACCAGTTGTAAATAACAACATGGGCATTTCTTCTGGGATAAATAACAGGGTCCTTAGGAGACCATCAGAAAGAGGAAGGGCCT</t>
  </si>
  <si>
    <t>GGTACAAAGGTTCTCCAAAACACTTCAGCTTCCCGATATCCGACGGTAGTGTNNNNNNNNCAAGTTAAGGTTCCCTTG</t>
  </si>
  <si>
    <t>CAAGTCATACCAATTACTCA</t>
  </si>
  <si>
    <t>GGCCCTTCCTCTTTCTGATG</t>
  </si>
  <si>
    <t>CTTTATTTACATTAATGACAAGTATAACATTTACCAATTACAAATCTACAGGTTTACTTGTTGGTAGTAATTGAGTTTTTCCGATAGGATGTTTTGGAGAACCTTTGTACCA</t>
  </si>
  <si>
    <t>GGCCCTTCCTCTTTCTGATGCTTCAGCTTCCCGATATCCGACGGTAGTGTNNNNNNNNCAAGTCATACCAATTACTCA</t>
  </si>
  <si>
    <t>CCCTGCCAGGAGTTTTC</t>
  </si>
  <si>
    <t>GTGCTCCCGAACATGGAAAGAAT</t>
  </si>
  <si>
    <t>TCTCCATCACGTTGCGATGTGGAGTACAGAATCCCACTGGGAATCCTTTAACTGGGAGCAGTATTTTGTTTTGCTCAGTTTCATAATGGAGAACAGCTGTTCGCAGATGTAG</t>
  </si>
  <si>
    <t>GTGCTCCCGAACATGGAAAGAATCTTCAGCTTCCCGATATCCGACGGTAGTGTNNNNNNNNCCCTGCCAGGAGTTTTC</t>
  </si>
  <si>
    <t>AATGCAACACGGTCCTGA</t>
  </si>
  <si>
    <t>CATCTGCGAACAGCTGTTCTCC</t>
  </si>
  <si>
    <t>AGACGAAATACGACAAGGTGGGAATACCAGAATTCTACAAGTACCTCTGGGGTAGCTACCCGAAATACAAGCACCATTGCGCAAAGATTCTTTCCATGTTCGGGAGCACCTA</t>
  </si>
  <si>
    <t>CATCTGCGAACAGCTGTTCTCCCTTCAGCTTCCCGATATCCGACGGTAGTGTNNNNNNNNAATGCAACACGGTCCTGA</t>
  </si>
  <si>
    <t>ACCTTGTCGTATTTCGTC</t>
  </si>
  <si>
    <t>GTTTGAAATCAGACAGCCTTTT</t>
  </si>
  <si>
    <t>TTCAGGACCGTGTTGCATTGCAGGTCGATAACCTCCATCTGGAGCTCCTCGTGCACACTGTCGATCTTCGTGGAGAACGGGGAGCTGAACAGAGTCAGTTCGCTTTCGTAGA</t>
  </si>
  <si>
    <t>GTTTGAAATCAGACAGCCTTTTCTTCAGCTTCCCGATATCCGACGGTAGTGTNNNNNNNNACCTTGTCGTATTTCGTC</t>
  </si>
  <si>
    <t>AGGAATAATCTGGCCCACT</t>
  </si>
  <si>
    <t>CGAAAGCGAACTGACTCTGTT</t>
  </si>
  <si>
    <t>TTCCCACCCTGAAATTGGCTTCCAGAAATGAAAGCGATGGCCTGAACTACATTCCCAAAATCGCGGAACTCAAGACCGAATTCCAGAAAAGGCTGTCTGATTTCAAACTCTA</t>
  </si>
  <si>
    <t>CGAAAGCGAACTGACTCTGTTCTTCAGCTTCCCGATATCCGACGGTAGTGTNNNNNNNNAGGAATAATCTGGCCCACT</t>
  </si>
  <si>
    <t>GCCAATTTCAGGGTGGGA</t>
  </si>
  <si>
    <t>AGATGTTCAAAGCGTTCAGATG</t>
  </si>
  <si>
    <t>AAGTGGGCCAGATTATTCCTCGTCAAATGAGTCTCCCAGAGGCACAGTTTTGCTAGGAACGCCCGGATCAGGTCATACATCTGCGTGACGATTTGGGAGTGTCCTTGGAGAG</t>
  </si>
  <si>
    <t>AGATGTTCAAAGCGTTCAGATGCTTCAGCTTCCCGATATCCGACGGTAGTGTNNNNNNNNGCCAATTTCAGGGTGGGA</t>
  </si>
  <si>
    <t>TGGAAGAAATCGACTCCT</t>
  </si>
  <si>
    <t>CCAAGGACACTCCCAAATCGTC</t>
  </si>
  <si>
    <t>TCATGTCATCCAGAGGGAAACCCCTGCCTCAACTGAGCTCCATAGATTGGATCCGAGACCTGGCCTTCTTGGTTGACATGACGATGCATCTGAACGCTTTGAACATCTCTCT</t>
  </si>
  <si>
    <t>CCAAGGACACTCCCAAATCGTCCTTCAGCTTCCCGATATCCGACGGTAGTGTNNNNNNNNTGGAAGAAATCGACTCCT</t>
  </si>
  <si>
    <t>TTTCCCTCTGGATGACA</t>
  </si>
  <si>
    <t>ATAGAGCAAGGTTGTGAACTCAC</t>
  </si>
  <si>
    <t>TGAAGGAGTCGATTTCTTCCAAGGATTCGAAAAATCTCTTTAGCACGAGCCCGCGACTGAGCCACTTAATCTCCGTGTAGTACAGGAGGCTACCATACTGGCTGTCCAGCTC</t>
  </si>
  <si>
    <t>ATAGAGCAAGGTTGTGAACTCACCTTCAGCTTCCCGATATCCGACGGTAGTGTNNNNNNNNTTTCCCTCTGGATGACA</t>
  </si>
  <si>
    <t>TATAATTCATCCGGAATCA</t>
  </si>
  <si>
    <t>AGCTGGACAGCCAGTATGGTA</t>
  </si>
  <si>
    <t>CTCTGTGCTCAGAAGTTGAAGATGGACCACGTCATGGACGTGGTAGTGAAGTCCGTGAACTGGATATGCTCCCGGGGACTGAACCACAGTGAGTTCACAACCTTGCTCTATG</t>
  </si>
  <si>
    <t>AGCTGGACAGCCAGTATGGTACTTCAGCTTCCCGATATCCGACGGTAGTGTNNNNNNNNTATAATTCATCCGGAATCA</t>
  </si>
  <si>
    <t>ACTACCACGTCCATGACG</t>
  </si>
  <si>
    <t>CAAGCCCGTTATTGGCATCCAC</t>
  </si>
  <si>
    <t>TGGTCCATCTTCAACTTCTGAGCACAGAGTGATTCCGGATGAATTATACAACAGATGGACTTCAGTTCCGCACCCTTGCAGAACGTCGCCACCCTGGACTTCAGTTTTGTGA</t>
  </si>
  <si>
    <t>CAAGCCCGTTATTGGCATCCACCTTCAGCTTCCCGATATCCGACGGTAGTGTNNNNNNNNACTACCACGTCCATGACG</t>
  </si>
  <si>
    <t>AAAATCTGGCAACGAGA</t>
  </si>
  <si>
    <t>CACAAAACTGAAGTCCAGGGTGG</t>
  </si>
  <si>
    <t>TCTTTTCGCGTGTTGAGAAGAGCCTGAAAAAGTTCTGTATCGACTGGTCGAAATTAGTAAGCGTGGCCTCCACTGGCACCCCAGCGATGGTGGATGCCAATAACGGGCTTGT</t>
  </si>
  <si>
    <t>CACAAAACTGAAGTCCAGGGTGGCTTCAGCTTCCCGATATCCGACGGTAGTGTNNNNNNNNAAAATCTGGCAACGAGA</t>
  </si>
  <si>
    <t>ACAGAACTTTTTCAGGCT</t>
  </si>
  <si>
    <t>GCCAACTGGGTGGTATTATTTA</t>
  </si>
  <si>
    <t>CTTCTCAACACGCGAAAAGATCTCGTTGCCAGATTTTGTACCCGTCATGGGCACCGTGTCCAGAAGTTCTTCGGACACATCGAAATTCTCATCGACACCACGGATGAATATG</t>
  </si>
  <si>
    <t>GCCAACTGGGTGGTATTATTTACTTCAGCTTCCCGATATCCGACGGTAGTGTNNNNNNNNACAGAACTTTTTCAGGCT</t>
  </si>
  <si>
    <t>GCAGCCTGTAGAGGACC</t>
  </si>
  <si>
    <t>CATCCGTGGTGTCGATGAGAATT</t>
  </si>
  <si>
    <t>TAGCTGGGAACTTATGGGAGAAGTTACGTGAAAAAATCAGGTCTTTTGTGGCATATTCTATCGCAATCGATGAGATCACGGATATAAATAATACCACCCAGTTGGCCATATT</t>
  </si>
  <si>
    <t>CATCCGTGGTGTCGATGAGAATTCTTCAGCTTCCCGATATCCGACGGTAGTGTNNNNNNNNGCAGCCTGTAGAGGACC</t>
  </si>
  <si>
    <t>CTCCCATAAGTTCCCAGC</t>
  </si>
  <si>
    <t>CCTTTTTTCAGCTCGTGAAGCT</t>
  </si>
  <si>
    <t>TAGGTCCTCTACAGGCTGCACGGGGGATTTCTGGGTTGGACTTGGGTGTGCAAACACTTGTTTTTGCTCGGGACACTCGGTGTCTGACAAGCCTAAGAGATACTTCCTGAGC</t>
  </si>
  <si>
    <t>CCTTTTTTCAGCTCGTGAAGCTCTTCAGCTTCCCGATATCCGACGGTAGTGTNNNNNNNNCTCCCATAAGTTCCCAGC</t>
  </si>
  <si>
    <t>GCAAACAAAGCATGTCTG</t>
  </si>
  <si>
    <t>CAGGAAGTATCTCTTAGGCTTG</t>
  </si>
  <si>
    <t>TGTCCAAAGAATATAACCTAAGACGCCACTATCAAACCAATCACAGCAAGCATTATGACCAGTATATGGAAAGAATGCGTGACGAGAAGCTTCACGAGCTGAAAAAAGGGCT</t>
  </si>
  <si>
    <t>CAGGAAGTATCTCTTAGGCTTGCTTCAGCTTCCCGATATCCGACGGTAGTGTNNNNNNNNGCAAACAAAGCATGTCTG</t>
  </si>
  <si>
    <t>TCTTAGGTTATATTCTTTGG</t>
  </si>
  <si>
    <t>GCGTTTTCCCACTTTTGACA</t>
  </si>
  <si>
    <t>ACACAGACATGCTTTGTTTGCATATGAGACATGTTGGAATATTCTGTACTTCCACGAAGAAATACGCTCTCTCCCACTTTTCTTGAAACACACGGCCCTCCTGGTCTATCTT</t>
  </si>
  <si>
    <t>GCGTTTTCCCACTTTTGACACTTCAGCTTCCCGATATCCGACGGTAGTGTNNNNNNNNTCTTAGGTTATATTCTTTGG</t>
  </si>
  <si>
    <t>GCTTCCTCCCTCTCGTG</t>
  </si>
  <si>
    <t>GCCGTGTGTTTCAAGAAAAGTGG</t>
  </si>
  <si>
    <t>CGTCATCAAGCATTTGCTGTTGTTTTCCTCATAGTAGTGATAAGAGAAAAGTGAAATATCTTTGTCTCCCTGTCTCTGTCAAAAGTGGGAAAACGCAAGATAGACCAGGAGG</t>
  </si>
  <si>
    <t>GCCGTGTGTTTCAAGAAAAGTGGCTTCAGCTTCCCGATATCCGACGGTAGTGTNNNNNNNNGCTTCCTCCCTCTCGTG</t>
  </si>
  <si>
    <t>CTGTTTCCAGCTAATTTTTA</t>
  </si>
  <si>
    <t>CATTTTAATATATTTTCTCA</t>
  </si>
  <si>
    <t>AATTTTTTGTAGAGATGGGGTCTTGCTATGTTGCCCAGGCTGGTCTCAAACTCCTGGCCTCAAGCAATCCTCTTGCCTTGGCCTCCAAAAGTCCTGGGATTATAGGTGTGAG</t>
  </si>
  <si>
    <t>CATTTTAATATATTTTCTCACTTCAGCTTCCCGATATCCGACGGTAGTGTNNNNNNNNCTGTTTCCAGCTAATTTTTA</t>
  </si>
  <si>
    <t>TATTAAAATGCTCACACCT</t>
  </si>
  <si>
    <t>GCTGGAAACAGTGGCTCACAC</t>
  </si>
  <si>
    <t>ATAATCCCAGGACTTTTGGAGGCCAAGGCAAGAGGATTGCTTGAGGCCAGGAGTTTGAGACCAGCCTGGGCAACATAGCAAGACCCCATCTCTACAAAAAATTTAAAAATTA</t>
  </si>
  <si>
    <t>GCTGGAAACAGTGGCTCACACCTTCAGCTTCCCGATATCCGACGGTAGTGTNNNNNNNNTATTAAAATGCTCACACCT</t>
  </si>
  <si>
    <t>GACACTTCCCATGGCCC</t>
  </si>
  <si>
    <t>CCTCTTTTGCCCACTTAGTTTTA</t>
  </si>
  <si>
    <t>AACATTGCCGGAACGTTCTTCTCACCTGTAGAATACTCACCATTACTGAGCTCAAGCCCTGGAAGCGGCCTGAAGAGAAAGACACATTGATAAATGTGACAAGCTCACATTT</t>
  </si>
  <si>
    <t>CCTCTTTTGCCCACTTAGTTTTACTTCAGCTTCCCGATATCCGACGGTAGTGTNNNNNNNNGACACTTCCCATGGCCC</t>
  </si>
  <si>
    <t>AAATAAAACTAAGTGGGCA</t>
  </si>
  <si>
    <t>CAATGTTGGGCCATGGGAAGT</t>
  </si>
  <si>
    <t>AAAGAGGAAATGTGAGCTTGTCACATTTATCAATGTGTCTTTCTCTTCAGGCCGCTTCCAGGGCTTGAGCTCAGTAATGGTGAGTATTCTACAGGTGAGAAGAACGTTCCGG</t>
  </si>
  <si>
    <t>CAATGTTGGGCCATGGGAAGTCTTCAGCTTCCCGATATCCGACGGTAGTGTNNNNNNNNAAATAAAACTAAGTGGGCA</t>
  </si>
  <si>
    <t>GATTCCTTCTCTTGACTCA</t>
  </si>
  <si>
    <t>AATCACCACACAGCCAGGGTT</t>
  </si>
  <si>
    <t>CTTACCTGATGACTGTGAATTTGATAAACTCAGCTGCCTCCAAGATCCTCCTCATGGAACTGATTTCCAGATAGCCGGGGGCCTTGAATACCACCCCCGGGGGCATGCCATC</t>
  </si>
  <si>
    <t>AATCACCACACAGCCAGGGTTCTTCAGCTTCCCGATATCCGACGGTAGTGTNNNNNNNNGATTCCTTCTCTTGACTCA</t>
  </si>
  <si>
    <t>GCCAAACTCAGCTGGTTTT</t>
  </si>
  <si>
    <t>GGGGGTGGTATTCAAGGCCCC</t>
  </si>
  <si>
    <t>ATGCTGCTCATCCCGTCACAGGTGAAGCAATTGGCGTGGATTTCCCTGTGAAAGTTCCCTACAGGAAGATCACATTCAACCCTGGCTGTGTGGTGATTGATGGCATGCCCCC</t>
  </si>
  <si>
    <t>GGGGGTGGTATTCAAGGCCCCCTTCAGCTTCCCGATATCCGACGGTAGTGTNNNNNNNNGCCAAACTCAGCTGGTTTT</t>
  </si>
  <si>
    <t>CCTGGCCAAGTATTCTT</t>
  </si>
  <si>
    <t>CAATGCTTGATAATCTTTCCTTC</t>
  </si>
  <si>
    <t>TTAAAAAGAAGTATTTTAGGTATATGAATTCTGGATATAAAAAGATATAAAAACTTACCAAATTTTCGGCTAAAGAGGTCATTAACTTGTTCTCTTAGCTGTTTAATCTTTT</t>
  </si>
  <si>
    <t>CAATGCTTGATAATCTTTCCTTCCTTCAGCTTCCCGATATCCGACGGTAGTGTNNNNNNNNCCTGGCCAAGTATTCTT</t>
  </si>
  <si>
    <t>CACTTTCTCGGGTGCT</t>
  </si>
  <si>
    <t>AAAGATTAAACAGCTAAGAGAACA</t>
  </si>
  <si>
    <t>AACAGGCATTTCTCCCAACAGCTTTCTTGGGAGAAAATACATTAATAACCTTGGTTTGTTTATTTGTTTAATTATTTTTAGATAATGAGAAGGAAAGATTATCAAGCATTGA</t>
  </si>
  <si>
    <t>AAAGATTAAACAGCTAAGAGAACACTTCAGCTTCCCGATATCCGACGGTAGTGTNNNNNNNNCACTTTCTCGGGTGCT</t>
  </si>
  <si>
    <t>TCCAAGAGACCAGCCT</t>
  </si>
  <si>
    <t>GATGAATTTGTGTTTCCTTAAAAC</t>
  </si>
  <si>
    <t>ATGTCAAAAAATAATTAAGACAAAAGGAAAAATGTAACATTAGTCCATACCTGGAACAGTCACTTGAACGATGTTAAGATCTTCAACACCTGCTGCAGAATTTGTAACACTG</t>
  </si>
  <si>
    <t>GATGAATTTGTGTTTCCTTAAAACCTTCAGCTTCCCGATATCCGACGGTAGTGTNNNNNNNNTCCAAGAGACCAGCCT</t>
  </si>
  <si>
    <t>AGAAAAAAAAATTCAGTCTG</t>
  </si>
  <si>
    <t>CAAATTCTGCAGCAGGTGTT</t>
  </si>
  <si>
    <t>GGCTTCTGATCAAAGCAGCACTTAGACATATTTAAAGGAGAATTGGTCTTATTCTTGGTAAATTCTAAACTTCAACTTCTGTTTTAAGGAAACACAAATTCATCCAGTGTTA</t>
  </si>
  <si>
    <t>CAAATTCTGCAGCAGGTGTTCTTCAGCTTCCCGATATCCGACGGTAGTGTNNNNNNNNAGAAAAAAAAATTCAGTCTG</t>
  </si>
  <si>
    <t>CCATCCTCCCTGCAATT</t>
  </si>
  <si>
    <t>GGAGTGGAATCTTGAAAAAAAAA</t>
  </si>
  <si>
    <t>AATCCTGTTAGAAAGAATGAAAACCATACTTGGCAATGGGGCTTTGGGCAACTAACCTTCGATTTTCACCTCGGCTTCAGGGTCCTCATTTGGTTCTTCTGAAGGGACCAGC</t>
  </si>
  <si>
    <t>GGAGTGGAATCTTGAAAAAAAAACTTCAGCTTCCCGATATCCGACGGTAGTGTNNNNNNNNCCATCCTCCCTGCAATT</t>
  </si>
  <si>
    <t>TTTAAAATGCCAGGATAAG</t>
  </si>
  <si>
    <t>AAGAACCAAATGAGGACCCTG</t>
  </si>
  <si>
    <t>CTACTTTTTTGGTATAGGAGCATTAATGTGTTGGAATATGAGGAGAATACTTAATAATGAATGTCATTTTAGACATTTTTTTTTCAAGATTCCACTCCGCTGGTCCCTTCAG</t>
  </si>
  <si>
    <t>AAGAACCAAATGAGGACCCTGCTTCAGCTTCCCGATATCCGACGGTAGTGTNNNNNNNNTTTAAAATGCCAGGATAAG</t>
  </si>
  <si>
    <t>GAAAAAATGCTGCATTTTT</t>
  </si>
  <si>
    <t>AAAGAAATCACTGAATACAAT</t>
  </si>
  <si>
    <t>CTAACCTTCCATTGGTAATTCCATTTCTATTACTTCATTGCTTGTGGAAGAAGGGTGGCTTCCTGAAAGAAAAATAAATAATATATAACAAAGGAGAAATACAAAAATGTAA</t>
  </si>
  <si>
    <t>AAAGAAATCACTGAATACAATCTTCAGCTTCCCGATATCCGACGGTAGTGTNNNNNNNNGAAAAAATGCTGCATTTTT</t>
  </si>
  <si>
    <t>GTATTCAGTGATTTCTTT</t>
  </si>
  <si>
    <t>AAAAATGCAGCATTTTTTCTCT</t>
  </si>
  <si>
    <t>TTACATTTTTGTATTTCTCCTTTGTTATATATTATTTATTTTTCTTTCAGGAAGCCACCCTTCTTCCACAAGCAATGAAGTAATAGAAATGGAATTACCAATGGAAGGTTAG</t>
  </si>
  <si>
    <t>AAAAATGCAGCATTTTTTCTCTCTTCAGCTTCCCGATATCCGACGGTAGTGTNNNNNNNNGTATTCAGTGATTTCTTT</t>
  </si>
  <si>
    <t>TTTTTCAGACAGGTAGTAAT</t>
  </si>
  <si>
    <t>CAGCTTCTGCTTTCAGTGAA</t>
  </si>
  <si>
    <t>TAAAATCTTCCATCCCAAATAACTTTTGGGGAAGAAAATTATTATCAAACAGTATTACCTTGCATATTATATTGATAGTAATTAGGATCTTCTGATTCTTTCTTGACTGAGA</t>
  </si>
  <si>
    <t>CAGCTTCTGCTTTCAGTGAACTTCAGCTTCCCGATATCCGACGGTAGTGTNNNNNNNNTTTTTCAGACAGGTAGTAAT</t>
  </si>
  <si>
    <t>AATCAACTTATATTAGCTAG</t>
  </si>
  <si>
    <t>ATCCTAATTACTATCAATAT</t>
  </si>
  <si>
    <t>TCGTATTTCTTTGTTGGCAAACTTAACCTAACATACAATTTTATCATTTCCATTACATTCCAAGGCATTTCACTGAAAGCAGAAGCTGTCTCAGTCAAGAAAGAATCAGAAG</t>
  </si>
  <si>
    <t>ATCCTAATTACTATCAATATCTTCAGCTTCCCGATATCCGACGGTAGTGTNNNNNNNNAATCAACTTATATTAGCTAG</t>
  </si>
  <si>
    <t>CAGGCTGGTCTTGAACT</t>
  </si>
  <si>
    <t>ATCTTCCATGGGTTCAGTTTTCA</t>
  </si>
  <si>
    <t>CCTGACCTCAAGTGATCCGCCTGCCTCGGCCTCCCAAATTGCTGGGATTACAGGCGTGAGCTACCACGCTTGGCCGATACTTGATTCTAAAAGCATCTTGGTACCCACCAGA</t>
  </si>
  <si>
    <t>ATCTTCCATGGGTTCAGTTTTCACTTCAGCTTCCCGATATCCGACGGTAGTGTNNNNNNNNCAGGCTGGTCTTGAACT</t>
  </si>
  <si>
    <t>CCAGGGCATTTGAGCT</t>
  </si>
  <si>
    <t>GGTGGGTACCAAGATGCTTTTAGA</t>
  </si>
  <si>
    <t>CATCGTGTCCAGGCGGCTGTGCCTGGTCCTCACCCTGCCCATCTGACCAGGGTTCCCTTCTCCTTGCAGCTGCGGCCCCATCAATGTGAAAACTGAACCCATGGAAGATTCT</t>
  </si>
  <si>
    <t>GGTGGGTACCAAGATGCTTTTAGACTTCAGCTTCCCGATATCCGACGGTAGTGTNNNNNNNNCCAGGGCATTTGAGCT</t>
  </si>
  <si>
    <t>TTTTGGTTGCTGTGATTT</t>
  </si>
  <si>
    <t>AAATGACTAACATCCAAAGGCA</t>
  </si>
  <si>
    <t>ATCTTTTACCTTTCACTTGGTGATACTATGGATCTCTCCGCATCTGTTACCATCCCAGGGCCACCTGTAGAGGAATGAAAAAACACACACCAGCCCCTTTTAGCACCTCGGA</t>
  </si>
  <si>
    <t>AAATGACTAACATCCAAAGGCACTTCAGCTTCCCGATATCCGACGGTAGTGTNNNNNNNNTTTTGGTTGCTGTGATTT</t>
  </si>
  <si>
    <t>GCGGCTGCTTTGAGTCA</t>
  </si>
  <si>
    <t>AAGGGGCTGGTGTGTGTTTTTTC</t>
  </si>
  <si>
    <t>GTTTCTCTCTCGATGACTTTTCCACGTTGGCTTCGATCTGGGAGTTCCGTTTTCTGTGTATTTGCTGTCAATTTCTATGCCTTTGGATGTTAGTCATTTTCCGAGGTGCTAA</t>
  </si>
  <si>
    <t>AAGGGGCTGGTGTGTGTTTTTTCCTTCAGCTTCCCGATATCCGACGGTAGTGTNNNNNNNNGCGGCTGCTTTGAGTCA</t>
  </si>
  <si>
    <t>CTCAGAAGAGCCACCAAAC</t>
  </si>
  <si>
    <t>GTCAGCTCTGAAACGCAGCAG</t>
  </si>
  <si>
    <t>CTGAGAAGCTGTCACTTACCCAGCTGACTCTCTGGTCCTAGGAAGGGTCTGCAAGAAAAGCAACACCATTACCCAGCACGGACCAATGAAAAAAGCATGACACATCTGAACA</t>
  </si>
  <si>
    <t>GTCAGCTCTGAAACGCAGCAGCTTCAGCTTCCCGATATCCGACGGTAGTGTNNNNNNNNCTCAGAAGAGCCACCAAAC</t>
  </si>
  <si>
    <t>CTGCGTTTCAGAGCTGAC</t>
  </si>
  <si>
    <t>GTTTGGTGGCTCTTCTGAGCTG</t>
  </si>
  <si>
    <t>TGTTCAGATGTGTCATGCTTTTTTCATTGGTCCGTGCTGGGTAATGGTGTTGCTTTTCTTGCAGACCCTTCCTAGGACCAGAGAGTCAGCTGGGTAAGTGACAGCTTCTCAG</t>
  </si>
  <si>
    <t>GTTTGGTGGCTCTTCTGAGCTGCTTCAGCTTCCCGATATCCGACGGTAGTGTNNNNNNNNCTGCGTTTCAGAGCTGAC</t>
  </si>
  <si>
    <t>TTGGTTTCATCTTTAAATGA</t>
  </si>
  <si>
    <t>AAGGCAACGCCTTCCGGAAG</t>
  </si>
  <si>
    <t>ACTGAAGGGGCGGGGGTGCAGAGTGTGTCACCTATTTATGATGAATGAAATCCCTGCTTTGTTCTCCAAAATCCATTTCAGGGTTGCAAGGTCGTAATTCTCAGGGTGTTGA</t>
  </si>
  <si>
    <t>AAGGCAACGCCTTCCGGAAGCTTCAGCTTCCCGATATCCGACGGTAGTGTNNNNNNNNTTGGTTTCATCTTTAAATGA</t>
  </si>
  <si>
    <t>AAAGACGTTTGCGTCT</t>
  </si>
  <si>
    <t>CAACACCCTGAGAATTACGACCTT</t>
  </si>
  <si>
    <t>TCTTGTAGGTAAAGCCTTAGGGACAACAGTGATGGTGCCTGTTCCCTATGAGAAGATGCTGCGAGACCAGTCGGCTGTGGTAGTGCAGGGGCTTCCGGAAGGCGTTGCCTTT</t>
  </si>
  <si>
    <t>CAACACCCTGAGAATTACGACCTTCTTCAGCTTCCCGATATCCGACGGTAGTGTNNNNNNNNAAAGACGTTTGCGTCT</t>
  </si>
  <si>
    <t>AATTAATGCTTAAAGTGAAC</t>
  </si>
  <si>
    <t>CCCTCTGCAACGCCTGCAAA</t>
  </si>
  <si>
    <t>GTTACCATAACAAAAGCAGAAATAGTCCTCCACTGCCTTCCTGAGTATTTCCGTTTCGCCCGAGTGGACCTGCATCCCGTTCACAGGGCAGGGAGGTTTCACCTCACACAGT</t>
  </si>
  <si>
    <t>CCCTCTGCAACGCCTGCAAACTTCAGCTTCCCGATATCCGACGGTAGTGTNNNNNNNNAATTAATGCTTAAAGTGAAC</t>
  </si>
  <si>
    <t>ATTTATTCACTTTTTTCCCC</t>
  </si>
  <si>
    <t>GAAACCTCCCTGCCCTGTGA</t>
  </si>
  <si>
    <t>TTTTTTCTTTCAATACCAGAAACAAAGTACGGAAGTGTACAGCACAAATGCTTAGAAACTGACCTAATGCCAATCATCCATTTGCAGGCGTTGCAGAGGGACTGTGTGAGGT</t>
  </si>
  <si>
    <t>GAAACCTCCCTGCCCTGTGACTTCAGCTTCCCGATATCCGACGGTAGTGTNNNNNNNNATTTATTCACTTTTTTCCCC</t>
  </si>
  <si>
    <t>AGCTGAATCCAAGAAGA</t>
  </si>
  <si>
    <t>CCTACAGTATTTTGCAAAATCTT</t>
  </si>
  <si>
    <t>TGTGTTAGGATCGTTTCTAGGAGAATGCTTATGATAGCTTAGAAGAAAATACTGTGGAAGTCTTGCCTGCGATCCTTTTGAGATTGGGAATACAAAGGATAAAATTAAAACA</t>
  </si>
  <si>
    <t>CCTACAGTATTTTGCAAAATCTTCTTCAGCTTCCCGATATCCGACGGTAGTGTNNNNNNNNAGCTGAATCCAAGAAGA</t>
  </si>
  <si>
    <t>GTGGCCTGCATCGCAG</t>
  </si>
  <si>
    <t>CCTTTGTATTCCCAATCTCAAAAG</t>
  </si>
  <si>
    <t>TGTACGAAACAGACGTGTTTGTCGTCGGAACCGAGAGAGGATGCGCTTTTGTTAATGCCAGGACGGATTTTCAGAAAGATTTTGCAAAATACTGTAGGTGTTTTAATTTTAT</t>
  </si>
  <si>
    <t>CCTTTGTATTCCCAATCTCAAAAGCTTCAGCTTCCCGATATCCGACGGTAGTGTNNNNNNNNGTGGCCTGCATCGCAG</t>
  </si>
  <si>
    <t>AACACGTCTGTTTCGTA</t>
  </si>
  <si>
    <t>AGGCCTGATTTAAGAATACAAAA</t>
  </si>
  <si>
    <t>CACTGCGATGCAGGCCACTTCTGCCTTGGACTTGGCCAGTTCTTTACACTGAAACAGAAACAAAAAGCGATGTATTATCTACAAGGGCAGATCCAAGTTTGTGGGGCCTGGG</t>
  </si>
  <si>
    <t>AGGCCTGATTTAAGAATACAAAACTTCAGCTTCCCGATATCCGACGGTAGTGTNNNNNNNNAACACGTCTGTTTCGTA</t>
  </si>
  <si>
    <t>CAGACAAGTGTCAGGCTG</t>
  </si>
  <si>
    <t>GTGCAAGAGAAGCAATAAGAAA</t>
  </si>
  <si>
    <t>TCTCACCATGGATTCGAGGGCAGACACGAGGAATGTCACCACCATCCTGGTCTCTGAGGAGGACTCTTCTTCAACAGGCAGGGTGGACACTGCTACCTGGGCCATGATCCCT</t>
  </si>
  <si>
    <t>GTGCAAGAGAAGCAATAAGAAACTTCAGCTTCCCGATATCCGACGGTAGTGTNNNNNNNNCAGACAAGTGTCAGGCTG</t>
  </si>
  <si>
    <t>CTTATTGCTTCTCTTGCA</t>
  </si>
  <si>
    <t>ACAGCCTGACACTTGTCTGACA</t>
  </si>
  <si>
    <t>CAGGGATCATGGCCCAGGTAGCAGTGTCCACCCTGCCTGTTGAAGAAGAGTCCTCCTCAGAGACCAGGATGGTGGTGACATTCCTCGTGTCTGCCCTCGAATCCATGGTGAG</t>
  </si>
  <si>
    <t>ACAGCCTGACACTTGTCTGACACTTCAGCTTCCCGATATCCGACGGTAGTGTNNNNNNNNCTTATTGCTTCTCTTGCA</t>
  </si>
  <si>
    <t>TTCTTACTTCTCCTGCAC</t>
  </si>
  <si>
    <t>CCTTCTGTTCCATCATTCCATA</t>
  </si>
  <si>
    <t>AGGGATCATGGCCCAAGTTGCAATGTCCACCCTCCCCGTTGAAGATGAGGAGTCCTCGGAGAGCAGGATGGTGGTGACATTCCTCATGTCAGCTCTCGAGTCCATGGTGAGG</t>
  </si>
  <si>
    <t>CCTTCTGTTCCATCATTCCATACTTCAGCTTCCCGATATCCGACGGTAGTGTNNNNNNNNTTCTTACTTCTCCTGCAC</t>
  </si>
  <si>
    <t>GAATGATGGAACAGAAGG</t>
  </si>
  <si>
    <t>GTGCAGGAGAAGTAAGAAGAAA</t>
  </si>
  <si>
    <t>CCTCACCATGGACTCGAGAGCTGACATGAGGAATGTCACCACCATCCTGCTCTCCGAGGACTCCTCATCTTCAACGGGGAGGGTGGACATTGCAACTTGGGCCATGATCCCT</t>
  </si>
  <si>
    <t>GTGCAGGAGAAGTAAGAAGAAACTTCAGCTTCCCGATATCCGACGGTAGTGTNNNNNNNNGAATGATGGAACAGAAGG</t>
  </si>
  <si>
    <t>CGTCCGCCTGTAACATG</t>
  </si>
  <si>
    <t>GCTTTTGTCAATACCAGAAAGGA</t>
  </si>
  <si>
    <t>ATGTTTGCTGTTTGTATTGTAGTGTAAAGAACTGGCCAAGTCCAAAGCCGAAGTGGCCTGCATTGCAGTGTATGAAACAGACGTGTTTGTCGTCGGAACTGAAAGAGGACGT</t>
  </si>
  <si>
    <t>GCTTTTGTCAATACCAGAAAGGACTTCAGCTTCCCGATATCCGACGGTAGTGTNNNNNNNNCGTCCGCCTGTAACATG</t>
  </si>
  <si>
    <t>ATAACTTGTCTTACCTACAA</t>
  </si>
  <si>
    <t>CAGTTCCGACGACAAACACG</t>
  </si>
  <si>
    <t>ATATTTAGGCTTAAAATTAATGAAATGCAAAAGATAAAAATACAATGCTTACAATATTTTACAAAATCTTTTTGAAAATCCTTTCTGGTATTGACAAAAGCACGTCCTCTTT</t>
  </si>
  <si>
    <t>CAGTTCCGACGACAAACACGCTTCAGCTTCCCGATATCCGACGGTAGTGTNNNNNNNNATAACTTGTCTTACCTACAA</t>
  </si>
  <si>
    <t>GACCTTATTATTATTTTTT</t>
  </si>
  <si>
    <t>ATTGAAACACTCAGAAAAACA</t>
  </si>
  <si>
    <t>TATTTTATTTTTTATTTTTTTTACAGGTGTTGAAGAAGAAGAAAAAGCTGCAGAGATGCATAAAATGAAATCTACAACCCAGGCAAATCGGATGAGTGTAGATGCTGTAGAA</t>
  </si>
  <si>
    <t>ATTGAAACACTCAGAAAAACACTTCAGCTTCCCGATATCCGACGGTAGTGTNNNNNNNNGACCTTATTATTATTTTTT</t>
  </si>
  <si>
    <t>TCAATTACATAAGCTTCCC</t>
  </si>
  <si>
    <t>CAGCATCTACACTCATCCGAT</t>
  </si>
  <si>
    <t>TTTAGAAAATTCAATTATATAATGTATCTTTTAGAAAAATTAAATCTATTGTTTTTACCATAGCAAAAGCAGAAATAGTCCTCAACTGTTTTTCTGAGTGTTTCAATTTCTA</t>
  </si>
  <si>
    <t>CAGCATCTACACTCATCCGATCTTCAGCTTCCCGATATCCGACGGTAGTGTNNNNNNNNTCAATTACATAAGCTTCCC</t>
  </si>
  <si>
    <t>CATCCGCTTTTCATCTGC</t>
  </si>
  <si>
    <t>CACCCCGAGAACTATGATCTTG</t>
  </si>
  <si>
    <t>CCCAGGGAAAGCTTTAGGCAAATCCACAGTGGTACCTGTACCATATGAGAAGATGCTGCGAGACCAGTCGGCTGTGGTAGTGCAGGGGCTTCCGGAAGGTGTTGCCTTTAAA</t>
  </si>
  <si>
    <t>CACCCCGAGAACTATGATCTTGCTTCAGCTTCCCGATATCCGACGGTAGTGTNNNNNNNNCATCCGCTTTTCATCTGC</t>
  </si>
  <si>
    <t>ATTTATACGAATCAACTGTT</t>
  </si>
  <si>
    <t>GGCAACACCTTCCGGAAGCC</t>
  </si>
  <si>
    <t>GATGGGTACAAAGGGAGAAAGCACTTCACCTCTTAATGATGAATGAAATCCCTGCTTTGTTCTCCAAAATCCATTTCAGGGTTGCAAGATCATAGTTCTCGGGGTGTTTAAA</t>
  </si>
  <si>
    <t>GGCAACACCTTCCGGAAGCCCTTCAGCTTCCCGATATCCGACGGTAGTGTNNNNNNNNATTTATACGAATCAACTGTT</t>
  </si>
  <si>
    <t>ACAGAAGTCATTTAAATGTA</t>
  </si>
  <si>
    <t>ATAGCTGGCTGGCCTCCGTT</t>
  </si>
  <si>
    <t>TGCTTTACAATAATTTTGCGTATTCATACGAAGTTTTGTTTTGTTTTGTTTTAATGCAGACCTTTTTTAGAGCCAAAGAAGCATGTAGGTAAGTAAGTGCTTTGCTTCCTTG</t>
  </si>
  <si>
    <t>ATAGCTGGCTGGCCTCCGTTCTTCAGCTTCCCGATATCCGACGGTAGTGTNNNNNNNNACAGAAGTCATTTAAATGTA</t>
  </si>
  <si>
    <t>AACAGAAACCATTAAAGTG</t>
  </si>
  <si>
    <t>AAACTTCGTATGAATACGCAA</t>
  </si>
  <si>
    <t>TATGAAAATCTAGCAAAACGGAGGCCAGCCAGCTATCAAGGAAGCAAAGCACTTACTTACCTACATGCTTCTTTGGCTCTAAAAAAGGTCTGCATTAAAACAAAACAAAACA</t>
  </si>
  <si>
    <t>AAACTTCGTATGAATACGCAACTTCAGCTTCCCGATATCCGACGGTAGTGTNNNNNNNNAACAGAAACCATTAAAGTG</t>
  </si>
  <si>
    <t>ATTTGAAATGTTGAAAAACT</t>
  </si>
  <si>
    <t>ACTCCCACACCTCAAAAAGT</t>
  </si>
  <si>
    <t>AACTCCAATTTTTTTTTTTTGTATGTAGGTGGTCGTGTGATGGTAACAGATGCTGACAGGTCAATACTATCTCCAGGTGGAAGGTAAAACCTAATTTCATTACTGCTGTTTA</t>
  </si>
  <si>
    <t>ACTCCCACACCTCAAAAAGTCTTCAGCTTCCCGATATCCGACGGTAGTGTNNNNNNNNATTTGAAATGTTGAAAAACT</t>
  </si>
  <si>
    <t>AATTATCTAACAACTAA</t>
  </si>
  <si>
    <t>CAAAAAAAAAAAATTGGAGTTAG</t>
  </si>
  <si>
    <t>AACTTTTTGAGGTGTGGGAGTTAAACAGCAGTAATGAAATTAGGTTTTACCTTCCACCTGGAGATAGTATTGACCTGTCAGCATCTGTTACCATCACACGACCACCTACATA</t>
  </si>
  <si>
    <t>CAAAAAAAAAAAATTGGAGTTAGCTTCAGCTTCCCGATATCCGACGGTAGTGTNNNNNNNNAATTATCTAACAACTAA</t>
  </si>
  <si>
    <t>GGCTTGATCAGGGCTT</t>
  </si>
  <si>
    <t>GTGTAGAAGTTTATAGTTTGACTC</t>
  </si>
  <si>
    <t>TCTTCTCCTTGCAGTTGTGGCCCCATCAAAGTGAAAACTGAACCCACAGAAGATTCTGGTATGTACTAGCACTTTTAGAATCAATGGTGAAATTAAGGAAGACTTTTCCTTA</t>
  </si>
  <si>
    <t>GTGTAGAAGTTTATAGTTTGACTCCTTCAGCTTCCCGATATCCGACGGTAGTGTNNNNNNNNGGCTTGATCAGGGCTT</t>
  </si>
  <si>
    <t>TGAGTCAAACTATAAACTTC</t>
  </si>
  <si>
    <t>GAAGAAAGCCCTGATCAAGC</t>
  </si>
  <si>
    <t>TACACTAAGGAAAAGTCTTCCTTAATTTCACCATTGATTCTAAAAGTGCTAGTACATACCAGAATCTTCTGTGGGTTCAGTTTTCACTTTGATGGGGCCACAACTGCAAGGA</t>
  </si>
  <si>
    <t>GAAGAAAGCCCTGATCAAGCCTTCAGCTTCCCGATATCCGACGGTAGTGTNNNNNNNNTGAGTCAAACTATAAACTTC</t>
  </si>
  <si>
    <t>TCTCACATGCAATCATATCA</t>
  </si>
  <si>
    <t>CAATTTTTCTTTCTAAAAAT</t>
  </si>
  <si>
    <t>TTGCATTTGCTTTTCTAGGCATTTCCCTGGAAATGGCAGCTGTGACAGTAAAGGAAGAATCAGAAGATCCTGATTATTATCAATATAACATTCAAGGTAATTTGAATTAATG</t>
  </si>
  <si>
    <t>CAATTTTTCTTTCTAAAAATCTTCAGCTTCCCGATATCCGACGGTAGTGTNNNNNNNNTCTCACATGCAATCATATCA</t>
  </si>
  <si>
    <t>AGAAAAATTGCATTAATTCA</t>
  </si>
  <si>
    <t>GCATGTGAGAACTTTCAGCT</t>
  </si>
  <si>
    <t>AATTACCTTGAATGTTATATTGATAATAATCAGGATCTTCTGATTCTTCCTTTACTGTCACAGCTGCCATTTCCAGGGAAATGCCTAGAAAAGCAAATGCAATGATATGATT</t>
  </si>
  <si>
    <t>GCATGTGAGAACTTTCAGCTCTTCAGCTTCCCGATATCCGACGGTAGTGTNNNNNNNNAGAAAAATTGCATTAATTCA</t>
  </si>
  <si>
    <t>GGGGGGGATTACTTTTG</t>
  </si>
  <si>
    <t>CATACTGCTTGTGTTTAATGTTT</t>
  </si>
  <si>
    <t>AAGTATTATCTTTGTATCCCAAAGCAGGCCCTTCTGAAACTGATGATGTTGATGAAAAACAGCCCCTATCGAAGCCTTTGCAAGGTATAATCTTTTCACTTCCATTCTCCCA</t>
  </si>
  <si>
    <t>CATACTGCTTGTGTTTAATGTTTCTTCAGCTTCCCGATATCCGACGGTAGTGTNNNNNNNNGGGGGGGATTACTTTTG</t>
  </si>
  <si>
    <t>AAACACAAGCAGTATGTG</t>
  </si>
  <si>
    <t>AAAGTAATCCCCCCCAAAAAAA</t>
  </si>
  <si>
    <t>GGAGAATGGAAGTGAAAAGATTATACCTTGCAAAGGCTTCGATAGGGGCTGTTTTTCATCAACATCATCAGTTTCAGAAGGGCCTGCTTTGGGATACAAAGATAATACTTCA</t>
  </si>
  <si>
    <t>AAAGTAATCCCCCCCAAAAAAACTTCAGCTTCCCGATATCCGACGGTAGTGTNNNNNNNNAAACACAAGCAGTATGTG</t>
  </si>
  <si>
    <t>TTTATTATATGTTGTTTAT</t>
  </si>
  <si>
    <t>GTTTATTCTATTTTATAGATT</t>
  </si>
  <si>
    <t>TTTCTTTTTAGGAAGCCACCATTCTTCAGAGGGCAATGAAGGCACAGAAATGGAAGTACCAGCAGAAGGTTAGGAGAAAAAGAGATTGCATATTTTCCACTATTTGTTGTAT</t>
  </si>
  <si>
    <t>GTTTATTCTATTTTATAGATTCTTCAGCTTCCCGATATCCGACGGTAGTGTNNNNNNNNTTTATTATATGTTGTTTAT</t>
  </si>
  <si>
    <t>CTCTTTTTCTCCTAACCT</t>
  </si>
  <si>
    <t>AAGAGAATCTAGGTAACAATGC</t>
  </si>
  <si>
    <t>TCTGCTGGTACTTCCATTTCTGTGCCTTCATTGCCCTCTGAAGAATGGTGGCTTCCTAAAAAGAAAATAAACAACATATAATAAACCAATAAAAACTGACATTGAAAGATGA</t>
  </si>
  <si>
    <t>AAGAGAATCTAGGTAACAATGCCTTCAGCTTCCCGATATCCGACGGTAGTGTNNNNNNNNCTCTTTTTCTCCTAACCT</t>
  </si>
  <si>
    <t>TCATTTTAGAATTTTATT</t>
  </si>
  <si>
    <t>GTCATAAAAATACTTGTCACAT</t>
  </si>
  <si>
    <t>TTTTTCAAGATTCTACTCAACATGTCCCTTCAGAAACAAGTGAGGACCCTGAAGTTGAGGTGACTATTGAAGGTTAGTTATCTAAAAGCCTTGATTCCAAAGTTTACTTCTG</t>
  </si>
  <si>
    <t>GTCATAAAAATACTTGTCACATCTTCAGCTTCCCGATATCCGACGGTAGTGTNNNNNNNNTCATTTTAGAATTTTATT</t>
  </si>
  <si>
    <t>TGGAATCAAGGCTTTTAG</t>
  </si>
  <si>
    <t>GCATGTTTCCATATGTTCCAAC</t>
  </si>
  <si>
    <t>ATAACTAACCTTCAATAGTCACCTCAACTTCAGGGTCCTCACTTGTTTCTGAAGGGACATGTTGAGTAGAATCTTGAAAAAAATAAAATTCTAAAATGACATTCATTATTAA</t>
  </si>
  <si>
    <t>GCATGTTTCCATATGTTCCAACCTTCAGCTTCCCGATATCCGACGGTAGTGTNNNNNNNNTGGAATCAAGGCTTTTAG</t>
  </si>
  <si>
    <t>CCAGTAATGACCATTTTCTT</t>
  </si>
  <si>
    <t>ACTTCGGTAAGTTCTCAGCG</t>
  </si>
  <si>
    <t>TTTCAAGATGATGATTATTCTCCACCGTCTAAGAGACCAAAGGCCAATGAGCTACCGCAGCCACCAGTCCCGGAACCCGCCAATGCTGGGAAGCGGAAAGTGAGGGAGTTCA</t>
  </si>
  <si>
    <t>ACTTCGGTAAGTTCTCAGCGCTTCAGCTTCCCGATATCCGACGGTAGTGTNNNNNNNNCCAGTAATGACCATTTTCTT</t>
  </si>
  <si>
    <t>GAGATTATGATGCAGTAATA</t>
  </si>
  <si>
    <t>GAACTCCCTCACTTTCCGCT</t>
  </si>
  <si>
    <t>GACGCTAAAGCATTTTCCCCCTGCAGAGCATGTTGCAACATTTATCAGTCACACTGAGAATCCAGAAGATGAAGGAAAAGGTCACGTCGTTCGCTGAGAACTTACCGAAGTT</t>
  </si>
  <si>
    <t>GAACTCCCTCACTTTCCGCTCTTCAGCTTCCCGATATCCGACGGTAGTGTNNNNNNNNGAGATTATGATGCAGTAATA</t>
  </si>
  <si>
    <t>AGAATTAACTTTTGCTCAAT</t>
  </si>
  <si>
    <t>GAGCATTTACACAATGGCGT</t>
  </si>
  <si>
    <t>TTTCAGAGAAATGGAATGCTCGCATCACTGATCTACGTAAACAAGTTGAAGAATTGTTTGAAAGGAAATATGGTATGTCTAAATAGGAAAATTCCTGTAATACTTTGTTCAT</t>
  </si>
  <si>
    <t>GAGCATTTACACAATGGCGTCTTCAGCTTCCCGATATCCGACGGTAGTGTNNNNNNNNAGAATTAACTTTTGCTCAAT</t>
  </si>
  <si>
    <t>AAGTATTACAGGAATTTTCC</t>
  </si>
  <si>
    <t>AAGTCCCTACCATCGGGGCA</t>
  </si>
  <si>
    <t>TATTTAGACATACCATATTTCCTTTCAAACAATTCTTCAACTTGTTTACGTAGATCAGTGATGCGAGCATTCCATTTCTCTGAAAATTGAGCAAAAGTTAATTCTCATTAAG</t>
  </si>
  <si>
    <t>AAGTCCCTACCATCGGGGCACTTCAGCTTCCCGATATCCGACGGTAGTGTNNNNNNNNAAGTATTACAGGAATTTTCC</t>
  </si>
  <si>
    <t>CTCTTTCTCTTTTTGTCCT</t>
  </si>
  <si>
    <t>AGGCCATCTACTTACGGAATT</t>
  </si>
  <si>
    <t>TATAGCTCAAGCCATAAAAGCCAAAGGTCCGGTGACGATCCCGTACCCTCTTTTCCAGTCTCATGTTGAAGATCTTTATGTAGAAGGACTTCCTGAAGGAATTCCTTTTAGA</t>
  </si>
  <si>
    <t>AGGCCATCTACTTACGGAATTCTTCAGCTTCCCGATATCCGACGGTAGTGTNNNNNNNNCTCTTTCTCTTTTTGTCCT</t>
  </si>
  <si>
    <t>TTACTCAGAAAAGAGACAA</t>
  </si>
  <si>
    <t>GGAATTCCTTCAGGAAGTCCT</t>
  </si>
  <si>
    <t>GAGTTCAACAGGAATCCAAGAGTCTTACTTCTTAATCACAAAACGAATCCTTTCCTTTGCAAGTAATATCCTCTCCAGGCGAGGAATTCCGTAAGTAGATGGCCTTCTAAAA</t>
  </si>
  <si>
    <t>GGAATTCCTTCAGGAAGTCCTCTTCAGCTTCCCGATATCCGACGGTAGTGTNNNNNNNNTTACTCAGAAAAGAGACAA</t>
  </si>
  <si>
    <t>GTCGTTATTAGTTTGCTGA</t>
  </si>
  <si>
    <t>ATCTCGAGGCAGATCAGAAGA</t>
  </si>
  <si>
    <t>ATATTACCTAGTGATTATTGAGTATTTATTCTCACCTTTCAGACATGAGCTTCTGAATTCAACACGTGAAGATTTACAGCTTGATAAGCCAGCTTCAGGAGGTAGGTCTTCA</t>
  </si>
  <si>
    <t>ATCTCGAGGCAGATCAGAAGACTTCAGCTTCCCGATATCCGACGGTAGTGTNNNNNNNNGTCGTTATTAGTTTGCTGA</t>
  </si>
  <si>
    <t>TGATCTGCCTCGAGATT</t>
  </si>
  <si>
    <t>CAGCAAACTAATAACGACTAGTA</t>
  </si>
  <si>
    <t>GAAGACCTACCTCCTGAAGCTGGCTTATCAAGCTGTAAATCTTCACGTGTTGAATTCAGAAGCTCATGTCTGAAAGGTGAGAATAAATACTCAATAATCACTAGGTAATATT</t>
  </si>
  <si>
    <t>CAGCAAACTAATAACGACTAGTACTTCAGCTTCCCGATATCCGACGGTAGTGTNNNNNNNNTGATCTGCCTCGAGATT</t>
  </si>
  <si>
    <t>ACTTGTATTACTGTTATTTT</t>
  </si>
  <si>
    <t>AATGTATTACTGAGTAACAT</t>
  </si>
  <si>
    <t>GACAGTAAAGGAAGAATGGTATGCCAGAATCACTAAATTAAGAAAGATGGTGGATCAGCTTTTCTGCAAAAAATTTGGTAAGTCTGTTTTTTTTAATTACCCCTTCAACTAA</t>
  </si>
  <si>
    <t>AATGTATTACTGAGTAACATCTTCAGCTTCCCGATATCCGACGGTAGTGTNNNNNNNNACTTGTATTACTGTTATTTT</t>
  </si>
  <si>
    <t>GTTACTCAGTAATACATT</t>
  </si>
  <si>
    <t>AAAATAACAGTAATACAAGTGT</t>
  </si>
  <si>
    <t>TTAGTTGAAGGGGTAATTAAAAAAAACAGACTTACCAAATTTTTTGCAGAAAAGCTGATCCACCATCTTTCTTAATTTAGTGATTCTGGCATACCATTCTTCCTTTACTGTC</t>
  </si>
  <si>
    <t>AAAATAACAGTAATACAAGTGTCTTCAGCTTCCCGATATCCGACGGTAGTGTNNNNNNNNGTTACTCAGTAATACATT</t>
  </si>
  <si>
    <t>CGAATTGCTTTGATTTTTG</t>
  </si>
  <si>
    <t>AGTCCCTCATGGTATGGAATC</t>
  </si>
  <si>
    <t>TCCAGCGGAAGCCTTGGGGAGCACTGAAGCCAAGGCTGTACCGTACCAAAAATTTGAGGCACACCCGAATGATCTGTACGTGGAAGGACTGCCAGAAAACATTCCTTTCCGA</t>
  </si>
  <si>
    <t>AGTCCCTCATGGTATGGAATCCTTCAGCTTCCCGATATCCGACGGTAGTGTNNNNNNNNCGAATTGCTTTGATTTTTG</t>
  </si>
  <si>
    <t>AACCTCTTCTCAGGGAAG</t>
  </si>
  <si>
    <t>CGGAAAGGAATGTTTTCTGGCA</t>
  </si>
  <si>
    <t>ACACTGAAACTATTTCTACAGATTATCATCTTACCTTTTAATAACAAATTTAATTCGATTGCCCACTTGAATGATTTTTTCCAGCCTTGGGATTCCATACCATGAGGGACTT</t>
  </si>
  <si>
    <t>CGGAAAGGAATGTTTTCTGGCACTTCAGCTTCCCGATATCCGACGGTAGTGTNNNNNNNNAACCTCTTCTCAGGGAAG</t>
  </si>
  <si>
    <t>GCTTCTAAATGCTTTATTAC</t>
  </si>
  <si>
    <t>ACACAGATCAGCCAGGCTCG</t>
  </si>
  <si>
    <t>TAATATCAACTCTGTTTCTACAGACCAGAACTTCTGACTCACAGTACCACTGAAGTTACTCAGCCAAGAACGAATACACCAGGTAAACTAGTTGTGAAATCCTTTTTTAAAA</t>
  </si>
  <si>
    <t>ACACAGATCAGCCAGGCTCGCTTCAGCTTCCCGATATCCGACGGTAGTGTNNNNNNNNGCTTCTAAATGCTTTATTAC</t>
  </si>
  <si>
    <t>TGTGTTTTTAAAAAAGGATT</t>
  </si>
  <si>
    <t>GAAGCAACTCACAGGCCTTT</t>
  </si>
  <si>
    <t>TCACAACTAGTTTACCTGGTGTATTCGTTCTTGGCTGAGTAACTTCAGTGGTACTGTGAGTCAGAAGTTCTGGTCTGTAGAAACAGAGTTGATATTAGTAATAAAGCATTTA</t>
  </si>
  <si>
    <t>GAAGCAACTCACAGGCCTTTCTTCAGCTTCCCGATATCCGACGGTAGTGTNNNNNNNNTGTGTTTTTAAAAAAGGATT</t>
  </si>
  <si>
    <t>TTATTGGGTTTCTTTTTGT</t>
  </si>
  <si>
    <t>CATATCAACAAAGGGCCATGT</t>
  </si>
  <si>
    <t>TTTCCAGTCAAAGAAGATTGGAATGTCAGAATTACCAAGCTACGGAAGCAAGTGGAAGAGATTTTTAATTTGAAATTTGGTAAGTAAAAGCCAGTATTTATGTCTTTAATAA</t>
  </si>
  <si>
    <t>CATATCAACAAAGGGCCATGTCTTCAGCTTCCCGATATCCGACGGTAGTGTNNNNNNNNTTATTGGGTTTCTTTTTGT</t>
  </si>
  <si>
    <t>TAAATACTGGCTTTTACTTA</t>
  </si>
  <si>
    <t>CAGTGCTGTTGCAAATCAGA</t>
  </si>
  <si>
    <t>CCAAATTTCAAATTAAAAATCTCTTCCACTTGCTTCCGTAGCTTGGTAATTCTGACATTCCAATCTTCTTTGACTGGAAAACAAAAAGAAACCCAATAACCATGTTATTTAT</t>
  </si>
  <si>
    <t>CAGTGCTGTTGCAAATCAGACTTCAGCTTCCCGATATCCGACGGTAGTGTNNNNNNNNTAAATACTGGCTTTTACTTA</t>
  </si>
  <si>
    <t>CTTAACGTTCTCTTGCACT</t>
  </si>
  <si>
    <t>AGCCCTACCTGGTTTGGAATT</t>
  </si>
  <si>
    <t>TTCAGCTCAAGCTCTTGGACTCACCGAGGCAGTAAAAGTACCATATCCTGTGTTTGAATCAAACCCGGAGTTCTTGTATGTGGAAGGCTTGCCAGAGGGGATTCCCTTCCGA</t>
  </si>
  <si>
    <t>AGCCCTACCTGGTTTGGAATTCTTCAGCTTCCCGATATCCGACGGTAGTGTNNNNNNNNCTTAACGTTCTCTTGCACT</t>
  </si>
  <si>
    <t>TTTTATTGTTTTGATTCCAG</t>
  </si>
  <si>
    <t>GGGAATCCCCTCTGGCAAGC</t>
  </si>
  <si>
    <t>AAACGACTACAGTGGCAAAAAGAACTTACTTTTTAACAACGAACTTGATTTTATTACTCCCGCGGACGATCCTTTCAAGTCGTGGAATTCCAAACCAGGTAGGGCTTCGGAA</t>
  </si>
  <si>
    <t>GGGAATCCCCTCTGGCAAGCCTTCAGCTTCCCGATATCCGACGGTAGTGTNNNNNNNNTTTTATTGTTTTGATTCCAG</t>
  </si>
  <si>
    <t>GTAACACTTCTTGGTTTTC</t>
  </si>
  <si>
    <t>ACTCTTTATCCGCATTCCTTA</t>
  </si>
  <si>
    <t>TTTCTAGACCTGAACTAGTTATTTCCTACTTGCCTCCTGGGATGGCTAGTAAAATAAACACTAAAGGTAAGAGACGACGTGTACTCCGTATCCTATTTGAGCGCATTAAGAC</t>
  </si>
  <si>
    <t>ACTCTTTATCCGCATTCCTTACTTCAGCTTCCCGATATCCGACGGTAGTGTNNNNNNNNGTAACACTTCTTGGTTTTC</t>
  </si>
  <si>
    <t>AGGAATGCGGATAAAGA</t>
  </si>
  <si>
    <t>AAGAAAACCAAGAAGTGTTACAG</t>
  </si>
  <si>
    <t>GTGTCTTAATGCGCTCAAATAGGATACGGAGTACACGTCGTCTCTTACCTTTAGTGTTTATTTTACTAGCCATCCCAGGAGGCAAGTAGGAAATAACTAGTTCAGGTCTAGA</t>
  </si>
  <si>
    <t>AAGAAAACCAAGAAGTGTTACAGCTTCAGCTTCCCGATATCCGACGGTAGTGTNNNNNNNNAGGAATGCGGATAAAGA</t>
  </si>
  <si>
    <t>GTATTTTTTTTTCCCTACAA</t>
  </si>
  <si>
    <t>CCAGTCCTCGGTATGTTTCT</t>
  </si>
  <si>
    <t>TATACAAAAGGAACTCTGCTTATTTTACAGCTTTGCAGTCCCCCAAAAGACCACGAAGTCCTGGGAGTAATTCAAAGGTTCCTGAAATTGAGGTCACCGTGGAAGGTAAGGG</t>
  </si>
  <si>
    <t>CCAGTCCTCGGTATGTTTCTCTTCAGCTTCCCGATATCCGACGGTAGTGTNNNNNNNNGTATTTTTTTTTCCCTACAA</t>
  </si>
  <si>
    <t>ATACCGAGGACTGGCC</t>
  </si>
  <si>
    <t>GTAGGGAAAAAAAAATACAGAAGG</t>
  </si>
  <si>
    <t>CTTACCTTCCACGGTGACCTCAATTTCAGGAACCTTTGAATTACTCCCAGGACTTCGTGGTCTTTTGGGGGACTGCAAAGCTGTAAAATAAGCAGAGTTCCTTTTGTATATT</t>
  </si>
  <si>
    <t>GTAGGGAAAAAAAAATACAGAAGGCTTCAGCTTCCCGATATCCGACGGTAGTGTNNNNNNNNATACCGAGGACTGGCC</t>
  </si>
  <si>
    <t>TACGTCATTAAATGTGTGT</t>
  </si>
  <si>
    <t>GGGAGAGAGTTTTCCTTTGGT</t>
  </si>
  <si>
    <t>TGATTATCATTATTTTTTCTGTCTTTTAGGCCCTAATAACAACAATCCTCAAACCTCAGCTGTTCGAACCCCGACCCAGACTAACGGTTCTAACGTTCCCTTCAAGCCACGA</t>
  </si>
  <si>
    <t>GGGAGAGAGTTTTCCTTTGGTCTTCAGCTTCCCGATATCCGACGGTAGTGTNNNNNNNNTACGTCATTAAATGTGTGT</t>
  </si>
  <si>
    <t>CCTTTGATATATACTGACTC</t>
  </si>
  <si>
    <t>CGTGGCTTGAAGGGAACGTT</t>
  </si>
  <si>
    <t>ACCAATAGGAACAATTCACCTGGTAAAATGAAACATAATGAACGTATTCTATTTAAAACTATGAAAGAAAGAAAAATAAAACGCTTACTTACCAAAGGAAAACTCTCTCCCT</t>
  </si>
  <si>
    <t>CGTGGCTTGAAGGGAACGTTCTTCAGCTTCCCGATATCCGACGGTAGTGTNNNNNNNNCCTTTGATATATACTGACTC</t>
  </si>
  <si>
    <t>GCAATTTAACTCTCTTATGT</t>
  </si>
  <si>
    <t>GGGTGCCTTCATGGGAGTAG</t>
  </si>
  <si>
    <t>TTTATATGCAGAGGCCTGGAATGCCAAAATCACGGACCTAAAACAGAAAGTTGAAAATCTCTTCAATGAGAAATGTGGTAAGTCTATTTTGAAACCTTCTTACTGCCACGCA</t>
  </si>
  <si>
    <t>GGGTGCCTTCATGGGAGTAGCTTCAGCTTCCCGATATCCGACGGTAGTGTNNNNNNNNGCAATTTAACTCTCTTATGT</t>
  </si>
  <si>
    <t>CTCCCATGAAGGCACC</t>
  </si>
  <si>
    <t>AACATAAGAGAGTTAAATTGCAAT</t>
  </si>
  <si>
    <t>CTGCGTGGCAGTAAGAAGGTTTCAAAATAGACTTACCACATTTCTCATTGAAGAGATTTTCAACTTTCTGTTTTAGGTCCGTGATTTTGGCATTCCAGGCCTCTGCATATAA</t>
  </si>
  <si>
    <t>AACATAAGAGAGTTAAATTGCAATCTTCAGCTTCCCGATATCCGACGGTAGTGTNNNNNNNNCTCCCATGAAGGCACC</t>
  </si>
  <si>
    <t>TCGTGTACGCGGCTGT</t>
  </si>
  <si>
    <t>GAAGACCATCGACTTTTGGCATTC</t>
  </si>
  <si>
    <t>TTTGCAGGGGAAGCTCTTGGCCTTAAACAAGCTGTGAAGGTGCCGTTCGCGTTATTTGAGTCTTTCCCGGAAGACTTTTATGTGGAAGGCTTACCTGAGGGTGTGCCATTCC</t>
  </si>
  <si>
    <t>GAAGACCATCGACTTTTGGCATTCCTTCAGCTTCCCGATATCCGACGGTAGTGTNNNNNNNNTCGTGTACGCGGCTGT</t>
  </si>
  <si>
    <t>GTGTCAAACACAATCAACT</t>
  </si>
  <si>
    <t>GAATGGCACACCCTCAGGTAA</t>
  </si>
  <si>
    <t>CATGCTAATCCCACTTCATCCAGTTTCCTTACTTTTTAATGATGAACTTAATTTTGGCTTTGTTTCTGAGTATCTTCTCCAGCCTCGGAATGCCAAAAGTCGATGGTCTTCG</t>
  </si>
  <si>
    <t>GAATGGCACACCCTCAGGTAACTTCAGCTTCCCGATATCCGACGGTAGTGTNNNNNNNNGTGTCAAACACAATCAACT</t>
  </si>
  <si>
    <t>CACATTTTTTTTCTCTTTTG</t>
  </si>
  <si>
    <t>CATGCATTGTGCAGCTGTGG</t>
  </si>
  <si>
    <t>TCTATAGGCCCGAAATGTTTGAGACGGCGATTAAGGAGAGCACCTCCTCTAAGAGCCCTCCCAGTGAGTGTATTTTCTGTATTTTCATTGCTATAGAACACACGCTCTTAGG</t>
  </si>
  <si>
    <t>CATGCATTGTGCAGCTGTGGCTTCAGCTTCCCGATATCCGACGGTAGTGTNNNNNNNNCACATTTTTTTTCTCTTTTG</t>
  </si>
  <si>
    <t>ACAGCTGCACAATGCA</t>
  </si>
  <si>
    <t>GACAAAAGAGAAAAAAAATGTGCT</t>
  </si>
  <si>
    <t>TGCCTAAGAGCGTGTGTTCTATAGCAATGAAAATACAGAAAATACACTCACTGGGAGGGCTCTTAGAGGAGGTGCTCTCCTTAATCGCCGTCTCAAACATTTCGGGCCTATA</t>
  </si>
  <si>
    <t>GACAAAAGAGAAAAAAAATGTGCTCTTCAGCTTCCCGATATCCGACGGTAGTGTNNNNNNNNACAGCTGCACAATGCA</t>
  </si>
  <si>
    <t>ACCGTGTTTTCTACAAAT</t>
  </si>
  <si>
    <t>GTTCTCTGCTTCCATCAGAGTT</t>
  </si>
  <si>
    <t>TCTGATTTTAAATGTATATTTTCAGGAAAAATAAATTCATCACCCAATGTTAATACTACTGCATCAGGTGTTGAAGACCTTAACATCATTCAGGTGACAATTCCAGGTATGA</t>
  </si>
  <si>
    <t>GTTCTCTGCTTCCATCAGAGTTCTTCAGCTTCCCGATATCCGACGGTAGTGTNNNNNNNNACCGTGTTTTCTACAAAT</t>
  </si>
  <si>
    <t>AACTCTGATGGAAGCAGA</t>
  </si>
  <si>
    <t>CAGAATTTGTAGAAAACACGGT</t>
  </si>
  <si>
    <t>GAACTCATACCTGGAATTGTCACCTGAATGATGTTAAGGTCTTCAACACCTGATGCAGTAGTATTAACATTGGGTGATGAATTTATTTTTCCTGAAAATATACATTTAAAAT</t>
  </si>
  <si>
    <t>CAGAATTTGTAGAAAACACGGTCTTCAGCTTCCCGATATCCGACGGTAGTGTNNNNNNNNAACTCTGATGGAAGCAGA</t>
  </si>
  <si>
    <t>GGGTTTTCTCTGAACTGT</t>
  </si>
  <si>
    <t>CAGTTGCTATAAGCAAAGAGAT</t>
  </si>
  <si>
    <t>TTCAGATGATGATAATGAAAGACTCTCGAAAGTTGAAAAAGCTAGACAGCTAAGAGAACAAGTGAATGACCTCTTTAGTCGGAAATTTGGTAAGTTTTGCATTTGCAAAGTA</t>
  </si>
  <si>
    <t>CAGTTGCTATAAGCAAAGAGATCTTCAGCTTCCCGATATCCGACGGTAGTGTNNNNNNNNGGGTTTTCTCTGAACTGT</t>
  </si>
  <si>
    <t>CTTTGCTTATAGCAACTG</t>
  </si>
  <si>
    <t>ACAGTTCAGAGAAAACCCAAAA</t>
  </si>
  <si>
    <t>TACTTTGCAAATGCAAAACTTACCAAATTTCCGACTAAAGAGGTCATTCACTTGTTCTCTTAGCTGTCTAGCTTTTTCAACTTTCGAGAGTCTTTCATTATCATCATCTGAA</t>
  </si>
  <si>
    <t>ACAGTTCAGAGAAAACCCAAAACTTCAGCTTCCCGATATCCGACGGTAGTGTNNNNNNNNCTTTGCTTATAGCAACTG</t>
  </si>
  <si>
    <t>CTGTTTGTCTCACTGTCCC</t>
  </si>
  <si>
    <t>GCCCCCAGCTACCTGGAAATC</t>
  </si>
  <si>
    <t>TGTAGGTGAAGCTATTGGTATGGGTTTTCCTGTGAAAGTTCCCTACAGGAAAATCACAATTAACCCTGGCTGTGTGGTGGTTGATGGCATGCCCCCGGGGGTGTCCTTCAAA</t>
  </si>
  <si>
    <t>GCCCCCAGCTACCTGGAAATCCTTCAGCTTCCCGATATCCGACGGTAGTGTNNNNNNNNCTGTTTGTCTCACTGTCCC</t>
  </si>
  <si>
    <t>ATTCGCTCCTGTGACTAAG</t>
  </si>
  <si>
    <t>GGGGCATGCCATCAACCACCA</t>
  </si>
  <si>
    <t>CAGGAAACTCTCACTTACCTAATGACCGTGAATTTGATAAACTCGGCAGAGTCTAAGATCCTTCTCATGGAGCTGATTTCCAGGTAGCTGGGGGCTTTGAAGGACACCCCCG</t>
  </si>
  <si>
    <t>GGGGCATGCCATCAACCACCACTTCAGCTTCCCGATATCCGACGGTAGTGTNNNNNNNNATTCGCTCCTGTGACTAAG</t>
  </si>
  <si>
    <t>AATTCTTACAGAGTGAAAAT</t>
  </si>
  <si>
    <t>ACGTGTGTGCGTGTGAGTGT</t>
  </si>
  <si>
    <t>AAATTGTTATACTTTACAATTTGTTTCTCTCTTTAGACCATTTCCAGGACTTGTGATTAATAACCGTGAGTATTTTGTGAAGTGTTTTGTTTTTGTTTTTTCCTGGGGTCTG</t>
  </si>
  <si>
    <t>ACGTGTGTGCGTGTGAGTGTCTTCAGCTTCCCGATATCCGACGGTAGTGTNNNNNNNNAATTCTTACAGAGTGAAAAT</t>
  </si>
  <si>
    <t>CGCACACACGTCAGAC</t>
  </si>
  <si>
    <t>CACTCTGTAAGAATTTACAGGTAT</t>
  </si>
  <si>
    <t>CCCAGGAAAAAACAAAAACAAAACACTTCACAAAATACTCACGGTTATTAATCACAAGTCCTGGAAATGGTCTAAAGAGAGAAACAAATTGTAAAGTATAACAATTTATTTT</t>
  </si>
  <si>
    <t>CACTCTGTAAGAATTTACAGGTATCTTCAGCTTCCCGATATCCGACGGTAGTGTNNNNNNNNCGCACACACGTCAGAC</t>
  </si>
  <si>
    <t>GGAACAACACATCCTTACAT</t>
  </si>
  <si>
    <t>CAGTGGCACACATGGCGTGC</t>
  </si>
  <si>
    <t>TATTTAAACCAATCTGCTTCATTTTCAGAGCTGGTTGATCAGAGTGAGTCAGAAGGCCCCGTGATACAAGGTGAGCGAGGCAGGGGAGGGCCCGGAGCTACTCCTGCCTGCA</t>
  </si>
  <si>
    <t>CAGTGGCACACATGGCGTGCCTTCAGCTTCCCGATATCCGACGGTAGTGTNNNNNNNNGGAACAACACATCCTTACAT</t>
  </si>
  <si>
    <t>GAGCCGAAGCCACACG</t>
  </si>
  <si>
    <t>AATGAAGCAGATTGGTTTAAATAA</t>
  </si>
  <si>
    <t>CAGGCACGCCATGTGTGCCACTGTGCAGGCAGGAGTAGCTCCGGGCCCTCCCCTGCCTCGCTCACCTTGTATCACGGGGCCTTCTGACTCACTCTGATCAACCAGCTCTGAA</t>
  </si>
  <si>
    <t>AATGAAGCAGATTGGTTTAAATAACTTCAGCTTCCCGATATCCGACGGTAGTGTNNNNNNNNGAGCCGAAGCCACACG</t>
  </si>
  <si>
    <t>TCCTGGGTTCTTTACATAG</t>
  </si>
  <si>
    <t>CCTGCAAGTCCTTAAGACTTC</t>
  </si>
  <si>
    <t>TATAAAGCAGCTGTTGAACAATGTGGAAATCAGTCTCTGTGTTTCTCTTTAGAATCAGCTGAACCAAGCCAGTTGGAAGTTCCAGCCACAGAAGGTAAAAGGGTGGGGTGGT</t>
  </si>
  <si>
    <t>CCTGCAAGTCCTTAAGACTTCCTTCAGCTTCCCGATATCCGACGGTAGTGTNNNNNNNNTCCTGGGTTCTTTACATAG</t>
  </si>
  <si>
    <t>AGCAAGTCTCTGTCTTTA</t>
  </si>
  <si>
    <t>GAGAAACACAGAGACTGATTTC</t>
  </si>
  <si>
    <t>AAAAAAAAAAAAAGAAGAAGAAAGAAGAAGTCTTAAGGACTTGCAGGACCACCCCACCCTTTTACCTTCTGTGGCTGGAACTTCCAACTGGCTTGGTTCAGCTGATTCTAAA</t>
  </si>
  <si>
    <t>GAGAAACACAGAGACTGATTTCCTTCAGCTTCCCGATATCCGACGGTAGTGTNNNNNNNNAGCAAGTCTCTGTCTTTA</t>
  </si>
  <si>
    <t>GGTACCGTTTTGTTTCTGT</t>
  </si>
  <si>
    <t>GTGGTGTCCATCTGAACCCCC</t>
  </si>
  <si>
    <t>TGATAGAAATAAAAGAGACTGATGGAAGCTCTCAGATCAAGCAAGAACCAGACCCCACGTGGTAGACCTCTTCCCTCCTAGGGTAAATCAGCTTCTGTGTCAGGGATGCTGT</t>
  </si>
  <si>
    <t>GTGGTGTCCATCTGAACCCCCCTTCAGCTTCCCGATATCCGACGGTAGTGTNNNNNNNNGGTACCGTTTTGTTTCTGT</t>
  </si>
  <si>
    <t>GGGTTCAGATGGACACCA</t>
  </si>
  <si>
    <t>AACAGAAACAAAACGGTACCGA</t>
  </si>
  <si>
    <t>CACAGCATCCCTGACACAGAAGCTGATTTACCCTAGGAGGGAAGAGGTCTACCACGTGGGGTCTGGTTCTTGCTTGATCTGAGAGCTTCCATCAGTCTCTTTTATTTCTATC</t>
  </si>
  <si>
    <t>AACAGAAACAAAACGGTACCGACTTCAGCTTCCCGATATCCGACGGTAGTGTNNNNNNNNGGGTTCAGATGGACACCA</t>
  </si>
  <si>
    <t>CTCTTTCCAGTGCATTTA</t>
  </si>
  <si>
    <t>ACTATGTGAGTAGCTGGTGGAG</t>
  </si>
  <si>
    <t>AGGCGCAGCCTGGAAGTGCCAGGGAGCACTGGAGGCCACCCAGTCATGGGGGACACCTTCATCCGTCACATCGCCCTGCTGGGCTTTGAGAAGCGCTTCGTACCCAGCCAGC</t>
  </si>
  <si>
    <t>ACTATGTGAGTAGCTGGTGGAGCTTCAGCTTCCCGATATCCGACGGTAGTGTNNNNNNNNCTCTTTCCAGTGCATTTA</t>
  </si>
  <si>
    <t>CAGGTGCCCAAGACCCTG</t>
  </si>
  <si>
    <t>GCTGGGTACGAAGCGCTTCTCA</t>
  </si>
  <si>
    <t>CCCCGTTAGTCCTCACTGGAGCTGGTTGGCCCTGGGACTGCAAGGGTGGCCGTGCTGTCCCTCCCGTATTCCCCCCACGGGATGCCCTCCACCAGCTACTCACATAGTGCTG</t>
  </si>
  <si>
    <t>GCTGGGTACGAAGCGCTTCTCACTTCAGCTTCCCGATATCCGACGGTAGTGTNNNNNNNNCAGGTGCCCAAGACCCTG</t>
  </si>
  <si>
    <t>ACAGCAAAGCCTCTTTGG</t>
  </si>
  <si>
    <t>GTTCCATGTGAGTGTGGGGACG</t>
  </si>
  <si>
    <t>AGGCTGAATGGGGTCCCCCGACTCTGGCTTTCCCCCAGGTGTACATGTTCCTGGTGAAATGGCAGGACCTGTCGGAGAAGGTGGTCTACCGGCGCTTCACCGAGATCTACGA</t>
  </si>
  <si>
    <t>GTTCCATGTGAGTGTGGGGACGCTTCAGCTTCCCGATATCCGACGGTAGTGTNNNNNNNNACAGCAAAGCCTCTTTGG</t>
  </si>
  <si>
    <t>GATTCTGGGTTCTGCAGTT</t>
  </si>
  <si>
    <t>GGTAGACCACCTTCTCCGACA</t>
  </si>
  <si>
    <t>TCCCCATCACCTGGGCTAAGGTCCTTCCCAAAGGGTGGAGCTGGAACGGTGGGTCCCTGTCCCTCCTCCGTCCCCACACTCACATGGAACTCGTAGATCTCGGTGAAGCGCC</t>
  </si>
  <si>
    <t>GGTAGACCACCTTCTCCGACACTTCAGCTTCCCGATATCCGACGGTAGTGTNNNNNNNNGATTCTGGGTTCTGCAGTT</t>
  </si>
  <si>
    <t>GTCTTCTTGTCTTTTTAATG</t>
  </si>
  <si>
    <t>GTCATTGGCGGGGGCTCACC</t>
  </si>
  <si>
    <t>TTTAGAAAACCTTAAAAGAAATGTTCCCTATTGAGGCAGGGGCGATCAATCCAGAGAACAGGATCATCCCCCACCTCCCAGGTGAGCACGGGGCTGAGCCGCCTGTCAGGGG</t>
  </si>
  <si>
    <t>GTCATTGGCGGGGGCTCACCCTTCAGCTTCCCGATATCCGACGGTAGTGTNNNNNNNNGTCTTCTTGTCTTTTTAATG</t>
  </si>
  <si>
    <t>AGCCCCCGCCAATGAC</t>
  </si>
  <si>
    <t>CATTAAAAAGACAAGAAGACGTGA</t>
  </si>
  <si>
    <t>CCCCTGACAGGCGGCTCAGCCCCGTGCTCACCTGGGAGGTGGGGGATGATCCTGTTCTCTGGATTGATCGCCCCTGCCTCAATAGGGAACATTTCTTTTAAGGTTTTCTAAA</t>
  </si>
  <si>
    <t>CATTAAAAAGACAAGAAGACGTGACTTCAGCTTCCCGATATCCGACGGTAGTGTNNNNNNNNAGCCCCCGCCAATGAC</t>
  </si>
  <si>
    <t>TGACCTCATGTTCTCTGGT</t>
  </si>
  <si>
    <t>CACCTCCTCGACTTCTTCAAG</t>
  </si>
  <si>
    <t>GCCAGCTCCCAAGTGGTTTGACGGGCAGCGGGCCGCCGAGAACCGCCAGGGCACACTTACCGAGTACTGCGGCACGCTCATGAGCCTGCCCACCAAGATCTCCCGCTGTCCC</t>
  </si>
  <si>
    <t>CACCTCCTCGACTTCTTCAAGCTTCAGCTTCCCGATATCCGACGGTAGTGTNNNNNNNNTGACCTCATGTTCTCTGGT</t>
  </si>
  <si>
    <t>TCATCTGCAAAACACAGAA</t>
  </si>
  <si>
    <t>GGACAGCGGGAGATCTTGGTG</t>
  </si>
  <si>
    <t>AGTCCCACCCCTCCTTCCCTCTCCCACCTGGCAGGGTGAAAAGTTCACTCACTGGTTGTCCGTGGGGAGCTTGAGGTCATCAGGGCGCACCTTGAAGAAGTCGAGGAGGTGG</t>
  </si>
  <si>
    <t>GGACAGCGGGAGATCTTGGTGCTTCAGCTTCCCGATATCCGACGGTAGTGTNNNNNNNNTCATCTGCAAAACACAGAA</t>
  </si>
  <si>
    <t>TCACCCAGACTGTTCTCTC</t>
  </si>
  <si>
    <t>GAGTGTTCAGGGAATGGAGCA</t>
  </si>
  <si>
    <t>CTCAGGACAAAAAAGCCAGAGACATACTTGATGCCCAAAGATGGCAAGAGTACCGCGACAGGTGAGAGGACGGGGGGCAGCCGGCGGGGGGGGGACACCCTGAGGAGACCCA</t>
  </si>
  <si>
    <t>GAGTGTTCAGGGAATGGAGCACTTCAGCTTCCCGATATCCGACGGTAGTGTNNNNNNNNTCACCCAGACTGTTCTCTC</t>
  </si>
  <si>
    <t>TCCATTCCCTGAACACTC</t>
  </si>
  <si>
    <t>GAGAGAACAGTCTGGGTGAGAC</t>
  </si>
  <si>
    <t>TGGGTCTCCTCAGGGTGTCCCCCCCCCGCCGGCTGCCCCCCGTCCTCTCACCTGTCGCGGTACTCTTGCCATCTTTGGGCATCAAGTATGTCTCTGGCTTTTTTGTCCTGAG</t>
  </si>
  <si>
    <t>GAGAGAACAGTCTGGGTGAGACCTTCAGCTTCCCGATATCCGACGGTAGTGTNNNNNNNNTCCATTCCCTGAACACTC</t>
  </si>
  <si>
    <t>CAATGCCCACTCACCCTG</t>
  </si>
  <si>
    <t>GGTGGAGGTCGTAGAGAAGAGC</t>
  </si>
  <si>
    <t>CCCTCCCTCTTGCCCCAGACATCACCGGCCCCATCATCCTGCAGACGTACCGCGCCATTGCCAACTACGAGAAGACCTCGGGCTCCGAGATGGCTCTGTCCACGGGGGACGT</t>
  </si>
  <si>
    <t>GGTGGAGGTCGTAGAGAAGAGCCTTCAGCTTCCCGATATCCGACGGTAGTGTNNNNNNNNCAATGCCCACTCACCCTG</t>
  </si>
  <si>
    <t>CCTTGGCAGGGGGCTTG</t>
  </si>
  <si>
    <t>GAGCCCGAGGTCTTCTCGTAGTT</t>
  </si>
  <si>
    <t>TGGCTGTGGGTTCCTGAGCACCAGGGGAAGGAGCCCCGTAAGGTGGGAGGTCTGACCGCTCTCGCTCTTCTCTACGACCTCCACCACGTCCCCCGTGGACAGAGCCATCTCG</t>
  </si>
  <si>
    <t>GAGCCCGAGGTCTTCTCGTAGTTCTTCAGCTTCCCGATATCCGACGGTAGTGTNNNNNNNNCCTTGGCAGGGGGCTTG</t>
  </si>
  <si>
    <t>GCTCAGGAACCCACAGCC</t>
  </si>
  <si>
    <t>CCTGTGGTGGCTGTGGGCATCT</t>
  </si>
  <si>
    <t>ACAAGCCCCCTGCCAAGGCTCAGGCAGCCTTGCCCCTGGGAGGACTCCGGCTCTGTTAGGGGCCCTAAATGTCCTCCCCACACTGTGGGTCGCCTTCTGTCTTAGTGTGCAC</t>
  </si>
  <si>
    <t>CCTGTGGTGGCTGTGGGCATCTCTTCAGCTTCCCGATATCCGACGGTAGTGTNNNNNNNNGCTCAGGAACCCACAGCC</t>
  </si>
  <si>
    <t>CATGCTCACAGAATCACA</t>
  </si>
  <si>
    <t>GCACACTAAGACAGAAGGCGAC</t>
  </si>
  <si>
    <t>GCTCTGAGCCCACTTCATAATGAACAGACGGTCCCATACCCATCCAGACAGAACACGCAGACATGCCCCGCCCCGGCCTGCCAAGCACAGATGCCCACAGCCACCACAGGGT</t>
  </si>
  <si>
    <t>GCACACTAAGACAGAAGGCGACCTTCAGCTTCCCGATATCCGACGGTAGTGTNNNNNNNNCATGCTCACAGAATCACA</t>
  </si>
  <si>
    <t>CCTCAGTCACATTCCCGC</t>
  </si>
  <si>
    <t>ACTATGCAGGTGCCCCCTGCCC</t>
  </si>
  <si>
    <t>ACCTCTGGCACAGGTTGGTGGTTCTGTCAGATGAAAGCAAAGCGAGGCTGGATCCCAGCGTCCTTCCTCGAGCCCCTGGACAGTCCTGACGAGACGGAAGACCCTGAGCCCA</t>
  </si>
  <si>
    <t>ACTATGCAGGTGCCCCCTGCCCCTTCAGCTTCCCGATATCCGACGGTAGTGTNNNNNNNNCCTCAGTCACATTCCCGC</t>
  </si>
  <si>
    <t>AGCCCTGACTTTTCTGCC</t>
  </si>
  <si>
    <t>GGGCTCAGGGTCTTCCGTCTCG</t>
  </si>
  <si>
    <t>AAGCCAGCAACCAGCCCAGACTCCAAAGCAGTCACTCAATATCCCTGAGCCCTGCCTGCCCCTTTCTCCCACACCCCTACAGCCTCGGAGGGCAGGGGGCACCTGCATAGTT</t>
  </si>
  <si>
    <t>GGGCTCAGGGTCTTCCGTCTCGCTTCAGCTTCCCGATATCCGACGGTAGTGTNNNNNNNNAGCCCTGACTTTTCTGCC</t>
  </si>
  <si>
    <t>TGTGCTCTGTGCCCCTG</t>
  </si>
  <si>
    <t>GGCTGGTGGGTCATCAGGTAGGA</t>
  </si>
  <si>
    <t>CCGTGGACCAGGTGAGCCATACGTCGCCATCAAGGCCTACACTGCTGTGGAGGGGGACGAGGTGTCCCTGCTCGAGGGTGAAGCTGTTGAGGTCATTCACAAGCTCCTGGAC</t>
  </si>
  <si>
    <t>GGCTGGTGGGTCATCAGGTAGGACTTCAGCTTCCCGATATCCGACGGTAGTGTNNNNNNNNTGTGCTCTGTGCCCCTG</t>
  </si>
  <si>
    <t>GCAGTGGCTTACCCAGAG</t>
  </si>
  <si>
    <t>CAGGAGCTTGTGAATGACCTCA</t>
  </si>
  <si>
    <t>TCCCAGGGACAAGTCACCCCAGATCCCTAAACACCCCGTCCTGGCTGGGGCTGACTCAGATGGGTGCTCTGGATGGAGAGGGGCCCTCCTACCTGATGACCCACCAGCCGTC</t>
  </si>
  <si>
    <t>CAGGAGCTTGTGAATGACCTCACTTCAGCTTCCCGATATCCGACGGTAGTGTNNNNNNNNGCAGTGGCTTACCCAGAG</t>
  </si>
  <si>
    <t>TGAAACCCTCTCCTCTGGG</t>
  </si>
  <si>
    <t>GGCCCAACGCCAGATCAAGCG</t>
  </si>
  <si>
    <t>CGCCCCCAGGTGACTGCCCCAGCCTCAAGGGCTGCCTCTGTTGCAGGAAAGACGACGTCACAGGCTACTTCCCGTCCATGTACCTGCAAAAGTCAGGGCAAGACGTGTCCCA</t>
  </si>
  <si>
    <t>GGCCCAACGCCAGATCAAGCGCTTCAGCTTCCCGATATCCGACGGTAGTGTNNNNNNNNTGAAACCCTCTCCTCTGGG</t>
  </si>
  <si>
    <t>CCAAGCTATGGCCTAGA</t>
  </si>
  <si>
    <t>GCCCTGACTTTTGCAGGTACATG</t>
  </si>
  <si>
    <t>CAGAGCGAACCCGTGGTGCGCCCCGCTCGACCCCGCCCAGCCCCGGGGACCCCCGCTTACCTGCGGGGCGGCGCCCCCCGCTTGATCTGGCGTTGGGCCTGGGACACGTCTT</t>
  </si>
  <si>
    <t>GCCCTGACTTTTGCAGGTACATGCTTCAGCTTCCCGATATCCGACGGTAGTGTNNNNNNNNCCAAGCTATGGCCTAGA</t>
  </si>
  <si>
    <t>GACGCCCCGTCCCGCTG</t>
  </si>
  <si>
    <t>CAGGCGCGGCCGGGACCGCAGAG</t>
  </si>
  <si>
    <t>GGCCAGGTCGTCCATCCGCAACGCGCACAGCATCCACCAGCGGTCGCGGAAGCGCCTCAGCCAGGACGCCTATCGCCGCAACAGCGTCCGTTTTCTGCAGCAGCGACGCCGC</t>
  </si>
  <si>
    <t>CAGGCGCGGCCGGGACCGCAGAGCTTCAGCTTCCCGATATCCGACGGTAGTGTNNNNNNNNGACGCCCCGTCCCGCTG</t>
  </si>
  <si>
    <t>TACTCTGGCCCTACCTCT</t>
  </si>
  <si>
    <t>GTCGCTGCTGCAGAAAACGGAC</t>
  </si>
  <si>
    <t>GGCCCCGCCTCTCCCGCTGACTCCGCCTCTACGGCTTGCCCTTCCTGCCCTCTCCCGCTGCACTCACCGAGCGGGCTCCCGGGGCTCTGCGGTCCCGGCCGCGCCTGGCGGC</t>
  </si>
  <si>
    <t>GTCGCTGCTGCAGAAAACGGACCTTCAGCTTCCCGATATCCGACGGTAGTGTNNNNNNNNTACTCTGGCCCTACCTCT</t>
  </si>
  <si>
    <t>CTCGGCCCCGCTCTCTGCC</t>
  </si>
  <si>
    <t>GCGTCTGCCGTCTGAGGCTGG</t>
  </si>
  <si>
    <t>CGCAGAGGAGGAGCGGCAGACGCAGCGCTCTAAACCGCAGCCGGCGGTGCCCCCGCGGCCGAGCGCCGACCTCATCCTGAACCGCTGCAGCGAGAGCACCAAGCGGAAGCTG</t>
  </si>
  <si>
    <t>GCGTCTGCCGTCTGAGGCTGGCTTCAGCTTCCCGATATCCGACGGTAGTGTNNNNNNNNCTCGGCCCCGCTCTCTGCC</t>
  </si>
  <si>
    <t>GGACAGGGGTCGGGGCT</t>
  </si>
  <si>
    <t>GCTTCCGCTTGGTGCTCTCGCTG</t>
  </si>
  <si>
    <t>GCCCTCGGCGTCCAGACGCCAGGCTCTATAGAACACGTATGTACAGGCACGGGGCGGCAAGGGCCGAGACGCTAGCTGGGGACTGCGCTCCAGCCTCAGACGGCAGACGCCA</t>
  </si>
  <si>
    <t>GCTTCCGCTTGGTGCTCTCGCTGCTTCAGCTTCCCGATATCCGACGGTAGTGTNNNNNNNNGGACAGGGGTCGGGGCT</t>
  </si>
  <si>
    <t>ATAGTAGAATCGGCTTAGG</t>
  </si>
  <si>
    <t>CCCTGTCCCAGAGCTCTTCCA</t>
  </si>
  <si>
    <t>TGCTGCCACCCAACTCAACTCCACTCCCTCCCTTTCTCTCTTCTGCAGGCAGCCATGAGCTCCAGCCGCCCCGAGCCGGGTCCCTGGGCACCCCTGAGCCCCCGCCTTCAGC</t>
  </si>
  <si>
    <t>CCCTGTCCCAGAGCTCTTCCACTTCAGCTTCCCGATATCCGACGGTAGTGTNNNNNNNNATAGTAGAATCGGCTTAGG</t>
  </si>
  <si>
    <t>GTGCTGCTGGCAGTCTTG</t>
  </si>
  <si>
    <t>AGCTCATGGCTGCCTGCAGAAG</t>
  </si>
  <si>
    <t>CGGAGCTCTGGCCTCTGTTCCCGGCCTTCACCCAGCAGGCTGGAAGAGCTCTGGGACAGGGGCTGAAGGCGGGGGCTCAGGGGTGCCCAGGGACCCGGCTCGGGGCGGCTGG</t>
  </si>
  <si>
    <t>AGCTCATGGCTGCCTGCAGAAGCTTCAGCTTCCCGATATCCGACGGTAGTGTNNNNNNNNGTGCTGCTGGCAGTCTTG</t>
  </si>
  <si>
    <t>GGGAACAGAGGCCAGAGCTC</t>
  </si>
  <si>
    <t>CCTCTGGCCCCAAGGCGCGA</t>
  </si>
  <si>
    <t>CGCAAGACTGCCAGCAGCACCGTGTGGCAGGCCCAGCTGGGCGAGGCCAGCACCAGACCCCAGGCCCCGGAGGAAGAGGGGAACCCGCCTGAGAGCATGAAGCCAGCACGGG</t>
  </si>
  <si>
    <t>CCTCTGGCCCCAAGGCGCGACTTCAGCTTCCCGATATCCGACGGTAGTGTNNNNNNNNGGGAACAGAGGCCAGAGCTC</t>
  </si>
  <si>
    <t>TCCTCTGCATAGCAGCAG</t>
  </si>
  <si>
    <t>CCGTGCTGGCTTCATGCTCTCA</t>
  </si>
  <si>
    <t>CACTAGGGGCCCGCAGGCGACACAGGTCACTGCCGCCCATGGTGGACACATTGCCCACAGTGCTGCTCCACCAGTGGCCTCCAGCACTGGGTCGCGCCTTGGGGCCAGAGGC</t>
  </si>
  <si>
    <t>CCGTGCTGGCTTCATGCTCTCACTTCAGCTTCCCGATATCCGACGGTAGTGTNNNNNNNNTCCTCTGCATAGCAGCAG</t>
  </si>
  <si>
    <t>CAATGTGTCCACCATGGGC</t>
  </si>
  <si>
    <t>GTCTCAGCTGCTCAGCCCTTG</t>
  </si>
  <si>
    <t>GGCAGTGACCTGTGTCGCCTGCGGGCCCCTAGTGCTGCTGCTATGCAGAGGAGCCATTCAGACCTGGTCCGTAGCACCCAGATGCGGGGACACAGTGGTGCTCGGAAGGCCA</t>
  </si>
  <si>
    <t>GTCTCAGCTGCTCAGCCCTTGCTTCAGCTTCCCGATATCCGACGGTAGTGTNNNNNNNNCAATGTGTCCACCATGGGC</t>
  </si>
  <si>
    <t>GAAGTCTCATCCTCAGGAG</t>
  </si>
  <si>
    <t>GGCCTTCCGAGCACCACTGTG</t>
  </si>
  <si>
    <t>CCAGGTCCCTTTCCAGGCCTGCAGGGGCCTGGCCACCCTGGCCAGAAGTACCACCTGGCTGCAGCTGAGCCCTGTGGACAGGGCTGCTGCCAAGGGCTGAGCAGCTGAGACT</t>
  </si>
  <si>
    <t>GGCCTTCCGAGCACCACTGTGCTTCAGCTTCCCGATATCCGACGGTAGTGTNNNNNNNNGAAGTCTCATCCTCAGGAG</t>
  </si>
  <si>
    <t>GGCCTGGAAAGGGACCTG</t>
  </si>
  <si>
    <t>AGCCCAAAGCTGCTGAACAGCT</t>
  </si>
  <si>
    <t>GCTCCTGAGGATGAGACTTCTAACTCAGCCTGGATGCTGGGGGCGAGTCAGTTGTCAGTGCCACCACTAGACCTGGGGGACACAACTGCCCACAGCAGCAGTGCCCAGGCTG</t>
  </si>
  <si>
    <t>AGCCCAAAGCTGCTGAACAGCTCTTCAGCTTCCCGATATCCGACGGTAGTGTNNNNNNNNGGCCTGGAAAGGGACCTG</t>
  </si>
  <si>
    <t>CAGCCCTCACCTCCCTC</t>
  </si>
  <si>
    <t>GGTCTAGTGGTGGCACTGACAAC</t>
  </si>
  <si>
    <t>ATGCCACAGAGTAGAGCAGCTGGGGGCAGAGCATGGCAGGTGGTGGTAGCCAGCTGTTCAGCAGCTTTGGGCTCAGCCTGGGCACTGCTGCTGTGGGCAGTTGTGTCCCCCA</t>
  </si>
  <si>
    <t>GGTCTAGTGGTGGCACTGACAACCTTCAGCTTCCCGATATCCGACGGTAGTGTNNNNNNNNCAGCCCTCACCTCCCTC</t>
  </si>
  <si>
    <t>GCTCTGCCCCCAGCTGCTCT</t>
  </si>
  <si>
    <t>GCTCAGCATGGGGTGAAGAT</t>
  </si>
  <si>
    <t>ACTCTGTGGCATGAGGGAGGTGAGGGCTGGTGGCTGCTGCCATGCCCTACCTGCCACAGGGATCCTGGCCTTTCCCAAACTAGTGGCGTCAGTGAGCGAGTCTGGGCTGCAG</t>
  </si>
  <si>
    <t>GCTCAGCATGGGGTGAAGATCTTCAGCTTCCCGATATCCGACGGTAGTGTNNNNNNNNGCTCTGCCCCCAGCTGCTCT</t>
  </si>
  <si>
    <t>ACACATCTTTGGTCCTAGAG</t>
  </si>
  <si>
    <t>GCCCAGACTCGCTCACTGAC</t>
  </si>
  <si>
    <t>CCAGGCTCTGGGACTAACCCAGCGGGACCCCAAAGGTGGGCACAGCAATGGGAATGCCCAGGGAGCCCCCCAGACAACCTACAGTGGATCTTCACCCCATGCTGAGCCTGCA</t>
  </si>
  <si>
    <t>GCCCAGACTCGCTCACTGACCTTCAGCTTCCCGATATCCGACGGTAGTGTNNNNNNNNACACATCTTTGGTCCTAGAG</t>
  </si>
  <si>
    <t>TCCCTGGGCATTCCCATT</t>
  </si>
  <si>
    <t>GCTGTCAGCCCAGGATGCTGGT</t>
  </si>
  <si>
    <t>GCTGTGCCCACCTTTGGGGTCCCGCTGGGTTAGTCCCAGAGCCTGGCTCTAGGACCAAAGATGTGTGGACCATGACCTCAGCCAATGACTTGGCCCCTGCAGAGGCATCCCC</t>
  </si>
  <si>
    <t>GCTGTCAGCCCAGGATGCTGGTCTTCAGCTTCCCGATATCCGACGGTAGTGTNNNNNNNNTCCCTGGGCATTCCCATT</t>
  </si>
  <si>
    <t>CAGAGTTACCTCTGGGAAC</t>
  </si>
  <si>
    <t>CAGGGGCCAAGTCATTGGCTG</t>
  </si>
  <si>
    <t>ACATGCAGGGCTGCAGGCGCTTCCAGGGACGGACTGGTGGCCACAGCCTTGCAGGCCGCCACTGGGGCCGCCTGCACACCAGCATCCTGGGCTGACAGCGGGGATGCCTCTG</t>
  </si>
  <si>
    <t>CAGGGGCCAAGTCATTGGCTGCTTCAGCTTCCCGATATCCGACGGTAGTGTNNNNNNNNCAGAGTTACCTCTGGGAAC</t>
  </si>
  <si>
    <t>GCTGTGGCCACCAGTCC</t>
  </si>
  <si>
    <t>ACATGGGAGGTGTACGGAGCTGC</t>
  </si>
  <si>
    <t>GTCCCTGGAAGCGCCTGCAGCCCTGCATGTGTTCCCAGAGGTAACTCTGGGGTCCAGCCTGGAGGAGGTGCCGTCCCCTGTGCGGGATGTGCGATGGGATGCTGAGGGCATG</t>
  </si>
  <si>
    <t>ACATGGGAGGTGTACGGAGCTGCCTTCAGCTTCCCGATATCCGACGGTAGTGTNNNNNNNNGCTGTGGCCACCAGTCC</t>
  </si>
  <si>
    <t>CCTCCACAGACAGGCTGT</t>
  </si>
  <si>
    <t>GCCCTCAGCATCCCATCGCACA</t>
  </si>
  <si>
    <t>CCTCGCTGGCGGGCGCCCGCTGCAGCTGCTCAAACTGCATCTCCAGGTGCTTCTGGATGGCCACACCGAGCACCTCCAGGTCCACCGCAGCTCCGTACACCTCCCATGTCAT</t>
  </si>
  <si>
    <t>GCCCTCAGCATCCCATCGCACACTTCAGCTTCCCGATATCCGACGGTAGTGTNNNNNNNNCCTCCACAGACAGGCTGT</t>
  </si>
  <si>
    <t>AGTTTGAGCAGCTGCAGC</t>
  </si>
  <si>
    <t>CGAGTGAGGAGCTGTGGCCCTT</t>
  </si>
  <si>
    <t>GGGCGCCCGCCAGCGAGGACAGCCTGTCTGTGGAGGGCCGGAGGGGGCCACTGCGGGCTGTCATGCAGTCCCTGCGGCGCCCCAGCTGCTGCGGCTGCTCCGGCGCGGCCCC</t>
  </si>
  <si>
    <t>CGAGTGAGGAGCTGTGGCCCTTCTTCAGCTTCCCGATATCCGACGGTAGTGTNNNNNNNNAGTTTGAGCAGCTGCAGC</t>
  </si>
  <si>
    <t>TTCAGGTGAGAGATGT</t>
  </si>
  <si>
    <t>GGGCCGCGCCGGAGCAGCCGCAGC</t>
  </si>
  <si>
    <t>GCCCAGCTGCCGGTGGGTCCAGGGGGCACGGAGCCCCCACCGTCCCTGGCCCAGGTCTAGGACTAAGTCAGTGGGCCCAGGCCAGCTCCAAGGGCCACAGCTCCTCACTCGG</t>
  </si>
  <si>
    <t>GGGCCGCGCCGGAGCAGCCGCAGCCTTCAGCTTCCCGATATCCGACGGTAGTGTNNNNNNNNTTCAGGTGAGAGATGT</t>
  </si>
  <si>
    <t>TCCTGGAATCTTTTCACA</t>
  </si>
  <si>
    <t>ATTCCGTGGACGTGATGGTCTT</t>
  </si>
  <si>
    <t>TCCACTATGAACACCTCTCACCTCCTGGCCTTGCTGCTCCCAAAATCTCCACAAGGTGAAAACAGAAGCAAACCCCTGGGCACCCCATACAACTTCTCTGAACATTGCCAGG</t>
  </si>
  <si>
    <t>ATTCCGTGGACGTGATGGTCTTCTTCAGCTTCCCGATATCCGACGGTAGTGTNNNNNNNNTCCTGGAATCTTTTCACA</t>
  </si>
  <si>
    <t>TGGTCACGTTGGCTTT</t>
  </si>
  <si>
    <t>CAATGTTCAGAGAAGTTGTATGGG</t>
  </si>
  <si>
    <t>CTCCTTCTGCCTCACAGTCACACACATCAGGCAGAGGTTACCCAGGACCCCCACGACAGTCTCAATGCTGTAGGAAGTGACGATGAAGACCATCACGTCCACGGAATCCTGG</t>
  </si>
  <si>
    <t>CAATGTTCAGAGAAGTTGTATGGGCTTCAGCTTCCCGATATCCGACGGTAGTGTNNNNNNNNTGGTCACGTTGGCTTT</t>
  </si>
  <si>
    <t>TGTGACTGTGAGGCAGAA</t>
  </si>
  <si>
    <t>ATCTTTGGAGAGACCCTCTGCA</t>
  </si>
  <si>
    <t>GGAGAAAGCCAACGTGACCAACCTGCTTATCGCCAACCTGGCCTTCTCTGACTTCCTCATGTGCCTCCTCTGCCAGCCGCTGACCGCCGTCTACACCATCATGGACTACTGG</t>
  </si>
  <si>
    <t>ATCTTTGGAGAGACCCTCTGCACTTCAGCTTCCCGATATCCGACGGTAGTGTNNNNNNNNTGTGACTGTGAGGCAGAA</t>
  </si>
  <si>
    <t>TTCCAGCCTGTTGGGTT</t>
  </si>
  <si>
    <t>CAGTAGTCCATGATGGTGTAGAC</t>
  </si>
  <si>
    <t>GATGATGAGCTGATGCCTCTCCAGGGCCACGAGGACGAGCGAGAGGATGGAGACCGTCACCGACATGCACTGGATGAAGGCCGACATCTTGCAGAGGGTCTCTCCAAAGATC</t>
  </si>
  <si>
    <t>CAGTAGTCCATGATGGTGTAGACCTTCAGCTTCCCGATATCCGACGGTAGTGTNNNNNNNNTTCCAGCCTGTTGGGTT</t>
  </si>
  <si>
    <t>AGGCATCAGCTCATCAT</t>
  </si>
  <si>
    <t>AATGTCTTCCACAAGAACCACTC</t>
  </si>
  <si>
    <t>CAACCCAACAGGCTGGAAGCCCAGCATCTCACAGGCCTACCTGGGGATTGTGCTCATCTGGGTCATTGCCTGTGTCCTCTCCCTGCCCTTCCTGGCCAACAGCATCCTGGAG</t>
  </si>
  <si>
    <t>AATGTCTTCCACAAGAACCACTCCTTCAGCTTCCCGATATCCGACGGTAGTGTNNNNNNNNAGGCATCAGCTCATCAT</t>
  </si>
  <si>
    <t>CAGTACTGGAAGAGGAGCA</t>
  </si>
  <si>
    <t>CAGGATGCTGTTGGCCAGGAA</t>
  </si>
  <si>
    <t>GGAAGGTGGTGTAGATGGTGCGGTGGTGAGCCAGTGGCCAGGACTCGGTACAGACCACCTTATCCGCCAGGAACTCCAGAGCCTTGGAGTGGTTCTTGTGGAAGACATTCTC</t>
  </si>
  <si>
    <t>CAGGATGCTGTTGGCCAGGAACTTCAGCTTCCCGATATCCGACGGTAGTGTNNNNNNNNCAGTACTGGAAGAGGAGCA</t>
  </si>
  <si>
    <t>GCACCATCTACACCACCT</t>
  </si>
  <si>
    <t>CTTGCGAGCTGGGCACATGAAG</t>
  </si>
  <si>
    <t>TCCTGCTCCTCTTCCAGTACTGCCTCCCACTGGGCTTCATCCTGGTCTGTTATGCACGCATCTACCGGCGCCTGCAGAGGCAGGGGCGCGTGTTTCACAAGGGCACCTACAG</t>
  </si>
  <si>
    <t>CTTGCGAGCTGGGCACATGAAGCTTCAGCTTCCCGATATCCGACGGTAGTGTNNNNNNNNGCACCATCTACACCACCT</t>
  </si>
  <si>
    <t>AGCCAGAGCACAGCAAA</t>
  </si>
  <si>
    <t>CGTGCATAACAGACCAGGATGAA</t>
  </si>
  <si>
    <t>GGCCACCACCATCACCACCAGCACCACATTGACCTGCTTCATGTGCCCAGCTCGCAAGCTGTAGGTGCCCTTGTGAAACACGCGCCCCTGCCTCTGCAGGCGCCGGTAGATG</t>
  </si>
  <si>
    <t>CGTGCATAACAGACCAGGATGAACTTCAGCTTCCCGATATCCGACGGTAGTGTNNNNNNNNAGCCAGAGCACAGCAAA</t>
  </si>
  <si>
    <t>ATGTGGTGCTGGTGGTGA</t>
  </si>
  <si>
    <t>CCACTTGCTTGCCATGGCCTCC</t>
  </si>
  <si>
    <t>TGGTGGTGGCCTTTGCTGTGCTCTGGCTGCCTCTGCATGTGTTCAACAGCCTGGAAGACTGGCACCATGAGGCCATCCCCATCTGCCACGGGAACCTCATCTTCTTAGTGTG</t>
  </si>
  <si>
    <t>CCACTTGCTTGCCATGGCCTCCCTTCAGCTTCCCGATATCCGACGGTAGTGTNNNNNNNNATGTGGTGCTGGTGGTGA</t>
  </si>
  <si>
    <t>CGACTCCTCCAGGGGG</t>
  </si>
  <si>
    <t>ACACTAAGAAGATGAGGTTCCCGT</t>
  </si>
  <si>
    <t>GCGCTCTGCTGGCAAGTCAGCACCAGGGCCTTGATCTCCTTCTTGAAGTTGGTGTTGAGAAAGCCATAGATGAATGGGTTGACGCAGGTGGAGGCCATGGCAAGCAAGTGGC</t>
  </si>
  <si>
    <t>ACACTAAGAAGATGAGGTTCCCGTCTTCAGCTTCCCGATATCCGACGGTAGTGTNNNNNNNNCGACTCCTCCAGGGGG</t>
  </si>
  <si>
    <t>GAGATCAAGGCCCTGG</t>
  </si>
  <si>
    <t>CATTTAACCAGGTCTAGGTCTTCT</t>
  </si>
  <si>
    <t>TGCTGACTTGCCAGCAGAGCGCCCCCCTGGAGGAGTCGGAGCATCTGCCCCTGTCCACAGTACATACGGAAGTCTCCAAAGGGTCCCTGAGGCTAAGTGGCAGGTCCAATCC</t>
  </si>
  <si>
    <t>CATTTAACCAGGTCTAGGTCTTCTCTTCAGCTTCCCGATATCCGACGGTAGTGTNNNNNNNNGAGATCAAGGCCCTGG</t>
  </si>
  <si>
    <t>CAGCCTATCTGGACCCCA</t>
  </si>
  <si>
    <t>ATTGGACCTGCCACTTAGCCTC</t>
  </si>
  <si>
    <t>GAAAGCCAGGAATGCTGGGGTGCCACCCCAGCTTGCAGTGTGCCCACTTAGCTAAGTGGAAGAGCCTGGCAAGGGACATGGCAGGGAGAAGACCTAGACCTGGTTAAATGGG</t>
  </si>
  <si>
    <t>ATTGGACCTGCCACTTAGCCTCCTTCAGCTTCCCGATATCCGACGGTAGTGTNNNNNNNNCAGCCTATCTGGACCCCA</t>
  </si>
  <si>
    <t>CACAGTGCAAACATGTT</t>
  </si>
  <si>
    <t>AAGTGATACTGCTCCTATATACA</t>
  </si>
  <si>
    <t>CTTTATGAGGAGGTGCAAACCCACTTGGTAATTTCAAGTGAGAGGCAACAGAAGTCTTTCTTAATCCAAAGTCAGAAGTTTCCGAAGAACTTCAAGCACAATATCGTAACAA</t>
  </si>
  <si>
    <t>AAGTGATACTGCTCCTATATACACTTCAGCTTCCCGATATCCGACGGTAGTGTNNNNNNNNCACAGTGCAAACATGTT</t>
  </si>
  <si>
    <t>GGAACTTTCCAGTGTGGC</t>
  </si>
  <si>
    <t>GTGCTTGAAGTTCTTCGGAAAC</t>
  </si>
  <si>
    <t>TGAAAATTACAAATGTGTTTTCTGAAAGTGGATTCTGTTATTCAATTACTTAACATTCTGTTGTTTTTTATATATATGTATATAGGAGCAGTATCACTTTTGTTACGATATT</t>
  </si>
  <si>
    <t>GTGCTTGAAGTTCTTCGGAAACCTTCAGCTTCCCGATATCCGACGGTAGTGTNNNNNNNNGGAACTTTCCAGTGTGGC</t>
  </si>
  <si>
    <t>ATTATGTATGTGGTGAAAG</t>
  </si>
  <si>
    <t>AAACACAAATTCACAGATTGC</t>
  </si>
  <si>
    <t>CTTACCTTCGTTTGAACCATGCCAGAACGTTGTTCTCTCATTTGGGCCACTATATCCATGATGTTGAACTGTAATAAGATGACAGTAATTTTGTATGATCCACATGGGGGAA</t>
  </si>
  <si>
    <t>AAACACAAATTCACAGATTGCCTTCAGCTTCCCGATATCCGACGGTAGTGTNNNNNNNNATTATGTATGTGGTGAAAG</t>
  </si>
  <si>
    <t>CAATCTGTGAATTTGTGTTT</t>
  </si>
  <si>
    <t>CTTTCACCACATACATAATA</t>
  </si>
  <si>
    <t>TTCCCCCATGTGGATCATACAAAATTACTGTCATCTTATTACAGTTCAACATCATGGATATAGTGGCCCAAATGAGAGAACAACGTTCTGGCATGGTTCAAACGAAGGTAAG</t>
  </si>
  <si>
    <t>CTTTCACCACATACATAATACTTCAGCTTCCCGATATCCGACGGTAGTGTNNNNNNNNCAATCTGTGAATTTGTGTTT</t>
  </si>
  <si>
    <t>TGTATCTGCTTGATTCACA</t>
  </si>
  <si>
    <t>GCTCTTCCTTGCATAACGAAT</t>
  </si>
  <si>
    <t>CACTTACTGAACAGTTCTTTACGATGGCACAGAACACGACATCCACACATAGGAACACCCCTGTCCGGCCTATGCCGGCACTGCAGTGAACAACCATGGGTCCTGTAAGGTG</t>
  </si>
  <si>
    <t>GCTCTTCCTTGCATAACGAATCTTCAGCTTCCCGATATCCGACGGTAGTGTNNNNNNNNTGTATCTGCTTGATTCACA</t>
  </si>
  <si>
    <t>TCTGTTTCTTTCTCTAACAG</t>
  </si>
  <si>
    <t>ACCTTACAGGACCCATGGTT</t>
  </si>
  <si>
    <t>ACGGGAACTAGTCACTCTGTAAAACAGTTGCAGTTCACCAAGTGGCCAGACCATGGCACTCCTGCCTCAGCAGATAGCTTCATAAAATATATTCGTTATGCAAGGAAGAGCC</t>
  </si>
  <si>
    <t>ACCTTACAGGACCCATGGTTCTTCAGCTTCCCGATATCCGACGGTAGTGTNNNNNNNNTCTGTTTCTTTCTCTAACAG</t>
  </si>
  <si>
    <t>GAGGCAGGAGTGCCATG</t>
  </si>
  <si>
    <t>CGCCAACTTCTAATATTCAAATG</t>
  </si>
  <si>
    <t>GTCTGGCCACTTGGTGAACTGCAACTGTTTTACAGAGTGACTAGTTCCCGTCTGTTAGAGAAAGAAACAGAGCGAGAAAGACATTTATTGATTTCTTATATTAGAGACCTCA</t>
  </si>
  <si>
    <t>CGCCAACTTCTAATATTCAAATGCTTCAGCTTCCCGATATCCGACGGTAGTGTNNNNNNNNGAGGCAGGAGTGCCATG</t>
  </si>
  <si>
    <t>TGCTTATGTGGTGAAACAT</t>
  </si>
  <si>
    <t>ATTCCAATGGCTTCTTCAGAG</t>
  </si>
  <si>
    <t>ATATCTAATACTGATGTTTAAAAACTTACGGACTTCTCCACAACTTGAAACATTCGAATGATGAAATATTGAAGTATCTGGTAGTTCTCCAGGAATACACGGAAGTGTTTCA</t>
  </si>
  <si>
    <t>ATTCCAATGGCTTCTTCAGAGCTTCAGCTTCCCGATATCCGACGGTAGTGTNNNNNNNNTGCTTATGTGGTGAAACAT</t>
  </si>
  <si>
    <t>ATAGATGACTTTTGGCAAA</t>
  </si>
  <si>
    <t>GAAACACTTCCGTGTATTCCT</t>
  </si>
  <si>
    <t>TGGTGTTGGAAAATAATTCAAATGTTATTGCCATGATAACCAGAGAGATAGAAGGTGGAATTATCAAATGCTACCATTACTGGCCCATTTCTCTGAAGAAGCCATTGGAATT</t>
  </si>
  <si>
    <t>GAAACACTTCCGTGTATTCCTCTTCAGCTTCCCGATATCCGACGGTAGTGTNNNNNNNNATAGATGACTTTTGGCAAA</t>
  </si>
  <si>
    <t>ATTTGAATTATTTTCCAACA</t>
  </si>
  <si>
    <t>GCTTTTTCCAAGAGGAACGC</t>
  </si>
  <si>
    <t>CCATTTGCCAAAAGTCATCTATGGTGCTCAGCAGTGGTCCTTGAGTAGCGATATAAAAATACTCTTCTCCACAATTGACTATTCTAATATAACTAGCATTGATGTAGTCCTT</t>
  </si>
  <si>
    <t>GCTTTTTCCAAGAGGAACGCCTTCAGCTTCCCGATATCCGACGGTAGTGTNNNNNNNNATTTGAATTATTTTCCAACA</t>
  </si>
  <si>
    <t>CCTTTCGTGAAGTCTGG</t>
  </si>
  <si>
    <t>GAATAGTCAATTGTGGAGAAGAG</t>
  </si>
  <si>
    <t>GTGTGATGTATCTCCCACCTTTATCTACCAGATGTTTCTGTTTCTGTAATAGATGATTCAACACGCGTTCCTCTTGGAAAAAGCAAGGACTACATCAATGCTAGTTATATTA</t>
  </si>
  <si>
    <t>GAATAGTCAATTGTGGAGAAGAGCTTCAGCTTCCCGATATCCGACGGTAGTGTNNNNNNNNCCTTTCGTGAAGTCTGG</t>
  </si>
  <si>
    <t>GCCCTTTGCACTTTTTC</t>
  </si>
  <si>
    <t>CAGATTCTTAAGTTCTAAAGCCT</t>
  </si>
  <si>
    <t>TAAATGTAAACAGGAAAATAATCAAAACTATTTTTAGCTTACATGGAAGAATATCTCGGTATCTATTTTTTTCTCTGTTGCTTGGTTGATTCCCAGAGTTGAACTCACCAGG</t>
  </si>
  <si>
    <t>CAGATTCTTAAGTTCTAAAGCCTCTTCAGCTTCCCGATATCCGACGGTAGTGTNNNNNNNNGCCCTTTGCACTTTTTC</t>
  </si>
  <si>
    <t>GATCATGAGCACTAAACAA</t>
  </si>
  <si>
    <t>GTTCAACTCTGGGAATCAACC</t>
  </si>
  <si>
    <t>AGGCATATTTTTTTCTTTTTTATTGGTTATAGTAAATACACAATTTATTATTTATTTATTTATTCATTTTTAACCTTTTAAAGGCTTTAGAACTTAAGAATCTGCCTGGTGA</t>
  </si>
  <si>
    <t>GTTCAACTCTGGGAATCAACCCTTCAGCTTCCCGATATCCGACGGTAGTGTNNNNNNNNGATCATGAGCACTAAACAA</t>
  </si>
  <si>
    <t>TCACATATAGACTTTCGTTA</t>
  </si>
  <si>
    <t>CCGAATCTGAGCCAACTGAT</t>
  </si>
  <si>
    <t>AGAAAATATTTACCATAAATTCCTGCATGATATCATACGCTGCTGTTTTTTCCTCAAGGATTTTCAAACAATCCTTGATGGCTGTCTGCTCATGAAAATTGAATATTAATGG</t>
  </si>
  <si>
    <t>CCGAATCTGAGCCAACTGATCTTCAGCTTCCCGATATCCGACGGTAGTGTNNNNNNNNTCACATATAGACTTTCGTTA</t>
  </si>
  <si>
    <t>ATAAAATCTCCCTTCACATA</t>
  </si>
  <si>
    <t>CATGAGCAGACAGCCATCAA</t>
  </si>
  <si>
    <t>TATACCAGTAACTTACATATGTGAATTTTTCTCTTCCTTAGATACGCGCAAAATTGTTTCTGAAGGAGAACTAGATCAGTTGGCTCAGATTCGGCCATTAATATTCAATTTT</t>
  </si>
  <si>
    <t>CATGAGCAGACAGCCATCAACTTCAGCTTCCCGATATCCGACGGTAGTGTNNNNNNNNATAAAATCTCCCTTCACATA</t>
  </si>
  <si>
    <t>TATCTCTAAAATAGAGCCTC</t>
  </si>
  <si>
    <t>CCTCTGGCTGTCCACATGCT</t>
  </si>
  <si>
    <t>AACTTGCTACTACAAATAGGATGATGTCATACCAGAAAGTAGAGGGGAGAGAGCCTGTGATGGCCCTGCAGCCTCCTCATCCTCACTGCTCCACCTGTCTCTTCTGAAGGGG</t>
  </si>
  <si>
    <t>CCTCTGGCTGTCCACATGCTCTTCAGCTTCCCGATATCCGACGGTAGTGTNNNNNNNNTATCTCTAAAATAGAGCCTC</t>
  </si>
  <si>
    <t>TCAATGAAGATGATTAGAAA</t>
  </si>
  <si>
    <t>GTGGAGCAGTGAGGATGAGG</t>
  </si>
  <si>
    <t>GTATTTCTCAAATGTATATATTCTTTGAAACCATGGGCAAATATATACATTTCTTTTCTAGTGGCAGTGATCCCAGCATGTGGACAGCCAGAGGCCCCTTCAGAAGAGACAG</t>
  </si>
  <si>
    <t>GTGGAGCAGTGAGGATGAGGCTTCAGCTTCCCGATATCCGACGGTAGTGTNNNNNNNNTCAATGAAGATGATTAGAAA</t>
  </si>
  <si>
    <t>TGCAGAGGGCTAGCTA</t>
  </si>
  <si>
    <t>AAGTTTTACCTTCTCTGAATTAAC</t>
  </si>
  <si>
    <t>TGAATATAAGTAGCATAAACAGAAAACCCACTAAATAAGCATATTAGTTATACCTTTCTGAAGGCTCTTCAAAAACATCCTCATAATCATTATGTGGGAAATTCCGAAGAGA</t>
  </si>
  <si>
    <t>AAGTTTTACCTTCTCTGAATTAACCTTCAGCTTCCCGATATCCGACGGTAGTGTNNNNNNNNTGCAGAGGGCTAGCTA</t>
  </si>
  <si>
    <t>ATTTTTCTAAAACCAGTGC</t>
  </si>
  <si>
    <t>AAGAGCCTTCAGAAAGGTATA</t>
  </si>
  <si>
    <t>TATAATTTGTTTCCTTTCTTATGTCTGTAGGTTTTTGAAAATAAAGTTAATTCAGAGAAGGTAAAACTTTCTCTTCGGAATTTCCCACATAATGATTATGAGGATGTTTTTG</t>
  </si>
  <si>
    <t>AAGAGCCTTCAGAAAGGTATACTTCAGCTTCCCGATATCCGACGGTAGTGTNNNNNNNNATTTTTCTAAAACCAGTGC</t>
  </si>
  <si>
    <t>ATTAGCCAAAATTAGTAGAG</t>
  </si>
  <si>
    <t>GTTTACTGAACAAAGGCGGG</t>
  </si>
  <si>
    <t>ATCCCTCTCCTTTTAGTCTTACCTTTGATCTAGGTGTGTTTTCCTGACTTGATGAAGGCAAAGTCTCCCTGAAATTCAAGTCTTCTGCTTCAGAGTCATTTCCCTCATAATC</t>
  </si>
  <si>
    <t>GTTTACTGAACAAAGGCGGGCTTCAGCTTCCCGATATCCGACGGTAGTGTNNNNNNNNATTAGCCAAAATTAGTAGAG</t>
  </si>
  <si>
    <t>AAACAGGAAAAGTAGATGA</t>
  </si>
  <si>
    <t>AGGGAAATGACTCTGAAGCAG</t>
  </si>
  <si>
    <t>AAATGCCCCTCATGTAGCTTGTTTTTTCTCATTAAGGCTCCATTTTTCCTTCTGTATAGTGTTTTCTATTTGATCAGTTTTTCCCCCCGCCTTTGTTCAGTAAACGATTATG</t>
  </si>
  <si>
    <t>AGGGAAATGACTCTGAAGCAGCTTCAGCTTCCCGATATCCGACGGTAGTGTNNNNNNNNAAACAGGAAAAGTAGATGA</t>
  </si>
  <si>
    <t>CCCACAAAAGTAGATGATG</t>
  </si>
  <si>
    <t>AGGCCAAAGGTCTAGTTAGTA</t>
  </si>
  <si>
    <t>CACCTACCAGGCTCTGCTCTAAAGTCCCTAGGTGAAGACATGTTGTTCCCATCCCCTAAATGAGACTGGTAAAAGGCTTCTTCAGAAAAGGAGCCTTAGTGTCCTGTGAGTC</t>
  </si>
  <si>
    <t>AGGCCAAAGGTCTAGTTAGTACTTCAGCTTCCCGATATCCGACGGTAGTGTNNNNNNNNCCCACAAAAGTAGATGATG</t>
  </si>
  <si>
    <t>CTAACTAGACCTTTGGCC</t>
  </si>
  <si>
    <t>GCATCATCTACTTTTGTGGGTA</t>
  </si>
  <si>
    <t>TGACTCACAGGACACTAAGGCTCCTTTTCTGAAGAAGCCTTTTACCAGTCTCATTTAGGGGATGGGAACAACATGTCTTCACCTAGGGACTTTAGAGCAGAGCCTGGTAGGT</t>
  </si>
  <si>
    <t>GCATCATCTACTTTTGTGGGTACTTCAGCTTCCCGATATCCGACGGTAGTGTNNNNNNNNCTAACTAGACCTTTGGCC</t>
  </si>
  <si>
    <t>CAGCGCCTGATGATGGC</t>
  </si>
  <si>
    <t>GTCACAGTGCAGCTGGCATCACA</t>
  </si>
  <si>
    <t>TTCTTACCAATCATACCACACGGCTGCTCCTCAGGGAGTTGGTGGCATTCCCCTACCACAGAGCCACAGGGTTCCTGTCCCGGTCCCGTCTCGCATAGGCGCCCCAACACGC</t>
  </si>
  <si>
    <t>GTCACAGTGCAGCTGGCATCACACTTCAGCTTCCCGATATCCGACGGTAGTGTNNNNNNNNCAGCGCCTGATGATGGC</t>
  </si>
  <si>
    <t>GTGTTGGGGCGCCTATG</t>
  </si>
  <si>
    <t>ACAGCCCAGAACTTCCCAATGAC</t>
  </si>
  <si>
    <t>CGAGACGGGACCGGGACAGGAACCCTGTGGCTCTGTGGTAGGGGAATGCCACCAACTCCCTGAGGAGCAGCCGTGTGGTATGATTGGTAAGAAGCCATCATCAGGCGCTGAG</t>
  </si>
  <si>
    <t>ACAGCCCAGAACTTCCCAATGACCTTCAGCTTCCCGATATCCGACGGTAGTGTNNNNNNNNGTGTTGGGGCGCCTATG</t>
  </si>
  <si>
    <t>GCACTGCAGACATGCAG</t>
  </si>
  <si>
    <t>CCTTACCCCCACCCAAATCAATG</t>
  </si>
  <si>
    <t>AGAAGGTGCTCAGAAAATATCTGTCGAAAGTCTGGTTAGAGGAGATGAGAAGGAATATCTAAGAGAAAAGCACAAAGATTTAGCAAATACATGGATCCTCATTTCTCAGCCT</t>
  </si>
  <si>
    <t>CCTTACCCCCACCCAAATCAATGCTTCAGCTTCCCGATATCCGACGGTAGTGTNNNNNNNNGCACTGCAGACATGCAG</t>
  </si>
  <si>
    <t>TTGGGTGGGGGTAAGGAG</t>
  </si>
  <si>
    <t>GCATGTCTGCAGTGCTGTGTAA</t>
  </si>
  <si>
    <t>GCTGAGAAATGAGGATCCATGTATTTGCTAAATCTTTGTGCTTTTCTCTTAGATATTCCTTCTCATCTCCTCTAACCAGACTTTCGACAGATATTTTCTGAGCACCTTCTCT</t>
  </si>
  <si>
    <t>GCATGTCTGCAGTGCTGTGTAACTTCAGCTTCCCGATATCCGACGGTAGTGTNNNNNNNNTTGGGTGGGGGTAAGGAG</t>
  </si>
  <si>
    <t>AGGTCTCTGCTCCTGAC</t>
  </si>
  <si>
    <t>CAATACTTAGGATTTGTCACAGT</t>
  </si>
  <si>
    <t>AACTGCATTTAGTTTTGGCAGGTTGGATTTACAGTATCTCTAAGACATCAAAGTAAACAAGTTCAACGGACTGCCAGATTTGAAGCTCAGATGATAAATCTGAGCTGAAGTA</t>
  </si>
  <si>
    <t>CAATACTTAGGATTTGTCACAGTCTTCAGCTTCCCGATATCCGACGGTAGTGTNNNNNNNNAGGTCTCTGCTCCTGAC</t>
  </si>
  <si>
    <t>CTGTGACAAATCCTAAGTA</t>
  </si>
  <si>
    <t>GTTGTCAGGAGCAGAGACCTG</t>
  </si>
  <si>
    <t>TTGTACTTCAGCTCAGATTTATCATCTGAGCTTCAAATCTGGCAGTCCGTTGAACTTGTTTACTTTGATGTCTTAGAGATACTGTAAATCCAACCTGCCAAAACTAAATGCA</t>
  </si>
  <si>
    <t>GTTGTCAGGAGCAGAGACCTGCTTCAGCTTCCCGATATCCGACGGTAGTGTNNNNNNNNCTGTGACAAATCCTAAGTA</t>
  </si>
  <si>
    <t>TCTGCAAATGTGGTGATT</t>
  </si>
  <si>
    <t>ATGAGGGTGGGACTCAGGAGAA</t>
  </si>
  <si>
    <t>CTTACCTTCCAAGTCTCATGATATCACAAACTGAATAGCAGTTTTGCCTCACATCCTTTTCCAAAGAGGTCGCCAATGTTGATTCATCCCTTTCTTGGTGAAGTTTGCATAA</t>
  </si>
  <si>
    <t>ATGAGGGTGGGACTCAGGAGAACTTCAGCTTCCCGATATCCGACGGTAGTGTNNNNNNNNTCTGCAAATGTGGTGATT</t>
  </si>
  <si>
    <t>GAAGGCCTGGGTCTCA</t>
  </si>
  <si>
    <t>ACTTCACCAAGAAAGGGATGAATC</t>
  </si>
  <si>
    <t>GGCCAGAGTCTTCCCAAAAGGCCATCAGAGAGGCACAATGGGGCCAAAACAGAGAGAGACCTTGGGCCAGTTCCTTGACACATTCTCCTGAGTCCCACCCTCATTTATGCAA</t>
  </si>
  <si>
    <t>ACTTCACCAAGAAAGGGATGAATCCTTCAGCTTCCCGATATCCGACGGTAGTGTNNNNNNNNGAAGGCCTGGGTCTCA</t>
  </si>
  <si>
    <t>TGGCCTTTTGGGAAGAC</t>
  </si>
  <si>
    <t>ATTCTTTGTCAGCTGAGAGTTCA</t>
  </si>
  <si>
    <t>TCTGGCCTGAGACCCAGGCCTTCCCCTGCATCTGGGGAGGCACTGTCCCTCCAGCTGTCCTCTTGATCCAGGATGGGGCTGGTACATGAGTCAGTACATGTTGCCCTGGTGA</t>
  </si>
  <si>
    <t>ATTCTTTGTCAGCTGAGAGTTCACTTCAGCTTCCCGATATCCGACGGTAGTGTNNNNNNNNTGGCCTTTTGGGAAGAC</t>
  </si>
  <si>
    <t>ACTACTCTGATCTATAATCA</t>
  </si>
  <si>
    <t>CAGGGCAACATGTACTGACT</t>
  </si>
  <si>
    <t>CATGGGGGAAAAAAGCTTTGTATTTTTAAAAAAACAATGTGCATCCCGCAGCCAGTAATCAGTAGCATTTCTTTTAATAGACACCTGAACTCTCAGCTGACAAAGAATTCAC</t>
  </si>
  <si>
    <t>CAGGGCAACATGTACTGACTCTTCAGCTTCCCGATATCCGACGGTAGTGTNNNNNNNNACTACTCTGATCTATAATCA</t>
  </si>
  <si>
    <t>AGAGAGAGTAGAAGACAC</t>
  </si>
  <si>
    <t>CGAAAAACCAAGATTCACTGTT</t>
  </si>
  <si>
    <t>TGCAGCCTACCTGCCATTCCTGCTCCAGCTCAGGCAGCGCACCTGGAGGGGGTCGGCAAAGGAGGAGCGTGACTTCCTGTGGGGCCCCTCTCAGTAAATGCAGCACCTCCTG</t>
  </si>
  <si>
    <t>CGAAAAACCAAGATTCACTGTTCTTCAGCTTCCCGATATCCGACGGTAGTGTNNNNNNNNAGAGAGAGTAGAAGACAC</t>
  </si>
  <si>
    <t>GAGTTCTCTGGAGTGAGAA</t>
  </si>
  <si>
    <t>GGAGGTGCTGCATTTACTGAG</t>
  </si>
  <si>
    <t>ATAGATCAAGGTGCAGGGAGGAGGAGCTAGTGCCTGGGACGCAGTGGGGAGAACATCACTGCATCCCCAGCAATGCAAGCCCAAATCTAACAGTGAATCTTGGTTTTTCGCA</t>
  </si>
  <si>
    <t>GGAGGTGCTGCATTTACTGAGCTTCAGCTTCCCGATATCCGACGGTAGTGTNNNNNNNNGAGTTCTCTGGAGTGAGAA</t>
  </si>
  <si>
    <t>TGCACAGAGAGCTGCATT</t>
  </si>
  <si>
    <t>AAGAGCCTCTTAATCCTCACAA</t>
  </si>
  <si>
    <t>GCCCATGACCCCCGGCACCTGGAAGATGAGGCCTTCCGTGGACCTTCCATTCACGGCCAGGATAATGTCACCAGCTGCAATGGCCCCATTCTCCTCAGCTGGCTGCCCCGGA</t>
  </si>
  <si>
    <t>AAGAGCCTCTTAATCCTCACAACTTCAGCTTCCCGATATCCGACGGTAGTGTNNNNNNNNTGCACAGAGAGCTGCATT</t>
  </si>
  <si>
    <t>ACTACAGGTCCTAAGTTTGA</t>
  </si>
  <si>
    <t>GGGCAGCCAGCTGAGGAGAA</t>
  </si>
  <si>
    <t>AGTCAAACTAAAAAAGAATGCCAATGGTTTGGGATTCAGTTTCGTGCAGATGGAGAAAGAGAGCTGCAGCCATCTCAAAAGTGATCTTGTGAGGATTAAGAGGCTCTTTCCG</t>
  </si>
  <si>
    <t>GGGCAGCCAGCTGAGGAGAACTTCAGCTTCCCGATATCCGACGGTAGTGTNNNNNNNNACTACAGGTCCTAAGTTTGA</t>
  </si>
  <si>
    <t>CACGAAACTGAATCCCA</t>
  </si>
  <si>
    <t>GCAAATTGTCAAGTAGATGAATT</t>
  </si>
  <si>
    <t>AACCATTGGCATTCTTTTTTAGTTTGACTTCAAACTTAGGACCTGTAGTGTGGGATGTTGATAAAAATAAATTCTTCAGTAGATTACAAGTGAAATTGACCAGTCTCAAAAT</t>
  </si>
  <si>
    <t>GCAAATTGTCAAGTAGATGAATTCTTCAGCTTCCCGATATCCGACGGTAGTGTNNNNNNNNCACGAAACTGAATCCCA</t>
  </si>
  <si>
    <t>CACTCAATTCTCTCCCCT</t>
  </si>
  <si>
    <t>GTACTCCTGGGGACTCTTCTCT</t>
  </si>
  <si>
    <t>CTCACCATCTGTCACTGAGACACAGCTCGAAGGCCTGCCAGGCAAGGCTGTTACCAAGGAAACAGCCGTGCGTTCATCTCCCATGCTGTCATTAGCAGAAGGACACTGCTGT</t>
  </si>
  <si>
    <t>GTACTCCTGGGGACTCTTCTCTCTTCAGCTTCCCGATATCCGACGGTAGTGTNNNNNNNNCACTCAATTCTCTCCCCT</t>
  </si>
  <si>
    <t>TCGAAAATTAAGAAGCATTT</t>
  </si>
  <si>
    <t>CAGCAGTGTCCTTCTGCTAA</t>
  </si>
  <si>
    <t>GCAGAGTCAAGGGAGTGCCTCCTGGTTGCCATATGAAGTGTAAACTGAGTTTGTTCACCTTTCCTTCTAGGTTGCAAGACTGGTCTTAGAGAGAAGAGTCCCCAGGAGTACA</t>
  </si>
  <si>
    <t>CAGCAGTGTCCTTCTGCTAACTTCAGCTTCCCGATATCCGACGGTAGTGTNNNNNNNNTCGAAAATTAAGAAGCATTT</t>
  </si>
  <si>
    <t>AGCTGGTCAGCAACAGTC</t>
  </si>
  <si>
    <t>CATGTCATGACCTGGTGCTTGA</t>
  </si>
  <si>
    <t>CACTCACCTGCCCAGGACCCGTCAGGCACTGCACAGCCTGCTTGTGGGTGAGGCCGCACAGAATCACTCCATCCACCTGCAGGAGTCGGTCACCTGGGAAAGGGATAGATGT</t>
  </si>
  <si>
    <t>CATGTCATGACCTGGTGCTTGACTTCAGCTTCCCGATATCCGACGGTAGTGTNNNNNNNNAGCTGGTCAGCAACAGTC</t>
  </si>
  <si>
    <t>GCTGACTCCAGGGGGAC</t>
  </si>
  <si>
    <t>CATCTATCCCTTTCCCAGGTGAC</t>
  </si>
  <si>
    <t>ACCTGGCACCTCAGCTTCCTTTCCCACTTCTCCAGGCTGCATGGAGGGGTGCCGGGCAGGGGCCTCCTGGAAGGGAACCTCCTGCAGCCTCAAGCACCAGGTCATGACATGA</t>
  </si>
  <si>
    <t>CATCTATCCCTTTCCCAGGTGACCTTCAGCTTCCCGATATCCGACGGTAGTGTNNNNNNNNGCTGACTCCAGGGGGAC</t>
  </si>
  <si>
    <t>GGACCCATCCCCATCT</t>
  </si>
  <si>
    <t>CAAAAAACTCACCACCCATCTTTC</t>
  </si>
  <si>
    <t>CTCACCCTGTAGGATCTGCCCTTCCTTGGCAGCTGGTCCTCCAGGAACAATGGATTTCACATAGATACCACCATATGGCACACTGGTGTTAATGCCACCCTGAAAAACACAA</t>
  </si>
  <si>
    <t>CAAAAAACTCACCACCCATCTTTCCTTCAGCTTCCCGATATCCGACGGTAGTGTNNNNNNNNGGACCCATCCCCATCT</t>
  </si>
  <si>
    <t>ATGGGTGGTGAGTTTTTTG</t>
  </si>
  <si>
    <t>AGATGGGGATGGGTCCTCATT</t>
  </si>
  <si>
    <t>TTGTGTTTTTCAGGGTGGCATTAACACCAGTGTGCCATATGGTGGTATCTATGTGAAATCCATTGTTCCTGGAGGACCAGCTGCCAAGGAAGGGCAGATCCTACAGGGTGAG</t>
  </si>
  <si>
    <t>AGATGGGGATGGGTCCTCATTCTTCAGCTTCCCGATATCCGACGGTAGTGTNNNNNNNNATGGGTGGTGAGTTTTTTG</t>
  </si>
  <si>
    <t>CTTTTCAAGCTCTCCTAAA</t>
  </si>
  <si>
    <t>CCCTGCCATAAACAAACAAAC</t>
  </si>
  <si>
    <t>AACTCTTACAGTTACACTGAATCCAAGTGTCCCATCTTCTTTAACCAGTTCCACAAAGTAGATTTCACCAGCACTGATTTCTGGAGGTGATGGAGGACAAGAAGAACCAGCA</t>
  </si>
  <si>
    <t>CCCTGCCATAAACAAACAAACCTTCAGCTTCCCGATATCCGACGGTAGTGTNNNNNNNNCTTTTCAAGCTCTCCTAAA</t>
  </si>
  <si>
    <t>GCTGGCCCAATCCAAAG</t>
  </si>
  <si>
    <t>GCTGGTTCTTCTTGTCCTCCATC</t>
  </si>
  <si>
    <t>CTCATGATCTTTCTGAGGTGCAATGCTGCCTGCTCCTGAGAGCAGTATGAGCTAAGAGGTGACATCTTCCTTCATCCCATCTTTATTTTTGTTTGTTTGTTTATGGCAGGGT</t>
  </si>
  <si>
    <t>GCTGGTTCTTCTTGTCCTCCATCCTTCAGCTTCCCGATATCCGACGGTAGTGTNNNNNNNNGCTGGCCCAATCCAAAG</t>
  </si>
  <si>
    <t>GAAAGTAAACCAAGGGATG</t>
  </si>
  <si>
    <t>ACAAACTTCCCTGGTACCCGA</t>
  </si>
  <si>
    <t>ATTACCTTTAACGGCAGAAAGGAAAGCTGATGTCTCAGCCTGGGCACTAAGCTCTGCACCCCAGCCATGTCTAGTTCTTCAGTATTTCTGTCCTGGTCTTGTGTGTGTGACA</t>
  </si>
  <si>
    <t>ACAAACTTCCCTGGTACCCGACTTCAGCTTCCCGATATCCGACGGTAGTGTNNNNNNNNGAAAGTAAACCAAGGGATG</t>
  </si>
  <si>
    <t>TGTTGACTTTTTCTTGGC</t>
  </si>
  <si>
    <t>GTCACACACACAAGACCAGGAC</t>
  </si>
  <si>
    <t>TTGTTTTTATAGGTGTTGGTGGAAATAACCCAGATGAAGAAAAGAATAGCACAGCCAATTCTGGGGTCTCCTCTACAGACATCCTGAGCTTCGGGTACCAGGGAAGTTTGTT</t>
  </si>
  <si>
    <t>GTCACACACACAAGACCAGGACCTTCAGCTTCCCGATATCCGACGGTAGTGTNNNNNNNNTGTTGACTTTTTCTTGGC</t>
  </si>
  <si>
    <t>CTCCCAAGAGTGGGTTAA</t>
  </si>
  <si>
    <t>GTATCTGCCCTCCTAGAAAAAT</t>
  </si>
  <si>
    <t>AACATACCTTTTGACTGAGAAATAATTAATTCTATGTTGTCAGGGGAATTCTGGATCATCCTAACAGCCATGTTGAATGTGAAGCCCTCCAGACTGATGTGATTCAGGGCTA</t>
  </si>
  <si>
    <t>GTATCTGCCCTCCTAGAAAAATCTTCAGCTTCCCGATATCCGACGGTAGTGTNNNNNNNNCTCCCAAGAGTGGGTTAA</t>
  </si>
  <si>
    <t>AAAAAGCAAAAACGATCA</t>
  </si>
  <si>
    <t>CCCTGAATCACATCAGTCTGGA</t>
  </si>
  <si>
    <t>AACCAGGTACATCTTTTTAAATTACTAGAGATGCTGTTTTAAGAAACCACTCTTTTTTATTTCCTTGAAGGATTATTGAGATGTTTTATTTTTCTAGGAGGGCAGATACTAG</t>
  </si>
  <si>
    <t>CCCTGAATCACATCAGTCTGGACTTCAGCTTCCCGATATCCGACGGTAGTGTNNNNNNNNAAAAAGCAAAAACGATCA</t>
  </si>
  <si>
    <t>GAAATAAAAAAGAGTGGTTT</t>
  </si>
  <si>
    <t>GGCCTGAATACTCTCCCTCA</t>
  </si>
  <si>
    <t>CTTAAAACAGCATCTCTAGTAATTTAAAAAGATGTACCTGGTTTGATCGTTTTTGCTTTTTCTGCTGGTCCTCCAGGTATAATAGAAGATATAAAAATGCCAGGGTCAGCTT</t>
  </si>
  <si>
    <t>GGCCTGAATACTCTCCCTCACTTCAGCTTCCCGATATCCGACGGTAGTGTNNNNNNNNGAAATAAAAAAGAGTGGTTT</t>
  </si>
  <si>
    <t>TTGGTAGCTGTGTGATAT</t>
  </si>
  <si>
    <t>AGCTGACCCTGGCATTTTTATA</t>
  </si>
  <si>
    <t>GAGGGAAATAACCTAACCTCTCTGAACAGCAAAATCACTAAGTATCATCTTATCATGGACTATCATCTTGGATTACAGGGTTTGTCATTAATGAGGGAGAGTATTCAGGCCA</t>
  </si>
  <si>
    <t>AGCTGACCCTGGCATTTTTATACTTCAGCTTCCCGATATCCGACGGTAGTGTNNNNNNNNTTGGTAGCTGTGTGATAT</t>
  </si>
  <si>
    <t>CACCTACAGGGAGCCCT</t>
  </si>
  <si>
    <t>AGAGCACCACATTGTGCTTTTCC</t>
  </si>
  <si>
    <t>CTTACCAAAACCACGATGTGGGTCACGTTTCAGTGTCACACGTACAATTTCTCGGCCCGGTTCAGCTATAAAGCTCTTCCTCCTATTATTCTTTGAGCCTAGAGGTAGAATC</t>
  </si>
  <si>
    <t>AGAGCACCACATTGTGCTTTTCCCTTCAGCTTCCCGATATCCGACGGTAGTGTNNNNNNNNCACCTACAGGGAGCCCT</t>
  </si>
  <si>
    <t>AATGTGGTGCTCTGATTCT</t>
  </si>
  <si>
    <t>CCCTGTAGGTGAGGCCCAGTC</t>
  </si>
  <si>
    <t>ACCTCTAGGCTCAAAGAATAATAGGAGGAAGAGCTTTATAGCTGAACCGGGCCGAGAAATTGTACGTGTGACACTGAAACGTGACCCACATCGTGGTTTTGGTAAGAGGGCT</t>
  </si>
  <si>
    <t>CCCTGTAGGTGAGGCCCAGTCCTTCAGCTTCCCGATATCCGACGGTAGTGTNNNNNNNNAATGTGGTGCTCTGATTCT</t>
  </si>
  <si>
    <t>CTGGTCGTGGCCTGGC</t>
  </si>
  <si>
    <t>GGGAAAAGAAAATGAGGTTAGATA</t>
  </si>
  <si>
    <t>CCATACCTGCATGCATGCTCTGAACAGGTGGTCCAGAGAGAGAGTCCCAGGTCATTGGCTTCTGGATCACACAGGCACTCTTCAGCTGCTCCCGGCCAGTGCAGGGGCTGCC</t>
  </si>
  <si>
    <t>GGGAAAAGAAAATGAGGTTAGATACTTCAGCTTCCCGATATCCGACGGTAGTGTNNNNNNNNCTGGTCGTGGCCTGGC</t>
  </si>
  <si>
    <t>AACCTCATTTTCTTTTCCCG</t>
  </si>
  <si>
    <t>CCAGGCCACGACCAGGTCTT</t>
  </si>
  <si>
    <t>GCAGCCCCTGCACTGGCCGGGAGCAGCTGAAGAGTGCCTGTGTGATCCAGAAGCCAATGACCTGGGACTCTCTCTCTGGACCACCTGTTCAGAGCATGCATGCAGGTATGGG</t>
  </si>
  <si>
    <t>CCAGGCCACGACCAGGTCTTCTTCAGCTTCCCGATATCCGACGGTAGTGTNNNNNNNNAACCTCATTTTCTTTTCCCG</t>
  </si>
  <si>
    <t>CAGAGAACAAATGTGTCACA</t>
  </si>
  <si>
    <t>CAACTCGTTTTCTGAGCATG</t>
  </si>
  <si>
    <t>CCCACCTGCGCCCGATGCCTTCTGCTCCAGCCTCCTTGCTGCCGTCCACGTTGAAGTTATCCATTGATGTACTCAGCAGGCCTCCTGCAGCACCCTGAAGCCTGGATACAAA</t>
  </si>
  <si>
    <t>CAACTCGTTTTCTGAGCATGCTTCAGCTTCCCGATATCCGACGGTAGTGTNNNNNNNNCAGAGAACAAATGTGTCACA</t>
  </si>
  <si>
    <t>CTATGTTTTTCTCCCCAAA</t>
  </si>
  <si>
    <t>GTATCCAGGCTTCAGGGTGCT</t>
  </si>
  <si>
    <t>TTCAGACCATGATAAGTTTGTGCAAATGGCCAATTTGAGTCCTGCACACCAGGCCCGGTCTAAGCCTCTCATTTGGATTCAGAGATTGTCATGCTCAGAAAACGAGTTGTTT</t>
  </si>
  <si>
    <t>GTATCCAGGCTTCAGGGTGCTCTTCAGCTTCCCGATATCCGACGGTAGTGTNNNNNNNNCTATGTTTTTCTCCCCAAA</t>
  </si>
  <si>
    <t>TATGGAGAATACAGCTTCTA</t>
  </si>
  <si>
    <t>AATGTGTGCTTCTTCCCAGT</t>
  </si>
  <si>
    <t>CTCACCAAATAAAACATGGGAAGGCTGCCCAGAGCCCATCTGTGCATTAAACCCATGCTGGGCTGAGCAGAGGTCCAGTAAGTATTTACTGGTCTTGGCTGAATCTGTGACA</t>
  </si>
  <si>
    <t>AATGTGTGCTTCTTCCCAGTCTTCAGCTTCCCGATATCCGACGGTAGTGTNNNNNNNNTATGGAGAATACAGCTTCTA</t>
  </si>
  <si>
    <t>CGAGCATTTTCTTGCAGT</t>
  </si>
  <si>
    <t>GTCACAGATTCAGCCAAGACCA</t>
  </si>
  <si>
    <t>TGTGCGTCAGTGGAGGGTTGTGGATGATCAGTGTATTAAAGTCTGTGTTTGCTTCCTTCAGCAAAAAAAGTTCACCATCACAAGCAGTGTCACTGGGAAGAAGCACACATTT</t>
  </si>
  <si>
    <t>GTCACAGATTCAGCCAAGACCACTTCAGCTTCCCGATATCCGACGGTAGTGTNNNNNNNNCGAGCATTTTCTTGCAGT</t>
  </si>
  <si>
    <t>TATTTATCAACTGAGCTACA</t>
  </si>
  <si>
    <t>CCATCTCCTCTTCTGGCCTC</t>
  </si>
  <si>
    <t>CTCACATAAGTAGAAATCTTCCCGGTTTCTCTCCACTGAAACCGTAACATTGCAATTCTGCTGTTGTTTTTCACTTCATAGACTATGACACCCTTGGCACAGATCCCCAGGG</t>
  </si>
  <si>
    <t>CCATCTCCTCTTCTGGCCTCCTTCAGCTTCCCGATATCCGACGGTAGTGTNNNNNNNNTATTTATCAACTGAGCTACA</t>
  </si>
  <si>
    <t>AACCATGTGCCTGTCTCT</t>
  </si>
  <si>
    <t>GATCTGTGCCAAGGGTGTCATA</t>
  </si>
  <si>
    <t>TCTAAATCAGCCTTTTTCTGCTCCAGGTCACTCAGCAGCTCCCAGAATACGGTGTGCTGGTTCACCAAGTATTCTCAGAGAAGAGGAGGCCAGAAGAGGAGATGGCCCTGGG</t>
  </si>
  <si>
    <t>GATCTGTGCCAAGGGTGTCATACTTCAGCTTCCCGATATCCGACGGTAGTGTNNNNNNNNAACCATGTGCCTGTCTCT</t>
  </si>
  <si>
    <t>CTCTCCAGGTCAGGAAG</t>
  </si>
  <si>
    <t>ACTCGCTGGGATGTAATCTTCAA</t>
  </si>
  <si>
    <t>GCCTTACCCTCAAGAACTTCAGCTCAGCATCCTCTCCCCACAGTGCAGAGCTGAGCCGGTGCATCTCTGAGACTTCAACCTGGACCCGTAGAGCGGTCATCCTCTCGATCAG</t>
  </si>
  <si>
    <t>ACTCGCTGGGATGTAATCTTCAACTTCAGCTTCCCGATATCCGACGGTAGTGTNNNNNNNNCTCTCCAGGTCAGGAAG</t>
  </si>
  <si>
    <t>CAGATAATGTTTTCATTCCT</t>
  </si>
  <si>
    <t>GATCGAGAGGATGACCGCTC</t>
  </si>
  <si>
    <t>CTCAGAGTCCCCCGGCCAGTGTCTGGATTGTGCCCTTCCCTTCTACATCTTACTTCCAGCAGGTGGAGAGTAAGCCATACTTTCACGTTGAAGATTACATCCCAGCGAGTCT</t>
  </si>
  <si>
    <t>GATCGAGAGGATGACCGCTCCTTCAGCTTCCCGATATCCGACGGTAGTGTNNNNNNNNCAGATAATGTTTTCATTCCT</t>
  </si>
  <si>
    <t>GGCCCCTGGTGTTCACC</t>
  </si>
  <si>
    <t>GCAGGTAAAACTGGTGCCTTGTC</t>
  </si>
  <si>
    <t>CCTACCTCCTTAGGGTAATTGCCAAACTCAGCCTGCAAGGCAAGGACCCCCAGCTGCAGCAGTATCTCTTCATTGCAGTACAGCCTCTCCTCCAGGATATCTTTCCGAAGCT</t>
  </si>
  <si>
    <t>GCAGGTAAAACTGGTGCCTTGTCCTTCAGCTTCCCGATATCCGACGGTAGTGTNNNNNNNNGGCCCCTGGTGTTCACC</t>
  </si>
  <si>
    <t>CCTACTTTTCCAACTTCCCA</t>
  </si>
  <si>
    <t>GCTTCGGAAAGATATCCTGG</t>
  </si>
  <si>
    <t>CACTGAGAAAACCCACTGGTGCTAACATTCTCCCTTTCCCTTAGCAACCCAGCCCTTTTTATTGCTACTTCTTTTCCAGGCACAGCCTGACAAGGCACCAGTTTTACCTGCA</t>
  </si>
  <si>
    <t>GCTTCGGAAAGATATCCTGGCTTCAGCTTCCCGATATCCGACGGTAGTGTNNNNNNNNCCTACTTTTCCAACTTCCCA</t>
  </si>
  <si>
    <t>TGAACAGGTTTGCAGCA</t>
  </si>
  <si>
    <t>GCACAATCTGGTTTCACTGTCCA</t>
  </si>
  <si>
    <t>CTCACTGGAGCAGCCCATAGTGGCTGACAAAGAACTTTATCCTCAGGAAGAGTGTGAAGGTATTCATGGAGGTCTTCTGAGGCTGCTCTCTCCAGCCTTCAGGAGCTATTTT</t>
  </si>
  <si>
    <t>GCACAATCTGGTTTCACTGTCCACTTCAGCTTCCCGATATCCGACGGTAGTGTNNNNNNNNTGAACAGGTTTGCAGCA</t>
  </si>
  <si>
    <t>CTCTGGGTAGGGCTTAG</t>
  </si>
  <si>
    <t>AAATAGCTCCTGAAGGCTGGAGA</t>
  </si>
  <si>
    <t>GGCTATGAGTCTGAGAGATGGTGCAATCCCTACTGCTTCTCCTTCCACACATGCTCTATTTCCATTTCAGGCAAAGAGTTCTTTTTCCTGGACAGTGAAACCAGATTGTGCA</t>
  </si>
  <si>
    <t>AAATAGCTCCTGAAGGCTGGAGACTTCAGCTTCCCGATATCCGACGGTAGTGTNNNNNNNNCTCTGGGTAGGGCTTAG</t>
  </si>
  <si>
    <t>ACCAGGCCAGCTGTGAG</t>
  </si>
  <si>
    <t>CACATTTTACCTCCAGGTGCTGC</t>
  </si>
  <si>
    <t>CTGCCCAAGAGATGCTTACTTTTCATATACGCCAAGCCAAAGTAGGTGAGTTCCTCGAGGTTGGCAAAGGATGTCACGGCATTGAAGACAGCTCCCACTGTTGATTCAACAT</t>
  </si>
  <si>
    <t>CACATTTTACCTCCAGGTGCTGCCTTCAGCTTCCCGATATCCGACGGTAGTGTNNNNNNNNACCAGGCCAGCTGTGAG</t>
  </si>
  <si>
    <t>TTGATACTGTTGTTGTTTTC</t>
  </si>
  <si>
    <t>CAATGCCGTGACATCCTTTG</t>
  </si>
  <si>
    <t>AGACCAAAAAAGGGAAATCCTATTTGGCTCTCAGGGACCTCTGTGTGGTCCTGCTGAACGGGCAGCACCTGGAGGTAAAATGTGATGTTGAATCAACAGTGGGAGCTGTCTT</t>
  </si>
  <si>
    <t>CAATGCCGTGACATCCTTTGCTTCAGCTTCCCGATATCCGACGGTAGTGTNNNNNNNNTTGATACTGTTGTTGTTTTC</t>
  </si>
  <si>
    <t>GAGGTCCCTGAGAGCC</t>
  </si>
  <si>
    <t>CATTGTCTCATTTAATTGACAACT</t>
  </si>
  <si>
    <t>AAATAGGATTTCCCTTTTTTGGTCTGAAAACAACAACAGTATCAATTATACTACAATTATAAGTCATTGAGCCTTTAGTGTGTGCTGGTTACTGTACTAAGCACTTTACACA</t>
  </si>
  <si>
    <t>CATTGTCTCATTTAATTGACAACTCTTCAGCTTCCCGATATCCGACGGTAGTGTNNNNNNNNGAGGTCCCTGAGAGCC</t>
  </si>
  <si>
    <t>TGCCCAGTCTAGCCCAG</t>
  </si>
  <si>
    <t>CAACAGATTCCAGGCTTTGGGTC</t>
  </si>
  <si>
    <t>TAGTTACCACAACCGATCCCGGCAGATGTAGTGTCATCGGGGCCTCTCCAGCCAACAGGATGAACTCTGGCCTGGAAAACTGGAGGAAAACAGTCACATATGGTAGAGAAGA</t>
  </si>
  <si>
    <t>CAACAGATTCCAGGCTTTGGGTCCTTCAGCTTCCCGATATCCGACGGTAGTGTNNNNNNNNTGCCCAGTCTAGCCCAG</t>
  </si>
  <si>
    <t>GCCTGGAATCTGTTGTCTT</t>
  </si>
  <si>
    <t>GCTAGACTGGGCAGGGATGGA</t>
  </si>
  <si>
    <t>CTCTACCATATGTGACTGTTTTCCTCCAGTTTTCCAGGCCAGAGTTCATCCTGTTGGCTGGAGAGGCCCCGATGACACTACATCTGCCGGGATCGGTTGTGGTAACTACTGG</t>
  </si>
  <si>
    <t>GCTAGACTGGGCAGGGATGGACTTCAGCTTCCCGATATCCGACGGTAGTGTNNNNNNNNGCCTGGAATCTGTTGTCTT</t>
  </si>
  <si>
    <t>CTCCTTGAGGAGTGTCCTTC</t>
  </si>
  <si>
    <t>CCGCCTGCTGGTCCTGGGGA</t>
  </si>
  <si>
    <t>AGCCTTATTTTGCTTACCTTGCTCCTTCTTTGCAGAAAACCCCTCTGAGAAGGAGTTGTTGGCCATGAGCTGTCTGCTGCCGAGTGCACAGATCCAGAGCTGAGCCTCCGGC</t>
  </si>
  <si>
    <t>CCGCCTGCTGGTCCTGGGGACTTCAGCTTCCCGATATCCGACGGTAGTGTNNNNNNNNCTCCTTGAGGAGTGTCCTTC</t>
  </si>
  <si>
    <t>CATGGAAGCCCTTGCCAT</t>
  </si>
  <si>
    <t>GACAGCTCATGGCCAACAACTC</t>
  </si>
  <si>
    <t>TGCTAAGTGCTTCACCCCTTCTCAACCCCTGGCCAGCGCTCTTCCAGGAGCAGATCCCCAGGACCAGCAGGCGGGCCGGAGGCTCAGCTCTGGATCTGTGCACTCGGCAGCA</t>
  </si>
  <si>
    <t>GACAGCTCATGGCCAACAACTCCTTCAGCTTCCCGATATCCGACGGTAGTGTNNNNNNNNCATGGAAGCCCTTGCCAT</t>
  </si>
  <si>
    <t>AGCACCCTTTAGGCCTTG</t>
  </si>
  <si>
    <t>GTAGAGGGTATGGGCAGAAGCC</t>
  </si>
  <si>
    <t>CTGCTTACCGGTTAACAAGGAGGCTGCAGTGACTGTGTGTCAAGGTGCTCCAATGGGGCTCTGGTGAGCTCTGGGTCTCCGTGCTTCTTTCTGAAACTAATCAAGCAGCATG</t>
  </si>
  <si>
    <t>GTAGAGGGTATGGGCAGAAGCCCTTCAGCTTCCCGATATCCGACGGTAGTGTNNNNNNNNAGCACCCTTTAGGCCTTG</t>
  </si>
  <si>
    <t>CTTCTGCCCATACCCTCTA</t>
  </si>
  <si>
    <t>GCAAGGCCTAAAGGGTGCTGT</t>
  </si>
  <si>
    <t>CCATGCTGCTTGATTAGTTTCAGAAAGAAGCACGGAGACCCAGAGCTCACCAGAGCCCCATTGGAGCACCTTGACACACAGTCACTGCAGCCTCCTTGTTAACCGGTAAGCA</t>
  </si>
  <si>
    <t>GCAAGGCCTAAAGGGTGCTGTCTTCAGCTTCCCGATATCCGACGGTAGTGTNNNNNNNNCTTCTGCCCATACCCTCTA</t>
  </si>
  <si>
    <t>CTGCTTAGGGCACGTA</t>
  </si>
  <si>
    <t>CTTTCCTCCACAACTCTTTTCTCC</t>
  </si>
  <si>
    <t>CCCACCTCTGCAAGGATGCAGACACTCCGGGGCCTGTGCCGCTGGGCTCTCGCTGCTTGTCCCACGCAGCCTCTTCCTGAGCAGGTAGCTTCTGTTCTGCTGCACAGAGGAG</t>
  </si>
  <si>
    <t>CTTTCCTCCACAACTCTTTTCTCCCTTCAGCTTCCCGATATCCGACGGTAGTGTNNNNNNNNCTGCTTAGGGCACGTA</t>
  </si>
  <si>
    <t>GACAATTCCACATTGATTC</t>
  </si>
  <si>
    <t>CCTCTGTGCAGCAGAACAGAA</t>
  </si>
  <si>
    <t>AGTCTGACAGCCAGTTTGCATGTATCTATAAAAACGCCCCCTCCTTATCTTGGGATGTGGATGTGTGATGCACTTGACCCCCAGGTGGAGAAAAGAGTTGTGGAGGAAAGCT</t>
  </si>
  <si>
    <t>CCTCTGTGCAGCAGAACAGAACTTCAGCTTCCCGATATCCGACGGTAGTGTNNNNNNNNGACAATTCCACATTGATTC</t>
  </si>
  <si>
    <t>GCTACTGCTTGAAAAGCAC</t>
  </si>
  <si>
    <t>CTTCCAGAACCGACTGCAACG</t>
  </si>
  <si>
    <t>GGTTCTCTACTGACCTCAGAAATGGTACCCAGAACCAAGCCAACCAGCCTTCTGATGTGGAGACCAGCAGGGGCTGGGTAGACAGACACTTCTTTCTCATGAACCCGACAAG</t>
  </si>
  <si>
    <t>CTTCCAGAACCGACTGCAACGCTTCAGCTTCCCGATATCCGACGGTAGTGTNNNNNNNNGCTACTGCTTGAAAAGCAC</t>
  </si>
  <si>
    <t>TCTCTCCTCTCACCGGC</t>
  </si>
  <si>
    <t>GTCGGGTTCATGAGAAAGAAGTG</t>
  </si>
  <si>
    <t>CCTGTCTGCCTCCAGCCCCTGCAGCTCTGCGAGCCCCTGCACTCCATCCTGCTGACCATGTGTGAAGACCAGCCTCACAGGCGGTGCACGTTGCAGTCGGTTCTGGAAGCTT</t>
  </si>
  <si>
    <t>GTCGGGTTCATGAGAAAGAAGTGCTTCAGCTTCCCGATATCCGACGGTAGTGTNNNNNNNNTCTCTCCTCTCACCGGC</t>
  </si>
  <si>
    <t>GCAAGACTTGGAGTATCT</t>
  </si>
  <si>
    <t>CATCTCTGTTATTCCATGGCTC</t>
  </si>
  <si>
    <t>TGTTTACAAACCTGATGTGGCGGAACATGAAACCCTGCTGACCAGTAGAGGGTCATTCCTAAAGAATAGACATGCATCTGCCCAAAAGAAGAGTACATGATTAGATTTCAAT</t>
  </si>
  <si>
    <t>CATCTCTGTTATTCCATGGCTCCTTCAGCTTCCCGATATCCGACGGTAGTGTNNNNNNNNGCAAGACTTGGAGTATCT</t>
  </si>
  <si>
    <t>AGCCATGGAATAACAGAG</t>
  </si>
  <si>
    <t>ACAAGATACTCCAAGTCTTGCC</t>
  </si>
  <si>
    <t>ATGATTGAAATCTAATCATGTACTCTTCTTTTGGGCAGATGCATGTCTATTCTTTAGGAATGACCCTCTACTGGTCAGCAGGGTTTCATGTTCCGCCACATCAGGTTTGTAA</t>
  </si>
  <si>
    <t>ACAAGATACTCCAAGTCTTGCCCTTCAGCTTCCCGATATCCGACGGTAGTGTNNNNNNNNAGCCATGGAATAACAGAG</t>
  </si>
  <si>
    <t>AGAAGTTGCAGAGTAGCTG</t>
  </si>
  <si>
    <t>GCTTCCAGCTGCAGAAAGCAG</t>
  </si>
  <si>
    <t>CACAGCTTACCTGAGATGCATCAGGCTGCTCATCCTCACTCTGTCCCTGTAGCAGTTCAGGGGCCTTGAAAGGAGCAGCCTCTATATGAGAAACACGGCCTTGGAAAGAAAG</t>
  </si>
  <si>
    <t>GCTTCCAGCTGCAGAAAGCAGCTTCAGCTTCCCGATATCCGACGGTAGTGTNNNNNNNNAGAAGTTGCAGAGTAGCTG</t>
  </si>
  <si>
    <t>GTCCCATGCTGGCACC</t>
  </si>
  <si>
    <t>CCAAGGCCGTGTTTCTCATATAGA</t>
  </si>
  <si>
    <t>CCAGATGGAAGCTCTGTCTCTACAGCCCCATCACTGGCTTGGTTTCAGATTCCTCGGACTATGTGGTTTGCCCCTGGTCAGCCCTGCTTTCTGCAGCTGGAAGCCTTTCTTT</t>
  </si>
  <si>
    <t>CCAAGGCCGTGTTTCTCATATAGACTTCAGCTTCCCGATATCCGACGGTAGTGTNNNNNNNNGTCCCATGCTGGCACC</t>
  </si>
  <si>
    <t>ACTGCCCCCAAACACTCT</t>
  </si>
  <si>
    <t>ACAGAGGACAGGCTCATGCCTA</t>
  </si>
  <si>
    <t>CTTACCGTTGCGGAGGTCTTCCAGGAGCTGCTCAGCGGCCAGGAACAGGAGGGACCAGATTTCCTCCTCAGACAGAGCTTCACCCCTGACCTGTAGGGCGCTGGCCAGCGTC</t>
  </si>
  <si>
    <t>ACAGAGGACAGGCTCATGCCTACTTCAGCTTCCCGATATCCGACGGTAGTGTNNNNNNNNACTGCCCCCAAACACTCT</t>
  </si>
  <si>
    <t>CACCAGAGTGGCGAGTA</t>
  </si>
  <si>
    <t>AAGCTCTGTCTGAGGAGGAAATC</t>
  </si>
  <si>
    <t>CGGGCCCGGACATGTTCCTGGACATTGCAGAGGCCCTGTCACATGCATGTCTTTATTGTAGGCATGAGCCTGTCCTCTGTGACGCTGGCCAGCGCCCTACAGGTCAGGGGTG</t>
  </si>
  <si>
    <t>AAGCTCTGTCTGAGGAGGAAATCCTTCAGCTTCCCGATATCCGACGGTAGTGTNNNNNNNNCACCAGAGTGGCGAGTA</t>
  </si>
  <si>
    <t>TTTATAGGAGAAAACTGAAT</t>
  </si>
  <si>
    <t>CAAGTCTGTCCGCGGAGCTC</t>
  </si>
  <si>
    <t>GATGCCAAGGAATACCTGCGTCCTTCGTTAAAGGCTGCATCCAAAAGTCTCCGTGACCAGGTCTAGGCCTTCATCATGGGACAACTTTCCAACAAGGAGCAGGGGTCTCTTG</t>
  </si>
  <si>
    <t>CAAGTCTGTCCGCGGAGCTCCTTCAGCTTCCCGATATCCGACGGTAGTGTNNNNNNNNTTTATAGGAGAAAACTGAAT</t>
  </si>
  <si>
    <t>GAGCTCCGCGGACAGA</t>
  </si>
  <si>
    <t>CATCATTCAGTTTTCTCCTATAAA</t>
  </si>
  <si>
    <t>CTTGCAAGAGACCCCTGCTCCTTGTTGGAAAGTTGTCCCATGATGAAGGCCTAGACCTGGTCACGGAGACTTTTGGATGCAGCCTTTAACGAAGGACGCAGGTATTCCTTGG</t>
  </si>
  <si>
    <t>CATCATTCAGTTTTCTCCTATAAACTTCAGCTTCCCGATATCCGACGGTAGTGTNNNNNNNNGAGCTCCGCGGACAGA</t>
  </si>
  <si>
    <t>TAGCGTTCGCCTTCAG</t>
  </si>
  <si>
    <t>CCGGGGTGCCCTTTCCCGCGGTGG</t>
  </si>
  <si>
    <t>CCACCATGGGGAATGGGATGAACAAGGTAACGTCTTCCCTCGTTCGCGCTGGGTTTGCCTCCGCTCCGACGCCCTGCCGTCTCGCCGGCGTCGGCTGCCCGACGACTCGAGC</t>
  </si>
  <si>
    <t>CCGGGGTGCCCTTTCCCGCGGTGGCTTCAGCTTCCCGATATCCGACGGTAGTGTNNNNNNNNTAGCGTTCGCCTTCAG</t>
  </si>
  <si>
    <t>CGGGAAAGGGCACCCCGGGC</t>
  </si>
  <si>
    <t>GAAGGCGAACGCTAGCGCCC</t>
  </si>
  <si>
    <t>TCGAGTCGTCGGGCAGCCGACGCCGGCGAGACGGCAGGGCGTCGGAGCGGAGGCAAACCCAGCGCGAACGAGGGAAGACGTTACCTTGTTCATCCCATTCCCCATGGTGGCT</t>
  </si>
  <si>
    <t>GAAGGCGAACGCTAGCGCCCCTTCAGCTTCCCGATATCCGACGGTAGTGTNNNNNNNNCGGGAAAGGGCACCCCGGGC</t>
  </si>
  <si>
    <t>GAGTCTGCCATGCTCA</t>
  </si>
  <si>
    <t>CATCTTGACCATTTTAAAGTGTAT</t>
  </si>
  <si>
    <t>TGTCTGTGTCTGTCTCTCTCCTAGATCCTGCCCGGCCTGTACATCGGCAACTTCAAAGGTGAGTTCTTGCTTTTTTATTGTTGTGATAAAATACACATAACATAAAATGTGT</t>
  </si>
  <si>
    <t>CATCTTGACCATTTTAAAGTGTATCTTCAGCTTCCCGATATCCGACGGTAGTGTNNNNNNNNGAGTCTGCCATGCTCA</t>
  </si>
  <si>
    <t>AAAGCCACTGACCTATACA</t>
  </si>
  <si>
    <t>AGAGAGACAGACACAGACATG</t>
  </si>
  <si>
    <t>CTTTAAAATGGTCAAGATGACACATTTTATGTTATGTGTATTTTATCACAACAATAAAAAAGCAAGAACTCACCTTTGAAGTTGCCGATGTACAGGCCGGGCAGGATCTAGG</t>
  </si>
  <si>
    <t>AGAGAGACAGACACAGACATGCTTCAGCTTCCCGATATCCGACGGTAGTGTNNNNNNNNAAAGCCACTGACCTATACA</t>
  </si>
  <si>
    <t>CCATCCCCTTTCTTCTCT</t>
  </si>
  <si>
    <t>GTGGGTGTCCTCATTTGTATTC</t>
  </si>
  <si>
    <t>GACAGATGCCAGAGACGCGGAACAATTGAGCAAGAACAAGGTGACACATATTCTGTCTGTCCACGATAGTGCCAGGCCTATGTTGGAGGTAAGAGAGCACCGTGGGGCGTGT</t>
  </si>
  <si>
    <t>GTGGGTGTCCTCATTTGTATTCCTTCAGCTTCCCGATATCCGACGGTAGTGTNNNNNNNNCCATCCCCTTTCTTCTCT</t>
  </si>
  <si>
    <t>TACAAATGAGGACACCCAC</t>
  </si>
  <si>
    <t>AGAGAAGAAAGGGGATGGACA</t>
  </si>
  <si>
    <t>ACACGCCCCACGGTGCTCTCTTACCTCCAACATAGGCCTGGCACTATCGTGGACAGACAGAATATGTGTCACCTTGTTCTTGCTCAATTGTTCCGCGTCTCTGGCATCTGTC</t>
  </si>
  <si>
    <t>AGAGAAGAAAGGGGATGGACACTTCAGCTTCCCGATATCCGACGGTAGTGTNNNNNNNNTACAAATGAGGACACCCAC</t>
  </si>
  <si>
    <t>TATGTATTTACTTTTTATT</t>
  </si>
  <si>
    <t>ATGGTAAAGTCAGAGAAGTAG</t>
  </si>
  <si>
    <t>ATTCTGCAGGGAGTTAAATACCTGTGCATCCCAGCAGCGGATTCACCATCTCAAAACCTGTAAGTTTCTTATTTCTGTATTATTTGGAGACATTTAAAAAAATGAATAGAGG</t>
  </si>
  <si>
    <t>ATGGTAAAGTCAGAGAAGTAGCTTCAGCTTCCCGATATCCGACGGTAGTGTNNNNNNNNTATGTATTTACTTTTTATT</t>
  </si>
  <si>
    <t>TTCTACTTCTCTGACTTTA</t>
  </si>
  <si>
    <t>GAATAATAAAAAGTAAATACA</t>
  </si>
  <si>
    <t>CCATCCTCTATTCATTTTTTTAAATGTCTCCAAATAATACAGAAATAAGAAACTTACAGGTTTTGAGATGGTGAATCCGCTGCTGGGATGCACAGGTATTTAACTCCCTGCA</t>
  </si>
  <si>
    <t>GAATAATAAAAAGTAAATACACTTCAGCTTCCCGATATCCGACGGTAGTGTNNNNNNNNTTCTACTTCTCTGACTTTA</t>
  </si>
  <si>
    <t>TCATTTCTCTTTTTTTCTTT</t>
  </si>
  <si>
    <t>GCGTATTCTGGTCGGCTTGG</t>
  </si>
  <si>
    <t>TCCCAGGACAAGACATTTCAAAGAAAGTATTAAATTCATTCACGAGTGCCGGCTCCGCGGTGAGAGCTGCCTTGTACACTGGTACGTGTGTCTCTTGCTTAATAGCGCCTTA</t>
  </si>
  <si>
    <t>GCGTATTCTGGTCGGCTTGGCTTCAGCTTCCCGATATCCGACGGTAGTGTNNNNNNNNTCATTTCTCTTTTTTTCTTT</t>
  </si>
  <si>
    <t>GCCGACCAGAATACGC</t>
  </si>
  <si>
    <t>AAAGAAAAAAAGAGAAATGACATC</t>
  </si>
  <si>
    <t>TAAGGCGCTATTAAGCAAGAGACACACGTACCAGTGTACAAGGCAGCTCTCACCGCGGAGCCGGCACTCGTGAATGAATTTAATACTTTCTTTGAAATGTCTTGTCCTGGGA</t>
  </si>
  <si>
    <t>AAAGAAAAAAAGAGAAATGACATCCTTCAGCTTCCCGATATCCGACGGTAGTGTNNNNNNNNGCCGACCAGAATACGC</t>
  </si>
  <si>
    <t>TCACACATGTGCTTCTCTT</t>
  </si>
  <si>
    <t>ATCCTGTGCCAACCCCAACGT</t>
  </si>
  <si>
    <t>GGCCCCGCAGCCTGGCCGGGGTCTCCAGGAGCGTGACACTGGTGATCGCATACATCATGACCGTCACTGACTTTGGCTGGGAGGATGCCCTGCACACCGTGCGTGCTGGGAG</t>
  </si>
  <si>
    <t>ATCCTGTGCCAACCCCAACGTCTTCAGCTTCCCGATATCCGACGGTAGTGTNNNNNNNNTCACACATGTGCTTCTCTT</t>
  </si>
  <si>
    <t>GCCTGCATCTCTGATGTC</t>
  </si>
  <si>
    <t>CATCCTCCCAGCCAAAGTCAGT</t>
  </si>
  <si>
    <t>CCCTAAGAACTGCTTACCTGATGGACCTCATGCTTCTCAAACTCCTGGAGCTGTCTCTGGAAGCCCACGTTGGGGTTGGCACAGGATCTCCCAGCACGCACGGTGTGCAGGG</t>
  </si>
  <si>
    <t>CATCCTCCCAGCCAAAGTCAGTCTTCAGCTTCCCGATATCCGACGGTAGTGTNNNNNNNNGCCTGCATCTCTGATGTC</t>
  </si>
  <si>
    <t>ATGCAGACGTGCACATGT</t>
  </si>
  <si>
    <t>ATATAAGGAGCAAGGGCGCACA</t>
  </si>
  <si>
    <t>GTGTGACGTTTCGGGTTTGTTTCCATCCTCTCCAGTATCGGCAGTGGCTGAAGGAAGAATATGGAGAGAGCCCTTTGCAGGATGCAGAAGAAGCCAAAAACATTCTGGGTAA</t>
  </si>
  <si>
    <t>ATATAAGGAGCAAGGGCGCACACTTCAGCTTCCCGATATCCGACGGTAGTGTNNNNNNNNATGCAGACGTGCACATGT</t>
  </si>
  <si>
    <t>GGCAGCAGGTCGCTTG</t>
  </si>
  <si>
    <t>CCAGAATGTTTTTGGCTTCTTCTG</t>
  </si>
  <si>
    <t>CGTTAGGTCTCCGTCGTATAATTATCGTAGGTCAGCGGAGCCAGTGCCGGAAAACTGCTCCACCGCCTGGCGCCGGGCTGGGGCTCTGTGCGCCCTTGCTCCTTATATTTAC</t>
  </si>
  <si>
    <t>CCAGAATGTTTTTGGCTTCTTCTGCTTCAGCTTCCCGATATCCGACGGTAGTGTNNNNNNNNGGCAGCAGGTCGCTTG</t>
  </si>
  <si>
    <t>CGCTGACCTACGATAATTAT</t>
  </si>
  <si>
    <t>GATAGCCAGGGCGAGGTGGG</t>
  </si>
  <si>
    <t>ACGACGGAGACCTAACGCAAGCGACCTGCTGCCTTCCTTCCCACTGCTTGTCTTCAGTGTGCCCGGCTGGGCAGGGGTGCGGTGGTGGTGGCCGATGAGGACAGGAAAGGGA</t>
  </si>
  <si>
    <t>GATAGCCAGGGCGAGGTGGGCTTCAGCTTCCCGATATCCGACGGTAGTGTNNNNNNNNCGCTGACCTACGATAATTAT</t>
  </si>
  <si>
    <t>TTAATATTTGTTGCCAGTAA</t>
  </si>
  <si>
    <t>GCTGCCAAAAAGAAAAGCAA</t>
  </si>
  <si>
    <t>TGTTCTTTCTTCACAGCCGCTCCGGGAATTCTGAAGTTCTGGGCCTTTCTCAGAAGACTGTAATGTACCTGAAGTTTCTGAAATATTGCAAACCCACAGAGTTTAGGCTGGT</t>
  </si>
  <si>
    <t>GCTGCCAAAAAGAAAAGCAACTTCAGCTTCCCGATATCCGACGGTAGTGTNNNNNNNNTTAATATTTGTTGCCAGTAA</t>
  </si>
  <si>
    <t>TTTTTGGCAGCACCAG</t>
  </si>
  <si>
    <t>GGCAACAAATATTAAAACAACATT</t>
  </si>
  <si>
    <t>CCTAAACTCTGTGGGTTTGCAATATTTCAGAAACTTCAGGTACATTACAGTCTTCTGAGAAAGGCCCAGAACTTCAGAATTCCCGGAGCGGCTGTGAAGAAAGAACATTACT</t>
  </si>
  <si>
    <t>GGCAACAAATATTAAAACAACATTCTTCAGCTTCCCGATATCCGACGGTAGTGTNNNNNNNNTTTTTGGCAGCACCAG</t>
  </si>
  <si>
    <t>GATACAGGTAACCCTGGT</t>
  </si>
  <si>
    <t>CAGATGGGTTTCCTTCAAAGGA</t>
  </si>
  <si>
    <t>TACCACTAAAGGGTGATCCCCTTCAGATAATAAACCCATTTAACTCCAGTCTCACTCCCTTCACCAGGAGGGCAGCTCACAGTCAGCTTGGTGGTGATGGGGGTTTTGCTGC</t>
  </si>
  <si>
    <t>CAGATGGGTTTCCTTCAAAGGACTTCAGCTTCCCGATATCCGACGGTAGTGTNNNNNNNNGATACAGGTAACCCTGGT</t>
  </si>
  <si>
    <t>GGTGACCTTCTCCATCATC</t>
  </si>
  <si>
    <t>CCACCAAGCTGACTGTGAGCT</t>
  </si>
  <si>
    <t>GTGGATAACCCAGCCTTCACCATTCGCGCTGGAGAGTCTGTGCGGCCCAAGAAGATCAACAACATCACAGTCTCCTTTGAAGGAAACCCATCTGGCAGCAAAACCCCCATCA</t>
  </si>
  <si>
    <t>CCACCAAGCTGACTGTGAGCTCTTCAGCTTCCCGATATCCGACGGTAGTGTNNNNNNNNGGTGACCTTCTCCATCATC</t>
  </si>
  <si>
    <t>TGAAGGCTGGGTTATCC</t>
  </si>
  <si>
    <t>CAAAGAGGGGGATGATATACTCT</t>
  </si>
  <si>
    <t>ACGATGATGGAGAAGGTCACCATGTGATAGAAGACATTCTTGAAGGGGATGATTATGCTGTACCCGGCTCGGATCGAGAAGGGACCTTGGGGCTTGGGAGGCAGAGCCATTC</t>
  </si>
  <si>
    <t>CAAAGAGGGGGATGATATACTCTCTTCAGCTTCCCGATATCCGACGGTAGTGTNNNNNNNNTGAAGGCTGGGTTATCC</t>
  </si>
  <si>
    <t>AAGTCTTATTCGAGCCCAG</t>
  </si>
  <si>
    <t>ATCCGAGCCGGGTACAGCATA</t>
  </si>
  <si>
    <t>CCACCTGGGTGAGACCAAGGGCATCCTGATCCTATCATCGCTCGCAGGTGGAGAGTATATCATCCCCCTCTTTGGAATGGCTCTGCCTCCCAAGCCCCAAGGTCCCTTCTCG</t>
  </si>
  <si>
    <t>ATCCGAGCCGGGTACAGCATACTTCAGCTTCCCGATATCCGACGGTAGTGTNNNNNNNNAAGTCTTATTCGAGCCCAG</t>
  </si>
  <si>
    <t>CTTGGTCTCACCCAGGT</t>
  </si>
  <si>
    <t>CAAACAAACTCAGCTCACGTGAG</t>
  </si>
  <si>
    <t>GGCTGGGCTCGAATAAGACTTCCACACTGGCTTCAGTGCCTCCCTGGCCTCCTGGGGCTGCATTAATGAGTTTTTCTGCGTGGAAGTCTGTACAGTCGGTCTGAAAGGGGAA</t>
  </si>
  <si>
    <t>CAAACAAACTCAGCTCACGTGAGCTTCAGCTTCCCGATATCCGACGGTAGTGTNNNNNNNNCTTGGTCTCACCCAGGT</t>
  </si>
  <si>
    <t>GTTCATGTGAGGGAAGGG</t>
  </si>
  <si>
    <t>GAACAGGCTTTTCCGGAAGTGC</t>
  </si>
  <si>
    <t>CAGAAGGTAGAGCAGGGGCCACTCACCCTGCAGTAGTATTCTGTCCTCTGCCGTGTGTAATTGATGAACTTCACAAGGATGATTTGGCTGCTGCCAAGGACAGTCTGGAAGT</t>
  </si>
  <si>
    <t>GAACAGGCTTTTCCGGAAGTGCCTTCAGCTTCCCGATATCCGACGGTAGTGTNNNNNNNNGTTCATGTGAGGGAAGGG</t>
  </si>
  <si>
    <t>TTTGAATTTCAGCCCCTGA</t>
  </si>
  <si>
    <t>CCAGACTGTCCTTGGCAGCAG</t>
  </si>
  <si>
    <t>AAGCTGGAGAAACCTTCGGAAGACTAACTTTGCACAACACTGACTTGGGTTACTACCAATATGAGCTCTATCTGAAAGCCACGCCAGCACTTCCGGAAAAGCCTGTTCACTT</t>
  </si>
  <si>
    <t>CCAGACTGTCCTTGGCAGCAGCTTCAGCTTCCCGATATCCGACGGTAGTGTNNNNNNNNTTTGAATTTCAGCCCCTGA</t>
  </si>
  <si>
    <t>AAAGTTAGTCTTCCGAAGGT</t>
  </si>
  <si>
    <t>CAAGGCTCCATAGCAGGTTG</t>
  </si>
  <si>
    <t>TTCTCCAGCTTTCAGGGGCTGAAATTCAAATGAGAACGTGCCCTGGAAGAGAAAACAGAGGATCCTGTCATGCTGAAAGGCTAATTCATCACCTGCCACCTAGAGACCTGCC</t>
  </si>
  <si>
    <t>CAAGGCTCCATAGCAGGTTGCTTCAGCTTCCCGATATCCGACGGTAGTGTNNNNNNNNAAAGTTAGTCTTCCGAAGGT</t>
  </si>
  <si>
    <t>AGCTGAGTGTAGCAGCA</t>
  </si>
  <si>
    <t>GCAGTGAGACCCCATCTCTAAAA</t>
  </si>
  <si>
    <t>CACACCTGTAGTCCTAGCTACTCAGGAGGCTGAGGCAGGAGGAGGCCTTGATTGTAGGAGTTTAAGGCTGCAGGGAGCTATGATCATACCACTGCACTCCAGCCTGGAAGAC</t>
  </si>
  <si>
    <t>GCAGTGAGACCCCATCTCTAAAACTTCAGCTTCCCGATATCCGACGGTAGTGTNNNNNNNNAGCTGAGTGTAGCAGCA</t>
  </si>
  <si>
    <t>CTATAACTTCAGCGATATC</t>
  </si>
  <si>
    <t>ACTCCTACAATCAAGGCCTCC</t>
  </si>
  <si>
    <t>CTCTTTTTATTCTGATATTTTTCTTTTTTAAAAAACTTTTTTAGAGATGGGGTCTCACTGCGTCTTCCAGGCTGGAGTGCAGTGGTATGATCATAGCTCCCTGCAGCCTTAA</t>
  </si>
  <si>
    <t>ACTCCTACAATCAAGGCCTCCCTTCAGCTTCCCGATATCCGACGGTAGTGTNNNNNNNNCTATAACTTCAGCGATATC</t>
  </si>
  <si>
    <t>ACAGCTCTCAGGGAGCC</t>
  </si>
  <si>
    <t>GTTCTCCAACTTGATGGAGGCTG</t>
  </si>
  <si>
    <t>CCCGACAGCCAAGGGGCCGTACCTCGGAGTTGGCAGGCACCACAAACTGGGAGGGCAGGGCGATGTCGGGCATCCGGCATTCCGTGGAGAAGGTCACCGAGTAGGGCAGAGG</t>
  </si>
  <si>
    <t>GTTCTCCAACTTGATGGAGGCTGCTTCAGCTTCCCGATATCCGACGGTAGTGTNNNNNNNNACAGCTCTCAGGGAGCC</t>
  </si>
  <si>
    <t>GAGGTGACAAATGAGTTCT</t>
  </si>
  <si>
    <t>GCCCTACTCGGTGACCTTCTC</t>
  </si>
  <si>
    <t>TGTACTACAATGTGAGTTTCAGGGTCATCCCTTCAGGCATCATCAAAACCATCGAGATGGTGACCCCAGTCCGGCAAGTTGCGTCAGCCTCCATCAAGTTGGAGAACCCTCT</t>
  </si>
  <si>
    <t>GCCCTACTCGGTGACCTTCTCCTTCAGCTTCCCGATATCCGACGGTAGTGTNNNNNNNNGAGGTGACAAATGAGTTCT</t>
  </si>
  <si>
    <t>CCTGAAACTCACATTGTAG</t>
  </si>
  <si>
    <t>GCCTCCTTCTCTTTTTTAGCA</t>
  </si>
  <si>
    <t>TACAAGAACTCATTTGTCACCTCGTTTCGGAAGATCACCTGCATTCACGGGGAGAGAGGGAGGAAGGAGGGAAGAGTAGGGGTGAGCCGAGGGTCCTCTGCACATTTTCAGA</t>
  </si>
  <si>
    <t>GCCTCCTTCTCTTTTTTAGCACTTCAGCTTCCCGATATCCGACGGTAGTGTNNNNNNNNCCTGAAACTCACATTGTAG</t>
  </si>
  <si>
    <t>GTGGTGCCTTTGCTATGTA</t>
  </si>
  <si>
    <t>GGTCCGGCTTCTCTGGTTTCA</t>
  </si>
  <si>
    <t>GATACCTTTGCAGCGTACGTTCCCTCCTTGTGGGAAAAGAAGTTCAGCTTGTAGTCTTTCTTAGAGCCAGACAGTACATCAATGTAATCAAGGCCCTTCATAGTGATGCTTA</t>
  </si>
  <si>
    <t>GGTCCGGCTTCTCTGGTTTCACTTCAGCTTCCCGATATCCGACGGTAGTGTNNNNNNNNGTGGTGCCTTTGCTATGTA</t>
  </si>
  <si>
    <t>TACAGCTGGCACTTCTC</t>
  </si>
  <si>
    <t>GCATCACTATGAAGGGCCTTGAT</t>
  </si>
  <si>
    <t>CTTTTTTCCTATGGGTTAACGGTCTCATTTCCTCTCCCCTCTTGTGTTCTCCTATGCTGCCCCAGATTCCGGGTCATCGTGGAAATACTGAAACCAGAGAAGCCGGACCTAA</t>
  </si>
  <si>
    <t>GCATCACTATGAAGGGCCTTGATCTTCAGCTTCCCGATATCCGACGGTAGTGTNNNNNNNNTACAGCTGGCACTTCTC</t>
  </si>
  <si>
    <t>CCTTTCATCTCCCCACCC</t>
  </si>
  <si>
    <t>CTTTGGGGAGCTCAGAAGTCCC</t>
  </si>
  <si>
    <t>AGCCCCCTAGCCCCACCCCCTTACCTCTGGGGCTTGTTCAGCCAGTTGGTGATTGGCAGAAGCTCAGTGTAGGGGGTCTTACATGGCACTTCACGATAGATATTGGCTACAG</t>
  </si>
  <si>
    <t>CTTTGGGGAGCTCAGAAGTCCCCTTCAGCTTCCCGATATCCGACGGTAGTGTNNNNNNNNCCTTTCATCTCCCCACCC</t>
  </si>
  <si>
    <t>AGTAAAGAATGCTGTGTG</t>
  </si>
  <si>
    <t>CCAATATCTATCGTGAAGTGCC</t>
  </si>
  <si>
    <t>GCATTCTGATCACATCCTTCTTCTCCTTAGGGCACCCTCTTCTTCCCCCTCCCAGATGGGACCGGCTGGCTGTATGCTCTGCATGGGACTTCTGAGCTCCCCAAAGCTGTAG</t>
  </si>
  <si>
    <t>CCAATATCTATCGTGAAGTGCCCTTCAGCTTCCCGATATCCGACGGTAGTGTNNNNNNNNAGTAAAGAATGCTGTGTG</t>
  </si>
  <si>
    <t>ACTATGCCAGGAAACCAATG</t>
  </si>
  <si>
    <t>ACTCAGGCCCCTCCCAGTGC</t>
  </si>
  <si>
    <t>GGGGTGGGGGGACCTCAGTCTACCTGGTGCTTGCGGTTCTCCAAGTTCATGGTGCGGGGCCTGTAGGTGATCTCATAGGGCTTGTTTTGCTGGTGGGCCTCCAGGGTGATGA</t>
  </si>
  <si>
    <t>ACTCAGGCCCCTCCCAGTGCCTTCAGCTTCCCGATATCCGACGGTAGTGTNNNNNNNNACTATGCCAGGAAACCAATG</t>
  </si>
  <si>
    <t>CAGGTGCGCTCCAAGC</t>
  </si>
  <si>
    <t>GCAAAACAAGCCCTATGAGATCAC</t>
  </si>
  <si>
    <t>ACACGCAGACCATCCTGCTGTCAAACCGCACCAACCAGACCTGGAATCTGCACCCCATCTTTGAGGGCGAGCACTGGGAGGGGCCTGAGTTCATCACCCTGGAGGCCCACCA</t>
  </si>
  <si>
    <t>GCAAAACAAGCCCTATGAGATCACCTTCAGCTTCCCGATATCCGACGGTAGTGTNNNNNNNNCAGGTGCGCTCCAAGC</t>
  </si>
  <si>
    <t>GATTCCAGGTCTGGTTGG</t>
  </si>
  <si>
    <t>GTCTCCAGGGCCAGAAGTACAG</t>
  </si>
  <si>
    <t>TGCGGTTTGACAGCAGGATGGTCTGCGTGTGCTTGGAGCGCACCTGGCACGTGAAATTCACTACCTGGAAGAAAGCAGGCACCTCATCTTCCATGGCACTTCCCCCTGGTCC</t>
  </si>
  <si>
    <t>GTCTCCAGGGCCAGAAGTACAGCTTCAGCTTCCCGATATCCGACGGTAGTGTNNNNNNNNGATTCCAGGTCTGGTTGG</t>
  </si>
  <si>
    <t>CCCCGGGCAGCAGCTA</t>
  </si>
  <si>
    <t>CCTCGGTGGGATGGTAGGTCACTT</t>
  </si>
  <si>
    <t>CTAACCTCTTTTACCGCAGGTGGTCCCACGCAGACTCCAGACAGGGTTAGACTCAGAGGACTGCCTCCCTGGATGTAGCAGAGAATGTTTTTACAAAGGCTCTCCTTTCCCA</t>
  </si>
  <si>
    <t>CCTCGGTGGGATGGTAGGTCACTTCTTCAGCTTCCCGATATCCGACGGTAGTGTNNNNNNNNCCCCGGGCAGCAGCTA</t>
  </si>
  <si>
    <t>CAAAAAATTTGAGCCTCAT</t>
  </si>
  <si>
    <t>GCTACATCCAGGGAGGCAGTC</t>
  </si>
  <si>
    <t>TTCTCCATTAGCCCAGAAGAAGGCTATATTACCTCAGGCATGGAGGTTTCTTTTGAAGTGACCTACCATCCCACCGAGGTGGGAAAGGAGAGCCTTTGTAAAAACATTCTCT</t>
  </si>
  <si>
    <t>GCTACATCCAGGGAGGCAGTCCTTCAGCTTCCCGATATCCGACGGTAGTGTNNNNNNNNCAAAAAATTTGAGCCTCAT</t>
  </si>
  <si>
    <t>TGAGGTAATATAGCCTTCT</t>
  </si>
  <si>
    <t>GCTACTGAGAACAAGAGACTG</t>
  </si>
  <si>
    <t>TCTGGGCTAATGGAGAAATGAGGCTCAAATTTTTTGATGTCCCATTTAAACCTTTTCCAAGAAAAAGAAGAAAAGAAAGAGAGTTTATGGATGTTGTAAGGGTGTCCTCAAT</t>
  </si>
  <si>
    <t>GCTACTGAGAACAAGAGACTGCTTCAGCTTCCCGATATCCGACGGTAGTGTNNNNNNNNTGAGGTAATATAGCCTTCT</t>
  </si>
  <si>
    <t>AGGGACAGCAGCCTCT</t>
  </si>
  <si>
    <t>GAATATGTTCCTGGTCCAGTGAGA</t>
  </si>
  <si>
    <t>GGGGCAGCCTCAGGGTGGGAGACACTGCTCCCTTACCTTGCACCCACATCGCCTGTGTTCATCATGAGGATGCGACGTGTGGCTTGCGTCTGATACACCACGGGTCCAAAGG</t>
  </si>
  <si>
    <t>GAATATGTTCCTGGTCCAGTGAGACTTCAGCTTCCCGATATCCGACGGTAGTGTNNNNNNNNAGGGACAGCAGCCTCT</t>
  </si>
  <si>
    <t>GAAGAAGCGTGTCCCTCC</t>
  </si>
  <si>
    <t>GGACCCGTGGTGTATCAGACGC</t>
  </si>
  <si>
    <t>CTTCTCTGAGGAAGTGTTCATGGAATGCATGGGGCTCCTGCGCCCCCTCTTCCTCCTTAGCGGCTGCTGCCAGGCCCTGGAGATCTCACTGGACCAGGAACATATTCCCTTT</t>
  </si>
  <si>
    <t>GGACCCGTGGTGTATCAGACGCCTTCAGCTTCCCGATATCCGACGGTAGTGTNNNNNNNNGAAGAAGCGTGTCCCTCC</t>
  </si>
  <si>
    <t>ATGAACACTTCCTCAGAGAA</t>
  </si>
  <si>
    <t>CCAGAGTCAGCAGCTGAGGG</t>
  </si>
  <si>
    <t>GGGAGGGACACGCTTCTTCGGGGCAAAGATGACTTCCAGTTTACAGACTTCTTTGGGCTTCAGTGTGATGTTGTGGAAGGGCGCCAGGGTAAGGACCTGAATGAAATAGCAC</t>
  </si>
  <si>
    <t>CCAGAGTCAGCAGCTGAGGGCTTCAGCTTCCCGATATCCGACGGTAGTGTNNNNNNNNATGAACACTTCCTCAGAGAA</t>
  </si>
  <si>
    <t>TAGGAGCCCCTCTGAGC</t>
  </si>
  <si>
    <t>GGTAGGACAGCTCCCAACTTCAC</t>
  </si>
  <si>
    <t>ACCAACCTTGGGTTCCTGGAGTTCTGGAATTGTGAACAGAATGGACTGATTAAATGTGAGCTGGGCCAGGCTGTTGTTCATGATGGAAACTGTTCTTTTCACAACCTGCCCT</t>
  </si>
  <si>
    <t>GGTAGGACAGCTCCCAACTTCACCTTCAGCTTCCCGATATCCGACGGTAGTGTNNNNNNNNTAGGAGCCCCTCTGAGC</t>
  </si>
  <si>
    <t>CTCACCAGAGTAGACATATA</t>
  </si>
  <si>
    <t>GGGCAGGTTGTGAAAAGAAC</t>
  </si>
  <si>
    <t>ATGTTTATTTTTCCCTTTAACTAATGAACTCTTCTTCCTACTCTTTCTTGTCCCACAGATTTTAGTCCTAGATCCAGCCAACAGGATTGTGAAGTTGGGAGCTGTCCTACCA</t>
  </si>
  <si>
    <t>GGGCAGGTTGTGAAAAGAACCTTCAGCTTCCCGATATCCGACGGTAGTGTNNNNNNNNCTCACCAGAGTAGACATATA</t>
  </si>
  <si>
    <t>AAGGCCTCCCGACTGTC</t>
  </si>
  <si>
    <t>GTTATTGGAATCTCCAATGTGTT</t>
  </si>
  <si>
    <t>TGTTACCTTCATTTTGGTACCCTTCCCTTTGATTTCGACTGTTTGTTGTGAGAGCCCATTGATTTCAAAGGGAATGAGTTCTTGATAGTTGATACTTTCTCGAGGATAAAAA</t>
  </si>
  <si>
    <t>GTTATTGGAATCTCCAATGTGTTCTTCAGCTTCCCGATATCCGACGGTAGTGTNNNNNNNNAAGGCCTCCCGACTGTC</t>
  </si>
  <si>
    <t>TTACGCCTCTTCCTCTT</t>
  </si>
  <si>
    <t>CCTCGAGAAAGTATCAACTATCA</t>
  </si>
  <si>
    <t>GATTTTCTGCAGCATAGATTGTCTGTACACCAACACCACTCACCTCGAGGTGAACTCCCGTGTTGATGTGGTAAAGCCAGGAAACACATTGGAGATTCCAATAACTTTTTAT</t>
  </si>
  <si>
    <t>CCTCGAGAAAGTATCAACTATCACTTCAGCTTCCCGATATCCGACGGTAGTGTNNNNNNNNTTACGCCTCTTCCTCTT</t>
  </si>
  <si>
    <t>TTTGGAGGCTCTGGAAGC</t>
  </si>
  <si>
    <t>GAAATGGATAGCCGGGCTCACA</t>
  </si>
  <si>
    <t>CTGCTTACCTCATAGGTGTTTCTTCCTTGTTGGTAATTACCAGGGTTTGTTTGTATGGGGGCATCCCAGCTTGATAGATAAAGCAGGTCCCAAAGTTGTAGCTGGTGAAGGA</t>
  </si>
  <si>
    <t>GAAATGGATAGCCGGGCTCACACTTCAGCTTCCCGATATCCGACGGTAGTGTNNNNNNNNTTTGGAGGCTCTGGAAGC</t>
  </si>
  <si>
    <t>CTTAAGAGCCCTCTCCT</t>
  </si>
  <si>
    <t>CCTTCACCAGCTACAACTTTGGG</t>
  </si>
  <si>
    <t>CCTACTTCTCCTAATCATGGTCCCCCTGCCATTTCCTCCTCACAGATCAGCCATGGTCCAACATTTATGTGCAACATCTCAGGCTGTGCTGTGAGCCCGGCTATCCATTTCT</t>
  </si>
  <si>
    <t>CCTTCACCAGCTACAACTTTGGGCTTCAGCTTCCCGATATCCGACGGTAGTGTNNNNNNNNCTTAAGAGCCCTCTCCT</t>
  </si>
  <si>
    <t>TTGGACAATGTTAAATGGA</t>
  </si>
  <si>
    <t>ATTCCAAGTACTGCAGCAAGG</t>
  </si>
  <si>
    <t>CTCACCTTGATTATGAGTTCCAGGTCTGTCAAGACACACTTCTTTAATGGTTGAAAAGACAGGGTGGCATGTACACTCTGTCCTACATCCACAGTGCTGTCGATGGGTGAAA</t>
  </si>
  <si>
    <t>ATTCCAAGTACTGCAGCAAGGCTTCAGCTTCCCGATATCCGACGGTAGTGTNNNNNNNNTTGGACAATGTTAAATGGA</t>
  </si>
  <si>
    <t>GAATTCAACTTTATCAACAC</t>
  </si>
  <si>
    <t>GCCACCCTGTCTTTTCAACC</t>
  </si>
  <si>
    <t>TGGAAAGTTCACCTTCAGCTTCCAGGCACAGCTGTGTGGCTCCAAAACCTTGCTGCAGTACTTGGAATTTTCACCCATCGACAGCACTGTGGATGTAGGACAGAGTGTACAT</t>
  </si>
  <si>
    <t>GCCACCCTGTCTTTTCAACCCTTCAGCTTCCCGATATCCGACGGTAGTGTNNNNNNNNGAATTCAACTTTATCAACAC</t>
  </si>
  <si>
    <t>CTGGAAGCTGAAGGTGA</t>
  </si>
  <si>
    <t>GCATTTGTAACATGTTGATGAAA</t>
  </si>
  <si>
    <t>ACTTTCCAGTGTTGATAAAGTTGAATTCACACTGGACACATTCATTTAACTCCACCTAGGAGACAGAGAACAGAGCAGTGAATGCAAACCATAGTTCCCTTGTCTGGGGTCA</t>
  </si>
  <si>
    <t>GCATTTGTAACATGTTGATGAAACTTCAGCTTCCCGATATCCGACGGTAGTGTNNNNNNNNCTGGAAGCTGAAGGTGA</t>
  </si>
  <si>
    <t>GCAAGGTCTTCTTACACC</t>
  </si>
  <si>
    <t>CATTTAATGTCACAGGGTGGAC</t>
  </si>
  <si>
    <t>TTTACCTCATAGAAGTTGATGATGTTAGTCTGGTTGGGAGTCAACAGAGTGATGGAGCCTGTCCTGTCCTTGCACTTGATCTCCACATTCATAGTGTAGCCCTCGGCCTTGA</t>
  </si>
  <si>
    <t>CATTTAATGTCACAGGGTGGACCTTCAGCTTCCCGATATCCGACGGTAGTGTNNNNNNNNGCAAGGTCTTCTTACACC</t>
  </si>
  <si>
    <t>AGGTAATCTGCTGTTTTGTT</t>
  </si>
  <si>
    <t>CAAGGCCGAGGGCTACACTA</t>
  </si>
  <si>
    <t>CCCCAACCAGGTTCCCAATTGATATTTTCTTCACACCAAAGCAGGAAGGAGATGTGAACTTTAATTTGATCTGCAATGTGGAAAAGAAAGTCCACCCTGTGACATTAAATGT</t>
  </si>
  <si>
    <t>CAAGGCCGAGGGCTACACTACTTCAGCTTCCCGATATCCGACGGTAGTGTNNNNNNNNAGGTAATCTGCTGTTTTGTT</t>
  </si>
  <si>
    <t>GGATGCAAACAAAATGAGAC</t>
  </si>
  <si>
    <t>AACCCCTGCTCCTCCTTGTT</t>
  </si>
  <si>
    <t>CTTCATTTTTGTTTACCTGGACAGTGGTGGGATCCAGCCTTCCATGGGACATACAAGCAGGCTGTTGCTGAAACCTTCAGAATAGCGGGAGTTGTCCTGGAAGGAAAAATCG</t>
  </si>
  <si>
    <t>AACCCCTGCTCCTCCTTGTTCTTCAGCTTCCCGATATCCGACGGTAGTGTNNNNNNNNGGATGCAAACAAAATGAGAC</t>
  </si>
  <si>
    <t>GTCTGCTGAGAGACTCCA</t>
  </si>
  <si>
    <t>CAGGACAACTCCCGCTATTCTG</t>
  </si>
  <si>
    <t>GCAGGCAGTCAGGAGGCCCCCACTAAGGGCTGGTGTTTCCTCCTCAGGCAGAGAAGCCAGGGAGACTGTGCAGATCATTAACAAGGAGGAGCAGGGGTTCGATTTTTCCTTC</t>
  </si>
  <si>
    <t>CAGGACAACTCCCGCTATTCTGCTTCAGCTTCCCGATATCCGACGGTAGTGTNNNNNNNNGTCTGCTGAGAGACTCCA</t>
  </si>
  <si>
    <t>GCCAACTCTAAATACATACC</t>
  </si>
  <si>
    <t>GCTCGGGAATTAGGAAGGTC</t>
  </si>
  <si>
    <t>ATCAGGACAGCCTTACCAATGAGGAGAGAGCTGAAGTTGAGGTGTGACTTGTTCAGAGAGATGAGAGGTTCGGTAGTTTTGCCTACCAGCAGGAAAGGGACTGTGATGTTGT</t>
  </si>
  <si>
    <t>GCTCGGGAATTAGGAAGGTCCTTCAGCTTCCCGATATCCGACGGTAGTGTNNNNNNNNGCCAACTCTAAATACATACC</t>
  </si>
  <si>
    <t>CAGAAGTGTCTTTTACCAC</t>
  </si>
  <si>
    <t>CCTGCTGGTAGGCAAAACTAC</t>
  </si>
  <si>
    <t>TCTGTTCCAAATTGTCTTGTTAGATCGTGTTCCAGTTCACACCTTTCCATCTGGGCATCACTGAGTCATCATGGACCTTCCTAATTCCCGAGCACAACATCACAGTCCCTTT</t>
  </si>
  <si>
    <t>CCTGCTGGTAGGCAAAACTACCTTCAGCTTCCCGATATCCGACGGTAGTGTNNNNNNNNCAGAAGTGTCTTTTACCAC</t>
  </si>
  <si>
    <t>TAAGCCTTGGGTTGAGTG</t>
  </si>
  <si>
    <t>CAGAAGGAGTAGGTGCTATTGG</t>
  </si>
  <si>
    <t>GTTCTCATCTGCACATACCTCGGCTTTCTTTTCAGGGTGGATGAAGCCCTTTTCTGTAAGGCATGTGAATGCTGCAGGGTTCTGGAGACTTTCAATTTCTTCAGAGATCCAG</t>
  </si>
  <si>
    <t>CAGAAGGAGTAGGTGCTATTGGCTTCAGCTTCCCGATATCCGACGGTAGTGTNNNNNNNNTAAGCCTTGGGTTGAGTG</t>
  </si>
  <si>
    <t>GGGGCCAGGTTCTAAGA</t>
  </si>
  <si>
    <t>GATCTCTGAAGAAATTGAAAGTC</t>
  </si>
  <si>
    <t>AATTTCTCTTAATCCTCAATCCCCTGTCCCACTCTCTTCTGTCAATTCTCTCCACCCTGGCCAGGACCTTTACCATCCTAAACCCAACCAATAGCACCTACTCCTTCTGCTG</t>
  </si>
  <si>
    <t>GATCTCTGAAGAAATTGAAAGTCCTTCAGCTTCCCGATATCCGACGGTAGTGTNNNNNNNNGGGGCCAGGTTCTAAGA</t>
  </si>
  <si>
    <t>TCAATCAATGTAAACCTAAG</t>
  </si>
  <si>
    <t>GCCACTTATGTAGTCCGAGT</t>
  </si>
  <si>
    <t>CAACTCACCGGAGATTCTTCCCTCCTATGCCCACAGTGGTGAACTCAATCACCCGGGTGTTTGGATCCAGAGCTCCCCCACTGGACCCTCGGAGCTCTGGGTTGCGCTGATG</t>
  </si>
  <si>
    <t>GCCACTTATGTAGTCCGAGTCTTCAGCTTCCCGATATCCGACGGTAGTGTNNNNNNNNTCAATCAATGTAAACCTAAG</t>
  </si>
  <si>
    <t>ACCTTATCCTCTCAGGATTC</t>
  </si>
  <si>
    <t>CAACCCAGAGCTCCGAGGGT</t>
  </si>
  <si>
    <t>CCAACCTGCCACCTGGAGAGCAAGGTCCGGTCCTGGTAGCAAAAGGGCGGAGCACCTTGCCCATCTGCCATTTTGATCTGAAAGACTCGGACTACATAAGTGGCCATCAGCG</t>
  </si>
  <si>
    <t>CAACCCAGAGCTCCGAGGGTCTTCAGCTTCCCGATATCCGACGGTAGTGTNNNNNNNNACCTTATCCTCTCAGGATTC</t>
  </si>
  <si>
    <t>TCTCCAGGTGGCAGGTTG</t>
  </si>
  <si>
    <t>AGCAGAGGCTGGGTCTGTCTTG</t>
  </si>
  <si>
    <t>GGAATCCTGAGAGGATAAGGTTATTTTTATTTGTTTTATTTTGTCATCAGTTGTTGCTTTCTTAGTTGGTTGGAAATGAATCTTATATCCACCAGAATGTGAGCTCTATGGG</t>
  </si>
  <si>
    <t>AGCAGAGGCTGGGTCTGTCTTGCTTCAGCTTCCCGATATCCGACGGTAGTGTNNNNNNNNTCTCCAGGTGGCAGGTTG</t>
  </si>
  <si>
    <t>AGTAGAGGCTGGGTCTGTCTTG</t>
  </si>
  <si>
    <t>AGTAGAGGCTGGGTCTGTCTTGCTTCAGCTTCCCGATATCCGACGGTAGTGTNNNNNNNNTCTCCAGGTGGCAGGTTG</t>
  </si>
  <si>
    <t>TTGTGGCGAGCACATTTT</t>
  </si>
  <si>
    <t>GAAGGGCTGTGGGGAACCCTCG</t>
  </si>
  <si>
    <t>CTTACTGGCAGAAAAGGTTGCTCTCGAAGTCTCCAATGTCCAACGGGGAGAATTTTACTTTGAACTTCTGAATCTTCCCCACCGGCACGATTCCCGAAGAGGGCTCCACAGA</t>
  </si>
  <si>
    <t>GAAGGGCTGTGGGGAACCCTCGCTTCAGCTTCCCGATATCCGACGGTAGTGTNNNNNNNNTTGTGGCGAGCACATTTT</t>
  </si>
  <si>
    <t>TATCACCCACTCCCTGTCT</t>
  </si>
  <si>
    <t>GTGGAGCCCTCTTCGGGAATC</t>
  </si>
  <si>
    <t>GTCCCCAGGTTCAGCTCAAAAAGATCAGCTTAGTCAGGGCACGATGCATACAGGCAGCACCCTGGACAGCACCATGGACCACTGGGCCGAGGGTTCCCCACAGCCCTTCTCT</t>
  </si>
  <si>
    <t>GTGGAGCCCTCTTCGGGAATCCTTCAGCTTCCCGATATCCGACGGTAGTGTNNNNNNNNTATCACCCACTCCCTGTCT</t>
  </si>
  <si>
    <t>CAGGCCCTGGGTTTTACT</t>
  </si>
  <si>
    <t>CCTGCAAATCGATCAGGGAGCA</t>
  </si>
  <si>
    <t>TGCCACTGAATTTACCTTGGTGATCTGGTTTTGCAAAGCTGACTGCCTTTGAGGTATCTTCTGAGACCCAGCTGAATTCCAGCTGGACACGTCCTGAATTAATCACATCGAA</t>
  </si>
  <si>
    <t>CCTGCAAATCGATCAGGGAGCACTTCAGCTTCCCGATATCCGACGGTAGTGTNNNNNNNNCAGGCCCTGGGTTTTACT</t>
  </si>
  <si>
    <t>ACAGTATAGATGACATGCA</t>
  </si>
  <si>
    <t>AAGATACCTCAAAGGCAGTCA</t>
  </si>
  <si>
    <t>GCCAGGACCAAAACCACCTGCAGCACATTTCTCAAATCTGCTCCCTGATCGATTTGCAGGTTCGATGTGATTAATTCAGGACGTGTCCAGCTGGAATTCAGCTGGGTCTCAG</t>
  </si>
  <si>
    <t>AAGATACCTCAAAGGCAGTCACTTCAGCTTCCCGATATCCGACGGTAGTGTNNNNNNNNACAGTATAGATGACATGCA</t>
  </si>
  <si>
    <t>AGAATTCAACAAATGCACGA</t>
  </si>
  <si>
    <t>ATTCTCGCTTCTTCACTTGG</t>
  </si>
  <si>
    <t>TGAGTTGAATGAGCTAATTACTAATTTGTATGCAGTAGAAATGTCAGTGGCTTACATTTTTGTCCTTGTATGTGTTGCACATGTTGCTCTCTCTGCCTAGAGAGAGCCCTTC</t>
  </si>
  <si>
    <t>ATTCTCGCTTCTTCACTTGGCTTCAGCTTCCCGATATCCGACGGTAGTGTNNNNNNNNAGAATTCAACAAATGCACGA</t>
  </si>
  <si>
    <t>GATAGGAGGTAACCAAGT</t>
  </si>
  <si>
    <t>CAAGGACAAAAATGTAAGCCAC</t>
  </si>
  <si>
    <t>AAAGAAGTGAGAACAAAGTGAGAGTGAAAGAAGTGAGAATGGGGGTAGCCAAGTGAAGAAGCGAGAATGAAGGGCTCTCTCTAGGCAGAGAGAGCAACATGTGCAACACATA</t>
  </si>
  <si>
    <t>CAAGGACAAAAATGTAAGCCACCTTCAGCTTCCCGATATCCGACGGTAGTGTNNNNNNNNGATAGGAGGTAACCAAGT</t>
  </si>
  <si>
    <t>CTCTCACTTTGTTCTCAC</t>
  </si>
  <si>
    <t>GCACATGACATTATGCTGTAAT</t>
  </si>
  <si>
    <t>TTCTTTACTTGGTTACCTCCTATCTGTCCTCTAAAGTTCAGCTGGGGAACTACCTTGTCCAGGAAGCCTTCCTTGACTCTCTTGATCTGCTTTAAATACCCCTTTGCTTCAT</t>
  </si>
  <si>
    <t>GCACATGACATTATGCTGTAATCTTCAGCTTCCCGATATCCGACGGTAGTGTNNNNNNNNCTCTCACTTTGTTCTCAC</t>
  </si>
  <si>
    <t>CACATTCAGACACAGGG</t>
  </si>
  <si>
    <t>AAGCAAAGGGGTATTTAAAGCAG</t>
  </si>
  <si>
    <t>ACTCAAGGATGCCATGGGCCCTGCCTTCAAAGAGCTCATAATCTGAGGGTGGCAGCCGGGGGACAGATAGAAACAGGAGAATTTTTCATTACAGCATAATGTCATGTGCATG</t>
  </si>
  <si>
    <t>AAGCAAAGGGGTATTTAAAGCAGCTTCAGCTTCCCGATATCCGACGGTAGTGTNNNNNNNNCACATTCAGACACAGGG</t>
  </si>
  <si>
    <t>GAAAGAGCTTTTCCATCTA</t>
  </si>
  <si>
    <t>ACTGATTTGAAGCTGCAGTTC</t>
  </si>
  <si>
    <t>GTATCACGAGACTTTTGATGACTCACTCAAACACTCGGGTCTGGTAAACCAAGGTTTCCTTAAAGCGCACATCTCTTGCTTGGCAATGGTATGAAGCGAAATCCACATTGGC</t>
  </si>
  <si>
    <t>ACTGATTTGAAGCTGCAGTTCCTTCAGCTTCCCGATATCCGACGGTAGTGTNNNNNNNNGAAAGAGCTTTTCCATCTA</t>
  </si>
  <si>
    <t>AGTTTTTCTGTCCCTGTGC</t>
  </si>
  <si>
    <t>CCAATGTGGATTTCGCTTCAT</t>
  </si>
  <si>
    <t>TCTGCATCTCTGAGGACACAGCTGCCTTTGTTACAGGTGATAGAGACGGATCCGGAACCTGCTCACTCAGTACTAGAAGAAAACTACCAAGAACTGCAGCTTCAAATCAGTG</t>
  </si>
  <si>
    <t>CCAATGTGGATTTCGCTTCATCTTCAGCTTCCCGATATCCGACGGTAGTGTNNNNNNNNAGTTTTTCTGTCCCTGTGC</t>
  </si>
  <si>
    <t>GGTGCTTGATGTCCCCA</t>
  </si>
  <si>
    <t>ACATAATCCTGGAGAGCTTGCAC</t>
  </si>
  <si>
    <t>CTTACTTTTCGTTTTGTAGTGAAAGTCCCAGGCATGTTTCTGGGTACGTCCACCCACTTGACTGTGTGCATGCGGTCATCCCAGTCGGGGACCTGGTCTGCAGGGAGCTGAA</t>
  </si>
  <si>
    <t>ACATAATCCTGGAGAGCTTGCACCTTCAGCTTCCCGATATCCGACGGTAGTGTNNNNNNNNGGTGCTTGATGTCCCCA</t>
  </si>
  <si>
    <t>GTGTGCCAAGGACATAGTG</t>
  </si>
  <si>
    <t>GCATGCACACAGTCAAGTGGG</t>
  </si>
  <si>
    <t>GTGACCATGAAGTCAGATGTACCCATCAACCTAAAGAATATGCGGATCAGGTGCAAGCTCTCCAGGATTATGTTTCAGCTCCCTGCAGACCAGGTCCCCGACTGGGATGACC</t>
  </si>
  <si>
    <t>GCATGCACACAGTCAAGTGGGCTTCAGCTTCCCGATATCCGACGGTAGTGTNNNNNNNNGTGTGCCAAGGACATAGTG</t>
  </si>
  <si>
    <t>GGGTACATCTGACTTCAT</t>
  </si>
  <si>
    <t>ATATTCTAGAGAAGGGAAGGAG</t>
  </si>
  <si>
    <t>GGTCACCACTATGTCCTTGGCACACCCAGGGTGGAGGTGGCCCATCTAGGAAAGAGCCTGGTATTAGTATTTTTGAGAATCCGATCTTGAGGACTCTTGATACCTGCTGGTG</t>
  </si>
  <si>
    <t>ATATTCTAGAGAAGGGAAGGAGCTTCAGCTTCCCGATATCCGACGGTAGTGTNNNNNNNNGGGTACATCTGACTTCAT</t>
  </si>
  <si>
    <t>TTAGGACTAAGGGATTCC</t>
  </si>
  <si>
    <t>GCATTATAGCTGTGTCCAATGT</t>
  </si>
  <si>
    <t>AAAAAATGATGAATGACTTTTATTTACCTGTGGGGAGAAAGCAATTGTAGCTGAAACAGGCCATTCAAACCGTATCAAGTTCACTTGGCTGTGATTTGTGACTGTGAAGCTC</t>
  </si>
  <si>
    <t>GCATTATAGCTGTGTCCAATGTCTTCAGCTTCCCGATATCCGACGGTAGTGTNNNNNNNNTTAGGACTAAGGGATTCC</t>
  </si>
  <si>
    <t>GCCTCCTTAAGGCAGCA</t>
  </si>
  <si>
    <t>AGCTTCACAGTCACAAATCACAG</t>
  </si>
  <si>
    <t>GGCCCTCAGGGGAGGCCAGGGAGGACTCACAGCCTTCTGCTTCTAATCCCTAGCTGCTCTGGTGGACCACATCCAATTTGGGGACTGCCACATTGGACACAGCTATAATGCG</t>
  </si>
  <si>
    <t>AGCTTCACAGTCACAAATCACAGCTTCAGCTTCCCGATATCCGACGGTAGTGTNNNNNNNNGCCTCCTTAAGGCAGCA</t>
  </si>
  <si>
    <t>CACTTCACTGCTGTTTCT</t>
  </si>
  <si>
    <t>GTGATGTCATCCTCATAGCCCT</t>
  </si>
  <si>
    <t>CCCACCTGCCACCAAGTCTTCCATATCATTGTCCTCGATGATCTCTGTGAACTCAGAGATACTTATGTCTTCCTGGCTGGTGGGGGCCACCAGTCCATGGATGTTGTCCAAG</t>
  </si>
  <si>
    <t>GTGATGTCATCCTCATAGCCCTCTTCAGCTTCCCGATATCCGACGGTAGTGTNNNNNNNNCACTTCACTGCTGTTTCT</t>
  </si>
  <si>
    <t>TTTGATGTCGTTTTCCACT</t>
  </si>
  <si>
    <t>GGACAACATCCATGGACTGGT</t>
  </si>
  <si>
    <t>CCCAGAAGGTTGGGAGGATGAGAGGTATCATCCACTTGTCAGTGATCAACAACCAATATGAGGAGACCTCCATCCACATGGTGGGAGAGGGCTATGAGGATGACATCACCTT</t>
  </si>
  <si>
    <t>GGACAACATCCATGGACTGGTCTTCAGCTTCCCGATATCCGACGGTAGTGTNNNNNNNNTTTGATGTCGTTTTCCACT</t>
  </si>
  <si>
    <t>TCATATTGGTTGTTGATCAC</t>
  </si>
  <si>
    <t>GCTGCAAAGAGAAGAGAGAA</t>
  </si>
  <si>
    <t>TGACAAGTGGATGATACCTCTCATCCTCCCAACCTTCTGGGAGTGGAAAACGACATCAAATTCAGCTGTATCTCCAGGAGAAACAACCAAGGAGGCTGTGTGAGCTTTCTTT</t>
  </si>
  <si>
    <t>GCTGCAAAGAGAAGAGAGAACTTCAGCTTCCCGATATCCGACGGTAGTGTNNNNNNNNTCATATTGGTTGTTGATCAC</t>
  </si>
  <si>
    <t>GTCACCACTGGCCTCTAG</t>
  </si>
  <si>
    <t>GAAAGCTCACACAGCCTCCTTG</t>
  </si>
  <si>
    <t>CTAAGGCTCGTTCCCATTCTAGGGTTACTTTCCCTTCAACAGGGGTCTTTATAGATACACATTTCTTGAAACTAGTTCTAAATCATATCTTCTCTCTTCTCTTTGCAGCAAA</t>
  </si>
  <si>
    <t>GAAAGCTCACACAGCCTCCTTGCTTCAGCTTCCCGATATCCGACGGTAGTGTNNNNNNNNGTCACCACTGGCCTCTAG</t>
  </si>
  <si>
    <t>GAAGCACCCTCCCCACA</t>
  </si>
  <si>
    <t>CAGAAGGAAAGCAGGGATGAGTG</t>
  </si>
  <si>
    <t>CTTACCTTTTACATGTGGTTTATTTTCCTCTGTGATGTAGATATACGCGGTGGTGGGCCTCCCTTTCAGGGAGAAGACTCCTAGCTCATCCTGCAGGTCAACATGCAGCTGG</t>
  </si>
  <si>
    <t>CAGAAGGAAAGCAGGGATGAGTGCTTCAGCTTCCCGATATCCGACGGTAGTGTNNNNNNNNGAAGCACCCTCCCCACA</t>
  </si>
  <si>
    <t>TCAAAAAAGTGAATACTAGG</t>
  </si>
  <si>
    <t>CTGCATGTTGACCTGCAGGA</t>
  </si>
  <si>
    <t>CATAATACCTTTTTGGGGTCCTGCCCCAAACACAGCACAGTATCTCACCCCAGACTCAAAGCCCATGAGCAGCCTGTAAGCCTAGCACTCATCCCTGCTTTCCTTCTGCCAG</t>
  </si>
  <si>
    <t>CTGCATGTTGACCTGCAGGACTTCAGCTTCCCGATATCCGACGGTAGTGTNNNNNNNNTCAAAAAAGTGAATACTAGG</t>
  </si>
  <si>
    <t>CTCCCTTTCAGCCTCAT</t>
  </si>
  <si>
    <t>CATATTGGTTATGAAGAACTGGC</t>
  </si>
  <si>
    <t>GCTTCACCCTCGAGTATTACCTGGGCAGGGAGGACACCATTGTTCTTGAGGATGAGAGGCAGCTTCTCTGAATGACCAAGGAGAAGCCTCTTAAAGAGGAGCAAGGGGTTTC</t>
  </si>
  <si>
    <t>CATATTGGTTATGAAGAACTGGCCTTCAGCTTCCCGATATCCGACGGTAGTGTNNNNNNNNCTCCCTTTCAGCCTCAT</t>
  </si>
  <si>
    <t>TGACAGGCTACAATCTTC</t>
  </si>
  <si>
    <t>AAACCCCTTGCTCCTCTTTAAG</t>
  </si>
  <si>
    <t>CTGTCCCCTACAGCACCCTGGCCAAGAGCCGAGGCCTCGTGTTTGACATCGCTGGTGAGGGGAACCTCCCTCGAGTGACGGTTGTGCGGCCAGTTCTTCATAACCAATATGG</t>
  </si>
  <si>
    <t>AAACCCCTTGCTCCTCTTTAAGCTTCAGCTTCCCGATATCCGACGGTAGTGTNNNNNNNNTGACAGGCTACAATCTTC</t>
  </si>
  <si>
    <t>GACACTCCCTACAGAGTGT</t>
  </si>
  <si>
    <t>GAAGGACACCGTGGCAAAGGC</t>
  </si>
  <si>
    <t>GGCCTGCAGTCCTGCTGCAGGAGAGGGAGCTGGGAGCTGGGAGTTGGTACCTGGGCAAGCCATCCAAGGTAGCCTCAAAGATGCACTGGTAGTTCTGCATGATCTGCGGGGT</t>
  </si>
  <si>
    <t>GAAGGACACCGTGGCAAAGGCCTTCAGCTTCCCGATATCCGACGGTAGTGTNNNNNNNNGACACTCCCTACAGAGTGT</t>
  </si>
  <si>
    <t>AAAGGCACTGACACACTCT</t>
  </si>
  <si>
    <t>CCCCGCAGATCATGCAGAACT</t>
  </si>
  <si>
    <t>GGTCTCTGCCCCCATCACCAGCCCTTTGCCCGCATCGTCGACATTTTTGAAGTGGAACCCAGCAAGATGTGCATTGCCAGTCATTCCCATGCCTTTGCCACGGTGTCCTTCA</t>
  </si>
  <si>
    <t>CCCCGCAGATCATGCAGAACTCTTCAGCTTCCCGATATCCGACGGTAGTGTNNNNNNNNAAAGGCACTGACACACTCT</t>
  </si>
  <si>
    <t>AGGGGCCATTGGGAGC</t>
  </si>
  <si>
    <t>GAAGATGAACTTGTTCTCATCCTC</t>
  </si>
  <si>
    <t>GTCTTACCTTATTGGAGATAGGCCTGACTACAATGTTGACATCACAGGTGATCTTTCCCACGTTGCTGATCTTGAAACGAGCCTTGGCTTGGCGGCCCACCAGGACATTGCA</t>
  </si>
  <si>
    <t>GAAGATGAACTTGTTCTCATCCTCCTTCAGCTTCCCGATATCCGACGGTAGTGTNNNNNNNNAGGGGCCATTGGGAGC</t>
  </si>
  <si>
    <t>ATGCCTTGATATTTGAAGAG</t>
  </si>
  <si>
    <t>GCCAAGCCAAGGCTCGTTTC</t>
  </si>
  <si>
    <t>CACCAGATATGTACCAGTGCCAACCTGCACCACATCCTGCAGACCATAGAGAGCGGGGGGCTGTTCGTCGAGGATGAGAACAAGTTCATCTTCTGCAATGTCCTGGTGGGCC</t>
  </si>
  <si>
    <t>GCCAAGCCAAGGCTCGTTTCCTTCAGCTTCCCGATATCCGACGGTAGTGTNNNNNNNNATGCCTTGATATTTGAAGAG</t>
  </si>
  <si>
    <t>GCACTGGTACATATCTGG</t>
  </si>
  <si>
    <t>ACTCTGGATTCTCACAAAGGAG</t>
  </si>
  <si>
    <t>TGCTCTTCAAATATCAAGGCATTGTTTTCGGTCACGAAGGCTGGGGAGTGAAGGGGAGACCATGAGATGCTGCCTGATTGCTGGATTCCCACTCTGTGATTCCTAATTTGGA</t>
  </si>
  <si>
    <t>ACTCTGGATTCTCACAAAGGAGCTTCAGCTTCCCGATATCCGACGGTAGTGTNNNNNNNNGCACTGGTACATATCTGG</t>
  </si>
  <si>
    <t>CACCAGGTCTCAGATGA</t>
  </si>
  <si>
    <t>ATATCGATGGCTATAAACTCCTC</t>
  </si>
  <si>
    <t>ACACCTTTTAAGTGGTGCTGTCCAATGTGAGTGGTCAGTACCTGGTAGACAGGCTTCAGCTAGCAAAGTGTAAAGAATGCCGGCAGGGTGGACTGCAGGGTCTCGGCCGGAG</t>
  </si>
  <si>
    <t>ATATCGATGGCTATAAACTCCTCCTTCAGCTTCCCGATATCCGACGGTAGTGTNNNNNNNNCACCAGGTCTCAGATGA</t>
  </si>
  <si>
    <t>CCATTCCTTCCGGAGGAC</t>
  </si>
  <si>
    <t>CACTTTGCTAGCTGAAGCCTGT</t>
  </si>
  <si>
    <t>AGCAGGTCATCAACGTTGACTGTGTGGCTGACGCCATGGGAAAGTGTGAGGAGTTTATAGCCATCGATATCTCCGGCCGAGACCCTGCAGTCCACCCTGCCGGCATTCTTTA</t>
  </si>
  <si>
    <t>CACTTTGCTAGCTGAAGCCTGTCTTCAGCTTCCCGATATCCGACGGTAGTGTNNNNNNNNCCATTCCTTCCGGAGGAC</t>
  </si>
  <si>
    <t>AGTCAACGTTGATGACCTG</t>
  </si>
  <si>
    <t>GTGACAGCCAGACTATGGGGG</t>
  </si>
  <si>
    <t>CTGTCCTCCGGAAGGAATGGAGCCAAACCCAGGGTACACGGTGAACATGCCATGGGCGAAGCGGGCCTGCAGGACAAGGGTGGGAGGGATAGGAGGCTTGGAGGCAGAGTGA</t>
  </si>
  <si>
    <t>GTGACAGCCAGACTATGGGGGCTTCAGCTTCCCGATATCCGACGGTAGTGTNNNNNNNNAGTCAACGTTGATGACCTG</t>
  </si>
  <si>
    <t>GAGCTAATTGGGAGTTGGC</t>
  </si>
  <si>
    <t>GAAGCTCTCACTTTCTCGGGA</t>
  </si>
  <si>
    <t>CTTACTGGGTATCTGTAAGAACAGGGAAAAGGACACGCACCTGGCCTGTGGTGGTTACTTCTTTCTGAATCGTGTCAGAGAACTTGGCTGCTCTGGAAGAGCCAGTTTTGTA</t>
  </si>
  <si>
    <t>GAAGCTCTCACTTTCTCGGGACTTCAGCTTCCCGATATCCGACGGTAGTGTNNNNNNNNGAGCTAATTGGGAGTTGGC</t>
  </si>
  <si>
    <t>CCTTGCAAGAAAACAGAC</t>
  </si>
  <si>
    <t>CAAAACTGGCTCTTCCAGAGCA</t>
  </si>
  <si>
    <t>AGGTGGTGTCTAATGTTACCCCCGACCCCACAATCTAAGGGTATACTCTTGCTTCTTTAATCAGAGCCAGCCACGTCAGACATGCAAGATCCCGAGAAAGTGAGAGCTTCTA</t>
  </si>
  <si>
    <t>CAAAACTGGCTCTTCCAGAGCACTTCAGCTTCCCGATATCCGACGGTAGTGTNNNNNNNNCCTTGCAAGAAAACAGAC</t>
  </si>
  <si>
    <t>AATGGAATGAGTTAAGTAAA</t>
  </si>
  <si>
    <t>GAGTGCCACAGATCAAAGCT</t>
  </si>
  <si>
    <t>TATTTGTCTTACGCTTTCTTTTGATGAATGGGGCTCTCCCCTGTCAGCTTATAAAGGGCGAACTTGAAGTCAGTAACACCTTGATTTTCTATGGTGAAGGTGGTGCTTTTAC</t>
  </si>
  <si>
    <t>GAGTGCCACAGATCAAAGCTCTTCAGCTTCCCGATATCCGACGGTAGTGTNNNNNNNNAATGGAATGAGTTAAGTAAA</t>
  </si>
  <si>
    <t>AATATTTCAGAAGGAGGTG</t>
  </si>
  <si>
    <t>AAGCACCACCTTCACCATAGA</t>
  </si>
  <si>
    <t>AGATCATTGCCAGCATCCCAATTAAGTTTTCCGCGAATGCAGTATATTCCAAATACAACATCACCCCCTCCTCTGTCATCAACTTTGGAGCTTTGATCTGTGGCACTCGTAA</t>
  </si>
  <si>
    <t>AAGCACCACCTTCACCATAGACTTCAGCTTCCCGATATCCGACGGTAGTGTNNNNNNNNAATATTTCAGAAGGAGGTG</t>
  </si>
  <si>
    <t>AATTGGGATGCTGGCA</t>
  </si>
  <si>
    <t>CCTATTTTCATCATTGACATGAAG</t>
  </si>
  <si>
    <t>ATGATCTCACCTCCTTCTGAAATATTGGGCTCAATAATCTAAAACGGGAAGAAGAATGAGCAAGTCAGCCACTGCTGTAGCTACAGAATTCCCATGATTATCTACCCCATTC</t>
  </si>
  <si>
    <t>CCTATTTTCATCATTGACATGAAGCTTCAGCTTCCCGATATCCGACGGTAGTGTNNNNNNNNAATTGGGATGCTGGCA</t>
  </si>
  <si>
    <t>CCTCCCTTTGGAGCTCT</t>
  </si>
  <si>
    <t>GTTGGACTGAGATCATGGAATTT</t>
  </si>
  <si>
    <t>CTTACCTGACAGCGCAGAACAGGCTGGTGCTCAATCTTCACTTCCTTTTTTGCATGGAAGAAAACTTGGACATTTGTGGGTTTTTCTGTTGGGGTCAGTGAACCCTTTTTGG</t>
  </si>
  <si>
    <t>GTTGGACTGAGATCATGGAATTTCTTCAGCTTCCCGATATCCGACGGTAGTGTNNNNNNNNCCTCCCTTTGGAGCTCT</t>
  </si>
  <si>
    <t>CTTGTCTTTCAGCTTTTC</t>
  </si>
  <si>
    <t>CATGCAAAAAAGGAAGTGAAGA</t>
  </si>
  <si>
    <t>CGTGGACTCTGTAGGGATTTCAACACCTAATATAAATTCCATGATCTCAGTCCAACCCAAAAAGGGTTCACTGACCCCAACAGAAAAACCCACAAATGTCCAAGTTTTCTTC</t>
  </si>
  <si>
    <t>CATGCAAAAAAGGAAGTGAAGACTTCAGCTTCCCGATATCCGACGGTAGTGTNNNNNNNNCTTGTCTTTCAGCTTTTC</t>
  </si>
  <si>
    <t>GTGTTGAAATCCCTACAGAG</t>
  </si>
  <si>
    <t>CCCTGTTTAGCCACTACGTC</t>
  </si>
  <si>
    <t>TCCACGGAAAAGCTGAAAGACAAGAATAAGAAGTCAGCCTAGGTCATTATCCCGGGAACTCAAGATCCCAGAGAGGAGACTCTAGATGGTTGAGTGCCTGCTGTGTTTCCAG</t>
  </si>
  <si>
    <t>CCCTGTTTAGCCACTACGTCCTTCAGCTTCCCGATATCCGACGGTAGTGTNNNNNNNNGTGTTGAAATCCCTACAGAG</t>
  </si>
  <si>
    <t>CTTGATGGCCTTACATCTGA</t>
  </si>
  <si>
    <t>CTCCTGCAGAGACCAGGGGC</t>
  </si>
  <si>
    <t>TGGGATTCCAGTTACCTGAACGCGATCTCATATTTCCCACGGTTCTTCAATTGCAGGGGCTGCTTCGCCTCCTCTGTGACCCTGACAATCCCAAAATCCAGTCCCCCTTCAG</t>
  </si>
  <si>
    <t>CTCCTGCAGAGACCAGGGGCCTTCAGCTTCCCGATATCCGACGGTAGTGTNNNNNNNNCTTGATGGCCTTACATCTGA</t>
  </si>
  <si>
    <t>GTGAATTTCAACAGGCACT</t>
  </si>
  <si>
    <t>AAGCAGCCCCTGCAATTGAAG</t>
  </si>
  <si>
    <t>TCCCCTGCTTCCCACTCTCATGCCCATTCACCCCTCTCTGCCCTGGCCCCTGGTCTCTGCAGGAGCTGAAGGGGGACTGGATTTTGGGATTGTCAGGGTCACAGAGGAGGCG</t>
  </si>
  <si>
    <t>AAGCAGCCCCTGCAATTGAAGCTTCAGCTTCCCGATATCCGACGGTAGTGTNNNNNNNNGTGAATTTCAACAGGCACT</t>
  </si>
  <si>
    <t>TCCAAACATCCTGTCCTTG</t>
  </si>
  <si>
    <t>AACCTGGCAGGGAAAGGGAAA</t>
  </si>
  <si>
    <t>AAGGGCCCAACAGACCTTTGGGGAAGGTGATGTCCAAGGCGATGTCGTATGCCTCTGCAAAGACCATGATATTTTCAATCTGAACAACACCAAGAAGATTTTCTGCATCTAA</t>
  </si>
  <si>
    <t>AACCTGGCAGGGAAAGGGAAACTTCAGCTTCCCGATATCCGACGGTAGTGTNNNNNNNNTCCAAACATCCTGTCCTTG</t>
  </si>
  <si>
    <t>ACCTACAGGGGAATACAC</t>
  </si>
  <si>
    <t>GCAGAAAATCTTCTTGGTGTTG</t>
  </si>
  <si>
    <t>TTCAAAACGTTCCCTGCCGTATCCCCGTTAGGATATTACATGTTTCAGGCTCCAAGCACCTATAGGTCTTGCTTTTACTGAAGACTTTCCCTTTCCCTGCCAGGTTTTAGAT</t>
  </si>
  <si>
    <t>GCAGAAAATCTTCTTGGTGTTGCTTCAGCTTCCCGATATCCGACGGTAGTGTNNNNNNNNACCTACAGGGGAATACAC</t>
  </si>
  <si>
    <t>GATAACCAAGTCTGTGGA</t>
  </si>
  <si>
    <t>AGGGATACAGTGAAATCATCAC</t>
  </si>
  <si>
    <t>TGTGTGAAGCCTCACCTCCAACCGAATAGCCTTCTTGATGTTGACAGGCTTGGTGGGCTGAAAGTACAGGTGCAGGCCGTACTCAGCCTCAGGGGGGATGGTCCCCTGCATC</t>
  </si>
  <si>
    <t>AGGGATACAGTGAAATCATCACCTTCAGCTTCCCGATATCCGACGGTAGTGTNNNNNNNNGATAACCAAGTCTGTGGA</t>
  </si>
  <si>
    <t>CAGGAATCCAGGGTAGTTC</t>
  </si>
  <si>
    <t>GTACGGCCTGCACCTGTACTT</t>
  </si>
  <si>
    <t>TTCTCCGCAATGTCACGCTCCTGCCTGTGGCCTGGCGGATCACCAGCCTGGAGCACTTGGGTGATGATTTCACTGTATCCCTGATGCAGGGGACCATCCCCCCTGAGGCTGA</t>
  </si>
  <si>
    <t>GTACGGCCTGCACCTGTACTTCTTCAGCTTCCCGATATCCGACGGTAGTGTNNNNNNNNCAGGAATCCAGGGTAGTTC</t>
  </si>
  <si>
    <t>ATCCGCCAGGCCACAGGCAG</t>
  </si>
  <si>
    <t>GTTTTAGGTTCAGGGGTTCA</t>
  </si>
  <si>
    <t>GAGCGTGACATTGCGGAGAAGAACTACCCTGGATTCCTGTCTGCAGAGACAAAAGGAAAGTTGCAATTTCATTTCAAATTTTGTAGTTTCATGTGTTTTTTTTTTAACTTTT</t>
  </si>
  <si>
    <t>GTTTTAGGTTCAGGGGTTCACTTCAGCTTCCCGATATCCGACGGTAGTGTNNNNNNNNATCCGCCAGGCCACAGGCAG</t>
  </si>
  <si>
    <t>TCCTGACATGATCTAGAACT</t>
  </si>
  <si>
    <t>GATGCAGCAGACAATGCTGT</t>
  </si>
  <si>
    <t>CTGACCTGTGCAGCAAGAGCCGGTCAAAATGTAATTGCCTGGGTTCCAGCTCTAGTTCCGGGCGGATCCCCTGGCAGCTTAATTGGAAGATGGCTGGCTCTGGGTTGTCATT</t>
  </si>
  <si>
    <t>GATGCAGCAGACAATGCTGTCTTCAGCTTCCCGATATCCGACGGTAGTGTNNNNNNNNTCCTGACATGATCTAGAACT</t>
  </si>
  <si>
    <t>GCCTTGGCATCCTTGGT</t>
  </si>
  <si>
    <t>CAGAGCCAGCCATCTTCCAATTA</t>
  </si>
  <si>
    <t>GTAAATGTACTTTCTTTTGACTTTTCCTTCCATCAGATATTAAACGTATGGGCCTACCCTACTTCAGTTGGTGTCTTTGAAGACAGCATTGTCTGCTGCATCAATGACAACC</t>
  </si>
  <si>
    <t>CAGAGCCAGCCATCTTCCAATTACTTCAGCTTCCCGATATCCGACGGTAGTGTNNNNNNNNGCCTTGGCATCCTTGGT</t>
  </si>
  <si>
    <t>AGCCTTGCCCTGGTGAC</t>
  </si>
  <si>
    <t>CCACCATTAAGGAAGTGTTCAGG</t>
  </si>
  <si>
    <t>TTGTGTCCACATGACCGTACCTGCTTCTCATTGGGTTTCAGGACCATGGTGTTGGGTTCCAGGAAGTACGTGTTTGCTTTGACATCATTCTGAAAATAGAAGGATGCCTCCA</t>
  </si>
  <si>
    <t>CCACCATTAAGGAAGTGTTCAGGCTTCAGCTTCCCGATATCCGACGGTAGTGTNNNNNNNNAGCCTTGCCCTGGTGAC</t>
  </si>
  <si>
    <t>CTTTTCCACCTGCATTCTC</t>
  </si>
  <si>
    <t>GGAGGCATCCTTCTATTTTCA</t>
  </si>
  <si>
    <t>ATTCAGTCTTCATACCGTTAACCCCATTCTTGTTCATCCCCAGGTACAAGTCATCCTTATTCCCAGGCAACATGGAGACGCTAACAATCCTGAACACTTCCTTAATGGTGGT</t>
  </si>
  <si>
    <t>GGAGGCATCCTTCTATTTTCACTTCAGCTTCCCGATATCCGACGGTAGTGTNNNNNNNNCTTTTCCACCTGCATTCTC</t>
  </si>
  <si>
    <t>AGTCTGAAATCTGCTTTAA</t>
  </si>
  <si>
    <t>CATCTTCCGCTGAGGAAATAC</t>
  </si>
  <si>
    <t>AATAATGGAACACTTACTTATCTCTTGATTTTCCACAAAGTAGTGGCCCAAAGTAGTACGTCTCCGTGCTCATAACATACTTCTTAAAGATGACCTCATTTGTCTTCATGTC</t>
  </si>
  <si>
    <t>CATCTTCCGCTGAGGAAATACCTTCAGCTTCCCGATATCCGACGGTAGTGTNNNNNNNNAGTCTGAAATCTGCTTTAA</t>
  </si>
  <si>
    <t>GAGCAGGGAATATTGGG</t>
  </si>
  <si>
    <t>CAAATGAGGTCATCTTTAAGAAG</t>
  </si>
  <si>
    <t>TTTATGTAAACATCACGTGGCAGCATCAAACTTCTGTTCAGGCAGCCTCTCCTCACCTTTTCCCCTCCTGTGTTCAGAGTGGTATTTCCTCAGCGGAAGATGGACATGAAGA</t>
  </si>
  <si>
    <t>CAAATGAGGTCATCTTTAAGAAGCTTCAGCTTCCCGATATCCGACGGTAGTGTNNNNNNNNGAGCAGGGAATATTGGG</t>
  </si>
  <si>
    <t>CTGTCAACCTTTTCTTTTA</t>
  </si>
  <si>
    <t>GTCAAAGTTCCCGAACTCATC</t>
  </si>
  <si>
    <t>AAATGAAACACACTTACTTTGGGTCTTGGCAAATGTATGGGTAAGTGCAGATGCCTCGGCAGTAGAGCTGGTACTGGCAGCAAGTTCCTAGGATCTCAAAGTTAAAGGTTTG</t>
  </si>
  <si>
    <t>GTCAAAGTTCCCGAACTCATCCTTCAGCTTCCCGATATCCGACGGTAGTGTNNNNNNNNCTGTCAACCTTTTCTTTTA</t>
  </si>
  <si>
    <t>ATAAACCTGTGTGGTCAT</t>
  </si>
  <si>
    <t>ATCCTAGGAACTTGCTGCCAGT</t>
  </si>
  <si>
    <t>TTGCAGACTGAATCACTTCCGGTGGATCGTGCCAGCCAATGGCGAGGTAACGTTGCAGGTGCACTTCTCTTCTGATGAGTTCGGGAACTTTGACCAAACCTTTAACTTTGAG</t>
  </si>
  <si>
    <t>ATCCTAGGAACTTGCTGCCAGTCTTCAGCTTCCCGATATCCGACGGTAGTGTNNNNNNNNATAAACCTGTGTGGTCAT</t>
  </si>
  <si>
    <t>GTGCACCTGCAACGTTAC</t>
  </si>
  <si>
    <t>GGAAGTCCTGTCCTGTTGGGGT</t>
  </si>
  <si>
    <t>CTCGCCATTGGCTGGCACGATCCACCGGAAGTGATTCAGTCTGCAAATGACCACACAGGTTTATAAAGTGAGAGTGCTCCCCTCTGGCCAAGAGAAGACAGGAGAGCTGCCT</t>
  </si>
  <si>
    <t>GGAAGTCCTGTCCTGTTGGGGTCTTCAGCTTCCCGATATCCGACGGTAGTGTNNNNNNNNGTGCACCTGCAACGTTAC</t>
  </si>
  <si>
    <t>CAGGGAGGGGAATCTGG</t>
  </si>
  <si>
    <t>GGCAGCTCTCCTGTCTTCTCTTG</t>
  </si>
  <si>
    <t>GCCAAAGCCCACACTGAGGGTGTGACTGTCACAGCACTGGAGGGGAACAGAGCTGTCCTGTCTGTGGGGCTCCAGGGGCCACCATGCCCACCCCAACAGGACAGGACTTCCA</t>
  </si>
  <si>
    <t>GGCAGCTCTCCTGTCTTCTCTTGCTTCAGCTTCCCGATATCCGACGGTAGTGTNNNNNNNNCAGGGAGGGGAATCTGG</t>
  </si>
  <si>
    <t>CCAGTGCTGTGACAGTCA</t>
  </si>
  <si>
    <t>ACAGCTGGGAAATGGTTCCAGC</t>
  </si>
  <si>
    <t>CACCCTCAGTGTGGGCTTTGGCCCAGATTCCCCTCCCTGGGTTGCTGGAAGGCCCACCTGGTGAATTTCTCCTGGGAGTGCTGCCCGTTGAAGTTGTCCAGGTCTGTATCTG</t>
  </si>
  <si>
    <t>ACAGCTGGGAAATGGTTCCAGCCTTCAGCTTCCCGATATCCGACGGTAGTGTNNNNNNNNCCAGTGCTGTGACAGTCA</t>
  </si>
  <si>
    <t>TAAGGGGGGCAAACAGA</t>
  </si>
  <si>
    <t>AGATACAGACCTGGACAACTTCA</t>
  </si>
  <si>
    <t>AAATGAAAGAAAAGATAGACCAAGTCTTCGAGATTCAGAAAGACAAGCGTCACATGGCCTTAAACAGGAAGGTCCTTTCTGGGGAACCTGCTGGAACCATTTCCCAGCTGTC</t>
  </si>
  <si>
    <t>AGATACAGACCTGGACAACTTCACTTCAGCTTCCCGATATCCGACGGTAGTGTNNNNNNNNTAAGGGGGGCAAACAGA</t>
  </si>
  <si>
    <t>TCTCGAAGACTTGGTCT</t>
  </si>
  <si>
    <t>CAGAAGACAGAGATGGCCACATG</t>
  </si>
  <si>
    <t>ATCTTTTCTTTCATTTTCTGTTTGCCCCCCTTAGATGAGCTGGTCTGCTCCTCTTGAGCCTTAATTAAAAACGAGCATGAGGTCTTAAATATTCACTTTTTGTACACACAAA</t>
  </si>
  <si>
    <t>CAGAAGACAGAGATGGCCACATGCTTCAGCTTCCCGATATCCGACGGTAGTGTNNNNNNNNTCTCGAAGACTTGGTCT</t>
  </si>
  <si>
    <t>GAGAATAAACTGCTCATGT</t>
  </si>
  <si>
    <t>GGTCGTCTGTCATGGTCAAAG</t>
  </si>
  <si>
    <t>GTTACCTTTGTAGTGTTTGTGGTGGCCAAAAAGTCTGATTCTATTTCCATTTCTTTTTTTTCATCCAGAGATATATCTTCGGATGGTGGGATCACAAATACAAAATGCTCCA</t>
  </si>
  <si>
    <t>GGTCGTCTGTCATGGTCAAAGCTTCAGCTTCCCGATATCCGACGGTAGTGTNNNNNNNNGAGAATAAACTGCTCATGT</t>
  </si>
  <si>
    <t>TCCTAGACATCTTGGGTCT</t>
  </si>
  <si>
    <t>ATCCCACCATCCGAAGATATA</t>
  </si>
  <si>
    <t>GGGTGCCTCCGGACCACCCATCCCGCCTCCCGCCTTATTCTCAATCGTCTCCTACCCGGTGAAGCGGCCACCTTTGACCATGACAGACGACCTGGAGCATTTTGTATTTGTG</t>
  </si>
  <si>
    <t>ATCCCACCATCCGAAGATATACTTCAGCTTCCCGATATCCGACGGTAGTGTNNNNNNNNTCCTAGACATCTTGGGTCT</t>
  </si>
  <si>
    <t>CGGGATGGGTGGTCCG</t>
  </si>
  <si>
    <t>GTTTAATTGTCTGCCTTTGCAACT</t>
  </si>
  <si>
    <t>GAGGCACCCAGACCCAAGATGTCTAGGATCTAAAGGAAAGGCCCATTGTGAATTTCCTGTGCAAAACCCTATGCCTCTCTTACCATAGCCTTTGTTATACTTTATGGCAATT</t>
  </si>
  <si>
    <t>GTTTAATTGTCTGCCTTTGCAACTCTTCAGCTTCCCGATATCCGACGGTAGTGTNNNNNNNNCGGGATGGGTGGTCCG</t>
  </si>
  <si>
    <t>CCTGACTTGAGACTTCCC</t>
  </si>
  <si>
    <t>GCCCAGGTCCTTCTCCTTCTTC</t>
  </si>
  <si>
    <t>CACCCTGGAGGAGAGTCCATACCTGCTCTCCTTTGGGAAGCTTGTCGCTCTCTAGGGCCTGCTTCCAGCTCAAGCCTTCAAAGTCTGGTGTCTGGATGTCTAGGAAGGGTAC</t>
  </si>
  <si>
    <t>GCCCAGGTCCTTCTCCTTCTTCCTTCAGCTTCCCGATATCCGACGGTAGTGTNNNNNNNNCCTGACTTGAGACTTCCC</t>
  </si>
  <si>
    <t>AGGCGGAGCGGGAGCG</t>
  </si>
  <si>
    <t>ACACCAGACTTTGAAGGCTTGAGC</t>
  </si>
  <si>
    <t>CCTGGAGAAGCTGCGAGCCCTGGAGGAGCGGAGCGACTGGGAGGGGGAAGGGGAGGAGGACCACGAAGGGAAGAAGGAGAAGGACCTGGGCGTACCCTTCCTAGACATCCAG</t>
  </si>
  <si>
    <t>ACACCAGACTTTGAAGGCTTGAGCCTTCAGCTTCCCGATATCCGACGGTAGTGTNNNNNNNNAGGCGGAGCGGGAGCG</t>
  </si>
  <si>
    <t>AGGGCTCGCAGCTTCTCCAG</t>
  </si>
  <si>
    <t>CGCTGGTCGTCGGGCTCATG</t>
  </si>
  <si>
    <t>GCGCTCCCGCTCCGCCTTCTCCCTCTCCAGGCGCTCCTTCTCCGTGCGCTCCTTCTCCAGGCGCTCTCTCTCCCGGTCCTTGCGGCCCCTGCGCCCACCCAAGGGGACCTGG</t>
  </si>
  <si>
    <t>CGCTGGTCGTCGGGCTCATGCTTCAGCTTCCCGATATCCGACGGTAGTGTNNNNNNNNAGGGCTCGCAGCTTCTCCAG</t>
  </si>
  <si>
    <t>CTGAAGGATGTCCAGAACAT</t>
  </si>
  <si>
    <t>CGCAAGGACCGGGAGAGAGA</t>
  </si>
  <si>
    <t>CCTCATGTACTGGGACCGGAAGCAAGGAGTCCAGCTGCCTCCTGCAGGGATGGAGGAAGCGCCCCATGAGCCCGACGACCAGCGCCAGGTCCCCTTGGGTGGGCGCAGGGGC</t>
  </si>
  <si>
    <t>CGCAAGGACCGGGAGAGAGACTTCAGCTTCCCGATATCCGACGGTAGTGTNNNNNNNNCTGAAGGATGTCCAGAACAT</t>
  </si>
  <si>
    <t>AGGCAGCTGGACTCCTT</t>
  </si>
  <si>
    <t>GTCCTCTTGGTCCTGGACAAGAG</t>
  </si>
  <si>
    <t>GCTTCCGGTCCCAGTACATGAGGATGTTCTGGACATCCTTCAGTGTCAATTCATAGGTCTTAAACTTCGGGGCCAGTTGCTTGTCGGGGTCCTTTGAGTTGTCCCCTTCACT</t>
  </si>
  <si>
    <t>GTCCTCTTGGTCCTGGACAAGAGCTTCAGCTTCCCGATATCCGACGGTAGTGTNNNNNNNNAGGCAGCTGGACTCCTT</t>
  </si>
  <si>
    <t>GGAAAATATCTGTTAGGGAA</t>
  </si>
  <si>
    <t>CAAAGGACCCCGACAAGCAA</t>
  </si>
  <si>
    <t>CAAACAATGTCTGAGAAGGAAGAGCTAAATAAGAAGAAAAGGAACATGGGCGATGTCAGCATGCATGGGCTTCCTCTTGTCCAGGACCAAGAGGACAGTGAAGGGGACAACT</t>
  </si>
  <si>
    <t>CAAAGGACCCCGACAAGCAACTTCAGCTTCCCGATATCCGACGGTAGTGTNNNNNNNNGGAAAATATCTGTTAGGGAA</t>
  </si>
  <si>
    <t>CCTTCTCAGACATTGTTT</t>
  </si>
  <si>
    <t>GGGTAGTAAATTGCATAAGGAG</t>
  </si>
  <si>
    <t>GTTCCCTAACAGATATTTTCCTTTCGATTGTCTCCATCTTGACATCCACTTTGGTGAGCGGAGGAACCTAGAAGGCATGACACAGAAAAGATGCGTCAAACAGTTTTTTACG</t>
  </si>
  <si>
    <t>GGGTAGTAAATTGCATAAGGAGCTTCAGCTTCCCGATATCCGACGGTAGTGTNNNNNNNNCCTTCTCAGACATTGTTT</t>
  </si>
  <si>
    <t>TCTGCTTCTGTCTCCTGG</t>
  </si>
  <si>
    <t>CCTCTTCCTTTTGTCGCTCCAG</t>
  </si>
  <si>
    <t>CAAGGAGTAAGTGAGGCTGTTACCTGCTTGTTTGCTGCTTGAGATTTCTTCATGGGGGGCTCCTCCTTAATGGGTCCCTGCTTTCCTTTTTTGACCCTCCGTTTCAGCTCAT</t>
  </si>
  <si>
    <t>CCTCTTCCTTTTGTCGCTCCAGCTTCAGCTTCCCGATATCCGACGGTAGTGTNNNNNNNNTCTGCTTCTGTCTCCTGG</t>
  </si>
  <si>
    <t>GCATGGGGGCCCCTGA</t>
  </si>
  <si>
    <t>AAACGGAGGGTCAAAAAAGGAAAG</t>
  </si>
  <si>
    <t>ACTGTTTTTTCTCTGCCTGGTTTGATGAAGGGAGCAGGAGAGGCTGGCAAAGGAAATGCAAGAAAAGAAGCTACAGCAGGAGCTGGAGCGACAAAAGGAAGAGGATGAGCTG</t>
  </si>
  <si>
    <t>AAACGGAGGGTCAAAAAAGGAAAGCTTCAGCTTCCCGATATCCGACGGTAGTGTNNNNNNNNGCATGGGGGCCCCTGA</t>
  </si>
  <si>
    <t>CTGGCCAGCCCTTGGC</t>
  </si>
  <si>
    <t>CCTTCTCTTTCTCAAGAGCTCCCT</t>
  </si>
  <si>
    <t>CCTGACCTCTTCTTCCGCTCGCGGAGCGCCTGCTGAATCCCCCGATCGAATGTGAGTTTCTCCTCCTCAGTCAGGGCATCATATTCTTCCTCATCCATGTTTTGGAGACGCT</t>
  </si>
  <si>
    <t>CCTTCTCTTTCTCAAGAGCTCCCTCTTCAGCTTCCCGATATCCGACGGTAGTGTNNNNNNNNCTGGCCAGCCCTTGGC</t>
  </si>
  <si>
    <t>CCCACACTAAGACCCTA</t>
  </si>
  <si>
    <t>GTCTCCAAAACATGGATGAGGAA</t>
  </si>
  <si>
    <t>CTCCGCCTGCTTAGGCTGCTAGCGAGACTGAGAAGGACTTTTCCTCACCTTCCCGTCTCTGTTCCCCTCACAGAACGCAAGCACAAGGGAGCTCTTGAGAAAGAGAAGGAGC</t>
  </si>
  <si>
    <t>GTCTCCAAAACATGGATGAGGAACTTCAGCTTCCCGATATCCGACGGTAGTGTNNNNNNNNCCCACACTAAGACCCTA</t>
  </si>
  <si>
    <t>AGTTTCACTTAAGCCCAATG</t>
  </si>
  <si>
    <t>CCTTCAGCAGGCAGAGGAGG</t>
  </si>
  <si>
    <t>GAAAGGTAGGAGGCCTTGCCTTCTTGCTCCTTTTTGGCTTTCTCCTGGGCCTTCATGGCTGCGTAATCCTGGGCCATGTTGAGAATGTATATATGCTCCCGGCTGCCAATGG</t>
  </si>
  <si>
    <t>CCTTCAGCAGGCAGAGGAGGCTTCAGCTTCCCGATATCCGACGGTAGTGTNNNNNNNNAGTTTCACTTAAGCCCAATG</t>
  </si>
  <si>
    <t>TGTGGCCATAGTAACTGTC</t>
  </si>
  <si>
    <t>CATTGGCAGCCGGGAGCATAT</t>
  </si>
  <si>
    <t>TTTGCTCTCTCTGGTTTCAGCTGAGTGACTGCTACCGAGGAGTGGTGTTTGATGGCCTCGACACTCTCTTTGCTCAGAATGCTGCAGCCGCCCTCCTCTGCCTGCTGAAGGC</t>
  </si>
  <si>
    <t>CATTGGCAGCCGGGAGCATATCTTCAGCTTCCCGATATCCGACGGTAGTGTNNNNNNNNTGTGGCCATAGTAACTGTC</t>
  </si>
  <si>
    <t>ATGGTGCGTGAATGCCAA</t>
  </si>
  <si>
    <t>ACTGGGACTAACACTGAGCCAG</t>
  </si>
  <si>
    <t>GCCCTGCAGCTCTGTGCAGGTGGCATGGACCCACCTGTATCCGCTCTGCCAGGATCTGCACGAGAAGTTCATCCGGGAGCACACAGCTCATCAGCCCGGTCTCGCCTCCGAC</t>
  </si>
  <si>
    <t>ACTGGGACTAACACTGAGCCAGCTTCAGCTTCCCGATATCCGACGGTAGTGTNNNNNNNNATGGTGCGTGAATGCCAA</t>
  </si>
  <si>
    <t>GGAGTTGTTGAGATACAAGG</t>
  </si>
  <si>
    <t>GGGCTGATGAGCTGTGTGCT</t>
  </si>
  <si>
    <t>CCAGATTCTGACTCCTGATCCTTCTCCCACTCAACAGATTTCCTCCAGCCCTCTCCCCCCGGGGCCCATCCACCGCTGGCTCAGTGTTAGTCCCAGTGTCGGAGGCGAGACC</t>
  </si>
  <si>
    <t>GGGCTGATGAGCTGTGTGCTCTTCAGCTTCCCGATATCCGACGGTAGTGTNNNNNNNNGGAGTTGTTGAGATACAAGG</t>
  </si>
  <si>
    <t>GCGGTAGAGCCCTGATT</t>
  </si>
  <si>
    <t>GTTTAATTTCTGGGGCCACCAGA</t>
  </si>
  <si>
    <t>TGTACCTGTGGTGTTTCAGACTGGTGTGAGTGATGCTGCTTCTGTGACCCGGAGCCATGGCTGTCTGCCTTGCTTTTGGTGATCACCACGCTCCCACGAACACTCTTTCCAG</t>
  </si>
  <si>
    <t>GTTTAATTTCTGGGGCCACCAGACTTCAGCTTCCCGATATCCGACGGTAGTGTNNNNNNNNGCGGTAGAGCCCTGATT</t>
  </si>
  <si>
    <t>AAATTCACCCTCTCCTTAT</t>
  </si>
  <si>
    <t>GGAAAGAGTGTTCGTGGGAGC</t>
  </si>
  <si>
    <t>AGCCCAGGAGGCAGCTGTGGGTCAAAACGTCATAGGGCAAGGACGACTGAGCACTGACACCTTGGGCAAGTTAGCCTCCGAGATGACTCTGGTGGCCCCAGAAATTAAACCT</t>
  </si>
  <si>
    <t>GGAAAGAGTGTTCGTGGGAGCCTTCAGCTTCCCGATATCCGACGGTAGTGTNNNNNNNNAAATTCACCCTCTCCTTAT</t>
  </si>
  <si>
    <t>CCTTGCCCTATGACGT</t>
  </si>
  <si>
    <t>CAATAGACATATAATGTGAACCAC</t>
  </si>
  <si>
    <t>TTTGACCCACAGCTGCCTCCTGGGCTATAAGGAGAGGGTGAATTTTTATTAAAAGTCACCTTAGAATCACAAAAAATGACAGTGGGGATGGCACTCTGAAGTCCGTTCTGTC</t>
  </si>
  <si>
    <t>CAATAGACATATAATGTGAACCACCTTCAGCTTCCCGATATCCGACGGTAGTGTNNNNNNNNCCTTGCCCTATGACGT</t>
  </si>
  <si>
    <t>AAACCCAAGAGAATGGGCT</t>
  </si>
  <si>
    <t>ATGGAGTCGATGCTCAGGCAG</t>
  </si>
  <si>
    <t>CTTACCAGCCTCCTCTCCTTCCTTCACGGACTGCTCTATGGCAGCCCTGATGCAGAGCTCACGGGCCCGGATCCCTGGGATGTTGTTGCTGTTGGCCACAGCTTCCAGCACA</t>
  </si>
  <si>
    <t>ATGGAGTCGATGCTCAGGCAGCTTCAGCTTCCCGATATCCGACGGTAGTGTNNNNNNNNAAACCCAAGAGAATGGGCT</t>
  </si>
  <si>
    <t>TTTCTCTCTGGGACACTGA</t>
  </si>
  <si>
    <t>GTGCTGGAAGCTGTGGCCAAC</t>
  </si>
  <si>
    <t>GCAAATGAGCACCGTGAAATTCAACCCCCTGGTCTTTTTAATAGGAAAGTCAGCCAATGCCGTTAGCGTGGCCAAGTACTACAACGCAGCCTGCCTGAGCATCGACTCCATT</t>
  </si>
  <si>
    <t>GTGCTGGAAGCTGTGGCCAACCTTCAGCTTCCCGATATCCGACGGTAGTGTNNNNNNNNTTTCTCTCTGGGACACTGA</t>
  </si>
  <si>
    <t>CACTGATGGCCATTTGGA</t>
  </si>
  <si>
    <t>CCAGTTCCCCATATTGAATGTT</t>
  </si>
  <si>
    <t>TTGTTTCCACCTTTTGGCTATTGTGATTAATGCTGCTATGAACATGGGTGTACAAGACACTGTTTTTAATGGCAATAAAATTCACCATATAAATGTACTGTGGCCTGATTAA</t>
  </si>
  <si>
    <t>CCAGTTCCCCATATTGAATGTTCTTCAGCTTCCCGATATCCGACGGTAGTGTNNNNNNNNCACTGATGGCCATTTGGA</t>
  </si>
  <si>
    <t>TCTAAAATTTTCTTAGGAA</t>
  </si>
  <si>
    <t>CAGGCCACAGTACATTTATAT</t>
  </si>
  <si>
    <t>AAATAATTAATGATGTGGACAAGATGAACTGCTTGAATGTTCACTGCAGCACTGTATGCTGTAATAGAAACTCGGGAGCAATTACAACATTCAATATGGGGAACTGGTTAAT</t>
  </si>
  <si>
    <t>CAGGCCACAGTACATTTATATCTTCAGCTTCCCGATATCCGACGGTAGTGTNNNNNNNNTCTAAAATTTTCTTAGGAA</t>
  </si>
  <si>
    <t>GTGAACATTCAAGCAG</t>
  </si>
  <si>
    <t>GGATTTTTTTCTCTAATATTTTAA</t>
  </si>
  <si>
    <t>TTCATCTTGTCCACATCATTAATTATTTTTCCTAAGAAAATTTTAGAAGTAACATTGTCAGGTCAGAGTCTGCACATATATTTCTTTCTCTTTTTAAATAATTTAATGTCTG</t>
  </si>
  <si>
    <t>GGATTTTTTTCTCTAATATTTTAACTTCAGCTTCCCGATATCCGACGGTAGTGTNNNNNNNNGTGAACATTCAAGCAG</t>
  </si>
  <si>
    <t>ATAACATCAACAGCTTTTC</t>
  </si>
  <si>
    <t>CAGGGAAACTGAGCACAGACA</t>
  </si>
  <si>
    <t>GTTTGAGTATTTACTATGTGCCAAGTATTGAGATAAGCATTTTATATAAATGTTCTCATTAAATTCTCATGACTACCCTATAAAATAGACAGCGTTAATACCACTTTACGGA</t>
  </si>
  <si>
    <t>CAGGGAAACTGAGCACAGACACTTCAGCTTCCCGATATCCGACGGTAGTGTNNNNNNNNATAACATCAACAGCTTTTC</t>
  </si>
  <si>
    <t>CAACATCAGCTGTGTGGTC</t>
  </si>
  <si>
    <t>CCGTAAAGTGGTATTAACGCT</t>
  </si>
  <si>
    <t>ATGGCAAATACTAATGACTTTATTTGAGGAACTGCATAGGGTAGTGAATATACATTAATAGCTGTGTGCCTTTGGGAAAATTAACTAAATTGTCTGTGCTCAGTTTCCCTGT</t>
  </si>
  <si>
    <t>CCGTAAAGTGGTATTAACGCTCTTCAGCTTCCCGATATCCGACGGTAGTGTNNNNNNNNCAACATCAGCTGTGTGGTC</t>
  </si>
  <si>
    <t>CACACAGCTATTAATGTATA</t>
  </si>
  <si>
    <t>GGTCTTAACCTCCCCTCAGA</t>
  </si>
  <si>
    <t>TTCACTACCCTATGCAGTTCCTCAAATAAAGTCATTAGTATTTGCCATGACCACACAGCTGATGTTGCCACTCTGGAAGCCGCAGAGTTTACAGAGAAGACATGGCACTGCT</t>
  </si>
  <si>
    <t>GGTCTTAACCTCCCCTCAGACTTCAGCTTCCCGATATCCGACGGTAGTGTNNNNNNNNCACACAGCTATTAATGTATA</t>
  </si>
  <si>
    <t>CATTGACATTTCTGCAGAAG</t>
  </si>
  <si>
    <t>GTAAACTCTGCGGCTTCCAG</t>
  </si>
  <si>
    <t>GCCGCCTGGCCAAGAACCGGAAAGGCATCGCCATTATCATTCATGGGACACCCTTGTCAGGTAGGCAACAGTTCTGAGGGGAGGTTAAGACCAGCAGTGCCATGTCTTCTCT</t>
  </si>
  <si>
    <t>GTAAACTCTGCGGCTTCCAGCTTCAGCTTCCCGATATCCGACGGTAGTGTNNNNNNNNCATTGACATTTCTGCAGAAG</t>
  </si>
  <si>
    <t>GTTCTTGGCCAGGCGG</t>
  </si>
  <si>
    <t>CAGCTGCAAATTTAAAATATATGT</t>
  </si>
  <si>
    <t>CCTTCTGCAGAAATGTCAATGCCCAGGTGGCGAGCGATTGCTTTGCTCACTGGGTTGTTTTCCACCTCTCCAACTTCCTCCATGGAGTGGCTGTCAATGCTCTGAAGCTTGT</t>
  </si>
  <si>
    <t>CAGCTGCAAATTTAAAATATATGTCTTCAGCTTCCCGATATCCGACGGTAGTGTNNNNNNNNGTTCTTGGCCAGGCGG</t>
  </si>
  <si>
    <t>TGCCATTTAAAAAAAACAGC</t>
  </si>
  <si>
    <t>CTTCAGAGCATTGACAGCCA</t>
  </si>
  <si>
    <t>ATTTAAAAAGAAATATCCATTCCCATTTCCATCAGTACCCATGTAAATTCCGGCTGTGTAGCATGCATGCCATGTGTGCACACACATATATTTTAAATTTGCAGCTGACAAG</t>
  </si>
  <si>
    <t>CTTCAGAGCATTGACAGCCACTTCAGCTTCCCGATATCCGACGGTAGTGTNNNNNNNNTGCCATTTAAAAAAAACAGC</t>
  </si>
  <si>
    <t>GCTTGGAGAGAACTAGTAT</t>
  </si>
  <si>
    <t>CAGGTTGGATGTGACAGAGAT</t>
  </si>
  <si>
    <t>CAAAACACTAAAATGCTCGGTTACTTTGGAAAATGATTTTTTCCAGGCTTTCCTCATCCTCCTCTTCCTCTAGGTAGGTTTTGGACTCGACCAACAGGGCGTGCCATTCTTC</t>
  </si>
  <si>
    <t>CAGGTTGGATGTGACAGAGATCTTCAGCTTCCCGATATCCGACGGTAGTGTNNNNNNNNGCTTGGAGAGAACTAGTAT</t>
  </si>
  <si>
    <t>GTGTTTTCATCCTTTGCTAC</t>
  </si>
  <si>
    <t>CCCTGTTGGTCGAGTCCAAA</t>
  </si>
  <si>
    <t>CTGGCAGAAGAGGAAGATATAACCTCATCAGATCAGGGAACCTCCAATAGCACAAAGAGGACATCGCTGAGCCGAGGGATCTCTGTCACATCCAACCTGGAAGAATGGCACG</t>
  </si>
  <si>
    <t>CCCTGTTGGTCGAGTCCAAACTTCAGCTTCCCGATATCCGACGGTAGTGTNNNNNNNNGTGTTTTCATCCTTTGCTAC</t>
  </si>
  <si>
    <t>ATTCAGAGGGGCAAAGGC</t>
  </si>
  <si>
    <t>GTACTCGTACAGTTCTGGGGGC</t>
  </si>
  <si>
    <t>AATGGTTAGCATGAGGTGTTCTCCACATTGAGTTCTCACCATTCTCCTGTGCCAGATTCTCCAGATATTTCGCCCTCATCTGCTCCTCTTTTGACTTCTTTATCTCTTTGAA</t>
  </si>
  <si>
    <t>GTACTCGTACAGTTCTGGGGGCCTTCAGCTTCCCGATATCCGACGGTAGTGTNNNNNNNNATTCAGAGGGGCAAAGGC</t>
  </si>
  <si>
    <t>GGGCTATGATTCCTACAA</t>
  </si>
  <si>
    <t>GAGAATCTGGCACAGGAGAATG</t>
  </si>
  <si>
    <t>CACCCTGCTGCTGCCTCCCCGCAACCCTGGGGAGAAGCTGCCCCCAGAACTGTACGAGTACTTCAAAGAGATAAAGAAGTCAAAAGAGGAGCAGATGAGGGCGAAATATCTG</t>
  </si>
  <si>
    <t>GAGAATCTGGCACAGGAGAATGCTTCAGCTTCCCGATATCCGACGGTAGTGTNNNNNNNNGGGCTATGATTCCTACAA</t>
  </si>
  <si>
    <t>CTTCTCCCCAGGGTTGTGGG</t>
  </si>
  <si>
    <t>GTGGGTCTGCTCACTGATTT</t>
  </si>
  <si>
    <t>GAGGCAGCAGCAGGGTGTTGTAGGAATCATAGCCCTTCAGCTTCCGCAAGATCTGCTCGAGGGGAGAAAGAGAATCCTGTTGGTCTCACTAGAAATCTCCCTGCAGCTCTAA</t>
  </si>
  <si>
    <t>GTGGGTCTGCTCACTGATTTCTTCAGCTTCCCGATATCCGACGGTAGTGTNNNNNNNNCTTCTCCCCAGGGTTGTGGG</t>
  </si>
  <si>
    <t>CTTCTCCCCAGGGTTGCGGG</t>
  </si>
  <si>
    <t>GTGGGTCTGCTCACTGATTTCTTCAGCTTCCCGATATCCGACGGTAGTGTNNNNNNNNCTTCTCCCCAGGGTTGCGGG</t>
  </si>
  <si>
    <t>AAACAGTTTGGTTTGACCTC</t>
  </si>
  <si>
    <t>AAGTAGCAGTGGCCCCAGAT</t>
  </si>
  <si>
    <t>TGCTCACCTTTTCTTCTATGAGATACTGCTGATCAAATTCTAAGGAATAAAACTCAATGGGGAAGTTGCAGGGATTCTTCACTATCACCTCGGCCTCGTCTCCAGGTGCACA</t>
  </si>
  <si>
    <t>AAGTAGCAGTGGCCCCAGATCTTCAGCTTCCCGATATCCGACGGTAGTGTNNNNNNNNAAACAGTTTGGTTTGACCTC</t>
  </si>
  <si>
    <t>CAAACCCTGGTGTTTCAGAT</t>
  </si>
  <si>
    <t>GGAGACGAGGCCGAGGTGAT</t>
  </si>
  <si>
    <t>TGCCCAGAGTGCTCAAAAGCTTACCCTCCTGGCACGTGGGCAAGGTCTAGAGCCACGCCTGGAATTTAGTCCTTCAGTCCTGGATCTGGGGCCACTGCTACTTTGTGCACCT</t>
  </si>
  <si>
    <t>GGAGACGAGGCCGAGGTGATCTTCAGCTTCCCGATATCCGACGGTAGTGTNNNNNNNNCAAACCCTGGTGTTTCAGAT</t>
  </si>
  <si>
    <t>TGGCTCTAGACCTTGC</t>
  </si>
  <si>
    <t>CATTACATGTCATGTAAAACAAAA</t>
  </si>
  <si>
    <t>CCACGTGCCAGGAGGGTAAGCTTTTGAGCACTCTGGGCAATCTGAAACACCAGGGTTTGGCTGTAGAATTTCTGGAAAACATAAAAACAAAACAAGCATCTGAGTTTATTTC</t>
  </si>
  <si>
    <t>CATTACATGTCATGTAAAACAAAACTTCAGCTTCCCGATATCCGACGGTAGTGTNNNNNNNNTGGCTCTAGACCTTGC</t>
  </si>
  <si>
    <t>GAAGCCATATTTCTTTAAAG</t>
  </si>
  <si>
    <t>CGCGTAGTTTCTGTCTTAAG</t>
  </si>
  <si>
    <t>CTCACCTCTTCTTTTGGCATGAATTTCACTTGCACGTTGGACTTCTCACCAGGATCCAAGACTCCAGAAATGGGCTGGATTTCGAAGATCCGTGTCTTTGGCTTTAATTCAG</t>
  </si>
  <si>
    <t>CGCGTAGTTTCTGTCTTAAGCTTCAGCTTCCCGATATCCGACGGTAGTGTNNNNNNNNGAAGCCATATTTCTTTAAAG</t>
  </si>
  <si>
    <t>CAGGAAATGTGGGTTGTG</t>
  </si>
  <si>
    <t>GAATTAAAGCCAAAGACACGGA</t>
  </si>
  <si>
    <t>TGAGTGGAAGGTGAATGAGCTCATTTTCCATAGAAGATGATCTAATTCTCTAATATTTATAAACCAGCTGGAGAAACACATGCCGAAGTACTTAAGACAGAAACTACGCGCT</t>
  </si>
  <si>
    <t>GAATTAAAGCCAAAGACACGGACTTCAGCTTCCCGATATCCGACGGTAGTGTNNNNNNNNCAGGAAATGTGGGTTGTG</t>
  </si>
  <si>
    <t>CCAATGGGCCACAGCTC</t>
  </si>
  <si>
    <t>AAGTCCACTTTTCCACGAGAGAG</t>
  </si>
  <si>
    <t>ATTTACCTTGTCAACAGGCTTTTGGCTCTGGACGAACCATTCACAAGGGACTTGGAGATGATTGGAAAGCTGAATAGTTTCCACCAGGCACTGTCCACACTGAATTGTGGCA</t>
  </si>
  <si>
    <t>AAGTCCACTTTTCCACGAGAGAGCTTCAGCTTCCCGATATCCGACGGTAGTGTNNNNNNNNCCAATGGGCCACAGCTC</t>
  </si>
  <si>
    <t>AACCCCATGACACATGA</t>
  </si>
  <si>
    <t>GCCACAATTCAGTGTGGACAGTG</t>
  </si>
  <si>
    <t>TAACTGCAGTTTATACCCTCTCTAGGTGGTTGGAGGGCCAACAGTTCACATCTGTCTCCAAGCCAAGGTGACCATTCCAACCATGACTCTCTCTCGTGGAAAAGTGGACTTT</t>
  </si>
  <si>
    <t>GCCACAATTCAGTGTGGACAGTGCTTCAGCTTCCCGATATCCGACGGTAGTGTNNNNNNNNAACCCCATGACACATGA</t>
  </si>
  <si>
    <t>CCATCAGCAAGCAGAGC</t>
  </si>
  <si>
    <t>AATATTTCCGTTTCACAATGAGG</t>
  </si>
  <si>
    <t>TGGAAACCTGCAGGTCCGGGTGGGCCCAGCGGTGCCTTGTACCTTGATGGGCAGAATGACTTCTTTGCTTCCAACAGGAAGATTGGCCCCCTGTGGGTCAAATCTCACTTCA</t>
  </si>
  <si>
    <t>AATATTTCCGTTTCACAATGAGGCTTCAGCTTCCCGATATCCGACGGTAGTGTNNNNNNNNCCATCAGCAAGCAGAGC</t>
  </si>
  <si>
    <t>GCTTTCTCTAGAGCAGCT</t>
  </si>
  <si>
    <t>GAAGTGAGATTTGACCCACAGG</t>
  </si>
  <si>
    <t>CTTGTTTGCTGTTTCTCTTTTCCATGAAGAAATTTTTTTTTGTCTTGGTCCAGGATTCAGTACTGAGCTAGATCGTGTAAAGAATCTACCTCATTGTGAAACGGAAATATTT</t>
  </si>
  <si>
    <t>GAAGTGAGATTTGACCCACAGGCTTCAGCTTCCCGATATCCGACGGTAGTGTNNNNNNNNGCTTTCTCTAGAGCAGCT</t>
  </si>
  <si>
    <t>CCAAGTGCAATAGGAAAG</t>
  </si>
  <si>
    <t>AGGATGATGTAGCCAAAGTCCA</t>
  </si>
  <si>
    <t>GGTCTCCCCAGCCTGGGTACCTGTCTCATGAAGGACACGCTTGTCTGCATGGAATGACACTGGAAAGTGACTGGTGTTGATGATCTTGATGATGTGGGTTCGGACTTCGCCA</t>
  </si>
  <si>
    <t>AGGATGATGTAGCCAAAGTCCACTTCAGCTTCCCGATATCCGACGGTAGTGTNNNNNNNNCCAAGTGCAATAGGAAAG</t>
  </si>
  <si>
    <t>AGAAAAAAAAAATCAGACTC</t>
  </si>
  <si>
    <t>GGCGAAGTCCGAACCCACAT</t>
  </si>
  <si>
    <t>ACTCACTTTTGGAAAAGTAGCCTTCCAGGTTTGAAAGTGACTAGTAAGGTCTATTAACCATTTCAGAATCCAGCTACCAGAGTACATCCTGGACTTTGGCTACATCATCCTT</t>
  </si>
  <si>
    <t>GGCGAAGTCCGAACCCACATCTTCAGCTTCCCGATATCCGACGGTAGTGTNNNNNNNNAGAAAAAAAAAATCAGACTC</t>
  </si>
  <si>
    <t>TCTGAAACAAGCACAGC</t>
  </si>
  <si>
    <t>CATAGCTTTGGACTATAAGTCTT</t>
  </si>
  <si>
    <t>ACAGAAAGGCAGTCACTGGAAACCACTCACTTGGCCAGTTTGCGGCGACTCCGATGGCTGAAGCAGGGGTCATCCATAGGATCAGGGGTGGTTGTTTTCTGATGTTCTAGGA</t>
  </si>
  <si>
    <t>CATAGCTTTGGACTATAAGTCTTCTTCAGCTTCCCGATATCCGACGGTAGTGTNNNNNNNNTCTGAAACAAGCACAGC</t>
  </si>
  <si>
    <t>TTTAGGGGTGGTATTGTC</t>
  </si>
  <si>
    <t>CCTAGAACATCAGAAAACAACC</t>
  </si>
  <si>
    <t>CCTGTTGAGAATGCATGTTCCTAAAGAATTTGCTGACTTGCTCTTCCTTCTTGCTTCAGGTAAGTGCTCATCTCCAGATGGAGGTAGAAAGACTTATAGTCCAAAGCTATGT</t>
  </si>
  <si>
    <t>CCTAGAACATCAGAAAACAACCCTTCAGCTTCCCGATATCCGACGGTAGTGTNNNNNNNNTTTAGGGGTGGTATTGTC</t>
  </si>
  <si>
    <t>CGTGCAGGCTGGAGCT</t>
  </si>
  <si>
    <t>GAACATTTCATACTTTTCATTTGC</t>
  </si>
  <si>
    <t>GTCTTACCTCAGCAGGCTCGTCTTCTGGCACTTCCTCAGTTATTATGTCAAAGTGATCGAGCATTTCACATTTGTTATACTCTTTGTCTGTGTTTTTCCTGGCTTGATTCAA</t>
  </si>
  <si>
    <t>GAACATTTCATACTTTTCATTTGCCTTCAGCTTCCCGATATCCGACGGTAGTGTNNNNNNNNCGTGCAGGCTGGAGCT</t>
  </si>
  <si>
    <t>CCACCTTACCAGGAGCTG</t>
  </si>
  <si>
    <t>GAATCAAGCCAGGAAAAACACA</t>
  </si>
  <si>
    <t>AGGGTCTGTGTTTGCGACATCATTCATATTTTTCTGACCTTCCTGATTCTGCTCTCCTTCCAACCCCCACTCCCCACCCTGGTACAGCAAATGAAAAGTATGAAATGTTCTT</t>
  </si>
  <si>
    <t>GAATCAAGCCAGGAAAAACACACTTCAGCTTCCCGATATCCGACGGTAGTGTNNNNNNNNCCACCTTACCAGGAGCTG</t>
  </si>
  <si>
    <t>GGGAACTACTCCAGTGTG</t>
  </si>
  <si>
    <t>CCTTTTAAAGACCTCAGGTACT</t>
  </si>
  <si>
    <t>AAGTACTACCTGTGAGGTTCCTGGGGAGATCGAGGCAGATTTGGGGAAAGATTCCCTCTCCGCTCAGAGTGATATTTTCTGGGTCCAGGTGGGCGATCTGTATCTGGAAACT</t>
  </si>
  <si>
    <t>CCTTTTAAAGACCTCAGGTACTCTTCAGCTTCCCGATATCCGACGGTAGTGTNNNNNNNNGGGAACTACTCCAGTGTG</t>
  </si>
  <si>
    <t>TGAACCTGTACTGTAGCAC</t>
  </si>
  <si>
    <t>GTTTCCAGATACAGATCGCCC</t>
  </si>
  <si>
    <t>ATTCGTTTTCCCTTTTCTGGTCTTTCTACCGCGTAGGGCTTTATCAGTTCACATCAAGAGCAGGTATTAAAAGTTTACTACCTACCTGGAGTACCTGAGGTCTTTAAAAGGA</t>
  </si>
  <si>
    <t>GTTTCCAGATACAGATCGCCCCTTCAGCTTCCCGATATCCGACGGTAGTGTNNNNNNNNTGAACCTGTACTGTAGCAC</t>
  </si>
  <si>
    <t>GTTACTGTGGGACTAAATAA</t>
  </si>
  <si>
    <t>ATACTCACCTGCTTCGGAGT</t>
  </si>
  <si>
    <t>ATATTTGTTTAATAAATGAGCGAAGTGGCTTGGATTTATTTTTTTTTTCTGCTTCCGAGAGTTCTTTAGTTTTAACAAAAAGAAAAAATCACACTTGTAATCCTGGTCGTGA</t>
  </si>
  <si>
    <t>ATACTCACCTGCTTCGGAGTCTTCAGCTTCCCGATATCCGACGGTAGTGTNNNNNNNNGTTACTGTGGGACTAAATAA</t>
  </si>
  <si>
    <t>GACTGACCACCAGTCTTC</t>
  </si>
  <si>
    <t>CACGACCAGGATTACAAGTGTG</t>
  </si>
  <si>
    <t>TCCAGACAACCTTCTCCCTGGAGTGCCACTAATCCTGCCTGTGTCTGTAAGTAAATGGTGGGAGGGGCCCGAATTCAAACCTACGAGCCCCACTCCGAAGCAGGTGAGTATT</t>
  </si>
  <si>
    <t>CACGACCAGGATTACAAGTGTGCTTCAGCTTCCCGATATCCGACGGTAGTGTNNNNNNNNGACTGACCACCAGTCTTC</t>
  </si>
  <si>
    <t>AGGGAGAAGGTTGTCTGG</t>
  </si>
  <si>
    <t>GAGTGACTCCATCTTGGGATGC</t>
  </si>
  <si>
    <t>AGAAGACTGGTGGTCAGTCAGAACCTTGAACTCAAAGCCAACTTTCCCCATGTTCGTCAGCGTGATTTCCCTCTCTGTGACATGGTCAAACAGCTTGAGAAGAGAAGGAGAA</t>
  </si>
  <si>
    <t>GAGTGACTCCATCTTGGGATGCCTTCAGCTTCCCGATATCCGACGGTAGTGTNNNNNNNNAGGGAGAAGGTTGTCTGG</t>
  </si>
  <si>
    <t>AGAAAATCTCTACCCGATGG</t>
  </si>
  <si>
    <t>CAGAGCTTTAGCTTGTGCAA</t>
  </si>
  <si>
    <t>TTTGTGATACCTGTAATCCGTAGTGAATATCCTTGGTGTCAAAGGAATAGTTGACCAGGGACGCCTCTCCCTTCAGTGTTATTTCGTAGGTGGGTCCTTCTTCCACTTCACA</t>
  </si>
  <si>
    <t>CAGAGCTTTAGCTTGTGCAACTTCAGCTTCCCGATATCCGACGGTAGTGTNNNNNNNNAGAAAATCTCTACCCGATGG</t>
  </si>
  <si>
    <t>TACAGAATGACTTTCTCTG</t>
  </si>
  <si>
    <t>GTGAAGTGGAAGAAGGACCCA</t>
  </si>
  <si>
    <t>CAGGTGTTTGATATTTTGCCCCTGTTTGGAGTGTTGCAGCCACACAGTAGCCACCAAATATCGTTCACCTTCTATGGACACGCTAACATCATTGCACAAGCTAAAGCTCTGT</t>
  </si>
  <si>
    <t>GTGAAGTGGAAGAAGGACCCACTTCAGCTTCCCGATATCCGACGGTAGTGTNNNNNNNNTACAGAATGACTTTCTCTG</t>
  </si>
  <si>
    <t>GGGCAAAATATCAAACACCT</t>
  </si>
  <si>
    <t>AGGTAGCCCAGCACCCTGAA</t>
  </si>
  <si>
    <t>GCAGAGAAAGTCATTCTGTAAGAGAGCAGCTGTTGGGATGAATGCCTGCCAAGGATAAGTGAAAGTTATGTCAATTTACACATTAATTCCAGTCTTTAACTCATTTGATAGA</t>
  </si>
  <si>
    <t>AGGTAGCCCAGCACCCTGAACTTCAGCTTCCCGATATCCGACGGTAGTGTNNNNNNNNGGGCAAAATATCAAACACCT</t>
  </si>
  <si>
    <t>CTGCTCAGTTAGAAAGTAA</t>
  </si>
  <si>
    <t>GCTCTGGCTTGAGTATATTCT</t>
  </si>
  <si>
    <t>AGTTAGTGTCTGATAAGGTCAGGAATCACACGGTGTCACTTACTTCTTCTATCCCAATGGAAAGCATCTCATTCTGTTCACAGGTCTGTAGGGATTCCTGATCCTCCACCTG</t>
  </si>
  <si>
    <t>GCTCTGGCTTGAGTATATTCTCTTCAGCTTCCCGATATCCGACGGTAGTGTNNNNNNNNCTGCTCAGTTAGAAAGTAA</t>
  </si>
  <si>
    <t>ATTTTTCTGTCAATTGATGA</t>
  </si>
  <si>
    <t>GGAATCCCTACAGACCTGTG</t>
  </si>
  <si>
    <t>TCCATTTTGAATGCTTGCCAGCTTTTCCTCACATCTTTAATTTCTAGGAAATAAAAATTAGCTCTACTGAAATAGAAAGAATATACTCAAGCCAGAGCCAGGTGGAGGATCA</t>
  </si>
  <si>
    <t>GGAATCCCTACAGACCTGTGCTTCAGCTTCCCGATATCCGACGGTAGTGTNNNNNNNNATTTTTCTGTCAATTGATGA</t>
  </si>
  <si>
    <t>ATGGGAAGGACCCTTGA</t>
  </si>
  <si>
    <t>CCTAGGAAGTTTAATGAAATGCA</t>
  </si>
  <si>
    <t>CCTGCCTACCCTCCCCATGGAAAGGACACCGTACATCTGAGATCACACTGGAAGCTTTCGTTTTTCTTAGTTCTTTTTCTTCAGGCCTGGCATCTTCATCCACAAGGACAGT</t>
  </si>
  <si>
    <t>CCTAGGAAGTTTAATGAAATGCACTTCAGCTTCCCGATATCCGACGGTAGTGTNNNNNNNNATGGGAAGGACCCTTGA</t>
  </si>
  <si>
    <t>AGAATCCCCCTTACGTT</t>
  </si>
  <si>
    <t>GTCCTTGTGGATGAAGATGCCAG</t>
  </si>
  <si>
    <t>TGGGGGTGTGGTAGAGGGAGAAGAGGAAGACAGGGCTGTTATGCACCTGAGACTGTGTGGCGATGACAGCCCAATGAGTGAATCTCTGCATTTCATTAAACTTCCTAGGACT</t>
  </si>
  <si>
    <t>GTCCTTGTGGATGAAGATGCCAGCTTCAGCTTCCCGATATCCGACGGTAGTGTNNNNNNNNAGAATCCCCCTTACGTT</t>
  </si>
  <si>
    <t>AAAGAAAAGAAAAGCTACTA</t>
  </si>
  <si>
    <t>GATGGACTCCATCTGGGACA</t>
  </si>
  <si>
    <t>CAAATAATCTATGTTGGCTTTGCACTTACTTAACAAAATCATTTAAATCCATCTCGGGGGACTCTACTGTAACTAGGATTGCTGGTGGGCTGGCAGCCTCTGAGGTTGCTGG</t>
  </si>
  <si>
    <t>GATGGACTCCATCTGGGACACTTCAGCTTCCCGATATCCGACGGTAGTGTNNNNNNNNAAAGAAAAGAAAAGCTACTA</t>
  </si>
  <si>
    <t>TTTGCAAAAACTGATGTCTC</t>
  </si>
  <si>
    <t>GCCAGCCCACCAGCAATCCT</t>
  </si>
  <si>
    <t>CTGTCTCCCCCTATTCCCTGTCCCATGCTTTGGTAGGTTTGTGACATTGCCGAAGAAGCCCTACAGTGCCCCAGTGTCCCAGATGGAGTCCATCCCAGCAACCTCAGAGGCT</t>
  </si>
  <si>
    <t>GCCAGCCCACCAGCAATCCTCTTCAGCTTCCCGATATCCGACGGTAGTGTNNNNNNNNTTTGCAAAAACTGATGTCTC</t>
  </si>
  <si>
    <t>TGAGAGTTCTGTGCTGGG</t>
  </si>
  <si>
    <t>GATGCAGCCAAAATCCAGCTCC</t>
  </si>
  <si>
    <t>GGTACCTTATCTGATTTTCCTCATCATTCACCAAGAAGAACCAGCGAAACTTCACAACCAACGGACTGCAGTTGGTGATGGTAACGTAGCGAATGAGCTCAGTATCGTTCAG</t>
  </si>
  <si>
    <t>GATGCAGCCAAAATCCAGCTCCCTTCAGCTTCCCGATATCCGACGGTAGTGTNNNNNNNNTGAGAGTTCTGTGCTGGG</t>
  </si>
  <si>
    <t>GGGTGGCAGAAGAAATTC</t>
  </si>
  <si>
    <t>GAACGATACTGAGCTCATTCGC</t>
  </si>
  <si>
    <t>TAGCAATTAAGTATGTGGAACACCCTCAGATAGACAGCCTGGACCTGCGCGGAGAAGTGCATTACCCCAACCTCAGCTTTGAGACAAAGGAGCTGGATTTTGGCTGCATCCT</t>
  </si>
  <si>
    <t>GAACGATACTGAGCTCATTCGCCTTCAGCTTCCCGATATCCGACGGTAGTGTNNNNNNNNGGGTGGCAGAAGAAATTC</t>
  </si>
  <si>
    <t>TCTATCTGAGGGTGTTCC</t>
  </si>
  <si>
    <t>GCTACAAACAAGATAATGGGGA</t>
  </si>
  <si>
    <t>ACATACTTAATTGCTAGAATTTCTTCTGCCACCCAGTTGTTCAGATCGTTTCTGTAGGAAGGGTCAAACTTGATCAGCAGGTTTTTTTCTTCATCAATTTCCAGTTTAATAG</t>
  </si>
  <si>
    <t>GCTACAAACAAGATAATGGGGACTTCAGCTTCCCGATATCCGACGGTAGTGTNNNNNNNNTCTATCTGAGGGTGTTCC</t>
  </si>
  <si>
    <t>GTAAATACCTGGCTGTCC</t>
  </si>
  <si>
    <t>GTTTGACCCTTCCTACAGAAAC</t>
  </si>
  <si>
    <t>TGTTTCATGTACCAGGGTGGAAATGCATAGTACAAAAGTTAGTAATTTCCCCATTATCTTGTTTGTAGCCTATTAAACTGGAAATTGATGAAGAAAAAAACCTGCTGATCAA</t>
  </si>
  <si>
    <t>GTTTGACCCTTCCTACAGAAACCTTCAGCTTCCCGATATCCGACGGTAGTGTNNNNNNNNGTAAATACCTGGCTGTCC</t>
  </si>
  <si>
    <t>CTCTTCCTTTATCACACCC</t>
  </si>
  <si>
    <t>CAACAAGTTCACGGGCAGGGT</t>
  </si>
  <si>
    <t>CGCCCCACCCCAGACAGCTTGCCAGAACAGACCCCTATTAAGGTACCTCAGGAGTTGCCGGCAGCAGGGATTTATCAGTCTCACATATAAAGAAGGGTCCAGATGTTGACAG</t>
  </si>
  <si>
    <t>CAACAAGTTCACGGGCAGGGTCTTCAGCTTCCCGATATCCGACGGTAGTGTNNNNNNNNCTCTTCCTTTATCACACCC</t>
  </si>
  <si>
    <t>GTTTCCTCTTTTTCTGTTT</t>
  </si>
  <si>
    <t>GTGAGACTGATAAATCCCTGC</t>
  </si>
  <si>
    <t>TTGCAGAAACCTAACAGTATCCTGAAACCTGATTACCAGCCCTTGGCCATAAAGAACATTTCCACCCTGCCCGTGAACTTGTTGCTGTCAACATCTGGACCCTTCTTTATAT</t>
  </si>
  <si>
    <t>GTGAGACTGATAAATCCCTGCCTTCAGCTTCCCGATATCCGACGGTAGTGTNNNNNNNNGTTTCCTCTTTTTCTGTTT</t>
  </si>
  <si>
    <t>TGCTGACCCTAGTCGAAG</t>
  </si>
  <si>
    <t>CACCAAGCTCTTCCCCTTCTGT</t>
  </si>
  <si>
    <t>CACCCAGCCCTCGCCAGCACACCTCACTGACCTTCTCCAGTCGGTAGATGAGCTGCTTGGTGGAGAGCTGGATGAGAGGTGCGACGAACTCACAGGTGATGTTCACAGCCAT</t>
  </si>
  <si>
    <t>CACCAAGCTCTTCCCCTTCTGTCTTCAGCTTCCCGATATCCGACGGTAGTGTNNNNNNNNTGCTGACCCTAGTCGAAG</t>
  </si>
  <si>
    <t>TATAGTTGTTCCCCAAATGC</t>
  </si>
  <si>
    <t>GCACCTCTCATCCAGCTCTC</t>
  </si>
  <si>
    <t>TGGCTTATCTCACTGGCAGATAGTGAAAGAGAAGCTGGTGTGCCACGCCATCATCGGGGCACAGAAGGGGAAGAGCTTGGTGATGGCTGTGAACATCACCTGTGAGTTCGTC</t>
  </si>
  <si>
    <t>GCACCTCTCATCCAGCTCTCCTTCAGCTTCCCGATATCCGACGGTAGTGTNNNNNNNNTATAGTTGTTCCCCAAATGC</t>
  </si>
  <si>
    <t>CAGTAGAGATTTATTTAGGA</t>
  </si>
  <si>
    <t>GATGAAACACGGGGCTCTGT</t>
  </si>
  <si>
    <t>AAAAACAATAGCTTCCAAATGTGCTATCCCCTTACCCTGGGAGTAGCAGAATAGCCTTCGAGTATCACATCAATTGCCTGGCCTGGGTACAGCTCCATGCTGGCGGGGTGGA</t>
  </si>
  <si>
    <t>GATGAAACACGGGGCTCTGTCTTCAGCTTCCCGATATCCGACGGTAGTGTNNNNNNNNCAGTAGAGATTTATTTAGGA</t>
  </si>
  <si>
    <t>AGGCCAAGCTGAGTAAGA</t>
  </si>
  <si>
    <t>GTACCCAGGCCAGGCAATTGAT</t>
  </si>
  <si>
    <t>AGGGCCGGGTTAAGAAGGGACATGCTCATGTCCAACCCCAGCCCAGTGGCTCTCAGGAGCCCAGGGATCCACAGAGCCCCGTGTTTCATCTCCACCCCGCCAGCATGGAGCT</t>
  </si>
  <si>
    <t>GTACCCAGGCCAGGCAATTGATCTTCAGCTTCCCGATATCCGACGGTAGTGTNNNNNNNNAGGCCAAGCTGAGTAAGA</t>
  </si>
  <si>
    <t>GCATGTCCCTTCTTAACCC</t>
  </si>
  <si>
    <t>GCTGGAAAAGACGAGGCAGGT</t>
  </si>
  <si>
    <t>GGCCCTTCTTACTCAGCTTGGCCTGGGGTCGGAAGCTATCATTCATCCAGAACAACTGTTGGATCCGACGTCCCTTGTTGATCAACTTAAAGTGGTAATAGTGGGTATCCAG</t>
  </si>
  <si>
    <t>GCTGGAAAAGACGAGGCAGGTCTTCAGCTTCCCGATATCCGACGGTAGTGTNNNNNNNNGCATGTCCCTTCTTAACCC</t>
  </si>
  <si>
    <t>ATTGTTGCTCACCATTTT</t>
  </si>
  <si>
    <t>ACTTTAAGTTGATCAACAAGGG</t>
  </si>
  <si>
    <t>AAATACTTCCAGAAGAGTAAATCCCAAGGGTGTAGAGCTGAACAGAACATCCCTAAATGGAATCCTCTCAACACCTGCCTCGTCTTTTCCAGCCTGGATACCCACTATTACC</t>
  </si>
  <si>
    <t>ACTTTAAGTTGATCAACAAGGGCTTCAGCTTCCCGATATCCGACGGTAGTGTNNNNNNNNATTGTTGCTCACCATTTT</t>
  </si>
  <si>
    <t>GCTCAGCATATGTAACATA</t>
  </si>
  <si>
    <t>CCTGAACAGGAATCCGATAGG</t>
  </si>
  <si>
    <t>TGTGATATCTATAAAAACTGGTCCATGAGATTTCCTTACCTAAAATGTGCCCCCAAATTGAGTTCTGGAGCAAAGGGCTTATCTGAAACAATAGTGGAACCAGTTCCGGAAG</t>
  </si>
  <si>
    <t>CCTGAACAGGAATCCGATAGGCTTCAGCTTCCCGATATCCGACGGTAGTGTNNNNNNNNGCTCAGCATATGTAACATA</t>
  </si>
  <si>
    <t>GGCATGGTTCCTCCAGAA</t>
  </si>
  <si>
    <t>CCGGAACTGGTTCCACTATTGT</t>
  </si>
  <si>
    <t>ACTGATGTTCAACTGGCACTGACCGCCAACCTGAATGACACACTGACATTCAAGGACTGTGTTATTTTGGACATTGAAAATAGCAGTACCTATCGGATTCCTGTTCAGGCTT</t>
  </si>
  <si>
    <t>CCGGAACTGGTTCCACTATTGTCTTCAGCTTCCCGATATCCGACGGTAGTGTNNNNNNNNGGCATGGTTCCTCCAGAA</t>
  </si>
  <si>
    <t>GGTCAGTGCCAGTTGAA</t>
  </si>
  <si>
    <t>GTTCTATAGATGTCAAAGCCCTC</t>
  </si>
  <si>
    <t>CATCAGTTTCTGGAGGAACCATGCCTTCATTGGGTTCAATCGTCCAAAGGGATTTTTTGTGTGCCTGCAACACAAGAGTACAAGTTAACAGGGAAGATATTCTTGGCTTTTT</t>
  </si>
  <si>
    <t>GTTCTATAGATGTCAAAGCCCTCCTTCAGCTTCCCGATATCCGACGGTAGTGTNNNNNNNNGGTCAGTGCCAGTTGAA</t>
  </si>
  <si>
    <t>AAGCTGTGTTTCATCATG</t>
  </si>
  <si>
    <t>ATTGGGATGGACGTAGATAACT</t>
  </si>
  <si>
    <t>TCCCATGACTTACCATGTGTGCCTGGAAAAATGCGGGAATGAAGGACTGGTTGCATAGGTTGAGAATCCTGGAAGAGTCTTTTAGGACGTAGATATTCCCGAAGTCCACTTG</t>
  </si>
  <si>
    <t>ATTGGGATGGACGTAGATAACTCTTCAGCTTCCCGATATCCGACGGTAGTGTNNNNNNNNAAGCTGTGTTTCATCATG</t>
  </si>
  <si>
    <t>TTTTATTGAAGGAATGGCT</t>
  </si>
  <si>
    <t>AAGTGGACTTCGGGAATATCT</t>
  </si>
  <si>
    <t>AAAAGTGGCTAGCCATTTCCAGCTGTTCCTGTGTTCTTTCTCTCTGGCGGAACTCAGGTATGTCACTTAAAGAGCGCTGGAGAAGGCCCAGTTATCTACGTCCATCCCAATC</t>
  </si>
  <si>
    <t>AAGTGGACTTCGGGAATATCTCTTCAGCTTCCCGATATCCGACGGTAGTGTNNNNNNNNTTTTATTGAAGGAATGGCT</t>
  </si>
  <si>
    <t>TTGCAGTTCTGAAAATGGAC</t>
  </si>
  <si>
    <t>GAGATGACCCCGCTGGGGGT</t>
  </si>
  <si>
    <t>TCTCACCAAAGGGGGGTCCTGGCTCCCAAAGATTGAGATGTAAACCGTGGATCTGTGTTCTCCAGTGACCTGGGTCTCCAGGACCAGTGGTATGTGGATGGTGCTGCTTGGG</t>
  </si>
  <si>
    <t>GAGATGACCCCGCTGGGGGTCTTCAGCTTCCCGATATCCGACGGTAGTGTNNNNNNNNTTGCAGTTCTGAAAATGGAC</t>
  </si>
  <si>
    <t>TTCAAAATAAGCAAATACGC</t>
  </si>
  <si>
    <t>CAAGCAGCACCATCCACATA</t>
  </si>
  <si>
    <t>TATTTGTTCCATGCTGTGCTGTCCTTACCCCTCTGGTTTTCTCTCCCCCAGGTGTGTGAGGAGGTGCCTACTGTGCTGTTTTCCAGCCCCACCCCCAGCGGGGTCATCTCCC</t>
  </si>
  <si>
    <t>CAAGCAGCACCATCCACATACTTCAGCTTCCCGATATCCGACGGTAGTGTNNNNNNNNTTCAAAATAAGCAAATACGC</t>
  </si>
  <si>
    <t>AATACTGAAGAAGGAGAAA</t>
  </si>
  <si>
    <t>GTATTGACCAGGTGGAGGGCA</t>
  </si>
  <si>
    <t>GGAACTCACCTGAGGCTGGACCTCATAGAATCCTGGGAGGTCATCTTGATTGGCAAGCTGGAGTGTTTTCTCATACGGGTACTTCAGGAAGCAGTGCCCAAAGTCCACCTCT</t>
  </si>
  <si>
    <t>GTATTGACCAGGTGGAGGGCACTTCAGCTTCCCGATATCCGACGGTAGTGTNNNNNNNNAATACTGAAGAAGGAGAAA</t>
  </si>
  <si>
    <t>TATGTGACACTGACAAATGT</t>
  </si>
  <si>
    <t>GAGGTGGACTTTGGGCACTG</t>
  </si>
  <si>
    <t>ATCTCGCTTGGGGCTCTGCGTTTTCTGTATGTAAACAAGCTCTCTGTTTTGAATTGTGTGATGGGCTCCTCCGAGCAGGTGTGTTGTACCTGCCCTCCACCTGGTCAATACA</t>
  </si>
  <si>
    <t>GAGGTGGACTTTGGGCACTGCTTCAGCTTCCCGATATCCGACGGTAGTGTNNNNNNNNTATGTGACACTGACAAATGT</t>
  </si>
  <si>
    <t>TATGTGACACTGACAAAGGT</t>
  </si>
  <si>
    <t>GAGGTGGACTTTGGGCACTGCTTCAGCTTCCCGATATCCGACGGTAGTGTNNNNNNNNTATGTGACACTGACAAAGGT</t>
  </si>
  <si>
    <t>CTGGGAGGCAGCCCAT</t>
  </si>
  <si>
    <t>CCAGCTCGTATTTCTGCACAGTGT</t>
  </si>
  <si>
    <t>TACTGGAGGCTCGGGGGCGACTCAGGAGAAGAGCAAGCTGGGGAGCAATACCTTGCTGTAATTAAGAGCGCCAGCACCTCTTCTCCGATGCCCTCCACGTCCACCACGAGTG</t>
  </si>
  <si>
    <t>CCAGCTCGTATTTCTGCACAGTGTCTTCAGCTTCCCGATATCCGACGGTAGTGTNNNNNNNNCTGGGAGGCAGCCCAT</t>
  </si>
  <si>
    <t>CCAGCTCGTATTTCTGTACAGTGT</t>
  </si>
  <si>
    <t>CCAGCTCGTATTTCTGTACAGTGTCTTCAGCTTCCCGATATCCGACGGTAGTGTNNNNNNNNCTGGGAGGCAGCCCAT</t>
  </si>
  <si>
    <t>CTTTTTCGAAGACCAACTTG</t>
  </si>
  <si>
    <t>CAGCAAGGTATTGCTCCCCA</t>
  </si>
  <si>
    <t>TCACCTTTTTCTTTCCAGGTGACATTATGCTCCAACACTGTGCAGAAATACGAGCTGGCACTCGTGGTGGACGTGGAGGGCATCGGAGAAGAGGTGCTGGCGCTCTTAATTA</t>
  </si>
  <si>
    <t>CAGCAAGGTATTGCTCCCCACTTCAGCTTCCCGATATCCGACGGTAGTGTNNNNNNNNCTTTTTCGAAGACCAACTTG</t>
  </si>
  <si>
    <t>ATTTTGAAGGCTCAGCTG</t>
  </si>
  <si>
    <t>ATATTTCTTCCTTGGTCCAAGA</t>
  </si>
  <si>
    <t>CTTAGCTGTGTGTGCAGGAAGGCCATGCACTTTACCCTGATAGCAGCAAATCCCTGGGGGCGAATGGTGCCACAGTCAGGAGAGATGGTGAATTCTTTTGGTTTCATTGAGG</t>
  </si>
  <si>
    <t>ATATTTCTTCCTTGGTCCAAGACTTCAGCTTCCCGATATCCGACGGTAGTGTNNNNNNNNATTTTGAAGGCTCAGCTG</t>
  </si>
  <si>
    <t>ACTGCGTATCCCTGGGGA</t>
  </si>
  <si>
    <t>CCTGACTGTGGCACCATTCGCC</t>
  </si>
  <si>
    <t>TGGCCTTGGCCATAAAAGCATTTCATATTGTGAGCAGCATGTGGACTACAAAAGACCATCTTGGACCAAGGAAGAAATATCCTCAATGAAACCAAAAGAATTCACCATCTCT</t>
  </si>
  <si>
    <t>CCTGACTGTGGCACCATTCGCCCTTCAGCTTCCCGATATCCGACGGTAGTGTNNNNNNNNACTGCGTATCCCTGGGGA</t>
  </si>
  <si>
    <t>CACAATATGAAATGCTTTTA</t>
  </si>
  <si>
    <t>GAGAAATAAAAGCCCCCCCA</t>
  </si>
  <si>
    <t>TGGCCAAGGCCATCCCCAGGGATACGCAGTTTGTAAGTCATGGGGATCAAAGAGGTATTATTGAGGGAACATATCAAGGTATGAGGAAACCCTGGAAAACAAAATATGATGT</t>
  </si>
  <si>
    <t>GAGAAATAAAAGCCCCCCCACTTCAGCTTCCCGATATCCGACGGTAGTGTNNNNNNNNCACAATATGAAATGCTTTTA</t>
  </si>
  <si>
    <t>TGTAAACCTTCCTCCTTC</t>
  </si>
  <si>
    <t>ATGACACAGCCTCTGGAAGGAG</t>
  </si>
  <si>
    <t>CACGTAGAGAAAAGGAATCCTATTCAATTTCTAATTTAAAATGGAAAACTACTCACCAAAGGAAACATCACCAAAGTGCAGAGCTGGAACATTAAAATGGAAGGTAGGTCCA</t>
  </si>
  <si>
    <t>ATGACACAGCCTCTGGAAGGAGCTTCAGCTTCCCGATATCCGACGGTAGTGTNNNNNNNNTGTAAACCTTCCTCCTTC</t>
  </si>
  <si>
    <t>AGGTATGGTTTTTGTACTTA</t>
  </si>
  <si>
    <t>GTTCCAGCTCTGCACTTTGG</t>
  </si>
  <si>
    <t>TCCTTGCCCTACTTCCTGATTGTGACTCTGATTCACTGGATTCTCTCCCTCTCCCCCACCTTGTATTCCTCCTTCCAGAGGCTGTGTCATTGGACCTACCTTCCATTTTAAT</t>
  </si>
  <si>
    <t>GTTCCAGCTCTGCACTTTGGCTTCAGCTTCCCGATATCCGACGGTAGTGTNNNNNNNNAGGTATGGTTTTTGTACTTA</t>
  </si>
  <si>
    <t>CTGTTAGTTTCTACATTCAT</t>
  </si>
  <si>
    <t>ATAGCTTGGACTCCACTTGG</t>
  </si>
  <si>
    <t>TATAAATGTACCTTACCTAATGGTCAGTTTCACAGGCTCAGGTGACCCATTGACATTGACCAGGAACTCTTCTTCAAAGTTTCCCAGGATGGTAGAGCTGAAGGAGATCTGG</t>
  </si>
  <si>
    <t>ATAGCTTGGACTCCACTTGGCTTCAGCTTCCCGATATCCGACGGTAGTGTNNNNNNNNCTGTTAGTTTCTACATTCAT</t>
  </si>
  <si>
    <t>CATCGATGCTCTCTTCA</t>
  </si>
  <si>
    <t>CCTGGGAAACTTTGAAGAAGAGT</t>
  </si>
  <si>
    <t>ACATGACCCCTCCAACTTCAGCTTTGGGGGCCTGCTTTGTTTTCAGTCCCAAGGAAGGCATCATTGAACCAAGTGGAGTCCAAGCTATCCAGATCTCCTTCAGCTCTACCAT</t>
  </si>
  <si>
    <t>CCTGGGAAACTTTGAAGAAGAGTCTTCAGCTTCCCGATATCCGACGGTAGTGTNNNNNNNNCATCGATGCTCTCTTCA</t>
  </si>
  <si>
    <t>GAAGTTGGAGGGGTCAT</t>
  </si>
  <si>
    <t>GTACTGTTTAACAGCAACAAAGG</t>
  </si>
  <si>
    <t>GTTGAAGAGAGCATCGATGCTGCCTTTGTTGTACAGTATCGCCTATATCAATAAAAGGCAAGAATGTGAAGGTCAATGGGCCTCTGACCTATTTTCATATAAGCATGTGTCT</t>
  </si>
  <si>
    <t>GTACTGTTTAACAGCAACAAAGGCTTCAGCTTCCCGATATCCGACGGTAGTGTNNNNNNNNGAAGTTGGAGGGGTCAT</t>
  </si>
  <si>
    <t>AACAAACCCCAAAAGCCAA</t>
  </si>
  <si>
    <t>CCCATGCCTTCCCCTTTGATT</t>
  </si>
  <si>
    <t>GTACTGTTTGAAGTATCAACGAACAACTCTAGTGCTTACCTCATAACAATGTGCAGATCCAGTGAAAACTTTCCCAATATCCAGCAATTCAAAGTTGAAGTGAATCTTAGGT</t>
  </si>
  <si>
    <t>CCCATGCCTTCCCCTTTGATTCTTCAGCTTCCCGATATCCGACGGTAGTGTNNNNNNNNAACAAACCCCAAAAGCCAA</t>
  </si>
  <si>
    <t>GGTAACGTACATGAGGG</t>
  </si>
  <si>
    <t>GATTCACTTCAACTTTGAATTGC</t>
  </si>
  <si>
    <t>AACATGATTTGGGGTAAATGAAGCACCATTTGGATGATAAAGTCTGAATTGTTTTTCTAGGCCGAGAAATCCGTCTGCCCCTCCGAATCAAAGGGGAAGGCATGGGACCTAA</t>
  </si>
  <si>
    <t>GATTCACTTCAACTTTGAATTGCCTTCAGCTTCCCGATATCCGACGGTAGTGTNNNNNNNNGGTAACGTACATGAGGG</t>
  </si>
  <si>
    <t>GGTAACCTGAGTTTACCA</t>
  </si>
  <si>
    <t>ACCTTCCTGAAAAACATGAAAG</t>
  </si>
  <si>
    <t>CTTGGAGGAGGTCACTACCTAAAATGTCGCAGTAAATGGTCTGTTGATAGAGCTTGGCTTCTAGTGGGTTAAAGTACACGGTGATTTCAGCTGATGAGTTGGGCCAGACATC</t>
  </si>
  <si>
    <t>ACCTTCCTGAAAAACATGAAAGCTTCAGCTTCCCGATATCCGACGGTAGTGTNNNNNNNNGGTAACCTGAGTTTACCA</t>
  </si>
  <si>
    <t>ATGTAATAACACTTACAAGC</t>
  </si>
  <si>
    <t>GCCAAGCTCTATCAACAGAC</t>
  </si>
  <si>
    <t>AGTGTCTTTCTTTTGTCATATTGTTTTTTAATGATTCTTTCATGTTTTTCAGGAAGGTGATGTCTGGCCCAACTCATCAGCTGAAATCACCGTGTACTTTAACCCACTAGAA</t>
  </si>
  <si>
    <t>GCCAAGCTCTATCAACAGACCTTCAGCTTCCCGATATCCGACGGTAGTGTNNNNNNNNATGTAATAACACTTACAAGC</t>
  </si>
  <si>
    <t>CATTTCCTGTATGGTCAG</t>
  </si>
  <si>
    <t>AAGATGTTCTCGGAGTAAAGGA</t>
  </si>
  <si>
    <t>CTTTTATTTATATGCTCACCAGGGGCTCCACAGTGAAAACGTTATTGAAGAACAGCTTGCTGTCTCCCTGCACCAGCCTCCTCTGATTCGCAAAGGTTCGGGACAGAACAGA</t>
  </si>
  <si>
    <t>AAGATGTTCTCGGAGTAAAGGACTTCAGCTTCCCGATATCCGACGGTAGTGTNNNNNNNNCATTTCCTGTATGGTCAG</t>
  </si>
  <si>
    <t>AGTACCCACATGAATCTCAC</t>
  </si>
  <si>
    <t>GTTCTGTCCCGAACCTTTGC</t>
  </si>
  <si>
    <t>ATTGCCTGTTTTCTTTAGGGCCTGTGATGATCTGATCAAAGAGGAGAAGGATGAGACTGATGAGTTTTTTGAAGAGTGCATTACTGATCCTTTACTCCGAGAACATCTTTCT</t>
  </si>
  <si>
    <t>GTTCTGTCCCGAACCTTTGCCTTCAGCTTCCCGATATCCGACGGTAGTGTNNNNNNNNAGTACCCACATGAATCTCAC</t>
  </si>
  <si>
    <t>TATAGGTGATTTTTGTTA</t>
  </si>
  <si>
    <t>AGATATGTAGGTTTTCTCGATG</t>
  </si>
  <si>
    <t>CAGACCTATATTTTTCTCTGTCCTCTTCTTGCTGGGTAGCAAATACCTTCCACAGGAAATGGGCAATGATATTACTGCGATTGTGAATGGTTATAGTTCGCTGATTGGCCAG</t>
  </si>
  <si>
    <t>AGATATGTAGGTTTTCTCGATGCTTCAGCTTCCCGATATCCGACGGTAGTGTNNNNNNNNTATAGGTGATTTTTGTTA</t>
  </si>
  <si>
    <t>TCTTGAAGTGTGTTTGTAC</t>
  </si>
  <si>
    <t>GGCCAATCAGCGAACTATAAC</t>
  </si>
  <si>
    <t>TTTGTTAATTCCTAGGTGAAAAGGTGTTTGTATCTCTCTATGGAGCTGCCATAGACATGAATATAAGGCTGGATAAGAATTCCTTGACCATCGAGAAAACCTACATATCTCT</t>
  </si>
  <si>
    <t>GGCCAATCAGCGAACTATAACCTTCAGCTTCCCGATATCCGACGGTAGTGTNNNNNNNNTCTTGAAGTGTGTTTGTAC</t>
  </si>
  <si>
    <t>TCTCATCTGACCTTTCTT</t>
  </si>
  <si>
    <t>GACTCTCCCACATTAAGAGTTC</t>
  </si>
  <si>
    <t>AATATGTAGAACTTTTAACAAAGAATACTGCATACCTGTGTCATAACACACGATAAGTCTTCCACTGTGATCGCCCACACTCTGTGGCTCAAACTCCACTTCCAGTTGCATG</t>
  </si>
  <si>
    <t>GACTCTCCCACATTAAGAGTTCCTTCAGCTTCCCGATATCCGACGGTAGTGTNNNNNNNNTCTCATCTGACCTTTCTT</t>
  </si>
  <si>
    <t>AGAACTCCTGTCTCCTTT</t>
  </si>
  <si>
    <t>GCAACTGGAAGTGGAGTTTGAG</t>
  </si>
  <si>
    <t>CCTCCCCGTCTCACACTAGTCAGAAATATGCTCTGATGATGTGCCTCTCTGTGTGTTGCAGGCCTTTCTCTATAGAACCAGCTATTGGAACTCTTAATGTGGGAGAGTCCAT</t>
  </si>
  <si>
    <t>GCAACTGGAAGTGGAGTTTGAGCTTCAGCTTCCCGATATCCGACGGTAGTGTNNNNNNNNAGAACTCCTGTCTCCTTT</t>
  </si>
  <si>
    <t>ACAAGAGCTAAAGGCATG</t>
  </si>
  <si>
    <t>AGGAAAATCGAGAATGGCTCGT</t>
  </si>
  <si>
    <t>CATACCTACAAGTTTTGATGTGAAATACAGCATTTTTGTTGCCAATGTTTCGTACCAGCAGAATCTTCTGGGTGCTGTATTTGACAGGACAAGTGGAAAAATTCAGCTTGTC</t>
  </si>
  <si>
    <t>AGGAAAATCGAGAATGGCTCGTCTTCAGCTTCCCGATATCCGACGGTAGTGTNNNNNNNNACAAGAGCTAAAGGCATG</t>
  </si>
  <si>
    <t>GATCATACCCTTCCCTTG</t>
  </si>
  <si>
    <t>CCACTTGTCCTGTCAAATACAG</t>
  </si>
  <si>
    <t>TAGGATTACGCCCATACGTTGACCTGTGTTACTGAAAGAGAAAAGTTTATTGTACCCATCAAAGCTAGAGGGGCACGAGCCATTCTCGATTTTCCTGACAAGCTGAATTTTT</t>
  </si>
  <si>
    <t>CCACTTGTCCTGTCAAATACAGCTTCAGCTTCCCGATATCCGACGGTAGTGTNNNNNNNNGATCATACCCTTCCCTTG</t>
  </si>
  <si>
    <t>TGATGGGTACAATAAACTT</t>
  </si>
  <si>
    <t>GATGAGAGGCATTTTGCAAAA</t>
  </si>
  <si>
    <t>TTCTCTTTCAGTAACACAGGTCAACGTATGGGCGTAATCCTACAAGGGAAGGGTATGATCATTATTTGTGGAAAAAGCAACATGATCACGATAACTGTTCAAGAAAAGGGTC</t>
  </si>
  <si>
    <t>GATGAGAGGCATTTTGCAAAACTTCAGCTTCCCGATATCCGACGGTAGTGTNNNNNNNNTGATGGGTACAATAAACTT</t>
  </si>
  <si>
    <t>TCCAATTTCTTGCCATTC</t>
  </si>
  <si>
    <t>ACTTTCTTCCACAACTTTCACC</t>
  </si>
  <si>
    <t>CTGGTATTACCTTGTTCTCCTCTGGAGTAAAGAGGATTCGGAATATGGAAGGCACTCCAGGAGCCACTTTGTGGCCAATATCTTTGGGGCTGATTACTTTAAAGTAAGGCGA</t>
  </si>
  <si>
    <t>ACTTTCTTCCACAACTTTCACCCTTCAGCTTCCCGATATCCGACGGTAGTGTNNNNNNNNTCCAATTTCTTGCCATTC</t>
  </si>
  <si>
    <t>AGTAGTTGATGGATTTCAGT</t>
  </si>
  <si>
    <t>CAGCCCCAAAGATATTGGCC</t>
  </si>
  <si>
    <t>CTGTGTTTAACTCTGCTTTTTCACATGCACGATGTTCATCATCATGTGTTTCCCTGCAGATTCCAAGGTTGGTGAAAGTTGTGGAAGAAAGTTCGCCTTACTTTAAAGTAAT</t>
  </si>
  <si>
    <t>CAGCCCCAAAGATATTGGCCCTTCAGCTTCCCGATATCCGACGGTAGTGTNNNNNNNNAGTAGTTGATGGATTTCAGT</t>
  </si>
  <si>
    <t>CCACCCCAGTGAACATA</t>
  </si>
  <si>
    <t>CAATTCCTGAAAACTTCAGTTGA</t>
  </si>
  <si>
    <t>CTCACTTTGTCATTGTTCCTCAAAATCAGTGGAACTTCATAGACTTCACAGGGAGTGTAGTTCTGAAATATAATTTCTGATGGAAAGGGCTGGAATAATGCCTGATCCAGGT</t>
  </si>
  <si>
    <t>CAATTCCTGAAAACTTCAGTTGACTTCAGCTTCCCGATATCCGACGGTAGTGTNNNNNNNNCCACCCCAGTGAACATA</t>
  </si>
  <si>
    <t>ATATTTCCCATGTTTAGTTT</t>
  </si>
  <si>
    <t>ATCAGGCATTATTCCAGCCC</t>
  </si>
  <si>
    <t>TAATATCCACAGGTCTACGTAGTATTTTCTTATCTTCCCCAGTCATTTTTGTCAATGTGTGACTATAACAATAATTTACTCTTTCAACTGAAGTTTTCAGGAATTGACCTGG</t>
  </si>
  <si>
    <t>ATCAGGCATTATTCCAGCCCCTTCAGCTTCCCGATATCCGACGGTAGTGTNNNNNNNNATATTTCCCATGTTTAGTTT</t>
  </si>
  <si>
    <t>AAGTACGACAGAGAGCA</t>
  </si>
  <si>
    <t>GGAACTCTGAGGGTGTAAGCTAG</t>
  </si>
  <si>
    <t>GCTACCTTCTGATGTGTTGTTTCCCCCATATCTAAGAGTTCGATGATCTGTGGTCGGCACATCAAACGTGTTTTTGCCAGTCTCTGCTCGGTGGTCAGGGACATTTCCTTCA</t>
  </si>
  <si>
    <t>GGAACTCTGAGGGTGTAAGCTAGCTTCAGCTTCCCGATATCCGACGGTAGTGTNNNNNNNNAAGTACGACAGAGAGCA</t>
  </si>
  <si>
    <t>AGAATTATCCTGAAAGCTG</t>
  </si>
  <si>
    <t>GAAGGAAATGTCCCTGACCAC</t>
  </si>
  <si>
    <t>CAAACACAAATTATTCATTACTGGTACTTATGAAAACACTTTTTCAGTACATCCACTTAAGAATCTTTGGTTCTTATTGTTTTACATTCTAGCTTACACCCTCAGAGTTCCT</t>
  </si>
  <si>
    <t>GAAGGAAATGTCCCTGACCACCTTCAGCTTCCCGATATCCGACGGTAGTGTNNNNNNNNAGAATTATCCTGAAAGCTG</t>
  </si>
  <si>
    <t>GCAACTGTCATTCTCCT</t>
  </si>
  <si>
    <t>AATCCTTTGAACATATTGACCAA</t>
  </si>
  <si>
    <t>AAGGAGATTGCATTAAGTATTTTACATATTAATTCCCGGATACATTACCATTCGGTTTACTTCTTCTTCTGTAACCACCTTTGGACTCAGGGGTGGCAAAACCTTGCTTTGA</t>
  </si>
  <si>
    <t>AATCCTTTGAACATATTGACCAACTTCAGCTTCCCGATATCCGACGGTAGTGTNNNNNNNNGCAACTGTCATTCTCCT</t>
  </si>
  <si>
    <t>CTGTATTTGTTCTAAGACAT</t>
  </si>
  <si>
    <t>CAAAGCAAGGTTTTGCCACC</t>
  </si>
  <si>
    <t>TTTTGTTTCACTCTTAGGTGAGAAAAAAAAATTACTAAAAATGACAAGTAGAAGACTTGAGGAGTCCATGGGGGCTGTTCAGATGGGATTGGTCAATATGTTCAAAGGATTT</t>
  </si>
  <si>
    <t>CAAAGCAAGGTTTTGCCACCCTTCAGCTTCCCGATATCCGACGGTAGTGTNNNNNNNNCTGTATTTGTTCTAAGACAT</t>
  </si>
  <si>
    <t>GTAACCCAGGACAGGTAAT</t>
  </si>
  <si>
    <t>GTGTGAGTCCAGAACAGATAA</t>
  </si>
  <si>
    <t>TCCATACACAAATTATTCTATTCTTATGAATCTCACATTTGAATATGACCAGCACATACCAATGTCTTTGCAGAGGCTCATATGGGTCCAAAGAATTCCAGTCATCCAGAAT</t>
  </si>
  <si>
    <t>GTGTGAGTCCAGAACAGATAACTTCAGCTTCCCGATATCCGACGGTAGTGTNNNNNNNNGTAACCCAGGACAGGTAAT</t>
  </si>
  <si>
    <t>ACCATATTTCACAGGCTGG</t>
  </si>
  <si>
    <t>GGACCCATATGAGCCTCTGCA</t>
  </si>
  <si>
    <t>TCTTAAACTCCTGAGCTCAAGTGATCTGCCCACCTCGGCCTCCCAATGTGCTGGGGAACTATTTTCTGTTATCTGTTCTGGACTCACACATTCTGGATGACTGGAATTCTTT</t>
  </si>
  <si>
    <t>GGACCCATATGAGCCTCTGCACTTCAGCTTCCCGATATCCGACGGTAGTGTNNNNNNNNACCATATTTCACAGGCTGG</t>
  </si>
  <si>
    <t>GTTCCCCAGCACATTGGG</t>
  </si>
  <si>
    <t>ACCTTTAGTCCCGGCTACTTGG</t>
  </si>
  <si>
    <t>AGGCCGAGGTGGGCAGATCACTTGAGCTCAGGAGTTTAAGACCAGCCTGTGAAATATGGTGAAACCCCATCTCTACAAAAAATACCAAGATTAGCTGTGCATGGTGGTGCAC</t>
  </si>
  <si>
    <t>ACCTTTAGTCCCGGCTACTTGGCTTCAGCTTCCCGATATCCGACGGTAGTGTNNNNNNNNGTTCCCCAGCACATTGGG</t>
  </si>
  <si>
    <t>CAGAGTCTGACTCTGTCAC</t>
  </si>
  <si>
    <t>CCATGCACAGCTAATCTTGGT</t>
  </si>
  <si>
    <t>CCAGGCTGGAGTGCATTGGCAAGATCCCAGCTCACTGCAACCTCTGCTTCTCAGGCTCAAGCCATCCTCCCACTTCAGTCTCCCAAGTAGCCGGGACTAAAGGTGTGCACCA</t>
  </si>
  <si>
    <t>CCATGCACAGCTAATCTTGGTCTTCAGCTTCCCGATATCCGACGGTAGTGTNNNNNNNNCAGAGTCTGACTCTGTCAC</t>
  </si>
  <si>
    <t>GGCTTGAGCCTGAGAAG</t>
  </si>
  <si>
    <t>GAAAACTGACACATTTTACATGC</t>
  </si>
  <si>
    <t>CAGAGGTTGCAGTGAGCTGGGATCTTGCCAATGCACTCCAGCCTGGGTGACAGAGTCAGACTCTGTCTCAAAAAAGTAAAGAAAATATTTCATTATCAGGTTCTAAAGATTG</t>
  </si>
  <si>
    <t>GAAAACTGACACATTTTACATGCCTTCAGCTTCCCGATATCCGACGGTAGTGTNNNNNNNNGGCTTGAGCCTGAGAAG</t>
  </si>
  <si>
    <t>CACAATCTCTGCGAGGACCT</t>
  </si>
  <si>
    <t>AGCCGCCCGCACTCTCCATG</t>
  </si>
  <si>
    <t>CTGACCTTGGTGCACTCCGGGTCCCACGTTTATTCTACCTCCATTCCCCGCCAAGACCCCGCGTCCAACTCACAGACCCCGCCGCCGCTGAGGGGCTCCATACCCAGCTTGA</t>
  </si>
  <si>
    <t>AGCCGCCCGCACTCTCCATGCTTCAGCTTCCCGATATCCGACGGTAGTGTNNNNNNNNCACAATCTCTGCGAGGACCT</t>
  </si>
  <si>
    <t>TTGCCTCCTCCAATCATCG</t>
  </si>
  <si>
    <t>GGCGGCGGGGTCTGTGAGTTG</t>
  </si>
  <si>
    <t>CGCGGCTTGCTAGGCTGTGCGGCTCCGTGGTTACCGTGGCAACGGACGGCAACAGCTCGGGCGGCGCATGGAGAGTGCGGGCGGCTTCAAGCTGGGTATGGAGCCCCTCAGC</t>
  </si>
  <si>
    <t>GGCGGCGGGGTCTGTGAGTTGCTTCAGCTTCCCGATATCCGACGGTAGTGTNNNNNNNNTTGCCTCCTCCAATCATCG</t>
  </si>
  <si>
    <t>ATTTGTTTAATAAATGAGCG</t>
  </si>
  <si>
    <t>GGGCTCGTAGGTTTGAATTC</t>
  </si>
  <si>
    <t>AAGTGGCTTGGATTTATTTTTTTTTTTCTGCTTCTGAGAGTTCTTTAGTTTTAACAAAAAGAAAAAATCACACTTGTAATCCTGGTCGTGAATACTCACCTGCTTCGGAGTG</t>
  </si>
  <si>
    <t>GGGCTCGTAGGTTTGAATTCCTTCAGCTTCCCGATATCCGACGGTAGTGTNNNNNNNNATTTGTTTAATAAATGAGCG</t>
  </si>
  <si>
    <t>GGCTTTGAGTTCAAGGT</t>
  </si>
  <si>
    <t>ACTCCGAAGCAGGTGAGTATTCA</t>
  </si>
  <si>
    <t>TCTGACTGACCACCAGTCTTCTCCAGACAACCTTCTCCCTGGAGTGCCACTAATCCTGCCTGTGTCTGTAAGTAAATGGTGGGAGGGGCCTGAATTCAAACCTACGAGCCCC</t>
  </si>
  <si>
    <t>ACTCCGAAGCAGGTGAGTATTCACTTCAGCTTCCCGATATCCGACGGTAGTGTNNNNNNNNGGCTTTGAGTTCAAGGT</t>
  </si>
  <si>
    <t>GGAGATGGTTCTGAGGAGT</t>
  </si>
  <si>
    <t>CAGGACTGACAGCATCACCTT</t>
  </si>
  <si>
    <t>ATACCTTGTTAAAGATGAGCCTCATCTTGGGGGCCCACTCCTAGCCTGAAATTCAAGTCACAGCAACAGTGTCCCGGGGCAGGGACCTCTTGGCTCTATGGATCTTCCACTG</t>
  </si>
  <si>
    <t>CAGGACTGACAGCATCACCTTCTTCAGCTTCCCGATATCCGACGGTAGTGTNNNNNNNNGGAGATGGTTCTGAGGAGT</t>
  </si>
  <si>
    <t>TCAAAGTATGTAACCAGAA</t>
  </si>
  <si>
    <t>CCATAGAGCCAAGAGGTCCCT</t>
  </si>
  <si>
    <t>AGGTTTTAGCAGGAAGAGGTGAAGAGCTGCTCATTTTTATTTTCATCTTTCAACATAGTGCTCCGGAGTTATGCAATAGGAAGGTGATGCTGTCAGTCCTGCAGTGGAAGAT</t>
  </si>
  <si>
    <t>CCATAGAGCCAAGAGGTCCCTCTTCAGCTTCCCGATATCCGACGGTAGTGTNNNNNNNNTCAAAGTATGTAACCAGAA</t>
  </si>
  <si>
    <t>AGGATAAAAATGGTATGCT</t>
  </si>
  <si>
    <t>AAGGTAGTTGGGTTGAGAACA</t>
  </si>
  <si>
    <t>TACGCTGAAAGGGAATCAGTACTTGAGGATCTCTCAGTTCCTGTGTGGCTGGAGAAGGACACAGGCATTACACATGGATACATGGCACCCTTCCTCCCACTCATGGTTCTGG</t>
  </si>
  <si>
    <t>AAGGTAGTTGGGTTGAGAACACTTCAGCTTCCCGATATCCGACGGTAGTGTNNNNNNNNAGGATAAAAATGGTATGCT</t>
  </si>
  <si>
    <t>AGTGGGAGGAAGGGTGC</t>
  </si>
  <si>
    <t>GCCCCAGGCAGGTATGAGAATAT</t>
  </si>
  <si>
    <t>CATGTATCCATGTGTAATGCCTGTGTCCTTCTCCAGCCACACAGGAACTGAGAGATCCTCAAGTACTGATTCCCTTTCAGCGTAAGCATACCATTTTTATCCTGAGTTAGCT</t>
  </si>
  <si>
    <t>GCCCCAGGCAGGTATGAGAATATCTTCAGCTTCCCGATATCCGACGGTAGTGTNNNNNNNNAGTGGGAGGAAGGGTGC</t>
  </si>
  <si>
    <t>ACACCTCATCCTTCCTG</t>
  </si>
  <si>
    <t>GCTGATACTGAAATAGACCTTTT</t>
  </si>
  <si>
    <t>CGACGCCATGTCTACCAACATTTGTAGTTTCAAGGACAGGTGCGTGTCCATCCTGTGTTGCAAATTCTGTAAACAAGTGCTCAGCTCTAGGGGAATGAAGGCTGTTTTGCTG</t>
  </si>
  <si>
    <t>GCTGATACTGAAATAGACCTTTTCTTCAGCTTCCCGATATCCGACGGTAGTGTNNNNNNNNACACCTCATCCTTCCTG</t>
  </si>
  <si>
    <t>CTTGTTGACTCCCACAGA</t>
  </si>
  <si>
    <t>GCAAAACAGCCTTCATTCCCCT</t>
  </si>
  <si>
    <t>TCCAAGCCATAAGTGTTCCCATTTAGTTAAAAGCTACCGTTGCCCGCCACTAGCATGACTTACTTGGTAGGAGGGATGTCTGTAGAGAAAAGGTCTATTTCAGTATCAGCCA</t>
  </si>
  <si>
    <t>GCAAAACAGCCTTCATTCCCCTCTTCAGCTTCCCGATATCCGACGGTAGTGTNNNNNNNNCTTGTTGACTCCCACAGA</t>
  </si>
  <si>
    <t>CTGTCTTTTTATACCTTTCT</t>
  </si>
  <si>
    <t>CTCTGGGTTTGGAAGATGGA</t>
  </si>
  <si>
    <t>CTCTCCAGCGCAGTGGACTTCACTGGAAGATGCTATTTCACCAAAATCTGCAAATGTAAACTGAAGGACATCGCATGTTTAAAATGGTAATTTGTGGCACTATTCTGGATAG</t>
  </si>
  <si>
    <t>CTCTGGGTTTGGAAGATGGACTTCAGCTTCCCGATATCCGACGGTAGTGTNNNNNNNNCTGTCTTTTTATACCTTTCT</t>
  </si>
  <si>
    <t>TGGCTAGTTATTACATGGT</t>
  </si>
  <si>
    <t>CAGCCAGGCAGTTTATGATAT</t>
  </si>
  <si>
    <t>ATCTAGTAACATTTACTTTCTTTTCTAGTGGGAACATTGTAGGTTATCATGTGATTGTTCCATGTAGTTCCTGTCTTCTTTCCTGCAACAACGGACACTTCTGGATGTTTCA</t>
  </si>
  <si>
    <t>CAGCCAGGCAGTTTATGATATCTTCAGCTTCCCGATATCCGACGGTAGTGTNNNNNNNNTGGCTAGTTATTACATGGT</t>
  </si>
  <si>
    <t>CTCAGGTATTGATAGAGAA</t>
  </si>
  <si>
    <t>AGACAGGAACTACATGGAACA</t>
  </si>
  <si>
    <t>ATGTTACAGGAATGTCCAAGTCAATTGTTTCTTACCTGTGGAGTCTAGTCTGTTAATATCATAAACTGCCTGGCTGTGAAACATCCAGAAGTGTCCGTTGTTGCAGGAAAGA</t>
  </si>
  <si>
    <t>AGACAGGAACTACATGGAACACTTCAGCTTCCCGATATCCGACGGTAGTGTNNNNNNNNCTCAGGTATTGATAGAGAA</t>
  </si>
  <si>
    <t>AGCATTAAAGAATTTTATG</t>
  </si>
  <si>
    <t>GGAATTATGATATATATGATA</t>
  </si>
  <si>
    <t>ACTTTTTATTTTCAGGTGTAAACGTCCTACTTTGGGGCAACTTGCCAGAGATAGAAGAGAGTACAGATGAAGATGTGTTAAATATCTCAGCAGAGGAGTGTATTAGATAAAT</t>
  </si>
  <si>
    <t>GGAATTATGATATATATGATACTTCAGCTTCCCGATATCCGACGGTAGTGTNNNNNNNNAGCATTAAAGAATTTTATG</t>
  </si>
  <si>
    <t>CAGGAAGACAAAACTCTT</t>
  </si>
  <si>
    <t>GTGAAATCTGTAACATGCAAGA</t>
  </si>
  <si>
    <t>GACTCACAACAGCCACAGCCTGTACCCTTCTAACTGTCCCCTCTGAGTCCAACTTACCCCAAAGGAGCAGAGTTGTCAAGAACCACATGTTGTCTCCAAGCTGGTGGGAGCA</t>
  </si>
  <si>
    <t>GTGAAATCTGTAACATGCAAGACTTCAGCTTCCCGATATCCGACGGTAGTGTNNNNNNNNCAGGAAGACAAAACTCTT</t>
  </si>
  <si>
    <t>ATTATTTTCCTTGGACCAA</t>
  </si>
  <si>
    <t>CCTATTAACCTGCAGAAGAGC</t>
  </si>
  <si>
    <t>CTGATATCTTTATTCTCTGATCTCTTGCAGTTCCAGTTGATGGGCAAGTGGGTGAGTGATCTCTAACTCAGCTTCTCCTTCTATGCCACTTTCCTACTTCCAAAGGATGGGT</t>
  </si>
  <si>
    <t>CCTATTAACCTGCAGAAGAGCCTTCAGCTTCCCGATATCCGACGGTAGTGTNNNNNNNNATTATTTTCCTTGGACCAA</t>
  </si>
  <si>
    <t>TTACTCCACTTGATCTTTTT</t>
  </si>
  <si>
    <t>CCATCTGCCTGGGAGCAGCT</t>
  </si>
  <si>
    <t>CTTTTTCTTCTTGTAATCTCCAAGTAGACACCACAAAGGCAGTGATCACTTTGCAGCCTCCATGGGTCAGCGTGTTCCAAGAGGAAACCGTAACCTTGCACTGTGAGGTGCT</t>
  </si>
  <si>
    <t>CCATCTGCCTGGGAGCAGCTCTTCAGCTTCCCGATATCCGACGGTAGTGTNNNNNNNNTTACTCCACTTGATCTTTTT</t>
  </si>
  <si>
    <t>CACCACTGTCATTGACACT</t>
  </si>
  <si>
    <t>GTTTCCTCTTGGAACACGCTG</t>
  </si>
  <si>
    <t>GGCAGAGGTGATTCTGTAGCTGGGGGTCGAGGTCTGAGTGGCTGTGCCATTGAGAAACCACTGTGTAGAGCTGCTCCCAGGCAGATGGAGCACCTCACAGTGCAAGGTTACG</t>
  </si>
  <si>
    <t>GTTTCCTCTTGGAACACGCTGCTTCAGCTTCCCGATATCCGACGGTAGTGTNNNNNNNNCACCACTGTCATTGACACT</t>
  </si>
  <si>
    <t>ATGGCACAGCCACTCA</t>
  </si>
  <si>
    <t>AGAGGTAATTATGACTTGGACCAG</t>
  </si>
  <si>
    <t>GACCTCGACCCCCAGCTACAGAATCACCTCTGCCAGTGTCAATGACAGTGGTGAATACAGGTGCCAGAGAGGTCTCTCAGGGCGAAGTGACCCCATACAGCTGGAAATCCAC</t>
  </si>
  <si>
    <t>AGAGGTAATTATGACTTGGACCAGCTTCAGCTTCCCGATATCCGACGGTAGTGTNNNNNNNNATGGCACAGCCACTCA</t>
  </si>
  <si>
    <t>CCAGATAAATCGACACACAC</t>
  </si>
  <si>
    <t>CCCTGAGAGACCTCTCTGGC</t>
  </si>
  <si>
    <t>ACATCTGGCATCCAGAAAGGAGAGAACGCAGAGGAAGACCTTGTGGTTTCCGGCCCTCCTGGTCCAAGTCATAATTACCTCTGTGGATTTCCAGCTGTATGGGGTCACTTCG</t>
  </si>
  <si>
    <t>CCCTGAGAGACCTCTCTGGCCTTCAGCTTCCCGATATCCGACGGTAGTGTNNNNNNNNCCAGATAAATCGACACACAC</t>
  </si>
  <si>
    <t>GTACCTCCTCCACTGTA</t>
  </si>
  <si>
    <t>CTGGTGTACAATGTGCTTTACTA</t>
  </si>
  <si>
    <t>TACATACATTTTGGGTTCATATTTTTCAGGCTGGCTACTACTGCAGGTCTCCAGCAGAGTCTTCACGGAAGGAGAACCTCTGGCCTTGAGGTGTCATGCGTGGAAGGATAAG</t>
  </si>
  <si>
    <t>CTGGTGTACAATGTGCTTTACTACTTCAGCTTCCCGATATCCGACGGTAGTGTNNNNNNNNGTACCTCCTCCACTGTA</t>
  </si>
  <si>
    <t>CAATGGTAGGTGCCATTGT</t>
  </si>
  <si>
    <t>ACACCTCAAGGCCAGAGGTTC</t>
  </si>
  <si>
    <t>GACTTATGTTGGTTTTCAGAATGGTGAGGTTAGAATTCCAGTGGAAAAACTTAAAGGCTTTGCCATTTCGATAGTAAAGCACATTGTACACCAGCTTATCCTTCCACGCATG</t>
  </si>
  <si>
    <t>ACACCTCAAGGCCAGAGGTTCCTTCAGCTTCCCGATATCCGACGGTAGTGTNNNNNNNNCAATGGTAGGTGCCATTGT</t>
  </si>
  <si>
    <t>ACACCTCAGGGCCAGAGGTTC</t>
  </si>
  <si>
    <t>ACACCTCAGGGCCAGAGGTTCCTTCAGCTTCCCGATATCCGACGGTAGTGTNNNNNNNNCAATGGTAGGTGCCATTGT</t>
  </si>
  <si>
    <t>CATTCTGAAAACCAACATAA</t>
  </si>
  <si>
    <t>CCTCCCCCTGAGGGACCATC</t>
  </si>
  <si>
    <t>GTCACAATGGCACCTACCATTGCTCAGGCATGGGAAAGCATCGCTACACATCAGCAGGAATATCTGTCACTGTGAAAGGTATTGTATTGGAATAGTCATAGAACTGATAGTC</t>
  </si>
  <si>
    <t>CCTCCCCCTGAGGGACCATCCTTCAGCTTCCCGATATCCGACGGTAGTGTNNNNNNNNCATTCTGAAAACCAACATAA</t>
  </si>
  <si>
    <t>GACCTGGATGCTAAACAGG</t>
  </si>
  <si>
    <t>CAAAGTTGCTCTTGCAGAGGC</t>
  </si>
  <si>
    <t>CAACCTTGTCCCCCATCAACTTTCTCCTTAGAGCTATTTCCAGCTCCAGTGCTGAATGCATCTGTGACATCCCCACTCCTGGAGGGGAATCTGGTCACCCTGAGCTGTGAAA</t>
  </si>
  <si>
    <t>CAAAGTTGCTCTTGCAGAGGCCTTCAGCTTCCCGATATCCGACGGTAGTGTNNNNNNNNGACCTGGATGCTAAACAGG</t>
  </si>
  <si>
    <t>ACCCAGAGTCTTCTCTTCTA</t>
  </si>
  <si>
    <t>CACAGCTCAGGGTGACCAGA</t>
  </si>
  <si>
    <t>GCAGTTAGTATTTGGTATTCAGAGGATGTGTTCCTGCCTCGCAGGGTCTTGCTGCCCATGTAGAAGGAGAAGTAAAGCTGCAAACCAGGCCTCTGCAAGAGCAACTTTGTTT</t>
  </si>
  <si>
    <t>CACAGCTCAGGGTGACCAGACTTCAGCTTCCCGATATCCGACGGTAGTGTNNNNNNNNACCCAGAGTCTTCTCTTCTA</t>
  </si>
  <si>
    <t>TACATGGGCAGCAAGACC</t>
  </si>
  <si>
    <t>GCCCTGAGTTGGAGCTTCAAGT</t>
  </si>
  <si>
    <t>CTGCGAGGCAGGAACACATCCTCTGAATACCAAATACTAACTGCTAGAAGAGAAGACTCTGGGTTATACTGGTGCGAGGCTGCCACAGAGGATGGAAATGTCCTTAAGCGCA</t>
  </si>
  <si>
    <t>GCCCTGAGTTGGAGCTTCAAGTCTTCAGCTTCCCGATATCCGACGGTAGTGTNNNNNNNNTACATGGGCAGCAAGACC</t>
  </si>
  <si>
    <t>TCTGGGCCAAAAACCCT</t>
  </si>
  <si>
    <t>GGACATTTCCATCCTCTGTGGCA</t>
  </si>
  <si>
    <t>TGAACAAACCTCAGTCCCATGGGAGATAAGGGAGTCCCTTCTTCTGTGCCAGTGGCTTCCCGTCATTCTCACTCACCAAGCACTTGAAGCTCCAACTCAGGGCTGCGCTTAA</t>
  </si>
  <si>
    <t>GGACATTTCCATCCTCTGTGGCACTTCAGCTTCCCGATATCCGACGGTAGTGTNNNNNNNNTCTGGGCCAAAAACCCT</t>
  </si>
  <si>
    <t>ACCCCTCTGGTCTCTAA</t>
  </si>
  <si>
    <t>GTTCTCTGGGTGACAATACGTAA</t>
  </si>
  <si>
    <t>ATAGTATCTCTTCTCTTTGTCTTTTTCTGTTTCAGGCCTCCAGTTACCAACTCCTGTCTGGTTTCATGTCCTTTTCTATCTGGCAGTGGGAATAATGTTTTTAGTGAACACT</t>
  </si>
  <si>
    <t>GTTCTCTGGGTGACAATACGTAACTTCAGCTTCCCGATATCCGACGGTAGTGTNNNNNNNNACCCCTCTGGTCTCTAA</t>
  </si>
  <si>
    <t>ACCTTCTTCTCATGACCA</t>
  </si>
  <si>
    <t>GGACATGAAACCAGACAGGAGT</t>
  </si>
  <si>
    <t>GAATCCAAAGAGATTTCTAAATCCCACTTTTTCTTTCTTTTCAGTTCTTTACGTATTGTCACCCAGAGAACAGTGTTCACTAAAAACATTATTCCCACTGCCAGATAGAAAA</t>
  </si>
  <si>
    <t>GGACATGAAACCAGACAGGAGTCTTCAGCTTCCCGATATCCGACGGTAGTGTNNNNNNNNACCTTCTTCTCATGACCA</t>
  </si>
  <si>
    <t>AACTGAAAAGAAAGAAAAAG</t>
  </si>
  <si>
    <t>AGCTGCAGGAAGGGGTGCAC</t>
  </si>
  <si>
    <t>TGGGATTTAGAAATCTCTTTGGATTCTGGTCATGAGAAGAAGGTAATTTCCAGCCTTCAAGAAGACAGACATTTAGAAGAAGAGCTGAAATGTCAGGAACAAAAAGAAGAAC</t>
  </si>
  <si>
    <t>AGCTGCAGGAAGGGGTGCACCTTCAGCTTCCCGATATCCGACGGTAGTGTNNNNNNNNAACTGAAAAGAAAGAAAAAG</t>
  </si>
  <si>
    <t>TACGCAGTGCTCATGG</t>
  </si>
  <si>
    <t>GTTCCTGACATTTCAGCTCTTCTT</t>
  </si>
  <si>
    <t>GGAGCAAGTGGGCAGGGGACGGTCCAGATCGATGGCCACCCACTGAGCCGCTGCTACGTGGCCCCCTGGGGCTCCTTCCGGTGCACCCCTTCCTGCAGCTGTTCTTCTTTTT</t>
  </si>
  <si>
    <t>GTTCCTGACATTTCAGCTCTTCTTCTTCAGCTTCCCGATATCCGACGGTAGTGTNNNNNNNNTACGCAGTGCTCATGG</t>
  </si>
  <si>
    <t>TACGCAGTGCTCACGG</t>
  </si>
  <si>
    <t>GTTCCTGACATTTCAGCTCTTCTTCTTCAGCTTCCCGATATCCGACGGTAGTGTNNNNNNNNTACGCAGTGCTCACGG</t>
  </si>
  <si>
    <t>TTATGAAAATCATGCTCTG</t>
  </si>
  <si>
    <t>AGGAGAAGCTGAGTTAGAGAT</t>
  </si>
  <si>
    <t>AATATGGGAGATTTTACATAATTTATAAATCTTTCTTCTTTCTCTGCTTTCCCTATATGCTCTTCTGCAGGTTAATAGGACCCATCCTTTGGAAGTAGGAAAGTGGCATAGA</t>
  </si>
  <si>
    <t>AGGAGAAGCTGAGTTAGAGATCTTCAGCTTCCCGATATCCGACGGTAGTGTNNNNNNNNTTATGAAAATCATGCTCTG</t>
  </si>
  <si>
    <t>ACTGAAGTGGCTCTGAAAAG</t>
  </si>
  <si>
    <t>GCCGGGCAGCAGCAGGCGCA</t>
  </si>
  <si>
    <t>AGCCTTTGGGGTTAGGTGGTTGATCTATTGCGTCCCTTGCACACTCTTACTTCGAGCTGGTGTACTTGGTGACCGCCTTGGTGCCCTCGGACACGGCGTGCTTGGCCAGCTC</t>
  </si>
  <si>
    <t>GCCGGGCAGCAGCAGGCGCACTTCAGCTTCCCGATATCCGACGGTAGTGTNNNNNNNNACTGAAGTGGCTCTGAAAAG</t>
  </si>
  <si>
    <t>CTGGCGCACTACAACAAG</t>
  </si>
  <si>
    <t>GCTCGAAGTAAGAGTGTGCAAG</t>
  </si>
  <si>
    <t>CGCTCCACCATCACATCCCGCGAGATCCAGACGGCCGTGCGCCTGCTGCTGCCCGGCGAGCTGGCCAAGCACGCCGTGTCCGAGGGCACCAAGGCGGTCACCAAGTACACCA</t>
  </si>
  <si>
    <t>GCTCGAAGTAAGAGTGTGCAAGCTTCAGCTTCCCGATATCCGACGGTAGTGTNNNNNNNNCTGGCGCACTACAACAAG</t>
  </si>
  <si>
    <t>GCTTGGCCAGCTCGCC</t>
  </si>
  <si>
    <t>ACGAAGGAGTTCATGATGCCCATG</t>
  </si>
  <si>
    <t>GGGCAGCAGCAGGCGCACGGCCGTCTGGATCTCGCGGGATGTGATGGTGGAGCGCTTGTTGTAGTGCGCCAGGCGGGACGCCTCTCCCGCGATGCGCTCGAAGATGTCGTTG</t>
  </si>
  <si>
    <t>ACGAAGGAGTTCATGATGCCCATGCTTCAGCTTCCCGATATCCGACGGTAGTGTNNNNNNNNGCTTGGCCAGCTCGCC</t>
  </si>
  <si>
    <t>GGACGGCAAGAAGCGCA</t>
  </si>
  <si>
    <t>CGACATCTTCGAGCGCATCGCGG</t>
  </si>
  <si>
    <t>AGCGCAGCCGCAAGGAGAGCTACTCCGTTTACGTGTACAAGGTGCTGAAGCAGGTCCACCCCGACACCGGCATCTCGTCCAAGGCCATGGGCATCATGAACTCCTTCGTCAA</t>
  </si>
  <si>
    <t>CGACATCTTCGAGCGCATCGCGGCTTCAGCTTCCCGATATCCGACGGTAGTGTNNNNNNNNGGACGGCAAGAAGCGCA</t>
  </si>
  <si>
    <t>CGGTGTCGGGGTGGACCTGC</t>
  </si>
  <si>
    <t>CAGGAGCGGATTTCGCTGGA</t>
  </si>
  <si>
    <t>TTCAGCACCTTGTACACGTAAACGGAGTAGCTCTCCTTGCGGCTGCGCTTGCGCTTCTTGCCGTCCTTCTTCTGCACTTTCGTAACAGCCTTTTTGGAGCCCTTCTTGGGAG</t>
  </si>
  <si>
    <t>CAGGAGCGGATTTCGCTGGACTTCAGCTTCCCGATATCCGACGGTAGTGTNNNNNNNNCGGTGTCGGGGTGGACCTGC</t>
  </si>
  <si>
    <t>GGCTCTATAAGTAGCGC</t>
  </si>
  <si>
    <t>CAAAAAGGCTGTTACGAAAGTGC</t>
  </si>
  <si>
    <t>ATAACCAGCCCGTTTTGCGGTAGTTCGGATTACTTCTTTAAGTCTCTTTTCTCTTTTTTCGCGCAAAAATGCCGGATCCAGCGAAATCCGCTCCTGCTCCCAAGAAGGGCTC</t>
  </si>
  <si>
    <t>CAAAAAGGCTGTTACGAAAGTGCCTTCAGCTTCCCGATATCCGACGGTAGTGTNNNNNNNNGGCTCTATAAGTAGCGC</t>
  </si>
  <si>
    <t>CTTTCCTCCTAATGTTTGT</t>
  </si>
  <si>
    <t>ACCAGGCTTCTTTAACCATGC</t>
  </si>
  <si>
    <t>TTCTTGTATTTTTAAACTGAGTGCATTTCTTAAATTAGTTTTTTCCCCCTCCCTCAACAGTTAACCATGTGACTGAGTGCCCTGTGGAATCGTGTGGGATGCTACCTGATAA</t>
  </si>
  <si>
    <t>ACCAGGCTTCTTTAACCATGCCTTCAGCTTCCCGATATCCGACGGTAGTGTNNNNNNNNCTTTCCTCCTAATGTTTGT</t>
  </si>
  <si>
    <t>TCACATTGTTAAAAACGTT</t>
  </si>
  <si>
    <t>CAGATGGTGGATTCTTAGGGA</t>
  </si>
  <si>
    <t>AGCATTTCAAATCCTTACCTAGTTTTTCCAGATGTATTTTTGACCACTTTCCGGAAAGACTGATTTGCAGTGGATCTTGTAGAAAGCGTTCGAGGGGAAGCACGAACAAAAC</t>
  </si>
  <si>
    <t>CAGATGGTGGATTCTTAGGGACTTCAGCTTCCCGATATCCGACGGTAGTGTNNNNNNNNTCACATTGTTAAAAACGTT</t>
  </si>
  <si>
    <t>CAAGAGATATGCTGCTGT</t>
  </si>
  <si>
    <t>ATCCACTGCAAATCAGTCTTTC</t>
  </si>
  <si>
    <t>TAGCATGTTCTCAGGATGAACAAAAAAAATGGGTAACTCATTTAGTAAAGAAAATCCCTAAGAATCCACCATCTGGTTTTGTTCGTGCTTCCCCTCGAACGCTTTCTACAAG</t>
  </si>
  <si>
    <t>ATCCACTGCAAATCAGTCTTTCCTTCAGCTTCCCGATATCCGACGGTAGTGTNNNNNNNNCAAGAGATATGCTGCTGT</t>
  </si>
  <si>
    <t>AGTTACCCATTTTTTTTGTT</t>
  </si>
  <si>
    <t>CAACCTATCAAATGCATAGT</t>
  </si>
  <si>
    <t>CATCCTGAGAACATGCTAACAGCAGCATATCTCTTGCTGATGTTACATCATAACTTACTATGTTAAGGAGGAAAAAAAAAGCATAATTAAAGCCATATAGTTTTTTAAAATC</t>
  </si>
  <si>
    <t>CAACCTATCAAATGCATAGTCTTCAGCTTCCCGATATCCGACGGTAGTGTNNNNNNNNAGTTACCCATTTTTTTTGTT</t>
  </si>
  <si>
    <t>TGTAACAATAATTACCATGC</t>
  </si>
  <si>
    <t>AGAGGTTTGGCACAGGCATC</t>
  </si>
  <si>
    <t>CTTACCTTTACATGGACAAATTAAGTCCTCTTTCTTATCTAAGTGATCTCTGTGGCACTTAACATGGCATCTTCGACACTCTAGGGCAGGGGGTGGCTTAAAAACATGCCAG</t>
  </si>
  <si>
    <t>AGAGGTTTGGCACAGGCATCCTTCAGCTTCCCGATATCCGACGGTAGTGTNNNNNNNNTGTAACAATAATTACCATGC</t>
  </si>
  <si>
    <t>GTAGAAAAGATGTAGAGATG</t>
  </si>
  <si>
    <t>GGCATGTTTTTAAGCCACCC</t>
  </si>
  <si>
    <t>GAACCAGTACAACAAGCTGAAAAAACTAATTTCCAAAATCACAAAGGCCATGAGTTTATTCCTACACTCTACCACTTTCCTGCCAATTGTGATGCCTGTGCCAAACCTCTCT</t>
  </si>
  <si>
    <t>GGCATGTTTTTAAGCCACCCCTTCAGCTTCCCGATATCCGACGGTAGTGTNNNNNNNNGTAGAAAAGATGTAGAGATG</t>
  </si>
  <si>
    <t>TGGAAATTAGTTTTTTCA</t>
  </si>
  <si>
    <t>GTATATTTTACATTTACTTCAC</t>
  </si>
  <si>
    <t>GCTTGTTGTACTGGTTCCATCTCTACATCTTTTCTACATTCACCTTCATTTGCATATAGTATCTACATTCAGGAATGGTGAAAGGAAAAGATTTTAAAAATCTTAAGCATTG</t>
  </si>
  <si>
    <t>GTATATTTTACATTTACTTCACCTTCAGCTTCCCGATATCCGACGGTAGTGTNNNNNNNNTGGAAATTAGTTTTTTCA</t>
  </si>
  <si>
    <t>TAGGACTTAGATTCTTTAA</t>
  </si>
  <si>
    <t>ATAAATACAGGCCATTTACAA</t>
  </si>
  <si>
    <t>AATTATAACTTCAGATTTTTACCTGGAATATTTTAGGAATTTCTTCAGTTTCAGCTCTATACACATCTCCTTGGGTTACAGGTCTAACGTGAAACAGTTTACTAAAATGAAA</t>
  </si>
  <si>
    <t>ATAAATACAGGCCATTTACAACTTCAGCTTCCCGATATCCGACGGTAGTGTNNNNNNNNTAGGACTTAGATTCTTTAA</t>
  </si>
  <si>
    <t>ATAAATATAGGCCATTTACAA</t>
  </si>
  <si>
    <t>ATAAATATAGGCCATTTACAACTTCAGCTTCCCGATATCCGACGGTAGTGTNNNNNNNNTAGGACTTAGATTCTTTAA</t>
  </si>
  <si>
    <t>AAAATTCAATCAAAGGCAA</t>
  </si>
  <si>
    <t>GGGAAGAGTTACAAGAGCAAC</t>
  </si>
  <si>
    <t>CTTACTCTATGTCCAATACCATAGATGGATTGGATTGCTCCTTATCTTGTTCGTCATTATAGAACAAAATTTTTTTGCTGCTTACCACAACATACTGAAATAAGAAAAAGGG</t>
  </si>
  <si>
    <t>GGGAAGAGTTACAAGAGCAACCTTCAGCTTCCCGATATCCGACGGTAGTGTNNNNNNNNAAAATTCAATCAAAGGCAA</t>
  </si>
  <si>
    <t>GTTAGAAAATAATTAG</t>
  </si>
  <si>
    <t>GTCTTAAATTGTAACAAAAGAAAA</t>
  </si>
  <si>
    <t>GTATATGGTACCTGTTTCTTCCAGCCATATCGTTTGATATTTCCTCTATTTGGTACTGAAAGCCAACCTTCAATTCTTGACTCTAGGAGAAAAAGAATATATGTATTAGTCA</t>
  </si>
  <si>
    <t>GTCTTAAATTGTAACAAAAGAAAACTTCAGCTTCCCGATATCCGACGGTAGTGTNNNNNNNNGTTAGAAAATAATTAG</t>
  </si>
  <si>
    <t>GACATTTATACATGTTTGAA</t>
  </si>
  <si>
    <t>ATATCACTCTCTTTGCTGGC</t>
  </si>
  <si>
    <t>TGATACAGAATTATTCTTACCTGGGAGGTTACCATCAGTTTCATCAGCACTAGGAAAACTAGCAACACTTGTAGAATCCGAGAGGTCCAAAAGTTTAGCACGCAATTGCTCA</t>
  </si>
  <si>
    <t>ATATCACTCTCTTTGCTGGCCTTCAGCTTCCCGATATCCGACGGTAGTGTNNNNNNNNGACATTTATACATGTTTGAA</t>
  </si>
  <si>
    <t>ACTTTTCAAAATTAGCAATT</t>
  </si>
  <si>
    <t>GCTAGTTTTCCTAGTGCTGA</t>
  </si>
  <si>
    <t>GGTAGAAGAATGTGCACATAGGAATGAGCTTCAGATGCAGTTGGCCAGCAAAGAGAGTGATATTGAGCAATTGCGTGCTAAACTTTTGGACCTCTCGGATTCTACAAGTGTT</t>
  </si>
  <si>
    <t>GCTAGTTTTCCTAGTGCTGACTTCAGCTTCCCGATATCCGACGGTAGTGTNNNNNNNNACTTTTCAAAATTAGCAATT</t>
  </si>
  <si>
    <t>ATGTGCACATTCTTCTAC</t>
  </si>
  <si>
    <t>ACTTCATGAATGTTTGCTACCA</t>
  </si>
  <si>
    <t>CAATTGCTAATTTTGAAAAGTATCAAGATAATATAATCAAGCTAAAACAATTTCCAACATTACTAATTGAAATATGATAATTTAAATTGCTAATACTAAAAATGTACAGTAA</t>
  </si>
  <si>
    <t>ACTTCATGAATGTTTGCTACCACTTCAGCTTCCCGATATCCGACGGTAGTGTNNNNNNNNATGTGCACATTCTTCTAC</t>
  </si>
  <si>
    <t>AGAAAATAATCCTTCACAC</t>
  </si>
  <si>
    <t>GCTTTCGATTTTCCTTTTCTT</t>
  </si>
  <si>
    <t>TCATATCCATACACACACAGAAACCTTACCGCTTGCATGTCATTCAGTTCCTTCTGATGTTTCACTACCATCTGGTTGAATTTCTCTCTTTCTTGGTTGAGTTCCAGTTGCA</t>
  </si>
  <si>
    <t>GCTTTCGATTTTCCTTTTCTTCTTCAGCTTCCCGATATCCGACGGTAGTGTNNNNNNNNAGAAAATAATCCTTCACAC</t>
  </si>
  <si>
    <t>AGGCTGTTAACAAATTGG</t>
  </si>
  <si>
    <t>AAGAGAGAAATTCAACCAGATG</t>
  </si>
  <si>
    <t>CAGAAATAATGAATCGAAAAGATTTTAAAATTGATAGAAAGAAAGCTAATACACAAGATTTGAGAAAGAAAGAAAAGGAAAATCGAAAGCTGCAACTGGAACTCAACCAAGA</t>
  </si>
  <si>
    <t>AAGAGAGAAATTCAACCAGATGCTTCAGCTTCCCGATATCCGACGGTAGTGTNNNNNNNNAGGCTGTTAACAAATTGG</t>
  </si>
  <si>
    <t>TCAATTTTAAAATCTTTTCG</t>
  </si>
  <si>
    <t>AGCAGGACTTTCTGTGTGTA</t>
  </si>
  <si>
    <t>ATTCATTATTTCTGCCAATTTGTTAACAGCCTATTAAAATATTATTAATAAAGATCAATAGTGTAGTCATCCAATTTAATACTAAAATGTATTTTTTTCTTCAAAATCAGGA</t>
  </si>
  <si>
    <t>AGCAGGACTTTCTGTGTGTACTTCAGCTTCCCGATATCCGACGGTAGTGTNNNNNNNNTCAATTTTAAAATCTTTTCG</t>
  </si>
  <si>
    <t>AAAGTGCATAAAGAGCAAT</t>
  </si>
  <si>
    <t>CCTCCTCCTTCTCCAGTTTAT</t>
  </si>
  <si>
    <t>GATTAACTCAAAAATGAACATGTGGAAAAGATCGAAAGCATGTATACCTGTGTTTTAAGGGTTCGTTCAGTGTTGATATTCTTTTCAAAGGCAGCCTTAAGATTACTGATCT</t>
  </si>
  <si>
    <t>CCTCCTCCTTCTCCAGTTTATCTTCAGCTTCCCGATATCCGACGGTAGTGTNNNNNNNNAAAGTGCATAAAGAGCAAT</t>
  </si>
  <si>
    <t>TTGTTAGTTTGAAATGCAG</t>
  </si>
  <si>
    <t>CACTGAACGAACCCTTAAAAC</t>
  </si>
  <si>
    <t>AAATTAAATTAATACCATACAATAACATTTAATATAATTTGTTGACAGAATATAAACTGGAGAAGGAGGAGGAGATCAGTAATCTTAAGGCTGCCTTTGAAAAGAATATCAA</t>
  </si>
  <si>
    <t>CACTGAACGAACCCTTAAAACCTTCAGCTTCCCGATATCCGACGGTAGTGTNNNNNNNNTTGTTAGTTTGAAATGCAG</t>
  </si>
  <si>
    <t>ACATAGGTAAAGATAAATCA</t>
  </si>
  <si>
    <t>GTTAGCATGCTGTTTGCTTC</t>
  </si>
  <si>
    <t>CTGAATTTGATTTAACATGATGATTTTTTAAAAATTCTACATACCTTCCTCTGCCTTCTTCATTTTCTCTGTTAGCTCTTCATTCTCTCTTCTTAATATTTCAATATCTTTG</t>
  </si>
  <si>
    <t>GTTAGCATGCTGTTTGCTTCCTTCAGCTTCCCGATATCCGACGGTAGTGTNNNNNNNNACATAGGTAAAGATAAATCA</t>
  </si>
  <si>
    <t>TTAAAGGTTACTGCCTGA</t>
  </si>
  <si>
    <t>AGAGCTAACAGAGAAAATGAAG</t>
  </si>
  <si>
    <t>AATACGAGAATAGCAAAGAGGCTGGAGCTTAAACTTTTGTGTGCTTTGTTTAGCTTGAAGAAGCAAACAGCATGCTAACCAAAGATATTGAAATATTAAGAAGAGAGAATGA</t>
  </si>
  <si>
    <t>AGAGCTAACAGAGAAAATGAAGCTTCAGCTTCCCGATATCCGACGGTAGTGTNNNNNNNNTTAAAGGTTACTGCCTGA</t>
  </si>
  <si>
    <t>TAACTTACCTGACTATCACA</t>
  </si>
  <si>
    <t>CCAACTGCTCAGACTCAGCT</t>
  </si>
  <si>
    <t>CTTACCCGACTAACAGTGTGATCTTTATCTGTAATCTCTTGTCTATTTCTTGAAGCAGCTTTCTTGCTTTCTTGCGTCAATTCAAAATACTGTTCTTCCAGAAGGCCTCGCG</t>
  </si>
  <si>
    <t>CCAACTGCTCAGACTCAGCTCTTCAGCTTCCCGATATCCGACGGTAGTGTNNNNNNNNTAACTTACCTGACTATCACA</t>
  </si>
  <si>
    <t>TGGAAGGATGAACTGAAT</t>
  </si>
  <si>
    <t>GAACAGTATTTTGAATTGACGC</t>
  </si>
  <si>
    <t>TTGTTTACATCAGTTTCTCTTAAAAAATTGTTGCAGAGAAACTCTTGCTACTCAGTTGGATCTAGCAGAAACAAAAGCTGAGTCTGAGCAGTTGGCGCGAGGCCTTCTGGAA</t>
  </si>
  <si>
    <t>GAACAGTATTTTGAATTGACGCCTTCAGCTTCCCGATATCCGACGGTAGTGTNNNNNNNNTGGAAGGATGAACTGAAT</t>
  </si>
  <si>
    <t>TTGCAGTACTGATTCTTGT</t>
  </si>
  <si>
    <t>GTGTCTGCAAAACAAGTGACA</t>
  </si>
  <si>
    <t>TCTAAAGTAAAATGGACATACTTTTCATTTTGTAGTTCCTGTATTTTCTTTAAATTTTCTCTGTTTTTTTCTTCAATTTCTTCTTTAAGTTCCTTTACCTGGGTTTTATAAA</t>
  </si>
  <si>
    <t>GTGTCTGCAAAACAAGTGACACTTCAGCTTCCCGATATCCGACGGTAGTGTNNNNNNNNTTGCAGTACTGATTCTTGT</t>
  </si>
  <si>
    <t>TAAATACTTGAGAGTGGAA</t>
  </si>
  <si>
    <t>CCCAGGTAAAGGAACTTAAAG</t>
  </si>
  <si>
    <t>TTGTTGGATCATATGTTAATTTTTTAAATTTATAAGAAACTGCCAAATTGTTTTTAACCCACCATAAACACTTATTTCTCCTTGTCACTTGTTTTGCAGACACTTTATAAAA</t>
  </si>
  <si>
    <t>CCCAGGTAAAGGAACTTAAAGCTTCAGCTTCCCGATATCCGACGGTAGTGTNNNNNNNNTAAATACTTGAGAGTGGAA</t>
  </si>
  <si>
    <t>TATGTTAAAAATGATTCT</t>
  </si>
  <si>
    <t>CCTACTTATACTAGACTTCATT</t>
  </si>
  <si>
    <t>CACTTACCGAGAAATATTGCTCAGCTTCAAGCTGATCTTGTAGCTCCCGCATCTGTCCTTCATTTCCTCTATACTGTCTTCAGATGAAAAGAAAAACAAGTGAACAAACGCT</t>
  </si>
  <si>
    <t>CCTACTTATACTAGACTTCATTCTTCAGCTTCCCGATATCCGACGGTAGTGTNNNNNNNNTATGTTAAAAATGATTCT</t>
  </si>
  <si>
    <t>AAAAGAAAGAAATCACAATG</t>
  </si>
  <si>
    <t>GTCTGCCTCAAATGCTTGAG</t>
  </si>
  <si>
    <t>TTATTTTAAAGACTTACTTCGTAAGCTGAGCTAACTCAAATTCTAATAATCTCTTTGCTTCCAATAAAGTATTTATTTCCTGTTTCATCTGCTTTTCTAAACCTTTTAAATT</t>
  </si>
  <si>
    <t>GTCTGCCTCAAATGCTTGAGCTTCAGCTTCCCGATATCCGACGGTAGTGTNNNNNNNNAAAAGAAAGAAATCACAATG</t>
  </si>
  <si>
    <t>CCTGCAACTGGAGCAG</t>
  </si>
  <si>
    <t>AAGCAAAGAGATTATTAGAATTTG</t>
  </si>
  <si>
    <t>GAATCAAATAAGCGGCTGTTGTTACAAAATGAATTGAAGACTCAAGCATTTGAGGCAGACAATTTAAAAGGTTTAGAAAAGCAGATGAAACAGGAAATAAATACTTTATTGG</t>
  </si>
  <si>
    <t>AAGCAAAGAGATTATTAGAATTTGCTTCAGCTTCCCGATATCCGACGGTAGTGTNNNNNNNNCCTGCAACTGGAGCAG</t>
  </si>
  <si>
    <t>TAACAACAGCCGCTTATTTG</t>
  </si>
  <si>
    <t>ATCAAGTACATTATAATTCA</t>
  </si>
  <si>
    <t>ATTCCTGCTCCAGTTGCAGGGTTAGATTCTTAACCTATGAATGAGAAAAATAATTGGGATCTTAAATCTCTTAAATAATTTATTAGACATTATTTGAAAGACTACTAACCAA</t>
  </si>
  <si>
    <t>ATCAAGTACATTATAATTCACTTCAGCTTCCCGATATCCGACGGTAGTGTNNNNNNNNTAACAACAGCCGCTTATTTG</t>
  </si>
  <si>
    <t>ACAAAGTCAGTACTATTTTT</t>
  </si>
  <si>
    <t>GATTTTCAGCCTTCTCTCGA</t>
  </si>
  <si>
    <t>CTTACTTCATCCTCCATCCTTTCTTTATTTCCAGTCAAATGTTCTAGTTTCTGCTGAGATTGCTTCAGATCAACGTCTAGCATGGAACACTGTTTCTCAATCTGAACAACCC</t>
  </si>
  <si>
    <t>GATTTTCAGCCTTCTCTCGACTTCAGCTTCCCGATATCCGACGGTAGTGTNNNNNNNNACAAAGTCAGTACTATTTTT</t>
  </si>
  <si>
    <t>ACAGCCCATATAAAGTGA</t>
  </si>
  <si>
    <t>GTTGTTCAGATTGAGAAACAGT</t>
  </si>
  <si>
    <t>AATGTGTTAAAGTACTCTTTCTTTAAATGTATGTTTGTAACTTTTTGCTTTCCCAGAGATGGAAAAAAAGCTGAAAGAAGAAAGAGAAGCTCGAGAGAAGGCTGAAAATCGG</t>
  </si>
  <si>
    <t>GTTGTTCAGATTGAGAAACAGTCTTCAGCTTCCCGATATCCGACGGTAGTGTNNNNNNNNACAGCCCATATAAAGTGA</t>
  </si>
  <si>
    <t>AAAATTTTGACCAAAACCA</t>
  </si>
  <si>
    <t>CGAGCTTTGGTTACTTTGTGT</t>
  </si>
  <si>
    <t>AATTTTTTCTAGTCACTATTTAAAGTCAATTTTGTAAAAATATTAAAACTGACACTTACCACACATTGCCACAGACTTTGCCTCTTCAATAGATTGATGTTTGTCAGTTAAA</t>
  </si>
  <si>
    <t>CGAGCTTTGGTTACTTTGTGTCTTCAGCTTCCCGATATCCGACGGTAGTGTNNNNNNNNAAAATTTTGACCAAAACCA</t>
  </si>
  <si>
    <t>ACTCCCATTTTACAGGAA</t>
  </si>
  <si>
    <t>AATCTATTGAAGAGGCAAAGTC</t>
  </si>
  <si>
    <t>AAGAATAATTTAGAGATAGATTTAAACTACAAACTTAAATCATTACAACAACGGTTAGAACAAGAGGTAAATGAACACAAAGTAACCAAAGCTCGTTTAACTGACAAACATC</t>
  </si>
  <si>
    <t>AATCTATTGAAGAGGCAAAGTCCTTCAGCTTCCCGATATCCGACGGTAGTGTNNNNNNNNACTCCCATTTTACAGGAA</t>
  </si>
  <si>
    <t>TCTATCTCTAAATTATTCT</t>
  </si>
  <si>
    <t>CACAATAAACACATATAATTA</t>
  </si>
  <si>
    <t>TTTCCTGTAAAATGGGAGTAGGAGTCATGTAATAAACTGTGCAGAAGGCATGCATGTTAGTAAATCTTACATTTAATATTCTGGAAGAGATATGATGCCTTATTTTAAAAAT</t>
  </si>
  <si>
    <t>CACAATAAACACATATAATTACTTCAGCTTCCCGATATCCGACGGTAGTGTNNNNNNNNTCTATCTCTAAATTATTCT</t>
  </si>
  <si>
    <t>AGTAGTCTATGATAATCAGT</t>
  </si>
  <si>
    <t>AGATGCTTCACCTCCTCTTG</t>
  </si>
  <si>
    <t>AATTACTATTTTATAATAATTGGTATATGTTAAATCATTTACCTTTTCTGAGTGATTAAGCATGTCTTGAGCCTCTTTTCTTTCTCCTTCCACTTTTTCGAGATTATGTTTG</t>
  </si>
  <si>
    <t>AGATGCTTCACCTCCTCTTGCTTCAGCTTCCCGATATCCGACGGTAGTGTNNNNNNNNAGTAGTCTATGATAATCAGT</t>
  </si>
  <si>
    <t>AATACTGAACAAAAAGACTT</t>
  </si>
  <si>
    <t>AAAAGAGGCTCAAGACATGC</t>
  </si>
  <si>
    <t>CTTTCAATGACTACAGACTTGAACTTTTTTCTCACTTGATAGCTCGAATTACATCTTTACAAGAGGAGGTGAAGCATCTCAAACATAATCTCGAAAAAGTGGAAGGAGAAAG</t>
  </si>
  <si>
    <t>AAAAGAGGCTCAAGACATGCCTTCAGCTTCCCGATATCCGACGGTAGTGTNNNNNNNNAATACTGAACAAAAAGACTT</t>
  </si>
  <si>
    <t>ATTTTACCACAATAAGAAA</t>
  </si>
  <si>
    <t>ATTCTCTAAAATTCGATTTCT</t>
  </si>
  <si>
    <t>AAATATTACCTTGAAGGTCTCCAATCATCTCAGAATCATGACCTCTGTCTCTTCGTTCAGCTTCTAATATAGCTTGCAGCTGGTAATAATCTTTGTCTGTTTGTGACTTAGA</t>
  </si>
  <si>
    <t>ATTCTCTAAAATTCGATTTCTCTTCAGCTTCCCGATATCCGACGGTAGTGTNNNNNNNNATTTTACCACAATAAGAAA</t>
  </si>
  <si>
    <t>GTAAGATTGAGGAAGAGTC</t>
  </si>
  <si>
    <t>GCTGCAAGCTATATTAGAAGC</t>
  </si>
  <si>
    <t>ACACAGAGATGAGCAAGTCAATTAGTCAGTTAGAGTCCCTGAACAGAGAGTTGCAAGAGAGAAATCGAATTTTAGAGAATTCTAAGTCACAAACAGACAAAGATTATTACCA</t>
  </si>
  <si>
    <t>GCTGCAAGCTATATTAGAAGCCTTCAGCTTCCCGATATCCGACGGTAGTGTNNNNNNNNGTAAGATTGAGGAAGAGTC</t>
  </si>
  <si>
    <t>TCAGGGACTCTAACTGACTA</t>
  </si>
  <si>
    <t>GGTTTCTGACCAAAGTACGA</t>
  </si>
  <si>
    <t>ATTGACTTGCTCATCTCTGTGTGACTCTTCCTCAATCTTACAGCTGTGTCCGATTCTGTCCTAAGTAAGTCATTGGCTTCTTCTAGCTATTTAAAAAGAAAGCAAAAAAATA</t>
  </si>
  <si>
    <t>GGTTTCTGACCAAAGTACGACTTCAGCTTCCCGATATCCGACGGTAGTGTNNNNNNNNTCAGGGACTCTAACTGACTA</t>
  </si>
  <si>
    <t>TAATTTCTATATATTATT</t>
  </si>
  <si>
    <t>GTTTCAAATGAGGTTCCTTTTT</t>
  </si>
  <si>
    <t>CTTTCATTTTCTAGTTTCTACATTAAAGGATCAGTTGGAAGACTTAAAGAAAGTCAGTCAGAATTCACAGCTTGCTAATGAGAAGCTGTCCCAGTTACAAAAGCAGGTAAGT</t>
  </si>
  <si>
    <t>GTTTCAAATGAGGTTCCTTTTTCTTCAGCTTCCCGATATCCGACGGTAGTGTNNNNNNNNTAATTTCTATATATTATT</t>
  </si>
  <si>
    <t>AACCTCATGACAGTGTTA</t>
  </si>
  <si>
    <t>GCAACATTTTCTCCTTCTCAAT</t>
  </si>
  <si>
    <t>GAAATTCTATCATTTTTCAAAAGTAGTGACAATTTACCTTCATTTTCTACATTTCTTCTCTTCTCATTTTCCTGTTCAGCTTTTCTTTGGTACTCATTAATTCTATGCTGTA</t>
  </si>
  <si>
    <t>GCAACATTTTCTCCTTCTCAATCTTCAGCTTCCCGATATCCGACGGTAGTGTNNNNNNNNAACCTCATGACAGTGTTA</t>
  </si>
  <si>
    <t>GACCAGAGTATTAATCACA</t>
  </si>
  <si>
    <t>CAAAGAAAAGCTGAACAGGAA</t>
  </si>
  <si>
    <t>GTGGTAACTTTTATCATTATAATTCCAGGGAAATCAAAGAAGAAATCTAGAATCTACAGTGTCTCAGATTGAGAAGGAGAAAATGTTGCTACAGCATAGAATTAATGAGTAC</t>
  </si>
  <si>
    <t>CAAAGAAAAGCTGAACAGGAACTTCAGCTTCCCGATATCCGACGGTAGTGTNNNNNNNNGACCAGAGTATTAATCACA</t>
  </si>
  <si>
    <t>AACACTGGGCAATAAGA</t>
  </si>
  <si>
    <t>GTTTCCTTTTTGAGATTTTTCCC</t>
  </si>
  <si>
    <t>AATACGTATATTTCTAATCTGTATTGCTTTTGTTTTTACAGAACCTCAAACATAAAACTAGACAAGATAATGAAAGAATTGGATGAAGAGGTACTTTTTGTTTTCTAATCAA</t>
  </si>
  <si>
    <t>GTTTCCTTTTTGAGATTTTTCCCCTTCAGCTTCCCGATATCCGACGGTAGTGTNNNNNNNNAACACTGGGCAATAAGA</t>
  </si>
  <si>
    <t>TGAAAAACTTAAAGTATAT</t>
  </si>
  <si>
    <t>AACAAAAACTCATTCTACTAA</t>
  </si>
  <si>
    <t>TCTCACCTGCACTTCTGCTCCATTTCATCTTTTAACTGCATTTCATTATGCAGCTGTTCTTCCAGCTTATAGATTGTTTTTTGCAAACTTTCCTGCTTTAATTTAAAACAAA</t>
  </si>
  <si>
    <t>AACAAAAACTCATTCTACTAACTTCAGCTTCCCGATATCCGACGGTAGTGTNNNNNNNNTGAAAAACTTAAAGTATAT</t>
  </si>
  <si>
    <t>TACCCACAAATATATTATCC</t>
  </si>
  <si>
    <t>AGGGAAAGAAAAGTTTAAAA</t>
  </si>
  <si>
    <t>ACAAAACAATTTTAAAAACAATTTTCTTAATACTAAGAAAATACCTACCAAGCTTTTATCTGCATTGGAGCTAGTTCTGTTATCATTAGGATTTGCTGAAGATAAGTATCTG</t>
  </si>
  <si>
    <t>AGGGAAAGAAAAGTTTAAAACTTCAGCTTCCCGATATCCGACGGTAGTGTNNNNNNNNTACCCACAAATATATTATCC</t>
  </si>
  <si>
    <t>TAACTGAACATAAAATAGGC</t>
  </si>
  <si>
    <t>AGAACTAGCTCCAATGCAGA</t>
  </si>
  <si>
    <t>GTGTAGTATTTATTATTGGTTGTCATGGGATATTACAGAGTTTTTTGTTTTCTTTTCTTTTTAAACTTTTCTTTCCCTCAGATACTTATCTTCAGCAAATCCTAATGATAAC</t>
  </si>
  <si>
    <t>AGAACTAGCTCCAATGCAGACTTCAGCTTCCCGATATCCGACGGTAGTGTNNNNNNNNTAACTGAACATAAAATAGGC</t>
  </si>
  <si>
    <t>TCTAAGAACAAAATCAGCA</t>
  </si>
  <si>
    <t>CCTCTCCTTTATCTTCTTCCA</t>
  </si>
  <si>
    <t>CTTACTCCTATAATCACTGTTTAGCATACTTACCTACGATTGCTATAATATGTAAATCCTACAAAAGGTAGTTGATTGCCAACGAAAGCTTTAGGAATAGGGAATGTTTCTT</t>
  </si>
  <si>
    <t>CCTCTCCTTTATCTTCTTCCACTTCAGCTTCCCGATATCCGACGGTAGTGTNNNNNNNNTCTAAGAACAAAATCAGCA</t>
  </si>
  <si>
    <t>TTGAAGTGAACAACTAATTT</t>
  </si>
  <si>
    <t>CCTAAAGCTTTCGTTGGCAA</t>
  </si>
  <si>
    <t>TGTTTTGTCTTTAGCTGTAGCACCAGTTGTACCCGATTTAAGTAGTGACATTGATACTAGTAATTTTGATGACTTGGAAGAAGATAAAGGAGAGGAAGAAACATTCCCTATT</t>
  </si>
  <si>
    <t>CCTAAAGCTTTCGTTGGCAACTTCAGCTTCCCGATATCCGACGGTAGTGTNNNNNNNNTTGAAGTGAACAACTAATTT</t>
  </si>
  <si>
    <t>AACAAACTACCACAACTAC</t>
  </si>
  <si>
    <t>CATTTCGCCCTAACCTCACTT</t>
  </si>
  <si>
    <t>TTTCAAATATTCACTAAAATATGAAAGAAAAAAAAAAACTTACTGTCTCGGAGCGTTTCCCAAGCCCACTGGTCATTTTTGAAGAAGAGATGTCGTTTGATTTCTTCTACAC</t>
  </si>
  <si>
    <t>CATTTCGCCCTAACCTCACTTCTTCAGCTTCCCGATATCCGACGGTAGTGTNNNNNNNNAACAAACTACCACAACTAC</t>
  </si>
  <si>
    <t>TGCCCACAAATAAACCTGG</t>
  </si>
  <si>
    <t>CAAAAATGACCAGTGGGCTTG</t>
  </si>
  <si>
    <t>ACAGGTTATAATAAGATCTTAAATGATTGATTACTTTTCTCCTTCTGTCATTATTCAGGGAAGTGAGGTTAGGGCGAAATGGTGTAGAAGAAATCAAACGACATCTCTTCTT</t>
  </si>
  <si>
    <t>CAAAAATGACCAGTGGGCTTGCTTCAGCTTCCCGATATCCGACGGTAGTGTNNNNNNNNTGCCCACAAATAAACCTGG</t>
  </si>
  <si>
    <t>AATACAGGCTCAGTTTTAA</t>
  </si>
  <si>
    <t>GTTCCAACCAAAGAATCTGCA</t>
  </si>
  <si>
    <t>AATTATTTACCTGTCAGTAAGGAAGGCACAAATAAGGTTTTTTGCTTCTTTTGATATGTCATTATCATCAGGAAAGGTAAGTGAATTTTTATGGTTCATAATTTTACTGTAA</t>
  </si>
  <si>
    <t>GTTCCAACCAAAGAATCTGCACTTCAGCTTCCCGATATCCGACGGTAGTGTNNNNNNNNAATACAGGCTCAGTTTTAA</t>
  </si>
  <si>
    <t>CTTCCTTTGAAACTGACT</t>
  </si>
  <si>
    <t>AATTCACTTACCTTTCCTGATG</t>
  </si>
  <si>
    <t>TTTTAAAAATGTATTTCATTTTGCTTTTGTTTTCTTTATCAATTTTTCAGGTGATACACCTTTTTATGCAGATTCTTTGGTTGGAACTTACAGTAAAATTATGAACCATAAA</t>
  </si>
  <si>
    <t>AATTCACTTACCTTTCCTGATGCTTCAGCTTCCCGATATCCGACGGTAGTGTNNNNNNNNCTTCCTTTGAAACTGACT</t>
  </si>
  <si>
    <t>GAGACATAAAATCTTCCTTA</t>
  </si>
  <si>
    <t>GGTGTTCCAACCGCTGTATC</t>
  </si>
  <si>
    <t>CTCACCTACAAGCATTTCGTATAAAAATACCCCAACCGACCACCAGTCACATTCTCTTCCATAATAACCATCACCACCTTGGGATTTTAATACTTCAGGGGAAATATAATCA</t>
  </si>
  <si>
    <t>GGTGTTCCAACCGCTGTATCCTTCAGCTTCCCGATATCCGACGGTAGTGTNNNNNNNNGAGACATAAAATCTTCCTTA</t>
  </si>
  <si>
    <t>GAGTCCCATAGGTAATA</t>
  </si>
  <si>
    <t>GATTATATTTCCCCTGAAGTATT</t>
  </si>
  <si>
    <t>TTAATAAGAAAGTCATTTTAAATAATTGAGACTTTATATCCTAATTCAAAATTTGACCTGCCGCGCTTTTTAGGAAGGCATGGTACGATGTGATACAGCGGTTGGAACACCT</t>
  </si>
  <si>
    <t>GATTATATTTCCCCTGAAGTATTCTTCAGCTTCCCGATATCCGACGGTAGTGTNNNNNNNNGAGTCCCATAGGTAATA</t>
  </si>
  <si>
    <t>GAAGCATCTACCTTGAATTA</t>
  </si>
  <si>
    <t>CATCTCTGCAGGAGGGAAAA</t>
  </si>
  <si>
    <t>GCAAAAACTAAATTAAAATCTAGTTAATTAACCTTATTCATCTTCATACAAGTACCAAAATCTGCTAACTTCAAATGTCCAGATTTATCCAGCAGCATGTTATCAGGCTTCA</t>
  </si>
  <si>
    <t>CATCTCTGCAGGAGGGAAAACTTCAGCTTCCCGATATCCGACGGTAGTGTNNNNNNNNGAAGCATCTACCTTGAATTA</t>
  </si>
  <si>
    <t>CACATACAGATCAAAGATG</t>
  </si>
  <si>
    <t>GAAGCCTGATAACATGCTGCT</t>
  </si>
  <si>
    <t>GCCTTACCTAGATTGAGGATGCTTGACCTAAAATAACTGCCTCATATAATTTTTACAGTGTCTAATCTGTTTCAGAAAATACTGTACTATTTTTTCCCTCCTGCAGAGATGT</t>
  </si>
  <si>
    <t>GAAGCCTGATAACATGCTGCTCTTCAGCTTCCCGATATCCGACGGTAGTGTNNNNNNNNCACATACAGATCAAAGATG</t>
  </si>
  <si>
    <t>TTTTAGCTATTTCCCTCAA</t>
  </si>
  <si>
    <t>GGCACATCATAGTTGCTCATT</t>
  </si>
  <si>
    <t>CAAATGAGAAAATTTAAAGCACTTTTATCTTTACCTGTGAATAAAACCCATGGAATGGATTGCATCCAATGCAAGAACTACTTCTGCAGTATAGAATCGTGCCCATTTTTCA</t>
  </si>
  <si>
    <t>GGCACATCATAGTTGCTCATTCTTCAGCTTCCCGATATCCGACGGTAGTGTNNNNNNNNTTTTAGCTATTTCCCTCAA</t>
  </si>
  <si>
    <t>AGCTTTTTTATGCATTCCA</t>
  </si>
  <si>
    <t>GTAGTTCTTGCATTGGATGCA</t>
  </si>
  <si>
    <t>AGATGATCGTTATCTCTACATGGTGATGGAATACATGCCTGGTGGAGATCTTGTAAACTTAATGAGCAACTATGATGTGCCTGAAAAATGGGCACGATTCTATACTGCAGAA</t>
  </si>
  <si>
    <t>GTAGTTCTTGCATTGGATGCACTTCAGCTTCCCGATATCCGACGGTAGTGTNNNNNNNNAGCTTTTTTATGCATTCCA</t>
  </si>
  <si>
    <t>ACAAGATCTCCACCAGG</t>
  </si>
  <si>
    <t>ACTTAAAAAGTGGCAAAAATGTT</t>
  </si>
  <si>
    <t>CATGTATTCCATCACCATGTAGAGATAACGATCATCTTGGAATGCATAAAAAAGCTATACAAATAGAAAAAACAAACAAAACACATTCATTAATGTTAAACAAAATTGTTTC</t>
  </si>
  <si>
    <t>ACTTAAAAAGTGGCAAAAATGTTCTTCAGCTTCCCGATATCCGACGGTAGTGTNNNNNNNNACAAGATCTCCACCAGG</t>
  </si>
  <si>
    <t>TGCAGCAATAATGAAAGA</t>
  </si>
  <si>
    <t>AGCTTCATAGCATATACCTTCC</t>
  </si>
  <si>
    <t>GTAGCAAAGTCATACCTGAACAACCCAAGGACTGTTGGCAAAAGCCATGATGTCCCTTTCTTCCCAGAAAAAAGCAGAATCAGATCTCTTTATCATTTCAAATTTGCTGAGA</t>
  </si>
  <si>
    <t>AGCTTCATAGCATATACCTTCCCTTCAGCTTCCCGATATCCGACGGTAGTGTNNNNNNNNTGCAGCAATAATGAAAGA</t>
  </si>
  <si>
    <t>AAAAGGTTCATTATTTTCCC</t>
  </si>
  <si>
    <t>GGGACATCATGGCTTTTGCC</t>
  </si>
  <si>
    <t>TTTTCAATTTTAAAGGTAAGGCATAAATCCACCAGGAAGGTATATGCTATGAAGCTTCTCAGCAAATTTGAAATGATAAAGAGATCTGATTCTGCTTTTTTCTGGGAAGAAA</t>
  </si>
  <si>
    <t>GGGACATCATGGCTTTTGCCCTTCAGCTTCCCGATATCCGACGGTAGTGTNNNNNNNNAAAAGGTTCATTATTTTCCC</t>
  </si>
  <si>
    <t>TTGTATTCTCATTAAAATAA</t>
  </si>
  <si>
    <t>GAAAAGAAAAGTTTATCATT</t>
  </si>
  <si>
    <t>CCTACCAATTGAACTTCTCCAAATGCACCTCTACCAATCACCTTCACTACTTCATAATCTTCAGCTTTCATTCGTAAATCTCTGATTTTATTTATTGTGTCTTTATCTGTAT</t>
  </si>
  <si>
    <t>GAAAAGAAAAGTTTATCATTCTTCAGCTTCCCGATATCCGACGGTAGTGTNNNNNNNNTTGTATTCTCATTAAAATAA</t>
  </si>
  <si>
    <t>AGGGCTTGAATGACATAA</t>
  </si>
  <si>
    <t>ATATACCAAAGCATCCAATCCA</t>
  </si>
  <si>
    <t>GTGAAAATGTAGTTATATGAAGTCTGTCATTAACCTCCACAAAAAATTACTTACATCTGCTTAAAAAGTTGTCAATATTTTTGTTTTTTCTTAAGGCAGGAAAATCCAAATC</t>
  </si>
  <si>
    <t>ATATACCAAAGCATCCAATCCACTTCAGCTTCCCGATATCCGACGGTAGTGTNNNNNNNNAGGGCTTGAATGACATAA</t>
  </si>
  <si>
    <t>TGTTAGGGGAAATTAAAT</t>
  </si>
  <si>
    <t>ATTTGGATTTTCCTGCCTTAAG</t>
  </si>
  <si>
    <t>ATTAAAGCGTATATTTTATTCTTTCATAAAAAAGGAGACTGTATAATGTGATCCAAAAAACTAACCATTGTTTGTTTGTTTCTTTAGGATGGATTGGATGCTTTGGTATATG</t>
  </si>
  <si>
    <t>ATTTGGATTTTCCTGCCTTAAGCTTCAGCTTCCCGATATCCGACGGTAGTGTNNNNNNNNTGTTAGGGGAAATTAAAT</t>
  </si>
  <si>
    <t>CCAGACAAGCAAAAGAGAA</t>
  </si>
  <si>
    <t>GCTGCTGTGACAATGCCCTCT</t>
  </si>
  <si>
    <t>CAGCGCTACTCACCAGCAAACAATCCGAATTCACTTCCGATTTGGGATCCCGCAGCAGGTTGTCCATTTTTTCAAATCGAGTCTCAAAACTGTCCCCAGTCGACATGTTGCT</t>
  </si>
  <si>
    <t>GCTGCTGTGACAATGCCCTCTCTTCAGCTTCCCGATATCCGACGGTAGTGTNNNNNNNNCCAGACAAGCAAAAGAGAA</t>
  </si>
  <si>
    <t>CAATAAAAATATTCACCCAG</t>
  </si>
  <si>
    <t>GGGACCAGGGACCGAGGGTG</t>
  </si>
  <si>
    <t>TGCTTCAGCTTACGGTAAACTAAACACATCTATTATTTACAACATAGAAAATTAAAGGCGATGCCCAAGTCCCGGCCTTCCGCAGGGGCGCCGCTCCCGCTGGAGGACGGAA</t>
  </si>
  <si>
    <t>GGGACCAGGGACCGAGGGTGCTTCAGCTTCCCGATATCCGACGGTAGTGTNNNNNNNNCAATAAAAATATTCACCCAG</t>
  </si>
  <si>
    <t>GCCCAGCCTGCTACTC</t>
  </si>
  <si>
    <t>GACTTGGGCATCGCCTTTAATTTT</t>
  </si>
  <si>
    <t>TTGCTGCCCTGCGCACTCCTGCACCGCCTCCTGCGCCCGGATGCGCCCGCGCACCCTCGGTCCCTGGTCCCTTCCGTCCTCCAGCGGGAGCGGCGCCCCTGCGGAAGGCCGG</t>
  </si>
  <si>
    <t>GACTTGGGCATCGCCTTTAATTTTCTTCAGCTTCCCGATATCCGACGGTAGTGTNNNNNNNNGCCCAGCCTGCTACTC</t>
  </si>
  <si>
    <t>GGCGGTGCAGGAGTGC</t>
  </si>
  <si>
    <t>ATAAAGTGTTCCGGCTCGGTTTGA</t>
  </si>
  <si>
    <t>GCAGGGCAGCAAGAGTAGCAGGCTGGGCGCGCCCCCGGCGCTCGGCCCGTGAGCGTGGGAGGCCAGGAAGTCTTTCGGGTCTGGAAAAACAGAGAAACCGGAGATGTATGAA</t>
  </si>
  <si>
    <t>ATAAAGTGTTCCGGCTCGGTTTGACTTCAGCTTCCCGATATCCGACGGTAGTGTNNNNNNNNGGCGGTGCAGGAGTGC</t>
  </si>
  <si>
    <t>GGGACCGAATCACAGGG</t>
  </si>
  <si>
    <t>CATTCACTGAGAAGACGGGGACC</t>
  </si>
  <si>
    <t>CCTCTTACCACAGCGGTCAGGCGTCTGGAGGGGGAGGCAGTGCAGGGCCCCGAAGATGCACCTGCAGAGGTGGCAGGCGCGGAGGGTCCAGGCTCCGTGCTCCAGGGCGCCG</t>
  </si>
  <si>
    <t>CATTCACTGAGAAGACGGGGACCCTTCAGCTTCCCGATATCCGACGGTAGTGTNNNNNNNNGGGACCGAATCACAGGG</t>
  </si>
  <si>
    <t>GGGTTGGGGGGCGCGGGA</t>
  </si>
  <si>
    <t>GGCGCCCTGGAGCACGGAGCCT</t>
  </si>
  <si>
    <t>GTTGGCGCCGGGGGAGGGATGCGCGGGTGGGGGAGCGGCGCAGGAGTGGGCGCCGGGCGAGGGGCGCGCGGGCCACCGCATTGATGCAGGTCCCCGTCTTCTCAGTGAATGC</t>
  </si>
  <si>
    <t>GGCGCCCTGGAGCACGGAGCCTCTTCAGCTTCCCGATATCCGACGGTAGTGTNNNNNNNNGGGTTGGGGGGCGCGGGA</t>
  </si>
  <si>
    <t>CACCCCGCGCACCCCTGTG</t>
  </si>
  <si>
    <t>GGACGCACCTGCGGGGTCACC</t>
  </si>
  <si>
    <t>CCCACCTGCGCCTCTGGTCATGCTCGCAGTAGCGGCCGGTGAAGTGGGCCGGGCACACGCAGAAGCTGCCCAGCACGCAGGTACCGCCGTTCCTGCAGCAGCGCGGCCGCGC</t>
  </si>
  <si>
    <t>GGACGCACCTGCGGGGTCACCCTTCAGCTTCCCGATATCCGACGGTAGTGTNNNNNNNNCACCCCGCGCACCCCTGTG</t>
  </si>
  <si>
    <t>TTGGCTGGAGGCTGATTTTA</t>
  </si>
  <si>
    <t>GCTGCTGCAGGAACGGCGGT</t>
  </si>
  <si>
    <t>CTGCCTCCCCTGGGCGGCCACGTTCGGCCCCGTCCCTGCGGGGAGGGCCACGGGCCGCGGGGGGCGCGGGGCTGACGCCCGGGTGACCCCGCAGGTGCGTCCGCGCGGCCGC</t>
  </si>
  <si>
    <t>GCTGCTGCAGGAACGGCGGTCTTCAGCTTCCCGATATCCGACGGTAGTGTNNNNNNNNTTGGCTGGAGGCTGATTTTA</t>
  </si>
  <si>
    <t>GAGTCCGCAGACTGAGAT</t>
  </si>
  <si>
    <t>ATGACTGGAGGTCCAGTTGAGC</t>
  </si>
  <si>
    <t>GACGCCCCGGATTTTGTGGGCAGCGCTGCAACTTACCCTCTCCGAAAGCCCGGGAGTAGGGGAGCGGCTCCTCCGGCCCCCAGCCCTCGGCGCTCCCAGTCACCTCTCCGAA</t>
  </si>
  <si>
    <t>ATGACTGGAGGTCCAGTTGAGCCTTCAGCTTCCCGATATCCGACGGTAGTGTNNNNNNNNGAGTCCGCAGACTGAGAT</t>
  </si>
  <si>
    <t>ATCAGTCTCACATTTTCAAT</t>
  </si>
  <si>
    <t>GGAGAGGTGACTGGGAGCGC</t>
  </si>
  <si>
    <t>ATTTTTTAAAGGCTATCAAAGAGAGAAACATAACGGCGGTAGAGAGGAAGTCACCAAGGTTGCCACTCAGAAGCACCGACAGTCACCGCTCAACTGGACCTCCAGTCATTTC</t>
  </si>
  <si>
    <t>GGAGAGGTGACTGGGAGCGCCTTCAGCTTCCCGATATCCGACGGTAGTGTNNNNNNNNATCAGTCTCACATTTTCAAT</t>
  </si>
  <si>
    <t>AATATTTTATGCAATTAAAA</t>
  </si>
  <si>
    <t>GTATCTTTAGAAGTATAAGC</t>
  </si>
  <si>
    <t>CTGAAATTATGAATAAAATGTTTCTTACTGTTTCCCAAATTGATGATCTGTAATGCCAAACTGACCGTAAACAGAAGCCTAGAATATTTAAAGAAAATCATTGAAGTTGAAA</t>
  </si>
  <si>
    <t>GTATCTTTAGAAGTATAAGCCTTCAGCTTCCCGATATCCGACGGTAGTGTNNNNNNNNAATATTTTATGCAATTAAAA</t>
  </si>
  <si>
    <t>GCCTGGAGTAAAGACAC</t>
  </si>
  <si>
    <t>GACAGAGGTCATGAGATCTTAGA</t>
  </si>
  <si>
    <t>CTTCAAATGCAGAGACTCTTCAGATTCAGCTTTCCTGGAAACTGATCTTCAATGCACTAAGAGAAGGAGACTCTCAAACCAAAAATGACCTGGAGGCACCATGTCAGGTAAG</t>
  </si>
  <si>
    <t>GACAGAGGTCATGAGATCTTAGACTTCAGCTTCCCGATATCCGACGGTAGTGTNNNNNNNNGCCTGGAGTAAAGACAC</t>
  </si>
  <si>
    <t>TGGCCCCATGCTGGCT</t>
  </si>
  <si>
    <t>CCTCCGATTCTGTGGCTGCAAATC</t>
  </si>
  <si>
    <t>GGGCTGGAGTTCCCTCACGTGGTGACTTGTGCTTTGTCCATCAGCAGGCATGTTCCTACGTGAAGCATGGAGTTACGCAATGGCCTGCCTGTCCATGAAGTTCCTCTGGCCT</t>
  </si>
  <si>
    <t>CCTCCGATTCTGTGGCTGCAAATCCTTCAGCTTCCCGATATCCGACGGTAGTGTNNNNNNNNTGGCCCCATGCTGGCT</t>
  </si>
  <si>
    <t>GGAGAGAGAGTGAGCCCA</t>
  </si>
  <si>
    <t>ATCCGCAGACAGTGTTGTCCAT</t>
  </si>
  <si>
    <t>CTCACTCGGCAAATGGCCTTTCCTGTTATGAGGTCCCCAGCGCACAGCATGTCCTCGTGGATGGTGTAGTCACTGCTGCTTGGCTGGCCGGGGTACTGGGGCTGGAAAAAGG</t>
  </si>
  <si>
    <t>ATCCGCAGACAGTGTTGTCCATCTTCAGCTTCCCGATATCCGACGGTAGTGTNNNNNNNNGGAGAGAGAGTGAGCCCA</t>
  </si>
  <si>
    <t>TGACATCTCCTCCCACATC</t>
  </si>
  <si>
    <t>CCAGCCAAGCAGCAGTGACTA</t>
  </si>
  <si>
    <t>TGACATCTCCTCCCACAGTCTTCCTGCCTGAGCCCTTCCAACTTCAGGAGGCAGAGGTCGGTGTCATGGACAACACTGTCTGCGGATCCTTTTTCCAGCCCCAGTACCCCGG</t>
  </si>
  <si>
    <t>CCAGCCAAGCAGCAGTGACTACTTCAGCTTCCCGATATCCGACGGTAGTGTNNNNNNNNTGACATCTCCTCCCACATC</t>
  </si>
  <si>
    <t>CTCCCGCACCTTCACCT</t>
  </si>
  <si>
    <t>GGATGTGGGAGCTGAATTCCACA</t>
  </si>
  <si>
    <t>GCATTGCCTGCCCTGCACTGCTCACCATCCTCGGTGACCATTCCCCAACCAGATATCCAGCAGGAGCTGTCAGGGGCCAGCCACGTGGTTGGTTCCGGAAGGCAGGCGGGGA</t>
  </si>
  <si>
    <t>GGATGTGGGAGCTGAATTCCACACTTCAGCTTCCCGATATCCGACGGTAGTGTNNNNNNNNCTCCCGCACCTTCACCT</t>
  </si>
  <si>
    <t>AAGCAGATGACAGTGAATAA</t>
  </si>
  <si>
    <t>CCGGAACCAACCACGTGGCT</t>
  </si>
  <si>
    <t>GATCATGGTGCACGCTGACTATAACGAGTTGCACCGCATGGGGAGTGACATCACCCTGCTGCAGCTGCACCATCATGTGGAATTCAGCTCCCACATCCTCCCCGCCTGCCTT</t>
  </si>
  <si>
    <t>CCGGAACCAACCACGTGGCTCTTCAGCTTCCCGATATCCGACGGTAGTGTNNNNNNNNAAGCAGATGACAGTGAATAA</t>
  </si>
  <si>
    <t>CAACTCGTTATAGTCAGCG</t>
  </si>
  <si>
    <t>GAGGCTCCTCTGAATGCTGGG</t>
  </si>
  <si>
    <t>TGCACCATGATCTTATTCACTGTCATCTGCTTGCTGTGCTCTGTGGGATGGCTTTGCTGGTCATACCCAAGCAGGATCCGGTAATCAGATGGGTTAGTGGACCTGTTGTGGG</t>
  </si>
  <si>
    <t>GAGGCTCCTCTGAATGCTGGGCTTCAGCTTCCCGATATCCGACGGTAGTGTNNNNNNNNCAACTCGTTATAGTCAGCG</t>
  </si>
  <si>
    <t>ACATCTTTAGATAACTTACA</t>
  </si>
  <si>
    <t>GAGAGCTTTATTGCCCTGTC</t>
  </si>
  <si>
    <t>TTCTAATGGTTTTTACAGATTATTGAATAATAAAATACAGTTTTGAAAAAAATGGATGAAGAACCTGAAAGAACTAAGCGATGGGAAGGAGGCTATGAAAGAACATGGTAAG</t>
  </si>
  <si>
    <t>GAGAGCTTTATTGCCCTGTCCTTCAGCTTCCCGATATCCGACGGTAGTGTNNNNNNNNACATCTTTAGATAACTTACA</t>
  </si>
  <si>
    <t>TTAATAAAGTTGTAAAGAAA</t>
  </si>
  <si>
    <t>CAAAACTGTATTTTATTATT</t>
  </si>
  <si>
    <t>AAAAAAGACATTGTCTAAAAGAAAAGACAGGGCAATAAAGCTCTCCTTACCATGTTCTTTCATAGCCTCCTTCCCATCGCTTAGTTCTTTCAGGTTCTTCATCCATTTTTTT</t>
  </si>
  <si>
    <t>CAAAACTGTATTTTATTATTCTTCAGCTTCCCGATATCCGACGGTAGTGTNNNNNNNNTTAATAAAGTTGTAAAGAAA</t>
  </si>
  <si>
    <t>TCATTTGGGCTAGTAATC</t>
  </si>
  <si>
    <t>GAAAAAGGTATGTAACCTTCCT</t>
  </si>
  <si>
    <t>ATTTTAGCTTGTCTTTTCAAACAAATAATTATGACTTATAGGGAGATTCTTAAAGAAGATGAATCTGGATCACTTAAAGCTACAATAGAAGACATTCTATTCAAGGCAAAGA</t>
  </si>
  <si>
    <t>GAAAAAGGTATGTAACCTTCCTCTTCAGCTTCCCGATATCCGACGGTAGTGTNNNNNNNNTCATTTGGGCTAGTAATC</t>
  </si>
  <si>
    <t>GAAGTACTGAGGAGTATTTA</t>
  </si>
  <si>
    <t>ATCCAGATTCATCTTCTTTA</t>
  </si>
  <si>
    <t>TAGATAGAAAGGCTTAAAATGAATATATTTTACCTTTTTAAGATACGTAGGAAGGTTACATACCTTTTTCTCTTTGCCTTGAATAGAATGTCTTCTATTGTAGCTTTAAGTG</t>
  </si>
  <si>
    <t>ATCCAGATTCATCTTCTTTACTTCAGCTTCCCGATATCCGACGGTAGTGTNNNNNNNNGAAGTACTGAGGAGTATTTA</t>
  </si>
  <si>
    <t>AAAATGTTTGTATAATTTT</t>
  </si>
  <si>
    <t>AAAAACAATAGCAAAACAACA</t>
  </si>
  <si>
    <t>AACAGAGTATTTGAGCACCATGGACAAGTTCGACTTGGAATGGTATGTCATTATTTTTTCTTTTACTAGTACAGAACTAGTTTAGGTTAGAGAAACATTCTGTCTTGCTAGA</t>
  </si>
  <si>
    <t>AAAAACAATAGCAAAACAACACTTCAGCTTCCCGATATCCGACGGTAGTGTNNNNNNNNAAAATGTTTGTATAATTTT</t>
  </si>
  <si>
    <t>CGAGACCCAGTTTCTACA</t>
  </si>
  <si>
    <t>GACTGACGTGTACTTTAAAGGT</t>
  </si>
  <si>
    <t>AAACAAAACAAGTACTTGAAATTGGCCCTTTCTTTTTTCCGATAGATGCGCCACCTTTATGTGGTAGTAGATGGATCAAGAACAATGGAAGACCAAGATTTAAAGCCTAATA</t>
  </si>
  <si>
    <t>GACTGACGTGTACTTTAAAGGTCTTCAGCTTCCCGATATCCGACGGTAGTGTNNNNNNNNCGAGACCCAGTTTCTACA</t>
  </si>
  <si>
    <t>TTAAAAATATCCTTTAG</t>
  </si>
  <si>
    <t>GGCTTTAAATCTTGGTCTTCCAT</t>
  </si>
  <si>
    <t>AATCCAGTGTTCTTCCCCACTTTTTTAGTAAAAGTTTAAGTGATTTTGGTACAAATTTAAATGATTTAGTATAAACTTAAATTTTACCTTTAAAGTACACGTCAGTCTATTA</t>
  </si>
  <si>
    <t>GGCTTTAAATCTTGGTCTTCCATCTTCAGCTTCCCGATATCCGACGGTAGTGTNNNNNNNNTTAAAAATATCCTTTAG</t>
  </si>
  <si>
    <t>CTAGTATGTCTTTTTTTGT</t>
  </si>
  <si>
    <t>GTAATTTATTTTTAAAAATTG</t>
  </si>
  <si>
    <t>TTAAACAGTTGTTGGAATACTTTGTAGAGGAATATTTTGATCAAAATCCTATTAGTCAGGTACGTATCTAAGTGATAGAATTCAGAATTAGATTCCTATTTTGCTTCCAAAT</t>
  </si>
  <si>
    <t>GTAATTTATTTTTAAAAATTGCTTCAGCTTCCCGATATCCGACGGTAGTGTNNNNNNNNCTAGTATGTCTTTTTTTGT</t>
  </si>
  <si>
    <t>TCTATCACTTAGATACGTA</t>
  </si>
  <si>
    <t>CCAACTGATGTTTGTGAAACC</t>
  </si>
  <si>
    <t>CCTGACTAATAGGATTTTGATCAAAATATTCCTCTACAAAGTATTCCAACAACTGTTTAAACAAAAAAAGACATACTAGATAAAGGCAAAATAACAATCATAAAGAACATGT</t>
  </si>
  <si>
    <t>CCAACTGATGTTTGTGAAACCCTTCAGCTTCCCGATATCCGACGGTAGTGTNNNNNNNNTCTATCACTTAGATACGTA</t>
  </si>
  <si>
    <t>TGGGAGGAAATAACTTGT</t>
  </si>
  <si>
    <t>GACTCAAGGACTTTGCTTTATT</t>
  </si>
  <si>
    <t>TATATTAATAATAATTTTTGTTTTTATTTCAAGATTGGAATAATTGTAACTAAGAGTAAAAGAGCTGAAAAATTGACTGAACTTTCAGGTATGCATAAAATTACCTTTACAT</t>
  </si>
  <si>
    <t>GACTCAAGGACTTTGCTTTATTCTTCAGCTTCCCGATATCCGACGGTAGTGTNNNNNNNNTGGGAGGAAATAACTTGT</t>
  </si>
  <si>
    <t>AGGATTTTATTTAAAGA</t>
  </si>
  <si>
    <t>CAGACTCTAAAGTTAGTATTATA</t>
  </si>
  <si>
    <t>CCTTATTTCTATTTTAGGAAACCCAAGAAAACATATAACGTCTTTGAAGGAAGCTGTGGATATGACCTGCCATGGAGAGCCATCTCTTTATAATTCCCTAAGCATGGCTATG</t>
  </si>
  <si>
    <t>CAGACTCTAAAGTTAGTATTATACTTCAGCTTCCCGATATCCGACGGTAGTGTNNNNNNNNAGGATTTTATTTAAAGA</t>
  </si>
  <si>
    <t>GGTTTATGGGCCCCATAT</t>
  </si>
  <si>
    <t>GGCTCTCCATGGCAGGTCATAT</t>
  </si>
  <si>
    <t>TAACACATCACTTCAACTTAACTCATTTAAAAAACTTCTAATTCAATTATACATAATGTATAATACTAACTTTAGAGTCTGCATAGCCATGCTTAGGGAATTATAAAGAGAT</t>
  </si>
  <si>
    <t>GGCTCTCCATGGCAGGTCATATCTTCAGCTTCCCGATATCCGACGGTAGTGTNNNNNNNNGGTTTATGGGCCCCATAT</t>
  </si>
  <si>
    <t>TACAGTTATAACTTTGGTTT</t>
  </si>
  <si>
    <t>AAGAAAGATAAAATACACTC</t>
  </si>
  <si>
    <t>TGATTTTTTGGTCTACCTTGATTAGATCATAAATATTAGATGGATCGCAAGTTGTAAGGCTGCTAAAGATGATTAGTACTTCTCGACTTGTATGTCCAGGCATGTGTCTTAA</t>
  </si>
  <si>
    <t>AAGAAAGATAAAATACACTCCTTCAGCTTCCCGATATCCGACGGTAGTGTNNNNNNNNTACAGTTATAACTTTGGTTT</t>
  </si>
  <si>
    <t>AATCTTAAATGTTTTTCTTC</t>
  </si>
  <si>
    <t>CGTGAAACTGGTGGTATATA</t>
  </si>
  <si>
    <t>TTTCCTAAAACTATCTATCTACTTGGATTTTATGAAGACCCTAAAGGCAGCTAAAATTAGAGTATCTGTTATTGGATTGTCTGCAGAAGTTCGCGTTTGCACTGTACTTGCT</t>
  </si>
  <si>
    <t>CGTGAAACTGGTGGTATATACTTCAGCTTCCCGATATCCGACGGTAGTGTNNNNNNNNAATCTTAAATGTTTTTCTTC</t>
  </si>
  <si>
    <t>ACTACTTTAAGTTTAGTAGC</t>
  </si>
  <si>
    <t>GTGCAAACGCGAACTTCTGC</t>
  </si>
  <si>
    <t>TCAGAACAGATTAAAACATCCTAATTTAATTAATAAATTATTTCCTACACAGTAATTATAAGCAAATATTAAATAAATTATATATATACCACCAGTTTCACGAGCAAGTACA</t>
  </si>
  <si>
    <t>GTGCAAACGCGAACTTCTGCCTTCAGCTTCCCGATATCCGACGGTAGTGTNNNNNNNNACTACTTTAAGTTTAGTAGC</t>
  </si>
  <si>
    <t>TGTCTATGAAGGTGTTTTT</t>
  </si>
  <si>
    <t>GCTCACTTATTCGTATGGGTA</t>
  </si>
  <si>
    <t>TTTTCCCTTTTCATCTTGTTAGGCACGTACCATGTTATTTTAGATGAAAGCCATTACAAAGAGTTGCTCACACATCATCTTAGTCCTCCTCCTGCTAGCTCAAGTTCTGAAT</t>
  </si>
  <si>
    <t>GCTCACTTATTCGTATGGGTACTTCAGCTTCCCGATATCCGACGGTAGTGTNNNNNNNNTGTCTATGAAGGTGTTTTT</t>
  </si>
  <si>
    <t>GCTTCAACAAGCATATTTT</t>
  </si>
  <si>
    <t>CAGAACTTGAGCTAGCAGGAG</t>
  </si>
  <si>
    <t>TTCTTTAAAAATTCTTAAATATTAAAATAACTTGTGCAAATGAAAATAGAGAGCCTAGATATGTATTTTTTAAAAACATAAAAACACTTACCCATACGAATAAGTGAGCATT</t>
  </si>
  <si>
    <t>CAGAACTTGAGCTAGCAGGAGCTTCAGCTTCCCGATATCCGACGGTAGTGTNNNNNNNNGCTTCAACAAGCATATTTT</t>
  </si>
  <si>
    <t>TTTAGGTTCTTAGTCCTAG</t>
  </si>
  <si>
    <t>GGCGTAAGTAAAGACCTTGAA</t>
  </si>
  <si>
    <t>AATTCTGCTGTTTGCTTGGAAAAAGAAAGTAATACATTTTCTTCTATGAAGGATTTCCTCAGCACACCATTGCTTCTTTATCTGACCAGGATGCAAAACCCTCTTTCAGCAT</t>
  </si>
  <si>
    <t>GGCGTAAGTAAAGACCTTGAACTTCAGCTTCCCGATATCCGACGGTAGTGTNNNNNNNNTTTAGGTTCTTAGTCCTAG</t>
  </si>
  <si>
    <t>CCTGAAGATCACTCCATACA</t>
  </si>
  <si>
    <t>GCTGAAAGAGGGTTTTGCAT</t>
  </si>
  <si>
    <t>AGTATATAGAGATAGTCTTCATTGCCTATCTTTTGAATTTATAACTTAAAAGAAGGAATTAAAAATGTAAAAACATTATTACTGATATTTTCAAGGTCTTTACTTACGCCAT</t>
  </si>
  <si>
    <t>GCTGAAAGAGGGTTTTGCATCTTCAGCTTCCCGATATCCGACGGTAGTGTNNNNNNNNCCTGAAGATCACTCCATACA</t>
  </si>
  <si>
    <t>CCCGCTCTAACTTTTCA</t>
  </si>
  <si>
    <t>CTACCTGTTGAATGTAAAATCTG</t>
  </si>
  <si>
    <t>GATCATTATATATTACCCTTTTTCCCCCTACAGGCATTTGGATGGCAATACTGAGCCAGGGCTTACATTAGGAGGCTATTTCTGCCCACAGTGTCGGGCAAAGTACTGTGAG</t>
  </si>
  <si>
    <t>CTACCTGTTGAATGTAAAATCTGCTTCAGCTTCCCGATATCCGACGGTAGTGTNNNNNNNNCCCGCTCTAACTTTTCA</t>
  </si>
  <si>
    <t>AATCCAGAAACATAGGAATA</t>
  </si>
  <si>
    <t>CACAGTACTTTGCCCGACAC</t>
  </si>
  <si>
    <t>ACTTAACATTTACATTAATTTTAGCAGCAATACAGATTAAGAAGTCATTCAAGATTTACTGAATAATGAATAGTTGTTTTCTTACCACAGATTTTACATTCAACAGGTAGCT</t>
  </si>
  <si>
    <t>CACAGTACTTTGCCCGACACCTTCAGCTTCCCGATATCCGACGGTAGTGTNNNNNNNNAATCCAGAAACATAGGAATA</t>
  </si>
  <si>
    <t>TCAGCCGTTGTCTTCA</t>
  </si>
  <si>
    <t>CAAGAAATTCCCCTAGAAGAATAT</t>
  </si>
  <si>
    <t>TGAGGTTTGGACTACTCAACATGTCTCTCTGCTTAATGTGTTAGGTCTTACTTTGGTGTCTGCTCCCCACTTGGCACGGTCTTACCATCATTTGTTTCCTTTGGATGCTTTT</t>
  </si>
  <si>
    <t>CAAGAAATTCCCCTAGAAGAATATCTTCAGCTTCCCGATATCCGACGGTAGTGTNNNNNNNNTCAGCCGTTGTCTTCA</t>
  </si>
  <si>
    <t>AGGTAGTAACAATCTATTCA</t>
  </si>
  <si>
    <t>GGTAAGACCGTGCCAAGTGG</t>
  </si>
  <si>
    <t>AACATTAGCTTACCACTTATAACAGATATAAATTAGTCCAAACTGAAATACCTTTCTCCATTATATTCTTCTAGGGGAATTTCTTGAAAAGCATCCAAAGGAAACAAATGAT</t>
  </si>
  <si>
    <t>GGTAAGACCGTGCCAAGTGGCTTCAGCTTCCCGATATCCGACGGTAGTGTNNNNNNNNAGGTAGTAACAATCTATTCA</t>
  </si>
  <si>
    <t>AGAAAAAACATTGTTAA</t>
  </si>
  <si>
    <t>ACTATAAGTTTTCAACAGGTTGT</t>
  </si>
  <si>
    <t>ACTTTTTTTTCAGATTTTGTTATGGATGTCAGGGGGAATTGAAAGACCAACATGTAAGTTCTTTGGCTTTCTAAATATTAAGTAATGTACAAGAAATATTGAAATCAATGGT</t>
  </si>
  <si>
    <t>ACTATAAGTTTTCAACAGGTTGTCTTCAGCTTCCCGATATCCGACGGTAGTGTNNNNNNNNAGAAAAAACATTGTTAA</t>
  </si>
  <si>
    <t>CTAGTTTATCACTTTTCTTC</t>
  </si>
  <si>
    <t>CAGCTCCTTCAGGTGTTTGA</t>
  </si>
  <si>
    <t>TTTTCACTACAGGTTTATGTTTGTGCTGTGTGCCAAAATGTTTTCTGTGTGGACTGTGATGTTTTTGTTCATGATTCTCTACACTGTTGCCCTGGCTGTATTCATAAGATTC</t>
  </si>
  <si>
    <t>CAGCTCCTTCAGGTGTTTGACTTCAGCTTCCCGATATCCGACGGTAGTGTNNNNNNNNCTAGTTTATCACTTTTCTTC</t>
  </si>
  <si>
    <t>TCCTTTCATGTTTTAAATGA</t>
  </si>
  <si>
    <t>CAGCCAGGGCAACAGTGTAG</t>
  </si>
  <si>
    <t>AGCTTCTTCTAAAGAAGTCCTTTTATTCACAGTTGCAAATTTCTTTTTAACACATACAATGTATACTACATGCTGGAATCAAACACCTGAAGGAGCTGGAATCTTATGAATA</t>
  </si>
  <si>
    <t>CAGCCAGGGCAACAGTGTAGCTTCAGCTTCCCGATATCCGACGGTAGTGTNNNNNNNNTCCTTTCATGTTTTAAATGA</t>
  </si>
  <si>
    <t>ATTCAGCAGTTTTTAGCT</t>
  </si>
  <si>
    <t>ATCTGCATCCAAGAGCCAACTT</t>
  </si>
  <si>
    <t>GAATCTTTTATTTCTGAATGATTGGAGAGAACGGCAGTATCCATTTCTGGAGAATAGTTAAGTACTTAGATTGAGGATGTCTTTCTTTCATGACATTAAGCAATGCAATATC</t>
  </si>
  <si>
    <t>ATCTGCATCCAAGAGCCAACTTCTTCAGCTTCCCGATATCCGACGGTAGTGTNNNNNNNNATTCAGCAGTTTTTAGCT</t>
  </si>
  <si>
    <t>CACAGAGTGTATCAAAGC</t>
  </si>
  <si>
    <t>GTCATGAAAGAAAGACATCCTC</t>
  </si>
  <si>
    <t>TCAGGCCACAACAGTCAAGTCTTTGAGTCAATGTGTGTTACGACTACCAAGGCTCATTAGACTGAACATGTTAAGTTGGCTCTTGGATGCAGATGATATTGCATTGCTTAAT</t>
  </si>
  <si>
    <t>GTCATGAAAGAAAGACATCCTCCTTCAGCTTCCCGATATCCGACGGTAGTGTNNNNNNNNCACAGAGTGTATCAAAGC</t>
  </si>
  <si>
    <t>TTGACTGTTGTGGCCTG</t>
  </si>
  <si>
    <t>ATTGAAAGCTTTAGGTTCTCAAG</t>
  </si>
  <si>
    <t>AGCTTTGATACACTCTGTGAAATGCCTGGAGATGTCCAACTCCTGCAAGTTTGGCATGTTGTCCAGTGCTTGAAAGAAATTTCTGTATCCTTCCTCTGTAATCTTGTGATTG</t>
  </si>
  <si>
    <t>ATTGAAAGCTTTAGGTTCTCAAGCTTCAGCTTCCCGATATCCGACGGTAGTGTNNNNNNNNTTGACTGTTGTGGCCTG</t>
  </si>
  <si>
    <t>AATAACCTTGTCTACCATT</t>
  </si>
  <si>
    <t>CACAAGATTACAGAGGAAGGA</t>
  </si>
  <si>
    <t>ATTGAAATGGAAGTCCTTATGATTCTATTTTCATGAATGTTTTGTTCTTGTAGCCAAAGTAGCAATCAGTGGAGGTTTCCAGAAACTTGAGAACCTAAAGCTTTCAATCAAT</t>
  </si>
  <si>
    <t>CACAAGATTACAGAGGAAGGACTTCAGCTTCCCGATATCCGACGGTAGTGTNNNNNNNNAATAACCTTGTCTACCATT</t>
  </si>
  <si>
    <t>CCATGCAAGCTGAAACAC</t>
  </si>
  <si>
    <t>ATTCCATCCCCAGTAGGAAGGA</t>
  </si>
  <si>
    <t>TAGCTCACCAATTTCCACCACGCTGTCATCATTCAAAGTCTTGAAAAATGAGAGGACTCGGAGACAATGAAGCTGCTGACACTGCTGGATGATCAGTTTGGCCACTCGATAA</t>
  </si>
  <si>
    <t>ATTCCATCCCCAGTAGGAAGGACTTCAGCTTCCCGATATCCGACGGTAGTGTNNNNNNNNCCATGCAAGCTGAAACAC</t>
  </si>
  <si>
    <t>TTCAGATTACTGTTGCATA</t>
  </si>
  <si>
    <t>GAGTGGCCAAACTGATCATCC</t>
  </si>
  <si>
    <t>GGAACAAAAAGTACAAAGAGAATAGCTTTTTGGTCTTTTCTGACAGCCTACATTTTAGGTTCTCTTAGTAACCTGGAAGAATTGATCCTTCCTACTGGGGATGGAATTTATC</t>
  </si>
  <si>
    <t>GAGTGGCCAAACTGATCATCCCTTCAGCTTCCCGATATCCGACGGTAGTGTNNNNNNNNTTCAGATTACTGTTGCATA</t>
  </si>
  <si>
    <t>CTGGGCAGAAAGAGAATAA</t>
  </si>
  <si>
    <t>ACTGGCAACTATGAAAGGGAA</t>
  </si>
  <si>
    <t>GAATACGTAAAAAGCACTATTTTGTAAACATACCAAATTTTTCTGATGTTTCCTCATCAGGAAATTGCTGGCCTTCAAGATTTAATATCTTCAGAGAAATAAAATTTGGCAA</t>
  </si>
  <si>
    <t>ACTGGCAACTATGAAAGGGAACTTCAGCTTCCCGATATCCGACGGTAGTGTNNNNNNNNCTGGGCAGAAAGAGAATAA</t>
  </si>
  <si>
    <t>TAGTCATATGAATTCAATC</t>
  </si>
  <si>
    <t>GCCAAATTTTATTTCTCTGAA</t>
  </si>
  <si>
    <t>TGAATTATTACATTAATTTCTAATTTCTTCATTTTAAAGATGTTACACTTTGCTGTGAGAGATGTAGCTGACATAACTAAATTTTTATTTTCCCTTTCATAGTTGCCAGTTT</t>
  </si>
  <si>
    <t>GCCAAATTTTATTTCTCTGAACTTCAGCTTCCCGATATCCGACGGTAGTGTNNNNNNNNTAGTCATATGAATTCAATC</t>
  </si>
  <si>
    <t>TGACTCTGTGTCCATAGA</t>
  </si>
  <si>
    <t>ATGAGAGACCCAAAATCCGAAA</t>
  </si>
  <si>
    <t>AACATTTTAAACCACCATTGTAATATTATAACTCTTACCAAATGGGACGGCTTGAAAAAATGAATCCGAAAACTTAATTTCTGTGAGTTTCTTACAGGAAACAAGCATAGTC</t>
  </si>
  <si>
    <t>ATGAGAGACCCAAAATCCGAAACTTCAGCTTCCCGATATCCGACGGTAGTGTNNNNNNNNTGACTCTGTGTCCATAGA</t>
  </si>
  <si>
    <t>GATAGAAATTTGCAGTATTT</t>
  </si>
  <si>
    <t>ACTATGCTTGTTTCCTGTAA</t>
  </si>
  <si>
    <t>TCTAATTTCTGAAAATCCTTGATCTTTTACAGTAAAATTAATTCAAAATTCTCCAAACCTTCATGTTTTCCATCTGAAGTGTAACTTCTTTTCGGATTTTGGGTCTCTCATG</t>
  </si>
  <si>
    <t>ACTATGCTTGTTTCCTGTAACTTCAGCTTCCCGATATCCGACGGTAGTGTNNNNNNNNGATAGAAATTTGCAGTATTT</t>
  </si>
  <si>
    <t>ATTGGCCAAGTAGCTTT</t>
  </si>
  <si>
    <t>ATTCTTCAGGAATGACTGAAAAA</t>
  </si>
  <si>
    <t>TCCAACTTACGTAAAAACAAGTATATTAAAGTGCCATCCTTACCTAGTTTGGAAGGATCATACTCAGCTGAAATTTGGATCAATAATTTCTCCATATGGTGGAAGTTTGGAA</t>
  </si>
  <si>
    <t>ATTCTTCAGGAATGACTGAAAAACTTCAGCTTCCCGATATCCGACGGTAGTGTNNNNNNNNATTGGCCAAGTAGCTTT</t>
  </si>
  <si>
    <t>AATAATGGGAAACTGTGC</t>
  </si>
  <si>
    <t>CAAACTTCCACCATATGGAGAA</t>
  </si>
  <si>
    <t>TGCTTTCCAGACCAAATCTTTCCTAATCTGGATAAGTTCCTGTGCCTGAAAGAACTGTCTGTGGATCTGGAGGGCAATATAAATGTTTTTTCAGTCATTCCTGAAGAATTTC</t>
  </si>
  <si>
    <t>CAAACTTCCACCATATGGAGAACTTCAGCTTCCCGATATCCGACGGTAGTGTNNNNNNNNAATAATGGGAAACTGTGC</t>
  </si>
  <si>
    <t>TCATCCAAAATATATACAGG</t>
  </si>
  <si>
    <t>GTGACAGAGGCCTTAGACAG</t>
  </si>
  <si>
    <t>TATACCTTGTGACTGGATTGTCCCTGAGACTTCAAGAGATTCCAGGGAAGGCAGGGTGAGAAGCAGTTCCTGTTCGGCTGCGCTGAGTTCCAACTTGCTTATGGAGCACTTG</t>
  </si>
  <si>
    <t>GTGACAGAGGCCTTAGACAGCTTCAGCTTCCCGATATCCGACGGTAGTGTNNNNNNNNTCATCCAAAATATATACAGG</t>
  </si>
  <si>
    <t>CCAGGATATGCTTGAGATT</t>
  </si>
  <si>
    <t>AGTGCTCCATAAGCAAGTTGG</t>
  </si>
  <si>
    <t>CTAATGACAGTTTTCTCAGCTTCACAGCGCATCGAACTCCATTTAAACCACAGCAGAGGCTTTATAGAAAGCATCCGCCCAGCTCTTGAGCTGTCTAAGGCCTCTGTCACCA</t>
  </si>
  <si>
    <t>AGTGCTCCATAAGCAAGTTGGCTTCAGCTTCCCGATATCCGACGGTAGTGTNNNNNNNNCCAGGATATGCTTGAGATT</t>
  </si>
  <si>
    <t>AAGCTGAGAAAACTGTCATT</t>
  </si>
  <si>
    <t>GTGATGCCCTGCGCTGCATA</t>
  </si>
  <si>
    <t>AGAATCTCAAGCATATCCTGGCCTACAACATCAATATCATTCACATCGACTTCTAGACAGGGAATCTTGTACTGCTTTGGAGAAAGTTTCCAATAGCCAGTACTAAGGTCTG</t>
  </si>
  <si>
    <t>GTGATGCCCTGCGCTGCATACTTCAGCTTCCCGATATCCGACGGTAGTGTNNNNNNNNAAGCTGAGAAAACTGTCATT</t>
  </si>
  <si>
    <t>AATCACAGGTGCCAACTAT</t>
  </si>
  <si>
    <t>GACCTTAGTACTGGCTATTGG</t>
  </si>
  <si>
    <t>AGATCAGGACTATGCTTCTGCCTTTGAACCTATGAATGAATGGGAGCGAAATTTAGCTGAAAAAGAGGATAATGTAAAGAGCTATATGGATATGCAGCGCAGGGCATCACCA</t>
  </si>
  <si>
    <t>GACCTTAGTACTGGCTATTGGCTTCAGCTTCCCGATATCCGACGGTAGTGTNNNNNNNNAATCACAGGTGCCAACTAT</t>
  </si>
  <si>
    <t>CAGAAGCATAGTCCTGAT</t>
  </si>
  <si>
    <t>GCTTTCTGGGTGGTCGAAAAAG</t>
  </si>
  <si>
    <t>CTATAGTTGGCACCTGTGATTTGTCAAAACATGTTTCCAGAACTGAAAAATGTGCTCTGGGTGATGTCTTATTTCCTCGTATTGGGAAGTGGATGCTCCTCAACAATGACAA</t>
  </si>
  <si>
    <t>GCTTTCTGGGTGGTCGAAAAAGCTTCAGCTTCCCGATATCCGACGGTAGTGTNNNNNNNNCAGAAGCATAGTCCTGAT</t>
  </si>
  <si>
    <t>CCCTGAAAACTGCTTATC</t>
  </si>
  <si>
    <t>GTCATTGTTGAGGAGCATCCAC</t>
  </si>
  <si>
    <t>AAAGCAACACTGTTGCTGCGTGTTCTCCATTTGTTTTGCAATTCCTTCAAGGGAGAACACTGACTTTGGGTGCGCTTAACTTACAGTACTTTTTCGACCACCCAGAAAGCTT</t>
  </si>
  <si>
    <t>GTCATTGTTGAGGAGCATCCACCTTCAGCTTCCCGATATCCGACGGTAGTGTNNNNNNNNCCCTGAAAACTGCTTATC</t>
  </si>
  <si>
    <t>AAAACAAATGGAGAACACG</t>
  </si>
  <si>
    <t>CATCTGCAGTGAAATTTCTGG</t>
  </si>
  <si>
    <t>CAGCAACAGTGTTGCTTTGATAAGCAGTTTTCAGGGCAAGAACCAGTAAATGTTCTGAAACCATTGAAAAGTAAGCTTGTGGACAAATTTGCCACAATCCCCTAAGTAACTG</t>
  </si>
  <si>
    <t>CATCTGCAGTGAAATTTCTGGCTTCAGCTTCCCGATATCCGACGGTAGTGTNNNNNNNNAAAACAAATGGAGAACACG</t>
  </si>
  <si>
    <t>TTCAACAAAAGCAGGGC</t>
  </si>
  <si>
    <t>GTTACTTAGGGGATTGTGGCAAA</t>
  </si>
  <si>
    <t>CCAAAATTGTGTCTCATTTGCTCCATTTAGTGGATAACAAAGAGTCATTGGAGAATATATCTGAAAATGATGACTACTTAAAGCACCAGCCAGAAATTTCACTGCAGATGCA</t>
  </si>
  <si>
    <t>GTTACTTAGGGGATTGTGGCAAACTTCAGCTTCCCGATATCCGACGGTAGTGTNNNNNNNNTTCAACAAAAGCAGGGC</t>
  </si>
  <si>
    <t>GGAGCAAATGAGACACAA</t>
  </si>
  <si>
    <t>ATCTTGATGTTCCTGCCTATCT</t>
  </si>
  <si>
    <t>TTTTGGGCCCTGCTTTTGTTGAAGGGAGGCTGGAGACATAGTTCAAAAAATTGTTGTAGGCGCTTACAGTCATCATGGGTGAGTTGATTTGTTTCAAATGATACAGTCCCAA</t>
  </si>
  <si>
    <t>ATCTTGATGTTCCTGCCTATCTCTTCAGCTTCCCGATATCCGACGGTAGTGTNNNNNNNNGGAGCAAATGAGACACAA</t>
  </si>
  <si>
    <t>CTAAGACCATTCTACCGG</t>
  </si>
  <si>
    <t>ACTCACCCATGATGACTGTAAG</t>
  </si>
  <si>
    <t>TTTTTAAGTCCTGCCTTCCAAGAATTTCTTGCGGGGATGAGGCTGATTGAACTCCTGGATTCAGATAGGCAGGAACATCAAGATTTGGGACTGTATCATTTGAAACAAATCA</t>
  </si>
  <si>
    <t>ACTCACCCATGATGACTGTAAGCTTCAGCTTCCCGATATCCGACGGTAGTGTNNNNNNNNCTAAGACCATTCTACCGG</t>
  </si>
  <si>
    <t>GGAAGGCAGGACTTAAAA</t>
  </si>
  <si>
    <t>GCAACATGAAAAAAACCCTTTC</t>
  </si>
  <si>
    <t>ACCGGTAGAATGGTCTTAGTCTCTGGGCTGTAAATTTGCTCATCAAGCACATGGTTAGATCTTCATCTTCATCAACCCCTGCTTCTGCGAGATCATCATCATTAAACTCAAA</t>
  </si>
  <si>
    <t>GCAACATGAAAAAAACCCTTTCCTTCAGCTTCCCGATATCCGACGGTAGTGTNNNNNNNNGGAAGGCAGGACTTAAAA</t>
  </si>
  <si>
    <t>GATGTGGCTGTTTTCAAG</t>
  </si>
  <si>
    <t>AGTTTAATGATGATGATCTCGC</t>
  </si>
  <si>
    <t>TCCTATATGGAACGCCTTTCCTTAAGGAACAAAGCGACAGCTGAAATTCTCAAAGCAACTGTGTCCTCCTGTGGTGAGCTGGCCTTGAAAGGGTTTTTTTCATGTTGCTTTG</t>
  </si>
  <si>
    <t>AGTTTAATGATGATGATCTCGCCTTCAGCTTCCCGATATCCGACGGTAGTGTNNNNNNNNGATGTGGCTGTTTTCAAG</t>
  </si>
  <si>
    <t>AGGAAAGGCGTTCCATA</t>
  </si>
  <si>
    <t>GGTTCTTTCCAAAGTAAACCATA</t>
  </si>
  <si>
    <t>TAGGACTTGAAAACAGCCACATCATCAAAGGATGGGTCAAAAGGATACTGAAACCAATGAGCACAGATCGCCGCCACAAAGAGAGGAGTTTTCTGTATCTTCTGCAAACTTT</t>
  </si>
  <si>
    <t>GGTTCTTTCCAAAGTAAACCATACTTCAGCTTCCCGATATCCGACGGTAGTGTNNNNNNNNAGGAAAGGCGTTCCATA</t>
  </si>
  <si>
    <t>CCGATACCTAGAGACCA</t>
  </si>
  <si>
    <t>AAGTTTGCAGAAGATACAGAAAA</t>
  </si>
  <si>
    <t>TTCTAGAGATCAAAGCATTTCCCTTTTATAATACTGTCTGTATATTACGGAAGCTCTTTTCACATAATATGACTCGTCTGCGAAAGTTTATGGTTTACTTTGGAAAGAACCA</t>
  </si>
  <si>
    <t>AAGTTTGCAGAAGATACAGAAAACTTCAGCTTCCCGATATCCGACGGTAGTGTNNNNNNNNCCGATACCTAGAGACCA</t>
  </si>
  <si>
    <t>GTGAAAAGAGCTTCCGT</t>
  </si>
  <si>
    <t>GGGATAAGTGGTTTTTTTGAATC</t>
  </si>
  <si>
    <t>AATATACAGACAGTATTATAAAAGGGAAATGCTTTGATCTCTAGAATGGTCTCTAGGTATCGGCGGATGTCCCTGGCCCTGTTTGTACGGACAGCAATCAATAGGCAGGTCC</t>
  </si>
  <si>
    <t>GGGATAAGTGGTTTTTTTGAATCCTTCAGCTTCCCGATATCCGACGGTAGTGTNNNNNNNNGTGAAAAGAGCTTCCGT</t>
  </si>
  <si>
    <t>TGAGGAACATTATCCAGC</t>
  </si>
  <si>
    <t>GATTGCTGTCCGTACAAACAGG</t>
  </si>
  <si>
    <t>AGTTAAAGAATCAGGTCTTATTCCTTTTAGATGACTACAAAGAAATATGTTCAATCCCTCAAGTCATAGGAAAACTGATTCAAAAAAACCACTTATCCCGGACCTGCCTATT</t>
  </si>
  <si>
    <t>GATTGCTGTCCGTACAAACAGGCTTCAGCTTCCCGATATCCGACGGTAGTGTNNNNNNNNTGAGGAACATTATCCAGC</t>
  </si>
  <si>
    <t>GAATAAGACCTGATTCTTTA</t>
  </si>
  <si>
    <t>GAGGTAGAAAACCAGCTGGA</t>
  </si>
  <si>
    <t>ACTGCTGGATAATGTTCCTCACGCACATTTCAGTAACAGATCCTTCTTTCTCTAGGAGCTGGTCACAGATGATACTGGCCAGCCCCTCGTCTGGTCTGGTGGAACTAAGGGA</t>
  </si>
  <si>
    <t>GAGGTAGAAAACCAGCTGGACTTCAGCTTCCCGATATCCGACGGTAGTGTNNNNNNNNGAATAAGACCTGATTCTTTA</t>
  </si>
  <si>
    <t>TTGAACTCTGTCATGTGT</t>
  </si>
  <si>
    <t>CCCTTAGTTCCACCAGACCAGA</t>
  </si>
  <si>
    <t>GTGGAGGGTGAAGCTGGAAGTGGAAAGACGGTCCTCCTGAAGAAAATAGCTTTTCTGTGGGCATCTGGATGCTGTCCCCTGTTAAACAGGTTCCAGCTGGTTTTCTACCTCT</t>
  </si>
  <si>
    <t>CCCTTAGTTCCACCAGACCAGACTTCAGCTTCCCGATATCCGACGGTAGTGTNNNNNNNNTTGAACTCTGTCATGTGT</t>
  </si>
  <si>
    <t>TTCTTCAGGAGGACCGTC</t>
  </si>
  <si>
    <t>ACAGATCACAGCCCAGCAAGTG</t>
  </si>
  <si>
    <t>TTTCCACTTCCAGCTTCACCCTCCACACACATGACAGAGTTCAAGTTGCCAAAGACCTCAGGCAGCACCAGAGGTTCTTGCACAGGTTTGCTGATGTGTTTTGAAGCAATAG</t>
  </si>
  <si>
    <t>ACAGATCACAGCCCAGCAAGTGCTTCAGCTTCCCGATATCCGACGGTAGTGTNNNNNNNNTTCTTCAGGAGGACCGTC</t>
  </si>
  <si>
    <t>TTCAAGAGGCAAAGAATCT</t>
  </si>
  <si>
    <t>GCTTCAAAACACATCAGCAAA</t>
  </si>
  <si>
    <t>GAATGAGCAGCTGAGAGCAGCTTATACCAGCGCCAGTTTCCGCCACATGTCTTTGCTTGATATCTCTTCCGATCTGGCCACGGACCACTTGCTGGGCTGTGATCTGTCTATT</t>
  </si>
  <si>
    <t>GCTTCAAAACACATCAGCAAACTTCAGCTTCCCGATATCCGACGGTAGTGTNNNNNNNNTTCAAGAGGCAAAGAATCT</t>
  </si>
  <si>
    <t>TGCTCTCAGCTGCTCATT</t>
  </si>
  <si>
    <t>CATGCCTTTTCATTCCATGATT</t>
  </si>
  <si>
    <t>CAGATTCTTTGCCTCTTGAAACCACTGGGCTTCACCCTGTGCCATTTCTGTGGAGAGAAAGAAAGGGGGGCACAACAGGGATTCATAGTCACATCTCCCTCAGTCTGAACGC</t>
  </si>
  <si>
    <t>CATGCCTTTTCATTCCATGATTCTTCAGCTTCCCGATATCCGACGGTAGTGTNNNNNNNNTGCTCTCAGCTGCTCATT</t>
  </si>
  <si>
    <t>AATACATATAATCCCA</t>
  </si>
  <si>
    <t>ATTTGTATAGGAGAGTGGTGCATC</t>
  </si>
  <si>
    <t>CGTGCTACTTCAAAGTTCTTACCTGGCACTATAGGACCAACTGCTATTGAATCTTCAAGATTGCTTTCACTTGTGGTTTCCTTTGAAAAATAAAATCTTTTCTTAAATCAAA</t>
  </si>
  <si>
    <t>ATTTGTATAGGAGAGTGGTGCATCCTTCAGCTTCCCGATATCCGACGGTAGTGTNNNNNNNNAATACATATAATCCCA</t>
  </si>
  <si>
    <t>AGATTTTATTTTTCAAAGGA</t>
  </si>
  <si>
    <t>CAGGGCAGTTGCAAAAAAAA</t>
  </si>
  <si>
    <t>AACCACAAGTGAAAGCAATCTTGAAGATTCAATAGCAGTTGGTCCTATAGTGCCAGGTAAGAACTTTGAAGTAGCACGTGGGATTATATGTATTTGTAAATATATTTGTATA</t>
  </si>
  <si>
    <t>CAGGGCAGTTGCAAAAAAAACTTCAGCTTCCCGATATCCGACGGTAGTGTNNNNNNNNAGATTTTATTTTTCAAAGGA</t>
  </si>
  <si>
    <t>GAGACATTCCTGTTCAAA</t>
  </si>
  <si>
    <t>GAGGACTTCATATTTTGGAGAA</t>
  </si>
  <si>
    <t>ACAGTTTTCAATTATATGATCATGTGCTGGTAAAACAGACAAGATGACGGTGTTCATTACCAGTAATTCACAAAGTTCACCACGGCTCTGAAGGTCTGGAGTCACTTCCGCA</t>
  </si>
  <si>
    <t>GAGGACTTCATATTTTGGAGAACTTCAGCTTCCCGATATCCGACGGTAGTGTNNNNNNNNGAGACATTCCTGTTCAAA</t>
  </si>
  <si>
    <t>AACAACAACAAAAATACCTA</t>
  </si>
  <si>
    <t>GCCGTGGTGAACTTTGTGAA</t>
  </si>
  <si>
    <t>ACACAAATACTTAAATGCATACAACTATTTTTATAACTTTTAACTTTTACACTTAGTTGTCCATTTCTCCAAAATATGAAGTCCTCTGCGGAAGTGACTCCAGACCTTCAGA</t>
  </si>
  <si>
    <t>GCCGTGGTGAACTTTGTGAACTTCAGCTTCCCGATATCCGACGGTAGTGTNNNNNNNNAACAACAACAAAAATACCTA</t>
  </si>
  <si>
    <t>GTTGAAGTGCATCCAAAG</t>
  </si>
  <si>
    <t>GGACGATGTCCTTTATACCTAA</t>
  </si>
  <si>
    <t>TTGCAGATGGTTAACATTCATTCCACTCACTTGGGAAAACATCTGGTGTGATCGTCTAATGGGTCATCACCTTCCTGCCATTTCTCTAAACACCCTCCACAGGAAAAGCACT</t>
  </si>
  <si>
    <t>GGACGATGTCCTTTATACCTAACTTCAGCTTCCCGATATCCGACGGTAGTGTNNNNNNNNGTTGAAGTGCATCCAAAG</t>
  </si>
  <si>
    <t>CCAACTGGAGACTGAATA</t>
  </si>
  <si>
    <t>GTGCTTTTCCTGTGGAGGGTGT</t>
  </si>
  <si>
    <t>GGCTTTCACTATTACAGGTCTGGTGGTTATTATCTGCATGTTAATGGACAGATGCCCATGCCAGTGGCACTGATCAAGTTTCCTTACTTTTAGGTATAAAGGACATCGTCCA</t>
  </si>
  <si>
    <t>GTGCTTTTCCTGTGGAGGGTGTCTTCAGCTTCCCGATATCCGACGGTAGTGTNNNNNNNNCCAACTGGAGACTGAATA</t>
  </si>
  <si>
    <t>AAAGGTCAAGCAAGCAAG</t>
  </si>
  <si>
    <t>CGTAAGCAAAGATGCTGTCATT</t>
  </si>
  <si>
    <t>TGGGCACAACCTACTGACTCACCTGTGTAGAAAAGACCTGCTTTGGCCAGTGCTGCAACTCCCACAGCTGATTCCCGGGGCCAGTCCTTAAAAGAGTCCAGCCGTAGTTCTT</t>
  </si>
  <si>
    <t>CGTAAGCAAAGATGCTGTCATTCTTCAGCTTCCCGATATCCGACGGTAGTGTNNNNNNNNAAAGGTCAAGCAAGCAAG</t>
  </si>
  <si>
    <t>TCAAAGCCTACTGGTCTCT</t>
  </si>
  <si>
    <t>AGAACTACGGCTGGACTCTTT</t>
  </si>
  <si>
    <t>TTAATTTGTGCAGCAGCAATAAAGATATAGAAAAAAAAAAGACTAAAGCCTGCTGGTCTCACCTTGTGCTTTTTATTCAAGCTTATTGCAATGACAGCATCTTTGCTTACGA</t>
  </si>
  <si>
    <t>AGAACTACGGCTGGACTCTTTCTTCAGCTTCCCGATATCCGACGGTAGTGTNNNNNNNNTCAAAGCCTACTGGTCTCT</t>
  </si>
  <si>
    <t>GGACAAAAAATCAAAAGAAG</t>
  </si>
  <si>
    <t>CAAGTTGTTGATTATCTGAC</t>
  </si>
  <si>
    <t>AAATAAACAAGCAAAGCCTTTGGAAAATGTTTGAGTTTTTACCTGATGCCATAGGTAATTCTCTCTGGACCCAGGAATTCACAAAATGTTCTCCCTGAGGGAAATTAAAATT</t>
  </si>
  <si>
    <t>CAAGTTGTTGATTATCTGACCTTCAGCTTCCCGATATCCGACGGTAGTGTNNNNNNNNGGACAAAAAATCAAAAGAAG</t>
  </si>
  <si>
    <t>CTTCTGAGTCAGACACTT</t>
  </si>
  <si>
    <t>CCGAAGAAATTCACATCTGTAA</t>
  </si>
  <si>
    <t>ACAGGTAATCCAAAAACTTGAGAAAAAAATTGCTGTTATACATTACCGTTATGTCAACAAATCCCTTGTAGCTTTGAATATACTGGGTAATTTCCTCTGAGGATTTCTTACT</t>
  </si>
  <si>
    <t>CCGAAGAAATTCACATCTGTAACTTCAGCTTCCCGATATCCGACGGTAGTGTNNNNNNNNCTTCTGAGTCAGACACTT</t>
  </si>
  <si>
    <t>TTCATTGTGATATAGGACA</t>
  </si>
  <si>
    <t>GGGATTTGTTGACATAACGGT</t>
  </si>
  <si>
    <t>GCTCTATCACAGTACTGGGGTAAATTTTAATTATATTTATTAATTACAGATGTGAATTTCTTCGGAGTAAGAAATCCTCAGAGGAAATTACCCAGTATATTCAAAGCTACAA</t>
  </si>
  <si>
    <t>GGGATTTGTTGACATAACGGTCTTCAGCTTCCCGATATCCGACGGTAGTGTNNNNNNNNTTCATTGTGATATAGGACA</t>
  </si>
  <si>
    <t>AGAAAGAAACATTTAAG</t>
  </si>
  <si>
    <t>GTTTACCTATATATGAAGGAAAA</t>
  </si>
  <si>
    <t>CAAAAATTATCTACTTACTTGGGGAACCATTTGGCATGTTCCTTCCAAGGATCATCTCCTTCTTCCCAATTTCCTAAACATCCACCACAGGAAAAACACTGTACCGTGTCCT</t>
  </si>
  <si>
    <t>GTTTACCTATATATGAAGGAAAACTTCAGCTTCCCGATATCCGACGGTAGTGTNNNNNNNNAGAAAGAAACATTTAAG</t>
  </si>
  <si>
    <t>ATGAGATCGGGAGTGCA</t>
  </si>
  <si>
    <t>GGACACGGTACAGTGTTTTTCCT</t>
  </si>
  <si>
    <t>CAGCCACGCTGGAGCTTGTCTTGCTCCTGAACAAAACAATCAACTCTGTGTACATACCCCCTGGTGCCACTGCCAGGCAATCTAAATATTTTCCTTCATATATAGGTAAACA</t>
  </si>
  <si>
    <t>GGACACGGTACAGTGTTTTTCCTCTTCAGCTTCCCGATATCCGACGGTAGTGTNNNNNNNNATGAGATCGGGAGTGCA</t>
  </si>
  <si>
    <t>ACGCCAGAGAAACACT</t>
  </si>
  <si>
    <t>CCTCTTCTTGGTACCTCATTTTAC</t>
  </si>
  <si>
    <t>TCAGAGAATAATTTCAAGGTACCTGTAAAGACAAAGCCAGCCTCTGAGAGCACACAAGGGGATATCCCTTGGACATAAAATGGCCAGTTCCTGAAGGACGCAAGTCTAGCCT</t>
  </si>
  <si>
    <t>CCTCTTCTTGGTACCTCATTTTACCTTCAGCTTCCCGATATCCGACGGTAGTGTNNNNNNNNACGCCAGAGAAACACT</t>
  </si>
  <si>
    <t>CCAGATTGTGGGTTCCTT</t>
  </si>
  <si>
    <t>CCTTCAGGAACTGGCCATTTTA</t>
  </si>
  <si>
    <t>TTGAACAAGGATGTTGGTAACATTGCCAAGTACGACATAAGGGTGAAGAATCTGAAGAGCAGGCTGAGAGGAGGTAAAATGAGGTACCAAGAAGAGGAGGCTAGACTTGCGT</t>
  </si>
  <si>
    <t>CCTTCAGGAACTGGCCATTTTACTTCAGCTTCCCGATATCCGACGGTAGTGTNNNNNNNNCCAGATTGTGGGTTCCTT</t>
  </si>
  <si>
    <t>TATGTCGTACTTGGCAAT</t>
  </si>
  <si>
    <t>CACTGAATCCCAGATTTTACCC</t>
  </si>
  <si>
    <t>GTTACCAACATCCTTGTTCAAAAGGAACCCACAATCTGGATGAAACCTCTTGTGGTCTTCTATGGGGAGTCTCGTGAGGCCGGCACCAAAGAGGATTAGGCTACAGCAGAAG</t>
  </si>
  <si>
    <t>CACTGAATCCCAGATTTTACCCCTTCAGCTTCCCGATATCCGACGGTAGTGTNNNNNNNNTATGTCGTACTTGGCAAT</t>
  </si>
  <si>
    <t>AAATGCGCAGTGAAGCA</t>
  </si>
  <si>
    <t>GCTGTAGCCTAATCCTCTTTGGT</t>
  </si>
  <si>
    <t>AAAAGGTTAAAGACTTTTGTGACTTATGAGCCGTACAGCTCATGGATACCACAGGAGATGGCGGCCGCTGGGTTTTACTTCACTGGGGTAAAATCTGGGATTCAGTGCTTCT</t>
  </si>
  <si>
    <t>GCTGTAGCCTAATCCTCTTTGGTCTTCAGCTTCCCGATATCCGACGGTAGTGTNNNNNNNNAAATGCGCAGTGAAGCA</t>
  </si>
  <si>
    <t>TAAGTCACAAAAGTCTTTAA</t>
  </si>
  <si>
    <t>AGAGCAGACAGCTCTGGCAG</t>
  </si>
  <si>
    <t>CCTTTTTGCTTCACTGCGCATTTGAGAGTTGTAGCCTTTCTGCATTTTTGCTCGCTCCTTCTGCTCCTCTTCTTCTAGTTCCTTTGCCAACTGAACTGCATCTAGGCCCAGA</t>
  </si>
  <si>
    <t>AGAGCAGACAGCTCTGGCAGCTTCAGCTTCCCGATATCCGACGGTAGTGTNNNNNNNNTAAGTCACAAAAGTCTTTAA</t>
  </si>
  <si>
    <t>ATCAACCTGCTTTATTTTC</t>
  </si>
  <si>
    <t>GGCAAAGGAACTAGAAGAAGA</t>
  </si>
  <si>
    <t>CTTTTCAGAAAATGGCCACCCAGCAGAAAGCCTCTGACGAGAGGATCTCCCAGTTTGATCACAATTTGCTGCCAGAGCTGTCTGCTCTTCTGGGCCTAGATGCAGTTCAGTT</t>
  </si>
  <si>
    <t>GGCAAAGGAACTAGAAGAAGACTTCAGCTTCCCGATATCCGACGGTAGTGTNNNNNNNNATCAACCTGCTTTATTTTC</t>
  </si>
  <si>
    <t>CCTTTGCCAGGGATAGT</t>
  </si>
  <si>
    <t>AAGCAGTGAGAAAATATTTAAGG</t>
  </si>
  <si>
    <t>AATTTACTTACCTGAGGTTTATCCACAGTTCTAGTCTAATAGAGGAGAATGCTGGCCAGTGGAAGGAAAGTATGTGGCTGAAGAACAAATGCTCTGTCCGTCCTTTAGTAGG</t>
  </si>
  <si>
    <t>AAGCAGTGAGAAAATATTTAAGGCTTCAGCTTCCCGATATCCGACGGTAGTGTNNNNNNNNCCTTTGCCAGGGATAGT</t>
  </si>
  <si>
    <t>CTCCTTTTGGGTCCTGA</t>
  </si>
  <si>
    <t>GGACGGACAGAGCATTTGTTCTT</t>
  </si>
  <si>
    <t>TTAAATCCTGTTGACTCAAGACCTTAGAGCATTTACTGGTAAAGTCTCTGACTGCGCGATTTTTTTTTTGCATTTTAGTTCCTTAAATATTTTCTCACTGCTTCCTACTAAA</t>
  </si>
  <si>
    <t>GGACGGACAGAGCATTTGTTCTTCTTCAGCTTCCCGATATCCGACGGTAGTGTNNNNNNNNCTCCTTTTGGGTCCTGA</t>
  </si>
  <si>
    <t>AGTTGAGGTCCGCCCC</t>
  </si>
  <si>
    <t>GTTAAGGACACGATACACACGAAG</t>
  </si>
  <si>
    <t>TTTACTCACCTTTGCAATGAATGCACCTTGGAATCCCAGACGAAGTCCCCAATATGAAGTGGCATTGTTGTCTGGGGTCAATACCCGGGGTTCGTCGTCTCGCACCAACAAG</t>
  </si>
  <si>
    <t>GTTAAGGACACGATACACACGAAGCTTCAGCTTCCCGATATCCGACGGTAGTGTNNNNNNNNAGTTGAGGTCCGCCCC</t>
  </si>
  <si>
    <t>AGGGACGGGGCCCCAC</t>
  </si>
  <si>
    <t>CAGCCAGTGCAGTCTCCCTATTAG</t>
  </si>
  <si>
    <t>GCTGCGCACCCGCGGGTTTGCTATGGCGATGAGCAGCGGCGGCAGTGGTGGCGGCGTCCCGGAGCAGGAGGATTCCGTGCTGTTCCGGCGCGGCACAGGCCAGGTGAGGTCG</t>
  </si>
  <si>
    <t>CAGCCAGTGCAGTCTCCCTATTAGCTTCAGCTTCCCGATATCCGACGGTAGTGTNNNNNNNNAGGGACGGGGCCCCAC</t>
  </si>
  <si>
    <t>TGGCTGCGACCTCACC</t>
  </si>
  <si>
    <t>GTCCCTTCTTAAGAGTGACGACTT</t>
  </si>
  <si>
    <t>TGGCCTGTGCCGCGCCGGAACAGCACGGAATCCTCCTGCTCCGGGACGCCGCCACCACTGCCGCCGCTGCTCATCGCCATAGCAAACCCGCGGGTGCGCAGCGTGGGGCCCC</t>
  </si>
  <si>
    <t>GTCCCTTCTTAAGAGTGACGACTTCTTCAGCTTCCCGATATCCGACGGTAGTGTNNNNNNNNTGGCTGCGACCTCACC</t>
  </si>
  <si>
    <t>TGACTCTTGGTACTAACAT</t>
  </si>
  <si>
    <t>GCTGTGGCTTCATTTAAGGTA</t>
  </si>
  <si>
    <t>ACATTTTCTGATTAAACCTATCTGAACATGAGTTGTTTTTATTTCTTACCCTTTCCAGAGCGATGATTCTGACATTTGGGATGATACAGCACTGATAAAAGCATATGATAAA</t>
  </si>
  <si>
    <t>GCTGTGGCTTCATTTAAGGTACTTCAGCTTCCCGATATCCGACGGTAGTGTNNNNNNNNTGACTCTTGGTACTAACAT</t>
  </si>
  <si>
    <t>CAAAATGAAAACTGAATAAC</t>
  </si>
  <si>
    <t>CATATGCTTTTATCAGTGCT</t>
  </si>
  <si>
    <t>ATGTACTTTAACACTTTATCGTATGTTATCAATTCCTTTCCAAATGAATAACGAGAAAATAAGAAAACGACTAAGCAAGCATTTCATACCTTAAATGAAGCCACAGCTTTAT</t>
  </si>
  <si>
    <t>CATATGCTTTTATCAGTGCTCTTCAGCTTCCCGATATCCGACGGTAGTGTNNNNNNNNCAAAATGAAAACTGAATAAC</t>
  </si>
  <si>
    <t>CCCTGTAACATGTACATTT</t>
  </si>
  <si>
    <t>AGAATACTGCAGCTTCCTTAC</t>
  </si>
  <si>
    <t>TTATTCCTATTTTCGTAGCATGCTCTAAAGAATGGTGACATTTGTGAAACTTCGGGTAAACCAAAAACCACACCTAAAAGAAAACCTGCTAAGAAGAATAAAAGCCAAAAGA</t>
  </si>
  <si>
    <t>AGAATACTGCAGCTTCCTTACCTTCAGCTTCCCGATATCCGACGGTAGTGTNNNNNNNNCCCTGTAACATGTACATTT</t>
  </si>
  <si>
    <t>TAAATAAGGACTAATGAGAC</t>
  </si>
  <si>
    <t>GGTTTACCCGAAGTTTCACA</t>
  </si>
  <si>
    <t>ATCCTTTGAAGTTAAATCTCAACATTTTAAAATAACCTGTTGTAAGGAAGCTGCAGTATTCTTCTTTTGGCTTTTATTCTTCTTAGCAGGTTTTCTTTTAGGTGTGGTTTTT</t>
  </si>
  <si>
    <t>GGTTTACCCGAAGTTTCACACTTCAGCTTCCCGATATCCGACGGTAGTGTNNNNNNNNTAAATAAGGACTAATGAGAC</t>
  </si>
  <si>
    <t>AGAAATGTGTGCATGTATA</t>
  </si>
  <si>
    <t>CCTGTGTTGTGGTTTACACTG</t>
  </si>
  <si>
    <t>TATCTTTGATTTCTTTTGTAGTGGAAAGTTGGGGACAAATGTTCTGCCATTTGGTCAGAAGACGGTTGCATTTACCCAGCTACCATTGCTTCAATTGATTTTAAGAGAGAAA</t>
  </si>
  <si>
    <t>CCTGTGTTGTGGTTTACACTGCTTCAGCTTCCCGATATCCGACGGTAGTGTNNNNNNNNAGAAATGTGTGCATGTATA</t>
  </si>
  <si>
    <t>CACAGATTGGGGAAAGTAG</t>
  </si>
  <si>
    <t>GACTAAATGGCAGAACATTTG</t>
  </si>
  <si>
    <t>ATCGGACAGATTTTGCTCCTCTCTATTTCCATATCCAGTGTAAACCACAACACAGGTTTCTCTCTTAAAATCAATTGAAGCAATGGTAGCTGGGTAAATGCAACCGTCTTCT</t>
  </si>
  <si>
    <t>GACTAAATGGCAGAACATTTGCTTCAGCTTCCCGATATCCGACGGTAGTGTNNNNNNNNCACAGATTGGGGAAAGTAG</t>
  </si>
  <si>
    <t>GACCAAATGGCAGAACATTTG</t>
  </si>
  <si>
    <t>GACCAAATGGCAGAACATTTGCTTCAGCTTCCCGATATCCGACGGTAGTGTNNNNNNNNCACAGATTGGGGAAAGTAG</t>
  </si>
  <si>
    <t>TTGTGGTTTACACTGGATA</t>
  </si>
  <si>
    <t>ATTTCTGGAAGCAGAGACTAG</t>
  </si>
  <si>
    <t>TGGAAATAGAGAGGAGCAAAATCTGTCCGATCTACTTTCCCCAATCTGTGAAGTAGCTAATAATATAGAACAAAATGCTCAAGAGGTAAGGATACAAAAAAAAAAAAATTCA</t>
  </si>
  <si>
    <t>ATTTCTGGAAGCAGAGACTAGCTTCAGCTTCCCGATATCCGACGGTAGTGTNNNNNNNNTTGTGGTTTACACTGGATA</t>
  </si>
  <si>
    <t>ACCTGCATATTTTTTCTTTT</t>
  </si>
  <si>
    <t>CCCTCCACCACCCCCCATGC</t>
  </si>
  <si>
    <t>TAAAGAATGAAAATGAAAGCCAAGTTTCAACAGATGAAAGTGAGAACTCCAGGTCTCCTGGAAATAAATCAGATAACATCAAGCCCAAATCTGCTCCATGGAACTCTTTTCT</t>
  </si>
  <si>
    <t>CCCTCCACCACCCCCCATGCCTTCAGCTTCCCGATATCCGACGGTAGTGTNNNNNNNNACCTGCATATTTTTTCTTTT</t>
  </si>
  <si>
    <t>TGGGAGAGCTACAAATTA</t>
  </si>
  <si>
    <t>GAAAAGAGTTCCATGGAGCAGA</t>
  </si>
  <si>
    <t>GTTAACAGAGAGGTTAAATGTCCCGACATTAACTATTTTCTGGAAAACTTTCATAGAAGGTTTACCTTTCCTGGTCCCAGTCTTGGCCCTGGCATGGGGGGTGGTGGAGGGA</t>
  </si>
  <si>
    <t>GAAAAGAGTTCCATGGAGCAGACTTCAGCTTCCCGATATCCGACGGTAGTGTNNNNNNNNTGGGAGAGCTACAAATTA</t>
  </si>
  <si>
    <t>GTCCTTTTTATTCCTATCAT</t>
  </si>
  <si>
    <t>GCTGCCTCCATTTCCTTCTG</t>
  </si>
  <si>
    <t>ATTGAAATTGGTAAGTTAATTTTCCTTTGAAATATTCCTTATAGCCAGGTCTAAAATTCAATGGCCCACCACCGCCACCGCCACCACCACCACCCCACTTACTATCATGCTG</t>
  </si>
  <si>
    <t>GCTGCCTCCATTTCCTTCTGCTTCAGCTTCCCGATATCCGACGGTAGTGTNNNNNNNNGTCCTTTTTATTCCTATCAT</t>
  </si>
  <si>
    <t>GTTCTACAATGACATTTTAC</t>
  </si>
  <si>
    <t>GTGGGGTGGTGGTGGTGGCG</t>
  </si>
  <si>
    <t>AATCCTCTATTCTGCTAATTATCAAATTGTATGTGAAAGCAAAATCTAACCTATACTCTTTTTTACTTACTGGTGGTCCAGAAGGAAATGGAGGCAGCCAGCATGATAGTAA</t>
  </si>
  <si>
    <t>GTGGGGTGGTGGTGGTGGCGCTTCAGCTTCCCGATATCCGACGGTAGTGTNNNNNNNNGTTCTACAATGACATTTTAC</t>
  </si>
  <si>
    <t>GGATATAAACAATATCTTT</t>
  </si>
  <si>
    <t>GCTATTATATGGTAAGTAATC</t>
  </si>
  <si>
    <t>TTCTGTCTCCAGATAATTCCCCCACCACCTCCCATATGTCCAGATTCTCTTGATGATGCTGATGCTTTGGGAAGTATGTTAATTTCATGGTACATGAGTGGCTATCATACTG</t>
  </si>
  <si>
    <t>GCTATTATATGGTAAGTAATCCTTCAGCTTCCCGATATCCGACGGTAGTGTNNNNNNNNGGATATAAACAATATCTTT</t>
  </si>
  <si>
    <t>ATTTTTTAGTAATATAAA</t>
  </si>
  <si>
    <t>GCCACTCATGTACCATGAAATT</t>
  </si>
  <si>
    <t>GAGAGAAGCAAGTAGTATTTTATAAATTTACAAAACAAAGTCACATAACTACAAAAAAATTGTCAGGAAAAGATGCTGAGTGATTACTTACCATATAATAGCCAGTATGATA</t>
  </si>
  <si>
    <t>GCCACTCATGTACCATGAAATTCTTCAGCTTCCCGATATCCGACGGTAGTGTNNNNNNNNATTTTTTAGTAATATAAA</t>
  </si>
  <si>
    <t>TTAACTTCCTTTATTTTC</t>
  </si>
  <si>
    <t>GTTTGTGGAAAACAAATGTTTT</t>
  </si>
  <si>
    <t>CTTACAGGGTTTCAGACAAAATCAAAAAGAAGGAAGGTGCTCACATTCCTTAAATTAAGGAGTAAGTCTGCCAGCATTATGAAAGTGAATCTTACTTTTGTAAAACTTTATG</t>
  </si>
  <si>
    <t>GTTTGTGGAAAACAAATGTTTTCTTCAGCTTCCCGATATCCGACGGTAGTGTNNNNNNNNTTAACTTCCTTTATTTTC</t>
  </si>
  <si>
    <t>TGGAATTCGTCAAGCCT</t>
  </si>
  <si>
    <t>GCCTCATTTCTTCAAAATATCAA</t>
  </si>
  <si>
    <t>CTGGTTCTAATTTCTCATTTGCAGGAAATGCTGGCATAGAGCAGCACTAAATGACACCACTAAAGAAACGATCAGACAGATCTGGAATGTGAAGCGTTATAGAAGATAACTG</t>
  </si>
  <si>
    <t>GCCTCATTTCTTCAAAATATCAACTTCAGCTTCCCGATATCCGACGGTAGTGTNNNNNNNNTGGAATTCGTCAAGCCT</t>
  </si>
  <si>
    <t>CCCAGGGGGATTCTCCA</t>
  </si>
  <si>
    <t>GGAAGAAGAGCAACTCGGAAAAG</t>
  </si>
  <si>
    <t>GCCGGACTCCGCCTCCCCCGCCCGCCGCGCCTCAGCGCTAGGCTCCCACGCCGGACGCTCGCCGCCGCTTCCCACCCCCACTCACGGGCCATGCCGACCACCAACGGAGCCT</t>
  </si>
  <si>
    <t>GGAAGAAGAGCAACTCGGAAAAGCTTCAGCTTCCCGATATCCGACGGTAGTGTNNNNNNNNCCCAGGGGGATTCTCCA</t>
  </si>
  <si>
    <t>AAGAGCATGACTGTTTGA</t>
  </si>
  <si>
    <t>CAGAGGTACGTGGTACTAATTT</t>
  </si>
  <si>
    <t>CTTTGTAGGTGGAAATCAACGAGAACTTGCCCGCCAGAAAAACATGAAGAAAACCCAGGAAATTAGCAAGGGAAAGAGGAAAGAGGATAGCTTGACTGCCTCTCAGAGAAAG</t>
  </si>
  <si>
    <t>CAGAGGTACGTGGTACTAATTTCTTCAGCTTCCCGATATCCGACGGTAGTGTNNNNNNNNAAGAGCATGACTGTTTGA</t>
  </si>
  <si>
    <t>CAGTTCTCCCGACTCTCC</t>
  </si>
  <si>
    <t>GAGAGGCAGTCAAGCTATCCTC</t>
  </si>
  <si>
    <t>CAAACTGCCGGGATTACAGGCATGAGGCAACACACCCAGCCCAAAATGTTGCTTCAATCACAACGTCAGTGACTTTAGAATTAAATTAGTACCACGTACCTCTGCTTTCTCT</t>
  </si>
  <si>
    <t>GAGAGGCAGTCAAGCTATCCTCCTTCAGCTTCCCGATATCCGACGGTAGTGTNNNNNNNNCAGTTCTCCCGACTCTCC</t>
  </si>
  <si>
    <t>CTTATAGACTTTTCCCTCA</t>
  </si>
  <si>
    <t>CCAACTGGGTGTATCATAAGC</t>
  </si>
  <si>
    <t>TTGTAGGGACTCTGAGATCATGCAAGAAAAGCAGAAGGCAGCTAATGAGAAGAAGTCTATGCAGACAAGAGAAAAGTGATGACTGGCTATTTGGAAAACCTGGGTGCTACTG</t>
  </si>
  <si>
    <t>CCAACTGGGTGTATCATAAGCCTTCAGCTTCCCGATATCCGACGGTAGTGTNNNNNNNNCTTATAGACTTTTCCCTCA</t>
  </si>
  <si>
    <t>GAGAGCTGCTGTAACAA</t>
  </si>
  <si>
    <t>CAAGGGAGAATCCTTGCTTTCCT</t>
  </si>
  <si>
    <t>ATTACCACAAACTTAGTGGCTTAAAACAACAGAAATATTTCTGTTCACAGTTCTGGAGGCCAGAAATCTGAGAGCAAGATGTCAGCTGGGCCACACCTCCCTCTGAAGGCTC</t>
  </si>
  <si>
    <t>CAAGGGAGAATCCTTGCTTTCCTCTTCAGCTTCCCGATATCCGACGGTAGTGTNNNNNNNNGAGAGCTGCTGTAACAA</t>
  </si>
  <si>
    <t>ATAAAAAGAAGGGAAGAAGA</t>
  </si>
  <si>
    <t>AGCCTTCAGAGGGAGGTGTG</t>
  </si>
  <si>
    <t>CAGAAAAGAAGACCACAAAGACAAAGGCAGAGATAGGAGTTATGCTGCCATAAGCCAAGTAATACCTGGAGCCACCAGCAGCTGGAAGAGGAAAGCAAGGATTCTCCCTTGG</t>
  </si>
  <si>
    <t>AGCCTTCAGAGGGAGGTGTGCTTCAGCTTCCCGATATCCGACGGTAGTGTNNNNNNNNATAAAAAGAAGGGAAGAAGA</t>
  </si>
  <si>
    <t>TCTTTGTGGTCTTCTTTTC</t>
  </si>
  <si>
    <t>CAAATAGGTCACATTCACGCA</t>
  </si>
  <si>
    <t>TGTCTTCTTCCCTTCTTTTTATGAGGACTTTTGCTGTTGGATTTAGGTTCCATTCTAACCTAGGATGATCTCATTTGGAAATCCTTAATTTCATCTACAAAAACTGTTTTCC</t>
  </si>
  <si>
    <t>CAAATAGGTCACATTCACGCACTTCAGCTTCCCGATATCCGACGGTAGTGTNNNNNNNNTCTTTGTGGTCTTCTTTTC</t>
  </si>
  <si>
    <t>TTCAACCATACTTATTGTTT</t>
  </si>
  <si>
    <t>ATGGTCAGCTGATCTTCAGG</t>
  </si>
  <si>
    <t>ACATGTGATAGACTTTTTAAAAGAGAATAACTAAAGAATTATTTACTTACAATTCATCAGGCCTGTAAGGAGGTGGACTTTCAAGAGGCCTGGATGACATGGCTGATTGTCA</t>
  </si>
  <si>
    <t>ATGGTCAGCTGATCTTCAGGCTTCAGCTTCCCGATATCCGACGGTAGTGTNNNNNNNNTTCAACCATACTTATTGTTT</t>
  </si>
  <si>
    <t>TTTCTGCTTACTACCAAAA</t>
  </si>
  <si>
    <t>GCCTACTCTTTTTACCCAGAA</t>
  </si>
  <si>
    <t>AATGCTAACTTGAAATTATTTTCATGTTCATTTCAGCAAACCGAATCATTATGCACCAAGCAATGACATATATGGTGGAGAGATGCATGTTCGACCAATGCTCTCTCAGCCA</t>
  </si>
  <si>
    <t>GCCTACTCTTTTTACCCAGAACTTCAGCTTCCCGATATCCGACGGTAGTGTNNNNNNNNTTTCTGCTTACTACCAAAA</t>
  </si>
  <si>
    <t>GCCACACAGGCAAAGATG</t>
  </si>
  <si>
    <t>GAGAGAGCATTGGTCGAACATG</t>
  </si>
  <si>
    <t>GCAATGCACATCACAATAATGAGCATAGACAGGATCCGAATCACTCCTGGAGGAGAGGTCCATTTGTAGAAGTGAAGAATTTCATCTTCTGGGTAAAAAGAGTAGGCTGGCT</t>
  </si>
  <si>
    <t>GAGAGAGCATTGGTCGAACATGCTTCAGCTTCCCGATATCCGACGGTAGTGTNNNNNNNNGCCACACAGGCAAAGATG</t>
  </si>
  <si>
    <t>CATTATTGTGATGTGCATT</t>
  </si>
  <si>
    <t>GAAGTGGCTATGGCTATGGCT</t>
  </si>
  <si>
    <t>GCCATCTTTGCCTGTGTGGCCTCCACGCTTGCCTGGGACAGAGGCTATGGAACTTCCCTTTTAGGAGGTAGTGTAGGCTACCCTTATGGAGGAAGTGGCTTTGGTAGCTACG</t>
  </si>
  <si>
    <t>GAAGTGGCTATGGCTATGGCTCTTCAGCTTCCCGATATCCGACGGTAGTGTNNNNNNNNCATTATTGTGATGTGCATT</t>
  </si>
  <si>
    <t>TAACAAAGATCACCAACG</t>
  </si>
  <si>
    <t>GTAGCTACCAAAGCCACTTCCT</t>
  </si>
  <si>
    <t>CGGCAATGAAACAAAAGGCAGCCATGGCCAACATGAAGCCCTTTGCTGCTCTTGGGTCTGTATAGCCTCCGTAGCCATAGCCATAACCATAGCCATAGCCATAGCCACTTCC</t>
  </si>
  <si>
    <t>GTAGCTACCAAAGCCACTTCCTCTTCAGCTTCCCGATATCCGACGGTAGTGTNNNNNNNNTAACAAAGATCACCAACG</t>
  </si>
  <si>
    <t>CCATGGCTGCCTTTTG</t>
  </si>
  <si>
    <t>GTGTTTATTGCCACAATTGTCTAT</t>
  </si>
  <si>
    <t>TTTCATTGCCGCGTTGGTGATCTTTGTTACCAGTGTTATAAGATCTGAAATGTCCAGAACAAGAAGATACTACTTAAGTGTGATAATAGTGAGTGCTATCCTGGGCATCATG</t>
  </si>
  <si>
    <t>GTGTTTATTGCCACAATTGTCTATCTTCAGCTTCCCGATATCCGACGGTAGTGTNNNNNNNNCCATGGCTGCCTTTTG</t>
  </si>
  <si>
    <t>GAGTCCAGTAGCTGCAG</t>
  </si>
  <si>
    <t>GATGCCCAGGATAGCACTCACTA</t>
  </si>
  <si>
    <t>GTGTATAAAATTGGTTGCAGAGGGCATATATTTGTGAACCATATAGAGATCCAGAAGACTGAGCAGTTGGGTTCACTCCCATTATATAGACAATTGTGGCAATAAACACCAT</t>
  </si>
  <si>
    <t>GATGCCCAGGATAGCACTCACTACTTCAGCTTCCCGATATCCGACGGTAGTGTNNNNNNNNGAGTCCAGTAGCTGCAG</t>
  </si>
  <si>
    <t>CCTCTGCAACCAATTTTAT</t>
  </si>
  <si>
    <t>GGCCTTCAACTTGAGATATGT</t>
  </si>
  <si>
    <t>ACACCTGCAGCTACTGGACTCTACGTGGATCAGTATTTGTATCACTACTGTGTTGTGGATCCCCAGGAGGTATGAGTGGTGTTTTGGGTTTTTTCTCCATCTCCTTAGCAGA</t>
  </si>
  <si>
    <t>GGCCTTCAACTTGAGATATGTCTTCAGCTTCCCGATATCCGACGGTAGTGTNNNNNNNNCCTCTGCAACCAATTTTAT</t>
  </si>
  <si>
    <t>GTGAATTGTGATTAAGCAA</t>
  </si>
  <si>
    <t>CGAAGAAAGATGGACAGGTAT</t>
  </si>
  <si>
    <t>TTAAAATCTAATTATGCCAATATTTTCCACTCCTTTTTAGGCCATTGCCATTGTACTGGGGTTCATGATTATTGTGGCTTTTGCTTTAATAATTTTCTTTGCTGTGAAAACT</t>
  </si>
  <si>
    <t>CGAAGAAAGATGGACAGGTATCTTCAGCTTCCCGATATCCGACGGTAGTGTNNNNNNNNGTGAATTGTGATTAAGCAA</t>
  </si>
  <si>
    <t>CACTCCTCGACATTGGG</t>
  </si>
  <si>
    <t>ATAATCATGAACCCCAGTACAAT</t>
  </si>
  <si>
    <t>GGGCTGCTCATCATAAATGTGTTCCTTGTCCCACAAAATATTGGACTTGTCATACCTGTCCATCTTTCTTCGAGTTTTCACAGCAAAGAAAATTATTAAAGCAAAAGCCACA</t>
  </si>
  <si>
    <t>ATAATCATGAACCCCAGTACAATCTTCAGCTTCCCGATATCCGACGGTAGTGTNNNNNNNNCACTCCTCGACATTGGG</t>
  </si>
  <si>
    <t>GGAACACATTTATGATGAGC</t>
  </si>
  <si>
    <t>ATTAATGTTTGTATATGTTG</t>
  </si>
  <si>
    <t>AGCCCCCCAATGTCGAGGAGTGGGTAAGTGTTAAAAAATAACTTTACATCTTTTATTAAAGCCCCAAATTTGTGTCTGAATTTTTAGTGCTTTGTTAAACTTTATTCTTAGA</t>
  </si>
  <si>
    <t>ATTAATGTTTGTATATGTTGCTTCAGCTTCCCGATATCCGACGGTAGTGTNNNNNNNNGGAACACATTTATGATGAGC</t>
  </si>
  <si>
    <t>ACTATCTCTTGGGGTTTT</t>
  </si>
  <si>
    <t>CAAGCGGTTTTATCCAGAGTCT</t>
  </si>
  <si>
    <t>TTAAGGTTAAAAATGTGTCTGCAGGCACACAGGACGTGCCTTCACCCCCATCTGACTATGTGGAAAGAGTTGACAGTCCCATGGCATACTCTTCCAATGGCAAAGTGAATGA</t>
  </si>
  <si>
    <t>CAAGCGGTTTTATCCAGAGTCTCTTCAGCTTCCCGATATCCGACGGTAGTGTNNNNNNNNACTATCTCTTGGGGTTTT</t>
  </si>
  <si>
    <t>CATTTTTACACTCAGTCTAT</t>
  </si>
  <si>
    <t>CCACATAGTCAGATGGGGGT</t>
  </si>
  <si>
    <t>CAAACTAAGAGAGATGCTACTTACGGCGTGGATTTATAGGAAGACTCTGGATAAAACCGCTTGTCATTCACTTTGCCATTGGAAGAGTATGCCATGGGACTGTCAACTCTTT</t>
  </si>
  <si>
    <t>CCACATAGTCAGATGGGGGTCTTCAGCTTCCCGATATCCGACGGTAGTGTNNNNNNNNCATTTTTACACTCAGTCTAT</t>
  </si>
  <si>
    <t>GAACAATGATGCCTGTTTT</t>
  </si>
  <si>
    <t>CCTGCAAAGGGAAGAGCAGGA</t>
  </si>
  <si>
    <t>TATTAGGGTTCCTGAAGTGGTTCAGGAGCTTCCATTAACTTCGCCTGTGGATGACTTCAGGCAGCCTCGTTACAGCAGCGGTGGTAACTTTGAGACACCTTCAAAAAGAGCA</t>
  </si>
  <si>
    <t>CCTGCAAAGGGAAGAGCAGGACTTCAGCTTCCCGATATCCGACGGTAGTGTNNNNNNNNGAACAATGATGCCTGTTTT</t>
  </si>
  <si>
    <t>GAGAGCTGAGTCGGTA</t>
  </si>
  <si>
    <t>GCTCTTTTTGAAGGTGTCTCAAAG</t>
  </si>
  <si>
    <t>CCTGATCCAGTCCTCCTCCAGCTCATCACAGGACTCGCCGCCAGTTGTGTAGTCTGTCTCATAGTGATCTTGCTCTGTTCTCTTTGACCTTCCTGCTCTTCCCTTTGCAGGT</t>
  </si>
  <si>
    <t>GCTCTTTTTGAAGGTGTCTCAAAGCTTCAGCTTCCCGATATCCGACGGTAGTGTNNNNNNNNGAGAGCTGAGTCGGTA</t>
  </si>
  <si>
    <t>GATGAGCTGGAGGAGGA</t>
  </si>
  <si>
    <t>GTAATTTCATTCTTTGCCAACCA</t>
  </si>
  <si>
    <t>CTGGATCAGGTACCGACTCAGCTCTCCTTTCCTGGCCCACGTGCTCCTTCTGATAATTAAAGGAGACCAACCAGGTGTTGGAGTTATTGCCTCCCAAATTGAGGTCACTGGT</t>
  </si>
  <si>
    <t>GTAATTTCATTCTTTGCCAACCACTTCAGCTTCCCGATATCCGACGGTAGTGTNNNNNNNNGATGAGCTGGAGGAGGA</t>
  </si>
  <si>
    <t>TCATTTTCTCTCTCACCT</t>
  </si>
  <si>
    <t>ATAAAGAACTCTCCCGTTTGGA</t>
  </si>
  <si>
    <t>TTTAGGGAATATCCACCTATCACTTCAGATCAACAAAGACAACTGTACAAGAGGAATTTTGACACTGGCCTACAGGAATACAAGAGCTTACAATCAGAACTTGATGAGATCA</t>
  </si>
  <si>
    <t>ATAAAGAACTCTCCCGTTTGGACTTCAGCTTCCCGATATCCGACGGTAGTGTNNNNNNNNTCATTTTCTCTCTCACCT</t>
  </si>
  <si>
    <t>TGCTGTACCTCCACAGA</t>
  </si>
  <si>
    <t>GATCTCATCAAGTTCTGATTGTA</t>
  </si>
  <si>
    <t>TTAGATTCAAATTCTGTTTAATATATAAATATCAGGTTGAATTTACCATGTACTCTTCACTTTCTTCTCTATAGTCATCCAATTCTTTATCCAAACGGGAGAGTTCTTTATT</t>
  </si>
  <si>
    <t>GATCTCATCAAGTTCTGATTGTACTTCAGCTTCCCGATATCCGACGGTAGTGTNNNNNNNNTGCTGTACCTCCACAGA</t>
  </si>
  <si>
    <t>CTCCAGATGAGTAGGTATG</t>
  </si>
  <si>
    <t>CGACAGACACAAAGGAATATG</t>
  </si>
  <si>
    <t>GGAATTAAAATAAAAAGAAGAAGAAAGAAAGTTCTTCCTAAAAGAACAATCTCGGATACTTACTCCCTTCACTTGCTTCAGTCTATTGTATTCATCAGCAGCAGCCTATTAA</t>
  </si>
  <si>
    <t>CGACAGACACAAAGGAATATGCTTCAGCTTCCCGATATCCGACGGTAGTGTNNNNNNNNCTCCAGATGAGTAGGTATG</t>
  </si>
  <si>
    <t>TATGTGATTCATTTTCTCCC</t>
  </si>
  <si>
    <t>GCTGATGCCAAGTTGTTTGA</t>
  </si>
  <si>
    <t>TTTTTAGTCTGCAGATTACAAAAGTAAGAAGAATCATTGCAAGCAGTTAAAGAGCAAATTGTCACACATCAAGAAGATGGTTGGAGACTATGATAGACAGAAAACATAGAAG</t>
  </si>
  <si>
    <t>GCTGATGCCAAGTTGTTTGACTTCAGCTTCCCGATATCCGACGGTAGTGTNNNNNNNNTATGTGATTCATTTTCTCCC</t>
  </si>
  <si>
    <t>GTGATGCTCACAGAGGTT</t>
  </si>
  <si>
    <t>CATAGTCTCCAACCATCTTCTT</t>
  </si>
  <si>
    <t>TGGCTTCCGGGGTTATGGTCCAAAGTCATTTGCCTTCTGAGAAGATTGCAGAGATGTCAGATACTTAATTTCTCAAACAACTTGGCATCAGCCTTCTATGTTTTCTGTCTAT</t>
  </si>
  <si>
    <t>CATAGTCTCCAACCATCTTCTTCTTCAGCTTCCCGATATCCGACGGTAGTGTNNNNNNNNGTGATGCTCACAGAGGTT</t>
  </si>
  <si>
    <t>TCCACTCATCAGGACCTG</t>
  </si>
  <si>
    <t>CCCTTGAGGCCTTGCAAAAAGA</t>
  </si>
  <si>
    <t>TGCTTCTTGCCTATGTTTTCAGGATCCATGGGTTAAGCAGCTTCTGTGAGGTTGTAGTATTGCTGTAGTATCCATGCAGGCATTGGGGGACAAAGGTTCCTGATATACCTTC</t>
  </si>
  <si>
    <t>CCCTTGAGGCCTTGCAAAAAGACTTCAGCTTCCCGATATCCGACGGTAGTGTNNNNNNNNTCCACTCATCAGGACCTG</t>
  </si>
  <si>
    <t>CAACATCTGACTCGACTG</t>
  </si>
  <si>
    <t>CAGGAACCTTTGTCCCCCAATG</t>
  </si>
  <si>
    <t>AGTCACAGAAAAAAATCAGTCATTACTTAATAAGTAACCAACACCTTGACTTGGTGCATGTATTGAGACTCTCTTGTTTTTCTTTTTGCAAGGCCTCAAGGGGAAGGTATAT</t>
  </si>
  <si>
    <t>CAGGAACCTTTGTCCCCCAATGCTTCAGCTTCCCGATATCCGACGGTAGTGTNNNNNNNNCAACATCTGACTCGACTG</t>
  </si>
  <si>
    <t>AACATTTAACATCTCTGT</t>
  </si>
  <si>
    <t>GGTCATCATGACTCTTACCTGA</t>
  </si>
  <si>
    <t>TCATACTCTATTGTGCCAAGACTAAGATTACATCCACTGGAGAAATGTTCCAGAATGGACTACTGAATATACAGGTATAAACATTTTGATAGCTTCTGATATTGCTTTCTGA</t>
  </si>
  <si>
    <t>GGTCATCATGACTCTTACCTGACTTCAGCTTCCCGATATCCGACGGTAGTGTNNNNNNNNAACATTTAACATCTCTGT</t>
  </si>
  <si>
    <t>AGGCTACTTGGAGTAGAA</t>
  </si>
  <si>
    <t>GAATACGGTTTTGGTGTCCTGC</t>
  </si>
  <si>
    <t>CTCTGCATTCTCATTTGCCATTTGTCTCTGTTACAGGAAATTCAATATCGTTTGCCTGAAAATAAGTGGTTTCACAACTTGCTGTTGTTTTCAGATTTTACAAATGAGCAGA</t>
  </si>
  <si>
    <t>GAATACGGTTTTGGTGTCCTGCCTTCAGCTTCCCGATATCCGACGGTAGTGTNNNNNNNNAGGCTACTTGGAGTAGAA</t>
  </si>
  <si>
    <t>GCCACACCCAGGTTATACA</t>
  </si>
  <si>
    <t>GAGGATTGTCACAGGGGCAGC</t>
  </si>
  <si>
    <t>CTTACTGTTTCATGAAACGAAGCCGGGCTCTCCTCCGCCGGCCTGGAAGAGGAAAGCAAGGGCGCCAGTCAGTGTGGGCTGTGGGTCACTGCGCTGAGCCCCAGAGGCCAAG</t>
  </si>
  <si>
    <t>GAGGATTGTCACAGGGGCAGCCTTCAGCTTCCCGATATCCGACGGTAGTGTNNNNNNNNGCCACACCCAGGTTATACA</t>
  </si>
  <si>
    <t>AACAGGGACACCCAACAA</t>
  </si>
  <si>
    <t>GGAAAACACACATGTGACATGT</t>
  </si>
  <si>
    <t>CCCAAGAGGAGACAACTCACAGCACAGGTGGATGGCCACTCCCAGGGAAACCAGCAGAACCAGGACGCCAGCCACCAGCAGGCCAAGGGTGATGGGGCTACAAAGTGGGCCT</t>
  </si>
  <si>
    <t>GGAAAACACACATGTGACATGTCTTCAGCTTCCCGATATCCGACGGTAGTGTNNNNNNNNAACAGGGACACCCAACAA</t>
  </si>
  <si>
    <t>ATCGAAATACAAATGGTGG</t>
  </si>
  <si>
    <t>GGCCCACTTTGTAGCCCCATC</t>
  </si>
  <si>
    <t>TATTCTCTGGGAGGTGGGGCTTCCAGTTGAATTTTTCGCTCCTTGTATTTTTCTGCGTGTCTCATGCAGAAAAATGTTCCGTGTTGAACACATGTCACATGTGTGTTTTCCA</t>
  </si>
  <si>
    <t>GGCCCACTTTGTAGCCCCATCCTTCAGCTTCCCGATATCCGACGGTAGTGTNNNNNNNNATCGAAATACAAATGGTGG</t>
  </si>
  <si>
    <t>TGGCTAAGATATGTGTCTT</t>
  </si>
  <si>
    <t>CCCTATCCCTCTGCACCCTCA</t>
  </si>
  <si>
    <t>GCTTTCTTTCTGTAGTTGATTTCCTTCCCACCACTGCCCAGCCCACCAAGAAGTCCACCCTCAAGAAGAGAGTGTGCCGGTTACCCAGGCCAGAGACCCAGAAGGGTGAGTT</t>
  </si>
  <si>
    <t>CCCTATCCCTCTGCACCCTCACTTCAGCTTCCCGATATCCGACGGTAGTGTNNNNNNNNTGGCTAAGATATGTGTCTT</t>
  </si>
  <si>
    <t>CGGTGCTCACTGATAGC</t>
  </si>
  <si>
    <t>GAGATTGAGAATGAACCGGCTTG</t>
  </si>
  <si>
    <t>ATTGAGCCTGCTTCTTACCCACACTCAGCTGAGTTCCCTTCCCGAAGGTCAGCTCGGGGCTCCCGACGATCATGCAGAAGTAGATGCCACTGTCTTCCGGCTTCACGCTTGT</t>
  </si>
  <si>
    <t>GAGATTGAGAATGAACCGGCTTGCTTCAGCTTCCCGATATCCGACGGTAGTGTNNNNNNNNCGGTGCTCACTGATAGC</t>
  </si>
  <si>
    <t>CACGAGTTCCTGGCCCT</t>
  </si>
  <si>
    <t>GACAGTGGCATCTACTTCTGCAT</t>
  </si>
  <si>
    <t>CTGGGATTCCGCAAAAGGGACTATCCACGGTGAAGAGGTGGAACAGGAGAAGATAGCTGTGTTTCGGGATGCAAGCCGGTTCATTCTCAATCTCACAAGCGTGAAGCCGGAA</t>
  </si>
  <si>
    <t>GACAGTGGCATCTACTTCTGCATCTTCAGCTTCCCGATATCCGACGGTAGTGTNNNNNNNNCACGAGTTCCTGGCCCT</t>
  </si>
  <si>
    <t>ATAGTCCCTTTTGCGGAAT</t>
  </si>
  <si>
    <t>CATCTTGTTGGTTTGCACCTT</t>
  </si>
  <si>
    <t>CCCAGAGGGCCAGGAACTCGTGGTGACTGTCACTGCTCGGTGCCTGGCGCTGTCTCAGCCAGTAGATGCGCATGTTACTGAGGGAGATTTTAGCCTCGCAGGACAGCATCAC</t>
  </si>
  <si>
    <t>CATCTTGTTGGTTTGCACCTTCTTCAGCTTCCCGATATCCGACGGTAGTGTNNNNNNNNATAGTCCCTTTTGCGGAAT</t>
  </si>
  <si>
    <t>CACAGCTGTGGCTAGGAA</t>
  </si>
  <si>
    <t>GCGAGGCTAAAATCTCCCTCAG</t>
  </si>
  <si>
    <t>AATGTGTGATGTCTCTGTTCTTGGCTTTTCCTAGTTCTCCATGGCAACTCAGTCCTCCAGCAGACCCCTGCATACATAAAGGTGCAAACCAACAAGATGGTGATGCTGTCCT</t>
  </si>
  <si>
    <t>GCGAGGCTAAAATCTCCCTCAGCTTCAGCTTCCCGATATCCGACGGTAGTGTNNNNNNNNCACAGCTGTGGCTAGGAA</t>
  </si>
  <si>
    <t>GACAGCCACTTATCACCTCC</t>
  </si>
  <si>
    <t>GACACCTGGCCCCGGGGGCT</t>
  </si>
  <si>
    <t>CCGCTCAGGCCCCGGGAGCGCAGACCCTTGGGTAGCCCGCGCGCCGCCGCCTTACCTGTCAGCTGCGCGGCCAAGAGGAGCCACAGCCGCGGCCGCATCGTGGCGCGCCCGG</t>
  </si>
  <si>
    <t>GACACCTGGCCCCGGGGGCTCTTCAGCTTCCCGATATCCGACGGTAGTGTNNNNNNNNGACAGCCACTTATCACCTCC</t>
  </si>
  <si>
    <t>TGCTGAGATGTGTCAGTT</t>
  </si>
  <si>
    <t>CGGAAGTAACATGGATAACTTT</t>
  </si>
  <si>
    <t>CCTTTTTGCATTTCTTGACTTCAATTTCAGTGGGGCCTGGGGAGGGAGGGAAGGTAAACTTATGTTTACTCCATTATCTCAAATTAGAAATTCCAGTGGAGGCTTTTAGACA</t>
  </si>
  <si>
    <t>CGGAAGTAACATGGATAACTTTCTTCAGCTTCCCGATATCCGACGGTAGTGTNNNNNNNNTGCTGAGATGTGTCAGTT</t>
  </si>
  <si>
    <t>CTCCCCAAACCTCTCTACC</t>
  </si>
  <si>
    <t>CAGGCCCAGGCCTCAAAGAAC</t>
  </si>
  <si>
    <t>TGCCACCTCGATGGGCACTCCTTACATCTGTGTGAGGAGGTACAATTTCATAATATTTTCCTTCCATTCAGGCAGATAGGCCAGGCTGGTAGCCACTTCCTTCTGGATGGGC</t>
  </si>
  <si>
    <t>CAGGCCCAGGCCTCAAAGAACCTTCAGCTTCCCGATATCCGACGGTAGTGTNNNNNNNNCTCCCCAAACCTCTCTACC</t>
  </si>
  <si>
    <t>TCTCTTCACCGAGTACAG</t>
  </si>
  <si>
    <t>CCCATCCAGAAGGAAGTGGCTA</t>
  </si>
  <si>
    <t>GAACCAGACCAACTTGCCCACAGAAAATGTTGACAAAATGAATCTGTGGGTCAAGATGTTCTCCCACCAAGTGCAGAAGAACCTGGCTCCGTTCTTTGAGGCCTGGGCCTGG</t>
  </si>
  <si>
    <t>CCCATCCAGAAGGAAGTGGCTACTTCAGCTTCCCGATATCCGACGGTAGTGTNNNNNNNNTCTCTTCACCGAGTACAG</t>
  </si>
  <si>
    <t>TGGGCAAGTTGGTCTG</t>
  </si>
  <si>
    <t>ACAACCACTATAATAAGTGAACTT</t>
  </si>
  <si>
    <t>GTTCCTGTACTCGGTGAAGAGACGGATGAATGGCTCCCAACCAAAGGCTTCCTGGAGCTGGGAAGAGAAAGAAAAATACAGATCAGATTTGGAAATAAAAAAGGGTCCAACA</t>
  </si>
  <si>
    <t>ACAACCACTATAATAAGTGAACTTCTTCAGCTTCCCGATATCCGACGGTAGTGTNNNNNNNNTGGGCAAGTTGGTCTG</t>
  </si>
  <si>
    <t>TATCCGATAGTTGCCCT</t>
  </si>
  <si>
    <t>AGGTAGATTCTGACTCTCTTCTC</t>
  </si>
  <si>
    <t>GATGGTCCCCGCAGTAGGGGTCCCCCATCACCCGCCATTCTTGCCCAGTACCTGTAAATACGTTTCCAGTGCGGTCCATGCATTCCAGTTTTTCACATTGGGACCCTTGCTC</t>
  </si>
  <si>
    <t>AGGTAGATTCTGACTCTCTTCTCCTTCAGCTTCCCGATATCCGACGGTAGTGTNNNNNNNNTATCCGATAGTTGCCCT</t>
  </si>
  <si>
    <t>ACACCACCGAGGCCAC</t>
  </si>
  <si>
    <t>AGCAAGGGTCCCAATGTGAAAAAC</t>
  </si>
  <si>
    <t>CTGCAACCTGTGGTGTGTGTATGTGCATGAGACGGTCTTGGGCATTCCTCGAAGCCGTGCCAATATTGCTCTGTGGCCCCCAGTTCGGGAGAAGAGAGTCAGAATCTACCTG</t>
  </si>
  <si>
    <t>AGCAAGGGTCCCAATGTGAAAAACCTTCAGCTTCCCGATATCCGACGGTAGTGTNNNNNNNNACACCACCGAGGCCAC</t>
  </si>
  <si>
    <t>CCCAAGACCGTCTCATG</t>
  </si>
  <si>
    <t>GTTCTGATGAGCTTCTCGTTGAT</t>
  </si>
  <si>
    <t>CACATACACACACCACAGGTTGCAGGTGGCCTCGGTGGTGTGTGGTGGGAACTCCCACTCCTGCCGCTGCTGGTTGCGGCCCAGCTCATGGACGGGGCCCCACAGCCCCTTG</t>
  </si>
  <si>
    <t>GTTCTGATGAGCTTCTCGTTGATCTTCAGCTTCCCGATATCCGACGGTAGTGTNNNNNNNNCCCAAGACCGTCTCATG</t>
  </si>
  <si>
    <t>CTTAAATGGGGAGGACCCTA</t>
  </si>
  <si>
    <t>AGGGGCTGTGGGGCCCCGTC</t>
  </si>
  <si>
    <t>ACTCTCTCTTCCCTCCTTCTGCATTTTCCAGGCTGGATGCATGCAGGGTACCCCATCATGTGCCATCTGGAGTCAGTGCAGGAGCTCATCAACGAGAAGCTCATCAGAACCA</t>
  </si>
  <si>
    <t>AGGGGCTGTGGGGCCCCGTCCTTCAGCTTCCCGATATCCGACGGTAGTGTNNNNNNNNCTTAAATGGGGAGGACCCTA</t>
  </si>
  <si>
    <t>AGAGGGTTTGCTTGGAGC</t>
  </si>
  <si>
    <t>CAGCGGCTCAGGGTTCTCCAGA</t>
  </si>
  <si>
    <t>ACCCACCCACTGAGATCTGCACGTCGGCAACAATCCTCTGAGGCAGGCGCAAAGGGAAGGGCTCAGCTCCCAGTCGCGCCACAGCCTGCATCACCTCATCCCAGAGGCGGAG</t>
  </si>
  <si>
    <t>CAGCGGCTCAGGGTTCTCCAGACTTCAGCTTCCCGATATCCGACGGTAGTGTNNNNNNNNAGAGGGTTTGCTTGGAGC</t>
  </si>
  <si>
    <t>CCCTGGAGGAGTGGAAGA</t>
  </si>
  <si>
    <t>CCTCTGGGATGAGGTGATGCAG</t>
  </si>
  <si>
    <t>GGCGTATCCAGGAGAATCCAGGGCCCTGGGGAGAGCTGGCCACGGACAACATCATTCTGACCGTGCCGACCGCAAATCTTCGTACTCTGGAGAACCCTGAGCCGCTGCTCCG</t>
  </si>
  <si>
    <t>CCTCTGGGATGAGGTGATGCAGCTTCAGCTTCCCGATATCCGACGGTAGTGTNNNNNNNNCCCTGGAGGAGTGGAAGA</t>
  </si>
  <si>
    <t>GATTCTCCTGGATACGC</t>
  </si>
  <si>
    <t>ACAAAATCATGAACTGCCATATC</t>
  </si>
  <si>
    <t>CTCTTCCACTCCTCCAGGGTGGTCTCCCCTAGGAAGAGAGACCATGGAGCTTGAAATCCTTTCCCAAATCCCTTAAATTACAACATACAACTTAGACTCCAGGAAGAGAACA</t>
  </si>
  <si>
    <t>ACAAAATCATGAACTGCCATATCCTTCAGCTTCCCGATATCCGACGGTAGTGTNNNNNNNNGATTCTCCTGGATACGC</t>
  </si>
  <si>
    <t>GCACCCAGAGCTCCCA</t>
  </si>
  <si>
    <t>GTGATCGATTTTGTGGGTTTGTCC</t>
  </si>
  <si>
    <t>CTCACCCAGCTTGTAGTATGGAGCATGCACAGCCCCCTTCACGGTGACAGGCACAGAACCCAGTTTGCTGTTCTGAGGCACAATTATATAGAGGAGTCCACCCCAGAGGCAC</t>
  </si>
  <si>
    <t>GTGATCGATTTTGTGGGTTTGTCCCTTCAGCTTCCCGATATCCGACGGTAGTGTNNNNNNNNGCACCCAGAGCTCCCA</t>
  </si>
  <si>
    <t>ATCTTTCTGCTCCAGATA</t>
  </si>
  <si>
    <t>GGGGTGGACTCCTCTATATAAT</t>
  </si>
  <si>
    <t>CAGATTGGCTGCCACACAGATGACCTGACCAGGGCCAGCAAGCTTTTCCGAGGCCCACTCGTAATTAACCGGTGCTGCTTGGACAAACCCACAAAATCGATCACGTGCCTCT</t>
  </si>
  <si>
    <t>GGGGTGGACTCCTCTATATAATCTTCAGCTTCCCGATATCCGACGGTAGTGTNNNNNNNNATCTTTCTGCTCCAGATA</t>
  </si>
  <si>
    <t>AAAGCTTGCTGGCCCTG</t>
  </si>
  <si>
    <t>GGATGGGTCATTCAGCCATGAAC</t>
  </si>
  <si>
    <t>GTCAGGTCATCTGTGTGGCAGCCAATCTGTATCTGGAGCAGAAAGATCCCCCCCTCAAGGAGTCACCATGGGGCACGAGTGGGTGGAAGAAGAGAGCCCAGCAAGGGACTCA</t>
  </si>
  <si>
    <t>GGATGGGTCATTCAGCCATGAACCTTCAGCTTCCCGATATCCGACGGTAGTGTNNNNNNNNAAAGCTTGCTGGCCCTG</t>
  </si>
  <si>
    <t>GTTACATGGTGAGGTGGGG</t>
  </si>
  <si>
    <t>CCAAAAGCAGGAGGGGTAGGC</t>
  </si>
  <si>
    <t>CATGGCCTTACCTTCAGGTCGGCAGAGGCAGCAGCTTCAGGCAGTGAGACTTCTATAATTTGCCTTCCAGGTATGTAGAGCCCAGTACTCATCCAGCAATATCTGGTGCCTG</t>
  </si>
  <si>
    <t>CCAAAAGCAGGAGGGGTAGGCCTTCAGCTTCCCGATATCCGACGGTAGTGTNNNNNNNNGTTACATGGTGAGGTGGGG</t>
  </si>
  <si>
    <t>CTGTTTGGAAGAGTTGAGT</t>
  </si>
  <si>
    <t>GGCACCAGATATTGCTGGATG</t>
  </si>
  <si>
    <t>CAAGGCAGCATGTAGGGGAAGATACGTGCTTACGAAGGGTCTCTGGTGATGCTGGGTGGAGGTGGCATCATGGAGGAGGGATAAAGTCTGCCTACCCCTCCTGCTTTTGGCA</t>
  </si>
  <si>
    <t>GGCACCAGATATTGCTGGATGCTTCAGCTTCCCGATATCCGACGGTAGTGTNNNNNNNNCTGTTTGGAAGAGTTGAGT</t>
  </si>
  <si>
    <t>ATAATACTGAGCTTCCAACC</t>
  </si>
  <si>
    <t>GTCGCTTCCAGAGTGGGCCA</t>
  </si>
  <si>
    <t>CTTGTTCCTTACCTGGATTGGTGCAGTTGACCTCGACGGTGATAGGAGATTCTGAGGGGCGCAGATAGGGGCTGCTGTACATATCTTCAATTTCTGGGACTAACAGAGAGAG</t>
  </si>
  <si>
    <t>GTCGCTTCCAGAGTGGGCCACTTCAGCTTCCCGATATCCGACGGTAGTGTNNNNNNNNATAATACTGAGCTTCCAACC</t>
  </si>
  <si>
    <t>GAGGAAGCTGCTAAGTC</t>
  </si>
  <si>
    <t>GTTAGTCCCAGAAATTGAAGATA</t>
  </si>
  <si>
    <t>GATATCGGCTTCCAGTAGCAACCCGAGAGAACCCTGTTATCAATGACTGCTGCAGAGGTGCTATGCTTTCCCTGGCCACAGGGCTGGCCCACTCTGGAAGCGACCTCTCTCT</t>
  </si>
  <si>
    <t>GTTAGTCCCAGAAATTGAAGATACTTCAGCTTCCCGATATCCGACGGTAGTGTNNNNNNNNGAGGAAGCTGCTAAGTC</t>
  </si>
  <si>
    <t>TTGCTACTGGAAGCCGA</t>
  </si>
  <si>
    <t>CCTTTTCCACATTTCCTCTCTTC</t>
  </si>
  <si>
    <t>TATCGACTTAGCAGCTTCCTCAGGAGTCGATGCACAGACATGTAGGCAGGGATCTCTTCTGCGGGAATCTGCAGGAAAGCTGCACCATCTGGTCCCAGCTTTGCCAACCAGC</t>
  </si>
  <si>
    <t>CCTTTTCCACATTTCCTCTCTTCCTTCAGCTTCCCGATATCCGACGGTAGTGTNNNNNNNNTTGCTACTGGAAGCCGA</t>
  </si>
  <si>
    <t>TACAAGCCAAAGCCTCAAT</t>
  </si>
  <si>
    <t>GGTTGGCAAAGCTGGGACCAG</t>
  </si>
  <si>
    <t>CCAGGGCCCTTTCGTACTCCTAAAGCAGGGATAAGGACCTATCACTTCCGCTCCACCTTGGCCGAGTTCCAGGTTATAATGGGCAGGAAGAGAGGAAATGTGGAAAAGGGCT</t>
  </si>
  <si>
    <t>GGTTGGCAAAGCTGGGACCAGCTTCAGCTTCCCGATATCCGACGGTAGTGTNNNNNNNNTACAAGCCAAAGCCTCAAT</t>
  </si>
  <si>
    <t>TTTAGGAGTACGAAAGGG</t>
  </si>
  <si>
    <t>GCTTGGGCTCCAACAAATAGCC</t>
  </si>
  <si>
    <t>CCCTGGATTGAGGCTTTGGCTTGTAATGCTGATGCCAAAGGGGTTGAGGAGGAGGTTTCCTGGGAATCGAGCCAAAGGGGACACTCCGGGGTTCTTGAAGGCCCACCACCAG</t>
  </si>
  <si>
    <t>GCTTGGGCTCCAACAAATAGCCCTTCAGCTTCCCGATATCCGACGGTAGTGTNNNNNNNNTTTAGGAGTACGAAAGGG</t>
  </si>
  <si>
    <t>GAGCCCAATCTGACCAGT</t>
  </si>
  <si>
    <t>CCTTCAAGAACCCCGGAGTGTC</t>
  </si>
  <si>
    <t>GATGCAAGTGTCTACTGCTTTGAACCCGTGAGTGAAGTGGGGGTCAAGGAACTGCAGGAGTTTGTAGCAGAGGGTGGCGGGCTATTTGTTGGAGCCCAAGCCTGGTGGTGGG</t>
  </si>
  <si>
    <t>CCTTCAAGAACCCCGGAGTGTCCTTCAGCTTCCCGATATCCGACGGTAGTGTNNNNNNNNGAGCCCAATCTGACCAGT</t>
  </si>
  <si>
    <t>AAAGCAGTAGACACTTGCAT</t>
  </si>
  <si>
    <t>CCAGCGGACAGCATTGAGCA</t>
  </si>
  <si>
    <t>CACTGGTCAGATTGGGCTCGATGCTGGTGTCTATGCCCCCCACTGCGAGGAGGCCACTCAGGGTTCTCAGCTCTGTCTGCACCACAACCTTGCCTCTGCGGCCCCCATCCAG</t>
  </si>
  <si>
    <t>CCAGCGGACAGCATTGAGCACTTCAGCTTCCCGATATCCGACGGTAGTGTNNNNNNNNAAAGCAGTAGACACTTGCAT</t>
  </si>
  <si>
    <t>GTTAGATTCCTACCATGGCT</t>
  </si>
  <si>
    <t>GGATGGGGGCCGCAGAGGCA</t>
  </si>
  <si>
    <t>GTGTTATAGCGGCTGCCCGCTATGGCCGGGGCCGGGTGGTTGTGACTGGCCATAAGGTATTATTCACTGTTGGTAAACTGGGCCCCTTTCTGCTCAATGCTGTCCGCTGGCT</t>
  </si>
  <si>
    <t>GGATGGGGGCCGCAGAGGCACTTCAGCTTCCCGATATCCGACGGTAGTGTNNNNNNNNGTTAGATTCCTACCATGGCT</t>
  </si>
  <si>
    <t>AGTCACAACCACCCGGC</t>
  </si>
  <si>
    <t>GATGTCCAGCTCTGAAATCCCAT</t>
  </si>
  <si>
    <t>CCCGGCCATAGCGGGCAGCCGCTATAACACAGCCATGGTAGGAATCTAACCCTAGAGGAAAGGCTAAAGCCCCATGCACTAGCAGCTGGGATGGGAAACAATCCGAGTTGCT</t>
  </si>
  <si>
    <t>GATGTCCAGCTCTGAAATCCCATCTTCAGCTTCCCGATATCCGACGGTAGTGTNNNNNNNNAGTCACAACCACCCGGC</t>
  </si>
  <si>
    <t>CCACTGTTCTAACAGCT</t>
  </si>
  <si>
    <t>GCAACTCGGATTGTTTCCCATCC</t>
  </si>
  <si>
    <t>TTATATAGAACTGTACCTCTAATAAAGAATGCATGTGTCTTTTGCAGTTGTGAAGATGACCTCTCCGACGACAGAGAAGAGCTTCTGCATGGGATTTCAGAGCTGGACATCA</t>
  </si>
  <si>
    <t>GCAACTCGGATTGTTTCCCATCCCTTCAGCTTCCCGATATCCGACGGTAGTGTNNNNNNNNCCACTGTTCTAACAGCT</t>
  </si>
  <si>
    <t>GAACTGGGTCTGCTTTTCA</t>
  </si>
  <si>
    <t>GTAAATGCCAGCCACACTGGT</t>
  </si>
  <si>
    <t>ACCCTGGAGCCAACTCCCCAGTGGGGTAACATACTCACCTAACCAACACTGGGATCTTGGGCATCTTCTTGGAGACTTTAAAGAAACTCGTGTCCCCTTTGTTGTCAGTAAA</t>
  </si>
  <si>
    <t>GTAAATGCCAGCCACACTGGTCTTCAGCTTCCCGATATCCGACGGTAGTGTNNNNNNNNGAACTGGGTCTGCTTTTCA</t>
  </si>
  <si>
    <t>CATGAAATGTGGTGGCGG</t>
  </si>
  <si>
    <t>GACAACAAAGGGGACACGAGTT</t>
  </si>
  <si>
    <t>CTTGCTCATAGGAGGACAAGCCTGGGATTGGGCCAACCAGGGGGAGGATGAAAGGGTTCTGTTCACGTTCCCTGGGAACCTCGTGACCAGTGTGGCTGGCATTTACTTTACT</t>
  </si>
  <si>
    <t>GACAACAAAGGGGACACGAGTTCTTCAGCTTCCCGATATCCGACGGTAGTGTNNNNNNNNCATGAAATGTGGTGGCGG</t>
  </si>
  <si>
    <t>CTTGTCCTCCTATGAGCAA</t>
  </si>
  <si>
    <t>ACTCCAGAGCCCTCGAGGATT</t>
  </si>
  <si>
    <t>GCCGCCACCACATTTCATGAACTTGACCAGCTTTTCTGTCATGGTTTCATTGTAGGCATCAATACAGTAAACCCCCAGGGAGTCTTTCACTTCTGGCTCAACCTTTGCATCC</t>
  </si>
  <si>
    <t>ACTCCAGAGCCCTCGAGGATTCTTCAGCTTCCCGATATCCGACGGTAGTGTNNNNNNNNCTTGTCCTCCTATGAGCAA</t>
  </si>
  <si>
    <t>TTGGTGGAAGCCCAGCT</t>
  </si>
  <si>
    <t>GATGCAAAGGTTGAGCCAGAAGT</t>
  </si>
  <si>
    <t>CACGCCCTTTCTCCTGAACGCAGTGGGGTGGCTTTGCTCTTCCCCTGGGGCTCCCATTGGTGTACACCCATCCCTGGCACCTTTGGCCAAAATCCTCGAGGGCTCTGGAGTG</t>
  </si>
  <si>
    <t>GATGCAAAGGTTGAGCCAGAAGTCTTCAGCTTCCCGATATCCGACGGTAGTGTNNNNNNNNTTGGTGGAAGCCCAGCT</t>
  </si>
  <si>
    <t>TTCAGGAGAAAGGGCGT</t>
  </si>
  <si>
    <t>GAAGCCTCTCCAATAAGAAGCAG</t>
  </si>
  <si>
    <t>GAGCTGGGCTTCCACCAAGTAGTCCTCATGGGACACGACCACCAGGCGGCCACGGCCATAGGAGGAGGCAGCAATGAGGACCTGGCCCATGTCATTCACCATCACAGGAAAT</t>
  </si>
  <si>
    <t>GAAGCCTCTCCAATAAGAAGCAGCTTCAGCTTCCCGATATCCGACGGTAGTGTNNNNNNNNTTCAGGAGAAAGGGCGT</t>
  </si>
  <si>
    <t>CTGCAGAAACCAATAGAGC</t>
  </si>
  <si>
    <t>CCTGTGATGGTGAATGACATG</t>
  </si>
  <si>
    <t>CATGGCGACTCCCTCTGCTGCCTTCGAGGCCCTTATGAATGGTGTGACAAGCTGGGATGTACCCGAAGATGCTGTTCCATGTGAACTGCTTCTTATTGGAGAGGCTTCATTT</t>
  </si>
  <si>
    <t>CCTGTGATGGTGAATGACATGCTTCAGCTTCCCGATATCCGACGGTAGTGTNNNNNNNNCTGCAGAAACCAATAGAGC</t>
  </si>
  <si>
    <t>TTCATAAGGGCCTCGAAG</t>
  </si>
  <si>
    <t>GTAGCTGGGCTATTCTTCCCAC</t>
  </si>
  <si>
    <t>GCAGCAGAGGGAGTCGCCATGGCTCTATTGGTTTCTGCAGAGAAGAAAGCAAAGGCTCAGCTTAGCGAAGAATGGATAAACAAAGAAACAAATAGAGCAGTTCACTCTTCCA</t>
  </si>
  <si>
    <t>GTAGCTGGGCTATTCTTCCCACCTTCAGCTTCCCGATATCCGACGGTAGTGTNNNNNNNNTTCATAAGGGCCTCGAAG</t>
  </si>
  <si>
    <t>CCTGACAGTGCCAACCAC</t>
  </si>
  <si>
    <t>ATTGTGGCTGATGTGCAGATCT</t>
  </si>
  <si>
    <t>AAACCTTCAGGCCCTGAAGGACCCCGAGCCTGTGCTCCGCCTCTGGGATGAGATGATGCAGGCTGTGGCCAGGCTGGCGGCTGAGCCCTTCCCTTTCCGCCGTCCTGAGAGG</t>
  </si>
  <si>
    <t>ATTGTGGCTGATGTGCAGATCTCTTCAGCTTCCCGATATCCGACGGTAGTGTNNNNNNNNCCTGACAGTGCCAACCAC</t>
  </si>
  <si>
    <t>AATTATGCTTACACATTTTG</t>
  </si>
  <si>
    <t>CGGAAAGGGAAGGGCTCAGC</t>
  </si>
  <si>
    <t>GACATTCATAAAAGGCAAAGTAATAGATACATGGTTTCCACTGACTAGGAGGATTCCCTGGGAGCACCCACCAGCTGAGATCTGCACATCAGCCACAATCCTCTCAGGACGG</t>
  </si>
  <si>
    <t>CGGAAAGGGAAGGGCTCAGCCTTCAGCTTCCCGATATCCGACGGTAGTGTNNNNNNNNAATTATGCTTACACATTTTG</t>
  </si>
  <si>
    <t>CCCTAAGAGGGGAACAAAC</t>
  </si>
  <si>
    <t>CAGGGAACCTGGAGAGCACCT</t>
  </si>
  <si>
    <t>ACTCACCTGACATGGAGTGGGATCTTGGGCACCTTCTTAGAGACCTTGAACCGGTCTCTGTCCCCATAGGTGTCAGTGAAGTACACTCCGGCTACACTTGTCACCTTGTTCC</t>
  </si>
  <si>
    <t>CAGGGAACCTGGAGAGCACCTCTTCAGCTTCCCGATATCCGACGGTAGTGTNNNNNNNNCCCTAAGAGGGGAACAAAC</t>
  </si>
  <si>
    <t>GCCTACAATGACACCTTGA</t>
  </si>
  <si>
    <t>GAACAAGGTGACAAGTGTAGC</t>
  </si>
  <si>
    <t>CTGCAACGCTGATCCAGTTTGTGAAACATGGAGGGGGCTTGTTAATCGGGGGCCAGGCCTGGTACTGGGCCAGCCAGCACGGCCCTGACAAGGTGCTCTCCAGGTTCCCTGG</t>
  </si>
  <si>
    <t>GAACAAGGTGACAAGTGTAGCCTTCAGCTTCCCGATATCCGACGGTAGTGTNNNNNNNNGCCTACAATGACACCTTGA</t>
  </si>
  <si>
    <t>CCCCCTCCATGTTTCACAA</t>
  </si>
  <si>
    <t>GTTTACTAGAGGTGCCAGGGA</t>
  </si>
  <si>
    <t>ACTGGATCAGCGTTGCAGTCAAGGTGTCATTGTAGGCATTGATACAGTAAACCCCTAGGGGCTCTCCTGGTTCTGGCTTGACCTGTGCCTCAAGCCCAGCATCCTGTAGGAT</t>
  </si>
  <si>
    <t>GTTTACTAGAGGTGCCAGGGACTTCAGCTTCCCGATATCCGACGGTAGTGTNNNNNNNNCCCCCTCCATGTTTCACAA</t>
  </si>
  <si>
    <t>TTTCTCCTCAATGCAGTG</t>
  </si>
  <si>
    <t>GAGAGCCCCTAGGGGTTTACTG</t>
  </si>
  <si>
    <t>AGCTGGCTCTGTCCCTGTCCTGGGGCTCCCGTGGGAGTGCATCCATCCCTGGCACCTCTAGTAAACATCCTACAGGATGCTGGGCTTGAGGCACAGGTCAAGCCAGAACCAG</t>
  </si>
  <si>
    <t>GAGAGCCCCTAGGGGTTTACTGCTTCAGCTTCCCGATATCCGACGGTAGTGTNNNNNNNNTTTCTCCTCAATGCAGTG</t>
  </si>
  <si>
    <t>GACAGGGACAGAGCCAG</t>
  </si>
  <si>
    <t>CCTTGTCATTCACCATCACGGGG</t>
  </si>
  <si>
    <t>CTCACTGCATTGAGGAGAAACGGAGCCAAGCCAGCATGCGACAGGTAGCCCTCATGGGACACAACCACGAGGCGGCCTCGGCCGTAGGAGGAGGCAGCAATGAGCACCTGGC</t>
  </si>
  <si>
    <t>CCTTGTCATTCACCATCACGGGGCTTCAGCTTCCCGATATCCGACGGTAGTGTNNNNNNNNGACAGGGACAGAGCCAG</t>
  </si>
  <si>
    <t>AGTGACATGCTGGGATGTC</t>
  </si>
  <si>
    <t>GCCTCGTGGTTGTGTCCCATG</t>
  </si>
  <si>
    <t>CCCAGAGGCCCCATCCCCAGTGAACTCCTTCTTATTGGAGAAGCCGCCTTCCCCGTGATGGTGAATGACAAGGGCCAGGTGCTCATTGCTGCCTCCTCCTACGGCCGAGGCC</t>
  </si>
  <si>
    <t>GCCTCGTGGTTGTGTCCCATGCTTCAGCTTCCCGATATCCGACGGTAGTGTNNNNNNNNAGTGACATGCTGGGATGTC</t>
  </si>
  <si>
    <t>GGGATGGGGCCTCTGG</t>
  </si>
  <si>
    <t>GAGATACTGATAAGCACTGCTGGT</t>
  </si>
  <si>
    <t>GGACATCCCAGCATGTCACTCCATCCATGAGGGCCTCAAACGCAGCAGCAGCAATGGTCGCCATGGTTCTATCAGCTGCTGCAGGGGGAAGCAAAGACTTTCATGTATTTAA</t>
  </si>
  <si>
    <t>GAGATACTGATAAGCACTGCTGGTCTTCAGCTTCCCGATATCCGACGGTAGTGTNNNNNNNNGGGATGGGGCCTCTGG</t>
  </si>
  <si>
    <t>GTTTTCTTTTAAGAAATGCC</t>
  </si>
  <si>
    <t>CCAGTCTCATGCCTCTGGAC</t>
  </si>
  <si>
    <t>TTTTTATGAAAATATTTCAAAAGGAATTCAAGTTTATTTTGAAAAAATGCACACCAATACAGAAATATAGAGAGGAAAATGGCAACTCATCCTCCTCACCACACCACCAGCT</t>
  </si>
  <si>
    <t>CCAGTCTCATGCCTCTGGACCTTCAGCTTCCCGATATCCGACGGTAGTGTNNNNNNNNGTTTTCTTTTAAGAAATGCC</t>
  </si>
  <si>
    <t>CATTCTCCAACATGATACA</t>
  </si>
  <si>
    <t>GCTGGTGGTGTGGTGAGGAGG</t>
  </si>
  <si>
    <t>TTAACTAAAAAATCAATGTGCAGAGCACACACACACACATAGATAAGCATCTGAGATGATCCATGTCAAACTTTTAGGATTGGCTACCTTGGTCCAGAGGCATGAGACTGGA</t>
  </si>
  <si>
    <t>GCTGGTGGTGTGGTGAGGAGGCTTCAGCTTCCCGATATCCGACGGTAGTGTNNNNNNNNCATTCTCCAACATGATACA</t>
  </si>
  <si>
    <t>GTAGCCTCATTGTTTCTCCT</t>
  </si>
  <si>
    <t>GAGCCCTGGCCTTCCCTCTG</t>
  </si>
  <si>
    <t>GTCTCTTCCAGGTATGGGGAGGATGTCAGGCAGGACCAGCAGCAGCTCCTGGAGGGGATCTCAGAGCTGGACATCAGGACAGGGGGAGTCCCCTCACAGCTGCTTGTACATG</t>
  </si>
  <si>
    <t>GAGCCCTGGCCTTCCCTCTGCTTCAGCTTCCCGATATCCGACGGTAGTGTNNNNNNNNGTAGCCTCATTGTTTCTCCT</t>
  </si>
  <si>
    <t>CCCCATCTTGGGAGCA</t>
  </si>
  <si>
    <t>GTACAAGCAGCTGTGAGGGGACTC</t>
  </si>
  <si>
    <t>CAGAGCAGGCACTCGTGGGCAGCCAGGACCACCCGGCCCCGGCCATAGTGAGCAGCCGCCAGGAAGCAGTTGAGTGAGGCATCCAGCCCCAGAGGGAAGGCCAGGGCTCCAT</t>
  </si>
  <si>
    <t>GTACAAGCAGCTGTGAGGGGACTCCTTCAGCTTCCCGATATCCGACGGTAGTGTNNNNNNNNCCCCATCTTGGGAGCA</t>
  </si>
  <si>
    <t>CGGCTGCTCACTATGGC</t>
  </si>
  <si>
    <t>GGGTGAACACAAATCTAAAAGAT</t>
  </si>
  <si>
    <t>CGGGGCCGGGTGGTCCTGGCTGCCCACGAGTGCCTGCTCTGTGCTCCCAAGATGGGGCCCTTCTTGCTCAATGCGGTGCGCTGGCTGGCCAGAGGCCAGACAGGCAAAGTTG</t>
  </si>
  <si>
    <t>GGGTGAACACAAATCTAAAAGATCTTCAGCTTCCCGATATCCGACGGTAGTGTNNNNNNNNCGGCTGCTCACTATGGC</t>
  </si>
  <si>
    <t>TAGCCTCCTTGTCACTGTA</t>
  </si>
  <si>
    <t>ACTTTGCCTGTCTGGCCTCTG</t>
  </si>
  <si>
    <t>CGCCTTGCAGCAGTAGACACACAAGTCGCTGTTCAGATGGGGCTCCAGGCTGCATTGCAGGCCATGCTCCGATAGGAGAGGACACAGATCTTTTAGATTTGTGTTCACCCCA</t>
  </si>
  <si>
    <t>ACTTTGCCTGTCTGGCCTCTGCTTCAGCTTCCCGATATCCGACGGTAGTGTNNNNNNNNTAGCCTCCTTGTCACTGTA</t>
  </si>
  <si>
    <t>TGTGTGTCTACTGCTGCAA</t>
  </si>
  <si>
    <t>CCCTTGGCTGGCTTCCCTGGT</t>
  </si>
  <si>
    <t>GGCGTACAGTGACAAGGAGGCTAAGCAGCTGCAGGAGTTTGTGGCTGAGGGTGGGGGGCTGCTGATTGGGGGCCAGGCCTGGTGGTGGGCCTCCCAGAACCCTGGCCACTGC</t>
  </si>
  <si>
    <t>CCCTTGGCTGGCTTCCCTGGTCTTCAGCTTCCCGATATCCGACGGTAGTGTNNNNNNNNTGTGTGTCTACTGCTGCAA</t>
  </si>
  <si>
    <t>GAAGTGGTAGCTTCTCATCT</t>
  </si>
  <si>
    <t>GTTCTGGGAGGCCCACCACC</t>
  </si>
  <si>
    <t>CAGGGGTGGGAACGGGGAAGCAGCCTGCTTTGAGAGTCTGAGGCAGGATGCTGAGGCCAAAGCAGTTGAGGATGATGTTACCAGGGAAGCCAGCCAAGGGGCAGTGGCCAGG</t>
  </si>
  <si>
    <t>GTTCTGGGAGGCCCACCACCCTTCAGCTTCCCGATATCCGACGGTAGTGTNNNNNNNNGAAGTGGTAGCTTCTCATCT</t>
  </si>
  <si>
    <t>ACTCTCAAAGCAGGCTG</t>
  </si>
  <si>
    <t>AAGTTGAGAGTTGATGGTGCAGC</t>
  </si>
  <si>
    <t>CTTCCCCGTTCCCACCCCTGAGATGAGAAGCTACCACTTCCGCAAGGCGCTCTCTCAATTCCAGGCTATACTGAACCACGAGAATGGGAACTTGGAAAAGAGCTGTCTGGCA</t>
  </si>
  <si>
    <t>AAGTTGAGAGTTGATGGTGCAGCCTTCAGCTTCCCGATATCCGACGGTAGTGTNNNNNNNNACTCTCAAAGCAGGCTG</t>
  </si>
  <si>
    <t>TCACAGCTGGGAGGCC</t>
  </si>
  <si>
    <t>CTCTTTTCCAAGTTCCCATTCTCG</t>
  </si>
  <si>
    <t>AGACCCTCGTAGCATCTTCCTCAGGAGCCTGTGCAGGGATATGTAAGCAGGGACCCCCTCCGCAGGAATCTGTAGGAAGGCTGCACCATCAACTCTCAACTTTGCCAGACAG</t>
  </si>
  <si>
    <t>CTCTTTTCCAAGTTCCCATTCTCGCTTCAGCTTCCCGATATCCGACGGTAGTGTNNNNNNNNTCACAGCTGGGAGGCC</t>
  </si>
  <si>
    <t>TTACATATCCCTGCACAGG</t>
  </si>
  <si>
    <t>ACTCTGGAACTGACTGCTCCC</t>
  </si>
  <si>
    <t>CTCCTGAGGAAGATGCTACGAGGGTCTGGCCTCCCAGCTGTGAGCCGGGAAAATCCAGTTGCCAGTGACTCCTATGAGGCTGCGGTGCTCTCCCTGGCCACTGGGCTGGCTC</t>
  </si>
  <si>
    <t>ACTCTGGAACTGACTGCTCCCCTTCAGCTTCCCGATATCCGACGGTAGTGTNNNNNNNNTTACATATCCCTGCACAGG</t>
  </si>
  <si>
    <t>GTTTTCATACCTGGGTTGAT</t>
  </si>
  <si>
    <t>CCAGTGGCCAGGGAGAGCAC</t>
  </si>
  <si>
    <t>TCCATTGATCTCCACGGTGATGGGGTGTTTTGAGGGGTACAAACTGGAGGAGCAGGTCCAGGTGCCAAGCCCCTGGGCCAGCTGGGAGCAGTCAGTTCCAGAGTGAGCCAGC</t>
  </si>
  <si>
    <t>CCAGTGGCCAGGGAGAGCACCTTCAGCTTCCCGATATCCGACGGTAGTGTNNNNNNNNGTTTTCATACCTGGGTTGAT</t>
  </si>
  <si>
    <t>TCACCGTGGAGATCAAT</t>
  </si>
  <si>
    <t>GATTGACCCCATTCTTTTTTTTT</t>
  </si>
  <si>
    <t>GGAATCAACCCAGGTATGAAAACAGGAGAGAGTGCCCAGAACATTAAAGATGTAGGGGAAAGTGGGATTGGCTGACACTACACAGGACATTGCAGGTACTTACCCTCAGGAA</t>
  </si>
  <si>
    <t>GATTGACCCCATTCTTTTTTTTTCTTCAGCTTCCCGATATCCGACGGTAGTGTNNNNNNNNTCACCGTGGAGATCAAT</t>
  </si>
  <si>
    <t>GATTGACCCCATTCTTTTT</t>
  </si>
  <si>
    <t>GTGTTGCTGGGACTACAGGCA</t>
  </si>
  <si>
    <t>TTTTTTGAGACAGAGTCTCACTCTGTCATCCAGGTTGGAATGCAGTGGCGCGATCTCAGCTCATGCAACCTCCACCTCCTGGGTTTAAGCAATTCTTCTCTCTCAGCCTCCT</t>
  </si>
  <si>
    <t>GTGTTGCTGGGACTACAGGCACTTCAGCTTCCCGATATCCGACGGTAGTGTNNNNNNNNGATTGACCCCATTCTTTTT</t>
  </si>
  <si>
    <t>AGCCTTACCTTTACGGTGA</t>
  </si>
  <si>
    <t>GGTTGCATGAGCTGAGATCGC</t>
  </si>
  <si>
    <t>AACTCCCTCTCTACTAAAAATACAAAAATTAGCCAGGCATGGTGGCGTGTGCCTGTAGTCCCAGCAACACAGGAGGCTGAGAGAGAAGAATTGCTTAAACCCAGGAGGTGGA</t>
  </si>
  <si>
    <t>GGTTGCATGAGCTGAGATCGCCTTCAGCTTCCCGATATCCGACGGTAGTGTNNNNNNNNAGCCTTACCTTTACGGTGA</t>
  </si>
  <si>
    <t>CAGGCACACGCCACCAT</t>
  </si>
  <si>
    <t>GGATTACAGTCGTGAGCCACTGG</t>
  </si>
  <si>
    <t>GCCTGGCTAATTTTTGTATTTTTAGTAGAGAGGGAGTTTCACCGTAAAGGTAAGGCTGGTCCGGAACTCCTGACCTCAGGTGATCCACCTGCCTCGGCCTCCCAAAGTGCTG</t>
  </si>
  <si>
    <t>GGATTACAGTCGTGAGCCACTGGCTTCAGCTTCCCGATATCCGACGGTAGTGTNNNNNNNNCAGGCACACGCCACCAT</t>
  </si>
  <si>
    <t>GCAGATGTGGGTGTTCA</t>
  </si>
  <si>
    <t>AAAGTCACAGAGAAGGCTCAGTT</t>
  </si>
  <si>
    <t>GACCTTACCCTCAGGCCAGCAGAGGCAGCAGCTTCAGACAGTGAGACTTCTGCATTTTGTCCTTCCAGGAGGTAGAGCCCGGTACTCACCCAGCAATCATTGTTGCCTGACA</t>
  </si>
  <si>
    <t>AAAGTCACAGAGAAGGCTCAGTTCTTCAGCTTCCCGATATCCGACGGTAGTGTNNNNNNNNGCAGATGTGGGTGTTCA</t>
  </si>
  <si>
    <t>TCTAATTTCTCCAACGCTTG</t>
  </si>
  <si>
    <t>AGCGGTCAGTCTCCTGCCTC</t>
  </si>
  <si>
    <t>GTGGAATCACCTGTCCAGGTACAGATAGGCTGCCACACCGATGACCTTACCAAGGCCAGGAAGCTATCTCGAGCCCCCGTGGTGACTCACCAATGCTGGATGGACAGGACTG</t>
  </si>
  <si>
    <t>AGCGGTCAGTCTCCTGCCTCCTTCAGCTTCCCGATATCCGACGGTAGTGTNNNNNNNNTCTAATTTCTCCAACGCTTG</t>
  </si>
  <si>
    <t>TCCACTTACCCAGCTTGT</t>
  </si>
  <si>
    <t>AGTCCTGTCCATCCAGCATTGG</t>
  </si>
  <si>
    <t>AGTATGGGGCAGGCACAGCTCCCCTGATAGTGACAGGCACAGGGCCTAGTTGGCTGCCCTTGGGCACGATGACGTAGAGGAGGCCGCCCCAGAGGCAGGAGACTGACCGCTC</t>
  </si>
  <si>
    <t>AGTCCTGTCCATCCAGCATTGGCTTCAGCTTCCCGATATCCGACGGTAGTGTNNNNNNNNTCCACTTACCCAGCTTGT</t>
  </si>
  <si>
    <t>CTGTGCCTGCCCCATAC</t>
  </si>
  <si>
    <t>GAGGAAGAACTGTTGGGAGGGAA</t>
  </si>
  <si>
    <t>TACAAGCTGGGTAAGTGGAGTGAACATTTAGGGAGGAGGAAGAGTGGCAGATGCCGTGGGAACTGTGGGGTGGTTGCTAAATGGGAGAGGGATGAGCTTTGGTGGAGAGAAA</t>
  </si>
  <si>
    <t>GAGGAAGAACTGTTGGGAGGGAACTTCAGCTTCCCGATATCCGACGGTAGTGTNNNNNNNNCTGTGCCTGCCCCATAC</t>
  </si>
  <si>
    <t>TGGTAGGTTCCATGATATT</t>
  </si>
  <si>
    <t>CCTTCAGGCCCTGAAGGACCC</t>
  </si>
  <si>
    <t>TATTCCCAGGTAAGACATCGCTGGAGGAGTGGAAGAGGCAGATGCAGGAGAACCTGGCTCCCTGGGGAGAGCTGGCCACGGACAACATCATCCTGACAGTGCCAACCACAAA</t>
  </si>
  <si>
    <t>CCTTCAGGCCCTGAAGGACCCCTTCAGCTTCCCGATATCCGACGGTAGTGTNNNNNNNNTGGTAGGTTCCATGATATT</t>
  </si>
  <si>
    <t>TGCACATCAGCCACAAT</t>
  </si>
  <si>
    <t>GTGGTTGGCACTGTCAGGATGAT</t>
  </si>
  <si>
    <t>CCTCTCAGGACGGCGGAAAGGGAAGGGCTCAGCCGCCAGCCTGGCCACAGCCTGCATCATCTCATCCCAGAGGCGGAGCACAGGCTCGGGGTCCTTCAGGGCCTGAAGGTTT</t>
  </si>
  <si>
    <t>GTGGTTGGCACTGTCAGGATGATCTTCAGCTTCCCGATATCCGACGGTAGTGTNNNNNNNNTGCACATCAGCCACAAT</t>
  </si>
  <si>
    <t>TGAGATGATGCAGGCTG</t>
  </si>
  <si>
    <t>CCATGTATCTATTACTTTGCCTT</t>
  </si>
  <si>
    <t>TGGCCAGGCTGGCGGCTGAGCCCTTCCCTTTCCGCCGTCCTGAGAGGATTGTGGCTGATGTGCAGATCTCAGCTGGTGGGTGCTCCCAGGGAATCCTCCTAGTCAGTGGAAA</t>
  </si>
  <si>
    <t>CCATGTATCTATTACTTTGCCTTCTTCAGCTTCCCGATATCCGACGGTAGTGTNNNNNNNNTGAGATGATGCAGGCTG</t>
  </si>
  <si>
    <t>AAGAATGAAGGAGATAGTTT</t>
  </si>
  <si>
    <t>GGACATGAGGAGCAGGGGTG</t>
  </si>
  <si>
    <t>GGGCGGACCCTCCTCAATGCTCATCTCTTCCTTCTGTGTTCCCAGGCTGGATGCATTCAGGATACCCCATCATGTGCCACCTGGAGTCTGTGAAGGAGATCATCAATGAGAT</t>
  </si>
  <si>
    <t>GGACATGAGGAGCAGGGGTGCTTCAGCTTCCCGATATCCGACGGTAGTGTNNNNNNNNAAGAATGAAGGAGATAGTTT</t>
  </si>
  <si>
    <t>CACGTAGACTGACCAAA</t>
  </si>
  <si>
    <t>ATTGATGATCTCCTTCACAGACT</t>
  </si>
  <si>
    <t>GGTTACAGGTGGCCTCAGTAGTGTGTGGGGGGAACTCCCATCCATGCCGCTGTTGGTTGTGGCCCAGCTCATGGATGGGGCCCCACACACCCCTGCTCCTCATGTCCATCTC</t>
  </si>
  <si>
    <t>ATTGATGATCTCCTTCACAGACTCTTCAGCTTCCCGATATCCGACGGTAGTGTNNNNNNNNCACGTAGACTGACCAAA</t>
  </si>
  <si>
    <t>GGCATGGATGGGAGTTCC</t>
  </si>
  <si>
    <t>GAGGAGAATCAAGGCCCACCTG</t>
  </si>
  <si>
    <t>CCCCACACACTACTGAGGCCACCTGTAACCTTTGGTCAGTCTACGTGCATGAAACAGTCCTGGGGATCCCCAGGGCTCAGGCCCACGAGGCTCTGAGCCCTCCAGAGCGAGA</t>
  </si>
  <si>
    <t>GAGGAGAATCAAGGCCCACCTGCTTCAGCTTCCCGATATCCGACGGTAGTGTNNNNNNNNGGCATGGATGGGAGTTCC</t>
  </si>
  <si>
    <t>GAGGGGTCTGGTCATCCC</t>
  </si>
  <si>
    <t>GCTCTGGAGGGCTCAGAGCCTC</t>
  </si>
  <si>
    <t>CTTCTCCCAGAATTTCTGCTCAGTACCTGTAGATATGTTTCCAGGGCTGTCCATACATTCCAGTCACACAGGGGGGCTCCCTTTCCCAGGTGGGCCTTGATTCTCCTCTCTC</t>
  </si>
  <si>
    <t>GCTCTGGAGGGCTCAGAGCCTCCTTCAGCTTCCCGATATCCGACGGTAGTGTNNNNNNNNGAGGGGTCTGGTCATCCC</t>
  </si>
  <si>
    <t>GCCCTGGAAACATATCTACA</t>
  </si>
  <si>
    <t>ACCTCCCCTGGAAATGAGAG</t>
  </si>
  <si>
    <t>GGTACTGAGCAGAAATTCTGGGAGAAGGGGATGACCAGACCCCTCAGTCATGTAGCGACCTGGATCCCAGTAGCCCTCCACCTCCTTCGCCACTCCACCAGCCTGGACCTCC</t>
  </si>
  <si>
    <t>ACCTCCCCTGGAAATGAGAGCTTCAGCTTCCCGATATCCGACGGTAGTGTNNNNNNNNGCCCTGGAAACATATCTACA</t>
  </si>
  <si>
    <t>CCTCATTCTGTTCCTTCT</t>
  </si>
  <si>
    <t>GGGTGAAGAAGTTCTCTGAAAA</t>
  </si>
  <si>
    <t>TTCCCTTTTCAGCTCCAAGAGGCCTTCGGGTGGGAGCCATTCACCCAGCTCTTTGCTGAGTACCAGACCCTCTCTCACCTCCCCAAAGACAACACTGGCAGGATGAATCTAT</t>
  </si>
  <si>
    <t>GGGTGAAGAAGTTCTCTGAAAACTTCAGCTTCCCGATATCCGACGGTAGTGTNNNNNNNNCCTCATTCTGTTCCTTCT</t>
  </si>
  <si>
    <t>GGGGTTTTCCTGCCAC</t>
  </si>
  <si>
    <t>GATTCATCCTGCCAGTGTTGTCTT</t>
  </si>
  <si>
    <t>TCTGGTAGGGAGGCCAGGCTGTCAGCCACCTCCTTCTGGATAGGCCAGCCCCAGGCCTCAAAGAAGGGAACCAGATTCTTCTTCACTTTTTCAGAGAACTTCTTCACCCATA</t>
  </si>
  <si>
    <t>GATTCATCCTGCCAGTGTTGTCTTCTTCAGCTTCCCGATATCCGACGGTAGTGTNNNNNNNNGGGGTTTTCCTGCCAC</t>
  </si>
  <si>
    <t>CTGGTTCCCTTCTTTGAGG</t>
  </si>
  <si>
    <t>CAAGGCGGGAGAGAAAAGGCA</t>
  </si>
  <si>
    <t>CCTGGGGCTGGCCTATCCAGAAGGAGGTGGCTGACAGCCTGGCCTCCCTACCAGAGTGGCAGGAAAACCCCATGCAAGTGTACCTCCGTGCCAGGAAGTAAAGGATGCCCCA</t>
  </si>
  <si>
    <t>CAAGGCGGGAGAGAAAAGGCACTTCAGCTTCCCGATATCCGACGGTAGTGTNNNNNNNNCTGGTTCCCTTCTTTGAGG</t>
  </si>
  <si>
    <t>GATTCCTCCTTAGGATTCAG</t>
  </si>
  <si>
    <t>GGGGCTTGAAGCTCAAGAAG</t>
  </si>
  <si>
    <t>CCCTGATGGAGGCTGAGGAGGCCCAGCGTGGAGCCTCTCCTCCCATCTCTGCCATAGAGGAATTCAGCATTATCCCTGAGGCTCCCATGAGGAGCAGCCAGGTCTCTGCCTT</t>
  </si>
  <si>
    <t>GGGGCTTGAAGCTCAAGAAGCTTCAGCTTCCCGATATCCGACGGTAGTGTNNNNNNNNGATTCCTCCTTAGGATTCAG</t>
  </si>
  <si>
    <t>ACACATCCCTTAACTCAC</t>
  </si>
  <si>
    <t>AGGGATAATGCTGAATTCCTCT</t>
  </si>
  <si>
    <t>TCTGCTGAGTTGCTGAGAGTCTGTGTTCCTCTCTCCACTTATAGGATGGGTCCTCATCTTCTTGAGCTTCAAGCCCCAAGGCAGAGACCTGGCTGCTCCTCATGGGAGCCTC</t>
  </si>
  <si>
    <t>AGGGATAATGCTGAATTCCTCTCTTCAGCTTCCCGATATCCGACGGTAGTGTNNNNNNNNACACATCCCTTAACTCAC</t>
  </si>
  <si>
    <t>CAGACTCTCAGCAACTCAG</t>
  </si>
  <si>
    <t>GTGACACTCCGGAACACTGGG</t>
  </si>
  <si>
    <t>CAGAGTGAGTTAAGGGATGTGTGTGACTATGCGATTGAGACGATGCCCTCTTTTCCCAAGGAAGGTTCTGCAGATGTGGAGCCCAATCAGGAAAGCCTTGTGGCTGAGGCCT</t>
  </si>
  <si>
    <t>GTGACACTCCGGAACACTGGGCTTCAGCTTCCCGATATCCGACGGTAGTGTNNNNNNNNCAGACTCTCAGCAACTCAG</t>
  </si>
  <si>
    <t>AATGGGGCCATGTCTAGA</t>
  </si>
  <si>
    <t>CAGCCACAAGGCTTTCCTGATT</t>
  </si>
  <si>
    <t>TGCTCACTCTGAATGGGGCAGGCCCAGAGCTCTGGGGGAGCTAGAGTCCTTGCTTGTCGGCCTGCTAGGCTCTGGGGTACTGCCTCCCAGTGTTCCGGAGTGTCACAGGCCT</t>
  </si>
  <si>
    <t>CAGCCACAAGGCTTTCCTGATTCTTCAGCTTCCCGATATCCGACGGTAGTGTNNNNNNNNAATGGGGCCATGTCTAGA</t>
  </si>
  <si>
    <t>TAGCTCCCCCAGAGCTC</t>
  </si>
  <si>
    <t>GATCTGGACAGGCAGAAGAAGAA</t>
  </si>
  <si>
    <t>TGGGCCTGCCCCATTCAGAGTGAGCATCTAGACATGGCCCCATTTTCCAGTGACCTGGGAAGCGAAGAAGAGGAGGTGGAATTTTGGCCAGGACTTACTTCTTTGACATTGG</t>
  </si>
  <si>
    <t>GATCTGGACAGGCAGAAGAAGAACTTCAGCTTCCCGATATCCGACGGTAGTGTNNNNNNNNTAGCTCCCCCAGAGCTC</t>
  </si>
  <si>
    <t>GCCTTCATTCTGGTTGGT</t>
  </si>
  <si>
    <t>CCTGGCCAAAATTCCACCTCCT</t>
  </si>
  <si>
    <t>CTCTGCAGGATGCTCTTCGCAGGGAGAATAATATCTGGTCTGACCAGAGTTATCTGAAGAGGTTTCCTCTTCTTCTTCTGCCTGTCCAGATCCCAATGTCAAAGAAGTAAGT</t>
  </si>
  <si>
    <t>CCTGGCCAAAATTCCACCTCCTCTTCAGCTTCCCGATATCCGACGGTAGTGTNNNNNNNNGCCTTCATTCTGGTTGGT</t>
  </si>
  <si>
    <t>TATTCTCCCTGCGAAGAG</t>
  </si>
  <si>
    <t>AGGTCCAAGTTCTGGAGGAGCA</t>
  </si>
  <si>
    <t>CATCCTGCAGAGACCAACCAGAATGAAGGCTCTGAAAGTGGGACTATCAGGCAGGGGGAAGAGCTGCCACCTGAGGAGCTGCAGGAAAGTCAAGGGCTCTTGCATCCCCAGG</t>
  </si>
  <si>
    <t>AGGTCCAAGTTCTGGAGGAGCACTTCAGCTTCCCGATATCCGACGGTAGTGTNNNNNNNNTATTCTCCCTGCGAAGAG</t>
  </si>
  <si>
    <t>TTAACCTGCTCTATCATCT</t>
  </si>
  <si>
    <t>CAAGAGCCCTTGACTTTCCTG</t>
  </si>
  <si>
    <t>GTTCCTCCCCTAATAGCCCATCGGCACAAACATCCTCCCTCAGAGTTCCTTCCCCCCGAAATCCTGCTTCCTGCTGTCCCTGCTCCTCCAGAACTTGGACCTCCTGGGGATG</t>
  </si>
  <si>
    <t>CAAGAGCCCTTGACTTTCCTGCTTCAGCTTCCCGATATCCGACGGTAGTGTNNNNNNNNTTAACCTGCTCTATCATCT</t>
  </si>
  <si>
    <t>GGGCTATTAGGGGAGGAA</t>
  </si>
  <si>
    <t>CAGAGGGTCTGAATGACGGTGA</t>
  </si>
  <si>
    <t>CAGATGATAGAGCAGGTTAATGATGAAAAGGGAGAACAGAAGCAAAAACAGGAACAGGTACAAGATGTGATGCTTGGGAGACAAGGAGAAAGAATGGGGCTCACTGGGGAGC</t>
  </si>
  <si>
    <t>CAGAGGGTCTGAATGACGGTGACTTCAGCTTCCCGATATCCGACGGTAGTGTNNNNNNNNGGGCTATTAGGGGAGGAA</t>
  </si>
  <si>
    <t>TTCTCTTCTGGCACCTG</t>
  </si>
  <si>
    <t>AGCCCCATTCTTTCTCCTTGTCT</t>
  </si>
  <si>
    <t>CAGCTCCCTCTTCCTCTCTTCTCCCTGTTCTGGACCTCCCTGACCCTGAGCCTTCCTCTCCATATCCTCCTGCTCCCACTCACCGTCATTCAGACCCTCTGGCTCCCCAGTG</t>
  </si>
  <si>
    <t>AGCCCCATTCTTTCTCCTTGTCTCTTCAGCTTCCCGATATCCGACGGTAGTGTNNNNNNNNTTCTCTTCTGGCACCTG</t>
  </si>
  <si>
    <t>GGTCCAGAACAGGGAGAA</t>
  </si>
  <si>
    <t>ATGGTATAAAGGAGAAAGGGGT</t>
  </si>
  <si>
    <t>GAGAGGAAGAGGGAGCTGCAGGTGCCAGAAGAGAATAGGGCGGACTCTCAGGACGAAAAGAGTCAAACCTTTTTGGGAAAATCAGAGGAAGTAACTGGAAAGCAAGAAGATC</t>
  </si>
  <si>
    <t>ATGGTATAAAGGAGAAAGGGGTCTTCAGCTTCCCGATATCCGACGGTAGTGTNNNNNNNNGGTCCAGAACAGGGAGAA</t>
  </si>
  <si>
    <t>GCCCATGATGCTCATTCT</t>
  </si>
  <si>
    <t>ATCTTCTTGCTTTCCAGTTACT</t>
  </si>
  <si>
    <t>CCTCTTCCCTGCTCCTCGCTCTTCCCACTGCCCCCAGCCTGCCCCCATCCCAACTCTCTGGCTCTTTCGCCTCCTGCCCGCTGACTGGCACCCCTTTCTCCTTTATACCATG</t>
  </si>
  <si>
    <t>ATCTTCTTGCTTTCCAGTTACTCTTCAGCTTCCCGATATCCGACGGTAGTGTNNNNNNNNGCCCATGATGCTCATTCT</t>
  </si>
  <si>
    <t>AGCCAGAGAGTTGGGATG</t>
  </si>
  <si>
    <t>GTTTCCAGGTGCCTCATATCTC</t>
  </si>
  <si>
    <t>GGGGCAGGCTGGGGGCAGTGGGAAGAGCGAGGAGCAGGGAAGAGGAGAATGAGCATCATGGGCCTTCAATGCCCGCTCTGATAGCCCCTGAGGACTCTCCTCACTGTGACCT</t>
  </si>
  <si>
    <t>GTTTCCAGGTGCCTCATATCTCCTTCAGCTTCCCGATATCCGACGGTAGTGTNNNNNNNNAGCCAGAGAGTTGGGATG</t>
  </si>
  <si>
    <t>GAAATGGGCTGGTGAGAG</t>
  </si>
  <si>
    <t>GGTCACAGTGAGGAGAGTCCTC</t>
  </si>
  <si>
    <t>CACCTGATGGGCTCTAGCGAGGGAGACAGAGCTGCGGGGGACAGTTCCTCAGCCCTGGACTCTGTCTGAGTCCCGGGAATCTGAGTCATGAGATATGAGGCACCTGGAAACA</t>
  </si>
  <si>
    <t>GGTCACAGTGAGGAGAGTCCTCCTTCAGCTTCCCGATATCCGACGGTAGTGTNNNNNNNNGAAATGGGCTGGTGAGAG</t>
  </si>
  <si>
    <t>GCTAGAGCCCATCAGGT</t>
  </si>
  <si>
    <t>GTCCAGCCAAGGGACTGAGGTGG</t>
  </si>
  <si>
    <t>GCTCTCACCAGCCCATTTCTCTACTGGGCTCCTTTTTGACTGAGGAGTCACCTGACAAGGAAATAGATCAAAACAGCCAGCAAGAGGAATCCAGGCTGAGGAAGGGAACAGT</t>
  </si>
  <si>
    <t>GTCCAGCCAAGGGACTGAGGTGGCTTCAGCTTCCCGATATCCGACGGTAGTGTNNNNNNNNGCTAGAGCCCATCAGGT</t>
  </si>
  <si>
    <t>CAGCAGGACTGGGAGGA</t>
  </si>
  <si>
    <t>GATCTATTTCCTTGTCAGGTGAC</t>
  </si>
  <si>
    <t>GCTGAATCTGGTGTCCTTGGAGGAGTCACAGATGCACTGGCAAAGACCACCTCAGTCCCTTGGCTGGACACTGTTCCCTTCCTCAGCCTGGATTCCTCTTGCTGGCTGTTTT</t>
  </si>
  <si>
    <t>GATCTATTTCCTTGTCAGGTGACCTTCAGCTTCCCGATATCCGACGGTAGTGTNNNNNNNNCAGCAGGACTGGGAGGA</t>
  </si>
  <si>
    <t>CCTCCAAGGACACCAGATT</t>
  </si>
  <si>
    <t>AACTGCCAGTGCCCCTCTCTC</t>
  </si>
  <si>
    <t>CAGCTCCTCCCAGTCCTGCTGAAGCCTACCCCATCACACCTGCCTCGGTATCTGCCAGGCCCCCAGTTGCCTTTCCCAGGAGGGAAACCTCTTGTGCTGCACGTGCTCCAGA</t>
  </si>
  <si>
    <t>AACTGCCAGTGCCCCTCTCTCCTTCAGCTTCCCGATATCCGACGGTAGTGTNNNNNNNNCCTCCAAGGACACCAGATT</t>
  </si>
  <si>
    <t>TGGAGTTGGCTGGGGGC</t>
  </si>
  <si>
    <t>GAGCACGTGCAGCACAAGAGGTT</t>
  </si>
  <si>
    <t>CTCGGAGGGCTGGTCCCGGTGGAGGGGAAGCCATAGAGGGCAGCCGGGCACATCTCAGAAGTCCCACAGGGAGATGGGTCATCCATTGAGAGAGGGGCACTGGCAGTTTCTG</t>
  </si>
  <si>
    <t>GAGCACGTGCAGCACAAGAGGTTCTTCAGCTTCCCGATATCCGACGGTAGTGTNNNNNNNNTGGAGTTGGCTGGGGGC</t>
  </si>
  <si>
    <t>GGACTTCTGAGATGTGCC</t>
  </si>
  <si>
    <t>GACAGAGCAGACTCCAGACCTG</t>
  </si>
  <si>
    <t>CGGCTGCCCTCTATGGCTTCCCCTCCACCGGGACCAGCCCTCCGAGGCCCCCAGCCAACTCCACAGGCACCGTCCAGCACTTACGGAGTGACTCCTTCCCTGGTTCTCACAG</t>
  </si>
  <si>
    <t>GACAGAGCAGACTCCAGACCTGCTTCAGCTTCCCGATATCCGACGGTAGTGTNNNNNNNNGGACTTCTGAGATGTGCC</t>
  </si>
  <si>
    <t>TCCCTACCACTCCTTCTGT</t>
  </si>
  <si>
    <t>GTGAGAACCAGGGAAGGAGTC</t>
  </si>
  <si>
    <t>CCCTTCTTGGGGTCACAGAGCTGTAGATGGCAGGTTTGGGGGGCCTCTGGGGCAGCTCTGAGTGGGAGTAGGAAAGCAACATTCCCACCAGGTCTGGAGTCTGCTCTGTCCT</t>
  </si>
  <si>
    <t>GTGAGAACCAGGGAAGGAGTCCTTCAGCTTCCCGATATCCGACGGTAGTGTNNNNNNNNTCCCTACCACTCCTTCTGT</t>
  </si>
  <si>
    <t>CCCAAACCTGCCATCTAC</t>
  </si>
  <si>
    <t>ATCTAGAGAGACCCAGCAGTCC</t>
  </si>
  <si>
    <t>AGCTCTGTGACCCCAAGAAGGGACAGAAGGAGTGGTAGGGACTACAGCACCGTTTCAGCATCCCCTACTGCCTTATCCACGCTGAAGCAGGACTCTCAAGAATCCATCTCAA</t>
  </si>
  <si>
    <t>ATCTAGAGAGACCCAGCAGTCCCTTCAGCTTCCCGATATCCGACGGTAGTGTNNNNNNNNCCCAAACCTGCCATCTAC</t>
  </si>
  <si>
    <t>CATGGAGACAAAGGATGG</t>
  </si>
  <si>
    <t>GAGTCCTGCTTCAGCGTGGATA</t>
  </si>
  <si>
    <t>GGAAGAACCGTAGGCGGGAGACTCTGTGGCAAAGGCTGGATTATGTGGGGAGACCCAGGGCTGGATGCTGGGAGGACTGCTGGGTCTCTCTAGATTTGAGATGGATTCTTGA</t>
  </si>
  <si>
    <t>GAGTCCTGCTTCAGCGTGGATACTTCAGCTTCCCGATATCCGACGGTAGTGTNNNNNNNNCATGGAGACAAAGGATGG</t>
  </si>
  <si>
    <t>CAGCCTTTGCCACAGAGT</t>
  </si>
  <si>
    <t>GACAGATGGCCATGCTCGTGTA</t>
  </si>
  <si>
    <t>CTCCCGCCTACGGTTCTTCCCCATCCTTTGTCTCCATGGAGGATGTGAGGATCCACGAACCTCTGCCCCCTCCTCCCCCACAGAGGAGGGACACCCATCCCTCCGTGGTGGA</t>
  </si>
  <si>
    <t>GACAGATGGCCATGCTCGTGTACTTCAGCTTCCCGATATCCGACGGTAGTGTNNNNNNNNCAGCCTTTGCCACAGAGT</t>
  </si>
  <si>
    <t>GGTCAGAGGCTTGGGGAA</t>
  </si>
  <si>
    <t>GGAGGGATGGGTGTCCCTCCTC</t>
  </si>
  <si>
    <t>GTGGGCCTTTATGGGGGGCATGCAGCCCTGAACCTAGGGCCAATGGAGGAGGGTGGCTATGCTGCTTCAGCGTGGGAACCACTACACGAGCATGGCCATCTGTCTCCACCAC</t>
  </si>
  <si>
    <t>GGAGGGATGGGTGTCCCTCCTCCTTCAGCTTCCCGATATCCGACGGTAGTGTNNNNNNNNGGTCAGAGGCTTGGGGAA</t>
  </si>
  <si>
    <t>TAGGTTCAGGGCTGCATG</t>
  </si>
  <si>
    <t>GAGATACAACAAGCCGCTACCC</t>
  </si>
  <si>
    <t>CCCCCCATAAAGGCCCACTTCCCCAAGCCTCTGACCCCGCTGTGGCCAGGCAGCACCGACCTCTGCCATCTACCCCAGACAGCTCCCACCATGCTCAGGCCACCCCCAGGTG</t>
  </si>
  <si>
    <t>GAGATACAACAAGCCGCTACCCCTTCAGCTTCCCGATATCCGACGGTAGTGTNNNNNNNNTAGGTTCAGGGCTGCATG</t>
  </si>
  <si>
    <t>AGGGTCTATGATGGGTAGTG</t>
  </si>
  <si>
    <t>GGCCTGAGCATGGTGGGAGC</t>
  </si>
  <si>
    <t>GGGGTAGAGGCCTGTAGATCCTTGAGCTACCAGGAGCAGAAATGGGAGGAAGGTGGGGCTGCGGCAAATCAGGGGTAGGGGGTAGCGGCTTGTTGTATCTCCACCTGGGGGT</t>
  </si>
  <si>
    <t>GGCCTGAGCATGGTGGGAGCCTTCAGCTTCCCGATATCCGACGGTAGTGTNNNNNNNNAGGGTCTATGATGGGTAGTG</t>
  </si>
  <si>
    <t>ATCTACAGGCCTCTACCC</t>
  </si>
  <si>
    <t>CAAGACCTGCTTGTCAAGACTG</t>
  </si>
  <si>
    <t>CCACTACCCATCATAGACCCTCCCACCGAACCACCCCCATTGCCCCCAAAGTCCAGGGGGAGGAGCAGGAGCACTCGGGGAGGACATATGAACTCAGGGGGTCATGCCAAAA</t>
  </si>
  <si>
    <t>CAAGACCTGCTTGTCAAGACTGCTTCAGCTTCCCGATATCCGACGGTAGTGTNNNNNNNNATCTACAGGCCTCTACCC</t>
  </si>
  <si>
    <t>CACTTCGCTCTTACTCC</t>
  </si>
  <si>
    <t>GGCATGACCCCCTGAGTTCATAT</t>
  </si>
  <si>
    <t>TGCTGGTGGAAGTGAAAGACTCTGTTGATCTAGCTGTGGCCGGGGGCCAGGAGGTGCGTCCAGCAGAGGCAGGGAGGGGGACTGTCCAGTCTTGACAAGCAGGTCTTGTTTT</t>
  </si>
  <si>
    <t>GGCATGACCCCCTGAGTTCATATCTTCAGCTTCCCGATATCCGACGGTAGTGTNNNNNNNNCACTTCGCTCTTACTCC</t>
  </si>
  <si>
    <t>AACAGAGTCTTTCACTTCC</t>
  </si>
  <si>
    <t>CCTCTAAGGATGAAGCAGGGG</t>
  </si>
  <si>
    <t>ACCAGCAGGAGTAAGAGCGAAGTGTCCCCTGGCATGGCTTTCAGCAACATGACAAACTTCCTATGCCCCTCTTCCCCTACCACTCCCTGGACTCCGGAGCTCCAGGGACCCA</t>
  </si>
  <si>
    <t>CCTCTAAGGATGAAGCAGGGGCTTCAGCTTCCCGATATCCGACGGTAGTGTNNNNNNNNAACAGAGTCTTTCACTTCC</t>
  </si>
  <si>
    <t>CACTGGCTCCTTGCTG</t>
  </si>
  <si>
    <t>GAAGAGGGGCATAGGAAGTTTGTC</t>
  </si>
  <si>
    <t>AGGGGTTGTCCTTCTCAAAGGTTCTCTCGCAGGGGCCTCAGGGTGTTCTGAGACCCCTGCTTCATCCTTAGAGGTGGGTCCCTGGAGCTCCGGAGTCCAGGGAGTGGTAGGG</t>
  </si>
  <si>
    <t>GAAGAGGGGCATAGGAAGTTTGTCCTTCAGCTTCCCGATATCCGACGGTAGTGTNNNNNNNNCACTGGCTCCTTGCTG</t>
  </si>
  <si>
    <t>AACCTTTGAGAAGGACAACC</t>
  </si>
  <si>
    <t>ACTCAGGGAGGCCACCAGGG</t>
  </si>
  <si>
    <t>CCTCAGCAAGGAGCCAGTGGCCCAGGGAGGTCACCTGTGGGCCAAGCAAGGCAGCCAGAAAAACCCAGCCATCTGCACCTGGAGAAGGCGTCCAGCTGGCCCCACAGGCGGG</t>
  </si>
  <si>
    <t>ACTCAGGGAGGCCACCAGGGCTTCAGCTTCCCGATATCCGACGGTAGTGTNNNNNNNNAACCTTTGAGAAGGACAACC</t>
  </si>
  <si>
    <t>CCCTCAGGCAAGATGGAAG</t>
  </si>
  <si>
    <t>CCAGCTGGACGCCTTCTCCAG</t>
  </si>
  <si>
    <t>GTCTGCGCAGGCCCTGCCGGCTCCAGCCCTTGTGCTTGTTGGCCCCCTCACTAGGAGCCACAGCCTGTCCACTGCTGTCCCCTGGTGGCCTCCCTGAGTCCCGCCTGTGGGG</t>
  </si>
  <si>
    <t>CCAGCTGGACGCCTTCTCCAGCTTCAGCTTCCCGATATCCGACGGTAGTGTNNNNNNNNCCCTCAGGCAAGATGGAAG</t>
  </si>
  <si>
    <t>CACAAGGGCTGGAGCC</t>
  </si>
  <si>
    <t>CATCTTCTGTCCCTAGGGTTCCTA</t>
  </si>
  <si>
    <t>GGCAGGGCCTGCGCAGACCTTCCATCTTGCCTGAGGGCTCTTCAGGTGAGCAAGAACCGGGACCACAGTGACACATCAGACCAAGCTTTTCCCAGCTCTTCCCACCTCATCC</t>
  </si>
  <si>
    <t>CATCTTCTGTCCCTAGGGTTCCTACTTCAGCTTCCCGATATCCGACGGTAGTGTNNNNNNNNCACAAGGGCTGGAGCC</t>
  </si>
  <si>
    <t>TAGGGGACTCTCAGTATC</t>
  </si>
  <si>
    <t>GTGGAAATGGGGAAGATAACTG</t>
  </si>
  <si>
    <t>CCAAGTGAAGAGAGTACAGTGTGGCTGTTAGGGGAGAGGGTGACTTACCGAAAAACAACAGTGTCTGAGGGTCCCGGATGTTTCTCCACGGCTGGACCTCTTGAATCTAAAA</t>
  </si>
  <si>
    <t>GTGGAAATGGGGAAGATAACTGCTTCAGCTTCCCGATATCCGACGGTAGTGTNNNNNNNNTAGGGGACTCTCAGTATC</t>
  </si>
  <si>
    <t>CCTGGGGTGCTCTGTGT</t>
  </si>
  <si>
    <t>GTACCTTGAAGTGGAACTATAGA</t>
  </si>
  <si>
    <t>CTAATGGCCAGTAGGTACCCCAGAGCCCTTCTTTACTCCACAGGGAGAAAAAACCAAAGGAGGTGATGGGAGGCTTTTCAAGACGCTGCTCCAAACTCATCAACTCCTGTGA</t>
  </si>
  <si>
    <t>GTACCTTGAAGTGGAACTATAGACTTCAGCTTCCCGATATCCGACGGTAGTGTNNNNNNNNCCTGGGGTGCTCTGTGT</t>
  </si>
  <si>
    <t>GCAGGGAAACAGATCTT</t>
  </si>
  <si>
    <t>CACAGGAGTTGATGAGTTTGGAG</t>
  </si>
  <si>
    <t>CTGCAATGCCTTCTCGCTAGGGACATCCCCACCCCACTGCTGACATCCACAAGCCCCTCTCCAGTGCTGGGCAGAATGCCCACCTGGTTCTATAGTTCCACTTCAAGGTACT</t>
  </si>
  <si>
    <t>CACAGGAGTTGATGAGTTTGGAGCTTCAGCTTCCCGATATCCGACGGTAGTGTNNNNNNNNGCAGGGAAACAGATCTT</t>
  </si>
  <si>
    <t>TTCCCATGCTTCTTTGCCC</t>
  </si>
  <si>
    <t>CAGCCTCGGAAGGCCCTGGTC</t>
  </si>
  <si>
    <t>TGCAGCCCAGCTGCTTTACCAGGAGTATAGTGATGTTGTCCTGAATAAGGAGATCCAGAGCCAGCAGCGGCTGGAGAGCCTGTCCGAGACACCCGGGCCTAGCTCTCCGCGG</t>
  </si>
  <si>
    <t>CAGCCTCGGAAGGCCCTGGTCCTTCAGCTTCCCGATATCCGACGGTAGTGTNNNNNNNNTTCCCATGCTTCTTTGCCC</t>
  </si>
  <si>
    <t>CATGGGTCATGGAGAGCAG</t>
  </si>
  <si>
    <t>GGAGAGCTAGGCCCGGGTGTC</t>
  </si>
  <si>
    <t>CACGGTGCTGTTGCGCACCACGGGGATTTCCTGCCAGAGGGAGCCGCTGGAGGCCATGGAGAGCCGCTGCAGGTACGACTCGGAGGAGACCAGGGCCTTCCGAGGCTGCCGC</t>
  </si>
  <si>
    <t>GGAGAGCTAGGCCCGGGTGTCCTTCAGCTTCCCGATATCCGACGGTAGTGTNNNNNNNNCATGGGTCATGGAGAGCAG</t>
  </si>
  <si>
    <t>CTGGCAGGAAATCCCCG</t>
  </si>
  <si>
    <t>GTTTGCTAGCATCCTTCTCTCCT</t>
  </si>
  <si>
    <t>TGGTGCGCAACAGCACCGTGCTGCTCTCCATGACCCATGAAGACCAAAAGCTGCAAGAGGTACTGGGCAGGCCACGGTGGGGAGGGGGCTACAGAAAAGATGACAAGGTCTT</t>
  </si>
  <si>
    <t>GTTTGCTAGCATCCTTCTCTCCTCTTCAGCTTCCCGATATCCGACGGTAGTGTNNNNNNNNCTGGCAGGAAATCCCCG</t>
  </si>
  <si>
    <t>CTTCCTCATCTCCAACCT</t>
  </si>
  <si>
    <t>GGAGCACCAATGGCTCTTCTCT</t>
  </si>
  <si>
    <t>CCTAGGTCAAATTTGAGCTGATTGTGTCAGAGGCCTCCTACCTGCGCAGTCTAAACATAGCTGTGGATCATTTCCAACTTTCAACTTCACTCCGGGCCACACTTTCCAACCA</t>
  </si>
  <si>
    <t>GGAGCACCAATGGCTCTTCTCTCTTCAGCTTCCCGATATCCGACGGTAGTGTNNNNNNNNCTTCCTCATCTCCAACCT</t>
  </si>
  <si>
    <t>GGAACATTTAAAGCCTAAC</t>
  </si>
  <si>
    <t>GTGGCCCGGAGTGAAGTTGAA</t>
  </si>
  <si>
    <t>AACAGTGAGGCTGAGTGAGTGGTATTTAGGAGAAGGGGAGTCTCACGTGGCGCTGACGTCTCGCACATCCTGTAAACGAGAGAAGAGCCATTGGTGCTCCTGGTTGGAAAGT</t>
  </si>
  <si>
    <t>GTGGCCCGGAGTGAAGTTGAACTTCAGCTTCCCGATATCCGACGGTAGTGTNNNNNNNNGGAACATTTAAAGCCTAAC</t>
  </si>
  <si>
    <t>TCATGAGACTCGTTTAAAT</t>
  </si>
  <si>
    <t>CCTTATGTCACCAACCAGACC</t>
  </si>
  <si>
    <t>CCTGTACAGGTTCCTTTCAGACCTGGAAGAGAACTTTGAGAACAATATCTTCTCCTTCCAAGTATGTGACGTAGTCCTGAACCACGCCCCAGACTTCCGCCGGGTCTACCTG</t>
  </si>
  <si>
    <t>CCTTATGTCACCAACCAGACCCTTCAGCTTCCCGATATCCGACGGTAGTGTNNNNNNNNTCATGAGACTCGTTTAAAT</t>
  </si>
  <si>
    <t>GGTGCATGGTCACCTCAG</t>
  </si>
  <si>
    <t>CGTGGTTCAGGACTACGTCACA</t>
  </si>
  <si>
    <t>GGCCTACATGGGGATTAAATGGGGGATGAGTCTCACATCAGGCTCTGGAAGGTGCGTTCCTGATAGGTCTGGTTGGTGACATAAGGCAGGTAGACCCGGCGGAAGTCTGGGG</t>
  </si>
  <si>
    <t>CGTGGTTCAGGACTACGTCACACTTCAGCTTCCCGATATCCGACGGTAGTGTNNNNNNNNGGTGCATGGTCACCTCAG</t>
  </si>
  <si>
    <t>TTGCTCCCCATATCCCCC</t>
  </si>
  <si>
    <t>ATTCTGCCCTTCCAACGCATCA</t>
  </si>
  <si>
    <t>CTCCCCTAAGGCTCACTCTCCGTGCAGGAATAGCAACAGCAATTTCCGGGAGGTCTTGGAGAAGCTGGAGAGCGACCCCGTCTGCCAGCGCCTTTCCCTCAAGTCCTTTCTG</t>
  </si>
  <si>
    <t>ATTCTGCCCTTCCAACGCATCACTTCAGCTTCCCGATATCCGACGGTAGTGTNNNNNNNNTTGCTCCCCATATCCCCC</t>
  </si>
  <si>
    <t>AGAATGGTTGGTCCTTTG</t>
  </si>
  <si>
    <t>AGAAAGGACTTGAGGGAAAGGC</t>
  </si>
  <si>
    <t>TTGTGGGTCTTCCTGAGGGCATCCCTTTGAGTTAAGGGGAGAGGATCAAGGTAGCATCTGCCCTACCTGGAGCAGCAGTTTGAGGCGGGTGATGCGTTGGAAGGGCAGAATC</t>
  </si>
  <si>
    <t>AGAAAGGACTTGAGGGAAAGGCCTTCAGCTTCCCGATATCCGACGGTAGTGTNNNNNNNNAGAATGGTTGGTCCTTTG</t>
  </si>
  <si>
    <t>CTCTCTGAGAAGAACACAC</t>
  </si>
  <si>
    <t>GAACAGACAGTAGGCAGGAGT</t>
  </si>
  <si>
    <t>AGAGGGTCAGAGTGGAGGTGGTGGCTGCCTACCTGCTCCAGGGCGTGGTGTGCCTTCGTGGCCTCTGCCTCCTCCGAGGAGCCAGGCTGTGTTCTCTTCAGAATGTTCTATT</t>
  </si>
  <si>
    <t>GAACAGACAGTAGGCAGGAGTCTTCAGCTTCCCGATATCCGACGGTAGTGTNNNNNNNNCTCTCTGAGAAGAACACAC</t>
  </si>
  <si>
    <t>CTTTCCTCACTCTCTGCAC</t>
  </si>
  <si>
    <t>CACCCCATCCCTGCCCATGAA</t>
  </si>
  <si>
    <t>CCCTAGCTGATCCGGGACTGCAATAACAATGTCCAGAGTATGCGACGGACAGAGGAACTAATCTACCTGAGCCAGAAGATTGAGTTTGAGTGCAAAGTGAGTCGGTCCCATG</t>
  </si>
  <si>
    <t>CACCCCATCCCTGCCCATGAACTTCAGCTTCCCGATATCCGACGGTAGTGTNNNNNNNNCTTTCCTCACTCTCTGCAC</t>
  </si>
  <si>
    <t>TCTCTCTCTTCCTCTGCC</t>
  </si>
  <si>
    <t>CAGTCCACCTGCACCTCTTCAA</t>
  </si>
  <si>
    <t>CTGTAGATATTCCCGCTCATTTCTCAGTCACGCTGGCTGGTGAAAAGTGGGGAGCTGACAGCCTTGGAGTTCAGTGCTTCCCCAGGGCTACGAAGGAAGCTGAACACGCGTC</t>
  </si>
  <si>
    <t>CAGTCCACCTGCACCTCTTCAACTTCAGCTTCCCGATATCCGACGGTAGTGTNNNNNNNNTCTCTCTCTTCCTCTGCC</t>
  </si>
  <si>
    <t>TCTTTCCTCATCCCCTTCC</t>
  </si>
  <si>
    <t>GCCCTGGGGAAGCACTGAACT</t>
  </si>
  <si>
    <t>CCTCTTGTGCCCTGGCCTGCCACTCCAGTCACTGACTCTCGGGGCCGAGACAGCAGCAGACAGTCATTGAAGAGGTGCAGGTGGACTGGACGCGTGTTCAGCTTCCTTCGTA</t>
  </si>
  <si>
    <t>GCCCTGGGGAAGCACTGAACTCTTCAGCTTCCCGATATCCGACGGTAGTGTNNNNNNNNTCTTTCCTCATCCCCTTCC</t>
  </si>
  <si>
    <t>TAGAATCAGGTTGAAAAGAT</t>
  </si>
  <si>
    <t>ACTCTTTCTGCGGCAGAACA</t>
  </si>
  <si>
    <t>TTGTATTTTGCAGGGGTAGCCGATTCCTGGTATTTGACCATGCTCCCTTCTCCTCCATTCGGGGGGAAAAGTGTGAAATGAAGCTACATGGACCTCACAAAAACCTGTTCCG</t>
  </si>
  <si>
    <t>ACTCTTTCTGCGGCAGAACACTTCAGCTTCCCGATATCCGACGGTAGTGTNNNNNNNNTAGAATCAGGTTGAAAAGAT</t>
  </si>
  <si>
    <t>CTCACTTCTTTTCTCGG</t>
  </si>
  <si>
    <t>GGAACAGGTTTTTGTGAGGTCCA</t>
  </si>
  <si>
    <t>CTGCCCATCTTCCCCCACCCCCAGCTCCTCTGCCCAGCCCCATCTCACTGAGTCTCCGTGCGGAAGAGGAACTCGGCCTGGGCGCCCTGAGTGTTCTGCCGCAGAAAGAGTC</t>
  </si>
  <si>
    <t>GGAACAGGTTTTTGTGAGGTCCACTTCAGCTTCCCGATATCCGACGGTAGTGTNNNNNNNNCTCACTTCTTTTCTCGG</t>
  </si>
  <si>
    <t>AAAGGTGACATCTGACCC</t>
  </si>
  <si>
    <t>AAAACAAAGCAGGGTCATAGCA</t>
  </si>
  <si>
    <t>TGCTTTCTTTTCTCTCCCTCTTAGACCCTCACTCACTGTAACACTCCAGAAGGTCCAACTCCTCTCTTGGCATGGCCAAGGCTGAGATCCACCGAAGCTTTTCACTTCTGAG</t>
  </si>
  <si>
    <t>AAAACAAAGCAGGGTCATAGCACTTCAGCTTCCCGATATCCGACGGTAGTGTNNNNNNNNAAAGGTGACATCTGACCC</t>
  </si>
  <si>
    <t>CTCTCTTCACACTCTTCTCT</t>
  </si>
  <si>
    <t>GTAAGCGGGAGCATGCGTGA</t>
  </si>
  <si>
    <t>TCCAAAGACTCCCCCCAGGTACAGTGCCTTCGAGCCTACAAGCCCCGAGAGAATGATGAATTGGCACTGGAGAAAGCCGACGTGGTGATGGTGACTCAGCAGAGCAGTGACG</t>
  </si>
  <si>
    <t>GTAAGCGGGAGCATGCGTGACTTCAGCTTCCCGATATCCGACGGTAGTGTNNNNNNNNCTCTCTTCACACTCTTCTCT</t>
  </si>
  <si>
    <t>AATGCATTTCTGTTGCCAT</t>
  </si>
  <si>
    <t>GTCACTGCTCTGCTGAGTCAC</t>
  </si>
  <si>
    <t>AAGCCACCCAGTCCATGGTACTTTGTCATGGCAGCTGCAGGAAGTGAACACACTCCCAGCACTGCCCTGCCTGCAGTGCCTGGCCTGCTGCTCACGCATGCTCCCGCTTACC</t>
  </si>
  <si>
    <t>GTCACTGCTCTGCTGAGTCACCTTCAGCTTCCCGATATCCGACGGTAGTGTNNNNNNNNAATGCATTTCTGTTGCCAT</t>
  </si>
  <si>
    <t>CTTCCCACTCACCCTGTG</t>
  </si>
  <si>
    <t>AAGCTCATCGAGTCAAGACTGC</t>
  </si>
  <si>
    <t>CCCACAGGCTGGCTGGAGGGCGTGAGGCTCTCAGACGGGGAGCGAGGCTGGTTTCCTGTGCAGCAGGTGGAGTTCATTTCCAACCCAGAGGTCCGTGCACAGAACCTGAAGG</t>
  </si>
  <si>
    <t>AAGCTCATCGAGTCAAGACTGCCTTCAGCTTCCCGATATCCGACGGTAGTGTNNNNNNNNCTTCCCACTCACCCTGTG</t>
  </si>
  <si>
    <t>CCAGCCCTTGCCATGAG</t>
  </si>
  <si>
    <t>GGACCTCTGGGTTGGAAATGAAC</t>
  </si>
  <si>
    <t>CAGCTTGTTCTTCAGCTCACGAAACTCCTCTCAGAGAAGACTTAGGCTTGCTGTTCCACCAGCTGTAGTTTGGCAGTCTTGACTCGATGAGCTTCCTTCAGGTTCTGTGCAC</t>
  </si>
  <si>
    <t>GGACCTCTGGGTTGGAAATGAACCTTCAGCTTCCCGATATCCGACGGTAGTGTNNNNNNNNCCAGCCCTTGCCATGAG</t>
  </si>
  <si>
    <t>GGACCTCTGGGTTGGAAATCAAC</t>
  </si>
  <si>
    <t>GGACCTCTGGGTTGGAAATCAACCTTCAGCTTCCCGATATCCGACGGTAGTGTNNNNNNNNCCAGCCCTTGCCATGAG</t>
  </si>
  <si>
    <t>ATTGGGAATCTTTGTGGGTC</t>
  </si>
  <si>
    <t>ATGGGGCTCAGCAGAGGCTG</t>
  </si>
  <si>
    <t>CGGGAATGGTAATCCTGAGGCCTCAGAACACAGGTTTCAGATTGATAGGCCTGCAGGTCTCCAGGCAGCAACCAGCTGAGCGACTAAAGGGCCCAAGGCCAGGGCTCTAGGG</t>
  </si>
  <si>
    <t>ATGGGGCTCAGCAGAGGCTGCTTCAGCTTCCCGATATCCGACGGTAGTGTNNNNNNNNATTGGGAATCTTTGTGGGTC</t>
  </si>
  <si>
    <t>CCTGGAGCTTCCGCATC</t>
  </si>
  <si>
    <t>CCTTGGGCCCTTTAGTCGCTCAG</t>
  </si>
  <si>
    <t>TCCTCCTCCAGCCGAGACACGGCATCCTGGGGACCCGGTGCTGCATTAGGCCCAGCTCCTCCCTGGCTCCCCTTACCCCAGCCTCTGCTGAGCCCCATCCCTAGAGCCCTGG</t>
  </si>
  <si>
    <t>CCTTGGGCCCTTTAGTCGCTCAGCTTCAGCTTCCCGATATCCGACGGTAGTGTNNNNNNNNCCTGGAGCTTCCGCATC</t>
  </si>
  <si>
    <t>GTGTCTCGGCTGGAGG</t>
  </si>
  <si>
    <t>CATTCACACCCATCCACTCACCTC</t>
  </si>
  <si>
    <t>AGGAGATGCGGAAGCTCCAGGCCACGGTGCAGGAGCTCCAGAAGCGCTTGGACAGGCTGGAGGAGACAGTCCAGGCCAAGTAGAGCCCCGCAGGGCCTCCAGCAGGGTCAGC</t>
  </si>
  <si>
    <t>CATTCACACCCATCCACTCACCTCCTTCAGCTTCCCGATATCCGACGGTAGTGTNNNNNNNNGTGTCTCGGCTGGAGG</t>
  </si>
  <si>
    <t>GGACCAGTCATCAGAGTCT</t>
  </si>
  <si>
    <t>GGGGCTCTACTTGGCCTGGAC</t>
  </si>
  <si>
    <t>GGGAGGTACCAGAAAATAAAGCCATTTTATTATGATTTTTTTCTCTGCCATGTGGCTGGGAATGGGAGGTGAGTGGATGGGTGTGAATGGCTGACCCTGCTGGAGGCCCTGC</t>
  </si>
  <si>
    <t>GGGGCTCTACTTGGCCTGGACCTTCAGCTTCCCGATATCCGACGGTAGTGTNNNNNNNNGGACCAGTCATCAGAGTCT</t>
  </si>
  <si>
    <t>CTTTATTTTCTGGTACCTC</t>
  </si>
  <si>
    <t>CCCCTGACTTACTACATCACA</t>
  </si>
  <si>
    <t>CCAGACTCTGATGACTGGTCCCCTAGACACGCAGTTTGCTGAACCAACCAGCCCTAGAGCTTCCCCTCCACCGCGCTGAGGGGACTGACCCATGGCAGGGGATGTGGGATGC</t>
  </si>
  <si>
    <t>CCCCTGACTTACTACATCACACTTCAGCTTCCCGATATCCGACGGTAGTGTNNNNNNNNCTTTATTTTCTGGTACCTC</t>
  </si>
  <si>
    <t>GGCCTTAAATAGTTCAGCT</t>
  </si>
  <si>
    <t>CATCCCACATCCCCTGCCATG</t>
  </si>
  <si>
    <t>GTGTCAGCTCTGAGAAGGAGCTCGGAAACGGAGAGCAGCCTCCTGGCCCACATCAGCATGGCTGGTTTCTACCCACGAAGGCCCTGTTCCTGTGATGTAGTAAGTCAGGGGG</t>
  </si>
  <si>
    <t>CATCCCACATCCCCTGCCATGCTTCAGCTTCCCGATATCCGACGGTAGTGTNNNNNNNNGGCCTTAAATAGTTCAGCT</t>
  </si>
  <si>
    <t>GAAGGGAGAAATGCTCTTAT</t>
  </si>
  <si>
    <t>ACCACCTGGGACAGTGGCTT</t>
  </si>
  <si>
    <t>GCTGTGTGCCCCCAGAATGAGCCGGCAGGTGGTCCGCTCCAGCAAGTTCCGCCACGTGTTTGGACAGCCGGCCAAGGCCGACCAGTGCTATGAAGATGTGCGCGTCTCACAG</t>
  </si>
  <si>
    <t>ACCACCTGGGACAGTGGCTTCTTCAGCTTCCCGATATCCGACGGTAGTGTNNNNNNNNGAAGGGAGAAATGCTCTTAT</t>
  </si>
  <si>
    <t>GGGCCCCAGGGGCTCA</t>
  </si>
  <si>
    <t>GCGCACATCTTCATAGCACTGGTC</t>
  </si>
  <si>
    <t>CCTTGCCCAGGGGCAGCACCAGGAAGGCCCCTCCCCCGCTGGCCTCACAGATCAGGGCCACAAACTTAGGGTTGACAGCACAGAAGCCACTGTCCCAGGTGGTCTGTGAGAC</t>
  </si>
  <si>
    <t>GCGCACATCTTCATAGCACTGGTCCTTCAGCTTCCCGATATCCGACGGTAGTGTNNNNNNNNGGGCCCCAGGGGCTCA</t>
  </si>
  <si>
    <t>AAGTTTGTGGCCCTGATCT</t>
  </si>
  <si>
    <t>ATTAGGTGACGGTCACCAGGC</t>
  </si>
  <si>
    <t>GTGAGGCCAGCGGGGGAGGGGCCTTCCTGGTGCTGCCCCTGGGCAAGGTGAGCCCCTGGGGCCCTGGGGGGAGCAGCTCCTCCACCGGACCCATGGCTCTGTGCAGGTCCTG</t>
  </si>
  <si>
    <t>ATTAGGTGACGGTCACCAGGCCTTCAGCTTCCCGATATCCGACGGTAGTGTNNNNNNNNAAGTTTGTGGCCCTGATCT</t>
  </si>
  <si>
    <t>GGGAGGTTGGATTGGGTTT</t>
  </si>
  <si>
    <t>CCGCACAATGACAACGTCATT</t>
  </si>
  <si>
    <t>GGGAGGCAAAAGCACCTCCAAGGCCCTGCTGTGCCTTTAGACTGGACGTGTGGACAAGAATGCGCCCACGGTCTGTGGCCACACAGCCCCTGTGCTAGACATCGCCTGGTGC</t>
  </si>
  <si>
    <t>CCGCACAATGACAACGTCATTCTTCAGCTTCCCGATATCCGACGGTAGTGTNNNNNNNNGGGAGGTTGGATTGGGTTT</t>
  </si>
  <si>
    <t>AGTGAGTCTTCAGGACTCC</t>
  </si>
  <si>
    <t>CACCAGGCGATGTCTAGCACA</t>
  </si>
  <si>
    <t>AAATGTCAGATCCCATCCTAGAGCCCCTCTCCCAGCCCCTGGGTCCCCACCACCACTCACCATGACTGTGCAGTCCTCGGAGCCACTGGCAATGACGTTGTCATTGTGCGGG</t>
  </si>
  <si>
    <t>CACCAGGCGATGTCTAGCACACTTCAGCTTCCCGATATCCGACGGTAGTGTNNNNNNNNAGTGAGTCTTCAGGACTCC</t>
  </si>
  <si>
    <t>GGAGTCCTGAAGACTCACT</t>
  </si>
  <si>
    <t>CACACCACAGCCCAGAACGTG</t>
  </si>
  <si>
    <t>GGCCCCTCCTCTGCAGGTGTGGGAGATCCCAGATGGGGGCCTGATGCTGCCCCTGCGGGAGCCCGTCGTCACCCTGGAGGGCCACACCAAGCGTGTGGGCATTGTGGCCTGG</t>
  </si>
  <si>
    <t>CACACCACAGCCCAGAACGTGCTTCAGCTTCCCGATATCCGACGGTAGTGTNNNNNNNNGGAGTCCTGAAGACTCACT</t>
  </si>
  <si>
    <t>CTGCACGTTCCCCACAGT</t>
  </si>
  <si>
    <t>GGCCACAATGCCCACACGCTTG</t>
  </si>
  <si>
    <t>GTCAGAAGCCATGAGCCTCCTGCCCTCATCCACTGCAGGCCACGAGCCACCCCCAAGCCCCTCCTCCCGCAGCACCTGCACTGAGCAGCACGTTCTGGGCTGTGGTGTGCCA</t>
  </si>
  <si>
    <t>GGCCACAATGCCCACACGCTTGCTTCAGCTTCCCGATATCCGACGGTAGTGTNNNNNNNNCTGCACGTTCCCCACAGT</t>
  </si>
  <si>
    <t>TGACACTGTGGGGAACG</t>
  </si>
  <si>
    <t>GATGGAGGCCTCATTTGTACCTC</t>
  </si>
  <si>
    <t>TGCAGGTTGTGACAACGTGATCATGGTGTGGGACGTGGGCACTGGGGCGGCCATGCTGACACTGGGCCCAGAGGTGCACCCAGACACGATCTACAGTGTGGACTGGAGCCGA</t>
  </si>
  <si>
    <t>GATGGAGGCCTCATTTGTACCTCCTTCAGCTTCCCGATATCCGACGGTAGTGTNNNNNNNNTGACACTGTGGGGAACG</t>
  </si>
  <si>
    <t>GATAAGAAGGATAAAGGCTG</t>
  </si>
  <si>
    <t>CGGCTCCAGTCCACACTGTA</t>
  </si>
  <si>
    <t>TAGGGTCAAAGGTCAGGGTAGATGGCGACTCACAGCTACGACAGTGCCTTTGCGGGGCTCGATGATGCGCACGCGCTTGTCACGGCAGGAGGTACAAATGAGGCCTCCATCT</t>
  </si>
  <si>
    <t>CGGCTCCAGTCCACACTGTACTTCAGCTTCCCGATATCCGACGGTAGTGTNNNNNNNNGATAAGAAGGATAAAGGCTG</t>
  </si>
  <si>
    <t>TACCACCTCCCTTTCCT</t>
  </si>
  <si>
    <t>GCTGTGGGACACAGTGAGTGCTG</t>
  </si>
  <si>
    <t>TGCAGGAGAAGGACCGTCCCCACGAGGGGACCCGGCCCGTGCGTGCAGTGTTCGTGTCGGAGGGGAAGATCCTGACCACGGGCTTCAGCCGCATGAGTGAGCGGCAGGTGGC</t>
  </si>
  <si>
    <t>GCTGTGGGACACAGTGAGTGCTGCTTCAGCTTCCCGATATCCGACGGTAGTGTNNNNNNNNTACCACCTCCCTTTCCT</t>
  </si>
  <si>
    <t>GGTAAACTGAGGCCCATGG</t>
  </si>
  <si>
    <t>CCGCTCACTCATGCGGCTGAA</t>
  </si>
  <si>
    <t>CCATCCTGCCAGGTGAGTGGCAGAGCAGGGACGAAACCTCCAGTCTTGGTTCCCAGCCTGGGGGCCCTCGGCTTCCTGCCCCAGCACTCACTGTGTCCCACAGCGCCACCTG</t>
  </si>
  <si>
    <t>CCGCTCACTCATGCGGCTGAACTTCAGCTTCCCGATATCCGACGGTAGTGTNNNNNNNNGGTAAACTGAGGCCCATGG</t>
  </si>
  <si>
    <t>TGCCACTCACCTGGCA</t>
  </si>
  <si>
    <t>ATGTTACCTCTCACCTGTGTCTAC</t>
  </si>
  <si>
    <t>GGATGGCCATGGGCCTCAGTTTACCCAGGCGTGAGATGGTTGTTCCCACTGGTTGGTCGGGAGGGCCCTCACAGGTCACTGCCCAGGGAAGACCACCATCCCAGGGCCTGGG</t>
  </si>
  <si>
    <t>ATGTTACCTCTCACCTGTGTCTACCTTCAGCTTCCCGATATCCGACGGTAGTGTNNNNNNNNTGCCACTCACCTGGCA</t>
  </si>
  <si>
    <t>CCACAGAGGTAGACGATGT</t>
  </si>
  <si>
    <t>GGCCCTGGGATGGTGGTCTTC</t>
  </si>
  <si>
    <t>TGGTGTCAGGGTCAAAGAAGGGCAGCAGGACACCGCTGCTGGTGTCCAGCTCCTGCAGGGACAGCGGCTCCTCCAGGTGCTTCTGTAGACACAGGTGAGAGGTAACATCCCA</t>
  </si>
  <si>
    <t>GGCCCTGGGATGGTGGTCTTCCTTCAGCTTCCCGATATCCGACGGTAGTGTNNNNNNNNCCACAGAGGTAGACGATGT</t>
  </si>
  <si>
    <t>CTGCTGCCCTTCTTTGA</t>
  </si>
  <si>
    <t>GTATTGACCCTCCCTCCACACCT</t>
  </si>
  <si>
    <t>CCCTGACACCAACATCGTCTACCTCTGTGGCAAGGTGGCCTCGTCGGGCGGGGTGGGGGTGGGAGGTGGGCAGGATGGGCCTGGAGAGGGCCAGGGCAGTGGGCATCCGCTG</t>
  </si>
  <si>
    <t>GTATTGACCCTCCCTCCACACCTCTTCAGCTTCCCGATATCCGACGGTAGTGTNNNNNNNNCTGCTGCCCTTCTTTGA</t>
  </si>
  <si>
    <t>CAGGATGGGCCTGGAG</t>
  </si>
  <si>
    <t>ACTATCTCTCCATGTTCAGTTCCA</t>
  </si>
  <si>
    <t>AGGGCCAGGGCAGTGGGCATCCGCTGGTATTGACCCTCCCTCCACACCTGCCACCTACAGGGTGACAGCTCAATCCGGTACTTTGAGATCACTTCCGAGGCCCCTTTCCTGC</t>
  </si>
  <si>
    <t>ACTATCTCTCCATGTTCAGTTCCACTTCAGCTTCCCGATATCCGACGGTAGTGTNNNNNNNNCAGGATGGGCCTGGAG</t>
  </si>
  <si>
    <t>GGCCGGGGGTCAGTCA</t>
  </si>
  <si>
    <t>GAAGTGATCTCAAAGTACCGGATT</t>
  </si>
  <si>
    <t>CCTGGCGATCTCACACTTGTTCACCTCCAGGCCACGTTTGGGCATGTAGCCCATGCCCCGCTGGGACTCCTTGGAACTGAACATGGAGAGATAGTGCAGGAAAGGGGCCTCG</t>
  </si>
  <si>
    <t>GAAGTGATCTCAAAGTACCGGATTCTTCAGCTTCCCGATATCCGACGGTAGTGTNNNNNNNNGGCCGGGGGTCAGTCA</t>
  </si>
  <si>
    <t>CTGGAGGTGAACAAGTGTG</t>
  </si>
  <si>
    <t>AGGTTCTACAAGCTGCACGAG</t>
  </si>
  <si>
    <t>AGATCGCCAGGTGACTGACCCCCGGCCCTGACCGCAGCATGCTCCTTGGGCAGTGGGCAGTCCCAAGCCCACCCAACCAGACTGTGGGCCCCGCTCACCTTCCCCTTCCCAC</t>
  </si>
  <si>
    <t>AGGTTCTACAAGCTGCACGAGCTTCAGCTTCCCGATATCCGACGGTAGTGTNNNNNNNNCTGGAGGTGAACAAGTGTG</t>
  </si>
  <si>
    <t>CACAAGACCGCAAAGTCAG</t>
  </si>
  <si>
    <t>AGGTGAGCGGGGCCCACAGTC</t>
  </si>
  <si>
    <t>TGCCCAGCCTGGAGCCCAGGGTGGGGCGGGGGAGCATCACCTTTCGAGGCACTGTCATGGCAATGGGCTCACACCTCCGCTCGTGCAGCTTGTAGAACCTGTGGGAAGGGGA</t>
  </si>
  <si>
    <t>AGGTGAGCGGGGCCCACAGTCCTTCAGCTTCCCGATATCCGACGGTAGTGTNNNNNNNNCACAAGACCGCAAAGTCAG</t>
  </si>
  <si>
    <t>TTTCCTCACTATCCCTGGC</t>
  </si>
  <si>
    <t>CATCTCCCTCAAGGATGGCTA</t>
  </si>
  <si>
    <t>CTTGCCCACAGTCGGACCTGTTCCAGGAGGACCTGTACCCACCCACCGCAGGGCCCGACCCTGCCCTCACGGCTGAGGAGTGGCTGGGGGGTCGGGATGCTGGGCCCCTCCT</t>
  </si>
  <si>
    <t>CATCTCCCTCAAGGATGGCTACTTCAGCTTCCCGATATCCGACGGTAGTGTNNNNNNNNTTTCCTCACTATCCCTGGC</t>
  </si>
  <si>
    <t>GCTGGGAGTGCCACTGGCC</t>
  </si>
  <si>
    <t>GACCCCCCAGCCACTCCTCAG</t>
  </si>
  <si>
    <t>TCTGGTGCTGCCCTCCTGCGCCCGGTGTCCAGGCCCCGGTTGACCCTCAGCTCCCGGCTCTTTGGGGGTACGTAGCCATCCTTGAGGGAGATGAGGAGGGGCCCAGCATCCC</t>
  </si>
  <si>
    <t>GACCCCCCAGCCACTCCTCAGCTTCAGCTTCCCGATATCCGACGGTAGTGTNNNNNNNNGCTGGGAGTGCCACTGGCC</t>
  </si>
  <si>
    <t>CCCCCAAAGAGCCGGGAG</t>
  </si>
  <si>
    <t>GGGGTGGGGCTGGTGTTTGGGG</t>
  </si>
  <si>
    <t>CTGAGGGTCAACCGGGGCCTGGACACCGGGCGCAGGAGGGCAGCACCAGAGGCCAGTGGCACTCCCAGCTCGGTGAGAGGGCTGGGAAGCCAGGGAATAAAACTGGGAGGGT</t>
  </si>
  <si>
    <t>GGGGTGGGGCTGGTGTTTGGGGCTTCAGCTTCCCGATATCCGACGGTAGTGTNNNNNNNNCCCCCAAAGAGCCGGGAG</t>
  </si>
  <si>
    <t>TAACAGTCTGTAGTAGGCT</t>
  </si>
  <si>
    <t>AGTTGAACTGCAGTTCTCCAA</t>
  </si>
  <si>
    <t>TAAGTTCAAGGTGCCATTTGCTTCTCTGGTGCCTGTTTGTGAGCCAAATAGAGGAAGAGTATGCTAGAGAGAGCGCTGACCAGGAAGATCACATCAAACCAACGGTGATAGA</t>
  </si>
  <si>
    <t>AGTTGAACTGCAGTTCTCCAACTTCAGCTTCCCGATATCCGACGGTAGTGTNNNNNNNNTAACAGTCTGTAGTAGGCT</t>
  </si>
  <si>
    <t>CATTTGACTTACAGGGCAT</t>
  </si>
  <si>
    <t>GATGTGATCTTCCTGGTCAGC</t>
  </si>
  <si>
    <t>GTACTTTGTCTCCTCTGTGCTGCTGATCCGAATGAGTATGCCTTTAGAATACCGCACCATAATCACTGAAGTCCTTGGAGAACTGCAGTTCAACTTCTATCACCGTTGGTTT</t>
  </si>
  <si>
    <t>GATGTGATCTTCCTGGTCAGCCTTCAGCTTCCCGATATCCGACGGTAGTGTNNNNNNNNCATTTGACTTACAGGGCAT</t>
  </si>
  <si>
    <t>AAGGCATACTCATTCGG</t>
  </si>
  <si>
    <t>AAGTATCAAGCACATTTCTGATA</t>
  </si>
  <si>
    <t>ATCAGCAGCACAGAGGAGACAAAGTACATGCCCTGTAAGTCAAATGAATTAATCCAGAAGTGACTCTGAATGTAGTGAGGAACAGGACAAAGGAAATTATTAAAATTCTTAA</t>
  </si>
  <si>
    <t>AAGTATCAAGCACATTTCTGATACTTCAGCTTCCCGATATCCGACGGTAGTGTNNNNNNNNAAGGCATACTCATTCGG</t>
  </si>
  <si>
    <t>TAGCAGTAAGTCCTCCAAT</t>
  </si>
  <si>
    <t>CCTTTGTCCTGTTCCTCACTA</t>
  </si>
  <si>
    <t>GTCATTGTCCTGCTATTAGCACAGATAATGGTAAGTTTAATTAGTTACCTTTATGTTTACAGCTGTAAAATATCAGAAATGTGCTTGATACTTTTAAGAATTTTAATAATTT</t>
  </si>
  <si>
    <t>CCTTTGTCCTGTTCCTCACTACTTCAGCTTCCCGATATCCGACGGTAGTGTNNNNNNNNTAGCAGTAAGTCCTCCAAT</t>
  </si>
  <si>
    <t>TAATAGCAGGACAATGA</t>
  </si>
  <si>
    <t>ACATTTGATTAAAAGTGTCTCTT</t>
  </si>
  <si>
    <t>CATTGGAGGACTTACTGCTAGAGATGGCATAAAAGAACTGTCAAGAAAGAGGGAGATGAATTTATGCAGTAGTGTTAGATTCCTGTGTCACGAACAGTAAGAAATATGGTTA</t>
  </si>
  <si>
    <t>ACATTTGATTAAAAGTGTCTCTTCTTCAGCTTCCCGATATCCGACGGTAGTGTNNNNNNNNTAATAGCAGGACAATGA</t>
  </si>
  <si>
    <t>ACAAATGATAAGCAGTACT</t>
  </si>
  <si>
    <t>ACCTGCCACCATAACAAGAAA</t>
  </si>
  <si>
    <t>TTTTAACACTGTGATAAAACATACCTTGGTAAGAGTGATCAGCAATCCTCTGATGGATGTGACGATGATTATTCCAACAAGAATGAAGGAAATGTGTTGGGACCAAAACTTC</t>
  </si>
  <si>
    <t>ACCTGCCACCATAACAAGAAACTTCAGCTTCCCGATATCCGACGGTAGTGTNNNNNNNNACAAATGATAAGCAGTACT</t>
  </si>
  <si>
    <t>AAATCAGGTAGGGTCTAAT</t>
  </si>
  <si>
    <t>GGTCCCAACACATTTCCTTCA</t>
  </si>
  <si>
    <t>AAAGCTCCCTCTCACAGTCATGTAAATGATCGGGATATAGCTTAGCCCTTACGTCTCTCTGAACAGAGATTTAGCAGATATTTTTTCTTGTTATGGTGGCAGGTGAAGTTTT</t>
  </si>
  <si>
    <t>GGTCCCAACACATTTCCTTCACTTCAGCTTCCCGATATCCGACGGTAGTGTNNNNNNNNAAATCAGGTAGGGTCTAAT</t>
  </si>
  <si>
    <t>TAAAACAGAAACATGACAAA</t>
  </si>
  <si>
    <t>ATGGTAGCCTGCAAAGATGC</t>
  </si>
  <si>
    <t>CCAGGATCTTGATATAACACTTACATCAAATTGGATTCCCAGATAATTCACAGTGATCTCAATGCCTCTTGTGACAGGATCCGTTTTCCCAACTCGATCAAAAACAATATTG</t>
  </si>
  <si>
    <t>ATGGTAGCCTGCAAAGATGCCTTCAGCTTCCCGATATCCGACGGTAGTGTNNNNNNNNTAAAACAGAAACATGACAAA</t>
  </si>
  <si>
    <t>AACATTGACCTGTAAGATAT</t>
  </si>
  <si>
    <t>GATCGAGTTGGGAAAACGGA</t>
  </si>
  <si>
    <t>GTTACAGTGATTAATTCATTAGTTTCAGTCACTTTTTGAAATAGTAAGTGATTGTTAAGATGCTCCAAGGTAAAAATCTGCATCTTTGCAGGCTACCATCAATATTGTTTTT</t>
  </si>
  <si>
    <t>GATCGAGTTGGGAAAACGGACTTCAGCTTCCCGATATCCGACGGTAGTGTNNNNNNNNAACATTGACCTGTAAGATAT</t>
  </si>
  <si>
    <t>CACTACCAGGAAAAAACA</t>
  </si>
  <si>
    <t>GTATTCTATTCTCTCCTGGGGG</t>
  </si>
  <si>
    <t>TCTAAACTCTGATAATTAAAAATAACATACTTACCATGAAAATTTTCCAAACACAGTAAATAGAGAAAAAGTAACCAAGAAAATTAAAATATTTCCCCTTGAAGGTTTTGGA</t>
  </si>
  <si>
    <t>GTATTCTATTCTCTCCTGGGGGCTTCAGCTTCCCGATATCCGACGGTAGTGTNNNNNNNNCACTACCAGGAAAAAACA</t>
  </si>
  <si>
    <t>CAATGTATGGTTTTTTGAC</t>
  </si>
  <si>
    <t>CCAAAACCTTCAAGGGGAAGT</t>
  </si>
  <si>
    <t>TTAGCCTGAACAGTGATTCATAGAGGGAAGAATACTTGTGTTGAATATAAATTTATATTTTGCTGAAAACTATGTTTTGTGTTTGTTTTCCCCCAGGAGAGAATAGAATACT</t>
  </si>
  <si>
    <t>CCAAAACCTTCAAGGGGAAGTCTTCAGCTTCCCGATATCCGACGGTAGTGTNNNNNNNNCAATGTATGGTTTTTTGAC</t>
  </si>
  <si>
    <t>CCAAAACCTTCAAGGGGAAAT</t>
  </si>
  <si>
    <t>CCAAAACCTTCAAGGGGAAATCTTCAGCTTCCCGATATCCGACGGTAGTGTNNNNNNNNCAATGTATGGTTTTTTGAC</t>
  </si>
  <si>
    <t>TATGTGATTAAAACCTTGAT</t>
  </si>
  <si>
    <t>GCAAGGAAACTGAAGTGTGG</t>
  </si>
  <si>
    <t>GCCCATTCTGTGCCAGATCTTACTCTTATTCAACAGGAAGTGGATGCTTTGGAAGAATTAAGCAGGCAGCTTTTTCTGGAAACAGCTGATCTATATGCTACCAAGGTACAGA</t>
  </si>
  <si>
    <t>GCAAGGAAACTGAAGTGTGGCTTCAGCTTCCCGATATCCGACGGTAGTGTNNNNNNNNTATGTGATTAAAACCTTGAT</t>
  </si>
  <si>
    <t>GAATCAAGCAGAGGGACA</t>
  </si>
  <si>
    <t>GCCATCCTGAAATGAAAGAAAA</t>
  </si>
  <si>
    <t>AAGGATACTTTCACTTCCTGATGCTGAAGTGGTAACACTTTTTATCATTCCCCAGAAACCTGATGGTTTGTTATGCACTTCCCCCTTCTGGAACATTGTTCTCCGTGCCATT</t>
  </si>
  <si>
    <t>GCCATCCTGAAATGAAAGAAAACTTCAGCTTCCCGATATCCGACGGTAGTGTNNNNNNNNGAATCAAGCAGAGGGACA</t>
  </si>
  <si>
    <t>TCAGTATCCTTACATAAACA</t>
  </si>
  <si>
    <t>GCACGGAGAACAATGTTCCA</t>
  </si>
  <si>
    <t>GCTCAGTACATGAGAGGCAGTTGTGAGACTGGAAAATGGATGGGACTAGACTGTGAGGGTCCATGCTTGCTTGCTGAGGCTTTATATTTTCTTTCATTTCAGGATGGCAATG</t>
  </si>
  <si>
    <t>GCACGGAGAACAATGTTCCACTTCAGCTTCCCGATATCCGACGGTAGTGTNNNNNNNNTCAGTATCCTTACATAAACA</t>
  </si>
  <si>
    <t>CCAAATGTATTACAGTGTTG</t>
  </si>
  <si>
    <t>GCAAAATGTTTTGGGGTCCC</t>
  </si>
  <si>
    <t>ATATCTTACCTTTTCTTTTTGCTTATGATCATATCCATGGTTTGCAGCAGTCGCCGTTCCAGGGCTAGAATATCCGTGTCAGTCACATTCCTACAAAAAGCACAAACTGCTA</t>
  </si>
  <si>
    <t>GCAAAATGTTTTGGGGTCCCCTTCAGCTTCCCGATATCCGACGGTAGTGTNNNNNNNNCCAAATGTATTACAGTGTTG</t>
  </si>
  <si>
    <t>GGCAAAAAAGAAAGGATG</t>
  </si>
  <si>
    <t>ATGAGCTGTTCTATGGATAAGA</t>
  </si>
  <si>
    <t>CAAAGCGCTCTGTTACCTGAGGAAGTAAGACATGTAAGTGTATGGGCAGTTGACAGCACCAAATCCAGAAAGAAGAGCCATGAGAGTCACTCCAATCACACCAACCCGGCTG</t>
  </si>
  <si>
    <t>ATGAGCTGTTCTATGGATAAGACTTCAGCTTCCCGATATCCGACGGTAGTGTNNNNNNNNGGCAAAAAAGAAAGGATG</t>
  </si>
  <si>
    <t>ATGTGTAATGGTTAATGTTT</t>
  </si>
  <si>
    <t>GGTTGGTGTGATTGGAGTGA</t>
  </si>
  <si>
    <t>TAAATAATGTTTCCTTTTGCAGTACAGATGAGAGCCATTTTGTCTATATTACCTGGCATTAATGTGCCTTGATGTTTTTAGGGATCTTATCCATAGAACAGCTCATCAGCCG</t>
  </si>
  <si>
    <t>GGTTGGTGTGATTGGAGTGACTTCAGCTTCCCGATATCCGACGGTAGTGTNNNNNNNNATGTGTAATGGTTAATGTTT</t>
  </si>
  <si>
    <t>CCTCTGCCCTCCTATATAT</t>
  </si>
  <si>
    <t>GACAGAGGAGACAAAACTGTT</t>
  </si>
  <si>
    <t>ACTCACCATGTTTTGGGCTGAGAATGGGAAAGGGATCTCCTAGTTTCCAGAAGAAATACATAAAGGTCAGCCATAAGAGACAGGAAAAAAGCAGTCGTTGTTTATGCACTGA</t>
  </si>
  <si>
    <t>GACAGAGGAGACAAAACTGTTCTTCAGCTTCCCGATATCCGACGGTAGTGTNNNNNNNNCCTCTGCCCTCCTATATAT</t>
  </si>
  <si>
    <t>TTATGCTGTTCATCAGTCA</t>
  </si>
  <si>
    <t>CAGTGCATAAACAACGACTGC</t>
  </si>
  <si>
    <t>TTTGCCAAGTGAATTAGCAGCCAAATATTAGTTAGCATTATCTTATATTTTTAAATAGAGCAAGCTCTTTAACCTATATCTGTTTTTCCTAACAGTTTTGTCTCCTCTGTCT</t>
  </si>
  <si>
    <t>CAGTGCATAAACAACGACTGCCTTCAGCTTCCCGATATCCGACGGTAGTGTNNNNNNNNTTATGCTGTTCATCAGTCA</t>
  </si>
  <si>
    <t>GCTGACTGAGAGGGTAA</t>
  </si>
  <si>
    <t>GGAGCTGAAATAAATGTCAAAGA</t>
  </si>
  <si>
    <t>AATACTTACGTAGTCGGATATTGCTCACAATAAAATAGCCAATGTAAAAAGGCACCATGAAAACCAGGATCAGCAGAATTACACACAGGTTCATTTTCCAGTGAAAATAACG</t>
  </si>
  <si>
    <t>GGAGCTGAAATAAATGTCAAAGACTTCAGCTTCCCGATATCCGACGGTAGTGTNNNNNNNNGCTGACTGAGAGGGTAA</t>
  </si>
  <si>
    <t>TCAATATTGAGTCCAAAGA</t>
  </si>
  <si>
    <t>CCTGTGTGTAATTCTGCTGAT</t>
  </si>
  <si>
    <t>GCAAAAGGACCCTTTGGAAGACTAAAGAGAAAGAAAGTTGCTGCCCTCTCTTCCTCCCAGTGACAGTCTTTGACATTTATTTCAGCTCCCGTTATTTTCACTGGAAAATGAA</t>
  </si>
  <si>
    <t>CCTGTGTGTAATTCTGCTGATCTTCAGCTTCCCGATATCCGACGGTAGTGTNNNNNNNNTCAATATTGAGTCCAAAGA</t>
  </si>
  <si>
    <t>TTCAAGAGGAGTTTTCAG</t>
  </si>
  <si>
    <t>CGTATCTGTTAAAAGCCAAACA</t>
  </si>
  <si>
    <t>TACTCTTACTCACCTGCTATTCAATACTCCTAAGATTTCAAAGATGATGAGCTCAAACATGGTGCAAGAAAATGCAAACGTCACGGAGAAGATCACCTGTACAACATACTGA</t>
  </si>
  <si>
    <t>CGTATCTGTTAAAAGCCAAACACTTCAGCTTCCCGATATCCGACGGTAGTGTNNNNNNNNTTCAAGAGGAGTTTTCAG</t>
  </si>
  <si>
    <t>GTATGACAAAATGATTTCTT</t>
  </si>
  <si>
    <t>AATGTTTTATAGAAACTCTT</t>
  </si>
  <si>
    <t>CTCACCTCATAGTCTTTAAACAATTGGCGCATGAAGAAAAGCCACCCAAATCCAAAAAATAGTATCTGGAGGAGAAAGAAAATAGAATGTCAATACATATTTTCTTTTGAGA</t>
  </si>
  <si>
    <t>AATGTTTTATAGAAACTCTTCTTCAGCTTCCCGATATCCGACGGTAGTGTNNNNNNNNGTATGACAAAATGATTTCTT</t>
  </si>
  <si>
    <t>GGGGCGGGAGGCGGTGA</t>
  </si>
  <si>
    <t>ACAGGCCCCCTCACACGGTCTGC</t>
  </si>
  <si>
    <t>CTCACCTGGGAGGTAATCATGATGCTGGAGTCGATGAGGAAACTCATGGCGAAGTGTAAGGAAGGCTCCTGCCTCCACTTCCCACTCCCCGAGGCCACAGCACGCTGGGGCC</t>
  </si>
  <si>
    <t>ACAGGCCCCCTCACACGGTCTGCCTTCAGCTTCCCGATATCCGACGGTAGTGTNNNNNNNNGGGGCGGGAGGCGGTGA</t>
  </si>
  <si>
    <t>GGGAGTGGGAAGTGGAGG</t>
  </si>
  <si>
    <t>GAATCGCCCTCTCCGGTCCTCC</t>
  </si>
  <si>
    <t>CAGGAGCCTTCCTTACACTTCGCCATGAGTTTCCTCATCGACTCCAGCATCATGATTACCTCCCAGGTGAGTCACCGCCTCCCGCCCCGACACCCGTCCGCCTCCCTTTACC</t>
  </si>
  <si>
    <t>GAATCGCCCTCTCCGGTCCTCCCTTCAGCTTCCCGATATCCGACGGTAGTGTNNNNNNNNGGGAGTGGGAAGTGGAGG</t>
  </si>
  <si>
    <t>ATTTAATGGCTGTGCAGAT</t>
  </si>
  <si>
    <t>GGGCGAGAGATGGGGTTAGGA</t>
  </si>
  <si>
    <t>CCCAGTCCCTCATTTCTGTCGCTCACGTGCCCACTGGTCTGGGGTCAGGGTTTTCTGTTCAAAGGCATGGATGTGCGGGAGCTCTTCTGCTAGGCACGCGTTCACCAGCCTG</t>
  </si>
  <si>
    <t>GGGCGAGAGATGGGGTTAGGACTTCAGCTTCCCGATATCCGACGGTAGTGTNNNNNNNNATTTAATGGCTGTGCAGAT</t>
  </si>
  <si>
    <t>TGGGGACTACAACCTTGG</t>
  </si>
  <si>
    <t>CCGCACATCCATGCCTTTGAAC</t>
  </si>
  <si>
    <t>GGACACCAGTCTCTTGGGTCACCCTAGCCTCGGGGTGTGCGATCACCGCTGGCCTTTTCCTAACCCCATCTCTCGCCCCAGGCTGGTGAACGCGTGCCTAGCAGAAGAGCTC</t>
  </si>
  <si>
    <t>CCGCACATCCATGCCTTTGAACCTTCAGCTTCCCGATATCCGACGGTAGTGTNNNNNNNNTGGGGACTACAACCTTGG</t>
  </si>
  <si>
    <t>GCACCATTCATATTCTTCCG</t>
  </si>
  <si>
    <t>CCCTGGGAGCACCTTGCCTA</t>
  </si>
  <si>
    <t>CTCGGTAGGAGGTGGAGGACACGACCCTCAACCGTTGCTCCTGTAGCTTCCGAGTCCTGGTGGTGTCGGCCAAGTTCGAGGGGAAACCGCTGCTTCAGAGACACAGGTAAGG</t>
  </si>
  <si>
    <t>CCCTGGGAGCACCTTGCCTACTTCAGCTTCCCGATATCCGACGGTAGTGTNNNNNNNNGCACCATTCATATTCTTCCG</t>
  </si>
  <si>
    <t>AAGGTGCTCCCAGGGC</t>
  </si>
  <si>
    <t>GGAAGAATATGAATGGTGCCGAAC</t>
  </si>
  <si>
    <t>CTTACCTGTGTCTCTGAAGCAGCGGTTTCCCCTCGAACTTGGCCGACACCACCAGGACTCGGAAGCTACAGGAGCAACGGTTGAGGGTCGTGTCCTCCACCTCCTACCGAGC</t>
  </si>
  <si>
    <t>GGAAGAATATGAATGGTGCCGAACCTTCAGCTTCCCGATATCCGACGGTAGTGTNNNNNNNNAAGGTGCTCCCAGGGC</t>
  </si>
  <si>
    <t>AGCTCTTTTCCCCTTGTCC</t>
  </si>
  <si>
    <t>GACACAACCCCAGCTCGGGCG</t>
  </si>
  <si>
    <t>GGCGGCTCAACTCACCACATGCTCCGCCTCCAGGTCCCGCTGCAGCTTCTCGCGGAGGTATTCGGCGCTGAGTTCCATGGCGGCAGTCCAGCTGGAACGGCAGCCCAGCAGG</t>
  </si>
  <si>
    <t>GACACAACCCCAGCTCGGGCGCTTCAGCTTCCCGATATCCGACGGTAGTGTNNNNNNNNAGCTCTTTTCCCCTTGTCC</t>
  </si>
  <si>
    <t>GGAAGTACTGCGTTGACGT</t>
  </si>
  <si>
    <t>CAGCTGGACTGCCGCCATGGA</t>
  </si>
  <si>
    <t>ACGCCTTAGTAAGGGCGGAAGTGAGTTTTCCAGCGGAAGTGGCTCCTGTAAGGCAGCAAGGTAGCGTGGCCGGCGCCCGAGCTGGGGTTGTGTCCCTGCTGGGCTGCCGTTC</t>
  </si>
  <si>
    <t>CAGCTGGACTGCCGCCATGGACTTCAGCTTCCCGATATCCGACGGTAGTGTNNNNNNNNGGAAGTACTGCGTTGACGT</t>
  </si>
  <si>
    <t>CTTACAGGAGCCACTTCC</t>
  </si>
  <si>
    <t>CAATCAGAGCCTGAGGAAGGTG</t>
  </si>
  <si>
    <t>GCTGGAAAACTCACTTCCGCCCTTACTAAGGCGTACGTCAACGCAGTACTTCCGCCCTCAAGCAGCCGGGCTTTCCAGCGGTCCAGGCTTTTCGCGCTTGCCATGTGTCAGC</t>
  </si>
  <si>
    <t>CAATCAGAGCCTGAGGAAGGTGCTTCAGCTTCCCGATATCCGACGGTAGTGTNNNNNNNNCTTACAGGAGCCACTTCC</t>
  </si>
  <si>
    <t>CCGGCTCTAGCACAGGC</t>
  </si>
  <si>
    <t>GCCCCTTCTGCCCTCGAGAGAAG</t>
  </si>
  <si>
    <t>ACCAGCCGCCGCCGCACCCGGCCCCAGCGCCCACCGTCTGCATGTGCCCGCCGTAGCCGTCTGCCCAGCCCGCAGCCCGCGCTCCACGGAGCGCTGGAGACCACCGTGGGGG</t>
  </si>
  <si>
    <t>GCCCCTTCTGCCCTCGAGAGAAGCTTCAGCTTCCCGATATCCGACGGTAGTGTNNNNNNNNCCGGCTCTAGCACAGGC</t>
  </si>
  <si>
    <t>GCTGGAGACGTCATGTTTT</t>
  </si>
  <si>
    <t>GGTGGTCTCCAGCGCTCCGTG</t>
  </si>
  <si>
    <t>CCTTCTTTCTTCCAAATTCGAATTGTGAATTGATAGATCCACGGAAAAAATCCAACCACCTAAATCAATACCTCCAAGACCGCTTCTCTCGAGGGCAGAAGGGGCCCCCCAC</t>
  </si>
  <si>
    <t>GGTGGTCTCCAGCGCTCCGTGCTTCAGCTTCCCGATATCCGACGGTAGTGTNNNNNNNNGCTGGAGACGTCATGTTTT</t>
  </si>
  <si>
    <t>TCGAATTTGGAAGAAAGAAG</t>
  </si>
  <si>
    <t>GGACTGGTGAGGCGTGTATT</t>
  </si>
  <si>
    <t>GAAAACATGACGTCTCCAGCCAAATTCAAAAAGGATAAGGAGATCATAGCAGAGTACGATACTCAGGTCAAAGGTAAGGGCTTTGAAAAATAGCACACTGCAAATGCTCTGT</t>
  </si>
  <si>
    <t>GGACTGGTGAGGCGTGTATTCTTCAGCTTCCCGATATCCGACGGTAGTGTNNNNNNNNTCGAATTTGGAAGAAAGAAG</t>
  </si>
  <si>
    <t>CTGTCTTCTCTTGTTTTTG</t>
  </si>
  <si>
    <t>GATTGAGATGGACTACTCCCG</t>
  </si>
  <si>
    <t>TTGTAGAGATCCGTGCTCAGCTCACAGAGCAGATGAAATGCCTGGACCAGCAGTGTGAGCTTCGGGTGCAACTGTTGCAGGACCTCCAGGACTTCTTCCGAAAGAAGGCAGA</t>
  </si>
  <si>
    <t>GATTGAGATGGACTACTCCCGCTTCAGCTTCCCGATATCCGACGGTAGTGTNNNNNNNNCTGTCTTCTCTTGTTTTTG</t>
  </si>
  <si>
    <t>ATTCCAAGGTCTCAGAGA</t>
  </si>
  <si>
    <t>GCCTTCTTTCGGAAGAAGTCCT</t>
  </si>
  <si>
    <t>GTAATAGCCACAGAGCCCCTACTTGAATTGCTGGTCCTTGGTGCTGCGTGTCTTGGCCAGGAAGCGTTCTGCCAGCTTCTCCAGGTTGCGGGAGTAGTCCATCTCAATCTCT</t>
  </si>
  <si>
    <t>GCCTTCTTTCGGAAGAAGTCCTCTTCAGCTTCCCGATATCCGACGGTAGTGTNNNNNNNNATTCCAAGGTCTCAGAGA</t>
  </si>
  <si>
    <t>TAGATGTTGCCCTGGCTG</t>
  </si>
  <si>
    <t>GGGACCATACCACCCTGAGTGA</t>
  </si>
  <si>
    <t>CGTATCAACAATGACTTCTTTTCCTTGATGTTTCTTCACAGGAAGGATCAGAATGTTCTCTCTCCAGTCAACTGCTGGAATCTCCTCTTAAACCAGGTGAAGCGGGAAAGCA</t>
  </si>
  <si>
    <t>GGGACCATACCACCCTGAGTGACTTCAGCTTCCCGATATCCGACGGTAGTGTNNNNNNNNTAGATGTTGCCCTGGCTG</t>
  </si>
  <si>
    <t>GAAATATCTCTGTACCTTTT</t>
  </si>
  <si>
    <t>GAGGAGATTCCAGCAGTTGA</t>
  </si>
  <si>
    <t>TAAAGAGTCTTCCTGAGTCCTCGCTGACTTGTACAAATCGAGGAATGATATTATTCAGGTAGATGTCACTCAGGGTGGTATGGTCCCTGCTTTCCCGCTTCACCTGGTTTAA</t>
  </si>
  <si>
    <t>GAGGAGATTCCAGCAGTTGACTTCAGCTTCCCGATATCCGACGGTAGTGTNNNNNNNNGAAATATCTCTGTACCTTTT</t>
  </si>
  <si>
    <t>GACTCAGGAAGACTCTTT</t>
  </si>
  <si>
    <t>ACACCAGACCCCCATGACATGC</t>
  </si>
  <si>
    <t>AAAAAGGTACAGAGATATTTCTAGTCACAGAGGTTCTTGGGTGGAGCAATGACACAATTTTTAAAATCCTATTAGATATTATGTTGATTACCTGGGTGACAAAATTATCTGT</t>
  </si>
  <si>
    <t>ACACCAGACCCCCATGACATGCCTTCAGCTTCCCGATATCCGACGGTAGTGTNNNNNNNNGACTCAGGAAGACTCTTT</t>
  </si>
  <si>
    <t>AACCTTCATTCCTCTTTCCT</t>
  </si>
  <si>
    <t>CAGCATTTGGCAGCTTGCAG</t>
  </si>
  <si>
    <t>TGCAGAGTAAAGAAGTCGGCCAGCAGCTCCAAGATGATTTGATGAAGGTCCTGAACGAGCTCTACTCGGTAAATCAGATGGGTTGCTTGGCTCTTTAACAAGCAGAGGGAAG</t>
  </si>
  <si>
    <t>CAGCATTTGGCAGCTTGCAGCTTCAGCTTCCCGATATCCGACGGTAGTGTNNNNNNNNAACCTTCATTCCTCTTTCCT</t>
  </si>
  <si>
    <t>CAAGCTGCCAAATGCTG</t>
  </si>
  <si>
    <t>AGGAAAGAGGAATGAAGGTTAAT</t>
  </si>
  <si>
    <t>CTTCCCTCTGCTTGTTAAAGAGCCAAGCAACCCATCTGATTTACCGAGTAGAGCTCGTTCAGGACCTTCATCAAATCATCTTGGAGCTGCTGGCCGACTTCTTTACTCTGCA</t>
  </si>
  <si>
    <t>AGGAAAGAGGAATGAAGGTTAATCTTCAGCTTCCCGATATCCGACGGTAGTGTNNNNNNNNCAAGCTGCCAAATGCTG</t>
  </si>
  <si>
    <t>CTTGACCTCTGGGGGTG</t>
  </si>
  <si>
    <t>GTAAATCGGTAAAGCAGGAGGAC</t>
  </si>
  <si>
    <t>GGGGTGGGCGATGTCTTGCAGGTGATGAAGACATATCACATGTACAATGCCGACAGCATCAGTGCTCAGAGCAAACTAAAGGAGGCGGAGAAGCAGGAGGAGAAGCAAATTG</t>
  </si>
  <si>
    <t>GTAAATCGGTAAAGCAGGAGGACCTTCAGCTTCCCGATATCCGACGGTAGTGTNNNNNNNNCTTGACCTCTGGGGGTG</t>
  </si>
  <si>
    <t>CATACCTTCTCCTTCATCTT</t>
  </si>
  <si>
    <t>ATTTGCTTCTCCTCCTGCTT</t>
  </si>
  <si>
    <t>CTCAATCTTCTTCACTGAGCTCCTCCGGACATGTTTCTCCTCAATGCGAACGTTGGCCGTGGAGTCAGGGGAGCGTGGGGTCTGCCGGTCCTCCTGCTTTACCGATTTACCA</t>
  </si>
  <si>
    <t>ATTTGCTTCTCCTCCTGCTTCTTCAGCTTCCCGATATCCGACGGTAGTGTNNNNNNNNCATACCTTCTCCTTCATCTT</t>
  </si>
  <si>
    <t>GCTCAGTGAAGAAGATTGA</t>
  </si>
  <si>
    <t>GGAAGCTCTGGGTTCTTTTAG</t>
  </si>
  <si>
    <t>GAAGATGAAGGAGAAGGTATGTAGGCTCCCACAGCTGTAGATGCTGGGAAGCAACATTCGGTAAGGCATGGCTGATAGGAATTTCCCAGTAGTCACTGGGAAGAGCAGACGA</t>
  </si>
  <si>
    <t>GGAAGCTCTGGGTTCTTTTAGCTTCAGCTTCCCGATATCCGACGGTAGTGTNNNNNNNNGCTCAGTGAAGAAGATTGA</t>
  </si>
  <si>
    <t>GGTAAAAGTGAACTTCTGT</t>
  </si>
  <si>
    <t>CATCCATGACCTATCTGACCT</t>
  </si>
  <si>
    <t>TTCCTTTTCAGCGTCAAGCCAAGTACACGGAGAATAAGCTGAAGGCCATCAAAGCCCGGAATGAGTACTTGCTGGCTTTGGAGGCAACCAATGCATCTGTCTTCAAGTACTA</t>
  </si>
  <si>
    <t>CATCCATGACCTATCTGACCTCTTCAGCTTCCCGATATCCGACGGTAGTGTNNNNNNNNGGTAAAAGTGAACTTCTGT</t>
  </si>
  <si>
    <t>AATGCACCAGATTCCTG</t>
  </si>
  <si>
    <t>GTACTTGAAGACAGATGCATTGG</t>
  </si>
  <si>
    <t>AACAATAGTATCGGGGAATGTCTGACGAGTATTCTGAAACCAGAAAAGAGGTGCCCTCAGGCCCTTGGCTTTAAGCACTTACATCAATAAGGTCAGATAGGTCATGGATGTA</t>
  </si>
  <si>
    <t>GTACTTGAAGACAGATGCATTGGCTTCAGCTTCCCGATATCCGACGGTAGTGTNNNNNNNNAATGCACCAGATTCCTG</t>
  </si>
  <si>
    <t>TGTGCCTTCTCCTTCCC</t>
  </si>
  <si>
    <t>GAGAATGCAGTAGAAAACCTGGA</t>
  </si>
  <si>
    <t>ACAGCAGTGTTGTGACTTAGGCTACCATGCAAGTCTGAACCGGGCTCTACGCACCTTCCTCTCTGCTGAGTTAAACCTGGAACAGTCGAAGCATGAGGGTCTGGATGCCATC</t>
  </si>
  <si>
    <t>GAGAATGCAGTAGAAAACCTGGACTTCAGCTTCCCGATATCCGACGGTAGTGTNNNNNNNNTGTGCCTTCTCCTTCCC</t>
  </si>
  <si>
    <t>GAAAGGGCCTCACCATATC</t>
  </si>
  <si>
    <t>ATGGCATCCAGACCCTCATGC</t>
  </si>
  <si>
    <t>CCCCATGTGGGGCTGAAACTCAAACTTCATAGGGGGGCAGAAGACGTTGTTGTACATCTCCATGAGGCGCTGCTTGTCACTGGTGGCATCCAGGTTTTCTACTGCATTCTCG</t>
  </si>
  <si>
    <t>ATGGCATCCAGACCCTCATGCCTTCAGCTTCCCGATATCCGACGGTAGTGTNNNNNNNNGAAAGGGCCTCACCATATC</t>
  </si>
  <si>
    <t>GTTTCAGCCCCACATGGG</t>
  </si>
  <si>
    <t>GGCTTTTTGTCAGGTGGGTGAG</t>
  </si>
  <si>
    <t>GGATATGGTGAGGCCCTTTCCCTATACCCCCACCCTCAAGGGGCTTGAGTGGACTTGTCTAGATTAATTACACAGAAGGCACATTATTCTGGGGTGGGAGAGGCCTGGGCCC</t>
  </si>
  <si>
    <t>GGCTTTTTGTCAGGTGGGTGAGCTTCAGCTTCCCGATATCCGACGGTAGTGTNNNNNNNNGTTTCAGCCCCACATGGG</t>
  </si>
  <si>
    <t>CCTGGTGTTGCTTTCTTT</t>
  </si>
  <si>
    <t>GTTTCTTCCTTAGGAGGCTCAA</t>
  </si>
  <si>
    <t>TGTTAGGCTTCCCAGCTCTGTGCCCAGCAGCCTGTCCAGAGTGAGCTGGTACAGAGATGCCAACAACTGCAGTCTCGCTTATCCACTCTAAAGATTGAAAACGAAGAGGTGA</t>
  </si>
  <si>
    <t>GTTTCTTCCTTAGGAGGCTCAACTTCAGCTTCCCGATATCCGACGGTAGTGTNNNNNNNNCCTGGTGTTGCTTTCTTT</t>
  </si>
  <si>
    <t>TGGCTAGGAAATGTTTGC</t>
  </si>
  <si>
    <t>CACCTCTTCGTTTTCAATCTTT</t>
  </si>
  <si>
    <t>GGCCGCCCGGACATTCTCTGCATGCTCCTTCCACCTGCTCCCAGACGGGCAGCAGCAAAAGTTTCAACAGGGAAACTAAGAGTGTGGCTTTGAGCCTCCTAAGGAAGAAACT</t>
  </si>
  <si>
    <t>CACCTCTTCGTTTTCAATCTTTCTTCAGCTTCCCGATATCCGACGGTAGTGTNNNNNNNNTGGCTAGGAAATGTTTGC</t>
  </si>
  <si>
    <t>TGTTGGCCCTTGTCGTG</t>
  </si>
  <si>
    <t>AAGTCCACGGTCTCTGAAACCTT</t>
  </si>
  <si>
    <t>GCAGGTAAAGAAGACAATGGAGGCCACCCTGCAAACCATCCAGGACATTGTGACTGTCGAGGACTTTGATGTGTCTGACTGCTTCCAGTACAGCAACTCCATGGAGTCCGTC</t>
  </si>
  <si>
    <t>AAGTCCACGGTCTCTGAAACCTTCTTCAGCTTCCCGATATCCGACGGTAGTGTNNNNNNNNTGTTGGCCCTTGTCGTG</t>
  </si>
  <si>
    <t>CATGCTGACGCTCTTTAA</t>
  </si>
  <si>
    <t>CGGACTCCATGGAGTTGCTGTA</t>
  </si>
  <si>
    <t>AAGCCATAGCACTCCCTTACTGTGAAATAAAACTGCTCTGTCTCTTGCTGGTTGGCTCTCCTCTTAGCAATGCTGGGCTTGCTCATGAAGGTTTCAGAGACCGTGGACTTGA</t>
  </si>
  <si>
    <t>CGGACTCCATGGAGTTGCTGTACTTCAGCTTCCCGATATCCGACGGTAGTGTNNNNNNNNCATGCTGACGCTCTTTAA</t>
  </si>
  <si>
    <t>AGCAGTTTTATTTCACAGT</t>
  </si>
  <si>
    <t>ATACGAATGTGGGCATACTCA</t>
  </si>
  <si>
    <t>AAGGGAGTGCTATGGCTTTTAAAGAGCGTCAGCATGCACTGCAGCACTCAAGGGAGATTTGGAACTCAGAGTCCTTGTTAAGTGTCTGAAGGACAGGCGTTGAATATCTTAG</t>
  </si>
  <si>
    <t>ATACGAATGTGGGCATACTCACTTCAGCTTCCCGATATCCGACGGTAGTGTNNNNNNNNAGCAGTTTTATTTCACAGT</t>
  </si>
  <si>
    <t>AGTTGTATACTTGGGAGC</t>
  </si>
  <si>
    <t>GCCTGTCCTTCAGACACTTAAC</t>
  </si>
  <si>
    <t>ATCCTTTCTCTTGGGCGGATCCCTGTTAGACATATACAACTTTTAATGTTTGCACCTTTAAGTGTAGGGATGGTCTCTGAGTATGCCCACATTCGTATCTAAGATATTCAAC</t>
  </si>
  <si>
    <t>GCCTGTCCTTCAGACACTTAACCTTCAGCTTCCCGATATCCGACGGTAGTGTNNNNNNNNAGTTGTATACTTGGGAGC</t>
  </si>
  <si>
    <t>CCGCCCAAGAGAAAGG</t>
  </si>
  <si>
    <t>ACTTCATCTTTTAGTTCTTGGAGA</t>
  </si>
  <si>
    <t>ATGCTCCCAAGTATACAACTAAGAAGATTTTCTTTTTTAAGAAATTTTTAACTAGCTAGTAGGCTTTCACTGGAAAGTTTCCTTCTCAGGCACAGGGGATCCTGAAAGGGGA</t>
  </si>
  <si>
    <t>ACTTCATCTTTTAGTTCTTGGAGACTTCAGCTTCCCGATATCCGACGGTAGTGTNNNNNNNNCCGCCCAAGAGAAAGG</t>
  </si>
  <si>
    <t>TGTCATCATATCACCTAGA</t>
  </si>
  <si>
    <t>AAACTTTCCAGTGAAAGCCTA</t>
  </si>
  <si>
    <t>AGAGATTATAGATTTTTATAAACAAAATATGTGTTATTATGAATATTTGTATGTACTCTCCAAGAACTAAAAGATGAAGTTCCCCTTTCAGGATCCCCTGTGCCTGAGAAGG</t>
  </si>
  <si>
    <t>AAACTTTCCAGTGAAAGCCTACTTCAGCTTCCCGATATCCGACGGTAGTGTNNNNNNNNTGTCATCATATCACCTAGA</t>
  </si>
  <si>
    <t>TTATAAAAATCTATAATCT</t>
  </si>
  <si>
    <t>CATAATTCCAAAACATCGTAT</t>
  </si>
  <si>
    <t>CTTCTAGGTGATATGATGACATTATTTTATAACTTTTATTGTTGGGAAACTATTTTTTCTAATTATTGCTAAAACTTAAAGGATGGGTAATATGCAGCATTACTATTTTGCA</t>
  </si>
  <si>
    <t>CATAATTCCAAAACATCGTATCTTCAGCTTCCCGATATCCGACGGTAGTGTNNNNNNNNTTATAAAAATCTATAATCT</t>
  </si>
  <si>
    <t>AGTAGTGACTTCCAAAGGA</t>
  </si>
  <si>
    <t>GCAAAATAGTAATGCTGCATA</t>
  </si>
  <si>
    <t>TTGTTAACAATACTTAAAAAAAAAAAAAAAAAGAAAAAGAAAAAAGGGTCCAACTGTCTAAAAGAAGACTAGAGATACATGAATAAGAAAATACGATGTTTTGGAATTATGT</t>
  </si>
  <si>
    <t>GCAAAATAGTAATGCTGCATACTTCAGCTTCCCGATATCCGACGGTAGTGTNNNNNNNNAGTAGTGACTTCCAAAGGA</t>
  </si>
  <si>
    <t>GACAGTTGGACCCTTTTT</t>
  </si>
  <si>
    <t>GATCTATTGCCTGGACTAAAAT</t>
  </si>
  <si>
    <t>TCTTTTTCTTTTTTTTTTTTTTTTTAAGTATTGTTAACAATCCTTTGGAAGTCACTACTGGTCTTTGTGTGCTGCTTTTTAATAATTGAGTTATTTTGAGCTTGCCAAGTAG</t>
  </si>
  <si>
    <t>GATCTATTGCCTGGACTAAAATCTTCAGCTTCCCGATATCCGACGGTAGTGTNNNNNNNNGACAGTTGGACCCTTTTT</t>
  </si>
  <si>
    <t>TTCCTTTCATTCAGAATCA</t>
  </si>
  <si>
    <t>GGCAAGCTCAAAATAACTCAA</t>
  </si>
  <si>
    <t>GTATGCATATTCACTGGCTATATTTCATCTCACATCTGCAAACTTAATTTTTCCTTTCTTGGTCATCAGAAGATTAGGAAATAAATTTTAGTCCAGGCAATAGATCCTACTT</t>
  </si>
  <si>
    <t>GGCAAGCTCAAAATAACTCAACTTCAGCTTCCCGATATCCGACGGTAGTGTNNNNNNNNTTCCTTTCATTCAGAATCA</t>
  </si>
  <si>
    <t>TAGCCAGTGAATATGCAT</t>
  </si>
  <si>
    <t>CCTTTCTCCAGTAAGAACACTA</t>
  </si>
  <si>
    <t>ACTGATTCTGAATGAAAGGAATTAACTTTTCAGTCAAGAAACAGTCTGCATGCAGTAAATTGAATTTTTCCTGCAACTGGAATGATTTGTTTAATTCTTCTTTGAACACTGC</t>
  </si>
  <si>
    <t>CCTTTCTCCAGTAAGAACACTACTTCAGCTTCCCGATATCCGACGGTAGTGTNNNNNNNNTAGCCAGTGAATATGCAT</t>
  </si>
  <si>
    <t>AAGAGGAAGTCTGAGCT</t>
  </si>
  <si>
    <t>AAAAATTCAATTTACTGCATGCA</t>
  </si>
  <si>
    <t>TAACTAATTAAAAAAACAGATTTCTTTAAAAAATATTAGCAAATCATTAGTGTTCTTACTGGAGAAAGGGCAGTGTTCAAAGAAGAATTAAACAAATCATTCCAGTTGCAGG</t>
  </si>
  <si>
    <t>AAAAATTCAATTTACTGCATGCACTTCAGCTTCCCGATATCCGACGGTAGTGTNNNNNNNNAAGAGGAAGTCTGAGCT</t>
  </si>
  <si>
    <t>AATCTGTTTTTTTAATTAG</t>
  </si>
  <si>
    <t>ATATGCTCATTATATAAAATT</t>
  </si>
  <si>
    <t>TTAAGCTCAGACTTCCTCTTATTTTTTATCCTAGAGAAAACTGCTAAAAGGGAATGATATATCAGTACTATTCTTCTAAAACAACTTTTTAAAAATGATTATACAAAGCCAA</t>
  </si>
  <si>
    <t>ATATGCTCATTATATAAAATTCTTCAGCTTCCCGATATCCGACGGTAGTGTNNNNNNNNAATCTGTTTTTTTAATTAG</t>
  </si>
  <si>
    <t>ACACCATTATCTCTAGCTGG</t>
  </si>
  <si>
    <t>ATATATCATTCCCTTTTAGC</t>
  </si>
  <si>
    <t>TAGAATTATGGAAAATTTTTATTTCCTTCTTTTTCCTTCTAAATTTTATATAATGAGCATATTTGGCTTTGTATAATCATTTTTAAAAAGTTGTTTTAGAAGAATAGTACTG</t>
  </si>
  <si>
    <t>ATATATCATTCCCTTTTAGCCTTCAGCTTCCCGATATCCGACGGTAGTGTNNNNNNNNACACCATTATCTCTAGCTGG</t>
  </si>
  <si>
    <t>TAAAAATTTTCCATAATTCT</t>
  </si>
  <si>
    <t>TGCTGTACATATTGTTTTAC</t>
  </si>
  <si>
    <t>ACCAGCTAGAGATAATGGTGTTAGAATATATTCCTTTCTAATCTGTTTTCTATGCATGCACAAACACATATGTGAGCACATATTTATAATTTTATTCTAAAAAATAGGATAC</t>
  </si>
  <si>
    <t>TGCTGTACATATTGTTTTACCTTCAGCTTCCCGATATCCGACGGTAGTGTNNNNNNNNTAAAAATTTTCCATAATTCT</t>
  </si>
  <si>
    <t>ATGAGCTAAAATGCCATTC</t>
  </si>
  <si>
    <t>GAATAAAATTATAAATATGTG</t>
  </si>
  <si>
    <t>TATTATTTTTTTGTATAGGTTTTAATATTTTACTCATAAATATGCTTAAAGAATATTATAATTATATGACTTAGATTGTAAAACAATATGTACAGCAGTATCCTATTTTTTA</t>
  </si>
  <si>
    <t>GAATAAAATTATAAATATGTGCTTCAGCTTCCCGATATCCGACGGTAGTGTNNNNNNNNATGAGCTAAAATGCCATTC</t>
  </si>
  <si>
    <t>ATTAAAACCTATACAAAAA</t>
  </si>
  <si>
    <t>ATTAATTTATTTATTAATCAT</t>
  </si>
  <si>
    <t>AATAATAGAATGGCATTTTAGCTCATTCATTGATTTTTGTAAAATATTTAACACACTCCCTGGTTTGTAGTTAGCGTTCAATAAATGCTAAAAATTTATCTTCACCATCATC</t>
  </si>
  <si>
    <t>ATTAATTTATTTATTAATCATCTTCAGCTTCCCGATATCCGACGGTAGTGTNNNNNNNNATTAAAACCTATACAAAAA</t>
  </si>
  <si>
    <t>TCACTGTCAAGCCTCTA</t>
  </si>
  <si>
    <t>GAGAGGAGGAGGAAAAAGAGCAA</t>
  </si>
  <si>
    <t>GCAGAGGGTTCCCACACTCACTTTCTCCCAGGGTTTTCTGCAGAAGGTCATGCTTGGCTTGTAACTTGGTGATGAGGTTCCTGCCCTCCAGGTACTCTTTCATTTTCTGTAA</t>
  </si>
  <si>
    <t>GAGAGGAGGAGGAAAAAGAGCAACTTCAGCTTCCCGATATCCGACGGTAGTGTNNNNNNNNTCACTGTCAAGCCTCTA</t>
  </si>
  <si>
    <t>CTTTTTCCTCCTCCTCTCTT</t>
  </si>
  <si>
    <t>GAGGCTTGACAGTGAGGCCA</t>
  </si>
  <si>
    <t>ACAGAAAATGAAAGAGTACCTGGAGGGCAGGAACCTCATCACCAAGTTACAAGCCAAGCATGACCTTCTGCAGAAAACCCTGGGAGAAAGTGAGTGTGGGAACCCTCTGCTA</t>
  </si>
  <si>
    <t>GAGGCTTGACAGTGAGGCCACTTCAGCTTCCCGATATCCGACGGTAGTGTNNNNNNNNCTTTTTCCTCCTCCTCTCTT</t>
  </si>
  <si>
    <t>GCCTTTACAACTCAACTC</t>
  </si>
  <si>
    <t>GGAAACACAAAGGCAAAAAGCA</t>
  </si>
  <si>
    <t>CTTGGCTCTCTCCCAGAGTAAGATTGCTCTACCCACCAAGCCTCTATCACTTCCCAGGCCTGTCCCAGGCCACACTCACCTGGCTAGACTGCAATCTGTCCGCTGACCTGTT</t>
  </si>
  <si>
    <t>GGAAACACAAAGGCAAAAAGCACTTCAGCTTCCCGATATCCGACGGTAGTGTNNNNNNNNGCCTTTACAACTCAACTC</t>
  </si>
  <si>
    <t>TTTGCCTTTGTGTTTCCA</t>
  </si>
  <si>
    <t>AGTTGAGTTGTAAAGGCATTGA</t>
  </si>
  <si>
    <t>ACAGGTCAGCGGACAGATTGCAGTCTAGCCAGGTGAGTGTGGCCTGGGACAGGCCTGGGAAGTGATAGAGGCTTGGTGGGTAGAGCAATCTTACTCTGGGAGAGAGCCAAGG</t>
  </si>
  <si>
    <t>AGTTGAGTTGTAAAGGCATTGACTTCAGCTTCCCGATATCCGACGGTAGTGTNNNNNNNNTTTGCCTTTGTGTTTCCA</t>
  </si>
  <si>
    <t>TTGGTCCAATCTGATTCGG</t>
  </si>
  <si>
    <t>CACTGTGTGCAGGACAGACAC</t>
  </si>
  <si>
    <t>CGGGATTGGTCACAGGCGCAGCTCAACTGTGAGGAAACAGGTAAGGGCCCAAGCGGGGCCAGGCTGGTCTGGCCTGAAAATATAGTCCATCCCACAGGCATTTATTGAGCGC</t>
  </si>
  <si>
    <t>CACTGTGTGCAGGACAGACACCTTCAGCTTCCCGATATCCGACGGTAGTGTNNNNNNNNTTGGTCCAATCTGATTCGG</t>
  </si>
  <si>
    <t>TGTCTGTCCTGCACACAG</t>
  </si>
  <si>
    <t>CGCCGAATCAGATTGGACCAAT</t>
  </si>
  <si>
    <t>TGGCGCTCAATAAATGCCTGTGGGATGGACTATATTTTCAGGCCAGACCAGCCTGGCCCCGCTTGGGCCCTTACCTGTTTCCTCACAGTTGAGCTGCGCCTGTGACCAATCC</t>
  </si>
  <si>
    <t>CGCCGAATCAGATTGGACCAATCTTCAGCTTCCCGATATCCGACGGTAGTGTNNNNNNNNTGTCTGTCCTGCACACAG</t>
  </si>
  <si>
    <t>TGTTTCCCTTTGGCTTT</t>
  </si>
  <si>
    <t>AACTTCCAGGAATTCTTTGTAGA</t>
  </si>
  <si>
    <t>TCAGGACTCCAGCCAGGCAATTCCTCTGGTGGTGGAAAGCTGTATCCGGTTTATCAGCAGACACGGTAAGCAGGATGACAGCCTTGTCCATATTTGTGCAAAGATTGGGAAG</t>
  </si>
  <si>
    <t>AACTTCCAGGAATTCTTTGTAGACTTCAGCTTCCCGATATCCGACGGTAGTGTNNNNNNNNTGTTTCCCTTTGGCTTT</t>
  </si>
  <si>
    <t>CAAAGAATTCCTGGAAGTT</t>
  </si>
  <si>
    <t>AAAGCCAAAGGGAAACACAAC</t>
  </si>
  <si>
    <t>CTTCCCAATCTTTGCACAAATATGGACAAGGCTGTCATCCTGCTTACCGTGTCTGCTGATAAACCGGATACAGCTTTCCACCACCAGAGGAATTGCCTGGCTGGAGTCCTGA</t>
  </si>
  <si>
    <t>AAAGCCAAAGGGAAACACAACCTTCAGCTTCCCGATATCCGACGGTAGTGTNNNNNNNNCAAAGAATTCCTGGAAGTT</t>
  </si>
  <si>
    <t>GATCACTTTTCTGTGTATTT</t>
  </si>
  <si>
    <t>ATATTTGCCAGCCCCCTGGG</t>
  </si>
  <si>
    <t>CCAGGACTACAGCATGAAGGAATTTTCCGGGTGTCAGGATCCCAGGTGGAAGTGAATGACATCAAAAATGCCTTTGAGAGAGGTAAGGAAACAGTCTTGAAGATAAAACCAA</t>
  </si>
  <si>
    <t>ATATTTGCCAGCCCCCTGGGCTTCAGCTTCCCGATATCCGACGGTAGTGTNNNNNNNNGATCACTTTTCTGTGTATTT</t>
  </si>
  <si>
    <t>GGGGGCTGGCAAATAT</t>
  </si>
  <si>
    <t>AAATACACAGAAAAGTGATCAAGA</t>
  </si>
  <si>
    <t>TTGGTTTTATCTTCAAGACTGTTTCCTTACCTCTCTCAAAGGCATTTTTGATGTCATTCACTTCCACCTGGGATCCTGACACCCGGAAAATTCCTTCATGCTGTAGTCCTGG</t>
  </si>
  <si>
    <t>AAATACACAGAAAAGTGATCAAGACTTCAGCTTCCCGATATCCGACGGTAGTGTNNNNNNNNGGGGGCTGGCAAATAT</t>
  </si>
  <si>
    <t>TTCGTGGGGGTTGCTTAT</t>
  </si>
  <si>
    <t>CATCTTTCATGACCTGATGGCC</t>
  </si>
  <si>
    <t>CCTCAGGAGAGGACCCCCTGGCTGGGGACCAGAACGACCATGACATGGATTCCATAGCTGGTGTCCTGAAGCTTTACTTCCGGGGGCTGGAACACCCTCTCTTCCCCAAGGA</t>
  </si>
  <si>
    <t>CATCTTTCATGACCTGATGGCCCTTCAGCTTCCCGATATCCGACGGTAGTGTNNNNNNNNTTCGTGGGGGTTGCTTAT</t>
  </si>
  <si>
    <t>TTGAAAAGCTTATGAGAAC</t>
  </si>
  <si>
    <t>CCTTGGGGAAGAGAGGGTGTT</t>
  </si>
  <si>
    <t>ACACAGACCCTGTGGAAACTTTTTCTCTCTTGCTACCGGTGCTGTAGCCCAGAAGCCAATCTGAAGCCAGAATGGTACTTACTGACGCAGGCCATCAGGTCATGAAAGATGT</t>
  </si>
  <si>
    <t>CCTTGGGGAAGAGAGGGTGTTCTTCAGCTTCCCGATATCCGACGGTAGTGTNNNNNNNNTTGAAAAGCTTATGAGAAC</t>
  </si>
  <si>
    <t>AACACATGGCTTTCTTCTTT</t>
  </si>
  <si>
    <t>GAGTAGCCTTCCCAGTGAAC</t>
  </si>
  <si>
    <t>TCAGCAATGGACAACCTGCAGGAGAGAGCTCTGCACATCCGGAAAGTCCTCCTAGTCCTGCCCAAAACCACTCTGATTATCATGAGATACCTCTTTGCCTTCCTCAATCAGT</t>
  </si>
  <si>
    <t>GAGTAGCCTTCCCAGTGAACCTTCAGCTTCCCGATATCCGACGGTAGTGTNNNNNNNNAACACATGGCTTTCTTCTTT</t>
  </si>
  <si>
    <t>TGTGGCTAGCACACAGTA</t>
  </si>
  <si>
    <t>GATTGAGGAAGGCAAAGAGGTA</t>
  </si>
  <si>
    <t>GGTGCTCAATAAATATTTTGTTGGGATGGATGAATAGGCATAGGTCCATAGAGGAACTTCCAGTGCCCAAGCCAAAGCCTGATCCAGCTGTTCACTGGGAAGGCTACTCACT</t>
  </si>
  <si>
    <t>GATTGAGGAAGGCAAAGAGGTACTTCAGCTTCCCGATATCCGACGGTAGTGTNNNNNNNNTGTGGCTAGCACACAGTA</t>
  </si>
  <si>
    <t>TGATTGTGTTTTCTGGGCA</t>
  </si>
  <si>
    <t>GCTAATGTCAGTGCCAGAGGG</t>
  </si>
  <si>
    <t>TTCATGCGAGAGCTTTCCAGCTTGCCCCCTTTCCCTTCTCCTCCAGTTTATCACAGTTCAGTGAAGAGAACATGATGGACCCCTACAACCTCGCCATCTGCTTCGGGCCCTC</t>
  </si>
  <si>
    <t>GCTAATGTCAGTGCCAGAGGGCTTCAGCTTCCCGATATCCGACGGTAGTGTNNNNNNNNTGATTGTGTTTTCTGGGCA</t>
  </si>
  <si>
    <t>CCTGGGGCTTGGGAAGA</t>
  </si>
  <si>
    <t>GAGGTTGTAGGGGTCCATCATGT</t>
  </si>
  <si>
    <t>TGTTCTCATGCTGGATGATGATGGTTTTGATCAGCTCATTCACGTGGGCTTGGCAGGACACCTGGTCGTGGCCCTCTGGCACTGACATTAGCGAGGGCCCGAAGCAGATGGC</t>
  </si>
  <si>
    <t>GAGGTTGTAGGGGTCCATCATGTCTTCAGCTTCCCGATATCCGACGGTAGTGTNNNNNNNNCCTGGGGCTTGGGAAGA</t>
  </si>
  <si>
    <t>TCATCATCCAGCATGAGAAC</t>
  </si>
  <si>
    <t>ACACTGGCATGGGAGCCAGA</t>
  </si>
  <si>
    <t>ATCTTCCCAAGCCCCAGGGAGCTGGAGGGCCCTGTCTACAGCAGAGGAGGAAGCATGGAGGATTACTGGTAGGGGGGCTTGGGACGGGAGGAGGGGAGGGATTCACTAGCAC</t>
  </si>
  <si>
    <t>ACACTGGCATGGGAGCCAGACTTCAGCTTCCCGATATCCGACGGTAGTGTNNNNNNNNTCATCATCCAGCATGAGAAC</t>
  </si>
  <si>
    <t>GCACATGTTAATGTCCCTGT</t>
  </si>
  <si>
    <t>GCTTCCTGGTCAGTGGGGAC</t>
  </si>
  <si>
    <t>CACTCTTGCTTCTGTTGCAGTGATAGCCCTCATGGAGAGACTACCTCGGTTGAAGACTCAACCCAGGATGTGACCGCAGAGCACCACACGAGCGATGACGGTACGAGGCCCT</t>
  </si>
  <si>
    <t>GCTTCCTGGTCAGTGGGGACCTTCAGCTTCCCGATATCCGACGGTAGTGTNNNNNNNNGCACATGTTAATGTCCCTGT</t>
  </si>
  <si>
    <t>CCTGGCGTCCCCACTG</t>
  </si>
  <si>
    <t>AGCAAGAGTGACAGGGACATTAAC</t>
  </si>
  <si>
    <t>ACCAGGAAGCAGGGCCTCGTACCGTCATCGCTCGTGTGGTGCTCTGCGGTCACATCCTGGGTTGAGTCTTCAACCGAGGTAGTCTCTCCATGAGGGCTATCACTGCAACAGA</t>
  </si>
  <si>
    <t>AGCAAGAGTGACAGGGACATTAACCTTCAGCTTCCCGATATCCGACGGTAGTGTNNNNNNNNCCTGGCGTCCCCACTG</t>
  </si>
  <si>
    <t>CATGTGTTTACTTCTTTTCC</t>
  </si>
  <si>
    <t>GCTTCCGACGACTGGTGGGA</t>
  </si>
  <si>
    <t>ACCCTTCTCAGAATGTGAGCCCATCGAGGCCATTGCCAAGTTTGACTACGTGGGCCGGACAGCCCGAGAGCTGTCCTTTAAGAAGGGAGCATCCCTGCTGCTTTACCAGCGG</t>
  </si>
  <si>
    <t>GCTTCCGACGACTGGTGGGACTTCAGCTTCCCGATATCCGACGGTAGTGTNNNNNNNNCATGTGTTTACTTCTTTTCC</t>
  </si>
  <si>
    <t>GGACCACCCCCAAAGAT</t>
  </si>
  <si>
    <t>GCAGGGATGCTCCCTTCTTAAAG</t>
  </si>
  <si>
    <t>GCCATGGGCCCAACGTACGTGTCTTGGACCACGATGTACTGATGGGGGATGAGTCCGTCGATGCCATTGTGCCGGCCTTCCCACCAGTCGTCGGAAGCCCGCTGGTAAAGCA</t>
  </si>
  <si>
    <t>GCAGGGATGCTCCCTTCTTAAAGCTTCAGCTTCCCGATATCCGACGGTAGTGTNNNNNNNNGGACCACCCCCAAAGAT</t>
  </si>
  <si>
    <t>AACGCTGCTTTTTGTGTTG</t>
  </si>
  <si>
    <t>GAAAAGGTGACAGCCAGAGCG</t>
  </si>
  <si>
    <t>TTGTTGTTTTCCCTCCTCCCTGCCTGCCTGCCCCTTCTCCCCCAGCGAGGACGGTGTCGTGGAGAGGTCCAGCCCCAAGTCTGAGATTGAGGTCATTTCTGAGCCACCTGAA</t>
  </si>
  <si>
    <t>GAAAAGGTGACAGCCAGAGCGCTTCAGCTTCCCGATATCCGACGGTAGTGTNNNNNNNNAACGCTGCTTTTTGTGTTG</t>
  </si>
  <si>
    <t>GGGTGTTGCAAGTCATTCA</t>
  </si>
  <si>
    <t>CAGGTGGCTCAGAAATGACCT</t>
  </si>
  <si>
    <t>GGGGAGCAGAAAATGAAAAGCAGAGCTTACTTGTTGATGTTTGCAAGATAAATATCGGCTACATGACCCCCACTGGGACAGCTGGCCCCCGCTCTGGCTGTCACCTTTTCTT</t>
  </si>
  <si>
    <t>CAGGTGGCTCAGAAATGACCTCTTCAGCTTCCCGATATCCGACGGTAGTGTNNNNNNNNGGGTGTTGCAAGTCATTCA</t>
  </si>
  <si>
    <t>ATCCTAGCTTCCTTGGAG</t>
  </si>
  <si>
    <t>GTTCCCTGACTGACTCCTCCTC</t>
  </si>
  <si>
    <t>CCAGGGCTCCCTGATCACACTGCCCTTTCTGTTTGTGATTGAAGGCAAAGGAAGCGTCCAGAATCTGGGAGCATCCGGAAAACTTTTCGGAGTGACAGCCATGGGCTGAGCA</t>
  </si>
  <si>
    <t>GTTCCCTGACTGACTCCTCCTCCTTCAGCTTCCCGATATCCGACGGTAGTGTNNNNNNNNATCCTAGCTTCCTTGGAG</t>
  </si>
  <si>
    <t>CGTGCCCACTGATGGAA</t>
  </si>
  <si>
    <t>CATGGCTGTCACTCCGAAAAGTT</t>
  </si>
  <si>
    <t>CACTTATCTGGCCCTTCTTTGGGGAGGCTCTGGCTCATGATGGGCTGGGAGGATGGGCGGCAGCTAGCCCCCACCCCTGGGGAGGAGGAGTCAGTCAGGGAACTGCTCAGCC</t>
  </si>
  <si>
    <t>CATGGCTGTCACTCCGAAAAGTTCTTCAGCTTCCCGATATCCGACGGTAGTGTNNNNNNNNCGTGCCCACTGATGGAA</t>
  </si>
  <si>
    <t>AAGAAGGGCCAGATAAGT</t>
  </si>
  <si>
    <t>CTTCAATAACCATCGGCCCATG</t>
  </si>
  <si>
    <t>GTTCCATCAGTGGGCACGGGAGCCTCAACTCCATCAGCCGCCACTCATCCCTGAAGAATCGGCTGGATAGTCCACAGATCCGGAAGACTGCCACAGCGGGAAGGTCAAAAAG</t>
  </si>
  <si>
    <t>CTTCAATAACCATCGGCCCATGCTTCAGCTTCCCGATATCCGACGGTAGTGTNNNNNNNNAAGAAGGGCCAGATAAGT</t>
  </si>
  <si>
    <t>AGTCCTGTCATAATTAGGTG</t>
  </si>
  <si>
    <t>GACCTTCCCGCTGTGGCAGT</t>
  </si>
  <si>
    <t>GGTGGCACTAAGTGGTAGTGATGAATGTAGACTCATGCTGTCTGTCCAGGAGCCCACAGTTACCTGAGCAATGACCTCAGGGTCCATGGGCCGATGGTTATTGAAGCTTTTT</t>
  </si>
  <si>
    <t>GACCTTCCCGCTGTGGCAGTCTTCAGCTTCCCGATATCCGACGGTAGTGTNNNNNNNNAGTCCTGTCATAATTAGGTG</t>
  </si>
  <si>
    <t>TCCTCCTTTTTCCTGTTTT</t>
  </si>
  <si>
    <t>AAAACCTCCCCAGTGGTGGCC</t>
  </si>
  <si>
    <t>GCAGGATATTGAGGCAACAATGAACTCGGCCCTGAATGAGCTACGGGAACTAGAACGGCAGAGCAGTGTCAAACACACCCCTGACGTGGTTCTGGACACCTTGGAGCCCCTC</t>
  </si>
  <si>
    <t>AAAACCTCCCCAGTGGTGGCCCTTCAGCTTCCCGATATCCGACGGTAGTGTNNNNNNNNTCCTCCTTTTTCCTGTTTT</t>
  </si>
  <si>
    <t>AAGGCGCAGGCGATGT</t>
  </si>
  <si>
    <t>GGGCTCCAAGGTGTCCAGAACCAC</t>
  </si>
  <si>
    <t>CCCCAGCAGTACTGGCGCTGCGCTGGAAGGCGGGCTCGGGGTCCTTGAGGAGCTGGGTGTGCAGAGGGCTGGAGGGCTCTGACGTGGGGGCCACCACTGGGGAGGTTTTGAG</t>
  </si>
  <si>
    <t>GGGCTCCAAGGTGTCCAGAACCACCTTCAGCTTCCCGATATCCGACGGTAGTGTNNNNNNNNAAGGCGCAGGCGATGT</t>
  </si>
  <si>
    <t>GCGCCAGTACTGCTGG</t>
  </si>
  <si>
    <t>CCTGGTGTCAACTCATCAACTTCC</t>
  </si>
  <si>
    <t>GGACATCGCCTGCGCCTTCCGGCCTGTCAAGTCTGTCAAGATGGCTGCCCCGGTCAAACCACCAGCCACACGGCCCAAGCCCACTGTCTTCCCCAAAACAAATGCCACTAGC</t>
  </si>
  <si>
    <t>CCTGGTGTCAACTCATCAACTTCCCTTCAGCTTCCCGATATCCGACGGTAGTGTNNNNNNNNGCGCCAGTACTGCTGG</t>
  </si>
  <si>
    <t>TTAATAACAGTCAGTCCCT</t>
  </si>
  <si>
    <t>GGGGAAGACAGTGGGCTTGGG</t>
  </si>
  <si>
    <t>ATAGTCCCCTTGTCTAGAACAATTAAATTATTATCCCTCAGACAGTACAAGACTTGTCAGTAGACTGTGGGGAAGTTGATGAGTTGACACCAGGGCTAGTGGCATTTGTTTT</t>
  </si>
  <si>
    <t>GGGGAAGACAGTGGGCTTGGGCTTCAGCTTCCCGATATCCGACGGTAGTGTNNNNNNNNTTAATAACAGTCAGTCCCT</t>
  </si>
  <si>
    <t>TTGTTCTAGACAAGGGGA</t>
  </si>
  <si>
    <t>CCTTGAGAATGAAGCCCTTGGT</t>
  </si>
  <si>
    <t>CTATAGGGACTGACTGTTATTAAAATCTTCCTATTTAACTAGCTTGGGGACTTCAGTTGAAAATTAGGTTCTAAGTTGTTCTTGCAGGAATTAGCCTCCCCGTCTCCCAAAA</t>
  </si>
  <si>
    <t>CCTTGAGAATGAAGCCCTTGGTCTTCAGCTTCCCGATATCCGACGGTAGTGTNNNNNNNNTTGTTCTAGACAAGGGGA</t>
  </si>
  <si>
    <t>TGATAATGAAAACCTGTCTC</t>
  </si>
  <si>
    <t>GGGAGACGGGGAGGCTAATT</t>
  </si>
  <si>
    <t>TGGCTAACCTAAGAACGGTACGGACTGCAGCTGGCTGAATTACGACGACTGGGGGAAGCAGAGGGCAGTGGGAAGGGAGAGGCGATACCAAGGGCTTCATTCTCAAGGTTTT</t>
  </si>
  <si>
    <t>GGGAGACGGGGAGGCTAATTCTTCAGCTTCCCGATATCCGACGGTAGTGTNNNNNNNNTGATAATGAAAACCTGTCTC</t>
  </si>
  <si>
    <t>ACCGTTCTTAGGTTAGCC</t>
  </si>
  <si>
    <t>GCTACTGCCATCCAGCTTTCAG</t>
  </si>
  <si>
    <t>AGAGACAGGTTTTCATTATCAGGTCACTGTGAAATCTGGTAAGGCAGTCCTGAGGACATGGGCTCAAGTCTCAGTCCCCTCAGACCACGGTGATGCCTTGACCAGATGGTTG</t>
  </si>
  <si>
    <t>GCTACTGCCATCCAGCTTTCAGCTTCAGCTTCCCGATATCCGACGGTAGTGTNNNNNNNNACCGTTCTTAGGTTAGCC</t>
  </si>
  <si>
    <t>GTGTGTAAAATGTGTGTGT</t>
  </si>
  <si>
    <t>GGTCAAGGCATCACCGTGGTC</t>
  </si>
  <si>
    <t>GTGTAAAATATGTGTGTGTATGTAAAATGAAGACTGGACTATATATGATTCTCTATAATCAGTTCCCAAAACAAGATGCCACTGAAAGCTGGATGGCAGTAGCCAACCATCT</t>
  </si>
  <si>
    <t>GGTCAAGGCATCACCGTGGTCCTTCAGCTTCCCGATATCCGACGGTAGTGTNNNNNNNNGTGTGTAAAATGTGTGTGT</t>
  </si>
  <si>
    <t>GGAACTGATTATAGAGAATC</t>
  </si>
  <si>
    <t>GCCTCTCCTGGTCATAGACC</t>
  </si>
  <si>
    <t>ATATATAGTCCAGTCTTCATTTTACATACACACACATATTTTACACACACACACATTTTACACACACACACACACACACACACATATGTTTTTCTAGTCTCTGGCATGTGTA</t>
  </si>
  <si>
    <t>GCCTCTCCTGGTCATAGACCCTTCAGCTTCCCGATATCCGACGGTAGTGTNNNNNNNNGGAACTGATTATAGAGAATC</t>
  </si>
  <si>
    <t>ATTTCAAAGGCTAGGTTC</t>
  </si>
  <si>
    <t>CATGCCAGAGACTAGAAAAACA</t>
  </si>
  <si>
    <t>TCTGGCCCAGACAGAACAAAGTTTGTAATGGAAACAGAGACCCCTGGTGGCTACTGTGTGAACTGCCACAATAACTTACAAAGAGACTGGTCTATGACCAGGAGAGGCTACA</t>
  </si>
  <si>
    <t>CATGCCAGAGACTAGAAAAACACTTCAGCTTCCCGATATCCGACGGTAGTGTNNNNNNNNATTTCAAAGGCTAGGTTC</t>
  </si>
  <si>
    <t>TTGTTCTGTCTGGGCCA</t>
  </si>
  <si>
    <t>ATTGGTCATTGGTGTTTGCTCTT</t>
  </si>
  <si>
    <t>GAGAACCTAGCCTTTGAAATCTCTCCATCATATGAAACATAACGGGATGGGACAATCCCGTAACCTGTTTGGGGTTGGGGGCTTTCTCTCTGTGTTCTTTCCATTGATGTGA</t>
  </si>
  <si>
    <t>ATTGGTCATTGGTGTTTGCTCTTCTTCAGCTTCCCGATATCCGACGGTAGTGTNNNNNNNNTTGTTCTGTCTGGGCCA</t>
  </si>
  <si>
    <t>CCATCAGAGACAAAGGTA</t>
  </si>
  <si>
    <t>CACATCAATGGAAAGAACACAG</t>
  </si>
  <si>
    <t>GGAACCCGAGAAATGTCTATACATTCAGAAAAACTTTAAAAGCTCCTTAATAAGACGGGGGTGTACTTCTAGGGGATGGAGGAGAGGCAAGAGCAAACACCAATGACCAATT</t>
  </si>
  <si>
    <t>CACATCAATGGAAAGAACACAGCTTCAGCTTCCCGATATCCGACGGTAGTGTNNNNNNNNCCATCAGAGACAAAGGTA</t>
  </si>
  <si>
    <t>ATGTATAGACATTTCTCGG</t>
  </si>
  <si>
    <t>GTCTATGGCAGGTTTGGGAAA</t>
  </si>
  <si>
    <t>GTTCCTACCTTTGTCTCTGATGGACCATTTTCCATTTAAGACATTTTCCTGTATAAGACAGTTTTATAGCTGGTTCCTTTTAGGGTAAAGAGTCTTAAGAGAGTTTTATTGT</t>
  </si>
  <si>
    <t>GTCTATGGCAGGTTTGGGAAACTTCAGCTTCCCGATATCCGACGGTAGTGTNNNNNNNNATGTATAGACATTTCTCGG</t>
  </si>
  <si>
    <t>TTTCTGGATTAGCAAAGC</t>
  </si>
  <si>
    <t>ACTCTCTTAAGACTCTTTACCC</t>
  </si>
  <si>
    <t>TGAATTTAATTTTTTAATAGGATAATGAATTTTATGTTTTAAGTGCCAAAAACATTAGGAGGAAAAAGGACCCATTTCTTACCTTTCCCAAACCTGCCATAGACACAATAAA</t>
  </si>
  <si>
    <t>ACTCTCTTAAGACTCTTTACCCCTTCAGCTTCCCGATATCCGACGGTAGTGTNNNNNNNNTTTCTGGATTAGCAAAGC</t>
  </si>
  <si>
    <t>GGCACTTAAAACATAAAATT</t>
  </si>
  <si>
    <t>AGGGACCAACAGGGGCTTAG</t>
  </si>
  <si>
    <t>CATTATCCTATTAAAAAATTAAATTCAGCTTTGCTAATCCAGAAATTGTTCCCAAATGAAAACTTGTTTTAAGTCCACCCCTTAGTTTCCTTATTTTACAAGGTCTCTCTTC</t>
  </si>
  <si>
    <t>AGGGACCAACAGGGGCTTAGCTTCAGCTTCCCGATATCCGACGGTAGTGTNNNNNNNNGGCACTTAAAACATAAAATT</t>
  </si>
  <si>
    <t>GGAAGACTTGAGAGCCT</t>
  </si>
  <si>
    <t>AAGAGAGACCTTGTAAAATAAGG</t>
  </si>
  <si>
    <t>GTGGGGTCAGGGTTCCCTTAATTGTCCTTGTTTGCATAAATGAAAACTGGTTTTAAGAGGTAGGGTCTCCCTTTAATCTAACTAAGGCTCTCTAAGCCCCTGTTGGTCCCTG</t>
  </si>
  <si>
    <t>AAGAGAGACCTTGTAAAATAAGGCTTCAGCTTCCCGATATCCGACGGTAGTGTNNNNNNNNGGAAGACTTGAGAGCCT</t>
  </si>
  <si>
    <t>AGGGAACCCTGACCCCA</t>
  </si>
  <si>
    <t>CATACCCTTGTCTGCTCCAATTC</t>
  </si>
  <si>
    <t>CAGGCTCTCAAGTCTTCCCAAGGCCAGAATCGAAAGAAAATTAAAATTTGAATGCTGAATATTCTGGCTCTACTCTGGCCTTTTTTCTGGTTCCCTTCCAAAATGCACAAAT</t>
  </si>
  <si>
    <t>CATACCCTTGTCTGCTCCAATTCCTTCAGCTTCCCGATATCCGACGGTAGTGTNNNNNNNNAGGGAACCCTGACCCCA</t>
  </si>
  <si>
    <t>TCTGAGACCCATGAGCC</t>
  </si>
  <si>
    <t>GTGCATTTTGGAAGGGAACCAGA</t>
  </si>
  <si>
    <t>TGGCTGTGGATGTGTCTGGTCCTGATACTCCTGGGATAGCATGATGCTAGGGGGGCCAGGAGCACAGGCACCAGGTTTGGAGACTGAATTGGAGCAGACAAGGGTATGATTT</t>
  </si>
  <si>
    <t>GTGCATTTTGGAAGGGAACCAGACTTCAGCTTCCCGATATCCGACGGTAGTGTNNNNNNNNTCTGAGACCCATGAGCC</t>
  </si>
  <si>
    <t>MIP Sequence</t>
  </si>
  <si>
    <t>1*</t>
  </si>
  <si>
    <t xml:space="preserve">* GRCh38 human reference coordinates for SRGAP2 MIPs </t>
  </si>
  <si>
    <t>15:32322774-32322925/19,21/+</t>
  </si>
  <si>
    <t>15:32322874-32323025/20,20/-</t>
  </si>
  <si>
    <t>15:32323074-32323225/16,24/+</t>
  </si>
  <si>
    <t>15:32323153-32323304/18,22/-</t>
  </si>
  <si>
    <t>15:32393475-32393626/18,22/+</t>
  </si>
  <si>
    <t>15:32393475-32393626/18,22/-</t>
  </si>
  <si>
    <t>15:32403954-32404105/16,24/+</t>
  </si>
  <si>
    <t>15:32404052-32404203/20,20/-</t>
  </si>
  <si>
    <t>15:32404410-32404561/19,21/+</t>
  </si>
  <si>
    <t>15:32404517-32404668/19,21/-</t>
  </si>
  <si>
    <t>15:32446084-32446235/19,21/+</t>
  </si>
  <si>
    <t>15:32446082-32446233/19,21/-</t>
  </si>
  <si>
    <t>15:32449783-32449934/19,21/+</t>
  </si>
  <si>
    <t>15:32449892-32450043/19,21/-</t>
  </si>
  <si>
    <t>15:32450573-32450724/19,21/+</t>
  </si>
  <si>
    <t>15:32450669-32450820/16,24/-</t>
  </si>
  <si>
    <t>15:32450786-32450937/18,22/+</t>
  </si>
  <si>
    <t>15:32451746-32451897/18,22/+</t>
  </si>
  <si>
    <t>15:32451744-32451895/19,21/-</t>
  </si>
  <si>
    <t>15:32455400-32455551/18,22/+</t>
  </si>
  <si>
    <t>15:32455496-32455647/20,20/-</t>
  </si>
  <si>
    <t>15:32460116-32460267/20,20/+</t>
  </si>
  <si>
    <t>15:32460170-32460321/17,23/-</t>
  </si>
  <si>
    <t>15:32460286-32460437/18,22/+</t>
  </si>
  <si>
    <t>15:32460391-32460542/16,24/-</t>
  </si>
  <si>
    <t>15:32460504-32460655/17,23/+</t>
  </si>
  <si>
    <t>15:32460602-32460753/20,20/-</t>
  </si>
  <si>
    <t>15:32908388-32908539/20,20/+</t>
  </si>
  <si>
    <t>15:32908499-32908650/20,20/-</t>
  </si>
  <si>
    <t>15:32912275-32912426/20,20/+</t>
  </si>
  <si>
    <t>15:32912238-32912389/17,23/-</t>
  </si>
  <si>
    <t>15:32915660-32915811/17,23/+</t>
  </si>
  <si>
    <t>15:32915765-32915916/20,20/-</t>
  </si>
  <si>
    <t>15:32916338-32916489/19,21/+</t>
  </si>
  <si>
    <t>15:32916434-32916585/18,22/-</t>
  </si>
  <si>
    <t>15:32916549-32916700/17,23/+</t>
  </si>
  <si>
    <t>15:32917256-32917407/20,20/+</t>
  </si>
  <si>
    <t>15:32917311-32917462/19,21/-</t>
  </si>
  <si>
    <t>15:32917424-32917575/19,21/+</t>
  </si>
  <si>
    <t>15:32917639-32917790/18,22/+</t>
  </si>
  <si>
    <t>15:32917745-32917896/19,21/-</t>
  </si>
  <si>
    <t>15:32920904-32921055/17,23/+</t>
  </si>
  <si>
    <t>15:32920903-32921054/19,21/-</t>
  </si>
  <si>
    <t>15:32921756-32921907/18,22/+</t>
  </si>
  <si>
    <t>15:32921824-32921975/19,21/-</t>
  </si>
  <si>
    <t>15:32921920-32922071/18,22/+</t>
  </si>
  <si>
    <t>15:32925134-32925285/20,20/+</t>
  </si>
  <si>
    <t>15:32925243-32925394/18,22/-</t>
  </si>
  <si>
    <t>15:32926060-32926211/20,20/+</t>
  </si>
  <si>
    <t>15:32926147-32926298/20,20/-</t>
  </si>
  <si>
    <t>15:32927939-32928090/20,20/+</t>
  </si>
  <si>
    <t>15:32928020-32928171/19,21/-</t>
  </si>
  <si>
    <t>15:32928435-32928586/18,22/+</t>
  </si>
  <si>
    <t>15:32928532-32928683/17,23/-</t>
  </si>
  <si>
    <t>15:32928648-32928799/18,22/+</t>
  </si>
  <si>
    <t>15:32928751-32928902/18,22/-</t>
  </si>
  <si>
    <t>15:32928856-32929007/20,20/+</t>
  </si>
  <si>
    <t>15:32928950-32929101/19,21/-</t>
  </si>
  <si>
    <t>15:32929015-32929166/20,20/+</t>
  </si>
  <si>
    <t>15:32929105-32929256/17,23/-</t>
  </si>
  <si>
    <t>15:32929222-32929373/17,23/+</t>
  </si>
  <si>
    <t>15:32929327-32929478/18,22/-</t>
  </si>
  <si>
    <t>15:32929423-32929574/20,20/+</t>
  </si>
  <si>
    <t>15:32929531-32929682/18,22/-</t>
  </si>
  <si>
    <t>15:32929645-32929796/19,21/+</t>
  </si>
  <si>
    <t>15:32929730-32929881/20,20/-</t>
  </si>
  <si>
    <t>15:32929843-32929994/18,22/+</t>
  </si>
  <si>
    <t>15:32929952-32930103/20,20/-</t>
  </si>
  <si>
    <t>7:74210978-74211129/17,23/+</t>
  </si>
  <si>
    <t>7:74211082-74211233/18,22/-</t>
  </si>
  <si>
    <t>7:74211197-74211348/18,22/+</t>
  </si>
  <si>
    <t>7:74211302-74211453/19,21/-</t>
  </si>
  <si>
    <t>7:74211416-74211567/18,22/+</t>
  </si>
  <si>
    <t>7:74211520-74211671/18,22/-</t>
  </si>
  <si>
    <t>7:74211634-74211785/17,23/+</t>
  </si>
  <si>
    <t>7:74211741-74211892/19,21/-</t>
  </si>
  <si>
    <t>7:74211827-74211978/18,22/+</t>
  </si>
  <si>
    <t>7:74211933-74212084/17,23/-</t>
  </si>
  <si>
    <t>7:74212030-74212181/18,22/+</t>
  </si>
  <si>
    <t>7:74212131-74212282/17,23/-</t>
  </si>
  <si>
    <t>7:74212246-74212397/18,22/+</t>
  </si>
  <si>
    <t>7:74212351-74212502/18,22/-</t>
  </si>
  <si>
    <t>7:74212462-74212613/20,20/+</t>
  </si>
  <si>
    <t>7:74212555-74212706/17,23/-</t>
  </si>
  <si>
    <t>7:74213744-74213895/20,20/+</t>
  </si>
  <si>
    <t>7:74213734-74213885/19,21/-</t>
  </si>
  <si>
    <t>7:74216269-74216420/17,23/+</t>
  </si>
  <si>
    <t>7:74216272-74216423/19,21/-</t>
  </si>
  <si>
    <t>7:74217615-74217766/19,21/+</t>
  </si>
  <si>
    <t>7:74217711-74217862/19,21/-</t>
  </si>
  <si>
    <t>7:74219043-74219194/17,23/+</t>
  </si>
  <si>
    <t>7:74219147-74219298/16,24/-</t>
  </si>
  <si>
    <t>7:74221209-74221360/16,24/+</t>
  </si>
  <si>
    <t>7:74221309-74221460/20,20/-</t>
  </si>
  <si>
    <t>7:74223372-74223523/17,23/+</t>
  </si>
  <si>
    <t>7:74223466-74223617/19,21/-</t>
  </si>
  <si>
    <t>7:74225406-74225557/19,21/+</t>
  </si>
  <si>
    <t>7:74225403-74225554/18,22/-</t>
  </si>
  <si>
    <t>7:74227194-74227345/20,20/+</t>
  </si>
  <si>
    <t>7:74227282-74227433/20,20/-</t>
  </si>
  <si>
    <t>7:74233959-74234110/17,23/+</t>
  </si>
  <si>
    <t>7:74234061-74234212/16,24/-</t>
  </si>
  <si>
    <t>7:74234472-74234623/18,22/+</t>
  </si>
  <si>
    <t>7:74234566-74234717/17,23/-</t>
  </si>
  <si>
    <t>7:74236917-74237068/19,21/+</t>
  </si>
  <si>
    <t>7:74236914-74237065/18,22/-</t>
  </si>
  <si>
    <t>7:74237101-74237252/20,20/+</t>
  </si>
  <si>
    <t>7:74237208-74237359/16,24/-</t>
  </si>
  <si>
    <t>7:74239437-74239588/20,20/+</t>
  </si>
  <si>
    <t>7:74239537-74239688/20,20/-</t>
  </si>
  <si>
    <t>7:74247794-74247945/17,23/+</t>
  </si>
  <si>
    <t>7:74247885-74248036/16,24/-</t>
  </si>
  <si>
    <t>7:74248002-74248153/17,23/+</t>
  </si>
  <si>
    <t>7:74251378-74251529/18,22/+</t>
  </si>
  <si>
    <t>7:74251375-74251526/18,22/-</t>
  </si>
  <si>
    <t>7:74103438-74103589/18,22/+</t>
  </si>
  <si>
    <t>7:74103434-74103585/18,22/-</t>
  </si>
  <si>
    <t>7:74105266-74105417/17,23/+</t>
  </si>
  <si>
    <t>7:74105364-74105515/20,20/-</t>
  </si>
  <si>
    <t>7:74113246-74113397/19,21/+</t>
  </si>
  <si>
    <t>7:74113351-74113502/19,21/-</t>
  </si>
  <si>
    <t>7:74114554-74114705/18,22/+</t>
  </si>
  <si>
    <t>7:74114658-74114809/20,20/-</t>
  </si>
  <si>
    <t>7:74114857-74115008/20,20/+</t>
  </si>
  <si>
    <t>7:74114892-74115043/19,21/-</t>
  </si>
  <si>
    <t>7:74119448-74119599/20,20/+</t>
  </si>
  <si>
    <t>7:74119466-74119617/17,23/-</t>
  </si>
  <si>
    <t>7:74120691-74120842/16,24/+</t>
  </si>
  <si>
    <t>7:74120692-74120843/20,20/-</t>
  </si>
  <si>
    <t>7:74125325-74125476/20,20/+</t>
  </si>
  <si>
    <t>7:74125315-74125466/20,20/-</t>
  </si>
  <si>
    <t>7:74129136-74129287/17,23/+</t>
  </si>
  <si>
    <t>7:74129129-74129280/18,22/-</t>
  </si>
  <si>
    <t>7:74131184-74131335/19,21/+</t>
  </si>
  <si>
    <t>7:74131135-74131286/18,22/-</t>
  </si>
  <si>
    <t>7:74133171-74133322/18,22/+</t>
  </si>
  <si>
    <t>7:74133136-74133287/18,22/-</t>
  </si>
  <si>
    <t>7:74143097-74143248/20,20/+</t>
  </si>
  <si>
    <t>7:74143208-74143359/20,20/-</t>
  </si>
  <si>
    <t>7:74144541-74144692/20,20/+</t>
  </si>
  <si>
    <t>7:74144514-74144665/20,20/-</t>
  </si>
  <si>
    <t>7:74146796-74146947/19,21/+</t>
  </si>
  <si>
    <t>7:74146899-74147050/19,21/-</t>
  </si>
  <si>
    <t>7:74148204-74148355/19,21/+</t>
  </si>
  <si>
    <t>7:74148199-74148350/17,23/-</t>
  </si>
  <si>
    <t>7:74149778-74149929/20,20/+</t>
  </si>
  <si>
    <t>7:74149776-74149927/18,22/-</t>
  </si>
  <si>
    <t>7:74150818-74150969/19,21/+</t>
  </si>
  <si>
    <t>7:74150926-74151077/18,22/-</t>
  </si>
  <si>
    <t>7:74152344-74152495/20,20/+</t>
  </si>
  <si>
    <t>7:74152329-74152480/20,20/-</t>
  </si>
  <si>
    <t>7:74157762-74157913/19,21/+</t>
  </si>
  <si>
    <t>7:74157729-74157880/20,20/-</t>
  </si>
  <si>
    <t>7:74159073-74159224/19,21/+</t>
  </si>
  <si>
    <t>7:74159178-74159329/20,20/-</t>
  </si>
  <si>
    <t>7:74160196-74160347/19,21/+</t>
  </si>
  <si>
    <t>7:74160194-74160345/17,23/-</t>
  </si>
  <si>
    <t>7:74160626-74160777/20,20/+</t>
  </si>
  <si>
    <t>7:74160620-74160771/16,24/-</t>
  </si>
  <si>
    <t>7:74162304-74162455/19,21/+</t>
  </si>
  <si>
    <t>7:74162414-74162565/20,20/-</t>
  </si>
  <si>
    <t>7:74163331-74163482/20,20/+</t>
  </si>
  <si>
    <t>7:74163328-74163479/16,24/-</t>
  </si>
  <si>
    <t>7:74163582-74163733/16,24/+</t>
  </si>
  <si>
    <t>7:74163688-74163839/19,21/-</t>
  </si>
  <si>
    <t>7:74165666-74165817/20,20/+</t>
  </si>
  <si>
    <t>7:74165664-74165815/16,24/-</t>
  </si>
  <si>
    <t>7:74166379-74166530/18,22/+</t>
  </si>
  <si>
    <t>7:74166379-74166530/18,22/-</t>
  </si>
  <si>
    <t>7:74167403-74167554/18,22/+</t>
  </si>
  <si>
    <t>7:74167399-74167550/18,22/-</t>
  </si>
  <si>
    <t>7:74168154-74168305/19,21/+</t>
  </si>
  <si>
    <t>7:74168247-74168398/19,21/-</t>
  </si>
  <si>
    <t>7:74169785-74169936/20,20/+</t>
  </si>
  <si>
    <t>7:74169776-74169927/16,24/-</t>
  </si>
  <si>
    <t>7:74171104-74171255/20,20/+</t>
  </si>
  <si>
    <t>7:74171123-74171274/16,24/-</t>
  </si>
  <si>
    <t>7:74172221-74172372/19,21/+</t>
  </si>
  <si>
    <t>7:74172265-74172416/18,22/-</t>
  </si>
  <si>
    <t>7:74173085-74173236/19,21/+</t>
  </si>
  <si>
    <t>7:74173083-74173234/18,22/-</t>
  </si>
  <si>
    <t>7:74188316-74188467/18,22/+</t>
  </si>
  <si>
    <t>7:74188420-74188571/18,22/-</t>
  </si>
  <si>
    <t>7:74191557-74191708/18,22/+</t>
  </si>
  <si>
    <t>7:74191644-74191795/19,21/-</t>
  </si>
  <si>
    <t>7:74193403-74193554/20,20/+</t>
  </si>
  <si>
    <t>7:74193399-74193550/16,24/-</t>
  </si>
  <si>
    <t>7:74193579-74193730/19,21/+</t>
  </si>
  <si>
    <t>7:74193688-74193839/19,21/-</t>
  </si>
  <si>
    <t>7:74195102-74195253/19,21/+</t>
  </si>
  <si>
    <t>7:74195099-74195250/18,22/-</t>
  </si>
  <si>
    <t>7:74197246-74197397/18,22/+</t>
  </si>
  <si>
    <t>7:74197326-74197477/17,23/-</t>
  </si>
  <si>
    <t>7:74197442-74197593/18,22/+</t>
  </si>
  <si>
    <t>7:74197548-74197699/18,22/-</t>
  </si>
  <si>
    <t>7:74197837-74197988/18,22/+</t>
  </si>
  <si>
    <t>7:74197944-74198095/18,22/-</t>
  </si>
  <si>
    <t>7:74199500-74199651/17,23/+</t>
  </si>
  <si>
    <t>7:74199604-74199755/18,22/-</t>
  </si>
  <si>
    <t>7:74202263-74202414/19,21/+</t>
  </si>
  <si>
    <t>7:74202358-74202509/17,23/-</t>
  </si>
  <si>
    <t>7:74202880-74203031/17,23/+</t>
  </si>
  <si>
    <t>7:74202982-74203133/18,22/-</t>
  </si>
  <si>
    <t>7:74203359-74203510/19,21/+</t>
  </si>
  <si>
    <t>7:74203465-74203616/17,23/-</t>
  </si>
  <si>
    <t>10:46998808-46998959/19,21/+</t>
  </si>
  <si>
    <t>10:46998866-46999017/18,22/-</t>
  </si>
  <si>
    <t>10:46998978-46999129/20,20/+</t>
  </si>
  <si>
    <t>10:46999087-46999238/18,22/-</t>
  </si>
  <si>
    <t>10:46999168-46999319/19,21/+</t>
  </si>
  <si>
    <t>10:46999277-46999428/19,21/-</t>
  </si>
  <si>
    <t>10:46999391-46999542/18,22/+</t>
  </si>
  <si>
    <t>10:46999459-46999610/17,23/-</t>
  </si>
  <si>
    <t>10:46999562-46999713/20,20/+</t>
  </si>
  <si>
    <t>10:46999669-46999820/20,20/-</t>
  </si>
  <si>
    <t>10:46999737-46999888/18,22/+</t>
  </si>
  <si>
    <t>10:46999833-46999984/19,21/-</t>
  </si>
  <si>
    <t>10:46999919-47000070/17,23/+</t>
  </si>
  <si>
    <t>10:47000023-47000174/18,22/-</t>
  </si>
  <si>
    <t>10:47000121-47000272/18,22/+</t>
  </si>
  <si>
    <t>10:47000226-47000377/16,24/-</t>
  </si>
  <si>
    <t>10:47086760-47086911/18,22/+</t>
  </si>
  <si>
    <t>10:47086861-47087012/16,24/-</t>
  </si>
  <si>
    <t>10:47086975-47087126/18,22/+</t>
  </si>
  <si>
    <t>10:47087081-47087232/17,23/-</t>
  </si>
  <si>
    <t>10:47087198-47087349/17,23/+</t>
  </si>
  <si>
    <t>10:47087303-47087454/19,21/-</t>
  </si>
  <si>
    <t>10:47087415-47087566/18,22/+</t>
  </si>
  <si>
    <t>10:47087468-47087619/17,23/-</t>
  </si>
  <si>
    <t>10:47087574-47087725/18,22/+</t>
  </si>
  <si>
    <t>10:47087679-47087830/16,24/-</t>
  </si>
  <si>
    <t>10:47087777-47087928/16,24/+</t>
  </si>
  <si>
    <t>10:47087881-47088032/18,22/-</t>
  </si>
  <si>
    <t>10:48738544-48738695/17,23/+</t>
  </si>
  <si>
    <t>10:48738638-48738789/18,22/-</t>
  </si>
  <si>
    <t>10:48739364-48739515/19,21/+</t>
  </si>
  <si>
    <t>10:48739363-48739514/20,20/-</t>
  </si>
  <si>
    <t>10:48751781-48751932/19,21/+</t>
  </si>
  <si>
    <t>10:48751891-48752042/20,20/-</t>
  </si>
  <si>
    <t>10:48751955-48752106/17,23/+</t>
  </si>
  <si>
    <t>10:48754750-48754901/19,21/+</t>
  </si>
  <si>
    <t>10:48754859-48755010/19,21/-</t>
  </si>
  <si>
    <t>10:48754969-48755120/20,20/+</t>
  </si>
  <si>
    <t>10:48755050-48755201/17,23/-</t>
  </si>
  <si>
    <t>10:48771256-48771407/17,23/+</t>
  </si>
  <si>
    <t>10:48771356-48771507/19,21/-</t>
  </si>
  <si>
    <t>10:48774192-48774343/20,20/+</t>
  </si>
  <si>
    <t>10:48774286-48774437/20,20/-</t>
  </si>
  <si>
    <t>10:48792635-48792786/20,20/+</t>
  </si>
  <si>
    <t>10:48792729-48792880/20,20/-</t>
  </si>
  <si>
    <t>10:48795278-48795429/16,24/+</t>
  </si>
  <si>
    <t>10:48795342-48795493/19,21/-</t>
  </si>
  <si>
    <t>10:48798603-48798754/20,20/+</t>
  </si>
  <si>
    <t>10:48798707-48798858/19,21/-</t>
  </si>
  <si>
    <t>10:48806803-48806954/19,21/+</t>
  </si>
  <si>
    <t>10:48806801-48806952/18,22/-</t>
  </si>
  <si>
    <t>10:48827496-48827647/17,23/+</t>
  </si>
  <si>
    <t>10:48827471-48827622/17,23/-</t>
  </si>
  <si>
    <t>10:49365339-49365490/17,23/+</t>
  </si>
  <si>
    <t>10:49365332-49365483/18,22/-</t>
  </si>
  <si>
    <t>10:49367226-49367377/17,23/+</t>
  </si>
  <si>
    <t>10:49367225-49367376/19,21/-</t>
  </si>
  <si>
    <t>10:49371348-49371499/18,22/+</t>
  </si>
  <si>
    <t>10:49371446-49371597/16,24/-</t>
  </si>
  <si>
    <t>10:49371558-49371709/17,23/+</t>
  </si>
  <si>
    <t>10:49371663-49371814/20,20/-</t>
  </si>
  <si>
    <t>10:49376610-49376761/18,22/+</t>
  </si>
  <si>
    <t>10:49376717-49376868/19,21/-</t>
  </si>
  <si>
    <t>10:49379001-49379152/18,22/+</t>
  </si>
  <si>
    <t>10:49379107-49379258/20,20/-</t>
  </si>
  <si>
    <t>10:49379193-49379344/17,23/+</t>
  </si>
  <si>
    <t>10:49380966-49381117/18,22/+</t>
  </si>
  <si>
    <t>10:49381075-49381226/20,20/-</t>
  </si>
  <si>
    <t>10:49382888-49383039/18,22/+</t>
  </si>
  <si>
    <t>10:49382994-49383145/17,23/-</t>
  </si>
  <si>
    <t>10:49383868-49384019/16,24/+</t>
  </si>
  <si>
    <t>10:49383863-49384014/19,21/-</t>
  </si>
  <si>
    <t>10:49386062-49386213/19,21/+</t>
  </si>
  <si>
    <t>10:49386169-49386320/17,23/-</t>
  </si>
  <si>
    <t>10:49388822-49388973/19,21/+</t>
  </si>
  <si>
    <t>10:49388930-49389081/18,22/-</t>
  </si>
  <si>
    <t>10:49392584-49392735/18,22/+</t>
  </si>
  <si>
    <t>10:49392689-49392840/18,22/-</t>
  </si>
  <si>
    <t>10:49392760-49392911/20,20/+</t>
  </si>
  <si>
    <t>10:49392869-49393020/18,22/-</t>
  </si>
  <si>
    <t>10:49393574-49393725/17,23/+</t>
  </si>
  <si>
    <t>10:49393564-49393715/19,21/-</t>
  </si>
  <si>
    <t>10:49395213-49395364/16,24/+</t>
  </si>
  <si>
    <t>10:49395208-49395359/20,20/-</t>
  </si>
  <si>
    <t>10:49400702-49400853/20,20/+</t>
  </si>
  <si>
    <t>10:49400810-49400961/19,21/-</t>
  </si>
  <si>
    <t>10:49409246-49409397/20,20/+</t>
  </si>
  <si>
    <t>10:49409355-49409506/18,22/-</t>
  </si>
  <si>
    <t>10:49414766-49414917/20,20/+</t>
  </si>
  <si>
    <t>10:49414869-49415020/18,22/-</t>
  </si>
  <si>
    <t>10:49419973-49420124/17,23/+</t>
  </si>
  <si>
    <t>10:49420080-49420231/20,20/-</t>
  </si>
  <si>
    <t>10:49430334-49430485/17,23/+</t>
  </si>
  <si>
    <t>10:49430442-49430593/20,20/-</t>
  </si>
  <si>
    <t>10:49431144-49431295/17,23/+</t>
  </si>
  <si>
    <t>10:49431249-49431400/17,23/-</t>
  </si>
  <si>
    <t>10:49440122-49440273/17,23/+</t>
  </si>
  <si>
    <t>10:49440203-49440354/20,20/-</t>
  </si>
  <si>
    <t>10:49440294-49440445/16,24/+</t>
  </si>
  <si>
    <t>10:49444501-49444652/17,23/+</t>
  </si>
  <si>
    <t>10:49444493-49444644/19,21/-</t>
  </si>
  <si>
    <t>10:49445997-49446148/20,20/+</t>
  </si>
  <si>
    <t>10:49446069-49446220/18,22/-</t>
  </si>
  <si>
    <t>10:49447622-49447773/18,22/+</t>
  </si>
  <si>
    <t>10:49447620-49447771/19,21/-</t>
  </si>
  <si>
    <t>10:49448382-49448533/16,24/+</t>
  </si>
  <si>
    <t>10:49448487-49448638/19,21/-</t>
  </si>
  <si>
    <t>10:49450171-49450322/19,21/+</t>
  </si>
  <si>
    <t>10:49450276-49450427/17,23/-</t>
  </si>
  <si>
    <t>10:49452798-49452949/18,22/+</t>
  </si>
  <si>
    <t>10:49452797-49452948/18,22/-</t>
  </si>
  <si>
    <t>10:49457035-49457186/19,21/+</t>
  </si>
  <si>
    <t>10:49457134-49457285/16,24/-</t>
  </si>
  <si>
    <t>10:49459586-49459737/18,22/+</t>
  </si>
  <si>
    <t>10:49459661-49459812/17,23/-</t>
  </si>
  <si>
    <t>10:49482551-49482702/20,20/+</t>
  </si>
  <si>
    <t>10:49482551-49482702/16,24/-</t>
  </si>
  <si>
    <t>6:292519-292670/16,24/+</t>
  </si>
  <si>
    <t>6:292513-292664/20,20/-</t>
  </si>
  <si>
    <t>6:304588-304739/16,24/+</t>
  </si>
  <si>
    <t>6:304602-304753/19,21/-</t>
  </si>
  <si>
    <t>6:311857-312008/18,22/+</t>
  </si>
  <si>
    <t>6:311854-312005/19,21/-</t>
  </si>
  <si>
    <t>6:335086-335237/19,21/+</t>
  </si>
  <si>
    <t>6:335088-335239/19,21/-</t>
  </si>
  <si>
    <t>6:345828-345979/20,20/+</t>
  </si>
  <si>
    <t>6:345824-345975/16,24/-</t>
  </si>
  <si>
    <t>6:348074-348225/19,21/+</t>
  </si>
  <si>
    <t>6:348158-348309/18,22/-</t>
  </si>
  <si>
    <t>6:348716-348867/18,22/+</t>
  </si>
  <si>
    <t>6:348818-348969/16,24/-</t>
  </si>
  <si>
    <t>6:348917-349068/20,20/+</t>
  </si>
  <si>
    <t>6:350786-350937/20,20/+</t>
  </si>
  <si>
    <t>6:350777-350928/16,24/-</t>
  </si>
  <si>
    <t>16:70841460-70841611/18,22/+</t>
  </si>
  <si>
    <t>16:70841551-70841702/19,21/-</t>
  </si>
  <si>
    <t>16:70841665-70841816/17,23/+</t>
  </si>
  <si>
    <t>16:70841735-70841886/19,21/-</t>
  </si>
  <si>
    <t>16:70841849-70842000/17,23/+</t>
  </si>
  <si>
    <t>16:70843642-70843793/18,22/+</t>
  </si>
  <si>
    <t>16:70843747-70843898/19,21/-</t>
  </si>
  <si>
    <t>16:70843849-70844000/20,20/+</t>
  </si>
  <si>
    <t>16:70845193-70845344/17,23/+</t>
  </si>
  <si>
    <t>16:70845250-70845401/19,21/-</t>
  </si>
  <si>
    <t>16:70852206-70852357/17,23/+</t>
  </si>
  <si>
    <t>16:70852309-70852460/19,21/-</t>
  </si>
  <si>
    <t>16:70852419-70852570/19,21/+</t>
  </si>
  <si>
    <t>16:70861140-70861291/19,21/+</t>
  </si>
  <si>
    <t>16:70861245-70861396/17,23/-</t>
  </si>
  <si>
    <t>16:70862127-70862278/18,22/+</t>
  </si>
  <si>
    <t>16:70862229-70862380/18,22/-</t>
  </si>
  <si>
    <t>16:70863478-70863629/20,20/+</t>
  </si>
  <si>
    <t>16:70863564-70863715/16,24/-</t>
  </si>
  <si>
    <t>16:70863652-70863803/18,22/+</t>
  </si>
  <si>
    <t>16:70866730-70866881/16,24/+</t>
  </si>
  <si>
    <t>16:70866804-70866955/19,21/-</t>
  </si>
  <si>
    <t>16:70866901-70867052/19,21/+</t>
  </si>
  <si>
    <t>16:70867738-70867889/16,24/+</t>
  </si>
  <si>
    <t>16:70867839-70867990/18,22/-</t>
  </si>
  <si>
    <t>16:70867952-70868103/20,20/+</t>
  </si>
  <si>
    <t>16:70869556-70869707/17,23/+</t>
  </si>
  <si>
    <t>16:70869664-70869815/20,20/-</t>
  </si>
  <si>
    <t>16:70871570-70871721/17,23/+</t>
  </si>
  <si>
    <t>16:70871669-70871820/17,23/-</t>
  </si>
  <si>
    <t>16:70873941-70874092/18,22/+</t>
  </si>
  <si>
    <t>16:70874047-70874198/17,23/-</t>
  </si>
  <si>
    <t>16:70883605-70883756/19,21/+</t>
  </si>
  <si>
    <t>16:70883672-70883823/20,20/-</t>
  </si>
  <si>
    <t>16:70883779-70883930/17,23/+</t>
  </si>
  <si>
    <t>16:70884328-70884479/18,22/+</t>
  </si>
  <si>
    <t>16:70884437-70884588/20,20/-</t>
  </si>
  <si>
    <t>16:70888995-70889146/20,20/+</t>
  </si>
  <si>
    <t>16:70889092-70889243/18,22/-</t>
  </si>
  <si>
    <t>16:70891572-70891723/20,20/+</t>
  </si>
  <si>
    <t>16:70891664-70891815/19,21/-</t>
  </si>
  <si>
    <t>16:70893935-70894086/18,22/+</t>
  </si>
  <si>
    <t>16:70894039-70894190/17,23/-</t>
  </si>
  <si>
    <t>16:70894564-70894715/20,20/+</t>
  </si>
  <si>
    <t>16:70894668-70894819/20,20/-</t>
  </si>
  <si>
    <t>16:70894781-70894932/18,22/+</t>
  </si>
  <si>
    <t>16:70895928-70896079/18,22/+</t>
  </si>
  <si>
    <t>16:70896034-70896185/19,21/-</t>
  </si>
  <si>
    <t>16:70896955-70897106/18,22/+</t>
  </si>
  <si>
    <t>16:70897012-70897163/19,21/-</t>
  </si>
  <si>
    <t>16:70898946-70899097/20,20/+</t>
  </si>
  <si>
    <t>16:70899012-70899163/18,22/-</t>
  </si>
  <si>
    <t>16:70899122-70899273/18,22/+</t>
  </si>
  <si>
    <t>16:70899226-70899377/17,23/-</t>
  </si>
  <si>
    <t>16:70900027-70900178/19,21/+</t>
  </si>
  <si>
    <t>16:70900136-70900287/19,21/-</t>
  </si>
  <si>
    <t>16:70902451-70902602/17,23/+</t>
  </si>
  <si>
    <t>16:70902520-70902671/19,21/-</t>
  </si>
  <si>
    <t>16:70902629-70902780/18,22/+</t>
  </si>
  <si>
    <t>16:70905895-70906046/18,22/+</t>
  </si>
  <si>
    <t>16:70906001-70906152/17,23/-</t>
  </si>
  <si>
    <t>16:70908185-70908336/18,22/+</t>
  </si>
  <si>
    <t>16:70908291-70908442/19,21/-</t>
  </si>
  <si>
    <t>16:70908363-70908514/20,20/+</t>
  </si>
  <si>
    <t>16:70908470-70908621/18,22/-</t>
  </si>
  <si>
    <t>16:70908698-70908849/17,23/+</t>
  </si>
  <si>
    <t>16:70908803-70908954/20,20/-</t>
  </si>
  <si>
    <t>16:70913163-70913314/17,23/+</t>
  </si>
  <si>
    <t>16:70913269-70913420/18,22/-</t>
  </si>
  <si>
    <t>16:70913439-70913590/19,21/+</t>
  </si>
  <si>
    <t>16:70913548-70913699/19,21/-</t>
  </si>
  <si>
    <t>16:70916540-70916691/16,24/+</t>
  </si>
  <si>
    <t>16:70916629-70916780/20,20/-</t>
  </si>
  <si>
    <t>16:70916741-70916892/18,22/+</t>
  </si>
  <si>
    <t>16:70917765-70917916/17,23/+</t>
  </si>
  <si>
    <t>16:70917830-70917981/18,22/-</t>
  </si>
  <si>
    <t>16:70917943-70918094/19,21/+</t>
  </si>
  <si>
    <t>16:70923431-70923582/19,21/+</t>
  </si>
  <si>
    <t>16:70923538-70923689/18,22/-</t>
  </si>
  <si>
    <t>16:70925517-70925668/20,20/+</t>
  </si>
  <si>
    <t>16:70925624-70925775/19,21/-</t>
  </si>
  <si>
    <t>16:70925734-70925885/16,24/+</t>
  </si>
  <si>
    <t>16:70926242-70926393/17,23/+</t>
  </si>
  <si>
    <t>16:70926293-70926444/18,22/-</t>
  </si>
  <si>
    <t>16:70926401-70926552/20,20/+</t>
  </si>
  <si>
    <t>16:70928317-70928468/20,20/+</t>
  </si>
  <si>
    <t>16:70928381-70928532/19,21/-</t>
  </si>
  <si>
    <t>16:70929850-70930001/19,21/+</t>
  </si>
  <si>
    <t>16:70929953-70930104/18,22/-</t>
  </si>
  <si>
    <t>16:70934874-70935025/18,22/+</t>
  </si>
  <si>
    <t>16:70934953-70935104/19,21/-</t>
  </si>
  <si>
    <t>16:70935046-70935197/20,20/+</t>
  </si>
  <si>
    <t>16:70937503-70937654/20,20/+</t>
  </si>
  <si>
    <t>16:70937602-70937753/17,23/-</t>
  </si>
  <si>
    <t>16:70937771-70937922/17,23/+</t>
  </si>
  <si>
    <t>16:70937878-70938029/19,21/-</t>
  </si>
  <si>
    <t>16:70941239-70941390/19,21/+</t>
  </si>
  <si>
    <t>16:70941337-70941488/17,23/-</t>
  </si>
  <si>
    <t>16:70942119-70942270/19,21/+</t>
  </si>
  <si>
    <t>16:70942210-70942361/18,22/-</t>
  </si>
  <si>
    <t>16:70942280-70942431/18,22/+</t>
  </si>
  <si>
    <t>16:70942386-70942537/17,23/-</t>
  </si>
  <si>
    <t>16:70942481-70942632/18,22/+</t>
  </si>
  <si>
    <t>16:70942587-70942738/17,23/-</t>
  </si>
  <si>
    <t>16:70942689-70942840/17,23/+</t>
  </si>
  <si>
    <t>16:70952090-70952241/19,21/+</t>
  </si>
  <si>
    <t>16:70952180-70952331/19,21/-</t>
  </si>
  <si>
    <t>16:70952288-70952439/16,24/+</t>
  </si>
  <si>
    <t>16:70954454-70954605/18,22/+</t>
  </si>
  <si>
    <t>16:70954539-70954690/16,24/-</t>
  </si>
  <si>
    <t>16:70954654-70954805/20,20/+</t>
  </si>
  <si>
    <t>16:70954738-70954889/20,20/-</t>
  </si>
  <si>
    <t>16:70954830-70954981/17,23/+</t>
  </si>
  <si>
    <t>16:70954923-70955074/20,20/-</t>
  </si>
  <si>
    <t>16:70955036-70955187/18,22/+</t>
  </si>
  <si>
    <t>16:70969814-70969965/18,22/+</t>
  </si>
  <si>
    <t>16:70969912-70970063/16,24/-</t>
  </si>
  <si>
    <t>16:70972495-70972646/16,24/+</t>
  </si>
  <si>
    <t>16:70972597-70972748/17,23/-</t>
  </si>
  <si>
    <t>16:70975500-70975651/20,20/+</t>
  </si>
  <si>
    <t>16:70975610-70975761/19,21/-</t>
  </si>
  <si>
    <t>16:70977663-70977814/18,22/+</t>
  </si>
  <si>
    <t>16:70977758-70977909/20,20/-</t>
  </si>
  <si>
    <t>16:70986302-70986453/17,23/+</t>
  </si>
  <si>
    <t>16:70986408-70986559/19,21/-</t>
  </si>
  <si>
    <t>16:70986499-70986650/16,24/+</t>
  </si>
  <si>
    <t>16:70989254-70989405/19,21/+</t>
  </si>
  <si>
    <t>16:70989363-70989514/19,21/-</t>
  </si>
  <si>
    <t>16:70991593-70991744/18,22/+</t>
  </si>
  <si>
    <t>16:70991697-70991848/19,21/-</t>
  </si>
  <si>
    <t>16:70991786-70991937/16,24/+</t>
  </si>
  <si>
    <t>16:70993212-70993363/19,21/+</t>
  </si>
  <si>
    <t>16:70993321-70993472/19,21/-</t>
  </si>
  <si>
    <t>16:70993386-70993537/20,20/+</t>
  </si>
  <si>
    <t>16:70993478-70993629/20,20/-</t>
  </si>
  <si>
    <t>16:70993593-70993744/16,24/+</t>
  </si>
  <si>
    <t>16:70993696-70993847/20,20/-</t>
  </si>
  <si>
    <t>16:70995819-70995970/19,21/+</t>
  </si>
  <si>
    <t>16:70995917-70996068/20,20/-</t>
  </si>
  <si>
    <t>16:70998574-70998725/18,22/+</t>
  </si>
  <si>
    <t>16:70998631-70998782/18,22/-</t>
  </si>
  <si>
    <t>16:70998728-70998879/20,20/+</t>
  </si>
  <si>
    <t>16:71004396-71004547/20,20/+</t>
  </si>
  <si>
    <t>16:71004499-71004650/20,20/-</t>
  </si>
  <si>
    <t>16:71004576-71004727/16,24/+</t>
  </si>
  <si>
    <t>16:71007221-71007372/20,20/+</t>
  </si>
  <si>
    <t>16:71007329-71007480/18,22/-</t>
  </si>
  <si>
    <t>16:71007709-71007860/17,23/+</t>
  </si>
  <si>
    <t>16:71007814-71007965/17,23/-</t>
  </si>
  <si>
    <t>16:71008017-71008168/17,23/+</t>
  </si>
  <si>
    <t>16:71008123-71008274/18,22/-</t>
  </si>
  <si>
    <t>16:71008399-71008550/18,22/+</t>
  </si>
  <si>
    <t>16:71008508-71008659/20,20/-</t>
  </si>
  <si>
    <t>16:71008992-71009143/17,23/+</t>
  </si>
  <si>
    <t>16:71009098-71009249/18,22/-</t>
  </si>
  <si>
    <t>16:71012794-71012945/16,24/+</t>
  </si>
  <si>
    <t>16:71012898-71013049/18,22/-</t>
  </si>
  <si>
    <t>16:71015267-71015418/18,22/+</t>
  </si>
  <si>
    <t>16:71015375-71015526/19,21/-</t>
  </si>
  <si>
    <t>16:71018891-71019042/20,20/+</t>
  </si>
  <si>
    <t>16:71019000-71019151/18,22/-</t>
  </si>
  <si>
    <t>16:71019115-71019266/18,22/+</t>
  </si>
  <si>
    <t>16:71021797-71021948/20,20/+</t>
  </si>
  <si>
    <t>16:71021907-71022058/19,21/-</t>
  </si>
  <si>
    <t>16:71022019-71022170/20,20/+</t>
  </si>
  <si>
    <t>16:71022234-71022385/19,21/+</t>
  </si>
  <si>
    <t>16:71022331-71022482/20,20/-</t>
  </si>
  <si>
    <t>16:71025170-71025321/17,23/+</t>
  </si>
  <si>
    <t>16:71025273-71025424/17,23/-</t>
  </si>
  <si>
    <t>16:71025924-71026075/20,20/+</t>
  </si>
  <si>
    <t>16:71026018-71026169/20,20/-</t>
  </si>
  <si>
    <t>16:71052009-71052160/18,22/+</t>
  </si>
  <si>
    <t>16:71052115-71052266/18,22/-</t>
  </si>
  <si>
    <t>16:71052215-71052366/18,22/+</t>
  </si>
  <si>
    <t>16:71052280-71052431/18,22/-</t>
  </si>
  <si>
    <t>16:71054012-71054163/19,21/+</t>
  </si>
  <si>
    <t>16:71054094-71054245/19,21/-</t>
  </si>
  <si>
    <t>16:71059237-71059388/18,22/+</t>
  </si>
  <si>
    <t>16:71059317-71059468/20,20/-</t>
  </si>
  <si>
    <t>16:71061450-71061601/20,20/+</t>
  </si>
  <si>
    <t>16:71061538-71061689/18,22/-</t>
  </si>
  <si>
    <t>16:71061647-71061798/19,21/+</t>
  </si>
  <si>
    <t>16:71061737-71061888/18,22/-</t>
  </si>
  <si>
    <t>16:71065524-71065675/19,21/+</t>
  </si>
  <si>
    <t>16:71065630-71065781/18,22/-</t>
  </si>
  <si>
    <t>16:71065740-71065891/17,23/+</t>
  </si>
  <si>
    <t>16:71094376-71094527/18,22/+</t>
  </si>
  <si>
    <t>16:71094484-71094635/19,21/-</t>
  </si>
  <si>
    <t>16:71096046-71096197/20,20/+</t>
  </si>
  <si>
    <t>16:71096156-71096307/20,20/-</t>
  </si>
  <si>
    <t>16:71098580-71098731/19,21/+</t>
  </si>
  <si>
    <t>16:71098690-71098841/20,20/-</t>
  </si>
  <si>
    <t>16:71101126-71101277/16,24/+</t>
  </si>
  <si>
    <t>16:71101180-71101331/20,20/-</t>
  </si>
  <si>
    <t>16:71103117-71103268/18,22/+</t>
  </si>
  <si>
    <t>16:71103193-71103344/18,22/-</t>
  </si>
  <si>
    <t>16:71103295-71103446/20,20/+</t>
  </si>
  <si>
    <t>16:71113714-71113865/18,22/+</t>
  </si>
  <si>
    <t>16:71113802-71113953/20,20/-</t>
  </si>
  <si>
    <t>16:71122168-71122319/20,20/+</t>
  </si>
  <si>
    <t>16:71122253-71122404/17,23/-</t>
  </si>
  <si>
    <t>16:71122369-71122520/17,23/+</t>
  </si>
  <si>
    <t>16:71127662-71127813/19,21/+</t>
  </si>
  <si>
    <t>16:71127764-71127915/17,23/-</t>
  </si>
  <si>
    <t>16:71149563-71149714/18,22/+</t>
  </si>
  <si>
    <t>16:71149619-71149770/20,20/-</t>
  </si>
  <si>
    <t>16:71163506-71163657/18,22/+</t>
  </si>
  <si>
    <t>16:71163613-71163764/20,20/-</t>
  </si>
  <si>
    <t>16:71171031-71171182/18,22/+</t>
  </si>
  <si>
    <t>16:71171138-71171289/19,21/-</t>
  </si>
  <si>
    <t>16:71186509-71186660/18,22/+</t>
  </si>
  <si>
    <t>16:71186614-71186765/18,22/-</t>
  </si>
  <si>
    <t>16:71196411-71196562/18,22/+</t>
  </si>
  <si>
    <t>16:71196503-71196654/18,22/-</t>
  </si>
  <si>
    <t>16:71196576-71196727/19,21/+</t>
  </si>
  <si>
    <t>16:71209482-71209633/18,22/+</t>
  </si>
  <si>
    <t>16:71209572-71209723/20,20/-</t>
  </si>
  <si>
    <t>16:71212809-71212960/17,23/+</t>
  </si>
  <si>
    <t>16:71212912-71213063/20,20/-</t>
  </si>
  <si>
    <t>16:71218746-71218897/17,23/+</t>
  </si>
  <si>
    <t>16:71218853-71219004/19,21/-</t>
  </si>
  <si>
    <t>16:71220599-71220750/17,23/+</t>
  </si>
  <si>
    <t>16:71220707-71220858/20,20/-</t>
  </si>
  <si>
    <t>16:71237550-71237701/19,21/+</t>
  </si>
  <si>
    <t>16:71237637-71237788/19,21/-</t>
  </si>
  <si>
    <t>16:71237711-71237862/18,22/+</t>
  </si>
  <si>
    <t>16:71237812-71237963/19,21/-</t>
  </si>
  <si>
    <t>16:71237882-71238033/17,23/+</t>
  </si>
  <si>
    <t>16:71264440-71264591/20,20/+</t>
  </si>
  <si>
    <t>16:71264525-71264676/19,21/-</t>
  </si>
  <si>
    <t>16:71018913-71019063/20,20/+</t>
  </si>
  <si>
    <t>16:71019020-71019171/17,23/-</t>
  </si>
  <si>
    <t>16:71100663-71100814/19,21/+</t>
  </si>
  <si>
    <t>16:71100762-71100913/19,21/-</t>
  </si>
  <si>
    <t>16:71109825-71109976/19,21/+</t>
  </si>
  <si>
    <t>16:71109793-71109944/17,23/-</t>
  </si>
  <si>
    <t>1:206139281-206139432/17,23/+</t>
  </si>
  <si>
    <t>1:206139386-206139537/18,22/-</t>
  </si>
  <si>
    <t>1:206141418-206141569/20,20/+</t>
  </si>
  <si>
    <t>1:206145407-206145558/19,21/+</t>
  </si>
  <si>
    <t>1:206145481-206145632/19,21/-</t>
  </si>
  <si>
    <t>1:206153923-206154074/19,21/+</t>
  </si>
  <si>
    <t>1:149754254-149754405/18,22/-</t>
  </si>
  <si>
    <t>1:149754677-149754828/19,21/+</t>
  </si>
  <si>
    <t>1:149755512-149755663/20,20/+</t>
  </si>
  <si>
    <t>1:149755599-149755750/19,21/-</t>
  </si>
  <si>
    <t>1:149755682-149755833/16,24/+</t>
  </si>
  <si>
    <t>1:149755760-149755911/20,20/-</t>
  </si>
  <si>
    <t>1:149759876-149760027/17,23/+</t>
  </si>
  <si>
    <t>1:149759966-149760117/19,21/-</t>
  </si>
  <si>
    <t>1:149760076-149760227/20,20/+</t>
  </si>
  <si>
    <t>1:149761560-149761711/19,21/+</t>
  </si>
  <si>
    <t>1:149761668-149761819/20,20/-</t>
  </si>
  <si>
    <t>1:149761738-149761889/18,22/+</t>
  </si>
  <si>
    <t>1:149761836-149761987/17,23/-</t>
  </si>
  <si>
    <t>1:149762741-149762892/17,23/+</t>
  </si>
  <si>
    <t>1:149762807-149762958/18,22/-</t>
  </si>
  <si>
    <t>1:149762895-149763046/20,20/+</t>
  </si>
  <si>
    <t>1:149762991-149763142/16,24/-</t>
  </si>
  <si>
    <t>1:149754754-149754905/19,21/-</t>
  </si>
  <si>
    <t>1:149783432-149783583/20,20/+</t>
  </si>
  <si>
    <t>1:149783487-149783638/18,22/-</t>
  </si>
  <si>
    <t>1:149783551-149783702/16,24/+</t>
  </si>
  <si>
    <t>1:149783653-149783804/17,23/-</t>
  </si>
  <si>
    <t>1:149783719-149783870/20,20/+</t>
  </si>
  <si>
    <t>1:149783812-149783963/17,23/-</t>
  </si>
  <si>
    <t>18:18531276-18531427/19,21/-</t>
  </si>
  <si>
    <t>18:18533502-18533653/19,21/+</t>
  </si>
  <si>
    <t>18:18533574-18533725/18,22/-</t>
  </si>
  <si>
    <t>18:18533670-18533821/20,20/+</t>
  </si>
  <si>
    <t>18:18534719-18534870/20,20/+</t>
  </si>
  <si>
    <t>18:18534829-18534980/20,20/-</t>
  </si>
  <si>
    <t>18:18534926-18535077/18,22/+</t>
  </si>
  <si>
    <t>18:18535087-18535238/19,21/+</t>
  </si>
  <si>
    <t>18:18539777-18539928/19,21/+</t>
  </si>
  <si>
    <t>18:18540070-18540221/16,24/+</t>
  </si>
  <si>
    <t>18:18546838-18546989/20,20/+</t>
  </si>
  <si>
    <t>18:18546901-18547052/20,20/-</t>
  </si>
  <si>
    <t>18:18547014-18547165/18,22/+</t>
  </si>
  <si>
    <t>18:18547665-18547816/19,21/+</t>
  </si>
  <si>
    <t>18:18547752-18547903/18,22/-</t>
  </si>
  <si>
    <t>18:18547852-18548003/20,20/+</t>
  </si>
  <si>
    <t>18:18548667-18548818/19,21/+</t>
  </si>
  <si>
    <t>18:18548737-18548888/19,21/-</t>
  </si>
  <si>
    <t>18:18549012-18549163/20,20/+</t>
  </si>
  <si>
    <t>18:18549089-18549240/18,22/-</t>
  </si>
  <si>
    <t>18:18550284-18550435/20,20/+</t>
  </si>
  <si>
    <t>18:18550377-18550528/18,22/-</t>
  </si>
  <si>
    <t>18:18559831-18559982/19,21/+</t>
  </si>
  <si>
    <t>18:18559932-18560083/19,21/-</t>
  </si>
  <si>
    <t>18:18562699-18562850/18,22/+</t>
  </si>
  <si>
    <t>18:18564275-18564426/20,20/+</t>
  </si>
  <si>
    <t>18:18564331-18564482/16,24/-</t>
  </si>
  <si>
    <t>18:18564443-18564594/20,20/+</t>
  </si>
  <si>
    <t>18:18566886-18567037/20,20/+</t>
  </si>
  <si>
    <t>18:18566994-18567145/18,22/-</t>
  </si>
  <si>
    <t>18:18571059-18571210/19,21/+</t>
  </si>
  <si>
    <t>18:18571151-18571302/18,22/-</t>
  </si>
  <si>
    <t>18:18571265-18571416/19,21/+</t>
  </si>
  <si>
    <t>18:18572730-18572881/20,20/+</t>
  </si>
  <si>
    <t>18:18572809-18572960/20,20/-</t>
  </si>
  <si>
    <t>18:18586284-18586435/19,21/+</t>
  </si>
  <si>
    <t>18:18586362-18586513/19,21/-</t>
  </si>
  <si>
    <t>18:18586453-18586604/20,20/+</t>
  </si>
  <si>
    <t>18:18586632-18586783/18,22/-</t>
  </si>
  <si>
    <t>18:18587965-18588116/18,22/+</t>
  </si>
  <si>
    <t>18:18588051-18588202/19,21/-</t>
  </si>
  <si>
    <t>18:18595347-18595498/17,23/-</t>
  </si>
  <si>
    <t>18:18600087-18600238/19,21/+</t>
  </si>
  <si>
    <t>18:18603513-18603664/20,20/+</t>
  </si>
  <si>
    <t>18:18603591-18603742/20,20/-</t>
  </si>
  <si>
    <t>18:18608685-18608836/19,21/+</t>
  </si>
  <si>
    <t>18:18608779-18608930/20,20/-</t>
  </si>
  <si>
    <t>18:18619371-18619522/19,21/+</t>
  </si>
  <si>
    <t>18:18619450-18619601/19,21/-</t>
  </si>
  <si>
    <t>18:18622029-18622180/19,21/+</t>
  </si>
  <si>
    <t>18:18622113-18622264/18,22/-</t>
  </si>
  <si>
    <t>18:18622501-18622652/20,20/+</t>
  </si>
  <si>
    <t>18:18622609-18622760/17,23/-</t>
  </si>
  <si>
    <t>18:18624011-18624162/20,20/+</t>
  </si>
  <si>
    <t>18:18624121-18624272/19,21/-</t>
  </si>
  <si>
    <t>18:18625200-18625351/19,21/+</t>
  </si>
  <si>
    <t>18:18625279-18625430/19,21/-</t>
  </si>
  <si>
    <t>18:18625358-18625509/17,23/+</t>
  </si>
  <si>
    <t>18:18629020-18629171/18,22/+</t>
  </si>
  <si>
    <t>18:18629074-18629225/20,20/-</t>
  </si>
  <si>
    <t>18:18629716-18629867/20,20/+</t>
  </si>
  <si>
    <t>18:18650421-18650572/18,22/+</t>
  </si>
  <si>
    <t>18:18650528-18650679/18,22/-</t>
  </si>
  <si>
    <t>18:18690747-18690898/19,21/+</t>
  </si>
  <si>
    <t>2:131350379-131350530/20,20/+</t>
  </si>
  <si>
    <t>2:131350446-131350597/16,24/-</t>
  </si>
  <si>
    <t>2:131350554-131350705/16,24/+</t>
  </si>
  <si>
    <t>2:131355042-131355193/17,23/+</t>
  </si>
  <si>
    <t>2:131355148-131355299/18,22/-</t>
  </si>
  <si>
    <t>2:131355417-131355568/19,21/+</t>
  </si>
  <si>
    <t>2:131355518-131355669/20,20/-</t>
  </si>
  <si>
    <t>2:131356161-131356312/18,22/+</t>
  </si>
  <si>
    <t>2:131356268-131356419/20,20/-</t>
  </si>
  <si>
    <t>2:131356435-131356586/20,20/+</t>
  </si>
  <si>
    <t>2:131356810-131356961/17,23/-</t>
  </si>
  <si>
    <t>2:131295955-131296106/16,24/-</t>
  </si>
  <si>
    <t>2:131301433-131301584/18,22/+</t>
  </si>
  <si>
    <t>2:131301517-131301668/19,21/-</t>
  </si>
  <si>
    <t>2:131303724-131303875/17,23/+</t>
  </si>
  <si>
    <t>2:131303819-131303970/20,20/-</t>
  </si>
  <si>
    <t>2:131303920-131304071/19,21/+</t>
  </si>
  <si>
    <t>5:68860889-68861040/20,20/+</t>
  </si>
  <si>
    <t>5:68860934-68861085/20,20/-</t>
  </si>
  <si>
    <t>5:68861899-68862050/18,22/+</t>
  </si>
  <si>
    <t>5:68861967-68862118/20,20/-</t>
  </si>
  <si>
    <t>5:68862392-68862543/19,21/+</t>
  </si>
  <si>
    <t>5:68862731-68862882/18,22/+</t>
  </si>
  <si>
    <t>5:68862833-68862984/17,23/-</t>
  </si>
  <si>
    <t>5:68863527-68863678/19,21/+</t>
  </si>
  <si>
    <t>5:68863473-68863624/19,21/-</t>
  </si>
  <si>
    <t>5:68863929-68864080/18,22/+</t>
  </si>
  <si>
    <t>5:68868238-68868389/17,23/+</t>
  </si>
  <si>
    <t>5:68868314-68868465/18,22/-</t>
  </si>
  <si>
    <t>5:68874514-68874665/20,20/-</t>
  </si>
  <si>
    <t>5:68874791-68874942/20,20/+</t>
  </si>
  <si>
    <t>5:68874893-68875044/20,20/-</t>
  </si>
  <si>
    <t>5:68875543-68875694/19,21/+</t>
  </si>
  <si>
    <t>5:68875650-68875801/19,21/-</t>
  </si>
  <si>
    <t>5:68878123-68878274/19,21/+</t>
  </si>
  <si>
    <t>5:68878232-68878383/20,20/-</t>
  </si>
  <si>
    <t>5:68881371-68881522/17,23/+</t>
  </si>
  <si>
    <t>5:68881478-68881629/20,20/-</t>
  </si>
  <si>
    <t>5:68882021-68882172/16,24/+</t>
  </si>
  <si>
    <t>5:68882103-68882254/20,20/-</t>
  </si>
  <si>
    <t>5:68886125-68886276/17,23/+</t>
  </si>
  <si>
    <t>5:68887874-68888025/20,20/+</t>
  </si>
  <si>
    <t>5:68887972-68888123/20,20/-</t>
  </si>
  <si>
    <t>5:70265906-70266057/18,22/+</t>
  </si>
  <si>
    <t>5:70265996-70266147/18,22/-</t>
  </si>
  <si>
    <t>5:70266112-70266263/17,23/+</t>
  </si>
  <si>
    <t>5:70266216-70266367/19,21/-</t>
  </si>
  <si>
    <t>5:70269930-70270081/18,22/+</t>
  </si>
  <si>
    <t>5:70270034-70270185/19,21/-</t>
  </si>
  <si>
    <t>5:70271935-70272086/19,21/+</t>
  </si>
  <si>
    <t>5:70272043-70272194/19,21/-</t>
  </si>
  <si>
    <t>5:70272677-70272828/18,22/+</t>
  </si>
  <si>
    <t>5:70272786-70272937/20,20/-</t>
  </si>
  <si>
    <t>5:70275636-70275787/17,23/+</t>
  </si>
  <si>
    <t>5:70275740-70275891/18,22/-</t>
  </si>
  <si>
    <t>5:70279577-70279728/20,20/+</t>
  </si>
  <si>
    <t>5:70279686-70279837/19,21/-</t>
  </si>
  <si>
    <t>5:70279797-70279948/20,20/+</t>
  </si>
  <si>
    <t>5:70279906-70280057/19,21/-</t>
  </si>
  <si>
    <t>5:70280019-70280170/18,22/+</t>
  </si>
  <si>
    <t>5:70280125-70280276/18,22/-</t>
  </si>
  <si>
    <t>5:70280222-70280373/19,21/+</t>
  </si>
  <si>
    <t>5:70280328-70280479/17,23/-</t>
  </si>
  <si>
    <t>5:70280439-70280590/18,22/+</t>
  </si>
  <si>
    <t>5:70280519-70280670/18,22/-</t>
  </si>
  <si>
    <t>5:70280634-70280785/18,22/+</t>
  </si>
  <si>
    <t>5:70280738-70280889/18,22/-</t>
  </si>
  <si>
    <t>5:70280850-70281001/17,23/+</t>
  </si>
  <si>
    <t>5:70280955-70281106/17,23/-</t>
  </si>
  <si>
    <t>5:70281027-70281178/17,23/+</t>
  </si>
  <si>
    <t>5:70281121-70281272/18,22/-</t>
  </si>
  <si>
    <t>5:70281232-70281383/20,20/+</t>
  </si>
  <si>
    <t>5:70281341-70281492/18,22/-</t>
  </si>
  <si>
    <t>5:70281431-70281582/18,22/+</t>
  </si>
  <si>
    <t>5:70281535-70281686/19,21/-</t>
  </si>
  <si>
    <t>5:70281649-70281800/18,22/+</t>
  </si>
  <si>
    <t>5:70282534-70282685/16,24/+</t>
  </si>
  <si>
    <t>5:70282496-70282647/20,20/-</t>
  </si>
  <si>
    <t>5:70283542-70283693/18,22/+</t>
  </si>
  <si>
    <t>5:70283626-70283777/20,20/-</t>
  </si>
  <si>
    <t>5:70294503-70294654/18,22/+</t>
  </si>
  <si>
    <t>5:70294610-70294761/18,22/-</t>
  </si>
  <si>
    <t>5:70297485-70297636/18,22/+</t>
  </si>
  <si>
    <t>5:70297593-70297744/19,21/-</t>
  </si>
  <si>
    <t>5:70297857-70298008/20,20/+</t>
  </si>
  <si>
    <t>5:70299539-70299690/18,22/+</t>
  </si>
  <si>
    <t>5:70299601-70299752/19,21/-</t>
  </si>
  <si>
    <t>5:70307067-70307218/17,23/+</t>
  </si>
  <si>
    <t>5:70307172-70307323/17,23/-</t>
  </si>
  <si>
    <t>5:70308137-70308288/16,24/+</t>
  </si>
  <si>
    <t>5:70308228-70308379/18,22/-</t>
  </si>
  <si>
    <t>5:70308323-70308474/18,22/+</t>
  </si>
  <si>
    <t>5:70308425-70308576/17,23/-</t>
  </si>
  <si>
    <t>5:70308534-70308685/20,20/+</t>
  </si>
  <si>
    <t>5:70308621-70308772/19,21/-</t>
  </si>
  <si>
    <t>5:70316458-70316609/17,23/+</t>
  </si>
  <si>
    <t>5:70316555-70316706/17,23/-</t>
  </si>
  <si>
    <t>5:70320120-70320271/16,24/+</t>
  </si>
  <si>
    <t>5:70220893-70221044/16,24/+</t>
  </si>
  <si>
    <t>5:70220875-70221026/16,24/-</t>
  </si>
  <si>
    <t>5:70234589-70234740/19,21/+</t>
  </si>
  <si>
    <t>5:70234695-70234846/20,20/-</t>
  </si>
  <si>
    <t>5:70237179-70237330/19,21/+</t>
  </si>
  <si>
    <t>5:70237240-70237391/20,20/-</t>
  </si>
  <si>
    <t>5:70238145-70238296/19,21/+</t>
  </si>
  <si>
    <t>5:70238199-70238350/19,21/-</t>
  </si>
  <si>
    <t>5:70238282-70238433/19,21/+</t>
  </si>
  <si>
    <t>5:70238520-70238671/20,20/+</t>
  </si>
  <si>
    <t>5:70238629-70238780/18,22/-</t>
  </si>
  <si>
    <t>5:70240421-70240572/20,20/+</t>
  </si>
  <si>
    <t>5:70240519-70240670/20,20/-</t>
  </si>
  <si>
    <t>5:70241862-70242013/19,21/+</t>
  </si>
  <si>
    <t>5:70241961-70242112/18,22/-</t>
  </si>
  <si>
    <t>5:70247743-70247894/18,22/+</t>
  </si>
  <si>
    <t>5:70248225-70248376/17,23/+</t>
  </si>
  <si>
    <t>5:69321236-69321387/17,23/-</t>
  </si>
  <si>
    <t>5:69322208-69322359/18,22/+</t>
  </si>
  <si>
    <t>5:69322308-69322459/18,22/-</t>
  </si>
  <si>
    <t>5:69328117-69328268/19,21/+</t>
  </si>
  <si>
    <t>5:69337284-69337435/17,23/+</t>
  </si>
  <si>
    <t>5:69337392-69337543/20,20/-</t>
  </si>
  <si>
    <t>5:69337503-69337654/19,21/+</t>
  </si>
  <si>
    <t>5:68800040-68800191/20,20/-</t>
  </si>
  <si>
    <t>5:68804913-68805064/19,21/+</t>
  </si>
  <si>
    <t>5:68805017-68805168/18,22/-</t>
  </si>
  <si>
    <t>5:68805130-68805281/19,21/+</t>
  </si>
  <si>
    <t>5:68805238-68805389/18,22/-</t>
  </si>
  <si>
    <t>5:68805345-68805496/16,24/+</t>
  </si>
  <si>
    <t>5:68805447-68805598/17,23/-</t>
  </si>
  <si>
    <t>5:68805559-68805710/19,21/+</t>
  </si>
  <si>
    <t>5:68809716-68809867/19,21/+</t>
  </si>
  <si>
    <t>5:68809784-68809935/17,23/-</t>
  </si>
  <si>
    <t>5:68809894-68810045/20,20/+</t>
  </si>
  <si>
    <t>5:68830498-68830649/18,22/+</t>
  </si>
  <si>
    <t>5:68830559-68830710/20,20/-</t>
  </si>
  <si>
    <t>5:68840706-68840857/19,21/+</t>
  </si>
  <si>
    <t>5:68840812-68840963/16,24/-</t>
  </si>
  <si>
    <t>5:68840921-68841072/17,23/+</t>
  </si>
  <si>
    <t>5:68843734-68843885/18,22/+</t>
  </si>
  <si>
    <t>5:68843840-68843991/17,23/-</t>
  </si>
  <si>
    <t>5:68847343-68847494/19,21/-</t>
  </si>
  <si>
    <t>5:68849370-68849521/20,20/+</t>
  </si>
  <si>
    <t>5:68849460-68849611/18,22/-</t>
  </si>
  <si>
    <t>2:87042702-87042853/18,22/+</t>
  </si>
  <si>
    <t>2:87042800-87042951/18,22/-</t>
  </si>
  <si>
    <t>2:87049384-87049535/18,22/-</t>
  </si>
  <si>
    <t>2:87069403-87069554/18,22/-</t>
  </si>
  <si>
    <t>2:87072021-87072172/19,21/+</t>
  </si>
  <si>
    <t>2:87073769-87073920/18,22/+</t>
  </si>
  <si>
    <t>2:87073877-87074028/19,21/-</t>
  </si>
  <si>
    <t>2:87080092-87080243/19,21/-</t>
  </si>
  <si>
    <t>2:87085145-87085296/17,23/+</t>
  </si>
  <si>
    <t>2:87085233-87085384/17,23/-</t>
  </si>
  <si>
    <t>2:87085344-87085495/19,21/+</t>
  </si>
  <si>
    <t>2:87085440-87085591/18,22/-</t>
  </si>
  <si>
    <t>2:87088871-87089022/20,20/+</t>
  </si>
  <si>
    <t>7:143551182-143551333/18,22/+</t>
  </si>
  <si>
    <t>7:143554149-143554300/19,21/+</t>
  </si>
  <si>
    <t>7:143554257-143554408/18,22/-</t>
  </si>
  <si>
    <t>7:143554371-143554522/16,24/+</t>
  </si>
  <si>
    <t>7:143555849-143556000/17,23/+</t>
  </si>
  <si>
    <t>7:143555953-143556104/16,24/-</t>
  </si>
  <si>
    <t>7:143556047-143556198/17,23/+</t>
  </si>
  <si>
    <t>7:143556154-143556305/20,20/-</t>
  </si>
  <si>
    <t>7:143557277-143557428/18,22/+</t>
  </si>
  <si>
    <t>7:143557380-143557531/18,22/-</t>
  </si>
  <si>
    <t>7:143557496-143557647/17,23/+</t>
  </si>
  <si>
    <t>7:143558167-143558318/16,24/+</t>
  </si>
  <si>
    <t>7:143558265-143558416/18,22/-</t>
  </si>
  <si>
    <t>7:143558353-143558504/17,23/+</t>
  </si>
  <si>
    <t>7:143559479-143559630/19,21/+</t>
  </si>
  <si>
    <t>7:143559587-143559738/19,21/-</t>
  </si>
  <si>
    <t>7:143559863-143560014/20,20/+</t>
  </si>
  <si>
    <t>7:143559964-143560115/17,23/-</t>
  </si>
  <si>
    <t>7:143560078-143560229/17,23/+</t>
  </si>
  <si>
    <t>7:143560183-143560334/19,21/-</t>
  </si>
  <si>
    <t>7:143560292-143560443/18,22/+</t>
  </si>
  <si>
    <t>7:143560389-143560540/18,22/-</t>
  </si>
  <si>
    <t>7:143560502-143560653/20,20/+</t>
  </si>
  <si>
    <t>7:143560612-143560763/20,20/-</t>
  </si>
  <si>
    <t>7:143560697-143560848/17,23/+</t>
  </si>
  <si>
    <t>7:143560802-143560953/17,23/-</t>
  </si>
  <si>
    <t>7:143573025-143573176/19,21/+</t>
  </si>
  <si>
    <t>7:143573128-143573279/18,22/-</t>
  </si>
  <si>
    <t>7:143573242-143573393/19,21/+</t>
  </si>
  <si>
    <t>7:143573349-143573500/17,23/-</t>
  </si>
  <si>
    <t>7:143573466-143573617/17,23/+</t>
  </si>
  <si>
    <t>7:143573570-143573721/19,21/-</t>
  </si>
  <si>
    <t>7:143573664-143573815/18,22/+</t>
  </si>
  <si>
    <t>7:143510692-143510843/18,22/+</t>
  </si>
  <si>
    <t>7:143510789-143510940/20,20/-</t>
  </si>
  <si>
    <t>7:143530315-143530466/19,21/+</t>
  </si>
  <si>
    <t>7:143530424-143530575/19,21/-</t>
  </si>
  <si>
    <t>7:143530520-143530671/19,21/+</t>
  </si>
  <si>
    <t>7:143530583-143530734/18,22/-</t>
  </si>
  <si>
    <t>7:143530698-143530849/17,23/+</t>
  </si>
  <si>
    <t>7:143530767-143530918/19,21/-</t>
  </si>
  <si>
    <t>7:143530883-143531034/16,24/+</t>
  </si>
  <si>
    <t>7:143412938-143413089/20,20/+</t>
  </si>
  <si>
    <t>7:143413048-143413199/19,21/-</t>
  </si>
  <si>
    <t>7:143416745-143416896/20,20/+</t>
  </si>
  <si>
    <t>7:143416850-143417001/16,24/-</t>
  </si>
  <si>
    <t>7:143416928-143417079/17,23/+</t>
  </si>
  <si>
    <t>7:143417034-143417185/19,21/-</t>
  </si>
  <si>
    <t>7:143417144-143417295/19,21/+</t>
  </si>
  <si>
    <t>7:143417243-143417394/20,20/-</t>
  </si>
  <si>
    <t>7:143417338-143417489/17,23/+</t>
  </si>
  <si>
    <t>7:143417433-143417584/16,24/-</t>
  </si>
  <si>
    <t>7:143417523-143417674/19,21/+</t>
  </si>
  <si>
    <t>7:143417626-143417777/20,20/-</t>
  </si>
  <si>
    <t>7:143417738-143417889/17,23/+</t>
  </si>
  <si>
    <t>7:143417867-143418018/19,21/+</t>
  </si>
  <si>
    <t>7:143417935-143418086/19,21/-</t>
  </si>
  <si>
    <t>7:143418013-143418164/17,23/+</t>
  </si>
  <si>
    <t>7:143418345-143418496/17,23/-</t>
  </si>
  <si>
    <t>7:143419713-143419864/20,20/+</t>
  </si>
  <si>
    <t>7:143419822-143419973/18,22/-</t>
  </si>
  <si>
    <t>7:143419938-143420089/17,23/+</t>
  </si>
  <si>
    <t>7:143420276-143420427/19,21/+</t>
  </si>
  <si>
    <t>7:143420381-143420532/17,23/-</t>
  </si>
  <si>
    <t>7:143420452-143420603/17,23/+</t>
  </si>
  <si>
    <t>7:143421388-143421539/20,20/+</t>
  </si>
  <si>
    <t>7:143421492-143421643/17,23/-</t>
  </si>
  <si>
    <t>7:143421579-143421730/18,22/+</t>
  </si>
  <si>
    <t>7:143421683-143421834/18,22/-</t>
  </si>
  <si>
    <t>7:143421770-143421921/20,20/+</t>
  </si>
  <si>
    <t>7:143424476-143424627/18,22/+</t>
  </si>
  <si>
    <t>7:143424579-143424730/16,24/-</t>
  </si>
  <si>
    <t>7:143424641-143424792/19,21/+</t>
  </si>
  <si>
    <t>7:144059738-144059889/20,20/+</t>
  </si>
  <si>
    <t>7:144059813-144059964/18,22/-</t>
  </si>
  <si>
    <t>7:144059924-144060075/19,21/+</t>
  </si>
  <si>
    <t>7:144060027-144060178/18,22/-</t>
  </si>
  <si>
    <t>7:144060118-144060269/17,23/+</t>
  </si>
  <si>
    <t>7:144060205-144060356/18,22/-</t>
  </si>
  <si>
    <t>7:144060309-144060460/18,22/+</t>
  </si>
  <si>
    <t>7:144060408-144060559/19,21/-</t>
  </si>
  <si>
    <t>7:144060522-144060673/18,22/+</t>
  </si>
  <si>
    <t>7:144060618-144060769/17,23/-</t>
  </si>
  <si>
    <t>7:144060717-144060868/18,22/+</t>
  </si>
  <si>
    <t>7:144060824-144060975/18,22/-</t>
  </si>
  <si>
    <t>7:144060895-144061046/18,22/+</t>
  </si>
  <si>
    <t>7:144061002-144061153/18,22/-</t>
  </si>
  <si>
    <t>7:144061118-144061269/17,23/+</t>
  </si>
  <si>
    <t>7:144061181-144061332/17,23/-</t>
  </si>
  <si>
    <t>7:144061293-144061444/19,21/+</t>
  </si>
  <si>
    <t>7:144061397-144061548/17,23/-</t>
  </si>
  <si>
    <t>7:144061468-144061619/18,22/+</t>
  </si>
  <si>
    <t>7:144061575-144061726/19,21/-</t>
  </si>
  <si>
    <t>7:144061668-144061819/18,22/+</t>
  </si>
  <si>
    <t>7:144061759-144061910/18,22/-</t>
  </si>
  <si>
    <t>7:144061855-144062006/18,22/+</t>
  </si>
  <si>
    <t>7:144061955-144062106/18,22/-</t>
  </si>
  <si>
    <t>7:144062053-144062204/18,22/+</t>
  </si>
  <si>
    <t>7:144062152-144062303/20,20/-</t>
  </si>
  <si>
    <t>7:144062265-144062416/18,22/+</t>
  </si>
  <si>
    <t>7:144062368-144062519/17,23/-</t>
  </si>
  <si>
    <t>7:144062477-144062628/19,21/+</t>
  </si>
  <si>
    <t>7:144062546-144062697/16,24/-</t>
  </si>
  <si>
    <t>7:144062659-144062810/20,20/+</t>
  </si>
  <si>
    <t>7:144062757-144062908/19,21/-</t>
  </si>
  <si>
    <t>7:144062856-144063007/16,24/+</t>
  </si>
  <si>
    <t>7:144063420-144063571/18,22/-</t>
  </si>
  <si>
    <t>7:144063879-144064030/17,23/+</t>
  </si>
  <si>
    <t>7:144063984-144064135/17,23/-</t>
  </si>
  <si>
    <t>7:144064171-144064322/19,21/+</t>
  </si>
  <si>
    <t>7:144064277-144064428/19,21/-</t>
  </si>
  <si>
    <t>7:144064373-144064524/17,23/+</t>
  </si>
  <si>
    <t>7:144068231-144068382/18,22/+</t>
  </si>
  <si>
    <t>7:144068328-144068479/19,21/-</t>
  </si>
  <si>
    <t>7:144068942-144069093/19,21/+</t>
  </si>
  <si>
    <t>7:144069025-144069176/18,22/-</t>
  </si>
  <si>
    <t>7:144069347-144069498/18,22/+</t>
  </si>
  <si>
    <t>7:144069454-144069605/18,22/-</t>
  </si>
  <si>
    <t>7:144069750-144069901/19,21/-</t>
  </si>
  <si>
    <t>7:144070263-144070414/19,21/+</t>
  </si>
  <si>
    <t>7:144071801-144071952/18,22/+</t>
  </si>
  <si>
    <t>7:144071886-144072037/19,21/-</t>
  </si>
  <si>
    <t>7:144072574-144072725/20,20/+</t>
  </si>
  <si>
    <t>7:144072682-144072833/17,23/-</t>
  </si>
  <si>
    <t>7:144074186-144074337/18,22/-</t>
  </si>
  <si>
    <t>7:144075828-144075979/20,20/+</t>
  </si>
  <si>
    <t>7:144075938-144076089/19,21/-</t>
  </si>
  <si>
    <t>7:144076967-144077118/18,22/+</t>
  </si>
  <si>
    <t>7:144077056-144077207/17,23/-</t>
  </si>
  <si>
    <t>16:30199977-30200128/20,20/+</t>
  </si>
  <si>
    <t>16:30200072-30200223/17,23/-</t>
  </si>
  <si>
    <t>16:30200187-30200338/16,24/+</t>
  </si>
  <si>
    <t>16:30200271-30200422/19,21/-</t>
  </si>
  <si>
    <t>16:30200383-30200534/19,21/+</t>
  </si>
  <si>
    <t>16:30200492-30200643/19,21/-</t>
  </si>
  <si>
    <t>16:30196495-30196646/20,20/+</t>
  </si>
  <si>
    <t>16:30196594-30196745/16,24/-</t>
  </si>
  <si>
    <t>16:30196663-30196814/19,21/+</t>
  </si>
  <si>
    <t>16:30197860-30198011/19,21/+</t>
  </si>
  <si>
    <t>16:30197969-30198120/19,21/-</t>
  </si>
  <si>
    <t>16:30198102-30198253/19,21/+</t>
  </si>
  <si>
    <t>16:30198208-30198359/18,22/-</t>
  </si>
  <si>
    <t>16:30198338-30198489/17,23/+</t>
  </si>
  <si>
    <t>16:30198446-30198597/20,20/-</t>
  </si>
  <si>
    <t>16:30198681-30198832/17,23/+</t>
  </si>
  <si>
    <t>16:30198781-30198932/19,21/-</t>
  </si>
  <si>
    <t>16:30198892-30199043/16,24/+</t>
  </si>
  <si>
    <t>16:30198995-30199146/19,21/-</t>
  </si>
  <si>
    <t>16:30199100-30199251/17,23/+</t>
  </si>
  <si>
    <t>16:30199187-30199338/16,24/+</t>
  </si>
  <si>
    <t>16:30199274-30199425/16,24/-</t>
  </si>
  <si>
    <t>16:30199380-30199531/19,21/+</t>
  </si>
  <si>
    <t>16:30199478-30199629/19,21/-</t>
  </si>
  <si>
    <t>16:30199652-30199803/19,21/+</t>
  </si>
  <si>
    <t>16:30199743-30199894/19,21/-</t>
  </si>
  <si>
    <t>16:30199808-30199959/18,22/+</t>
  </si>
  <si>
    <t>1:145764995-145765146/19,21/+</t>
  </si>
  <si>
    <t>1:145765088-145765239/19,21/-</t>
  </si>
  <si>
    <t>1:145765177-145765328/17,23/+</t>
  </si>
  <si>
    <t>1:145765266-145765417/19,21/-</t>
  </si>
  <si>
    <t>1:145765381-145765532/17,23/+</t>
  </si>
  <si>
    <t>1:145769365-145769516/19,21/+</t>
  </si>
  <si>
    <t>1:145769467-145769618/19,21/-</t>
  </si>
  <si>
    <t>1:145771591-145771742/20,20/+</t>
  </si>
  <si>
    <t>1:145771690-145771841/20,20/-</t>
  </si>
  <si>
    <t>1:145787720-145787871/18,22/+</t>
  </si>
  <si>
    <t>1:145787828-145787979/19,21/-</t>
  </si>
  <si>
    <t>1:145788740-145788891/20,20/-</t>
  </si>
  <si>
    <t>1:145791035-145791186/18,22/+</t>
  </si>
  <si>
    <t>1:145791141-145791292/20,20/-</t>
  </si>
  <si>
    <t>1:145803279-145803430/20,20/+</t>
  </si>
  <si>
    <t>1:145804211-145804362/18,22/+</t>
  </si>
  <si>
    <t>1:145804315-145804466/20,20/-</t>
  </si>
  <si>
    <t>1:145811317-145811468/19,21/+</t>
  </si>
  <si>
    <t>1:145811426-145811577/19,21/-</t>
  </si>
  <si>
    <t>1:145811870-145812021/17,23/+</t>
  </si>
  <si>
    <t>1:145811955-145812106/19,21/-</t>
  </si>
  <si>
    <t>1:145816606-145816757/18,22/+</t>
  </si>
  <si>
    <t>1:145818742-145818893/20,20/+</t>
  </si>
  <si>
    <t>1:145826866-145827017/17,23/+</t>
  </si>
  <si>
    <t>1:145826820-145826971/18,22/-</t>
  </si>
  <si>
    <t>16:29464926-29465077/19,21/+</t>
  </si>
  <si>
    <t>16:29465001-29465152/18,22/-</t>
  </si>
  <si>
    <t>16:29465311-29465462/20,20/-</t>
  </si>
  <si>
    <t>16:29465316-29465467/16,24/+</t>
  </si>
  <si>
    <t>16:29465478-29465629/19,21/+</t>
  </si>
  <si>
    <t>16:29465570-29465721/19,21/-</t>
  </si>
  <si>
    <t>16:29465651-29465802/18,22/+</t>
  </si>
  <si>
    <t>1:206205732-206205883/17,23/+</t>
  </si>
  <si>
    <t>1:206205833-206205984/19,21/-</t>
  </si>
  <si>
    <t>1:206205945-206206096/20,20/+</t>
  </si>
  <si>
    <t>1:206303256-206303407/19,21/+</t>
  </si>
  <si>
    <t>1:206303362-206303513/18,22/-</t>
  </si>
  <si>
    <t>1:206342787-206342938/18,22/+</t>
  </si>
  <si>
    <t>1:206342872-206343023/20,20/-</t>
  </si>
  <si>
    <t>1:206342985-206343136/18,22/+</t>
  </si>
  <si>
    <t>1:206383989-206384140/20,20/+</t>
  </si>
  <si>
    <t>1:206383986-206384137/17,23/-</t>
  </si>
  <si>
    <t>1:206392651-206392802/17,23/+</t>
  </si>
  <si>
    <t>1:206392758-206392909/20,20/-</t>
  </si>
  <si>
    <t>1:206392870-206393021/19,21/+</t>
  </si>
  <si>
    <t>1:206393515-206393666/19,21/+</t>
  </si>
  <si>
    <t>1:206393621-206393772/17,23/-</t>
  </si>
  <si>
    <t>1:206401400-206401551/17,23/+</t>
  </si>
  <si>
    <t>1:206401507-206401658/19,21/-</t>
  </si>
  <si>
    <t>1:206401621-206401772/18,22/+</t>
  </si>
  <si>
    <t>1:206405225-206405376/18,22/+</t>
  </si>
  <si>
    <t>1:206405332-206405483/18,22/-</t>
  </si>
  <si>
    <t>1:206406356-206406507/17,23/+</t>
  </si>
  <si>
    <t>1:206406461-206406612/18,22/-</t>
  </si>
  <si>
    <t>1:206406558-206406709/19,21/+</t>
  </si>
  <si>
    <t>1:206406653-206406804/18,22/-</t>
  </si>
  <si>
    <t>1:206406769-206406920/16,24/+</t>
  </si>
  <si>
    <t>1:206406844-206406995/19,21/-</t>
  </si>
  <si>
    <t>1:206406956-206407107/19,21/+</t>
  </si>
  <si>
    <t>1:206407065-206407216/19,21/-</t>
  </si>
  <si>
    <t>1:206407140-206407291/18,22/+</t>
  </si>
  <si>
    <t>1:206407243-206407394/19,21/-</t>
  </si>
  <si>
    <t>1:206407356-206407507/18,22/+</t>
  </si>
  <si>
    <t>1:206407420-206407571/17,23/-</t>
  </si>
  <si>
    <t>1:206407533-206407684/19,21/+</t>
  </si>
  <si>
    <t>1:206407594-206407745/20,20/-</t>
  </si>
  <si>
    <t>1:206407705-206407856/20,20/+</t>
  </si>
  <si>
    <t>1:206407801-206407952/19,21/-</t>
  </si>
  <si>
    <t>1:206407908-206408059/19,21/+</t>
  </si>
  <si>
    <t>1:206415860-206416011/17,23/-</t>
  </si>
  <si>
    <t>1:206415865-206416016/20,20/+</t>
  </si>
  <si>
    <t>1:206419346-206419497/18,22/-</t>
  </si>
  <si>
    <t>1:206419351-206419502/18,22/+</t>
  </si>
  <si>
    <t>1:206421216-206421367/19,21/+</t>
  </si>
  <si>
    <t>1:206421215-206421366/18,22/-</t>
  </si>
  <si>
    <t>1:206430141-206430292/17,23/+</t>
  </si>
  <si>
    <t>1:206430137-206430288/19,21/-</t>
  </si>
  <si>
    <t>1:206436941-206437092/20,20/+</t>
  </si>
  <si>
    <t>1:206436937-206437088/16,24/-</t>
  </si>
  <si>
    <t>1:206437940-206438091/18,22/+</t>
  </si>
  <si>
    <t>1:206438048-206438199/19,21/-</t>
  </si>
  <si>
    <t>1:206439952-206440103/20,20/+</t>
  </si>
  <si>
    <t>1:206440059-206440210/18,22/-</t>
  </si>
  <si>
    <t>1:206446010-206446161/19,21/+</t>
  </si>
  <si>
    <t>1:206446098-206446249/17,23/-</t>
  </si>
  <si>
    <t>1:206446212-206446363/20,20/+</t>
  </si>
  <si>
    <t>1:206450346-206450497/20,20/+</t>
  </si>
  <si>
    <t>1:206450352-206450503/16,24/-</t>
  </si>
  <si>
    <t>1:206453169-206453320/20,20/+</t>
  </si>
  <si>
    <t>1:206453264-206453415/17,23/-</t>
  </si>
  <si>
    <t>1:206454814-206454965/19,21/+</t>
  </si>
  <si>
    <t>1:206454922-206455073/19,21/-</t>
  </si>
  <si>
    <t>1:206458561-206458712/18,22/+</t>
  </si>
  <si>
    <t>1:206458659-206458810/17,23/-</t>
  </si>
  <si>
    <t>1:206458775-206458926/18,22/+</t>
  </si>
  <si>
    <t>1:206458879-206459030/20,20/-</t>
  </si>
  <si>
    <t>1:206461014-206461165/19,21/+</t>
  </si>
  <si>
    <t>1:206461118-206461269/16,24/-</t>
  </si>
  <si>
    <t>1:206461236-206461387/16,24/+</t>
  </si>
  <si>
    <t>1:206461325-206461476/19,21/-</t>
  </si>
  <si>
    <t>1:206461436-206461587/18,22/+</t>
  </si>
  <si>
    <t>1:206461542-206461693/20,20/-</t>
  </si>
  <si>
    <t>1:206461655-206461806/18,22/+</t>
  </si>
  <si>
    <t>1:206461755-206461906/19,21/-</t>
  </si>
  <si>
    <t>1:206461822-206461977/20,20/+</t>
  </si>
  <si>
    <t>1:206461932-206462083/18,22/-</t>
  </si>
  <si>
    <t>1:206462047-206462198/17,23/+</t>
  </si>
  <si>
    <t>1:206462153-206462304/18,22/-</t>
  </si>
  <si>
    <t>1:206462263-206462414/19,21/+</t>
  </si>
  <si>
    <t>1:206462364-206462515/18,22/-</t>
  </si>
  <si>
    <t>1:206462451-206462602/20,20/+</t>
  </si>
  <si>
    <t>1:206462559-206462710/17,23/-</t>
  </si>
  <si>
    <t>1:206462676-206462827/17,23/+</t>
  </si>
  <si>
    <t>1:206462778-206462929/17,23/-</t>
  </si>
  <si>
    <t>Wilcoxon ranked p-value</t>
  </si>
  <si>
    <t>RefSeq gene name</t>
  </si>
  <si>
    <t>AdiposeTissue_Adipose-Subcutaneous</t>
  </si>
  <si>
    <t>AdiposeTissue_Adipose-Visceral_Omentum</t>
  </si>
  <si>
    <t>AdrenalGland_AdrenalGland</t>
  </si>
  <si>
    <t>Blood_Cells-EBV-transformedlymphocytes</t>
  </si>
  <si>
    <t>BloodVessel_Artery-Aorta</t>
  </si>
  <si>
    <t>BloodVessel_Artery-Coronary</t>
  </si>
  <si>
    <t>BloodVessel_Artery-Tibial</t>
  </si>
  <si>
    <t>Blood_WholeBlood</t>
  </si>
  <si>
    <t>Brain_Brain-Amygdala</t>
  </si>
  <si>
    <t>Brain_Brain-Anteriorcingulatecortex_BA24</t>
  </si>
  <si>
    <t>Brain_Brain-Caudate_basalganglia</t>
  </si>
  <si>
    <t>Brain_Brain-CerebellarHemisphere</t>
  </si>
  <si>
    <t>Brain_Brain-Cerebellum</t>
  </si>
  <si>
    <t>Brain_Brain-Cortex</t>
  </si>
  <si>
    <t>Brain_Brain-FrontalCortex_BA9</t>
  </si>
  <si>
    <t>Brain_Brain-Hippocampus</t>
  </si>
  <si>
    <t>Brain_Brain-Hypothalamus</t>
  </si>
  <si>
    <t>Brain_Brain-Nucleusaccumbens_basalganglia</t>
  </si>
  <si>
    <t>Brain_Brain-Putamen_basalganglia</t>
  </si>
  <si>
    <t>Brain_Brain-Spinalcord_cervicalc-1</t>
  </si>
  <si>
    <t>Brain_Brain-Substantianigra</t>
  </si>
  <si>
    <t>Breast_Breast-MammaryTissue</t>
  </si>
  <si>
    <t>Colon_Colon-Transverse</t>
  </si>
  <si>
    <t>Esophagus_Esophagus-Mucosa</t>
  </si>
  <si>
    <t>Esophagus_Esophagus-Muscularis</t>
  </si>
  <si>
    <t>FallopianTube_FallopianTube</t>
  </si>
  <si>
    <t>Heart_Heart-AtrialAppendage</t>
  </si>
  <si>
    <t>Heart_Heart-LeftVentricle</t>
  </si>
  <si>
    <t>Kidney_Kidney-Cortex</t>
  </si>
  <si>
    <t>Liver_Liver</t>
  </si>
  <si>
    <t>Lung_Lung</t>
  </si>
  <si>
    <t>Muscle_Muscle-Skeletal</t>
  </si>
  <si>
    <t>Nerve_Nerve-Tibial</t>
  </si>
  <si>
    <t>Ovary_Ovary</t>
  </si>
  <si>
    <t>Pancreas_Pancreas</t>
  </si>
  <si>
    <t>Pituitary_Pituitary</t>
  </si>
  <si>
    <t>Prostate_Prostate</t>
  </si>
  <si>
    <t>Skin_Cells-Transformedfibroblasts</t>
  </si>
  <si>
    <t>Skin_Skin-NotSunExposed_Suprapubic</t>
  </si>
  <si>
    <t>Skin_Skin-SunExposed_Lowerleg</t>
  </si>
  <si>
    <t>Stomach_Stomach</t>
  </si>
  <si>
    <t>Testis_Testis</t>
  </si>
  <si>
    <t>Thyroid_Thyroid</t>
  </si>
  <si>
    <t>Uterus_Uterus</t>
  </si>
  <si>
    <t>Vagina_Vagina</t>
  </si>
  <si>
    <t>MEDIAN EXPRESSION LEVELS</t>
  </si>
  <si>
    <t>errors in GRCh37?</t>
  </si>
  <si>
    <t>yes; missing human paralog</t>
  </si>
  <si>
    <t>errors in GRCh38?</t>
  </si>
  <si>
    <t>yes; one gap left unresolved</t>
  </si>
  <si>
    <t>10q11.2_Orang_distal_7</t>
  </si>
  <si>
    <t>10q11.2_alt_haplotype_Gorilla_1</t>
  </si>
  <si>
    <t>10q11.2_alt_haplotype_Gorilla_2</t>
  </si>
  <si>
    <t>10q11.2_Chimp_distal_1</t>
  </si>
  <si>
    <t>10q11.2_Chimp_distal_10</t>
  </si>
  <si>
    <t>10q11.2_Chimp_distal_11</t>
  </si>
  <si>
    <t>10q11.2_Chimp_distal_12</t>
  </si>
  <si>
    <t>10q11.2_Chimp_distal_13</t>
  </si>
  <si>
    <t>10q11.2_Chimp_distal_14</t>
  </si>
  <si>
    <t>10q11.2_Chimp_distal_15</t>
  </si>
  <si>
    <t>10q11.2_Chimp_distal_16</t>
  </si>
  <si>
    <t>10q11.2_Chimp_distal_17</t>
  </si>
  <si>
    <t>10q11.2_Chimp_distal_18</t>
  </si>
  <si>
    <t>10q11.2_Chimp_distal_19</t>
  </si>
  <si>
    <t>10q11.2_Chimp_distal_2</t>
  </si>
  <si>
    <t>10q11.2_Chimp_distal_20</t>
  </si>
  <si>
    <t>10q11.2_Chimp_distal_21</t>
  </si>
  <si>
    <t>10q11.2_Chimp_distal_22</t>
  </si>
  <si>
    <t>10q11.2_Chimp_distal_23</t>
  </si>
  <si>
    <t>10q11.2_Chimp_distal_24</t>
  </si>
  <si>
    <t>10q11.2_Chimp_distal_25</t>
  </si>
  <si>
    <t>10q11.2_Chimp_distal_26</t>
  </si>
  <si>
    <t>10q11.2_Chimp_distal_27</t>
  </si>
  <si>
    <t>10q11.2_Chimp_distal_3</t>
  </si>
  <si>
    <t>10q11.2_Chimp_distal_4</t>
  </si>
  <si>
    <t>10q11.2_Chimp_distal_5</t>
  </si>
  <si>
    <t>10q11.2_Chimp_distal_6</t>
  </si>
  <si>
    <t>10q11.2_Chimp_distal_7</t>
  </si>
  <si>
    <t>10q11.2_Chimp_distal_8</t>
  </si>
  <si>
    <t>10q11.2_Chimp_distal_9</t>
  </si>
  <si>
    <t>10q11.2_Chimp_proximal_1</t>
  </si>
  <si>
    <t>10q11.2_Chimp_proximal_10</t>
  </si>
  <si>
    <t>10q11.2_Chimp_proximal_11</t>
  </si>
  <si>
    <t>10q11.2_Chimp_proximal_13</t>
  </si>
  <si>
    <t>10q11.2_Chimp_proximal_14</t>
  </si>
  <si>
    <t>10q11.2_Chimp_proximal_15</t>
  </si>
  <si>
    <t>10q11.2_Chimp_proximal_16</t>
  </si>
  <si>
    <t>10q11.2_Chimp_proximal_17</t>
  </si>
  <si>
    <t>10q11.2_Chimp_proximal_2</t>
  </si>
  <si>
    <t>10q11.2_Chimp_proximal_3</t>
  </si>
  <si>
    <t>10q11.2_Chimp_proximal_5</t>
  </si>
  <si>
    <t>10q11.2_Chimp_proximal_6</t>
  </si>
  <si>
    <t>10q11.2_Chimp_proximal_8</t>
  </si>
  <si>
    <t>10q11.2_Chimp_proximal_9</t>
  </si>
  <si>
    <t>10q11.2_Gorilla_distal_1</t>
  </si>
  <si>
    <t>10q11.2_Gorilla_distal_10</t>
  </si>
  <si>
    <t>10q11.2_Gorilla_distal_11</t>
  </si>
  <si>
    <t>10q11.2_Gorilla_distal_12</t>
  </si>
  <si>
    <t>10q11.2_Gorilla_distal_13</t>
  </si>
  <si>
    <t>10q11.2_Gorilla_distal_14</t>
  </si>
  <si>
    <t>10q11.2_Gorilla_distal_15</t>
  </si>
  <si>
    <t>10q11.2_Gorilla_distal_16</t>
  </si>
  <si>
    <t>10q11.2_Gorilla_distal_17</t>
  </si>
  <si>
    <t>10q11.2_Gorilla_distal_18</t>
  </si>
  <si>
    <t>10q11.2_Gorilla_distal_19</t>
  </si>
  <si>
    <t>10q11.2_Gorilla_distal_2</t>
  </si>
  <si>
    <t>10q11.2_Gorilla_distal_20</t>
  </si>
  <si>
    <t>10q11.2_Gorilla_distal_21</t>
  </si>
  <si>
    <t>10q11.2_Gorilla_distal_22</t>
  </si>
  <si>
    <t>10q11.2_Gorilla_distal_23</t>
  </si>
  <si>
    <t>10q11.2_Gorilla_distal_24</t>
  </si>
  <si>
    <t>10q11.2_Gorilla_distal_25</t>
  </si>
  <si>
    <t>10q11.2_Gorilla_distal_26</t>
  </si>
  <si>
    <t>10q11.2_Gorilla_distal_27</t>
  </si>
  <si>
    <t>10q11.2_Gorilla_distal_3</t>
  </si>
  <si>
    <t>10q11.2_Gorilla_distal_4</t>
  </si>
  <si>
    <t>10q11.2_Gorilla_distal_5</t>
  </si>
  <si>
    <t>10q11.2_Gorilla_distal_6</t>
  </si>
  <si>
    <t>10q11.2_Gorilla_distal_7</t>
  </si>
  <si>
    <t>10q11.2_Gorilla_distal_8</t>
  </si>
  <si>
    <t>10q11.2_Gorilla_distal_9</t>
  </si>
  <si>
    <t>10q11.2_Gorilla_orphan</t>
  </si>
  <si>
    <t>10q11.2_Gorilla_proximal_1</t>
  </si>
  <si>
    <t>10q11.2_Gorilla_proximal_2</t>
  </si>
  <si>
    <t>10q11.2_Gorilla_proximal_3</t>
  </si>
  <si>
    <t>10q11.2_Orang_distal_1</t>
  </si>
  <si>
    <t>10q11.2_Orang_distal_2</t>
  </si>
  <si>
    <t>10q11.2_Orang_distal_3</t>
  </si>
  <si>
    <t>10q11.2_Orang_distal_4</t>
  </si>
  <si>
    <t>10q11.2_Orang_distal_5</t>
  </si>
  <si>
    <t>10q11.2_Orang_distal_6</t>
  </si>
  <si>
    <t>10q11.2_Orang_floating_1</t>
  </si>
  <si>
    <t>10q11.2_Orang_floating_10</t>
  </si>
  <si>
    <t>10q11.2_Orang_floating_11</t>
  </si>
  <si>
    <t>10q11.2_Orang_floating_12</t>
  </si>
  <si>
    <t>10q11.2_Orang_floating_13</t>
  </si>
  <si>
    <t>10q11.2_Orang_floating_14</t>
  </si>
  <si>
    <t>10q11.2_Orang_floating_15</t>
  </si>
  <si>
    <t>10q11.2_Orang_floating_16</t>
  </si>
  <si>
    <t>10q11.2_Orang_floating_17</t>
  </si>
  <si>
    <t>10q11.2_Orang_floating_18</t>
  </si>
  <si>
    <t>10q11.2_Orang_floating_19</t>
  </si>
  <si>
    <t>10q11.2_Orang_floating_2</t>
  </si>
  <si>
    <t>10q11.2_Orang_floating_3</t>
  </si>
  <si>
    <t>10q11.2_Orang_floating_4</t>
  </si>
  <si>
    <t>10q11.2_Orang_floating_5</t>
  </si>
  <si>
    <t>10q11.2_Orang_floating_6</t>
  </si>
  <si>
    <t>10q11.2_Orang_floating_7</t>
  </si>
  <si>
    <t>10q11.2_Orang_floating_8</t>
  </si>
  <si>
    <t>10q11.2_Orang_floating_9</t>
  </si>
  <si>
    <t>10q11.2_Orang_orphan</t>
  </si>
  <si>
    <t>10q11.2_Orang_proximal_1</t>
  </si>
  <si>
    <t>10q11.2_Orang_proximal_2</t>
  </si>
  <si>
    <t>10q11.2_Orang_proximal_4</t>
  </si>
  <si>
    <t>10q11.2_Orang_proximal_5</t>
  </si>
  <si>
    <t>10q11.2_Orang_proximal_6</t>
  </si>
  <si>
    <t>CH251-35P11</t>
  </si>
  <si>
    <t>10q11.2_Chimp_proximal_12</t>
  </si>
  <si>
    <t>AC186004.3</t>
  </si>
  <si>
    <t>CH251-621E17</t>
  </si>
  <si>
    <t>10q11.2_Chimp_proximal_4</t>
  </si>
  <si>
    <t>AC192478.2</t>
  </si>
  <si>
    <t>CH251-191C17</t>
  </si>
  <si>
    <t>10q11.2_Chimp_proximal_7</t>
  </si>
  <si>
    <t>AC183834.3</t>
  </si>
  <si>
    <t>CH276-523C6</t>
  </si>
  <si>
    <t>10q11.2_Orang_proximal_3</t>
  </si>
  <si>
    <t>AC223395.3</t>
  </si>
  <si>
    <t>1q32_Chimp_1</t>
  </si>
  <si>
    <t>5q13.2_Chimp_1</t>
  </si>
  <si>
    <t>5q13.2_Chimp_2</t>
  </si>
  <si>
    <t>5q13.2_Chimp_3</t>
  </si>
  <si>
    <t>5q13.2_Chimp_4</t>
  </si>
  <si>
    <t>5q13.2_Chimp_6</t>
  </si>
  <si>
    <t>5q13.2_Chimp_orphan</t>
  </si>
  <si>
    <t>CH251-294F23</t>
  </si>
  <si>
    <t>5q13.2_Chimp_5</t>
  </si>
  <si>
    <t>AC182492.2</t>
  </si>
  <si>
    <t>6p25.3_Chimp_DUSP22</t>
  </si>
  <si>
    <t>6p25.3_Gorilla_DUSP22_1</t>
  </si>
  <si>
    <t>6p25.3_Orang_DUSP22</t>
  </si>
  <si>
    <t>7q11.23_Chimp_46</t>
  </si>
  <si>
    <t>7q11.23_Chimp_49</t>
  </si>
  <si>
    <t>7q11.23_Chimp_1</t>
  </si>
  <si>
    <t>7q11.23_Chimp_14</t>
  </si>
  <si>
    <t>7q11.23_Chimp_2</t>
  </si>
  <si>
    <t>7q11.23_Chimp_24</t>
  </si>
  <si>
    <t>7q11.23_Chimp_25</t>
  </si>
  <si>
    <t>7q11.23_Chimp_26</t>
  </si>
  <si>
    <t>7q11.23_Chimp_27</t>
  </si>
  <si>
    <t>7q11.23_Chimp_28</t>
  </si>
  <si>
    <t>7q11.23_Chimp_29</t>
  </si>
  <si>
    <t>7q11.23_Chimp_3</t>
  </si>
  <si>
    <t>7q11.23_Chimp_37</t>
  </si>
  <si>
    <t>7q11.23_Chimp_38</t>
  </si>
  <si>
    <t>7q11.23_Chimp_4</t>
  </si>
  <si>
    <t>7q11.23_Chimp_42</t>
  </si>
  <si>
    <t>7q11.23_Chimp_44</t>
  </si>
  <si>
    <t>RP43-40P3</t>
  </si>
  <si>
    <t>7q11.23_Chimp_48</t>
  </si>
  <si>
    <t>7q11.23_Chimp_5</t>
  </si>
  <si>
    <t>7q11.23_Chimp_50</t>
  </si>
  <si>
    <t>7q11.23_Chimp_6</t>
  </si>
  <si>
    <t>7q11.23_Chimp_7</t>
  </si>
  <si>
    <t>7q11.23_Chimp_8</t>
  </si>
  <si>
    <t>7q11.23_Chimp_9</t>
  </si>
  <si>
    <t>7q11.23_Gorilla_BP1_1</t>
  </si>
  <si>
    <t>7q11.23_Gorilla_BP1_3</t>
  </si>
  <si>
    <t>7q11.23_Gorilla_BP1_4</t>
  </si>
  <si>
    <t>7q11.23_Gorilla_BP1_5</t>
  </si>
  <si>
    <t>7q11.23_Gorilla_BP1_6</t>
  </si>
  <si>
    <t>7q11.23_Gorilla_BP1_7</t>
  </si>
  <si>
    <t>7q11.23_Gorilla_BP2.1_1</t>
  </si>
  <si>
    <t>7q11.23_Gorilla_BP2.1_3</t>
  </si>
  <si>
    <t>7q11.23_Gorilla_BP2.1_4</t>
  </si>
  <si>
    <t>7q11.23_Gorilla_BP2.1_5</t>
  </si>
  <si>
    <t>7q11.23_Gorilla_BP2.2_1</t>
  </si>
  <si>
    <t>7q11.23_Gorilla_BP2.2_2</t>
  </si>
  <si>
    <t>7q11.23_Gorilla_BP2.2_3</t>
  </si>
  <si>
    <t>7q11.23_Gorilla_BP2.2_4</t>
  </si>
  <si>
    <t>7q11.23_Gorilla_BP3.1_1</t>
  </si>
  <si>
    <t>7q11.23_Gorilla_BP3.1_2</t>
  </si>
  <si>
    <t>7q11.23_Gorilla_BP3.1_3</t>
  </si>
  <si>
    <t>7q11.23_Gorilla_BP3.1_4</t>
  </si>
  <si>
    <t>7q11.23_Gorilla_BP3.1_5</t>
  </si>
  <si>
    <t>7q11.23_Gorilla_BP3.1_6</t>
  </si>
  <si>
    <t>7q11.23_Gorilla_BP3.2_1</t>
  </si>
  <si>
    <t>7q11.23_Gorilla_BP3.2_2</t>
  </si>
  <si>
    <t>7q11.23_Gorilla_BP3.2_3</t>
  </si>
  <si>
    <t>7q11.23_Orang_BP1.1_1</t>
  </si>
  <si>
    <t>7q11.23_Orang_BP1.1_2</t>
  </si>
  <si>
    <t>7q11.23_Orang_BP1.1_3</t>
  </si>
  <si>
    <t>7q11.23_Orang_BP1.1_4</t>
  </si>
  <si>
    <t>7q11.23_Orang_BP1.1_5</t>
  </si>
  <si>
    <t>7q11.23_Orang_BP1.2_1</t>
  </si>
  <si>
    <t>7q11.23_Orang_BP1.2_2</t>
  </si>
  <si>
    <t>7q11.23_Orang_BP1.2_3</t>
  </si>
  <si>
    <t>7q11.23_Orang_BP1.2_4</t>
  </si>
  <si>
    <t>7q11.23_Orang_BP1.2_5</t>
  </si>
  <si>
    <t>7q11.23_Orang_BP1.2_6</t>
  </si>
  <si>
    <t>7q11.23_Orang_BP2.1_1</t>
  </si>
  <si>
    <t>7q11.23_Orang_BP2.1_2</t>
  </si>
  <si>
    <t>7q11.23_Orang_BP2.1_3</t>
  </si>
  <si>
    <t>7q11.23_Orang_BP2.1_4</t>
  </si>
  <si>
    <t>7q11.23_Orang_BP2.1_5</t>
  </si>
  <si>
    <t>7q11.23_Orang_BP2.1_6</t>
  </si>
  <si>
    <t>7q11.23_Orang_BP2.2_1</t>
  </si>
  <si>
    <t>7q11.23_Orang_BP2.2_2</t>
  </si>
  <si>
    <t>7q11.23_Orang_BP2.2_3</t>
  </si>
  <si>
    <t>7q11.23_Orang_BP2.2_4</t>
  </si>
  <si>
    <t>7q11.23_Orang_BP2.2_5</t>
  </si>
  <si>
    <t>7q11.23_Orang_BP3.1_1</t>
  </si>
  <si>
    <t>7q11.23_Orang_BP3.1_2</t>
  </si>
  <si>
    <t>7q11.23_Orang_BP3.2_1</t>
  </si>
  <si>
    <t>7q11.23_Orang_BP3.2_2</t>
  </si>
  <si>
    <t>7q11.23_Orang_BP3.2_3</t>
  </si>
  <si>
    <t>7q11.23_Orang_orphan</t>
  </si>
  <si>
    <t>CH251-590G17</t>
  </si>
  <si>
    <t>7q11.23_Chimp_10</t>
  </si>
  <si>
    <t>AC198621.3</t>
  </si>
  <si>
    <t>CH251-283B24</t>
  </si>
  <si>
    <t>7q11.23_Chimp_11</t>
  </si>
  <si>
    <t>AC182767.3</t>
  </si>
  <si>
    <t>CH251-413P19</t>
  </si>
  <si>
    <t>7q11.23_Chimp_12</t>
  </si>
  <si>
    <t>AC198627.3</t>
  </si>
  <si>
    <t>RP43-180A19</t>
  </si>
  <si>
    <t>7q11.23_Chimp_13</t>
  </si>
  <si>
    <t>AC093709.2</t>
  </si>
  <si>
    <t>CH251-676A18</t>
  </si>
  <si>
    <t>7q11.23_Chimp_15</t>
  </si>
  <si>
    <t>AC190160.5</t>
  </si>
  <si>
    <t>RP43-35A11</t>
  </si>
  <si>
    <t>7q11.23_Chimp_16</t>
  </si>
  <si>
    <t>AC146202.3</t>
  </si>
  <si>
    <t>CH251-609N15</t>
  </si>
  <si>
    <t>7q11.23_Chimp_17</t>
  </si>
  <si>
    <t>AC204683.4</t>
  </si>
  <si>
    <t>CH251-391C2</t>
  </si>
  <si>
    <t>7q11.23_Chimp_18</t>
  </si>
  <si>
    <t>AC183903.2</t>
  </si>
  <si>
    <t>CH251-372I18</t>
  </si>
  <si>
    <t>7q11.23_Chimp_19</t>
  </si>
  <si>
    <t>AC192837.3</t>
  </si>
  <si>
    <t>CH251-312K18</t>
  </si>
  <si>
    <t>7q11.23_Chimp_20</t>
  </si>
  <si>
    <t>AC183984.2</t>
  </si>
  <si>
    <t>CH251-455P14</t>
  </si>
  <si>
    <t>7q11.23_Chimp_21</t>
  </si>
  <si>
    <t>AC183598.2</t>
  </si>
  <si>
    <t>CH251-11K10</t>
  </si>
  <si>
    <t>7q11.23_Chimp_22</t>
  </si>
  <si>
    <t>AC183838.2</t>
  </si>
  <si>
    <t>CH251-322N11</t>
  </si>
  <si>
    <t>7q11.23_Chimp_23</t>
  </si>
  <si>
    <t>AC182639.3</t>
  </si>
  <si>
    <t>CH251-283H1</t>
  </si>
  <si>
    <t>7q11.23_Chimp_30</t>
  </si>
  <si>
    <t>AC200458.2</t>
  </si>
  <si>
    <t>RP43-27N2</t>
  </si>
  <si>
    <t>7q11.23_Chimp_31</t>
  </si>
  <si>
    <t>AC146419.3</t>
  </si>
  <si>
    <t>CH251-378F1</t>
  </si>
  <si>
    <t>7q11.23_Chimp_32</t>
  </si>
  <si>
    <t>AC198629.5</t>
  </si>
  <si>
    <t>CH251-171F23</t>
  </si>
  <si>
    <t>7q11.23_Chimp_33</t>
  </si>
  <si>
    <t>AC183613.3</t>
  </si>
  <si>
    <t>CH251-141C5</t>
  </si>
  <si>
    <t>7q11.23_Chimp_34</t>
  </si>
  <si>
    <t>AC183833.2</t>
  </si>
  <si>
    <t>CH251-285C8</t>
  </si>
  <si>
    <t>7q11.23_Chimp_35</t>
  </si>
  <si>
    <t>AC200278.2</t>
  </si>
  <si>
    <t>CH251-329N17</t>
  </si>
  <si>
    <t>7q11.23_Chimp_36</t>
  </si>
  <si>
    <t>AC211562.4</t>
  </si>
  <si>
    <t>CH251-681K10</t>
  </si>
  <si>
    <t>7q11.23_Chimp_39</t>
  </si>
  <si>
    <t>AC200908.3</t>
  </si>
  <si>
    <t>CH251-579B2</t>
  </si>
  <si>
    <t>7q11.23_Chimp_40</t>
  </si>
  <si>
    <t>AC188564.3</t>
  </si>
  <si>
    <t>CH251-76M5</t>
  </si>
  <si>
    <t>7q11.23_Chimp_41</t>
  </si>
  <si>
    <t>AC148830.3</t>
  </si>
  <si>
    <t>CH251-480D10</t>
  </si>
  <si>
    <t>7q11.23_Chimp_43</t>
  </si>
  <si>
    <t>AC189087.3</t>
  </si>
  <si>
    <t>CH251-708P5</t>
  </si>
  <si>
    <t>7q11.23_Chimp_45</t>
  </si>
  <si>
    <t>AC203018.3</t>
  </si>
  <si>
    <t>CH251-3G8</t>
  </si>
  <si>
    <t>7q11.23_Chimp_47</t>
  </si>
  <si>
    <t>AC148837.4</t>
  </si>
  <si>
    <t>CH251-405H7</t>
  </si>
  <si>
    <t>7q11.23_Chimp_51</t>
  </si>
  <si>
    <t>AC204736.5</t>
  </si>
  <si>
    <t>CH251-716N8</t>
  </si>
  <si>
    <t>7q11.23_Chimp_52</t>
  </si>
  <si>
    <t>AC198614.3</t>
  </si>
  <si>
    <t>CH251-274E2</t>
  </si>
  <si>
    <t>7q11.23_Chimp_53</t>
  </si>
  <si>
    <t>AC188417.5</t>
  </si>
  <si>
    <t>RP43-60P8</t>
  </si>
  <si>
    <t>7q11.23_Chimp_54</t>
  </si>
  <si>
    <t>AC146069.4</t>
  </si>
  <si>
    <t>CH251-59N11</t>
  </si>
  <si>
    <t>7q11.23_Chimp_55</t>
  </si>
  <si>
    <t>AC163768.4</t>
  </si>
  <si>
    <t>2p11.2_Chimp_1</t>
  </si>
  <si>
    <t>2q13B_Chimp_proximal</t>
  </si>
  <si>
    <t>CH251-530K15</t>
  </si>
  <si>
    <t>2q13B_Chimp_distal</t>
  </si>
  <si>
    <t>AC182584.3</t>
  </si>
  <si>
    <t>2q21.1_Chimp_distal</t>
  </si>
  <si>
    <t>2q21.1_Chimp_proximal</t>
  </si>
  <si>
    <t>1q21_Chimp_1</t>
  </si>
  <si>
    <t>16q22.2_Chimp_1</t>
  </si>
  <si>
    <t>16q22.2_Chimp_2</t>
  </si>
  <si>
    <t>CH251-231E10</t>
  </si>
  <si>
    <t>CH276-57C3</t>
  </si>
  <si>
    <t>2q13_Chimp_distal</t>
  </si>
  <si>
    <t>2q13A_Chimp_insersion_site</t>
  </si>
  <si>
    <t>2q13A_Chimp_proximal</t>
  </si>
  <si>
    <t>18q11.1_Chimp_2</t>
  </si>
  <si>
    <t>7q35_Chimp_1</t>
  </si>
  <si>
    <t>7q35_Chimp_2</t>
  </si>
  <si>
    <t>Eichler/WUGSC</t>
  </si>
  <si>
    <t>Steinberg et al., Antonacci et al.</t>
  </si>
  <si>
    <t>Antonacci et al.</t>
  </si>
  <si>
    <t>Dennis et al.</t>
  </si>
  <si>
    <t>Steinberg et al., Dennis et al.</t>
  </si>
  <si>
    <t>Steinberg et al., O'Bleness et al.</t>
  </si>
  <si>
    <t>Steinberg et al., Dennis et al., O'Bleness et al.</t>
  </si>
  <si>
    <t>overall CN*</t>
  </si>
  <si>
    <t>A single individual with het deletion of GPRIN2A and GPRIN2B on same chromosome</t>
  </si>
  <si>
    <t>A single AFR individual validated by heat map - no cell line available for FISH for HGDP</t>
  </si>
  <si>
    <t>sex</t>
  </si>
  <si>
    <t>genotype</t>
  </si>
  <si>
    <t>1000GENOMES</t>
  </si>
  <si>
    <t>AFR</t>
  </si>
  <si>
    <t>HG01896</t>
  </si>
  <si>
    <t>M</t>
  </si>
  <si>
    <t>ASW</t>
  </si>
  <si>
    <t>NA20296</t>
  </si>
  <si>
    <t>HG01985</t>
  </si>
  <si>
    <t>HG02010</t>
  </si>
  <si>
    <t>HG02108</t>
  </si>
  <si>
    <t>HG02144</t>
  </si>
  <si>
    <t>HG02283</t>
  </si>
  <si>
    <t>HG02317</t>
  </si>
  <si>
    <t>HG02323</t>
  </si>
  <si>
    <t>HG02332</t>
  </si>
  <si>
    <t>HG02419</t>
  </si>
  <si>
    <t>HG02442</t>
  </si>
  <si>
    <t>GWD</t>
  </si>
  <si>
    <t>HG02462</t>
  </si>
  <si>
    <t>HG02465</t>
  </si>
  <si>
    <t>HG02476</t>
  </si>
  <si>
    <t>HG02501</t>
  </si>
  <si>
    <t>HG02580</t>
  </si>
  <si>
    <t>HG02611</t>
  </si>
  <si>
    <t>HG02666</t>
  </si>
  <si>
    <t>HG02804</t>
  </si>
  <si>
    <t>HG02807</t>
  </si>
  <si>
    <t>HG02813</t>
  </si>
  <si>
    <t>HG02836</t>
  </si>
  <si>
    <t>HG02852</t>
  </si>
  <si>
    <t>HG02881</t>
  </si>
  <si>
    <t>HG02884</t>
  </si>
  <si>
    <t>HG02895</t>
  </si>
  <si>
    <t>ESN</t>
  </si>
  <si>
    <t>HG02971</t>
  </si>
  <si>
    <t>HG02976</t>
  </si>
  <si>
    <t>HG03027</t>
  </si>
  <si>
    <t>HG03040</t>
  </si>
  <si>
    <t>MSL</t>
  </si>
  <si>
    <t>HG03069</t>
  </si>
  <si>
    <t>HG03079</t>
  </si>
  <si>
    <t>HG03084</t>
  </si>
  <si>
    <t>HG03096</t>
  </si>
  <si>
    <t>HG03100</t>
  </si>
  <si>
    <t>HG03118</t>
  </si>
  <si>
    <t>HG03135</t>
  </si>
  <si>
    <t>HG03163</t>
  </si>
  <si>
    <t>HG03172</t>
  </si>
  <si>
    <t>HG03342</t>
  </si>
  <si>
    <t>HG03458</t>
  </si>
  <si>
    <t>HG03464</t>
  </si>
  <si>
    <t>HG03478</t>
  </si>
  <si>
    <t>HG03511</t>
  </si>
  <si>
    <t>HG03539</t>
  </si>
  <si>
    <t>HG03547</t>
  </si>
  <si>
    <t>YRI</t>
  </si>
  <si>
    <t>NA18519</t>
  </si>
  <si>
    <t>NA18523</t>
  </si>
  <si>
    <t>NA18912</t>
  </si>
  <si>
    <t>NA19037</t>
  </si>
  <si>
    <t>NA19092</t>
  </si>
  <si>
    <t>NA19098</t>
  </si>
  <si>
    <t>NA19099</t>
  </si>
  <si>
    <t>NA19137</t>
  </si>
  <si>
    <t>NA19184</t>
  </si>
  <si>
    <t>NA19190</t>
  </si>
  <si>
    <t>NA19197</t>
  </si>
  <si>
    <t>NA19206</t>
  </si>
  <si>
    <t>NA19222</t>
  </si>
  <si>
    <t>NA19309</t>
  </si>
  <si>
    <t>NA19314</t>
  </si>
  <si>
    <t>NA19319</t>
  </si>
  <si>
    <t>NA19377</t>
  </si>
  <si>
    <t>NA19397</t>
  </si>
  <si>
    <t>NA19445</t>
  </si>
  <si>
    <t>NA20126</t>
  </si>
  <si>
    <t>NA20274</t>
  </si>
  <si>
    <t>NA20278</t>
  </si>
  <si>
    <t>NA20289</t>
  </si>
  <si>
    <t>NA20294</t>
  </si>
  <si>
    <t>HGDP</t>
  </si>
  <si>
    <t>BantuKenya</t>
  </si>
  <si>
    <t>AFR_BantuKenya_HGDP01414_F</t>
  </si>
  <si>
    <t>EsanESN</t>
  </si>
  <si>
    <t>AFR_EsanESN_HG03100_M</t>
  </si>
  <si>
    <t>Dinka</t>
  </si>
  <si>
    <t>AFR_Dinka_DNK5_M</t>
  </si>
  <si>
    <t>HG01880</t>
  </si>
  <si>
    <t>HG01883</t>
  </si>
  <si>
    <t>HG01885</t>
  </si>
  <si>
    <t>HG01889</t>
  </si>
  <si>
    <t>HG01890</t>
  </si>
  <si>
    <t>HG01894</t>
  </si>
  <si>
    <t>HG01912</t>
  </si>
  <si>
    <t>HG01914</t>
  </si>
  <si>
    <t>HG01958</t>
  </si>
  <si>
    <t>HG01986</t>
  </si>
  <si>
    <t>HG01989</t>
  </si>
  <si>
    <t>HG02051</t>
  </si>
  <si>
    <t>HG02054</t>
  </si>
  <si>
    <t>HG02095</t>
  </si>
  <si>
    <t>HG02255</t>
  </si>
  <si>
    <t>HG02282</t>
  </si>
  <si>
    <t>HG02307</t>
  </si>
  <si>
    <t>HG02314</t>
  </si>
  <si>
    <t>HG02315</t>
  </si>
  <si>
    <t>HG02337</t>
  </si>
  <si>
    <t>HG02339</t>
  </si>
  <si>
    <t>HG02449</t>
  </si>
  <si>
    <t>HG02450</t>
  </si>
  <si>
    <t>HG02455</t>
  </si>
  <si>
    <t>HG02470</t>
  </si>
  <si>
    <t>HG02481</t>
  </si>
  <si>
    <t>HG02537</t>
  </si>
  <si>
    <t>HG02541</t>
  </si>
  <si>
    <t>HG02546</t>
  </si>
  <si>
    <t>HG02549</t>
  </si>
  <si>
    <t>HG02554</t>
  </si>
  <si>
    <t>HG02555</t>
  </si>
  <si>
    <t>HG02557</t>
  </si>
  <si>
    <t>HG02558</t>
  </si>
  <si>
    <t>HG02561</t>
  </si>
  <si>
    <t>HG02562</t>
  </si>
  <si>
    <t>HG02571</t>
  </si>
  <si>
    <t>HG02577</t>
  </si>
  <si>
    <t>HG02585</t>
  </si>
  <si>
    <t>HG02586</t>
  </si>
  <si>
    <t>HG02588</t>
  </si>
  <si>
    <t>HG02595</t>
  </si>
  <si>
    <t>HG02614</t>
  </si>
  <si>
    <t>HG02620</t>
  </si>
  <si>
    <t>HG02628</t>
  </si>
  <si>
    <t>HG02634</t>
  </si>
  <si>
    <t>HG02643</t>
  </si>
  <si>
    <t>HG02646</t>
  </si>
  <si>
    <t>HG02667</t>
  </si>
  <si>
    <t>HG02675</t>
  </si>
  <si>
    <t>HG02679</t>
  </si>
  <si>
    <t>HG02702</t>
  </si>
  <si>
    <t>HG02716</t>
  </si>
  <si>
    <t>HG02722</t>
  </si>
  <si>
    <t>HG02757</t>
  </si>
  <si>
    <t>HG02769</t>
  </si>
  <si>
    <t>HG02810</t>
  </si>
  <si>
    <t>HG02816</t>
  </si>
  <si>
    <t>HG02820</t>
  </si>
  <si>
    <t>HG02839</t>
  </si>
  <si>
    <t>HG02840</t>
  </si>
  <si>
    <t>HG02860</t>
  </si>
  <si>
    <t>HG02861</t>
  </si>
  <si>
    <t>HG02882</t>
  </si>
  <si>
    <t>HG02885</t>
  </si>
  <si>
    <t>HG02888</t>
  </si>
  <si>
    <t>HG02896</t>
  </si>
  <si>
    <t>HG02938</t>
  </si>
  <si>
    <t>HG02947</t>
  </si>
  <si>
    <t>HG02952</t>
  </si>
  <si>
    <t>HG02953</t>
  </si>
  <si>
    <t>HG02970</t>
  </si>
  <si>
    <t>HG02979</t>
  </si>
  <si>
    <t>HG02981</t>
  </si>
  <si>
    <t>HG03039</t>
  </si>
  <si>
    <t>HG03046</t>
  </si>
  <si>
    <t>HG03052</t>
  </si>
  <si>
    <t>HG03055</t>
  </si>
  <si>
    <t>HG03058</t>
  </si>
  <si>
    <t>HG03063</t>
  </si>
  <si>
    <t>HG03072</t>
  </si>
  <si>
    <t>HG03073</t>
  </si>
  <si>
    <t>HG03086</t>
  </si>
  <si>
    <t>HG03091</t>
  </si>
  <si>
    <t>HG03105</t>
  </si>
  <si>
    <t>HG03120</t>
  </si>
  <si>
    <t>HG03124</t>
  </si>
  <si>
    <t>HG03127</t>
  </si>
  <si>
    <t>HG03129</t>
  </si>
  <si>
    <t>HG03130</t>
  </si>
  <si>
    <t>HG03133</t>
  </si>
  <si>
    <t>HG03159</t>
  </si>
  <si>
    <t>HG03160</t>
  </si>
  <si>
    <t>HG03162</t>
  </si>
  <si>
    <t>HG03169</t>
  </si>
  <si>
    <t>HG03189</t>
  </si>
  <si>
    <t>HG03193</t>
  </si>
  <si>
    <t>HG03198</t>
  </si>
  <si>
    <t>HG03202</t>
  </si>
  <si>
    <t>HG03209</t>
  </si>
  <si>
    <t>HG03212</t>
  </si>
  <si>
    <t>HG03224</t>
  </si>
  <si>
    <t>HG03240</t>
  </si>
  <si>
    <t>HG03241</t>
  </si>
  <si>
    <t>HG03247</t>
  </si>
  <si>
    <t>HG03267</t>
  </si>
  <si>
    <t>HG03270</t>
  </si>
  <si>
    <t>HG03280</t>
  </si>
  <si>
    <t>HG03294</t>
  </si>
  <si>
    <t>HG03295</t>
  </si>
  <si>
    <t>HG03301</t>
  </si>
  <si>
    <t>HG03303</t>
  </si>
  <si>
    <t>HG03304</t>
  </si>
  <si>
    <t>HG03313</t>
  </si>
  <si>
    <t>HG03354</t>
  </si>
  <si>
    <t>HG03367</t>
  </si>
  <si>
    <t>HG03370</t>
  </si>
  <si>
    <t>HG03372</t>
  </si>
  <si>
    <t>HG03380</t>
  </si>
  <si>
    <t>HG03382</t>
  </si>
  <si>
    <t>HG03388</t>
  </si>
  <si>
    <t>HG03391</t>
  </si>
  <si>
    <t>HG03401</t>
  </si>
  <si>
    <t>HG03410</t>
  </si>
  <si>
    <t>HG03419</t>
  </si>
  <si>
    <t>HG03433</t>
  </si>
  <si>
    <t>HG03437</t>
  </si>
  <si>
    <t>HG03439</t>
  </si>
  <si>
    <t>HG03442</t>
  </si>
  <si>
    <t>HG03445</t>
  </si>
  <si>
    <t>HG03449</t>
  </si>
  <si>
    <t>HG03457</t>
  </si>
  <si>
    <t>HG03461</t>
  </si>
  <si>
    <t>HG03469</t>
  </si>
  <si>
    <t>HG03472</t>
  </si>
  <si>
    <t>HG03473</t>
  </si>
  <si>
    <t>HG03484</t>
  </si>
  <si>
    <t>HG03485</t>
  </si>
  <si>
    <t>HG03514</t>
  </si>
  <si>
    <t>HG03517</t>
  </si>
  <si>
    <t>HG03518</t>
  </si>
  <si>
    <t>HG03521</t>
  </si>
  <si>
    <t>HG03538</t>
  </si>
  <si>
    <t>HG03556</t>
  </si>
  <si>
    <t>HG03557</t>
  </si>
  <si>
    <t>HG03558</t>
  </si>
  <si>
    <t>HG03559</t>
  </si>
  <si>
    <t>HG03563</t>
  </si>
  <si>
    <t>HG03565</t>
  </si>
  <si>
    <t>HG03571</t>
  </si>
  <si>
    <t>NA18486</t>
  </si>
  <si>
    <t>NA18498</t>
  </si>
  <si>
    <t>NA18501</t>
  </si>
  <si>
    <t>NA18508</t>
  </si>
  <si>
    <t>NA18511</t>
  </si>
  <si>
    <t>NA18516</t>
  </si>
  <si>
    <t>NA18517</t>
  </si>
  <si>
    <t>NA18522</t>
  </si>
  <si>
    <t>NA18853</t>
  </si>
  <si>
    <t>NA18867</t>
  </si>
  <si>
    <t>NA18868</t>
  </si>
  <si>
    <t>NA18878</t>
  </si>
  <si>
    <t>NA18879</t>
  </si>
  <si>
    <t>NA18881</t>
  </si>
  <si>
    <t>NA18908</t>
  </si>
  <si>
    <t>NA18909</t>
  </si>
  <si>
    <t>NA18910</t>
  </si>
  <si>
    <t>NA18915</t>
  </si>
  <si>
    <t>NA18923</t>
  </si>
  <si>
    <t>NA18933</t>
  </si>
  <si>
    <t>NA19017</t>
  </si>
  <si>
    <t>NA19020</t>
  </si>
  <si>
    <t>NA19023</t>
  </si>
  <si>
    <t>NA19024</t>
  </si>
  <si>
    <t>NA19026</t>
  </si>
  <si>
    <t>NA19027</t>
  </si>
  <si>
    <t>NA19028</t>
  </si>
  <si>
    <t>NA19030</t>
  </si>
  <si>
    <t>NA19031</t>
  </si>
  <si>
    <t>NA19035</t>
  </si>
  <si>
    <t>NA19038</t>
  </si>
  <si>
    <t>NA19041</t>
  </si>
  <si>
    <t>NA19042</t>
  </si>
  <si>
    <t>NA19093</t>
  </si>
  <si>
    <t>NA19096</t>
  </si>
  <si>
    <t>NA19102</t>
  </si>
  <si>
    <t>NA19108</t>
  </si>
  <si>
    <t>NA19113</t>
  </si>
  <si>
    <t>NA19114</t>
  </si>
  <si>
    <t>NA19130</t>
  </si>
  <si>
    <t>NA19153</t>
  </si>
  <si>
    <t>NA19159</t>
  </si>
  <si>
    <t>NA19160</t>
  </si>
  <si>
    <t>NA19175</t>
  </si>
  <si>
    <t>NA19200</t>
  </si>
  <si>
    <t>NA19210</t>
  </si>
  <si>
    <t>NA19213</t>
  </si>
  <si>
    <t>NA19223</t>
  </si>
  <si>
    <t>NA19225</t>
  </si>
  <si>
    <t>NA19238</t>
  </si>
  <si>
    <t>NA19239</t>
  </si>
  <si>
    <t>NA19248</t>
  </si>
  <si>
    <t>NA19310</t>
  </si>
  <si>
    <t>NA19315</t>
  </si>
  <si>
    <t>NA19318</t>
  </si>
  <si>
    <t>NA19323</t>
  </si>
  <si>
    <t>NA19328</t>
  </si>
  <si>
    <t>NA19346</t>
  </si>
  <si>
    <t>NA19347</t>
  </si>
  <si>
    <t>NA19350</t>
  </si>
  <si>
    <t>NA19351</t>
  </si>
  <si>
    <t>NA19378</t>
  </si>
  <si>
    <t>NA19380</t>
  </si>
  <si>
    <t>NA19383</t>
  </si>
  <si>
    <t>NA19384</t>
  </si>
  <si>
    <t>NA19399</t>
  </si>
  <si>
    <t>NA19403</t>
  </si>
  <si>
    <t>NA19446</t>
  </si>
  <si>
    <t>NA19448</t>
  </si>
  <si>
    <t>NA19462</t>
  </si>
  <si>
    <t>NA19466</t>
  </si>
  <si>
    <t>NA19471</t>
  </si>
  <si>
    <t>NA19474</t>
  </si>
  <si>
    <t>NA19625</t>
  </si>
  <si>
    <t>NA19700</t>
  </si>
  <si>
    <t>NA19704</t>
  </si>
  <si>
    <t>NA19712</t>
  </si>
  <si>
    <t>NA19713</t>
  </si>
  <si>
    <t>NA19834</t>
  </si>
  <si>
    <t>NA19900</t>
  </si>
  <si>
    <t>NA19901</t>
  </si>
  <si>
    <t>NA19904</t>
  </si>
  <si>
    <t>NA19909</t>
  </si>
  <si>
    <t>NA19913</t>
  </si>
  <si>
    <t>NA19920</t>
  </si>
  <si>
    <t>NA19923</t>
  </si>
  <si>
    <t>NA19982</t>
  </si>
  <si>
    <t>NA19984</t>
  </si>
  <si>
    <t>NA20276</t>
  </si>
  <si>
    <t>NA20282</t>
  </si>
  <si>
    <t>NA20287</t>
  </si>
  <si>
    <t>NA20298</t>
  </si>
  <si>
    <t>NA20299</t>
  </si>
  <si>
    <t>NA20318</t>
  </si>
  <si>
    <t>NA20320</t>
  </si>
  <si>
    <t>NA20321</t>
  </si>
  <si>
    <t>NA20332</t>
  </si>
  <si>
    <t>NA20339</t>
  </si>
  <si>
    <t>NA20340</t>
  </si>
  <si>
    <t>NA20346</t>
  </si>
  <si>
    <t>NA20351</t>
  </si>
  <si>
    <t>NA20355</t>
  </si>
  <si>
    <t>NA20359</t>
  </si>
  <si>
    <t>NA20362</t>
  </si>
  <si>
    <t>Mbuti</t>
  </si>
  <si>
    <t>AFR_Mbuti_HGDP00449_M</t>
  </si>
  <si>
    <t>San</t>
  </si>
  <si>
    <t>AFR_San_HGDP01032_M</t>
  </si>
  <si>
    <t>AFR_San_HGDP00987_M</t>
  </si>
  <si>
    <t>Mandenka</t>
  </si>
  <si>
    <t>AFR_Mandenka_HGDP01199_M</t>
  </si>
  <si>
    <t>BantuSEHerero</t>
  </si>
  <si>
    <t>AFR_BantuSEHerero_HGDP01035_M</t>
  </si>
  <si>
    <t>AFR_Mandenka_HGDP00915_F</t>
  </si>
  <si>
    <t>Biaka</t>
  </si>
  <si>
    <t>AFR_Biaka_HGDP00461_M</t>
  </si>
  <si>
    <t>Yoruba</t>
  </si>
  <si>
    <t>AFR_Yoruba_HGDP00928_F</t>
  </si>
  <si>
    <t>LuhyaLWK</t>
  </si>
  <si>
    <t>AFR_LuhyaLWK_NA19044_M</t>
  </si>
  <si>
    <t>Luo</t>
  </si>
  <si>
    <t>AFR_Luo_Ayodo502C_F</t>
  </si>
  <si>
    <t>AFR_LuhyaLWK_NA19023_F</t>
  </si>
  <si>
    <t>AFR_BantuSEHerero_HGDP01028_M</t>
  </si>
  <si>
    <t>MasaiMKK</t>
  </si>
  <si>
    <t>AFR_MasaiMKK_NA21581_M</t>
  </si>
  <si>
    <t>AFR_MasaiMKK_NA21490_M</t>
  </si>
  <si>
    <t>BantuSETswana</t>
  </si>
  <si>
    <t>AFR_BantuSETswana_HGDP01030_M</t>
  </si>
  <si>
    <t>HG01879</t>
  </si>
  <si>
    <t>HG01882</t>
  </si>
  <si>
    <t>HG01915</t>
  </si>
  <si>
    <t>HG01956</t>
  </si>
  <si>
    <t>HG02009</t>
  </si>
  <si>
    <t>HG02013</t>
  </si>
  <si>
    <t>HG02014</t>
  </si>
  <si>
    <t>HG02107</t>
  </si>
  <si>
    <t>HG02143</t>
  </si>
  <si>
    <t>HG02256</t>
  </si>
  <si>
    <t>HG02284</t>
  </si>
  <si>
    <t>HG02308</t>
  </si>
  <si>
    <t>HG02309</t>
  </si>
  <si>
    <t>HG02330</t>
  </si>
  <si>
    <t>HG02334</t>
  </si>
  <si>
    <t>HG02420</t>
  </si>
  <si>
    <t>HG02429</t>
  </si>
  <si>
    <t>HG02433</t>
  </si>
  <si>
    <t>HG02439</t>
  </si>
  <si>
    <t>HG02445</t>
  </si>
  <si>
    <t>HG02461</t>
  </si>
  <si>
    <t>HG02477</t>
  </si>
  <si>
    <t>HG02479</t>
  </si>
  <si>
    <t>HG02484</t>
  </si>
  <si>
    <t>HG02489</t>
  </si>
  <si>
    <t>HG02505</t>
  </si>
  <si>
    <t>HG02508</t>
  </si>
  <si>
    <t>HG02536</t>
  </si>
  <si>
    <t>HG02545</t>
  </si>
  <si>
    <t>HG02568</t>
  </si>
  <si>
    <t>HG02570</t>
  </si>
  <si>
    <t>HG02573</t>
  </si>
  <si>
    <t>HG02582</t>
  </si>
  <si>
    <t>HG02583</t>
  </si>
  <si>
    <t>HG02589</t>
  </si>
  <si>
    <t>HG02610</t>
  </si>
  <si>
    <t>HG02613</t>
  </si>
  <si>
    <t>HG02621</t>
  </si>
  <si>
    <t>HG02624</t>
  </si>
  <si>
    <t>HG02629</t>
  </si>
  <si>
    <t>HG02642</t>
  </si>
  <si>
    <t>HG02676</t>
  </si>
  <si>
    <t>HG02678</t>
  </si>
  <si>
    <t>HG02703</t>
  </si>
  <si>
    <t>HG02715</t>
  </si>
  <si>
    <t>HG02760</t>
  </si>
  <si>
    <t>HG02763</t>
  </si>
  <si>
    <t>HG02768</t>
  </si>
  <si>
    <t>HG02772</t>
  </si>
  <si>
    <t>HG02798</t>
  </si>
  <si>
    <t>HG02799</t>
  </si>
  <si>
    <t>HG02808</t>
  </si>
  <si>
    <t>HG02811</t>
  </si>
  <si>
    <t>HG02817</t>
  </si>
  <si>
    <t>HG02819</t>
  </si>
  <si>
    <t>HG02837</t>
  </si>
  <si>
    <t>HG02851</t>
  </si>
  <si>
    <t>HG02854</t>
  </si>
  <si>
    <t>HG02855</t>
  </si>
  <si>
    <t>HG02870</t>
  </si>
  <si>
    <t>HG02878</t>
  </si>
  <si>
    <t>HG02879</t>
  </si>
  <si>
    <t>HG02890</t>
  </si>
  <si>
    <t>HG02891</t>
  </si>
  <si>
    <t>HG02922</t>
  </si>
  <si>
    <t>HG02923</t>
  </si>
  <si>
    <t>HG02943</t>
  </si>
  <si>
    <t>HG02944</t>
  </si>
  <si>
    <t>HG02946</t>
  </si>
  <si>
    <t>HG02973</t>
  </si>
  <si>
    <t>HG02974</t>
  </si>
  <si>
    <t>HG02977</t>
  </si>
  <si>
    <t>HG02983</t>
  </si>
  <si>
    <t>HG03024</t>
  </si>
  <si>
    <t>HG03025</t>
  </si>
  <si>
    <t>HG03028</t>
  </si>
  <si>
    <t>HG03045</t>
  </si>
  <si>
    <t>HG03048</t>
  </si>
  <si>
    <t>HG03049</t>
  </si>
  <si>
    <t>HG03054</t>
  </si>
  <si>
    <t>HG03060</t>
  </si>
  <si>
    <t>HG03064</t>
  </si>
  <si>
    <t>HG03066</t>
  </si>
  <si>
    <t>HG03074</t>
  </si>
  <si>
    <t>HG03077</t>
  </si>
  <si>
    <t>HG03081</t>
  </si>
  <si>
    <t>HG03082</t>
  </si>
  <si>
    <t>HG03088</t>
  </si>
  <si>
    <t>HG03095</t>
  </si>
  <si>
    <t>HG03097</t>
  </si>
  <si>
    <t>HG03099</t>
  </si>
  <si>
    <t>HG03108</t>
  </si>
  <si>
    <t>HG03109</t>
  </si>
  <si>
    <t>HG03111</t>
  </si>
  <si>
    <t>HG03112</t>
  </si>
  <si>
    <t>HG03114</t>
  </si>
  <si>
    <t>HG03117</t>
  </si>
  <si>
    <t>HG03121</t>
  </si>
  <si>
    <t>HG03126</t>
  </si>
  <si>
    <t>HG03132</t>
  </si>
  <si>
    <t>HG03136</t>
  </si>
  <si>
    <t>HG03166</t>
  </si>
  <si>
    <t>HG03168</t>
  </si>
  <si>
    <t>HG03175</t>
  </si>
  <si>
    <t>HG03195</t>
  </si>
  <si>
    <t>HG03196</t>
  </si>
  <si>
    <t>HG03199</t>
  </si>
  <si>
    <t>HG03246</t>
  </si>
  <si>
    <t>HG03258</t>
  </si>
  <si>
    <t>HG03259</t>
  </si>
  <si>
    <t>HG03265</t>
  </si>
  <si>
    <t>HG03268</t>
  </si>
  <si>
    <t>HG03271</t>
  </si>
  <si>
    <t>HG03279</t>
  </si>
  <si>
    <t>HG03291</t>
  </si>
  <si>
    <t>HG03298</t>
  </si>
  <si>
    <t>HG03300</t>
  </si>
  <si>
    <t>HG03311</t>
  </si>
  <si>
    <t>HG03343</t>
  </si>
  <si>
    <t>HG03351</t>
  </si>
  <si>
    <t>HG03352</t>
  </si>
  <si>
    <t>HG03366</t>
  </si>
  <si>
    <t>HG03369</t>
  </si>
  <si>
    <t>HG03385</t>
  </si>
  <si>
    <t>HG03397</t>
  </si>
  <si>
    <t>HG03428</t>
  </si>
  <si>
    <t>HG03432</t>
  </si>
  <si>
    <t>HG03436</t>
  </si>
  <si>
    <t>HG03446</t>
  </si>
  <si>
    <t>HG03451</t>
  </si>
  <si>
    <t>HG03452</t>
  </si>
  <si>
    <t>HG03455</t>
  </si>
  <si>
    <t>HG03470</t>
  </si>
  <si>
    <t>HG03476</t>
  </si>
  <si>
    <t>HG03479</t>
  </si>
  <si>
    <t>HG03520</t>
  </si>
  <si>
    <t>HG03575</t>
  </si>
  <si>
    <t>HG03577</t>
  </si>
  <si>
    <t>HG03583</t>
  </si>
  <si>
    <t>NA18488</t>
  </si>
  <si>
    <t>NA18489</t>
  </si>
  <si>
    <t>NA18505</t>
  </si>
  <si>
    <t>NA18520</t>
  </si>
  <si>
    <t>NA18856</t>
  </si>
  <si>
    <t>NA18858</t>
  </si>
  <si>
    <t>NA18864</t>
  </si>
  <si>
    <t>NA18865</t>
  </si>
  <si>
    <t>NA18870</t>
  </si>
  <si>
    <t>NA18871</t>
  </si>
  <si>
    <t>NA18916</t>
  </si>
  <si>
    <t>NA18917</t>
  </si>
  <si>
    <t>NA18924</t>
  </si>
  <si>
    <t>NA18934</t>
  </si>
  <si>
    <t>NA19019</t>
  </si>
  <si>
    <t>NA19025</t>
  </si>
  <si>
    <t>NA19043</t>
  </si>
  <si>
    <t>NA19107</t>
  </si>
  <si>
    <t>NA19116</t>
  </si>
  <si>
    <t>NA19119</t>
  </si>
  <si>
    <t>NA19129</t>
  </si>
  <si>
    <t>NA19131</t>
  </si>
  <si>
    <t>NA19144</t>
  </si>
  <si>
    <t>NA19146</t>
  </si>
  <si>
    <t>NA19152</t>
  </si>
  <si>
    <t>NA19171</t>
  </si>
  <si>
    <t>NA19172</t>
  </si>
  <si>
    <t>NA19189</t>
  </si>
  <si>
    <t>NA19198</t>
  </si>
  <si>
    <t>NA19201</t>
  </si>
  <si>
    <t>NA19207</t>
  </si>
  <si>
    <t>NA19209</t>
  </si>
  <si>
    <t>NA19235</t>
  </si>
  <si>
    <t>NA19236</t>
  </si>
  <si>
    <t>NA19256</t>
  </si>
  <si>
    <t>NA19257</t>
  </si>
  <si>
    <t>NA19320</t>
  </si>
  <si>
    <t>NA19355</t>
  </si>
  <si>
    <t>NA19374</t>
  </si>
  <si>
    <t>NA19375</t>
  </si>
  <si>
    <t>NA19376</t>
  </si>
  <si>
    <t>NA19390</t>
  </si>
  <si>
    <t>NA19393</t>
  </si>
  <si>
    <t>NA19394</t>
  </si>
  <si>
    <t>NA19395</t>
  </si>
  <si>
    <t>NA19429</t>
  </si>
  <si>
    <t>NA19443</t>
  </si>
  <si>
    <t>NA19449</t>
  </si>
  <si>
    <t>NA19452</t>
  </si>
  <si>
    <t>NA19454</t>
  </si>
  <si>
    <t>NA19455</t>
  </si>
  <si>
    <t>NA19457</t>
  </si>
  <si>
    <t>NA19461</t>
  </si>
  <si>
    <t>NA19463</t>
  </si>
  <si>
    <t>NA19472</t>
  </si>
  <si>
    <t>NA19473</t>
  </si>
  <si>
    <t>NA19475</t>
  </si>
  <si>
    <t>NA19701</t>
  </si>
  <si>
    <t>NA19707</t>
  </si>
  <si>
    <t>NA19711</t>
  </si>
  <si>
    <t>NA19818</t>
  </si>
  <si>
    <t>NA19819</t>
  </si>
  <si>
    <t>NA19835</t>
  </si>
  <si>
    <t>NA19914</t>
  </si>
  <si>
    <t>NA19916</t>
  </si>
  <si>
    <t>NA20127</t>
  </si>
  <si>
    <t>NA20281</t>
  </si>
  <si>
    <t>NA20291</t>
  </si>
  <si>
    <t>NA20314</t>
  </si>
  <si>
    <t>NA20317</t>
  </si>
  <si>
    <t>NA20334</t>
  </si>
  <si>
    <t>NA20348</t>
  </si>
  <si>
    <t>NA20356</t>
  </si>
  <si>
    <t>NA20357</t>
  </si>
  <si>
    <t>AFR_Mbuti_HGDP00476_F</t>
  </si>
  <si>
    <t>AFR_Biaka_HGDP00457_M</t>
  </si>
  <si>
    <t>Mozabite</t>
  </si>
  <si>
    <t>AFR_Mozabite_HGDP01274_F</t>
  </si>
  <si>
    <t>AFR_Yoruba_HGDP00932_M</t>
  </si>
  <si>
    <t>AFR_EsanESN_HG02943_F</t>
  </si>
  <si>
    <t>Somali</t>
  </si>
  <si>
    <t>AFR_Somali_Ayodo81S_F</t>
  </si>
  <si>
    <t>AFR_Dinka_DNK11_M</t>
  </si>
  <si>
    <t>mbuti</t>
  </si>
  <si>
    <t>AFR_mbuti_HGDP00474_M</t>
  </si>
  <si>
    <t>KhomaniSan</t>
  </si>
  <si>
    <t>AFR_KhomaniSan_SA0722_F</t>
  </si>
  <si>
    <t>Saharawi</t>
  </si>
  <si>
    <t>AFR_Saharawi_SAH31_M</t>
  </si>
  <si>
    <t>HG01886</t>
  </si>
  <si>
    <t>HG01988</t>
  </si>
  <si>
    <t>HG01990</t>
  </si>
  <si>
    <t>HG02012</t>
  </si>
  <si>
    <t>HG02053</t>
  </si>
  <si>
    <t>HG02111</t>
  </si>
  <si>
    <t>HG02281</t>
  </si>
  <si>
    <t>HG02322</t>
  </si>
  <si>
    <t>HG02427</t>
  </si>
  <si>
    <t>HG02464</t>
  </si>
  <si>
    <t>HG02594</t>
  </si>
  <si>
    <t>HG02623</t>
  </si>
  <si>
    <t>HG02635</t>
  </si>
  <si>
    <t>HG02645</t>
  </si>
  <si>
    <t>HG02721</t>
  </si>
  <si>
    <t>HG02759</t>
  </si>
  <si>
    <t>HG02771</t>
  </si>
  <si>
    <t>HG02805</t>
  </si>
  <si>
    <t>HG02814</t>
  </si>
  <si>
    <t>HG02887</t>
  </si>
  <si>
    <t>HG02941</t>
  </si>
  <si>
    <t>HG02968</t>
  </si>
  <si>
    <t>HG02982</t>
  </si>
  <si>
    <t>HG03057</t>
  </si>
  <si>
    <t>HG03078</t>
  </si>
  <si>
    <t>HG03085</t>
  </si>
  <si>
    <t>HG03115</t>
  </si>
  <si>
    <t>HG03139</t>
  </si>
  <si>
    <t>HG03157</t>
  </si>
  <si>
    <t>HG03190</t>
  </si>
  <si>
    <t>HG03225</t>
  </si>
  <si>
    <t>HG03297</t>
  </si>
  <si>
    <t>HG03376</t>
  </si>
  <si>
    <t>HG03378</t>
  </si>
  <si>
    <t>HG03394</t>
  </si>
  <si>
    <t>HG03460</t>
  </si>
  <si>
    <t>HG03515</t>
  </si>
  <si>
    <t>HG03548</t>
  </si>
  <si>
    <t>HG03567</t>
  </si>
  <si>
    <t>HG03572</t>
  </si>
  <si>
    <t>NA18499</t>
  </si>
  <si>
    <t>NA18502</t>
  </si>
  <si>
    <t>NA18510</t>
  </si>
  <si>
    <t>NA18861</t>
  </si>
  <si>
    <t>NA18876</t>
  </si>
  <si>
    <t>NA18877</t>
  </si>
  <si>
    <t>NA18907</t>
  </si>
  <si>
    <t>NA19121</t>
  </si>
  <si>
    <t>NA19138</t>
  </si>
  <si>
    <t>NA19143</t>
  </si>
  <si>
    <t>NA19147</t>
  </si>
  <si>
    <t>NA19204</t>
  </si>
  <si>
    <t>NA19308</t>
  </si>
  <si>
    <t>NA19332</t>
  </si>
  <si>
    <t>NA19379</t>
  </si>
  <si>
    <t>NA19391</t>
  </si>
  <si>
    <t>NA19428</t>
  </si>
  <si>
    <t>NA19440</t>
  </si>
  <si>
    <t>NA19703</t>
  </si>
  <si>
    <t>NA20342</t>
  </si>
  <si>
    <t>AFR_Mozabite_HGDP01253_M</t>
  </si>
  <si>
    <t>GambiaGWD</t>
  </si>
  <si>
    <t>AFR_GambiaGWD_HG02464_M</t>
  </si>
  <si>
    <t>MendeMSL</t>
  </si>
  <si>
    <t>AFR_MendeMSL_HG03078_M</t>
  </si>
  <si>
    <t>AFR_MendeMSL_HG03085_F</t>
  </si>
  <si>
    <t>AFR_BantuKenya_HGDP01417_M</t>
  </si>
  <si>
    <t>AFR_BantuSETswana_HGDP01034_M</t>
  </si>
  <si>
    <t>AFR_San_HGDP00991_M</t>
  </si>
  <si>
    <t>HG02471</t>
  </si>
  <si>
    <t>HG02574</t>
  </si>
  <si>
    <t>HG02756</t>
  </si>
  <si>
    <t>HG03103</t>
  </si>
  <si>
    <t>HG03123</t>
  </si>
  <si>
    <t>HG03499</t>
  </si>
  <si>
    <t>NA18873</t>
  </si>
  <si>
    <t>AFR_GambiaGWD_HG02574_F</t>
  </si>
  <si>
    <t>AMR</t>
  </si>
  <si>
    <t>HG01142</t>
  </si>
  <si>
    <t>HG01357</t>
  </si>
  <si>
    <t>PEL</t>
  </si>
  <si>
    <t>HG01892</t>
  </si>
  <si>
    <t>HG01982</t>
  </si>
  <si>
    <t>MXL</t>
  </si>
  <si>
    <t>NA19732</t>
  </si>
  <si>
    <t>NA19735</t>
  </si>
  <si>
    <t>Karitiana</t>
  </si>
  <si>
    <t>AMR_Karitiana_HGDP01018_F</t>
  </si>
  <si>
    <t>Maya</t>
  </si>
  <si>
    <t>AMR_Maya_HGDP00857_F</t>
  </si>
  <si>
    <t>PUR</t>
  </si>
  <si>
    <t>HG01060</t>
  </si>
  <si>
    <t>HG01079</t>
  </si>
  <si>
    <t>HG01080</t>
  </si>
  <si>
    <t>HG01101</t>
  </si>
  <si>
    <t>HG01136</t>
  </si>
  <si>
    <t>HG01140</t>
  </si>
  <si>
    <t>HG01162</t>
  </si>
  <si>
    <t>HG01173</t>
  </si>
  <si>
    <t>HG01187</t>
  </si>
  <si>
    <t>HG01248</t>
  </si>
  <si>
    <t>HG01277</t>
  </si>
  <si>
    <t>HG01280</t>
  </si>
  <si>
    <t>HG01302</t>
  </si>
  <si>
    <t>HG01363</t>
  </si>
  <si>
    <t>HG01392</t>
  </si>
  <si>
    <t>HG01402</t>
  </si>
  <si>
    <t>HG01412</t>
  </si>
  <si>
    <t>HG01413</t>
  </si>
  <si>
    <t>HG01431</t>
  </si>
  <si>
    <t>HG01443</t>
  </si>
  <si>
    <t>HG01459</t>
  </si>
  <si>
    <t>HG01566</t>
  </si>
  <si>
    <t>HG01571</t>
  </si>
  <si>
    <t>HG01572</t>
  </si>
  <si>
    <t>HG01578</t>
  </si>
  <si>
    <t>HG01893</t>
  </si>
  <si>
    <t>HG01917</t>
  </si>
  <si>
    <t>HG01945</t>
  </si>
  <si>
    <t>HG01948</t>
  </si>
  <si>
    <t>HG01951</t>
  </si>
  <si>
    <t>HG01953</t>
  </si>
  <si>
    <t>HG01954</t>
  </si>
  <si>
    <t>HG01967</t>
  </si>
  <si>
    <t>HG01968</t>
  </si>
  <si>
    <t>HG01977</t>
  </si>
  <si>
    <t>HG02002</t>
  </si>
  <si>
    <t>HG02006</t>
  </si>
  <si>
    <t>HG02104</t>
  </si>
  <si>
    <t>HG02146</t>
  </si>
  <si>
    <t>HG02147</t>
  </si>
  <si>
    <t>HG02150</t>
  </si>
  <si>
    <t>HG02253</t>
  </si>
  <si>
    <t>HG02259</t>
  </si>
  <si>
    <t>HG02260</t>
  </si>
  <si>
    <t>HG02262</t>
  </si>
  <si>
    <t>HG02271</t>
  </si>
  <si>
    <t>HG02277</t>
  </si>
  <si>
    <t>HG02278</t>
  </si>
  <si>
    <t>HG02299</t>
  </si>
  <si>
    <t>HG02301</t>
  </si>
  <si>
    <t>HG02348</t>
  </si>
  <si>
    <t>NA19676</t>
  </si>
  <si>
    <t>NA19716</t>
  </si>
  <si>
    <t>NA19719</t>
  </si>
  <si>
    <t>NA19729</t>
  </si>
  <si>
    <t>NA19752</t>
  </si>
  <si>
    <t>NA19755</t>
  </si>
  <si>
    <t>NA19758</t>
  </si>
  <si>
    <t>NA19762</t>
  </si>
  <si>
    <t>NA19774</t>
  </si>
  <si>
    <t>Piapoco</t>
  </si>
  <si>
    <t>AMR_Piapoco_HGDP00702_F</t>
  </si>
  <si>
    <t>AMR_Piapoco_HGDP00706_F</t>
  </si>
  <si>
    <t>Pima</t>
  </si>
  <si>
    <t>AMR_Pima_HGDP01044_F</t>
  </si>
  <si>
    <t>AMR_Karitiana_HGDP01012_M</t>
  </si>
  <si>
    <t>Mixe</t>
  </si>
  <si>
    <t>AMR_Mixe_mixe0002_F</t>
  </si>
  <si>
    <t>Mixtec</t>
  </si>
  <si>
    <t>AMR_Mixtec_mixa0105_F</t>
  </si>
  <si>
    <t>Chane</t>
  </si>
  <si>
    <t>AMR_Chane_TGBS21_M</t>
  </si>
  <si>
    <t>Quechua</t>
  </si>
  <si>
    <t>AMR_Quechua_Peru60_F</t>
  </si>
  <si>
    <t>HG00551</t>
  </si>
  <si>
    <t>HG00553</t>
  </si>
  <si>
    <t>HG00554</t>
  </si>
  <si>
    <t>HG00638</t>
  </si>
  <si>
    <t>HG00640</t>
  </si>
  <si>
    <t>HG00641</t>
  </si>
  <si>
    <t>HG00731</t>
  </si>
  <si>
    <t>HG00734</t>
  </si>
  <si>
    <t>HG00736</t>
  </si>
  <si>
    <t>HG00739</t>
  </si>
  <si>
    <t>HG01047</t>
  </si>
  <si>
    <t>HG01049</t>
  </si>
  <si>
    <t>HG01055</t>
  </si>
  <si>
    <t>HG01061</t>
  </si>
  <si>
    <t>HG01063</t>
  </si>
  <si>
    <t>HG01067</t>
  </si>
  <si>
    <t>HG01069</t>
  </si>
  <si>
    <t>HG01072</t>
  </si>
  <si>
    <t>HG01073</t>
  </si>
  <si>
    <t>HG01075</t>
  </si>
  <si>
    <t>HG01077</t>
  </si>
  <si>
    <t>HG01085</t>
  </si>
  <si>
    <t>HG01086</t>
  </si>
  <si>
    <t>HG01088</t>
  </si>
  <si>
    <t>HG01089</t>
  </si>
  <si>
    <t>HG01092</t>
  </si>
  <si>
    <t>HG01094</t>
  </si>
  <si>
    <t>HG01095</t>
  </si>
  <si>
    <t>HG01104</t>
  </si>
  <si>
    <t>HG01105</t>
  </si>
  <si>
    <t>HG01107</t>
  </si>
  <si>
    <t>HG01110</t>
  </si>
  <si>
    <t>HG01111</t>
  </si>
  <si>
    <t>HG01112</t>
  </si>
  <si>
    <t>HG01113</t>
  </si>
  <si>
    <t>HG01119</t>
  </si>
  <si>
    <t>HG01121</t>
  </si>
  <si>
    <t>HG01122</t>
  </si>
  <si>
    <t>HG01124</t>
  </si>
  <si>
    <t>HG01125</t>
  </si>
  <si>
    <t>HG01130</t>
  </si>
  <si>
    <t>HG01131</t>
  </si>
  <si>
    <t>HG01133</t>
  </si>
  <si>
    <t>HG01134</t>
  </si>
  <si>
    <t>HG01137</t>
  </si>
  <si>
    <t>HG01161</t>
  </si>
  <si>
    <t>HG01167</t>
  </si>
  <si>
    <t>HG01170</t>
  </si>
  <si>
    <t>HG01176</t>
  </si>
  <si>
    <t>HG01177</t>
  </si>
  <si>
    <t>HG01197</t>
  </si>
  <si>
    <t>HG01200</t>
  </si>
  <si>
    <t>HG01204</t>
  </si>
  <si>
    <t>HG01205</t>
  </si>
  <si>
    <t>HG01242</t>
  </si>
  <si>
    <t>HG01247</t>
  </si>
  <si>
    <t>HG01250</t>
  </si>
  <si>
    <t>HG01251</t>
  </si>
  <si>
    <t>HG01253</t>
  </si>
  <si>
    <t>HG01254</t>
  </si>
  <si>
    <t>HG01257</t>
  </si>
  <si>
    <t>HG01259</t>
  </si>
  <si>
    <t>HG01260</t>
  </si>
  <si>
    <t>HG01281</t>
  </si>
  <si>
    <t>HG01284</t>
  </si>
  <si>
    <t>HG01286</t>
  </si>
  <si>
    <t>HG01303</t>
  </si>
  <si>
    <t>HG01308</t>
  </si>
  <si>
    <t>HG01312</t>
  </si>
  <si>
    <t>HG01323</t>
  </si>
  <si>
    <t>HG01325</t>
  </si>
  <si>
    <t>HG01326</t>
  </si>
  <si>
    <t>HG01341</t>
  </si>
  <si>
    <t>HG01342</t>
  </si>
  <si>
    <t>HG01344</t>
  </si>
  <si>
    <t>HG01351</t>
  </si>
  <si>
    <t>HG01353</t>
  </si>
  <si>
    <t>HG01359</t>
  </si>
  <si>
    <t>HG01360</t>
  </si>
  <si>
    <t>HG01362</t>
  </si>
  <si>
    <t>HG01365</t>
  </si>
  <si>
    <t>HG01369</t>
  </si>
  <si>
    <t>HG01372</t>
  </si>
  <si>
    <t>HG01374</t>
  </si>
  <si>
    <t>HG01383</t>
  </si>
  <si>
    <t>HG01384</t>
  </si>
  <si>
    <t>HG01395</t>
  </si>
  <si>
    <t>HG01396</t>
  </si>
  <si>
    <t>HG01398</t>
  </si>
  <si>
    <t>HG01405</t>
  </si>
  <si>
    <t>HG01432</t>
  </si>
  <si>
    <t>HG01435</t>
  </si>
  <si>
    <t>HG01438</t>
  </si>
  <si>
    <t>HG01440</t>
  </si>
  <si>
    <t>HG01441</t>
  </si>
  <si>
    <t>HG01447</t>
  </si>
  <si>
    <t>HG01456</t>
  </si>
  <si>
    <t>HG01464</t>
  </si>
  <si>
    <t>HG01465</t>
  </si>
  <si>
    <t>HG01468</t>
  </si>
  <si>
    <t>HG01474</t>
  </si>
  <si>
    <t>HG01479</t>
  </si>
  <si>
    <t>HG01485</t>
  </si>
  <si>
    <t>HG01486</t>
  </si>
  <si>
    <t>HG01489</t>
  </si>
  <si>
    <t>HG01492</t>
  </si>
  <si>
    <t>HG01494</t>
  </si>
  <si>
    <t>HG01495</t>
  </si>
  <si>
    <t>HG01550</t>
  </si>
  <si>
    <t>HG01551</t>
  </si>
  <si>
    <t>HG01565</t>
  </si>
  <si>
    <t>HG01918</t>
  </si>
  <si>
    <t>HG01920</t>
  </si>
  <si>
    <t>HG01921</t>
  </si>
  <si>
    <t>HG01924</t>
  </si>
  <si>
    <t>HG01926</t>
  </si>
  <si>
    <t>HG01927</t>
  </si>
  <si>
    <t>HG01932</t>
  </si>
  <si>
    <t>HG01935</t>
  </si>
  <si>
    <t>HG01936</t>
  </si>
  <si>
    <t>HG01938</t>
  </si>
  <si>
    <t>HG01939</t>
  </si>
  <si>
    <t>HG01941</t>
  </si>
  <si>
    <t>HG01942</t>
  </si>
  <si>
    <t>HG01947</t>
  </si>
  <si>
    <t>HG01950</t>
  </si>
  <si>
    <t>HG01961</t>
  </si>
  <si>
    <t>HG01970</t>
  </si>
  <si>
    <t>HG01971</t>
  </si>
  <si>
    <t>HG01973</t>
  </si>
  <si>
    <t>HG01974</t>
  </si>
  <si>
    <t>HG01979</t>
  </si>
  <si>
    <t>HG01980</t>
  </si>
  <si>
    <t>HG01991</t>
  </si>
  <si>
    <t>HG01992</t>
  </si>
  <si>
    <t>HG02003</t>
  </si>
  <si>
    <t>HG02008</t>
  </si>
  <si>
    <t>HG02089</t>
  </si>
  <si>
    <t>HG02102</t>
  </si>
  <si>
    <t>HG02252</t>
  </si>
  <si>
    <t>HG02265</t>
  </si>
  <si>
    <t>HG02272</t>
  </si>
  <si>
    <t>HG02275</t>
  </si>
  <si>
    <t>HG02285</t>
  </si>
  <si>
    <t>HG02286</t>
  </si>
  <si>
    <t>HG02291</t>
  </si>
  <si>
    <t>HG02292</t>
  </si>
  <si>
    <t>HG02298</t>
  </si>
  <si>
    <t>HG02345</t>
  </si>
  <si>
    <t>NA19651</t>
  </si>
  <si>
    <t>NA19652</t>
  </si>
  <si>
    <t>NA19654</t>
  </si>
  <si>
    <t>NA19658</t>
  </si>
  <si>
    <t>NA19664</t>
  </si>
  <si>
    <t>NA19669</t>
  </si>
  <si>
    <t>NA19670</t>
  </si>
  <si>
    <t>NA19679</t>
  </si>
  <si>
    <t>NA19681</t>
  </si>
  <si>
    <t>NA19682</t>
  </si>
  <si>
    <t>NA19717</t>
  </si>
  <si>
    <t>NA19731</t>
  </si>
  <si>
    <t>NA19740</t>
  </si>
  <si>
    <t>NA19746</t>
  </si>
  <si>
    <t>NA19747</t>
  </si>
  <si>
    <t>NA19756</t>
  </si>
  <si>
    <t>NA19759</t>
  </si>
  <si>
    <t>NA19764</t>
  </si>
  <si>
    <t>NA19770</t>
  </si>
  <si>
    <t>NA19771</t>
  </si>
  <si>
    <t>NA19773</t>
  </si>
  <si>
    <t>NA19776</t>
  </si>
  <si>
    <t>NA19777</t>
  </si>
  <si>
    <t>NA19779</t>
  </si>
  <si>
    <t>NA19780</t>
  </si>
  <si>
    <t>NA19782</t>
  </si>
  <si>
    <t>NA19783</t>
  </si>
  <si>
    <t>NA19785</t>
  </si>
  <si>
    <t>NA19786</t>
  </si>
  <si>
    <t>NA19788</t>
  </si>
  <si>
    <t>NA19789</t>
  </si>
  <si>
    <t>NA19792</t>
  </si>
  <si>
    <t>NA19795</t>
  </si>
  <si>
    <t>Surui</t>
  </si>
  <si>
    <t>AMR_Surui_HGDP00846_F</t>
  </si>
  <si>
    <t>AMR_Surui_HGDP00852_F</t>
  </si>
  <si>
    <t>AMR_Pima_HGDP01047_M</t>
  </si>
  <si>
    <t>Zapotec</t>
  </si>
  <si>
    <t>AMR_Zapotec_zapo0098_M</t>
  </si>
  <si>
    <t>AMR_Mixe_mixe0042_F</t>
  </si>
  <si>
    <t>AMR_Mixtec_Mixa0099_M</t>
  </si>
  <si>
    <t>AMR_Quechua_NA11201_F</t>
  </si>
  <si>
    <t>HG00637</t>
  </si>
  <si>
    <t>HG00732</t>
  </si>
  <si>
    <t>HG00742</t>
  </si>
  <si>
    <t>HG01048</t>
  </si>
  <si>
    <t>HG01054</t>
  </si>
  <si>
    <t>HG01066</t>
  </si>
  <si>
    <t>HG01097</t>
  </si>
  <si>
    <t>HG01164</t>
  </si>
  <si>
    <t>HG01241</t>
  </si>
  <si>
    <t>HG01256</t>
  </si>
  <si>
    <t>HG01269</t>
  </si>
  <si>
    <t>HG01311</t>
  </si>
  <si>
    <t>HG01348</t>
  </si>
  <si>
    <t>HG01350</t>
  </si>
  <si>
    <t>HG01356</t>
  </si>
  <si>
    <t>HG01414</t>
  </si>
  <si>
    <t>HG01444</t>
  </si>
  <si>
    <t>HG01455</t>
  </si>
  <si>
    <t>HG01462</t>
  </si>
  <si>
    <t>HG01488</t>
  </si>
  <si>
    <t>HG01491</t>
  </si>
  <si>
    <t>HG01556</t>
  </si>
  <si>
    <t>HG01577</t>
  </si>
  <si>
    <t>HG01933</t>
  </si>
  <si>
    <t>HG01944</t>
  </si>
  <si>
    <t>HG01976</t>
  </si>
  <si>
    <t>HG02274</t>
  </si>
  <si>
    <t>HG02304</t>
  </si>
  <si>
    <t>NA19649</t>
  </si>
  <si>
    <t>NA19655</t>
  </si>
  <si>
    <t>NA19678</t>
  </si>
  <si>
    <t>NA19749</t>
  </si>
  <si>
    <t>NA19750</t>
  </si>
  <si>
    <t>AMR_Maya_HGDP00855_F</t>
  </si>
  <si>
    <t>HG01139</t>
  </si>
  <si>
    <t>HG01305</t>
  </si>
  <si>
    <t>HG01498</t>
  </si>
  <si>
    <t>ARCHAIC</t>
  </si>
  <si>
    <t>ARC</t>
  </si>
  <si>
    <t>Stuttgart</t>
  </si>
  <si>
    <t>LBK</t>
  </si>
  <si>
    <t>Loschbour</t>
  </si>
  <si>
    <t>UstIshim</t>
  </si>
  <si>
    <t>Ust_Ishim</t>
  </si>
  <si>
    <t>D&amp;N</t>
  </si>
  <si>
    <t>Neanderthal</t>
  </si>
  <si>
    <t>ARC_Neanderthal_NDL_F</t>
  </si>
  <si>
    <t>Denisova</t>
  </si>
  <si>
    <t>ARC_Denisova_DNS_F</t>
  </si>
  <si>
    <t>EA</t>
  </si>
  <si>
    <t>Xibo</t>
  </si>
  <si>
    <t>EA_Xibo_HGDP01246_M</t>
  </si>
  <si>
    <t>HG02187</t>
  </si>
  <si>
    <t>HG02190</t>
  </si>
  <si>
    <t>NA18998</t>
  </si>
  <si>
    <t>NA19058</t>
  </si>
  <si>
    <t>Han</t>
  </si>
  <si>
    <t>EA_Han_HGDP00783_F</t>
  </si>
  <si>
    <t>Mongola</t>
  </si>
  <si>
    <t>EA_Mongola_HGDP01223_F</t>
  </si>
  <si>
    <t>Hezhen</t>
  </si>
  <si>
    <t>EA_Hezhen_HGDP01242_F</t>
  </si>
  <si>
    <t>Yi</t>
  </si>
  <si>
    <t>EA_Yi_HGDP01179_M</t>
  </si>
  <si>
    <t>EA_Yi_HGDP01188_F</t>
  </si>
  <si>
    <t>Naxi</t>
  </si>
  <si>
    <t>EA_Naxi_HGDP01338_M</t>
  </si>
  <si>
    <t>She</t>
  </si>
  <si>
    <t>EA_She_HGDP01333_M</t>
  </si>
  <si>
    <t>Ami</t>
  </si>
  <si>
    <t>EA_Ami_NA13616_M</t>
  </si>
  <si>
    <t>HG00406</t>
  </si>
  <si>
    <t>HG00407</t>
  </si>
  <si>
    <t>HG00409</t>
  </si>
  <si>
    <t>HG00428</t>
  </si>
  <si>
    <t>HG00451</t>
  </si>
  <si>
    <t>HG00472</t>
  </si>
  <si>
    <t>HG00500</t>
  </si>
  <si>
    <t>HG00525</t>
  </si>
  <si>
    <t>HG00536</t>
  </si>
  <si>
    <t>HG00537</t>
  </si>
  <si>
    <t>HG00557</t>
  </si>
  <si>
    <t>HG00632</t>
  </si>
  <si>
    <t>HG00656</t>
  </si>
  <si>
    <t>HG00704</t>
  </si>
  <si>
    <t>HG00707</t>
  </si>
  <si>
    <t>HG00864</t>
  </si>
  <si>
    <t>HG00867</t>
  </si>
  <si>
    <t>HG01799</t>
  </si>
  <si>
    <t>HG01805</t>
  </si>
  <si>
    <t>HG01810</t>
  </si>
  <si>
    <t>HG01812</t>
  </si>
  <si>
    <t>HG01813</t>
  </si>
  <si>
    <t>HG01817</t>
  </si>
  <si>
    <t>KHV</t>
  </si>
  <si>
    <t>HG01845</t>
  </si>
  <si>
    <t>HG01849</t>
  </si>
  <si>
    <t>HG01850</t>
  </si>
  <si>
    <t>HG01851</t>
  </si>
  <si>
    <t>HG01855</t>
  </si>
  <si>
    <t>HG01861</t>
  </si>
  <si>
    <t>HG01862</t>
  </si>
  <si>
    <t>HG01869</t>
  </si>
  <si>
    <t>HG01874</t>
  </si>
  <si>
    <t>HG02029</t>
  </si>
  <si>
    <t>HG02035</t>
  </si>
  <si>
    <t>HG02047</t>
  </si>
  <si>
    <t>HG02069</t>
  </si>
  <si>
    <t>HG02072</t>
  </si>
  <si>
    <t>HG02073</t>
  </si>
  <si>
    <t>HG02116</t>
  </si>
  <si>
    <t>HG02136</t>
  </si>
  <si>
    <t>HG02137</t>
  </si>
  <si>
    <t>HG02141</t>
  </si>
  <si>
    <t>HG02181</t>
  </si>
  <si>
    <t>HG02353</t>
  </si>
  <si>
    <t>HG02355</t>
  </si>
  <si>
    <t>HG02371</t>
  </si>
  <si>
    <t>HG02373</t>
  </si>
  <si>
    <t>HG02382</t>
  </si>
  <si>
    <t>HG02385</t>
  </si>
  <si>
    <t>HG02386</t>
  </si>
  <si>
    <t>HG02391</t>
  </si>
  <si>
    <t>HG02392</t>
  </si>
  <si>
    <t>HG02406</t>
  </si>
  <si>
    <t>HG02410</t>
  </si>
  <si>
    <t>NA18543</t>
  </si>
  <si>
    <t>NA18566</t>
  </si>
  <si>
    <t>NA18573</t>
  </si>
  <si>
    <t>NA18574</t>
  </si>
  <si>
    <t>NA18591</t>
  </si>
  <si>
    <t>NA18592</t>
  </si>
  <si>
    <t>NA18615</t>
  </si>
  <si>
    <t>NA18616</t>
  </si>
  <si>
    <t>NA18622</t>
  </si>
  <si>
    <t>NA18633</t>
  </si>
  <si>
    <t>NA18645</t>
  </si>
  <si>
    <t>NA18647</t>
  </si>
  <si>
    <t>NA18648</t>
  </si>
  <si>
    <t>NA18939</t>
  </si>
  <si>
    <t>NA18943</t>
  </si>
  <si>
    <t>NA18957</t>
  </si>
  <si>
    <t>NA18959</t>
  </si>
  <si>
    <t>NA18961</t>
  </si>
  <si>
    <t>NA18969</t>
  </si>
  <si>
    <t>NA18986</t>
  </si>
  <si>
    <t>NA18988</t>
  </si>
  <si>
    <t>NA19000</t>
  </si>
  <si>
    <t>NA19002</t>
  </si>
  <si>
    <t>NA19006</t>
  </si>
  <si>
    <t>NA19012</t>
  </si>
  <si>
    <t>NA19054</t>
  </si>
  <si>
    <t>NA19056</t>
  </si>
  <si>
    <t>NA19057</t>
  </si>
  <si>
    <t>NA19062</t>
  </si>
  <si>
    <t>NA19066</t>
  </si>
  <si>
    <t>NA19076</t>
  </si>
  <si>
    <t>NA19083</t>
  </si>
  <si>
    <t>Lahu</t>
  </si>
  <si>
    <t>EA_Lahu_HGDP01323_F</t>
  </si>
  <si>
    <t>EA_Naxi_HGDP01345_F</t>
  </si>
  <si>
    <t>Japanese</t>
  </si>
  <si>
    <t>EA_Japanese_HGDP00749_M</t>
  </si>
  <si>
    <t>Miao</t>
  </si>
  <si>
    <t>EA_Miao_HGDP01191_M</t>
  </si>
  <si>
    <t>EA_Japanese_HGDP00773_F</t>
  </si>
  <si>
    <t>EA_Miao_HGDP01198_F</t>
  </si>
  <si>
    <t>Tu</t>
  </si>
  <si>
    <t>EA_Tu_HGDP01355_F</t>
  </si>
  <si>
    <t>EA_Mongola_HGDP01228_M</t>
  </si>
  <si>
    <t>Oroqen</t>
  </si>
  <si>
    <t>EA_Oroqen_HGDP01203_M</t>
  </si>
  <si>
    <t>Daur</t>
  </si>
  <si>
    <t>EA_Daur_HGDP01215_F</t>
  </si>
  <si>
    <t>EA_Oroqen_HGDP01211_F</t>
  </si>
  <si>
    <t>Cambodian</t>
  </si>
  <si>
    <t>EA_Cambodian_HGDP00717_M</t>
  </si>
  <si>
    <t>EA_Hezhen_HGDP01240_M</t>
  </si>
  <si>
    <t>EA_Cambodian_HGDP00713_F</t>
  </si>
  <si>
    <t>Uygur</t>
  </si>
  <si>
    <t>EA_Uygur_HGDP01306_F</t>
  </si>
  <si>
    <t>EA_Ami_NA13607_M</t>
  </si>
  <si>
    <t>EA_Xibo_HGDP01250_M</t>
  </si>
  <si>
    <t>KinhKHV</t>
  </si>
  <si>
    <t>EA_KinhKHV_HG01600_F</t>
  </si>
  <si>
    <t>Tujia</t>
  </si>
  <si>
    <t>EA_Tujia_HGDP01095_M</t>
  </si>
  <si>
    <t>Thai</t>
  </si>
  <si>
    <t>EA_Thai_CHI-007_M</t>
  </si>
  <si>
    <t>Dai</t>
  </si>
  <si>
    <t>EA_Dai_HGDP01312_M</t>
  </si>
  <si>
    <t>EA_Uygur_HGDP01297_M</t>
  </si>
  <si>
    <t>Korean</t>
  </si>
  <si>
    <t>EA_Korean_NA00726_F</t>
  </si>
  <si>
    <t>EA_Korean_ND19394_M</t>
  </si>
  <si>
    <t>EA_Lahu_HGDP01320_M</t>
  </si>
  <si>
    <t>EA_Tu_HGDP01350_M</t>
  </si>
  <si>
    <t>Burmese</t>
  </si>
  <si>
    <t>EA_Burmese_Bu5_M</t>
  </si>
  <si>
    <t>EA_Japanese_NA18940_M</t>
  </si>
  <si>
    <t>EA_Dai_HGDP01314_F</t>
  </si>
  <si>
    <t>HG00410</t>
  </si>
  <si>
    <t>HG00419</t>
  </si>
  <si>
    <t>HG00421</t>
  </si>
  <si>
    <t>HG00437</t>
  </si>
  <si>
    <t>HG00442</t>
  </si>
  <si>
    <t>HG00443</t>
  </si>
  <si>
    <t>HG00445</t>
  </si>
  <si>
    <t>HG00446</t>
  </si>
  <si>
    <t>HG00448</t>
  </si>
  <si>
    <t>HG00452</t>
  </si>
  <si>
    <t>HG00457</t>
  </si>
  <si>
    <t>HG00458</t>
  </si>
  <si>
    <t>HG00475</t>
  </si>
  <si>
    <t>HG00478</t>
  </si>
  <si>
    <t>HG00479</t>
  </si>
  <si>
    <t>HG00534</t>
  </si>
  <si>
    <t>HG00556</t>
  </si>
  <si>
    <t>HG00559</t>
  </si>
  <si>
    <t>HG00592</t>
  </si>
  <si>
    <t>HG00595</t>
  </si>
  <si>
    <t>HG00598</t>
  </si>
  <si>
    <t>HG00599</t>
  </si>
  <si>
    <t>HG00619</t>
  </si>
  <si>
    <t>HG00622</t>
  </si>
  <si>
    <t>HG00631</t>
  </si>
  <si>
    <t>HG00653</t>
  </si>
  <si>
    <t>HG00662</t>
  </si>
  <si>
    <t>HG00689</t>
  </si>
  <si>
    <t>HG00717</t>
  </si>
  <si>
    <t>HG00728</t>
  </si>
  <si>
    <t>HG00729</t>
  </si>
  <si>
    <t>HG00759</t>
  </si>
  <si>
    <t>HG00766</t>
  </si>
  <si>
    <t>HG00844</t>
  </si>
  <si>
    <t>HG00851</t>
  </si>
  <si>
    <t>HG00879</t>
  </si>
  <si>
    <t>HG00881</t>
  </si>
  <si>
    <t>HG00956</t>
  </si>
  <si>
    <t>HG00978</t>
  </si>
  <si>
    <t>HG01028</t>
  </si>
  <si>
    <t>HG01029</t>
  </si>
  <si>
    <t>HG01031</t>
  </si>
  <si>
    <t>HG01595</t>
  </si>
  <si>
    <t>HG01597</t>
  </si>
  <si>
    <t>HG01598</t>
  </si>
  <si>
    <t>HG01599</t>
  </si>
  <si>
    <t>HG01600</t>
  </si>
  <si>
    <t>HG01796</t>
  </si>
  <si>
    <t>HG01798</t>
  </si>
  <si>
    <t>HG01800</t>
  </si>
  <si>
    <t>HG01801</t>
  </si>
  <si>
    <t>HG01802</t>
  </si>
  <si>
    <t>HG01804</t>
  </si>
  <si>
    <t>HG01806</t>
  </si>
  <si>
    <t>HG01807</t>
  </si>
  <si>
    <t>HG01808</t>
  </si>
  <si>
    <t>HG01809</t>
  </si>
  <si>
    <t>HG01811</t>
  </si>
  <si>
    <t>HG01815</t>
  </si>
  <si>
    <t>HG01816</t>
  </si>
  <si>
    <t>HG01841</t>
  </si>
  <si>
    <t>HG01843</t>
  </si>
  <si>
    <t>HG01844</t>
  </si>
  <si>
    <t>HG01847</t>
  </si>
  <si>
    <t>HG01848</t>
  </si>
  <si>
    <t>HG01853</t>
  </si>
  <si>
    <t>HG01860</t>
  </si>
  <si>
    <t>HG01863</t>
  </si>
  <si>
    <t>HG01864</t>
  </si>
  <si>
    <t>HG01865</t>
  </si>
  <si>
    <t>HG01866</t>
  </si>
  <si>
    <t>HG01867</t>
  </si>
  <si>
    <t>HG01868</t>
  </si>
  <si>
    <t>HG01870</t>
  </si>
  <si>
    <t>HG01871</t>
  </si>
  <si>
    <t>HG01872</t>
  </si>
  <si>
    <t>HG01873</t>
  </si>
  <si>
    <t>HG01878</t>
  </si>
  <si>
    <t>HG02016</t>
  </si>
  <si>
    <t>HG02017</t>
  </si>
  <si>
    <t>HG02019</t>
  </si>
  <si>
    <t>HG02020</t>
  </si>
  <si>
    <t>HG02023</t>
  </si>
  <si>
    <t>HG02025</t>
  </si>
  <si>
    <t>HG02028</t>
  </si>
  <si>
    <t>HG02048</t>
  </si>
  <si>
    <t>HG02049</t>
  </si>
  <si>
    <t>HG02050</t>
  </si>
  <si>
    <t>HG02057</t>
  </si>
  <si>
    <t>HG02070</t>
  </si>
  <si>
    <t>HG02075</t>
  </si>
  <si>
    <t>HG02078</t>
  </si>
  <si>
    <t>HG02079</t>
  </si>
  <si>
    <t>HG02081</t>
  </si>
  <si>
    <t>HG02082</t>
  </si>
  <si>
    <t>HG02085</t>
  </si>
  <si>
    <t>HG02086</t>
  </si>
  <si>
    <t>HG02113</t>
  </si>
  <si>
    <t>HG02121</t>
  </si>
  <si>
    <t>HG02122</t>
  </si>
  <si>
    <t>HG02127</t>
  </si>
  <si>
    <t>HG02128</t>
  </si>
  <si>
    <t>HG02138</t>
  </si>
  <si>
    <t>HG02139</t>
  </si>
  <si>
    <t>HG02140</t>
  </si>
  <si>
    <t>HG02142</t>
  </si>
  <si>
    <t>HG02151</t>
  </si>
  <si>
    <t>HG02152</t>
  </si>
  <si>
    <t>HG02156</t>
  </si>
  <si>
    <t>HG02164</t>
  </si>
  <si>
    <t>HG02166</t>
  </si>
  <si>
    <t>HG02179</t>
  </si>
  <si>
    <t>HG02180</t>
  </si>
  <si>
    <t>HG02182</t>
  </si>
  <si>
    <t>HG02184</t>
  </si>
  <si>
    <t>HG02185</t>
  </si>
  <si>
    <t>HG02186</t>
  </si>
  <si>
    <t>HG02188</t>
  </si>
  <si>
    <t>HG02250</t>
  </si>
  <si>
    <t>HG02351</t>
  </si>
  <si>
    <t>HG02364</t>
  </si>
  <si>
    <t>HG02367</t>
  </si>
  <si>
    <t>HG02374</t>
  </si>
  <si>
    <t>HG02375</t>
  </si>
  <si>
    <t>HG02379</t>
  </si>
  <si>
    <t>HG02380</t>
  </si>
  <si>
    <t>HG02384</t>
  </si>
  <si>
    <t>HG02389</t>
  </si>
  <si>
    <t>HG02390</t>
  </si>
  <si>
    <t>HG02394</t>
  </si>
  <si>
    <t>HG02395</t>
  </si>
  <si>
    <t>HG02397</t>
  </si>
  <si>
    <t>HG02398</t>
  </si>
  <si>
    <t>HG02399</t>
  </si>
  <si>
    <t>HG02402</t>
  </si>
  <si>
    <t>HG02407</t>
  </si>
  <si>
    <t>HG02408</t>
  </si>
  <si>
    <t>HG02409</t>
  </si>
  <si>
    <t>HG02512</t>
  </si>
  <si>
    <t>HG02513</t>
  </si>
  <si>
    <t>HG02521</t>
  </si>
  <si>
    <t>HG02522</t>
  </si>
  <si>
    <t>NA18525</t>
  </si>
  <si>
    <t>NA18526</t>
  </si>
  <si>
    <t>NA18531</t>
  </si>
  <si>
    <t>NA18533</t>
  </si>
  <si>
    <t>NA18535</t>
  </si>
  <si>
    <t>NA18544</t>
  </si>
  <si>
    <t>NA18546</t>
  </si>
  <si>
    <t>NA18549</t>
  </si>
  <si>
    <t>NA18550</t>
  </si>
  <si>
    <t>NA18552</t>
  </si>
  <si>
    <t>NA18557</t>
  </si>
  <si>
    <t>NA18559</t>
  </si>
  <si>
    <t>NA18561</t>
  </si>
  <si>
    <t>NA18562</t>
  </si>
  <si>
    <t>NA18563</t>
  </si>
  <si>
    <t>NA18564</t>
  </si>
  <si>
    <t>NA18571</t>
  </si>
  <si>
    <t>NA18577</t>
  </si>
  <si>
    <t>NA18579</t>
  </si>
  <si>
    <t>NA18582</t>
  </si>
  <si>
    <t>NA18593</t>
  </si>
  <si>
    <t>NA18596</t>
  </si>
  <si>
    <t>NA18603</t>
  </si>
  <si>
    <t>NA18605</t>
  </si>
  <si>
    <t>NA18606</t>
  </si>
  <si>
    <t>NA18610</t>
  </si>
  <si>
    <t>NA18612</t>
  </si>
  <si>
    <t>NA18617</t>
  </si>
  <si>
    <t>NA18620</t>
  </si>
  <si>
    <t>NA18621</t>
  </si>
  <si>
    <t>NA18623</t>
  </si>
  <si>
    <t>NA18624</t>
  </si>
  <si>
    <t>NA18625</t>
  </si>
  <si>
    <t>NA18626</t>
  </si>
  <si>
    <t>NA18627</t>
  </si>
  <si>
    <t>NA18628</t>
  </si>
  <si>
    <t>NA18629</t>
  </si>
  <si>
    <t>NA18632</t>
  </si>
  <si>
    <t>NA18634</t>
  </si>
  <si>
    <t>NA18636</t>
  </si>
  <si>
    <t>NA18637</t>
  </si>
  <si>
    <t>NA18638</t>
  </si>
  <si>
    <t>NA18640</t>
  </si>
  <si>
    <t>NA18644</t>
  </si>
  <si>
    <t>NA18646</t>
  </si>
  <si>
    <t>NA18757</t>
  </si>
  <si>
    <t>NA18940</t>
  </si>
  <si>
    <t>NA18944</t>
  </si>
  <si>
    <t>NA18945</t>
  </si>
  <si>
    <t>NA18946</t>
  </si>
  <si>
    <t>NA18947</t>
  </si>
  <si>
    <t>NA18950</t>
  </si>
  <si>
    <t>NA18951</t>
  </si>
  <si>
    <t>NA18953</t>
  </si>
  <si>
    <t>NA18960</t>
  </si>
  <si>
    <t>NA18965</t>
  </si>
  <si>
    <t>NA18966</t>
  </si>
  <si>
    <t>NA18967</t>
  </si>
  <si>
    <t>NA18968</t>
  </si>
  <si>
    <t>NA18971</t>
  </si>
  <si>
    <t>NA18972</t>
  </si>
  <si>
    <t>NA18974</t>
  </si>
  <si>
    <t>NA18976</t>
  </si>
  <si>
    <t>NA18978</t>
  </si>
  <si>
    <t>NA18981</t>
  </si>
  <si>
    <t>NA18982</t>
  </si>
  <si>
    <t>NA18983</t>
  </si>
  <si>
    <t>NA18984</t>
  </si>
  <si>
    <t>NA18985</t>
  </si>
  <si>
    <t>NA18989</t>
  </si>
  <si>
    <t>NA18990</t>
  </si>
  <si>
    <t>NA18991</t>
  </si>
  <si>
    <t>NA18999</t>
  </si>
  <si>
    <t>NA19004</t>
  </si>
  <si>
    <t>NA19005</t>
  </si>
  <si>
    <t>NA19009</t>
  </si>
  <si>
    <t>NA19010</t>
  </si>
  <si>
    <t>NA19055</t>
  </si>
  <si>
    <t>NA19059</t>
  </si>
  <si>
    <t>NA19063</t>
  </si>
  <si>
    <t>NA19064</t>
  </si>
  <si>
    <t>NA19065</t>
  </si>
  <si>
    <t>NA19067</t>
  </si>
  <si>
    <t>NA19074</t>
  </si>
  <si>
    <t>NA19077</t>
  </si>
  <si>
    <t>NA19078</t>
  </si>
  <si>
    <t>NA19079</t>
  </si>
  <si>
    <t>NA19082</t>
  </si>
  <si>
    <t>NA19084</t>
  </si>
  <si>
    <t>NA19085</t>
  </si>
  <si>
    <t>NA19086</t>
  </si>
  <si>
    <t>NA19090</t>
  </si>
  <si>
    <t>NA19091</t>
  </si>
  <si>
    <t>EA_Han_HGDP00785_M</t>
  </si>
  <si>
    <t>EA_Dai_HGDP01315_F</t>
  </si>
  <si>
    <t>EA_Tujia_HGDP01098_F</t>
  </si>
  <si>
    <t>EA_Thai_CHI-034_F</t>
  </si>
  <si>
    <t>HG00422</t>
  </si>
  <si>
    <t>HG00463</t>
  </si>
  <si>
    <t>HG00473</t>
  </si>
  <si>
    <t>HG00476</t>
  </si>
  <si>
    <t>HG00543</t>
  </si>
  <si>
    <t>HG00583</t>
  </si>
  <si>
    <t>HG00584</t>
  </si>
  <si>
    <t>HG00593</t>
  </si>
  <si>
    <t>HG00623</t>
  </si>
  <si>
    <t>HG00663</t>
  </si>
  <si>
    <t>HG00692</t>
  </si>
  <si>
    <t>HG00982</t>
  </si>
  <si>
    <t>HG01046</t>
  </si>
  <si>
    <t>HG01596</t>
  </si>
  <si>
    <t>HG01794</t>
  </si>
  <si>
    <t>HG01797</t>
  </si>
  <si>
    <t>HG01840</t>
  </si>
  <si>
    <t>HG01842</t>
  </si>
  <si>
    <t>HG01857</t>
  </si>
  <si>
    <t>HG01858</t>
  </si>
  <si>
    <t>HG01859</t>
  </si>
  <si>
    <t>HG02026</t>
  </si>
  <si>
    <t>HG02032</t>
  </si>
  <si>
    <t>HG02040</t>
  </si>
  <si>
    <t>HG02058</t>
  </si>
  <si>
    <t>HG02076</t>
  </si>
  <si>
    <t>HG02153</t>
  </si>
  <si>
    <t>HG02154</t>
  </si>
  <si>
    <t>HG02155</t>
  </si>
  <si>
    <t>HG02165</t>
  </si>
  <si>
    <t>HG02178</t>
  </si>
  <si>
    <t>HG02360</t>
  </si>
  <si>
    <t>HG02383</t>
  </si>
  <si>
    <t>HG02396</t>
  </si>
  <si>
    <t>HG02401</t>
  </si>
  <si>
    <t>NA18555</t>
  </si>
  <si>
    <t>NA18560</t>
  </si>
  <si>
    <t>NA18565</t>
  </si>
  <si>
    <t>NA18567</t>
  </si>
  <si>
    <t>NA18570</t>
  </si>
  <si>
    <t>NA18595</t>
  </si>
  <si>
    <t>NA18597</t>
  </si>
  <si>
    <t>NA18599</t>
  </si>
  <si>
    <t>NA18611</t>
  </si>
  <si>
    <t>NA18631</t>
  </si>
  <si>
    <t>NA18635</t>
  </si>
  <si>
    <t>NA18641</t>
  </si>
  <si>
    <t>NA18643</t>
  </si>
  <si>
    <t>NA18740</t>
  </si>
  <si>
    <t>NA18942</t>
  </si>
  <si>
    <t>NA18948</t>
  </si>
  <si>
    <t>NA18963</t>
  </si>
  <si>
    <t>NA18970</t>
  </si>
  <si>
    <t>NA18973</t>
  </si>
  <si>
    <t>NA18975</t>
  </si>
  <si>
    <t>NA18979</t>
  </si>
  <si>
    <t>NA18980</t>
  </si>
  <si>
    <t>NA18987</t>
  </si>
  <si>
    <t>NA19007</t>
  </si>
  <si>
    <t>NA19011</t>
  </si>
  <si>
    <t>NA19060</t>
  </si>
  <si>
    <t>NA19070</t>
  </si>
  <si>
    <t>NA19089</t>
  </si>
  <si>
    <t>EA_Naxi_HGDP01344_M</t>
  </si>
  <si>
    <t>EA_KinhKHV_HG01846_M</t>
  </si>
  <si>
    <t>Atayal</t>
  </si>
  <si>
    <t>EA_Atayal_NA13604_M</t>
  </si>
  <si>
    <t>HG00674</t>
  </si>
  <si>
    <t>HG00675</t>
  </si>
  <si>
    <t>HG01795</t>
  </si>
  <si>
    <t>HG01846</t>
  </si>
  <si>
    <t>HG01852</t>
  </si>
  <si>
    <t>NA18536</t>
  </si>
  <si>
    <t>NA18548</t>
  </si>
  <si>
    <t>NA18608</t>
  </si>
  <si>
    <t>NA19068</t>
  </si>
  <si>
    <t>EUR</t>
  </si>
  <si>
    <t>HG00102</t>
  </si>
  <si>
    <t>HG00136</t>
  </si>
  <si>
    <t>HG00160</t>
  </si>
  <si>
    <t>IBS</t>
  </si>
  <si>
    <t>HG01607</t>
  </si>
  <si>
    <t>HG01617</t>
  </si>
  <si>
    <t>HG01620</t>
  </si>
  <si>
    <t>HG01623</t>
  </si>
  <si>
    <t>HG01672</t>
  </si>
  <si>
    <t>HG01682</t>
  </si>
  <si>
    <t>HG01685</t>
  </si>
  <si>
    <t>HG01694</t>
  </si>
  <si>
    <t>HG01700</t>
  </si>
  <si>
    <t>HG01768</t>
  </si>
  <si>
    <t>HG01770</t>
  </si>
  <si>
    <t>HG01773</t>
  </si>
  <si>
    <t>HG01776</t>
  </si>
  <si>
    <t>HG01790</t>
  </si>
  <si>
    <t>HG02221</t>
  </si>
  <si>
    <t>HG02233</t>
  </si>
  <si>
    <t>HG02235</t>
  </si>
  <si>
    <t>CEU</t>
  </si>
  <si>
    <t>NA06994</t>
  </si>
  <si>
    <t>NA12004</t>
  </si>
  <si>
    <t>NA12154</t>
  </si>
  <si>
    <t>TSI</t>
  </si>
  <si>
    <t>NA20519</t>
  </si>
  <si>
    <t>NA20522</t>
  </si>
  <si>
    <t>NA20534</t>
  </si>
  <si>
    <t>NA20762</t>
  </si>
  <si>
    <t>NA20778</t>
  </si>
  <si>
    <t>NA20786</t>
  </si>
  <si>
    <t>NA20821</t>
  </si>
  <si>
    <t>NA20822</t>
  </si>
  <si>
    <t>Iranian</t>
  </si>
  <si>
    <t>WEA_Iranian_iran11_M</t>
  </si>
  <si>
    <t>HG00096</t>
  </si>
  <si>
    <t>HG00099</t>
  </si>
  <si>
    <t>HG00101</t>
  </si>
  <si>
    <t>HG00103</t>
  </si>
  <si>
    <t>HG00107</t>
  </si>
  <si>
    <t>HG00108</t>
  </si>
  <si>
    <t>HG00117</t>
  </si>
  <si>
    <t>HG00118</t>
  </si>
  <si>
    <t>HG00120</t>
  </si>
  <si>
    <t>HG00121</t>
  </si>
  <si>
    <t>HG00122</t>
  </si>
  <si>
    <t>HG00126</t>
  </si>
  <si>
    <t>HG00127</t>
  </si>
  <si>
    <t>HG00128</t>
  </si>
  <si>
    <t>HG00129</t>
  </si>
  <si>
    <t>HG00132</t>
  </si>
  <si>
    <t>HG00138</t>
  </si>
  <si>
    <t>HG00139</t>
  </si>
  <si>
    <t>HG00145</t>
  </si>
  <si>
    <t>HG00146</t>
  </si>
  <si>
    <t>HG00149</t>
  </si>
  <si>
    <t>HG00155</t>
  </si>
  <si>
    <t>HG00157</t>
  </si>
  <si>
    <t>HG00173</t>
  </si>
  <si>
    <t>HG00177</t>
  </si>
  <si>
    <t>HG00180</t>
  </si>
  <si>
    <t>HG00233</t>
  </si>
  <si>
    <t>HG00234</t>
  </si>
  <si>
    <t>HG00236</t>
  </si>
  <si>
    <t>HG00238</t>
  </si>
  <si>
    <t>HG00243</t>
  </si>
  <si>
    <t>HG00244</t>
  </si>
  <si>
    <t>HG00255</t>
  </si>
  <si>
    <t>HG00258</t>
  </si>
  <si>
    <t>HG00259</t>
  </si>
  <si>
    <t>HG00260</t>
  </si>
  <si>
    <t>HG00261</t>
  </si>
  <si>
    <t>HG00264</t>
  </si>
  <si>
    <t>HG00267</t>
  </si>
  <si>
    <t>HG00269</t>
  </si>
  <si>
    <t>HG00271</t>
  </si>
  <si>
    <t>HG00273</t>
  </si>
  <si>
    <t>HG00276</t>
  </si>
  <si>
    <t>HG00278</t>
  </si>
  <si>
    <t>HG00281</t>
  </si>
  <si>
    <t>HG00290</t>
  </si>
  <si>
    <t>HG00309</t>
  </si>
  <si>
    <t>HG00324</t>
  </si>
  <si>
    <t>HG00331</t>
  </si>
  <si>
    <t>HG00332</t>
  </si>
  <si>
    <t>HG00335</t>
  </si>
  <si>
    <t>HG00341</t>
  </si>
  <si>
    <t>HG00342</t>
  </si>
  <si>
    <t>HG00345</t>
  </si>
  <si>
    <t>HG00353</t>
  </si>
  <si>
    <t>HG00360</t>
  </si>
  <si>
    <t>HG00362</t>
  </si>
  <si>
    <t>HG00364</t>
  </si>
  <si>
    <t>HG00366</t>
  </si>
  <si>
    <t>HG00371</t>
  </si>
  <si>
    <t>HG00376</t>
  </si>
  <si>
    <t>HG00378</t>
  </si>
  <si>
    <t>HG00379</t>
  </si>
  <si>
    <t>HG00384</t>
  </si>
  <si>
    <t>HG01500</t>
  </si>
  <si>
    <t>HG01501</t>
  </si>
  <si>
    <t>HG01503</t>
  </si>
  <si>
    <t>HG01504</t>
  </si>
  <si>
    <t>HG01506</t>
  </si>
  <si>
    <t>HG01507</t>
  </si>
  <si>
    <t>HG01510</t>
  </si>
  <si>
    <t>HG01512</t>
  </si>
  <si>
    <t>HG01515</t>
  </si>
  <si>
    <t>HG01518</t>
  </si>
  <si>
    <t>HG01521</t>
  </si>
  <si>
    <t>HG01522</t>
  </si>
  <si>
    <t>HG01524</t>
  </si>
  <si>
    <t>HG01525</t>
  </si>
  <si>
    <t>HG01528</t>
  </si>
  <si>
    <t>HG01530</t>
  </si>
  <si>
    <t>HG01537</t>
  </si>
  <si>
    <t>HG01602</t>
  </si>
  <si>
    <t>HG01605</t>
  </si>
  <si>
    <t>HG01608</t>
  </si>
  <si>
    <t>HG01610</t>
  </si>
  <si>
    <t>HG01612</t>
  </si>
  <si>
    <t>HG01613</t>
  </si>
  <si>
    <t>HG01615</t>
  </si>
  <si>
    <t>HG01618</t>
  </si>
  <si>
    <t>HG01619</t>
  </si>
  <si>
    <t>HG01624</t>
  </si>
  <si>
    <t>HG01625</t>
  </si>
  <si>
    <t>HG01631</t>
  </si>
  <si>
    <t>HG01669</t>
  </si>
  <si>
    <t>HG01670</t>
  </si>
  <si>
    <t>HG01675</t>
  </si>
  <si>
    <t>HG01676</t>
  </si>
  <si>
    <t>HG01678</t>
  </si>
  <si>
    <t>HG01679</t>
  </si>
  <si>
    <t>HG01680</t>
  </si>
  <si>
    <t>HG01684</t>
  </si>
  <si>
    <t>HG01686</t>
  </si>
  <si>
    <t>HG01695</t>
  </si>
  <si>
    <t>HG01697</t>
  </si>
  <si>
    <t>HG01699</t>
  </si>
  <si>
    <t>HG01702</t>
  </si>
  <si>
    <t>HG01704</t>
  </si>
  <si>
    <t>HG01705</t>
  </si>
  <si>
    <t>HG01708</t>
  </si>
  <si>
    <t>HG01709</t>
  </si>
  <si>
    <t>HG01710</t>
  </si>
  <si>
    <t>HG01746</t>
  </si>
  <si>
    <t>HG01747</t>
  </si>
  <si>
    <t>HG01756</t>
  </si>
  <si>
    <t>HG01761</t>
  </si>
  <si>
    <t>HG01762</t>
  </si>
  <si>
    <t>HG01765</t>
  </si>
  <si>
    <t>HG01766</t>
  </si>
  <si>
    <t>HG01767</t>
  </si>
  <si>
    <t>HG01775</t>
  </si>
  <si>
    <t>HG01777</t>
  </si>
  <si>
    <t>HG01779</t>
  </si>
  <si>
    <t>HG01781</t>
  </si>
  <si>
    <t>HG01783</t>
  </si>
  <si>
    <t>HG01784</t>
  </si>
  <si>
    <t>HG01785</t>
  </si>
  <si>
    <t>HG01786</t>
  </si>
  <si>
    <t>HG01791</t>
  </si>
  <si>
    <t>HG02219</t>
  </si>
  <si>
    <t>HG02223</t>
  </si>
  <si>
    <t>HG02224</t>
  </si>
  <si>
    <t>HG02230</t>
  </si>
  <si>
    <t>HG02231</t>
  </si>
  <si>
    <t>HG02232</t>
  </si>
  <si>
    <t>HG02236</t>
  </si>
  <si>
    <t>HG02238</t>
  </si>
  <si>
    <t>HG02239</t>
  </si>
  <si>
    <t>NA06986</t>
  </si>
  <si>
    <t>NA06989</t>
  </si>
  <si>
    <t>NA07000</t>
  </si>
  <si>
    <t>NA07037</t>
  </si>
  <si>
    <t>NA07048</t>
  </si>
  <si>
    <t>NA07056</t>
  </si>
  <si>
    <t>NA07347</t>
  </si>
  <si>
    <t>NA07357</t>
  </si>
  <si>
    <t>NA10847</t>
  </si>
  <si>
    <t>NA10851</t>
  </si>
  <si>
    <t>NA11831</t>
  </si>
  <si>
    <t>NA11840</t>
  </si>
  <si>
    <t>NA11843</t>
  </si>
  <si>
    <t>NA11881</t>
  </si>
  <si>
    <t>NA11892</t>
  </si>
  <si>
    <t>NA11893</t>
  </si>
  <si>
    <t>NA11894</t>
  </si>
  <si>
    <t>NA11919</t>
  </si>
  <si>
    <t>NA11930</t>
  </si>
  <si>
    <t>NA11931</t>
  </si>
  <si>
    <t>NA11932</t>
  </si>
  <si>
    <t>NA11994</t>
  </si>
  <si>
    <t>NA11995</t>
  </si>
  <si>
    <t>NA12003</t>
  </si>
  <si>
    <t>NA12005</t>
  </si>
  <si>
    <t>NA12006</t>
  </si>
  <si>
    <t>NA12043</t>
  </si>
  <si>
    <t>NA12044</t>
  </si>
  <si>
    <t>NA12045</t>
  </si>
  <si>
    <t>NA12046</t>
  </si>
  <si>
    <t>NA12058</t>
  </si>
  <si>
    <t>NA12144</t>
  </si>
  <si>
    <t>NA12156</t>
  </si>
  <si>
    <t>NA12273</t>
  </si>
  <si>
    <t>NA12282</t>
  </si>
  <si>
    <t>NA12286</t>
  </si>
  <si>
    <t>NA12287</t>
  </si>
  <si>
    <t>NA12342</t>
  </si>
  <si>
    <t>NA12347</t>
  </si>
  <si>
    <t>NA12383</t>
  </si>
  <si>
    <t>NA12399</t>
  </si>
  <si>
    <t>NA12413</t>
  </si>
  <si>
    <t>NA12414</t>
  </si>
  <si>
    <t>NA12489</t>
  </si>
  <si>
    <t>NA12717</t>
  </si>
  <si>
    <t>NA12748</t>
  </si>
  <si>
    <t>NA12749</t>
  </si>
  <si>
    <t>NA12750</t>
  </si>
  <si>
    <t>NA12751</t>
  </si>
  <si>
    <t>NA12760</t>
  </si>
  <si>
    <t>NA12761</t>
  </si>
  <si>
    <t>NA12762</t>
  </si>
  <si>
    <t>NA12777</t>
  </si>
  <si>
    <t>NA12812</t>
  </si>
  <si>
    <t>NA12813</t>
  </si>
  <si>
    <t>NA12827</t>
  </si>
  <si>
    <t>NA12828</t>
  </si>
  <si>
    <t>NA12830</t>
  </si>
  <si>
    <t>NA12842</t>
  </si>
  <si>
    <t>NA12843</t>
  </si>
  <si>
    <t>NA12874</t>
  </si>
  <si>
    <t>NA12889</t>
  </si>
  <si>
    <t>NA12890</t>
  </si>
  <si>
    <t>NA20504</t>
  </si>
  <si>
    <t>NA20505</t>
  </si>
  <si>
    <t>NA20508</t>
  </si>
  <si>
    <t>NA20509</t>
  </si>
  <si>
    <t>NA20510</t>
  </si>
  <si>
    <t>NA20512</t>
  </si>
  <si>
    <t>NA20515</t>
  </si>
  <si>
    <t>NA20517</t>
  </si>
  <si>
    <t>NA20518</t>
  </si>
  <si>
    <t>NA20520</t>
  </si>
  <si>
    <t>NA20527</t>
  </si>
  <si>
    <t>NA20528</t>
  </si>
  <si>
    <t>NA20531</t>
  </si>
  <si>
    <t>NA20533</t>
  </si>
  <si>
    <t>NA20535</t>
  </si>
  <si>
    <t>NA20536</t>
  </si>
  <si>
    <t>NA20538</t>
  </si>
  <si>
    <t>NA20539</t>
  </si>
  <si>
    <t>NA20541</t>
  </si>
  <si>
    <t>NA20585</t>
  </si>
  <si>
    <t>NA20587</t>
  </si>
  <si>
    <t>NA20588</t>
  </si>
  <si>
    <t>NA20589</t>
  </si>
  <si>
    <t>NA20752</t>
  </si>
  <si>
    <t>NA20754</t>
  </si>
  <si>
    <t>NA20755</t>
  </si>
  <si>
    <t>NA20756</t>
  </si>
  <si>
    <t>NA20758</t>
  </si>
  <si>
    <t>NA20759</t>
  </si>
  <si>
    <t>NA20761</t>
  </si>
  <si>
    <t>NA20763</t>
  </si>
  <si>
    <t>NA20764</t>
  </si>
  <si>
    <t>NA20766</t>
  </si>
  <si>
    <t>NA20768</t>
  </si>
  <si>
    <t>NA20770</t>
  </si>
  <si>
    <t>NA20772</t>
  </si>
  <si>
    <t>NA20774</t>
  </si>
  <si>
    <t>NA20775</t>
  </si>
  <si>
    <t>NA20785</t>
  </si>
  <si>
    <t>NA20787</t>
  </si>
  <si>
    <t>NA20798</t>
  </si>
  <si>
    <t>NA20799</t>
  </si>
  <si>
    <t>NA20803</t>
  </si>
  <si>
    <t>NA20804</t>
  </si>
  <si>
    <t>NA20806</t>
  </si>
  <si>
    <t>NA20810</t>
  </si>
  <si>
    <t>NA20812</t>
  </si>
  <si>
    <t>NA20814</t>
  </si>
  <si>
    <t>NA20815</t>
  </si>
  <si>
    <t>NA20818</t>
  </si>
  <si>
    <t>NA20826</t>
  </si>
  <si>
    <t>NA20827</t>
  </si>
  <si>
    <t>NA20828</t>
  </si>
  <si>
    <t>NA20832</t>
  </si>
  <si>
    <t>Adygei</t>
  </si>
  <si>
    <t>WEA_Adygei_HGDP01402_M</t>
  </si>
  <si>
    <t>French</t>
  </si>
  <si>
    <t>WEA_French_HGDP00530_M</t>
  </si>
  <si>
    <t>Bergamo</t>
  </si>
  <si>
    <t>WEA_Bergamo_HGDP01153_M</t>
  </si>
  <si>
    <t>WEA_Adygei_HGDP01401_F</t>
  </si>
  <si>
    <t>WEA_Bergamo_HGDP01172_F</t>
  </si>
  <si>
    <t>Basque</t>
  </si>
  <si>
    <t>WEA_Basque_HGDP01364_M</t>
  </si>
  <si>
    <t>Orcadian</t>
  </si>
  <si>
    <t>WEA_Orcadian_HGDP00798_M</t>
  </si>
  <si>
    <t>Sardinian</t>
  </si>
  <si>
    <t>WEA_Sardinian_HGDP01079_M</t>
  </si>
  <si>
    <t>WEA_Basque_HGDP01365_F</t>
  </si>
  <si>
    <t>WEA_Orcadian_HGDP00796_F</t>
  </si>
  <si>
    <t>WEA_Sardinian_HGDP01078_F</t>
  </si>
  <si>
    <t>Bedouin</t>
  </si>
  <si>
    <t>WEA_Bedouin_HGDP00616_M</t>
  </si>
  <si>
    <t>WEA_Bedouin_HGDP00650_F</t>
  </si>
  <si>
    <t>Druze</t>
  </si>
  <si>
    <t>WEA_Druze_HGDP00597_M</t>
  </si>
  <si>
    <t>Tuscan</t>
  </si>
  <si>
    <t>WEA_Tuscan_HGDP01163_M</t>
  </si>
  <si>
    <t>Russian</t>
  </si>
  <si>
    <t>WEA_Russian_HGDP00903_F</t>
  </si>
  <si>
    <t>WEA_Tuscan_HGDP01168_F</t>
  </si>
  <si>
    <t>Georgian</t>
  </si>
  <si>
    <t>WEA_Georgian_mg31_M</t>
  </si>
  <si>
    <t>SpainIBS</t>
  </si>
  <si>
    <t>WEA_SpainIBS_HG01503_M</t>
  </si>
  <si>
    <t>Bulgarian</t>
  </si>
  <si>
    <t>WEA_Bulgarian_BulgarianC1_M</t>
  </si>
  <si>
    <t>Hungarian</t>
  </si>
  <si>
    <t>WEA_Hungarian_NA15203_F</t>
  </si>
  <si>
    <t>Abkhasian</t>
  </si>
  <si>
    <t>WEA_Abkhasian_abh107_M</t>
  </si>
  <si>
    <t>WEA_Abkhasian_abh100_M</t>
  </si>
  <si>
    <t>Chechen</t>
  </si>
  <si>
    <t>WEA_Chechen_ch113_M</t>
  </si>
  <si>
    <t>Icelander</t>
  </si>
  <si>
    <t>WEA_Icelander_NA15761_F</t>
  </si>
  <si>
    <t>EnglandGBR</t>
  </si>
  <si>
    <t>WEA_EnglandGBR_HG00126_M</t>
  </si>
  <si>
    <t>Altaian</t>
  </si>
  <si>
    <t>WEA_Altaian_altai363p_M</t>
  </si>
  <si>
    <t>Jordanian</t>
  </si>
  <si>
    <t>WEA_Jordanian_Jordan603_M</t>
  </si>
  <si>
    <t>WEA_EnglandGBR_HG00128_F</t>
  </si>
  <si>
    <t>Armenian</t>
  </si>
  <si>
    <t>WEA_Armenian_armenia293_M</t>
  </si>
  <si>
    <t>Lezgin</t>
  </si>
  <si>
    <t>WEA_Lezgin_lez42_M</t>
  </si>
  <si>
    <t>Greek</t>
  </si>
  <si>
    <t>WEA_Greek_NA17377_M</t>
  </si>
  <si>
    <t>Estonian</t>
  </si>
  <si>
    <t>WEA_Estonian_Est375_M</t>
  </si>
  <si>
    <t>WEA_Lezgin_lez49_M</t>
  </si>
  <si>
    <t>WEA_Greek_NA17374_M</t>
  </si>
  <si>
    <t>WEA_Icelander_NA15763_F</t>
  </si>
  <si>
    <t>WEA_Druze_HGDP00569_F</t>
  </si>
  <si>
    <t>Czechoslovakian</t>
  </si>
  <si>
    <t>WEA_Czechoslovakian_NA15728_M</t>
  </si>
  <si>
    <t>FinlandFIN</t>
  </si>
  <si>
    <t>WEA_FinlandFIN_HG00360_M</t>
  </si>
  <si>
    <t>Palestinian</t>
  </si>
  <si>
    <t>WEA_Palestinian_HGDP00722_M</t>
  </si>
  <si>
    <t>IraqiJew</t>
  </si>
  <si>
    <t>WEA_IraqiJew_4291_M</t>
  </si>
  <si>
    <t>Polish</t>
  </si>
  <si>
    <t>WEA_Polish_ND15865_M</t>
  </si>
  <si>
    <t>WEA_IraqiJew_1771_F</t>
  </si>
  <si>
    <t>YemeniteJew</t>
  </si>
  <si>
    <t>WEA_YemeniteJew_5433_M</t>
  </si>
  <si>
    <t>WEA_YemeniteJew_4695_F</t>
  </si>
  <si>
    <t>HG00105</t>
  </si>
  <si>
    <t>HG00109</t>
  </si>
  <si>
    <t>HG00111</t>
  </si>
  <si>
    <t>HG00131</t>
  </si>
  <si>
    <t>HG00141</t>
  </si>
  <si>
    <t>HG00148</t>
  </si>
  <si>
    <t>HG00159</t>
  </si>
  <si>
    <t>HG00185</t>
  </si>
  <si>
    <t>HG00239</t>
  </si>
  <si>
    <t>HG00240</t>
  </si>
  <si>
    <t>HG00262</t>
  </si>
  <si>
    <t>HG00268</t>
  </si>
  <si>
    <t>HG00280</t>
  </si>
  <si>
    <t>HG00334</t>
  </si>
  <si>
    <t>HG00337</t>
  </si>
  <si>
    <t>HG00346</t>
  </si>
  <si>
    <t>HG00361</t>
  </si>
  <si>
    <t>HG00365</t>
  </si>
  <si>
    <t>HG00381</t>
  </si>
  <si>
    <t>HG00382</t>
  </si>
  <si>
    <t>HG01509</t>
  </si>
  <si>
    <t>HG01513</t>
  </si>
  <si>
    <t>HG01516</t>
  </si>
  <si>
    <t>HG01527</t>
  </si>
  <si>
    <t>HG01531</t>
  </si>
  <si>
    <t>HG01536</t>
  </si>
  <si>
    <t>HG01603</t>
  </si>
  <si>
    <t>HG01606</t>
  </si>
  <si>
    <t>HG01630</t>
  </si>
  <si>
    <t>HG01632</t>
  </si>
  <si>
    <t>HG01668</t>
  </si>
  <si>
    <t>HG01673</t>
  </si>
  <si>
    <t>HG01707</t>
  </si>
  <si>
    <t>HG01757</t>
  </si>
  <si>
    <t>HG01771</t>
  </si>
  <si>
    <t>HG01789</t>
  </si>
  <si>
    <t>HG02220</t>
  </si>
  <si>
    <t>NA06984</t>
  </si>
  <si>
    <t>NA06985</t>
  </si>
  <si>
    <t>NA11829</t>
  </si>
  <si>
    <t>NA11832</t>
  </si>
  <si>
    <t>NA11918</t>
  </si>
  <si>
    <t>NA11933</t>
  </si>
  <si>
    <t>NA12275</t>
  </si>
  <si>
    <t>NA12283</t>
  </si>
  <si>
    <t>NA12340</t>
  </si>
  <si>
    <t>NA12348</t>
  </si>
  <si>
    <t>NA12400</t>
  </si>
  <si>
    <t>NA12546</t>
  </si>
  <si>
    <t>NA12716</t>
  </si>
  <si>
    <t>NA12718</t>
  </si>
  <si>
    <t>NA12763</t>
  </si>
  <si>
    <t>NA12775</t>
  </si>
  <si>
    <t>NA12778</t>
  </si>
  <si>
    <t>NA20511</t>
  </si>
  <si>
    <t>NA20516</t>
  </si>
  <si>
    <t>NA20521</t>
  </si>
  <si>
    <t>NA20529</t>
  </si>
  <si>
    <t>NA20530</t>
  </si>
  <si>
    <t>NA20532</t>
  </si>
  <si>
    <t>NA20542</t>
  </si>
  <si>
    <t>NA20543</t>
  </si>
  <si>
    <t>NA20544</t>
  </si>
  <si>
    <t>NA20753</t>
  </si>
  <si>
    <t>NA20767</t>
  </si>
  <si>
    <t>NA20790</t>
  </si>
  <si>
    <t>NA20797</t>
  </si>
  <si>
    <t>NA20801</t>
  </si>
  <si>
    <t>NA20807</t>
  </si>
  <si>
    <t>NA20813</t>
  </si>
  <si>
    <t>NA20819</t>
  </si>
  <si>
    <t>WEA_French_HGDP00526_F</t>
  </si>
  <si>
    <t>WEA_Russian_HGDP00887_M</t>
  </si>
  <si>
    <t>WEA_Palestinian_HGDP00737_F</t>
  </si>
  <si>
    <t>WEA_Bulgarian_BulgarianB4_M</t>
  </si>
  <si>
    <t>WEA_Hungarian_NA15202_M</t>
  </si>
  <si>
    <t>WEA_SpainIBS_HG01504_F</t>
  </si>
  <si>
    <t>WEA_Iranian_iran17_M</t>
  </si>
  <si>
    <t>WEA_FinlandFIN_HG00190_M</t>
  </si>
  <si>
    <t>WEA_FinlandFIN_HG00174_F</t>
  </si>
  <si>
    <t>WEA_Estonian_Est400_M</t>
  </si>
  <si>
    <t>Norwegian</t>
  </si>
  <si>
    <t>WEA_Norwegian_NOR111_F</t>
  </si>
  <si>
    <t>Saami</t>
  </si>
  <si>
    <t>WEA_Saami_Utsa21_F</t>
  </si>
  <si>
    <t>HG00154</t>
  </si>
  <si>
    <t>HG00257</t>
  </si>
  <si>
    <t>HG00367</t>
  </si>
  <si>
    <t>HG00372</t>
  </si>
  <si>
    <t>HG00380</t>
  </si>
  <si>
    <t>NA07051</t>
  </si>
  <si>
    <t>NA11992</t>
  </si>
  <si>
    <t>NA12776</t>
  </si>
  <si>
    <t>NA20506</t>
  </si>
  <si>
    <t>NA20524</t>
  </si>
  <si>
    <t>NA20809</t>
  </si>
  <si>
    <t>NA20811</t>
  </si>
  <si>
    <t>WEA_Palestinian_HGDP00725_M</t>
  </si>
  <si>
    <t>HG00275</t>
  </si>
  <si>
    <t>NA12829</t>
  </si>
  <si>
    <t>OCN</t>
  </si>
  <si>
    <t>Papuan</t>
  </si>
  <si>
    <t>OCN_Papuan_HGDP00552_F</t>
  </si>
  <si>
    <t>Bougainville</t>
  </si>
  <si>
    <t>OCN_Bougainville_HGDP00656_F</t>
  </si>
  <si>
    <t>OCN_Papuan_HGDP00541_M</t>
  </si>
  <si>
    <t>AustraliaECCAC</t>
  </si>
  <si>
    <t>OCN_AustraliaECCAC_IHW9118_F</t>
  </si>
  <si>
    <t>OCN_AustraliaECCAC_IHW9193_M</t>
  </si>
  <si>
    <t>OCN_Papuan_HGDP00547_M</t>
  </si>
  <si>
    <t>OCN_Papuan_HGDP00551_M</t>
  </si>
  <si>
    <t>OCN_Papuan_HGDP00540_M</t>
  </si>
  <si>
    <t>Igorot</t>
  </si>
  <si>
    <t>OCN_Igorot_Igor21_M</t>
  </si>
  <si>
    <t>Dusun</t>
  </si>
  <si>
    <t>OCN_Dusun_Dus16_F</t>
  </si>
  <si>
    <t>Maori</t>
  </si>
  <si>
    <t>OCN_Maori_NA17386_M</t>
  </si>
  <si>
    <t>OCN_Papuan_HGDP00550_F</t>
  </si>
  <si>
    <t>OCN_Papuan_HGDP00553_M</t>
  </si>
  <si>
    <t>OCN_Papuan_HGDP00545_M</t>
  </si>
  <si>
    <t>OCN_Papuan_HGDP00543_M</t>
  </si>
  <si>
    <t>OCN_Papuan_HGDP00554_F</t>
  </si>
  <si>
    <t>OCN_Papuan_HGDP00556_M</t>
  </si>
  <si>
    <t>Hawaiian</t>
  </si>
  <si>
    <t>OCN_Hawaiian_NA17385_M</t>
  </si>
  <si>
    <t>OCN_Papuan_HGDP00549_M</t>
  </si>
  <si>
    <t>OCN_Papuan_HGDP00555_M</t>
  </si>
  <si>
    <t>OCN_Papuan_HGDP00548_M</t>
  </si>
  <si>
    <t>SA</t>
  </si>
  <si>
    <t>GIH</t>
  </si>
  <si>
    <t>NA20852</t>
  </si>
  <si>
    <t>Pathan</t>
  </si>
  <si>
    <t>SA_Pathan_HGDP00232_F</t>
  </si>
  <si>
    <t>PJL</t>
  </si>
  <si>
    <t>HG02493</t>
  </si>
  <si>
    <t>HG02652</t>
  </si>
  <si>
    <t>HG02654</t>
  </si>
  <si>
    <t>HG02685</t>
  </si>
  <si>
    <t>BEB</t>
  </si>
  <si>
    <t>HG03598</t>
  </si>
  <si>
    <t>HG03607</t>
  </si>
  <si>
    <t>HG03629</t>
  </si>
  <si>
    <t>HG03631</t>
  </si>
  <si>
    <t>HG03652</t>
  </si>
  <si>
    <t>HG03668</t>
  </si>
  <si>
    <t>STU</t>
  </si>
  <si>
    <t>HG03680</t>
  </si>
  <si>
    <t>HG03698</t>
  </si>
  <si>
    <t>HG03706</t>
  </si>
  <si>
    <t>ITU</t>
  </si>
  <si>
    <t>HG03713</t>
  </si>
  <si>
    <t>HG03717</t>
  </si>
  <si>
    <t>HG03730</t>
  </si>
  <si>
    <t>HG03742</t>
  </si>
  <si>
    <t>HG03753</t>
  </si>
  <si>
    <t>HG03754</t>
  </si>
  <si>
    <t>HG03756</t>
  </si>
  <si>
    <t>HG03757</t>
  </si>
  <si>
    <t>HG03771</t>
  </si>
  <si>
    <t>HG03772</t>
  </si>
  <si>
    <t>HG03773</t>
  </si>
  <si>
    <t>HG03788</t>
  </si>
  <si>
    <t>HG03803</t>
  </si>
  <si>
    <t>HG03823</t>
  </si>
  <si>
    <t>HG03829</t>
  </si>
  <si>
    <t>HG03864</t>
  </si>
  <si>
    <t>HG03866</t>
  </si>
  <si>
    <t>HG03873</t>
  </si>
  <si>
    <t>HG03885</t>
  </si>
  <si>
    <t>HG03887</t>
  </si>
  <si>
    <t>HG03894</t>
  </si>
  <si>
    <t>HG03898</t>
  </si>
  <si>
    <t>HG03914</t>
  </si>
  <si>
    <t>HG03920</t>
  </si>
  <si>
    <t>HG03944</t>
  </si>
  <si>
    <t>HG03950</t>
  </si>
  <si>
    <t>HG03965</t>
  </si>
  <si>
    <t>HG03968</t>
  </si>
  <si>
    <t>HG03977</t>
  </si>
  <si>
    <t>HG03998</t>
  </si>
  <si>
    <t>HG04002</t>
  </si>
  <si>
    <t>HG04017</t>
  </si>
  <si>
    <t>HG04020</t>
  </si>
  <si>
    <t>HG04022</t>
  </si>
  <si>
    <t>HG04035</t>
  </si>
  <si>
    <t>HG04140</t>
  </si>
  <si>
    <t>HG04161</t>
  </si>
  <si>
    <t>HG04162</t>
  </si>
  <si>
    <t>HG04176</t>
  </si>
  <si>
    <t>HG04183</t>
  </si>
  <si>
    <t>HG04189</t>
  </si>
  <si>
    <t>HG04206</t>
  </si>
  <si>
    <t>HG04216</t>
  </si>
  <si>
    <t>NA20859</t>
  </si>
  <si>
    <t>NA20862</t>
  </si>
  <si>
    <t>NA20867</t>
  </si>
  <si>
    <t>NA20869</t>
  </si>
  <si>
    <t>NA20876</t>
  </si>
  <si>
    <t>NA20882</t>
  </si>
  <si>
    <t>NA20887</t>
  </si>
  <si>
    <t>NA20888</t>
  </si>
  <si>
    <t>NA20890</t>
  </si>
  <si>
    <t>NA20900</t>
  </si>
  <si>
    <t>NA20910</t>
  </si>
  <si>
    <t>NA21088</t>
  </si>
  <si>
    <t>NA21107</t>
  </si>
  <si>
    <t>NA21116</t>
  </si>
  <si>
    <t>NA21117</t>
  </si>
  <si>
    <t>NA21135</t>
  </si>
  <si>
    <t>NA21137</t>
  </si>
  <si>
    <t>NA21144</t>
  </si>
  <si>
    <t>Makrani</t>
  </si>
  <si>
    <t>SA_Makrani_HGDP00160_M</t>
  </si>
  <si>
    <t>SA_Pathan_HGDP00216_M</t>
  </si>
  <si>
    <t>Brahui</t>
  </si>
  <si>
    <t>SA_Brahui_HGDP00027_M</t>
  </si>
  <si>
    <t>SA_Makrani_HGDP00157_F</t>
  </si>
  <si>
    <t>Hazara</t>
  </si>
  <si>
    <t>SA_Hazara_HGDP00125_M</t>
  </si>
  <si>
    <t>Kalash</t>
  </si>
  <si>
    <t>SA_Kalash_HGDP00328_M</t>
  </si>
  <si>
    <t>SA_Hazara_HGDP00124_M</t>
  </si>
  <si>
    <t>SA_Kalash_HGDP00286_F</t>
  </si>
  <si>
    <t>Sindhi</t>
  </si>
  <si>
    <t>SA_Sindhi_HGDP00208_M</t>
  </si>
  <si>
    <t>SA_Sindhi_HGDP00195_F</t>
  </si>
  <si>
    <t>PunjabiPJL</t>
  </si>
  <si>
    <t>SA_PunjabiPJL_HG02783_M</t>
  </si>
  <si>
    <t>SA_PunjabiPJL_HG02790_F</t>
  </si>
  <si>
    <t>BengaliBEB</t>
  </si>
  <si>
    <t>SA_BengaliBEB_HG03006_M</t>
  </si>
  <si>
    <t>SA_BengaliBEB_HG03007_F</t>
  </si>
  <si>
    <t>Kusunda</t>
  </si>
  <si>
    <t>SA_Kusunda_K-2_M</t>
  </si>
  <si>
    <t>Madiga</t>
  </si>
  <si>
    <t>SA_Madiga_M13_M</t>
  </si>
  <si>
    <t>SA_PunjabiPJL_HG02724_M</t>
  </si>
  <si>
    <t>HG01583</t>
  </si>
  <si>
    <t>HG01589</t>
  </si>
  <si>
    <t>HG02490</t>
  </si>
  <si>
    <t>HG02491</t>
  </si>
  <si>
    <t>HG02494</t>
  </si>
  <si>
    <t>HG02600</t>
  </si>
  <si>
    <t>HG02601</t>
  </si>
  <si>
    <t>HG02603</t>
  </si>
  <si>
    <t>HG02604</t>
  </si>
  <si>
    <t>HG02648</t>
  </si>
  <si>
    <t>HG02651</t>
  </si>
  <si>
    <t>HG02655</t>
  </si>
  <si>
    <t>HG02657</t>
  </si>
  <si>
    <t>HG02658</t>
  </si>
  <si>
    <t>HG02660</t>
  </si>
  <si>
    <t>HG02661</t>
  </si>
  <si>
    <t>HG02681</t>
  </si>
  <si>
    <t>HG02682</t>
  </si>
  <si>
    <t>HG02684</t>
  </si>
  <si>
    <t>HG02687</t>
  </si>
  <si>
    <t>HG02688</t>
  </si>
  <si>
    <t>HG02690</t>
  </si>
  <si>
    <t>HG02691</t>
  </si>
  <si>
    <t>HG02696</t>
  </si>
  <si>
    <t>HG02697</t>
  </si>
  <si>
    <t>HG02699</t>
  </si>
  <si>
    <t>HG02700</t>
  </si>
  <si>
    <t>HG02724</t>
  </si>
  <si>
    <t>HG02725</t>
  </si>
  <si>
    <t>HG02727</t>
  </si>
  <si>
    <t>HG02728</t>
  </si>
  <si>
    <t>HG02733</t>
  </si>
  <si>
    <t>HG02734</t>
  </si>
  <si>
    <t>HG02736</t>
  </si>
  <si>
    <t>HG02737</t>
  </si>
  <si>
    <t>HG02775</t>
  </si>
  <si>
    <t>HG02778</t>
  </si>
  <si>
    <t>HG02783</t>
  </si>
  <si>
    <t>HG02784</t>
  </si>
  <si>
    <t>HG02786</t>
  </si>
  <si>
    <t>HG02787</t>
  </si>
  <si>
    <t>HG02789</t>
  </si>
  <si>
    <t>HG02790</t>
  </si>
  <si>
    <t>HG02792</t>
  </si>
  <si>
    <t>HG02793</t>
  </si>
  <si>
    <t>HG03006</t>
  </si>
  <si>
    <t>HG03007</t>
  </si>
  <si>
    <t>HG03009</t>
  </si>
  <si>
    <t>HG03012</t>
  </si>
  <si>
    <t>HG03016</t>
  </si>
  <si>
    <t>HG03018</t>
  </si>
  <si>
    <t>HG03021</t>
  </si>
  <si>
    <t>HG03228</t>
  </si>
  <si>
    <t>HG03229</t>
  </si>
  <si>
    <t>HG03234</t>
  </si>
  <si>
    <t>HG03235</t>
  </si>
  <si>
    <t>HG03237</t>
  </si>
  <si>
    <t>HG03238</t>
  </si>
  <si>
    <t>HG03488</t>
  </si>
  <si>
    <t>HG03490</t>
  </si>
  <si>
    <t>HG03491</t>
  </si>
  <si>
    <t>HG03585</t>
  </si>
  <si>
    <t>HG03593</t>
  </si>
  <si>
    <t>HG03594</t>
  </si>
  <si>
    <t>HG03595</t>
  </si>
  <si>
    <t>HG03600</t>
  </si>
  <si>
    <t>HG03603</t>
  </si>
  <si>
    <t>HG03604</t>
  </si>
  <si>
    <t>HG03611</t>
  </si>
  <si>
    <t>HG03615</t>
  </si>
  <si>
    <t>HG03619</t>
  </si>
  <si>
    <t>HG03624</t>
  </si>
  <si>
    <t>HG03625</t>
  </si>
  <si>
    <t>HG03636</t>
  </si>
  <si>
    <t>HG03640</t>
  </si>
  <si>
    <t>HG03642</t>
  </si>
  <si>
    <t>HG03644</t>
  </si>
  <si>
    <t>HG03645</t>
  </si>
  <si>
    <t>HG03653</t>
  </si>
  <si>
    <t>HG03660</t>
  </si>
  <si>
    <t>HG03663</t>
  </si>
  <si>
    <t>HG03667</t>
  </si>
  <si>
    <t>HG03672</t>
  </si>
  <si>
    <t>HG03673</t>
  </si>
  <si>
    <t>HG03679</t>
  </si>
  <si>
    <t>HG03685</t>
  </si>
  <si>
    <t>HG03686</t>
  </si>
  <si>
    <t>HG03691</t>
  </si>
  <si>
    <t>HG03692</t>
  </si>
  <si>
    <t>HG03693</t>
  </si>
  <si>
    <t>HG03694</t>
  </si>
  <si>
    <t>HG03695</t>
  </si>
  <si>
    <t>HG03696</t>
  </si>
  <si>
    <t>HG03697</t>
  </si>
  <si>
    <t>HG03702</t>
  </si>
  <si>
    <t>HG03705</t>
  </si>
  <si>
    <t>HG03708</t>
  </si>
  <si>
    <t>HG03709</t>
  </si>
  <si>
    <t>HG03711</t>
  </si>
  <si>
    <t>HG03714</t>
  </si>
  <si>
    <t>HG03716</t>
  </si>
  <si>
    <t>HG03718</t>
  </si>
  <si>
    <t>HG03720</t>
  </si>
  <si>
    <t>HG03722</t>
  </si>
  <si>
    <t>HG03729</t>
  </si>
  <si>
    <t>HG03731</t>
  </si>
  <si>
    <t>HG03733</t>
  </si>
  <si>
    <t>HG03736</t>
  </si>
  <si>
    <t>HG03740</t>
  </si>
  <si>
    <t>HG03741</t>
  </si>
  <si>
    <t>HG03743</t>
  </si>
  <si>
    <t>HG03745</t>
  </si>
  <si>
    <t>HG03746</t>
  </si>
  <si>
    <t>HG03750</t>
  </si>
  <si>
    <t>HG03752</t>
  </si>
  <si>
    <t>HG03755</t>
  </si>
  <si>
    <t>HG03770</t>
  </si>
  <si>
    <t>HG03775</t>
  </si>
  <si>
    <t>HG03777</t>
  </si>
  <si>
    <t>HG03778</t>
  </si>
  <si>
    <t>HG03779</t>
  </si>
  <si>
    <t>HG03780</t>
  </si>
  <si>
    <t>HG03781</t>
  </si>
  <si>
    <t>HG03785</t>
  </si>
  <si>
    <t>HG03787</t>
  </si>
  <si>
    <t>HG03789</t>
  </si>
  <si>
    <t>HG03790</t>
  </si>
  <si>
    <t>HG03792</t>
  </si>
  <si>
    <t>HG03793</t>
  </si>
  <si>
    <t>HG03796</t>
  </si>
  <si>
    <t>HG03800</t>
  </si>
  <si>
    <t>HG03802</t>
  </si>
  <si>
    <t>HG03808</t>
  </si>
  <si>
    <t>HG03809</t>
  </si>
  <si>
    <t>HG03812</t>
  </si>
  <si>
    <t>HG03814</t>
  </si>
  <si>
    <t>HG03815</t>
  </si>
  <si>
    <t>HG03817</t>
  </si>
  <si>
    <t>HG03821</t>
  </si>
  <si>
    <t>HG03824</t>
  </si>
  <si>
    <t>HG03826</t>
  </si>
  <si>
    <t>HG03830</t>
  </si>
  <si>
    <t>HG03832</t>
  </si>
  <si>
    <t>HG03833</t>
  </si>
  <si>
    <t>HG03838</t>
  </si>
  <si>
    <t>HG03844</t>
  </si>
  <si>
    <t>HG03846</t>
  </si>
  <si>
    <t>HG03848</t>
  </si>
  <si>
    <t>HG03849</t>
  </si>
  <si>
    <t>HG03851</t>
  </si>
  <si>
    <t>HG03856</t>
  </si>
  <si>
    <t>HG03858</t>
  </si>
  <si>
    <t>HG03861</t>
  </si>
  <si>
    <t>HG03863</t>
  </si>
  <si>
    <t>HG03867</t>
  </si>
  <si>
    <t>HG03868</t>
  </si>
  <si>
    <t>HG03869</t>
  </si>
  <si>
    <t>HG03870</t>
  </si>
  <si>
    <t>HG03872</t>
  </si>
  <si>
    <t>HG03874</t>
  </si>
  <si>
    <t>HG03875</t>
  </si>
  <si>
    <t>HG03884</t>
  </si>
  <si>
    <t>HG03886</t>
  </si>
  <si>
    <t>HG03888</t>
  </si>
  <si>
    <t>HG03890</t>
  </si>
  <si>
    <t>HG03895</t>
  </si>
  <si>
    <t>HG03896</t>
  </si>
  <si>
    <t>HG03897</t>
  </si>
  <si>
    <t>HG03899</t>
  </si>
  <si>
    <t>HG03900</t>
  </si>
  <si>
    <t>HG03902</t>
  </si>
  <si>
    <t>HG03908</t>
  </si>
  <si>
    <t>HG03911</t>
  </si>
  <si>
    <t>HG03913</t>
  </si>
  <si>
    <t>HG03916</t>
  </si>
  <si>
    <t>HG03917</t>
  </si>
  <si>
    <t>HG03919</t>
  </si>
  <si>
    <t>HG03922</t>
  </si>
  <si>
    <t>HG03925</t>
  </si>
  <si>
    <t>HG03926</t>
  </si>
  <si>
    <t>HG03931</t>
  </si>
  <si>
    <t>HG03934</t>
  </si>
  <si>
    <t>HG03937</t>
  </si>
  <si>
    <t>HG03940</t>
  </si>
  <si>
    <t>HG03941</t>
  </si>
  <si>
    <t>HG03943</t>
  </si>
  <si>
    <t>HG03945</t>
  </si>
  <si>
    <t>HG03947</t>
  </si>
  <si>
    <t>HG03949</t>
  </si>
  <si>
    <t>HG03951</t>
  </si>
  <si>
    <t>HG03953</t>
  </si>
  <si>
    <t>HG03960</t>
  </si>
  <si>
    <t>HG03967</t>
  </si>
  <si>
    <t>HG03971</t>
  </si>
  <si>
    <t>HG03974</t>
  </si>
  <si>
    <t>HG03976</t>
  </si>
  <si>
    <t>HG03978</t>
  </si>
  <si>
    <t>HG03985</t>
  </si>
  <si>
    <t>HG03986</t>
  </si>
  <si>
    <t>HG03990</t>
  </si>
  <si>
    <t>HG03991</t>
  </si>
  <si>
    <t>HG03995</t>
  </si>
  <si>
    <t>HG03999</t>
  </si>
  <si>
    <t>HG04003</t>
  </si>
  <si>
    <t>HG04006</t>
  </si>
  <si>
    <t>HG04014</t>
  </si>
  <si>
    <t>HG04015</t>
  </si>
  <si>
    <t>HG04018</t>
  </si>
  <si>
    <t>HG04023</t>
  </si>
  <si>
    <t>HG04033</t>
  </si>
  <si>
    <t>HG04039</t>
  </si>
  <si>
    <t>HG04042</t>
  </si>
  <si>
    <t>HG04047</t>
  </si>
  <si>
    <t>HG04056</t>
  </si>
  <si>
    <t>HG04059</t>
  </si>
  <si>
    <t>HG04060</t>
  </si>
  <si>
    <t>HG04063</t>
  </si>
  <si>
    <t>HG04075</t>
  </si>
  <si>
    <t>HG04080</t>
  </si>
  <si>
    <t>HG04093</t>
  </si>
  <si>
    <t>HG04094</t>
  </si>
  <si>
    <t>HG04096</t>
  </si>
  <si>
    <t>HG04100</t>
  </si>
  <si>
    <t>HG04106</t>
  </si>
  <si>
    <t>HG04107</t>
  </si>
  <si>
    <t>HG04134</t>
  </si>
  <si>
    <t>HG04141</t>
  </si>
  <si>
    <t>HG04144</t>
  </si>
  <si>
    <t>HG04146</t>
  </si>
  <si>
    <t>HG04152</t>
  </si>
  <si>
    <t>HG04153</t>
  </si>
  <si>
    <t>HG04155</t>
  </si>
  <si>
    <t>HG04156</t>
  </si>
  <si>
    <t>HG04158</t>
  </si>
  <si>
    <t>HG04159</t>
  </si>
  <si>
    <t>HG04164</t>
  </si>
  <si>
    <t>HG04171</t>
  </si>
  <si>
    <t>HG04173</t>
  </si>
  <si>
    <t>HG04177</t>
  </si>
  <si>
    <t>HG04180</t>
  </si>
  <si>
    <t>HG04182</t>
  </si>
  <si>
    <t>HG04185</t>
  </si>
  <si>
    <t>HG04186</t>
  </si>
  <si>
    <t>HG04188</t>
  </si>
  <si>
    <t>HG04194</t>
  </si>
  <si>
    <t>HG04195</t>
  </si>
  <si>
    <t>HG04198</t>
  </si>
  <si>
    <t>HG04200</t>
  </si>
  <si>
    <t>HG04209</t>
  </si>
  <si>
    <t>HG04210</t>
  </si>
  <si>
    <t>HG04211</t>
  </si>
  <si>
    <t>HG04212</t>
  </si>
  <si>
    <t>HG04214</t>
  </si>
  <si>
    <t>HG04227</t>
  </si>
  <si>
    <t>HG04229</t>
  </si>
  <si>
    <t>HG04239</t>
  </si>
  <si>
    <t>NA20845</t>
  </si>
  <si>
    <t>NA20846</t>
  </si>
  <si>
    <t>NA20847</t>
  </si>
  <si>
    <t>NA20849</t>
  </si>
  <si>
    <t>NA20850</t>
  </si>
  <si>
    <t>NA20851</t>
  </si>
  <si>
    <t>NA20854</t>
  </si>
  <si>
    <t>NA20856</t>
  </si>
  <si>
    <t>NA20858</t>
  </si>
  <si>
    <t>NA20861</t>
  </si>
  <si>
    <t>NA20866</t>
  </si>
  <si>
    <t>NA20868</t>
  </si>
  <si>
    <t>NA20870</t>
  </si>
  <si>
    <t>NA20872</t>
  </si>
  <si>
    <t>NA20874</t>
  </si>
  <si>
    <t>NA20875</t>
  </si>
  <si>
    <t>NA20877</t>
  </si>
  <si>
    <t>NA20878</t>
  </si>
  <si>
    <t>NA20881</t>
  </si>
  <si>
    <t>NA20884</t>
  </si>
  <si>
    <t>NA20885</t>
  </si>
  <si>
    <t>NA20886</t>
  </si>
  <si>
    <t>NA20889</t>
  </si>
  <si>
    <t>NA20891</t>
  </si>
  <si>
    <t>NA20892</t>
  </si>
  <si>
    <t>NA20894</t>
  </si>
  <si>
    <t>NA20895</t>
  </si>
  <si>
    <t>NA20896</t>
  </si>
  <si>
    <t>NA20899</t>
  </si>
  <si>
    <t>NA20901</t>
  </si>
  <si>
    <t>NA20903</t>
  </si>
  <si>
    <t>NA20905</t>
  </si>
  <si>
    <t>NA20906</t>
  </si>
  <si>
    <t>NA20908</t>
  </si>
  <si>
    <t>NA20911</t>
  </si>
  <si>
    <t>NA21086</t>
  </si>
  <si>
    <t>NA21087</t>
  </si>
  <si>
    <t>NA21089</t>
  </si>
  <si>
    <t>NA21091</t>
  </si>
  <si>
    <t>NA21092</t>
  </si>
  <si>
    <t>NA21094</t>
  </si>
  <si>
    <t>NA21097</t>
  </si>
  <si>
    <t>NA21098</t>
  </si>
  <si>
    <t>NA21099</t>
  </si>
  <si>
    <t>NA21100</t>
  </si>
  <si>
    <t>NA21101</t>
  </si>
  <si>
    <t>NA21103</t>
  </si>
  <si>
    <t>NA21105</t>
  </si>
  <si>
    <t>NA21108</t>
  </si>
  <si>
    <t>NA21109</t>
  </si>
  <si>
    <t>NA21111</t>
  </si>
  <si>
    <t>NA21112</t>
  </si>
  <si>
    <t>NA21114</t>
  </si>
  <si>
    <t>NA21118</t>
  </si>
  <si>
    <t>NA21119</t>
  </si>
  <si>
    <t>NA21120</t>
  </si>
  <si>
    <t>NA21124</t>
  </si>
  <si>
    <t>NA21126</t>
  </si>
  <si>
    <t>NA21127</t>
  </si>
  <si>
    <t>NA21128</t>
  </si>
  <si>
    <t>NA21129</t>
  </si>
  <si>
    <t>NA21130</t>
  </si>
  <si>
    <t>NA21133</t>
  </si>
  <si>
    <t>NA21141</t>
  </si>
  <si>
    <t>NA21142</t>
  </si>
  <si>
    <t>NA21143</t>
  </si>
  <si>
    <t>Balochi</t>
  </si>
  <si>
    <t>SA_Balochi_HGDP00090_M</t>
  </si>
  <si>
    <t>Burusho</t>
  </si>
  <si>
    <t>SA_Burusho_HGDP00428_M</t>
  </si>
  <si>
    <t>SA_Burusho_HGDP00338_F</t>
  </si>
  <si>
    <t>SA_Kusunda_K-15_M</t>
  </si>
  <si>
    <t>HG02774</t>
  </si>
  <si>
    <t>HG02780</t>
  </si>
  <si>
    <t>HG03589</t>
  </si>
  <si>
    <t>HG03616</t>
  </si>
  <si>
    <t>HG03634</t>
  </si>
  <si>
    <t>HG03643</t>
  </si>
  <si>
    <t>HG03649</t>
  </si>
  <si>
    <t>HG03681</t>
  </si>
  <si>
    <t>HG03684</t>
  </si>
  <si>
    <t>HG03703</t>
  </si>
  <si>
    <t>HG03727</t>
  </si>
  <si>
    <t>HG03738</t>
  </si>
  <si>
    <t>HG03760</t>
  </si>
  <si>
    <t>HG03767</t>
  </si>
  <si>
    <t>HG03782</t>
  </si>
  <si>
    <t>HG03784</t>
  </si>
  <si>
    <t>HG03786</t>
  </si>
  <si>
    <t>HG03836</t>
  </si>
  <si>
    <t>HG03837</t>
  </si>
  <si>
    <t>HG03854</t>
  </si>
  <si>
    <t>HG03857</t>
  </si>
  <si>
    <t>HG03862</t>
  </si>
  <si>
    <t>HG03871</t>
  </si>
  <si>
    <t>HG03882</t>
  </si>
  <si>
    <t>HG03905</t>
  </si>
  <si>
    <t>HG03907</t>
  </si>
  <si>
    <t>HG03910</t>
  </si>
  <si>
    <t>HG03963</t>
  </si>
  <si>
    <t>HG04019</t>
  </si>
  <si>
    <t>HG04025</t>
  </si>
  <si>
    <t>HG04026</t>
  </si>
  <si>
    <t>HG04070</t>
  </si>
  <si>
    <t>HG04098</t>
  </si>
  <si>
    <t>HG04131</t>
  </si>
  <si>
    <t>HG04202</t>
  </si>
  <si>
    <t>HG04222</t>
  </si>
  <si>
    <t>HG04225</t>
  </si>
  <si>
    <t>HG04235</t>
  </si>
  <si>
    <t>HG04238</t>
  </si>
  <si>
    <t>NA20853</t>
  </si>
  <si>
    <t>NA20863</t>
  </si>
  <si>
    <t>NA20864</t>
  </si>
  <si>
    <t>NA20897</t>
  </si>
  <si>
    <t>NA20902</t>
  </si>
  <si>
    <t>NA20904</t>
  </si>
  <si>
    <t>NA21090</t>
  </si>
  <si>
    <t>NA21102</t>
  </si>
  <si>
    <t>NA21106</t>
  </si>
  <si>
    <t>NA21122</t>
  </si>
  <si>
    <t>NA21123</t>
  </si>
  <si>
    <t>SA_Brahui_HGDP00019_M</t>
  </si>
  <si>
    <t>HG01586</t>
  </si>
  <si>
    <t>HG02597</t>
  </si>
  <si>
    <t>HG03646</t>
  </si>
  <si>
    <t>HG03687</t>
  </si>
  <si>
    <t>HG03689</t>
  </si>
  <si>
    <t>HG03744</t>
  </si>
  <si>
    <t>HG03928</t>
  </si>
  <si>
    <t>NA21093</t>
  </si>
  <si>
    <t>NA21125</t>
  </si>
  <si>
    <t>SIB</t>
  </si>
  <si>
    <t>Tubalar</t>
  </si>
  <si>
    <t>SIB_Tubalar_Tuba9_F</t>
  </si>
  <si>
    <t>EskimoChaplino</t>
  </si>
  <si>
    <t>SIB_EskimoChaplino_Esk29_M</t>
  </si>
  <si>
    <t>EskimoNaukan</t>
  </si>
  <si>
    <t>SIB_EskimoNaukan_Nesk22_F</t>
  </si>
  <si>
    <t>SIB_EskimoNaukan_Nesk25_F</t>
  </si>
  <si>
    <t>Yakut</t>
  </si>
  <si>
    <t>SIB_Yakut_HGDP00956_F</t>
  </si>
  <si>
    <t>SIB_Tubalar_Tuba19_F</t>
  </si>
  <si>
    <t>Ulchi</t>
  </si>
  <si>
    <t>SIB_Ulchi_Ul5_F</t>
  </si>
  <si>
    <t>SIB_Ulchi_Ul31_F</t>
  </si>
  <si>
    <t>AleutBeringIsland</t>
  </si>
  <si>
    <t>SIB_AleutBeringIsland_Ale22_M</t>
  </si>
  <si>
    <t>Chukchi</t>
  </si>
  <si>
    <t>SIB_Chukchi_Sir26_M</t>
  </si>
  <si>
    <t>Even</t>
  </si>
  <si>
    <t>SIB_Even_Nlk3_F</t>
  </si>
  <si>
    <t>SIB_Chukchi_Sir19_M</t>
  </si>
  <si>
    <t>SIB_Even_Nlk18_M</t>
  </si>
  <si>
    <t>SIB_Yakut_HGDP00951_M</t>
  </si>
  <si>
    <t>Itelman</t>
  </si>
  <si>
    <t>SIB_Itelman_Kor82_F</t>
  </si>
  <si>
    <t>TlingitNikolskoye</t>
  </si>
  <si>
    <t>SIB_TlingitNikolskoye_Ale14_F</t>
  </si>
  <si>
    <t>MansiKondaRiver</t>
  </si>
  <si>
    <t>SIB_MansiKondaRiver_Mansi79_M</t>
  </si>
  <si>
    <t>MansiSosvaRiver</t>
  </si>
  <si>
    <t>SIB_MansiSosvaRiver_Mansi41_F</t>
  </si>
  <si>
    <t>SIB_AleutBeringIsland_Ale20_F</t>
  </si>
  <si>
    <t>EskimoSireniki</t>
  </si>
  <si>
    <t>SIB_EskimoSireniki_Sir40_F</t>
  </si>
  <si>
    <t>SIB_Even_Nlk1_F</t>
  </si>
  <si>
    <t>TlingitPreobrazhenskoye</t>
  </si>
  <si>
    <t>SIB_TlingitPreobrazhenskoye_Ale32_M</t>
  </si>
  <si>
    <t>NHP</t>
  </si>
  <si>
    <t>BONOBO</t>
  </si>
  <si>
    <t>Bonobo</t>
  </si>
  <si>
    <t>Pan_paniscus-9731_LB502</t>
  </si>
  <si>
    <t>Pan_paniscus-A915_Kosana</t>
  </si>
  <si>
    <t>Pan_paniscus-A917_Dzeeta</t>
  </si>
  <si>
    <t>Pan_paniscus-A918_Hermien</t>
  </si>
  <si>
    <t>Pan_paniscus-A919_Desmond</t>
  </si>
  <si>
    <t>Pan_paniscus-A920_Kidogo</t>
  </si>
  <si>
    <t>Pan_paniscus-A922_Catherine</t>
  </si>
  <si>
    <t>Pan_paniscus-A923_Kombote</t>
  </si>
  <si>
    <t>Pan_paniscus-A925_Bono</t>
  </si>
  <si>
    <t>Pan_paniscus-A926_Natalie</t>
  </si>
  <si>
    <t>Pan_paniscus-A927_Salonga</t>
  </si>
  <si>
    <t>Pan_paniscus-A928_Kumbuka</t>
  </si>
  <si>
    <t>Pan_paniscus-A951_Pongo</t>
  </si>
  <si>
    <t>Pan_paniscus-X00095_Kakowet</t>
  </si>
  <si>
    <t>CHIMPANZEE</t>
  </si>
  <si>
    <t>Nigerian_chimpanzee</t>
  </si>
  <si>
    <t>Pan_troglodytes_ellioti-Akwaya_Jean</t>
  </si>
  <si>
    <t>Pan_troglodytes_ellioti-Banyo</t>
  </si>
  <si>
    <t>Pan_troglodytes_ellioti-Basho</t>
  </si>
  <si>
    <t>Pan_troglodytes_ellioti-Damian</t>
  </si>
  <si>
    <t>Pan_troglodytes_ellioti-Julie</t>
  </si>
  <si>
    <t>Pan_troglodytes_ellioti-Koto</t>
  </si>
  <si>
    <t>Pan_troglodytes_ellioti-Paquita</t>
  </si>
  <si>
    <t>Pan_troglodytes_ellioti-Taweh</t>
  </si>
  <si>
    <t>Pan_troglodytes_ellioti-Tobi</t>
  </si>
  <si>
    <t>Pan_troglodytes_ellioti-Kopongo</t>
  </si>
  <si>
    <t>Eastern_chimpanzee</t>
  </si>
  <si>
    <t>Pan_troglodytes_schweinfurthii-100037_Vincent</t>
  </si>
  <si>
    <t>Pan_troglodytes_schweinfurthii-100040_Andromeda</t>
  </si>
  <si>
    <t>Pan_troglodytes_schweinfurthii-A911_Kidongo</t>
  </si>
  <si>
    <t>Pan_troglodytes_schweinfurthii-A912_Nakuu</t>
  </si>
  <si>
    <t>Pan_troglodytes_schweinfurthii-Yolanda</t>
  </si>
  <si>
    <t>Pan_troglodytes_schweinfurthii-9729_Harriet</t>
  </si>
  <si>
    <t>Central_chimpanzee</t>
  </si>
  <si>
    <t>Pan_troglodytes_troglodytes-A958_Doris</t>
  </si>
  <si>
    <t>Pan_troglodytes_troglodytes-A960_Clara</t>
  </si>
  <si>
    <t>Western_chimpanzee</t>
  </si>
  <si>
    <t>Pan_troglodytes_verus-9730_Donald</t>
  </si>
  <si>
    <t>Pan_troglodytes_verus-A907_Susie_A</t>
  </si>
  <si>
    <t>Pan_troglodytes_verus-9668_Bosco</t>
  </si>
  <si>
    <t>Pan_troglodytes_verus-Clint</t>
  </si>
  <si>
    <t>Pan_troglodytes_verus-X00100_Koby</t>
  </si>
  <si>
    <t>ORANGUTAN</t>
  </si>
  <si>
    <t>Sumatran_orangutan</t>
  </si>
  <si>
    <t>Pongo_abelii-A947_Elsi</t>
  </si>
  <si>
    <t>Pongo_abelii-A949_Dunja</t>
  </si>
  <si>
    <t>Pongo_abelii-A953_Vicki</t>
  </si>
  <si>
    <t>Bornean_orangutan</t>
  </si>
  <si>
    <t>Pongo_pygmaeus-A939_Nonja</t>
  </si>
  <si>
    <t>Pongo_pygmaeus-A942_Gusti</t>
  </si>
  <si>
    <t>Pongo_pygmaeus-A943_Tilda</t>
  </si>
  <si>
    <t>Pongo_pygmaeus-A944_Napoleon</t>
  </si>
  <si>
    <t>Pongo_pygmaeus-KB5404_Billy</t>
  </si>
  <si>
    <t>Pongo_pygmaeus-KB4204_Dinah</t>
  </si>
  <si>
    <t>Pongo_abelii-KB4361_Dennis</t>
  </si>
  <si>
    <t>Pongo_abelii-KB4661_Dolly</t>
  </si>
  <si>
    <t>Pongo_pygmaeus-KB5405_Louis</t>
  </si>
  <si>
    <t>Pongo_pygmaeus-KB5406_Doris</t>
  </si>
  <si>
    <t>Pongo_pygmaeus-KB5543_Baldy</t>
  </si>
  <si>
    <t>Pongo_abelii-KB5883_Likoe</t>
  </si>
  <si>
    <t>Pongo_abelii-KB9258_Bubbles</t>
  </si>
  <si>
    <t>Pongo_abelii-SB550_Sibu</t>
  </si>
  <si>
    <t>GORILLA</t>
  </si>
  <si>
    <t>Eastern_Lowland_Gorilla</t>
  </si>
  <si>
    <t>Gorilla_beringei_graueri-9732_Mkubwa</t>
  </si>
  <si>
    <t>Gorilla_beringei_graueri-A929_Kaisi</t>
  </si>
  <si>
    <t>Cross_River_Gorilla</t>
  </si>
  <si>
    <t>Gorilla_gorilla_dielhi-B646_Nyango</t>
  </si>
  <si>
    <t>Western_Lowland_Gorilla</t>
  </si>
  <si>
    <t>Gorilla_gorilla_gorilla-B642_Akiba_Beri</t>
  </si>
  <si>
    <t>Gorilla_gorilla_gorilla-B643_Choomba</t>
  </si>
  <si>
    <t>Gorilla_gorilla_gorilla-B644_Paki</t>
  </si>
  <si>
    <t>Gorilla_gorilla_gorilla-B647_Anthal</t>
  </si>
  <si>
    <t>Gorilla_gorilla_gorilla-B650_Katie</t>
  </si>
  <si>
    <t>Gorilla_gorilla_gorilla-9749_Kowali</t>
  </si>
  <si>
    <t>Gorilla_gorilla_gorilla-9750_Azizi</t>
  </si>
  <si>
    <t>Gorilla_gorilla_gorilla-9751_Bulera</t>
  </si>
  <si>
    <t>Gorilla_gorilla_gorilla-9752_Suzie</t>
  </si>
  <si>
    <t>Gorilla_gorilla_gorilla-9753_Kokomo</t>
  </si>
  <si>
    <t>Gorilla_gorilla_gorilla-A932_Mimi</t>
  </si>
  <si>
    <t>Gorilla_gorilla_gorilla-A933_Dian</t>
  </si>
  <si>
    <t>Gorilla_gorilla_gorilla-A934_Delphi</t>
  </si>
  <si>
    <t>Gorilla_gorilla_gorilla-A935_Fritz</t>
  </si>
  <si>
    <t>Gorilla_gorilla_gorilla-A936_Coco</t>
  </si>
  <si>
    <t>Gorilla_gorilla_gorilla-A962_Amani</t>
  </si>
  <si>
    <t>Gorilla_gorilla_gorilla-Snowflake</t>
  </si>
  <si>
    <t>Gorilla_gorilla_gorilla-X00108_Abe</t>
  </si>
  <si>
    <t>Gorilla_gorilla_gorilla-X00109_Tzambo</t>
  </si>
  <si>
    <t>Gorilla_gorilla_gorilla-KB3782_Vila</t>
  </si>
  <si>
    <t>Gorilla_gorilla_gorilla-KB3784_Dolly</t>
  </si>
  <si>
    <t>Gorilla_gorilla_gorilla-KB4986_Katie</t>
  </si>
  <si>
    <t>Gorilla_gorilla_gorilla-KB5792_Carolyn</t>
  </si>
  <si>
    <t>Gorilla_gorilla_gorilla-KB5852_Helen</t>
  </si>
  <si>
    <t>Gorilla_gorilla_gorilla-KB6039_Oko</t>
  </si>
  <si>
    <t>Gorilla_gorilla_gorilla-KB7973_Porta</t>
  </si>
  <si>
    <t>Gorilla_gorilla_gorilla-Kwan</t>
  </si>
  <si>
    <t>Gorilla_beringei_graueri-Mukisi</t>
  </si>
  <si>
    <t>Gorilla_gorilla_gorilla-Kamilah</t>
  </si>
  <si>
    <t>SMN1/SERF1A/NAIP-A (B2)</t>
  </si>
  <si>
    <t>chr5:70900614-70992104</t>
  </si>
  <si>
    <t>chr5:70025196-70116631</t>
  </si>
  <si>
    <t>chr5:70409766-70467792</t>
  </si>
  <si>
    <t>chr5:71015225-71093996</t>
  </si>
  <si>
    <t>HG00097,HG00106,HG00109,NA18503,NA18507,NA18856,NA18862,NA19094,NA19115,NA19120,NA19123,NA19174,NA19178,NA19222,NA19225,NA19379</t>
  </si>
  <si>
    <t>HG00101,HG00121,HG00123,HG00124,HG00126,HG00128,HG00132,HG00133,HG00135,HG00136,HG00138,HG00140,HG00142,HG00151,HG00152,HG00156,HG00157,HG00178,HG00182,HG00185,HG00188,HG00232,HG00233,HG00242,HG00244,HG00251,HG00254,HG00255,HG00258,HG00259,HG00262,HG00267,HG00268,HG00273,HG00276,HG00277,HG00278,HG00282,HG00285,HG00306,HG00309,HG00311,HG00313,HG00318,HG00319,HG00320,HG00321,HG00323,HG00324,HG00325,HG00328,HG00330,HG00331,HG00337,HG00338,HG00343,HG00344,HG00346,HG00350,HG00351,HG00353,HG00362,HG00365,HG00368,HG00375,HG00376,HG00378,HG00381,HG00383,HG01334,NA07031,NA07037,NA10843,NA10847,NA10850,NA10861,NA11839,NA12045,NA12234,NA12347,NA12414,NA12749,NA12814,NA12890,NA18484,NA18486,NA18488,NA18500,NA18502,NA18507,NA18521,NA18531,NA18533,NA18535,NA18538,NA18539,NA18541,NA18565,NA18567,NA18574,NA18856,NA18860,NA18869,NA18871,NA18908,NA18924,NA18933,NA19031,NA19036,NA19044,NA19046,NA19092,NA19095,NA19098,NA19100,NA19102,NA19109,NA19116,NA19120,NA19122,NA19137,NA19138,NA19139,NA19145,NA19159,NA19160,NA19172,NA19175,NA19182,NA19194,NA19200,NA19204,NA19206,NA19207,NA19208,NA19214,NA19238,NA19247,NA19321,NA19373,NA19379,NA19383,NA19385,NA19395,NA19430,NA19434,NA19436,NA19444,NA19446,NA19463,NA19467,NA19472,NA20502,NA20504,NA20505,NA20506,NA20507,NA20508,NA20509,NA20512,NA20514,NA20517,NA20525,NA20526,NA20533,NA20534,NA20535,NA20536,NA20539,NA20540,NA20543,NA20544,NA20581,NA20589,NA20753,NA20755,NA20756,NA20758,NA20759,NA20769,NA20771,NA20773,NA20786,NA20787,NA20798,NA20801,NA20802,NA20803,NA20805,NA20810,NA20811,NA20812,NA20815,NA20816,NA20818,NA20819,NA20826,NA20828</t>
  </si>
  <si>
    <t>HG00097,HG00098,HG00099,HG00101,HG00102,HG00104,HG00108,HG00111,HG00112,HG00115,HG00119,HG00122,HG00124,HG00125,HG00127,HG00128,HG00129,HG00131,HG00132,HG00135,HG00138,HG00140,HG00142,HG00143,HG00145,HG00150,HG00151,HG00152,HG00154,HG00156,HG00157,HG00160,HG00173,HG00178,HG00180,HG00182,HG00185,HG00188,HG00190,HG00233,HG00234,HG00236,HG00238,HG00246,HG00247,HG00250,HG00251,HG00254,HG00256,HG00257,HG00258,HG00259,HG00262,HG00264,HG00265,HG00267,HG00268,HG00269,HG00270,HG00271,HG00272,HG00273,HG00274,HG00276,HG00277,HG00278,HG00284,HG00285,HG00310,HG00312,HG00313,HG00318,HG00319,HG00320,HG00321,HG00324,HG00325,HG00327,HG00329,HG00331,HG00334,HG00336,HG00337,HG00338,HG00341,HG00343,HG00344,HG00346,HG00351,HG00353,HG00358,HG00361,HG00362,HG00364,HG00367,HG00368,HG00369,HG00371,HG00373,HG00375,HG00376,HG00378,HG00379,HG00380,HG00381,HG00384,HG01334,NA06984,NA06989,NA06995,NA07034,NA07037,NA07051,NA07056,NA07346,NA10842,NA10843,NA10847,NA10850,NA10851,NA10852,NA10853,NA10857,NA10864,NA10865,NA11843,NA11894,NA11918,NA11930,NA12004,NA12006,NA12058,NA12234,NA12273,NA12335,NA12336,NA12340,NA12341,NA12342,NA12343,NA12347,NA12348,NA12375,NA12383,NA12414,NA12546,NA12718,NA12739,NA12748,NA12753,NA12775,NA12777,NA12778,NA12814,NA12829,NA12830,NA12832,NA12842,NA12875,NA12878,NA12889,NA12890,NA18487,NA18502,NA18508,NA18517,NA18533,NA18538,NA18560,NA18854,NA18856,NA18859,NA18860,NA18868,NA18908,NA18913,NA18917,NA18924,NA18930,NA18935,NA19028,NA19041,NA19044,NA19095,NA19098,NA19099,NA19100,NA19102,NA19120,NA19123,NA19131,NA19137,NA19141,NA19142,NA19143,NA19171,NA19172,NA19173,NA19175,NA19182,NA19184,NA19186,NA19194,NA19203,NA19205,NA19207,NA19208,NA19210,NA19211,NA19221,NA19222,NA19226,NA19237,NA19238,NA19240,NA19256,NA19307,NA19327,NA19331,NA19332,NA19338,NA19347,NA19373,NA19380,NA19381,NA19382,NA19383,NA19395,NA19403,NA19451,NA19467,NA19472,NA20502,NA20503,NA20504,NA20506,NA20507,NA20509,NA20512,NA20513,NA20514,NA20517,NA20518,NA20521,NA20522,NA20524,NA20525,NA20527,NA20528,NA20529,NA20530,NA20532,NA20533,NA20534,NA20536,NA20537,NA20538,NA20539,NA20540,NA20544,NA20581,NA20582,NA20586,NA20589,NA20753,NA20755,NA20756,NA20758,NA20759,NA20760,NA20761,NA20765,NA20766,NA20769,NA20770,NA20771,NA20772,NA20774,NA20775,NA20787,NA20796,NA20797,NA20798,NA20800,NA20806,NA20809,NA20811,NA20812,NA20813,NA20814,NA20819,NA20826</t>
  </si>
  <si>
    <t>HG00096,HG00097,HG00098,HG00099,HG00100,HG00101,HG00102,HG00104,HG00105,HG00106,HG00107,HG00108,HG00109,HG00110,HG00111,HG00112,HG00113,HG00114,HG00115,HG00116,HG00117,HG00118,HG00119,HG00120,HG00121,HG00122,HG00123,HG00124,HG00125,HG00126,HG00127,HG00128,HG00129,HG00130,HG00131,HG00132,HG00133,HG00134,HG00135,HG00136,HG00137,HG00138,HG00140,HG00141,HG00142,HG00143,HG00145,HG00148,HG00149,HG00150,HG00151,HG00152,HG00154,HG00156,HG00157,HG00159,HG00160,HG00171,HG00173,HG00174,HG00176,HG00177,HG00178,HG00179,HG00180,HG00181,HG00182,HG00183,HG00185,HG00186,HG00187,HG00188,HG00189,HG00190,HG00231,HG00232,HG00233,HG00234,HG00235,HG00236,HG00237,HG00238,HG00239,HG00242,HG00243,HG00244,HG00246,HG00247,HG00249,HG00250,HG00251,HG00252,HG00253,HG00254,HG00255,HG00256,HG00257,HG00258,HG00259,HG00260,HG00261,HG00262,HG00263,HG00264,HG00265,HG00266,HG00267,HG00268,HG00269,HG00270,HG00271,HG00272,HG00273,HG00274,HG00275,HG00276,HG00277,HG00278,HG00280,HG00281,HG00282,HG00284,HG00285,HG00306,HG00308,HG00309,HG00310,HG00311,HG00312,HG00313,HG00315,HG00318,HG00319,HG00320,HG00321,HG00323,HG00324,HG00325,HG00326,HG00327,HG00328,HG00329,HG00330,HG00331,HG00332,HG00334,HG00335,HG00336,HG00337,HG00338,HG00339,HG00341,HG00342,HG00343,HG00344,HG00345,HG00346,HG00349,HG00350,HG00351,HG00353,HG00355,HG00356,HG00357,HG00358,HG00359,HG00360,HG00361,HG00362,HG00364,HG00365,HG00366,HG00367,HG00368,HG00369,HG00371,HG00372,HG00373,HG00375,HG00376,HG00377,HG00378,HG00379,HG00380,HG00381,HG00383,HG00384,HG01334,NA06984,NA06986,NA06989,NA06991,NA06995,NA07014,NA07031,NA07034,NA07037,NA07045,NA07051,NA07055,NA07056,NA07346,NA07347,NA07435,NA10836,NA10837,NA10840,NA10842,NA10843,NA10847,NA10850,NA10851,NA10852,NA10853,NA10857,NA10859,NA10861,NA10863,NA10864,NA10865,NA11839,NA11843,NA11891,NA11892,NA11893,NA11894,NA11917,NA11918,NA11919,NA11920,NA11930,NA11931,NA12004,NA12005,NA12006,NA12045,NA12058,NA12234,NA12272,NA12273,NA12274,NA12275,NA12282,NA12283,NA12286,NA12287,NA12329,NA12335,NA12336,NA12340,NA12341,NA12342,NA12343,NA12344,NA12347,NA12348,NA12375,NA12376,NA12383,NA12386,NA12400,NA12414,NA12485,NA12489,NA12546,NA12707,NA12708,NA12718,NA12739,NA12748,NA12749,NA12753,NA12766,NA12767,NA12775,NA12776,NA12777,NA12778,NA12814,NA12817,NA12827,NA12828,NA12829,NA12830,NA12832,NA12842,NA12875,NA12877,NA12878,NA12889,NA12890,NA18484,NA18485,NA18486,NA18487,NA18488,NA18497,NA18498,NA18500,NA18502,NA18503,NA18504,NA18506,NA18507,NA18508,NA18509,NA18515,NA18517,NA18518,NA18520,NA18521,NA18522,NA18523,NA18525,NA18527,NA18528,NA18531,NA18533,NA18535,NA18538,NA18539,NA18541,NA18553,NA18560,NA18565,NA18567,NA18574,NA18852,NA18853,NA18854,NA18856,NA18857,NA18858,NA18859,NA18860,NA18861,NA18862,NA18868,NA18869,NA18871,NA18872,NA18874,NA18875,NA18908,NA18910,NA18912,NA18913,NA18914,NA18924,NA18925,NA18930,NA18933,NA18934,NA18935,NA19020,NA19028,NA19031,NA19036,NA19038,NA19041,NA19044,NA19046,NA19092,NA19094,NA19095,NA19096,NA19098,NA19099,NA19100,NA19101,NA19102,NA19107,NA19109,NA19113,NA19115,NA19116,NA19117,NA19118,NA19120,NA19121,NA19122,NA19123,NA19127,NA19128,NA19129,NA19130,NA19131,NA19132,NA19137,NA19138,NA19139,NA19140,NA19141,NA19142,NA19143,NA19144,NA19145,NA19146,NA19148,NA19151,NA19153,NA19154,NA19159,NA19160,NA19161,NA19171,NA19172,NA19173,NA19174,NA19175,NA19178,NA19179,NA19180,NA19181,NA19182,NA19183,NA19184,NA19185,NA19186,NA19189,NA19191,NA19192,NA19193,NA19194,NA19198,NA19199,NA19200,NA19201,NA19202,NA19203,NA19204,NA19205,NA19206,NA19207,NA19208,NA19209,NA19210,NA19211,NA19213,NA19214,NA19215,NA19221,NA19222,NA19224,NA19225,NA19226,NA19235,NA19236,NA19237,NA19238,NA19239,NA19240,NA19247,NA19248,NA19249,NA19256,NA19257,NA19258,NA19307,NA19308,NA19312,NA19315,NA19316,NA19317,NA19318,NA19319,NA19321,NA19324,NA19327,NA19328,NA19331,NA19332,NA19334,NA19338,NA19346,NA19347,NA19350,NA19351,NA19352,NA19355,NA19359,NA19360,NA19371,NA19372,NA19373,NA19374,NA19375,NA19376,NA19377,NA19379,NA19380,NA19381,NA19382,NA19383,NA19384,NA19385,NA19390,NA19391,NA19393,NA19394,NA19395,NA19396,NA19397,NA19398,NA19399,NA19401,NA19403,NA19404,NA19428,NA19429,NA19430,NA19431,NA19434,NA19435,NA19436,NA19437,NA19438,NA19439,NA19440,NA19443,NA19444,NA19445,NA19446,NA19448,NA19449,NA19451,NA19452,NA19453,NA19456,NA19457,NA19461,NA19462,NA19463,NA19467,NA19468,NA19470,NA19471,NA19472,NA20502,NA20503,NA20504,NA20505,NA20506,NA20507,NA20508,NA20509,NA20510,NA20512,NA20513,NA20514,NA20515,NA20516,NA20517,NA20518,NA20519,NA20521,NA20522,NA20524,NA20525,NA20526,NA20527,NA20528,NA20529,NA20530,NA20531,NA20532,NA20533,NA20534,NA20535,NA20536,NA20537,NA20538,NA20539,NA20540,NA20541,NA20543,NA20544,NA20581,NA20582,NA20585,NA20586,NA20588,NA20589,NA20752,NA20753,NA20754,NA20755,NA20756,NA20758,NA20759,NA20760,NA20761,NA20765,NA20766,NA20768,NA20769,NA20770,NA20771,NA20772,NA20773,NA20774,NA20775,NA20778,NA20783,NA20785,NA20786,NA20787,NA20790,NA20792,NA20795,NA20796,NA20798,NA20799,NA20800,NA20801,NA20802,NA20803,NA20804,NA20805,NA20806,NA20807,NA20808,NA20809,NA20810,NA20811,NA20812,NA20813,NA20814,NA20815,NA20816,NA20818,NA20819,NA20826,NA20828</t>
  </si>
  <si>
    <t>HG00096,HG00097,HG00098,HG00099,HG00100,HG00101,HG00102,HG00103,HG00104,HG00105,HG00106,HG00107,HG00108,HG00109,HG00110,HG00111,HG00112,HG00113,HG00114,HG00115,HG00116,HG00117,HG00118,HG00119,HG00120,HG00121,HG00122,HG00123,HG00124,HG00125,HG00126,HG00127,HG00128,HG00129,HG00130,HG00132,HG00133,HG00134,HG00135,HG00136,HG00137,HG00138,HG00140,HG00141,HG00142,HG00143,HG00145,HG00148,HG00149,HG00150,HG00151,HG00152,HG00154,HG00156,HG00157,HG00159,HG00160,HG00171,HG00173,HG00174,HG00176,HG00177,HG00178,HG00179,HG00180,HG00181,HG00182,HG00183,HG00185,HG00186,HG00187,HG00188,HG00189,HG00190,HG00231,HG00232,HG00233,HG00234,HG00235,HG00236,HG00237,HG00238,HG00239,HG00242,HG00243,HG00244,HG00246,HG00247,HG00249,HG00250,HG00252,HG00253,HG00254,HG00256,HG00257,HG00258,HG00259,HG00260,HG00261,HG00262,HG00263,HG00264,HG00265,HG00266,HG00267,HG00268,HG00269,HG00270,HG00271,HG00272,HG00273,HG00274,HG00275,HG00276,HG00277,HG00278,HG00280,HG00281,HG00282,HG00284,HG00285,HG00306,HG00308,HG00309,HG00310,HG00312,HG00313,HG00315,HG00318,HG00319,HG00320,HG00321,HG00323,HG00324,HG00325,HG00326,HG00327,HG00328,HG00329,HG00330,HG00331,HG00332,HG00334,HG00335,HG00336,HG00337,HG00338,HG00339,HG00342,HG00343,HG00344,HG00345,HG00346,HG00349,HG00350,HG00351,HG00353,HG00355,HG00356,HG00357,HG00358,HG00359,HG00360,HG00361,HG00362,HG00364,HG00365,HG00366,HG00367,HG00368,HG00371,HG00372,HG00373,HG00375,HG00376,HG00377,HG00378,HG00379,HG00380,HG00381,HG00383,HG00384,HG01334,NA06984,NA06986,NA06989,NA06991,NA06995,NA07014,NA07031,NA07034,NA07037,NA07045,NA07051,NA07055,NA07056,NA07346,NA07347,NA07435,NA10836,NA10837,NA10840,NA10842,NA10843,NA10845,NA10847,NA10850,NA10851,NA10852,NA10853,NA10857,NA10859,NA10861,NA10863,NA10864,NA10865,NA11839,NA11843,NA11891,NA11892,NA11894,NA11917,NA11918,NA11919,NA11920,NA11930,NA11931,NA12004,NA12005,NA12006,NA12045,NA12058,NA12234,NA12272,NA12273,NA12274,NA12275,NA12282,NA12283,NA12286,NA12287,NA12329,NA12335,NA12336,NA12340,NA12341,NA12342,NA12343,NA12344,NA12347,NA12348,NA12375,NA12376,NA12386,NA12400,NA12414,NA12485,NA12489,NA12546,NA12707,NA12708,NA12718,NA12739,NA12748,NA12749,NA12753,NA12766,NA12775,NA12776,NA12777,NA12778,NA12814,NA12817,NA12827,NA12828,NA12829,NA12830,NA12832,NA12842,NA12875,NA12877,NA12878,NA12889,NA12890,NA18484,NA18485,NA18486,NA18487,NA18488,NA18497,NA18500,NA18502,NA18503,NA18504,NA18506,NA18507,NA18508,NA18509,NA18515,NA18517,NA18520,NA18521,NA18522,NA18523,NA18525,NA18527,NA18528,NA18531,NA18533,NA18535,NA18538,NA18539,NA18541,NA18553,NA18560,NA18565,NA18567,NA18574,NA18852,NA18853,NA18854,NA18856,NA18858,NA18859,NA18860,NA18861,NA18862,NA18868,NA18869,NA18871,NA18872,NA18874,NA18875,NA18908,NA18910,NA18912,NA18913,NA18914,NA18924,NA18925,NA18930,NA18933,NA18934,NA18935,NA19020,NA19028,NA19031,NA19036,NA19038,NA19041,NA19044,NA19046,NA19092,NA19094,NA19095,NA19098,NA19099,NA19100,NA19101,NA19102,NA19109,NA19113,NA19115,NA19116,NA19117,NA19120,NA19121,NA19122,NA19123,NA19127,NA19128,NA19129,NA19130,NA19131,NA19132,NA19137,NA19138,NA19139,NA19140,NA19141,NA19142,NA19143,NA19144,NA19145,NA19146,NA19148,NA19151,NA19153,NA19154,NA19159,NA19160,NA19161,NA19171,NA19172,NA19173,NA19174,NA19175,NA19176,NA19178,NA19179,NA19180,NA19181,NA19182,NA19183,NA19184,NA19185,NA19186,NA19189,NA19191,NA19192,NA19193,NA19194,NA19197,NA19199,NA19200,NA19201,NA19202,NA19203,NA19204,NA19205,NA19206,NA19207,NA19208,NA19209,NA19210,NA19211,NA19213,NA19214,NA19215,NA19221,NA19222,NA19224,NA19225,NA19226,NA19235,NA19236,NA19237,NA19238,NA19239,NA19240,NA19247,NA19248,NA19249,NA19256,NA19257,NA19258,NA19307,NA19308,NA19311,NA19312,NA19316,NA19317,NA19318,NA19319,NA19321,NA19324,NA19327,NA19328,NA19331,NA19332,NA19334,NA19338,NA19346,NA19347,NA19350,NA19351,NA19352,NA19355,NA19359,NA19360,NA19371,NA19372,NA19373,NA19374,NA19375,NA19376,NA19377,NA19379,NA19380,NA19381,NA19382,NA19383,NA19384,NA19385,NA19390,NA19391,NA19393,NA19394,NA19395,NA19396,NA19397,NA19398,NA19399,NA19401,NA19403,NA19404,NA19428,NA19429,NA19430,NA19431,NA19435,NA19436,NA19437,NA19438,NA19439,NA19440,NA19443,NA19444,NA19445,NA19446,NA19448,NA19449,NA19451,NA19452,NA19453,NA19456,NA19457,NA19461,NA19462,NA19463,NA19467,NA19468,NA19470,NA19471,NA19472,NA20502,NA20503,NA20504,NA20505,NA20506,NA20507,NA20508,NA20509,NA20510,NA20512,NA20513,NA20514,NA20515,NA20517,NA20518,NA20521,NA20522,NA20524,NA20525,NA20526,NA20527,NA20528,NA20529,NA20530,NA20531,NA20532,NA20533,NA20534,NA20536,NA20537,NA20538,NA20539,NA20540,NA20541,NA20544,NA20581,NA20582,NA20585,NA20586,NA20588,NA20589,NA20753,NA20754,NA20755,NA20756,NA20758,NA20759,NA20760,NA20761,NA20766,NA20769,NA20770,NA20771,NA20772,NA20773,NA20774,NA20775,NA20778,NA20783,NA20785,NA20786,NA20787,NA20790,NA20792,NA20795,NA20796,NA20798,NA20799,NA20800,NA20801,NA20802,NA20803,NA20804,NA20805,NA20806,NA20807,NA20808,NA20809,NA20810,NA20811,NA20812,NA20813,NA20814,NA20815,NA20816,NA20818,NA20819,NA20826,NA20828</t>
  </si>
  <si>
    <t>HG00096,HG00097,HG00098,HG00099,HG00100,HG00101,HG00102,HG00103,HG00104,HG00105,HG00106,HG00107,HG00108,HG00109,HG00110,HG00111,HG00112,HG00113,HG00114,HG00115,HG00116,HG00117,HG00118,HG00119,HG00120,HG00121,HG00122,HG00123,HG00124,HG00125,HG00126,HG00127,HG00128,HG00129,HG00130,HG00131,HG00132,HG00133,HG00134,HG00135,HG00136,HG00137,HG00138,HG00140,HG00141,HG00142,HG00143,HG00145,HG00148,HG00149,HG00150,HG00151,HG00152,HG00154,HG00156,HG00157,HG00159,HG00160,HG00171,HG00173,HG00174,HG00176,HG00177,HG00178,HG00179,HG00180,HG00181,HG00182,HG00183,HG00185,HG00186,HG00187,HG00188,HG00189,HG00190,HG00231,HG00232,HG00233,HG00234,HG00235,HG00236,HG00237,HG00238,HG00239,HG00242,HG00243,HG00244,HG00246,HG00247,HG00249,HG00250,HG00251,HG00252,HG00253,HG00254,HG00255,HG00256,HG00257,HG00258,HG00259,HG00260,HG00261,HG00262,HG00263,HG00264,HG00265,HG00266,HG00267,HG00268,HG00269,HG00270,HG00271,HG00272,HG00273,HG00274,HG00275,HG00276,HG00277,HG00278,HG00280,HG00281,HG00282,HG00284,HG00285,HG00306,HG00308,HG00309,HG00310,HG00311,HG00312,HG00313,HG00315,HG00318,HG00319,HG00320,HG00321,HG00323,HG00324,HG00325,HG00326,HG00327,HG00328,HG00329,HG00330,HG00331,HG00332,HG00334,HG00335,HG00336,HG00337,HG00338,HG00339,HG00341,HG00342,HG00343,HG00344,HG00345,HG00346,HG00349,HG00350,HG00351,HG00353,HG00355,HG00356,HG00357,HG00358,HG00359,HG00360,HG00361,HG00362,HG00364,HG00365,HG00366,HG00367,HG00368,HG00369,HG00371,HG00372,HG00373,HG00375,HG00376,HG00377,HG00378,HG00379,HG00380,HG00381,HG00382,HG00383,HG00384,HG01334,NA06984,NA06986,NA06989,NA06991,NA06995,NA07014,NA07031,NA07034,NA07037,NA07045,NA07051,NA07055,NA07056,NA07346,NA07347,NA07435,NA10836,NA10837,NA10840,NA10842,NA10843,NA10845,NA10847,NA10850,NA10851,NA10852,NA10853,NA10857,NA10859,NA10861,NA10863,NA10864,NA10865,NA11839,NA11843,NA11891,NA11892,NA11893,NA11894,NA11917,NA11918,NA11919,NA11920,NA11930,NA11931,NA12004,NA12005,NA12006,NA12045,NA12058,NA12234,NA12272,NA12273,NA12274,NA12275,NA12282,NA12283,NA12286,NA12287,NA12329,NA12335,NA12336,NA12340,NA12341,NA12342,NA12343,NA12344,NA12347,NA12348,NA12375,NA12376,NA12383,NA12386,NA12399,NA12400,NA12414,NA12485,NA12489,NA12546,NA12707,NA12708,NA12718,NA12739,NA12748,NA12749,NA12753,NA12766,NA12767,NA12775,NA12776,NA12777,NA12778,NA12814,NA12817,NA12818,NA12827,NA12828,NA12829,NA12830,NA12832,NA12842,NA12843,NA12875,NA12877,NA12878,NA12889,NA12890,NA18484,NA18485,NA18486,NA18487,NA18488,NA18489,NA18497,NA18498,NA18500,NA18502,NA18503,NA18504,NA18506,NA18507,NA18508,NA18509,NA18515,NA18517,NA18518,NA18520,NA18521,NA18522,NA18523,NA18525,NA18527,NA18528,NA18531,NA18533,NA18535,NA18538,NA18539,NA18541,NA18553,NA18560,NA18565,NA18567,NA18574,NA18852,NA18853,NA18854,NA18856,NA18857,NA18858,NA18859,NA18860,NA18861,NA18862,NA18867,NA18868,NA18869,NA18871,NA18872,NA18873,NA18874,NA18875,NA18907,NA18908,NA18910,NA18911,NA18912,NA18913,NA18914,NA18916,NA18917,NA18923,NA18924,NA18925,NA18930,NA18933,NA18934,NA18935,NA19020,NA19028,NA19031,NA19036,NA19038,NA19041,NA19044,NA19046,NA19092,NA19094,NA19095,NA19096,NA19098,NA19099,NA19100,NA19101,NA19102,NA19107,NA19109,NA19113,NA19114,NA19115,NA19116,NA19117,NA19118,NA19120,NA19121,NA19122,NA19123,NA19127,NA19128,NA19129,NA19130,NA19131,NA19132,NA19137,NA19138,NA19139,NA19140,NA19141,NA19142,NA19143,NA19144,NA19145,NA19146,NA19148,NA19149,NA19150,NA19151,NA19153,NA19154,NA19159,NA19160,NA19161,NA19171,NA19172,NA19173,NA19174,NA19175,NA19176,NA19177,NA19178,NA19179,NA19180,NA19181,NA19182,NA19183,NA19184,NA19185,NA19186,NA19189,NA19191,NA19192,NA19193,NA19194,NA19197,NA19198,NA19199,NA19200,NA19201,NA19202,NA19203,NA19204,NA19205,NA19206,NA19207,NA19208,NA19209,NA19210,NA19211,NA19213,NA19214,NA19215,NA19221,NA19222,NA19224,NA19225,NA19226,NA19235,NA19236,NA19237,NA19238,NA19239,NA19240,NA19247,NA19248,NA19249,NA19252,NA19256,NA19257,NA19258,NA19307,NA19308,NA19311,NA19312,NA19315,NA19316,NA19317,NA19318,NA19319,NA19321,NA19324,NA19327,NA19328,NA19331,NA19332,NA19334,NA19338,NA19346,NA19347,NA19350,NA19351,NA19352,NA19355,NA19359,NA19360,NA19371,NA19372,NA19373,NA19374,NA19375,NA19376,NA19377,NA19379,NA19380,NA19381,NA19382,NA19383,NA19384,NA19385,NA19390,NA19391,NA19393,NA19394,NA19395,NA19396,NA19397,NA19398,NA19399,NA19401,NA19403,NA19404,NA19428,NA19429,NA19430,NA19431,NA19434,NA19435,NA19436,NA19437,NA19438,NA19439,NA19440,NA19443,NA19444,NA19445,NA19446,NA19448,NA19449,NA19451,NA19452,NA19453,NA19456,NA19457,NA19461,NA19462,NA19463,NA19467,NA19468,NA19470,NA19471,NA19472,NA20502,NA20503,NA20504,NA20505,NA20506,NA20507,NA20508,NA20509,NA20510,NA20512,NA20513,NA20514,NA20515,NA20516,NA20517,NA20518,NA20519,NA20521,NA20522,NA20524,NA20525,NA20526,NA20527,NA20528,NA20529,NA20530,NA20531,NA20532,NA20533,NA20534,NA20535,NA20536,NA20537,NA20538,NA20539,NA20540,NA20541,NA20543,NA20544,NA20581,NA20582,NA20585,NA20586,NA20588,NA20589,NA20752,NA20753,NA20754,NA20755,NA20756,NA20758,NA20759,NA20760,NA20761,NA20765,NA20766,NA20768,NA20769,NA20770,NA20771,NA20772,NA20773,NA20774,NA20775,NA20778,NA20783,NA20785,NA20786,NA20787,NA20790,NA20792,NA20795,NA20796,NA20797,NA20798,NA20799,NA20800,NA20801,NA20802,NA20803,NA20804,NA20805,NA20806,NA20807,NA20808,NA20809,NA20810,NA20811,NA20812,NA20813,NA20814,NA20815,NA20816,NA20818,NA20819,NA20826,NA20828</t>
  </si>
  <si>
    <t>HG00096,HG00097,HG00098,HG00099,HG00100,HG00101,HG00102,HG00103,HG00104,HG00105,HG00106,HG00107,HG00108,HG00109,HG00110,HG00111,HG00112,HG00113,HG00114,HG00115,HG00116,HG00117,HG00118,HG00119,HG00120,HG00121,HG00122,HG00123,HG00124,HG00125,HG00126,HG00127,HG00128,HG00129,HG00130,HG00131,HG00132,HG00133,HG00134,HG00135,HG00136,HG00137,HG00138,HG00140,HG00141,HG00142,HG00143,HG00145,HG00148,HG00149,HG00150,HG00151,HG00152,HG00154,HG00156,HG00157,HG00159,HG00160,HG00171,HG00173,HG00174,HG00176,HG00177,HG00178,HG00179,HG00180,HG00181,HG00182,HG00183,HG00185,HG00186,HG00187,HG00188,HG00189,HG00190,HG00231,HG00232,HG00233,HG00234,HG00235,HG00236,HG00237,HG00238,HG00239,HG00242,HG00243,HG00244,HG00246,HG00247,HG00249,HG00250,HG00251,HG00252,HG00253,HG00254,HG00255,HG00256,HG00257,HG00258,HG00259,HG00260,HG00261,HG00262,HG00263,HG00264,HG00265,HG00266,HG00267,HG00268,HG00269,HG00270,HG00271,HG00272,HG00273,HG00274,HG00275,HG00276,HG00277,HG00278,HG00280,HG00281,HG00282,HG00284,HG00285,HG00306,HG00308,HG00309,HG00310,HG00311,HG00312,HG00313,HG00315,HG00318,HG00319,HG00320,HG00321,HG00323,HG00324,HG00325,HG00326,HG00327,HG00328,HG00329,HG00330,HG00331,HG00332,HG00334,HG00335,HG00336,HG00337,HG00338,HG00339,HG00341,HG00342,HG00343,HG00344,HG00345,HG00346,HG00349,HG00350,HG00351,HG00353,HG00355,HG00356,HG00357,HG00358,HG00359,HG00360,HG00361,HG00362,HG00364,HG00365,HG00366,HG00367,HG00368,HG00369,HG00371,HG00372,HG00373,HG00375,HG00376,HG00377,HG00378,HG00379,HG00380,HG00381,HG00382,HG00383,HG00384,HG01334,NA06984,NA06986,NA06989,NA06991,NA06995,NA07014,NA07031,NA07034,NA07037,NA07045,NA07051,NA07055,NA07056,NA07346,NA07347,NA07435,NA10836,NA10837,NA10840,NA10842,NA10843,NA10845,NA10847,NA10850,NA10851,NA10852,NA10853,NA10857,NA10859,NA10861,NA10863,NA10864,NA10865,NA11839,NA11843,NA11891,NA11892,NA11893,NA11894,NA11917,NA11918,NA11919,NA11920,NA11930,NA11931,NA12004,NA12005,NA12006,NA12045,NA12058,NA12234,NA12272,NA12273,NA12274,NA12275,NA12282,NA12283,NA12286,NA12287,NA12329,NA12335,NA12336,NA12340,NA12341,NA12342,NA12343,NA12344,NA12347,NA12348,NA12375,NA12376,NA12383,NA12386,NA12400,NA12414,NA12485,NA12489,NA12546,NA12707,NA12708,NA12718,NA12739,NA12748,NA12749,NA12753,NA12766,NA12775,NA12776,NA12777,NA12778,NA12814,NA12817,NA12818,NA12827,NA12828,NA12829,NA12830,NA12832,NA12842,NA12843,NA12875,NA12877,NA12878,NA12889,NA12890,NA18484,NA18485,NA18486,NA18487,NA18488,NA18489,NA18497,NA18498,NA18500,NA18502,NA18503,NA18504,NA18506,NA18507,NA18508,NA18509,NA18515,NA18517,NA18518,NA18520,NA18521,NA18522,NA18523,NA18525,NA18527,NA18528,NA18531,NA18533,NA18535,NA18538,NA18539,NA18541,NA18553,NA18560,NA18565,NA18567,NA18574,NA18852,NA18853,NA18854,NA18856,NA18857,NA18858,NA18859,NA18860,NA18861,NA18862,NA18867,NA18868,NA18869,NA18871,NA18872,NA18873,NA18874,NA18875,NA18907,NA18908,NA18910,NA18911,NA18912,NA18913,NA18914,NA18916,NA18917,NA18923,NA18924,NA18925,NA18930,NA18933,NA18934,NA18935,NA19020,NA19028,NA19031,NA19036,NA19038,NA19041,NA19044,NA19046,NA19092,NA19094,NA19095,NA19096,NA19098,NA19099,NA19100,NA19101,NA19102,NA19107,NA19109,NA19113,NA19114,NA19115,NA19116,NA19117,NA19118,NA19120,NA19121,NA19122,NA19123,NA19127,NA19128,NA19129,NA19130,NA19131,NA19132,NA19137,NA19138,NA19139,NA19140,NA19141,NA19142,NA19143,NA19144,NA19145,NA19146,NA19148,NA19149,NA19150,NA19151,NA19153,NA19154,NA19159,NA19160,NA19161,NA19171,NA19172,NA19173,NA19174,NA19175,NA19176,NA19177,NA19178,NA19179,NA19180,NA19181,NA19182,NA19183,NA19184,NA19185,NA19186,NA19189,NA19191,NA19192,NA19193,NA19194,NA19197,NA19198,NA19199,NA19200,NA19201,NA19202,NA19203,NA19204,NA19205,NA19206,NA19207,NA19208,NA19209,NA19210,NA19211,NA19213,NA19214,NA19215,NA19221,NA19222,NA19224,NA19225,NA19226,NA19235,NA19236,NA19237,NA19238,NA19239,NA19240,NA19247,NA19248,NA19249,NA19252,NA19256,NA19257,NA19258,NA19307,NA19308,NA19311,NA19312,NA19315,NA19316,NA19317,NA19318,NA19319,NA19321,NA19324,NA19327,NA19328,NA19331,NA19332,NA19334,NA19338,NA19346,NA19347,NA19350,NA19351,NA19352,NA19355,NA19359,NA19360,NA19371,NA19372,NA19373,NA19374,NA19375,NA19376,NA19377,NA19379,NA19380,NA19381,NA19382,NA19383,NA19384,NA19385,NA19390,NA19391,NA19393,NA19394,NA19395,NA19396,NA19397,NA19398,NA19399,NA19401,NA19403,NA19404,NA19428,NA19429,NA19430,NA19431,NA19434,NA19435,NA19436,NA19437,NA19438,NA19439,NA19440,NA19443,NA19444,NA19445,NA19446,NA19448,NA19449,NA19451,NA19452,NA19453,NA19456,NA19457,NA19461,NA19462,NA19463,NA19467,NA19468,NA19470,NA19471,NA19472,NA20502,NA20503,NA20504,NA20505,NA20506,NA20507,NA20508,NA20509,NA20510,NA20512,NA20513,NA20514,NA20515,NA20516,NA20517,NA20518,NA20519,NA20521,NA20522,NA20524,NA20525,NA20526,NA20527,NA20528,NA20529,NA20530,NA20531,NA20532,NA20533,NA20534,NA20535,NA20536,NA20537,NA20538,NA20539,NA20540,NA20541,NA20543,NA20544,NA20581,NA20582,NA20585,NA20586,NA20588,NA20589,NA20752,NA20753,NA20754,NA20755,NA20756,NA20758,NA20759,NA20760,NA20761,NA20765,NA20766,NA20768,NA20769,NA20770,NA20771,NA20772,NA20773,NA20774,NA20775,NA20778,NA20783,NA20785,NA20786,NA20787,NA20790,NA20792,NA20795,NA20796,NA20797,NA20798,NA20799,NA20800,NA20801,NA20802,NA20803,NA20804,NA20805,NA20806,NA20807,NA20808,NA20809,NA20810,NA20811,NA20812,NA20813,NA20814,NA20815,NA20816,NA20818,NA20819,NA20826,NA20828</t>
  </si>
  <si>
    <t>HG00103,HG00138,HG00141,HG00235,HG00308,NA12005,NA18539,NA18560,NA20515,NA20529,NA20786,NA20815</t>
  </si>
  <si>
    <t>HG00096,HG00097,HG00098,HG00099,HG00100,HG00101,HG00102,HG00103,HG00104,HG00105,HG00106,HG00110,HG00111,HG00112,HG00113,HG00114,HG00115,HG00116,HG00117,HG00118,HG00119,HG00120,HG00121,HG00122,HG00123,HG00124,HG00125,HG00126,HG00127,HG00128,HG00129,HG00130,HG00131,HG00132,HG00133,HG00134,HG00135,HG00136,HG00137,HG00138,HG00140,HG00141,HG00142,HG00143,HG00145,HG00148,HG00149,HG00150,HG00151,HG00152,HG00154,HG00156,HG00157,HG00159,HG00160,HG00171,HG00173,HG00174,HG00176,HG00177,HG00178,HG00179,HG00180,HG00181,HG00182,HG00183,HG00185,HG00186,HG00187,HG00188,HG00189,HG00190,HG00231,HG00232,HG00233,HG00234,HG00235,HG00236,HG00237,HG00238,HG00239,HG00242,HG00243,HG00244,HG00246,HG00247,HG00249,HG00250,HG00251,HG00252,HG00253,HG00254,HG00255,HG00256,HG00257,HG00258,HG00259,HG00260,HG00261,HG00262,HG00263,HG00264,HG00265,HG00266,HG00267,HG00268,HG00269,HG00270,HG00271,HG00272,HG00273,HG00274,HG00275,HG00276,HG00277,HG00278,HG00280,HG00281,HG00282,HG00284,HG00285,HG00306,HG00308,HG00309,HG00310,HG00311,HG00312,HG00313,HG00315,HG00318,HG00319,HG00320,HG00321,HG00323,HG00324,HG00325,HG00326,HG00327,HG00328,HG00329,HG00330,HG00331,HG00332,HG00334,HG00335,HG00336,HG00337,HG00338,HG00339,HG00341,HG00342,HG00343,HG00344,HG00345,HG00346,HG00349,HG00350,HG00351,HG00353,HG00355,HG00356,HG00357,HG00358,HG00359,HG00360,HG00361,HG00362,HG00364,HG00365,HG00366,HG00367,HG00368,HG00369,HG00371,HG00372,HG00373,HG00375,HG00376,HG00377,HG00378,HG00379,HG00380,HG00381,HG00382,HG00383,HG00384,HG01334,NA06984,NA06986,NA06989,NA06991,NA06995,NA07014,NA07031,NA07034,NA07037,NA07051,NA07055,NA07056,NA07346,NA07347,NA07435,NA10836,NA10840,NA10842,NA10843,NA10847,NA10850,NA10851,NA10852,NA10853,NA10857,NA10859,NA10861,NA10863,NA10864,NA10865,NA11839,NA11843,NA11891,NA11892,NA11894,NA11918,NA11919,NA11930,NA11931,NA12004,NA12005,NA12006,NA12045,NA12058,NA12234,NA12272,NA12273,NA12274,NA12282,NA12283,NA12287,NA12329,NA12335,NA12336,NA12341,NA12342,NA12343,NA12344,NA12347,NA12348,NA12375,NA12376,NA12383,NA12386,NA12400,NA12414,NA12485,NA12489,NA12546,NA12707,NA12708,NA12718,NA12739,NA12748,NA12749,NA12753,NA12766,NA12775,NA12776,NA12777,NA12778,NA12814,NA12817,NA12828,NA12829,NA12830,NA12832,NA12842,NA12875,NA12877,NA12878,NA12889,NA12890,NA18484,NA18485,NA18486,NA18487,NA18488,NA18497,NA18500,NA18502,NA18503,NA18504,NA18506,NA18507,NA18508,NA18509,NA18515,NA18517,NA18520,NA18521,NA18522,NA18523,NA18525,NA18527,NA18528,NA18531,NA18533,NA18535,NA18538,NA18539,NA18541,NA18553,NA18560,NA18565,NA18567,NA18574,NA18852,NA18853,NA18854,NA18856,NA18857,NA18858,NA18859,NA18860,NA18861,NA18862,NA18868,NA18869,NA18871,NA18872,NA18874,NA18875,NA18908,NA18910,NA18912,NA18913,NA18914,NA18924,NA18925,NA18930,NA18933,NA18935,NA19020,NA19028,NA19031,NA19036,NA19038,NA19041,NA19044,NA19046,NA19092,NA19094,NA19095,NA19096,NA19098,NA19099,NA19100,NA19101,NA19102,NA19109,NA19113,NA19115,NA19116,NA19117,NA19118,NA19120,NA19121,NA19122,NA19123,NA19127,NA19128,NA19129,NA19130,NA19131,NA19132,NA19137,NA19138,NA19139,NA19140,NA19141,NA19142,NA19143,NA19144,NA19145,NA19146,NA19148,NA19151,NA19153,NA19154,NA19159,NA19160,NA19161,NA19171,NA19172,NA19173,NA19174,NA19175,NA19178,NA19179,NA19180,NA19181,NA19182,NA19183,NA19184,NA19185,NA19186,NA19189,NA19191,NA19192,NA19193,NA19194,NA19197,NA19199,NA19200,NA19201,NA19202,NA19203,NA19204,NA19205,NA19206,NA19207,NA19208,NA19209,NA19210,NA19211,NA19213,NA19214,NA19215,NA19221,NA19222,NA19224,NA19225,NA19226,NA19235,NA19236,NA19237,NA19238,NA19239,NA19240,NA19247,NA19248,NA19249,NA19256,NA19257,NA19258,NA19307,NA19308,NA19312,NA19315,NA19316,NA19317,NA19318,NA19319,NA19321,NA19324,NA19327,NA19328,NA19331,NA19332,NA19334,NA19338,NA19346,NA19347,NA19350,NA19351,NA19352,NA19355,NA19359,NA19360,NA19371,NA19372,NA19373,NA19374,NA19375,NA19376,NA19377,NA19379,NA19380,NA19381,NA19382,NA19383,NA19384,NA19385,NA19390,NA19391,NA19393,NA19394,NA19395,NA19396,NA19397,NA19398,NA19399,NA19401,NA19403,NA19404,NA19428,NA19429,NA19430,NA19431,NA19434,NA19435,NA19436,NA19437,NA19438,NA19439,NA19440,NA19443,NA19444,NA19445,NA19446,NA19448,NA19449,NA19451,NA19452,NA19453,NA19456,NA19457,NA19461,NA19462,NA19463,NA19467,NA19468,NA19470,NA19471,NA19472,NA20502,NA20503,NA20504,NA20505,NA20506,NA20507,NA20508,NA20509,NA20510,NA20512,NA20513,NA20514,NA20515,NA20516,NA20517,NA20518,NA20519,NA20521,NA20522,NA20524,NA20525,NA20526,NA20527,NA20528,NA20529,NA20530,NA20531,NA20532,NA20533,NA20534,NA20535,NA20536,NA20537,NA20538,NA20539,NA20540,NA20541,NA20543,NA20544,NA20581,NA20582,NA20585,NA20586,NA20588,NA20589,NA20752,NA20753,NA20754,NA20755,NA20756,NA20758,NA20759,NA20760,NA20761,NA20765,NA20766,NA20768,NA20769,NA20770,NA20771,NA20772,NA20773,NA20774,NA20775,NA20778,NA20783,NA20785,NA20786,NA20787,NA20792,NA20795,NA20796,NA20798,NA20799,NA20800,NA20801,NA20802,NA20803,NA20804,NA20805,NA20806,NA20807,NA20808,NA20809,NA20810,NA20811,NA20812,NA20813,NA20814,NA20815,NA20816,NA20818,NA20819,NA20826,NA20828</t>
  </si>
  <si>
    <t>HG00114,HG00138,HG00143,HG00152,HG00259,HG00318,HG00383,NA12275,NA12335,NA20504,NA20507,NA20521,NA20527,NA20531,NA20581,NA20585,NA20755,NA20769,NA20798,NA20809</t>
  </si>
  <si>
    <t>HG00096,HG00097,HG00098,HG00099,HG00100,HG00101,HG00102,HG00103,HG00104,HG00105,HG00106,HG00107,HG00108,HG00109,HG00110,HG00111,HG00112,HG00113,HG00114,HG00115,HG00116,HG00117,HG00118,HG00119,HG00120,HG00121,HG00122,HG00123,HG00124,HG00125,HG00126,HG00127,HG00128,HG00129,HG00130,HG00131,HG00132,HG00133,HG00134,HG00135,HG00136,HG00137,HG00138,HG00140,HG00141,HG00142,HG00143,HG00145,HG00148,HG00149,HG00150,HG00151,HG00152,HG00154,HG00156,HG00157,HG00159,HG00160,HG00171,HG00173,HG00174,HG00176,HG00177,HG00178,HG00179,HG00180,HG00181,HG00182,HG00183,HG00185,HG00186,HG00187,HG00188,HG00189,HG00190,HG00231,HG00232,HG00233,HG00234,HG00235,HG00236,HG00237,HG00238,HG00239,HG00242,HG00243,HG00244,HG00246,HG00247,HG00249,HG00250,HG00251,HG00252,HG00253,HG00254,HG00255,HG00256,HG00257,HG00258,HG00259,HG00260,HG00261,HG00262,HG00263,HG00264,HG00265,HG00266,HG00267,HG00268,HG00269,HG00270,HG00271,HG00272,HG00273,HG00274,HG00275,HG00276,HG00277,HG00278,HG00280,HG00281,HG00282,HG00284,HG00285,HG00306,HG00308,HG00309,HG00310,HG00311,HG00312,HG00313,HG00315,HG00318,HG00319,HG00320,HG00321,HG00323,HG00324,HG00325,HG00326,HG00327,HG00328,HG00329,HG00330,HG00331,HG00332,HG00334,HG00335,HG00336,HG00337,HG00338,HG00339,HG00341,HG00342,HG00343,HG00344,HG00345,HG00346,HG00349,HG00350,HG00351,HG00353,HG00355,HG00356,HG00357,HG00358,HG00359,HG00360,HG00361,HG00362,HG00364,HG00365,HG00366,HG00367,HG00368,HG00369,HG00371,HG00372,HG00373,HG00375,HG00376,HG00377,HG00378,HG00379,HG00380,HG00381,HG00383,HG00384,HG01334,NA06984,NA06986,NA06989,NA06991,NA06995,NA07014,NA07031,NA07034,NA07037,NA07051,NA07055,NA07056,NA07346,NA07347,NA07435,NA10836,NA10837,NA10840,NA10842,NA10843,NA10847,NA10850,NA10851,NA10852,NA10853,NA10857,NA10859,NA10861,NA10863,NA10864,NA10865,NA11839,NA11843,NA11891,NA11892,NA11894,NA11917,NA11918,NA11919,NA11920,NA11930,NA11931,NA12004,NA12005,NA12006,NA12045,NA12058,NA12234,NA12272,NA12273,NA12274,NA12275,NA12282,NA12283,NA12286,NA12287,NA12329,NA12335,NA12336,NA12340,NA12341,NA12342,NA12343,NA12344,NA12347,NA12348,NA12375,NA12376,NA12383,NA12386,NA12400,NA12414,NA12485,NA12489,NA12546,NA12707,NA12708,NA12718,NA12739,NA12748,NA12749,NA12753,NA12766,NA12775,NA12776,NA12777,NA12778,NA12814,NA12817,NA12818,NA12827,NA12828,NA12829,NA12830,NA12832,NA12842,NA12875,NA12877,NA12878,NA12889,NA12890,NA18484,NA18485,NA18486,NA18487,NA18488,NA18497,NA18500,NA18502,NA18503,NA18504,NA18506,NA18507,NA18508,NA18509,NA18515,NA18517,NA18520,NA18521,NA18522,NA18523,NA18525,NA18527,NA18528,NA18531,NA18533,NA18535,NA18538,NA18539,NA18541,NA18553,NA18560,NA18565,NA18567,NA18574,NA18852,NA18853,NA18854,NA18856,NA18858,NA18859,NA18860,NA18861,NA18862,NA18868,NA18869,NA18871,NA18872,NA18874,NA18875,NA18908,NA18910,NA18911,NA18912,NA18913,NA18914,NA18924,NA18925,NA18930,NA18933,NA18934,NA18935,NA19020,NA19028,NA19031,NA19036,NA19038,NA19041,NA19044,NA19046,NA19092,NA19094,NA19095,NA19096,NA19098,NA19099,NA19100,NA19101,NA19102,NA19107,NA19109,NA19113,NA19115,NA19116,NA19117,NA19118,NA19120,NA19121,NA19122,NA19123,NA19127,NA19128,NA19129,NA19130,NA19131,NA19132,NA19137,NA19138,NA19139,NA19140,NA19141,NA19142,NA19143,NA19144,NA19145,NA19146,NA19148,NA19151,NA19153,NA19154,NA19159,NA19160,NA19161,NA19171,NA19172,NA19173,NA19174,NA19175,NA19176,NA19177,NA19178,NA19179,NA19180,NA19181,NA19182,NA19183,NA19184,NA19185,NA19186,NA19189,NA19191,NA19192,NA19193,NA19194,NA19197,NA19198,NA19199,NA19200,NA19201,NA19202,NA19203,NA19204,NA19205,NA19206,NA19207,NA19208,NA19209,NA19210,NA19211,NA19213,NA19214,NA19215,NA19221,NA19222,NA19224,NA19225,NA19226,NA19235,NA19236,NA19237,NA19238,NA19239,NA19240,NA19247,NA19248,NA19249,NA19256,NA19257,NA19258,NA19307,NA19308,NA19311,NA19312,NA19315,NA19316,NA19317,NA19318,NA19319,NA19321,NA19324,NA19327,NA19328,NA19331,NA19332,NA19334,NA19338,NA19346,NA19347,NA19350,NA19351,NA19352,NA19355,NA19359,NA19360,NA19371,NA19372,NA19373,NA19374,NA19375,NA19376,NA19377,NA19379,NA19380,NA19381,NA19382,NA19383,NA19384,NA19385,NA19390,NA19391,NA19393,NA19394,NA19395,NA19396,NA19397,NA19398,NA19399,NA19401,NA19403,NA19404,NA19428,NA19429,NA19430,NA19431,NA19434,NA19435,NA19436,NA19437,NA19438,NA19439,NA19440,NA19443,NA19444,NA19445,NA19446,NA19448,NA19449,NA19451,NA19452,NA19453,NA19456,NA19457,NA19461,NA19462,NA19463,NA19467,NA19468,NA19470,NA19471,NA19472,NA20502,NA20503,NA20504,NA20505,NA20506,NA20507,NA20508,NA20509,NA20510,NA20512,NA20513,NA20514,NA20515,NA20516,NA20517,NA20518,NA20519,NA20521,NA20522,NA20524,NA20525,NA20526,NA20527,NA20528,NA20529,NA20530,NA20531,NA20532,NA20533,NA20534,NA20535,NA20536,NA20537,NA20538,NA20539,NA20540,NA20541,NA20543,NA20544,NA20581,NA20582,NA20585,NA20586,NA20588,NA20589,NA20752,NA20753,NA20754,NA20755,NA20756,NA20758,NA20759,NA20760,NA20761,NA20765,NA20766,NA20768,NA20769,NA20770,NA20771,NA20772,NA20773,NA20774,NA20775,NA20778,NA20783,NA20785,NA20786,NA20787,NA20790,NA20792,NA20795,NA20796,NA20798,NA20799,NA20800,NA20801,NA20802,NA20803,NA20804,NA20805,NA20806,NA20807,NA20808,NA20809,NA20810,NA20811,NA20812,NA20813,NA20814,NA20815,NA20816,NA20818,NA20819,NA20826,NA20828</t>
  </si>
  <si>
    <t>NA18488,NA18520,NA18872,NA18933</t>
  </si>
  <si>
    <t>HG00096,HG00097,HG00098,HG00099,HG00100,HG00101,HG00102,HG00103,HG00104,HG00105,HG00106,HG00107,HG00108,HG00109,HG00110,HG00111,HG00112,HG00113,HG00114,HG00115,HG00116,HG00117,HG00118,HG00119,HG00120,HG00121,HG00122,HG00123,HG00124,HG00125,HG00126,HG00127,HG00128,HG00129,HG00130,HG00131,HG00132,HG00133,HG00134,HG00135,HG00136,HG00137,HG00138,HG00140,HG00141,HG00142,HG00143,HG00145,HG00148,HG00149,HG00150,HG00151,HG00152,HG00154,HG00156,HG00157,HG00159,HG00160,HG00171,HG00173,HG00174,HG00176,HG00177,HG00178,HG00179,HG00180,HG00181,HG00182,HG00183,HG00185,HG00186,HG00187,HG00188,HG00189,HG00190,HG00231,HG00232,HG00233,HG00234,HG00235,HG00236,HG00237,HG00238,HG00239,HG00242,HG00243,HG00244,HG00246,HG00247,HG00249,HG00250,HG00251,HG00252,HG00253,HG00254,HG00255,HG00256,HG00257,HG00258,HG00259,HG00260,HG00261,HG00262,HG00263,HG00264,HG00265,HG00266,HG00267,HG00268,HG00269,HG00270,HG00271,HG00272,HG00273,HG00274,HG00275,HG00276,HG00277,HG00278,HG00280,HG00281,HG00282,HG00284,HG00285,HG00306,HG00308,HG00309,HG00310,HG00311,HG00312,HG00313,HG00315,HG00318,HG00319,HG00320,HG00321,HG00323,HG00324,HG00325,HG00326,HG00327,HG00328,HG00329,HG00330,HG00331,HG00332,HG00334,HG00335,HG00336,HG00337,HG00338,HG00339,HG00341,HG00342,HG00343,HG00344,HG00345,HG00346,HG00349,HG00350,HG00351,HG00353,HG00355,HG00356,HG00357,HG00358,HG00359,HG00360,HG00361,HG00362,HG00364,HG00365,HG00366,HG00367,HG00368,HG00369,HG00371,HG00372,HG00373,HG00375,HG00376,HG00377,HG00378,HG00379,HG00380,HG00381,HG00383,HG00384,HG01334,NA06984,NA06986,NA06989,NA06991,NA06995,NA07014,NA07031,NA07034,NA07037,NA07051,NA07055,NA07056,NA07346,NA07347,NA07435,NA10836,NA10837,NA10840,NA10842,NA10843,NA10847,NA10850,NA10851,NA10852,NA10853,NA10857,NA10859,NA10861,NA10863,NA10864,NA10865,NA11839,NA11843,NA11891,NA11892,NA11894,NA11917,NA11918,NA11919,NA11920,NA11930,NA11931,NA12004,NA12005,NA12006,NA12045,NA12058,NA12234,NA12272,NA12273,NA12274,NA12275,NA12282,NA12283,NA12286,NA12287,NA12329,NA12335,NA12336,NA12340,NA12341,NA12342,NA12343,NA12344,NA12347,NA12348,NA12375,NA12383,NA12386,NA12400,NA12414,NA12485,NA12489,NA12546,NA12707,NA12708,NA12718,NA12739,NA12748,NA12749,NA12753,NA12766,NA12775,NA12776,NA12777,NA12778,NA12814,NA12817,NA12828,NA12829,NA12830,NA12832,NA12842,NA12875,NA12877,NA12878,NA12889,NA12890,NA18484,NA18485,NA18486,NA18487,NA18488,NA18497,NA18500,NA18502,NA18503,NA18504,NA18506,NA18507,NA18508,NA18509,NA18515,NA18517,NA18520,NA18521,NA18522,NA18523,NA18525,NA18527,NA18528,NA18531,NA18533,NA18535,NA18538,NA18539,NA18541,NA18553,NA18560,NA18565,NA18567,NA18574,NA18852,NA18853,NA18854,NA18856,NA18857,NA18858,NA18859,NA18860,NA18861,NA18862,NA18868,NA18869,NA18871,NA18872,NA18874,NA18875,NA18908,NA18910,NA18912,NA18913,NA18914,NA18924,NA18925,NA18930,NA18933,NA18934,NA18935,NA19020,NA19028,NA19031,NA19036,NA19038,NA19041,NA19044,NA19046,NA19092,NA19094,NA19095,NA19098,NA19099,NA19100,NA19101,NA19102,NA19109,NA19113,NA19115,NA19116,NA19117,NA19118,NA19120,NA19121,NA19122,NA19123,NA19127,NA19128,NA19129,NA19130,NA19131,NA19132,NA19137,NA19138,NA19139,NA19140,NA19141,NA19142,NA19143,NA19144,NA19145,NA19146,NA19148,NA19151,NA19153,NA19154,NA19159,NA19160,NA19161,NA19171,NA19172,NA19173,NA19174,NA19175,NA19176,NA19178,NA19179,NA19180,NA19181,NA19182,NA19183,NA19184,NA19185,NA19186,NA19191,NA19192,NA19193,NA19194,NA19197,NA19198,NA19199,NA19200,NA19201,NA19202,NA19203,NA19204,NA19205,NA19206,NA19207,NA19208,NA19209,NA19210,NA19211,NA19213,NA19214,NA19215,NA19221,NA19222,NA19224,NA19226,NA19235,NA19236,NA19237,NA19238,NA19239,NA19240,NA19247,NA19248,NA19249,NA19256,NA19258,NA19307,NA19308,NA19312,NA19315,NA19316,NA19317,NA19318,NA19319,NA19321,NA19324,NA19327,NA19328,NA19331,NA19332,NA19334,NA19338,NA19346,NA19347,NA19350,NA19351,NA19352,NA19355,NA19359,NA19360,NA19371,NA19372,NA19373,NA19374,NA19375,NA19376,NA19377,NA19379,NA19380,NA19381,NA19382,NA19383,NA19384,NA19385,NA19390,NA19391,NA19393,NA19394,NA19395,NA19396,NA19397,NA19398,NA19399,NA19401,NA19403,NA19404,NA19428,NA19429,NA19430,NA19431,NA19434,NA19435,NA19436,NA19437,NA19438,NA19439,NA19440,NA19443,NA19444,NA19445,NA19446,NA19448,NA19449,NA19451,NA19452,NA19453,NA19456,NA19457,NA19461,NA19462,NA19463,NA19467,NA19468,NA19470,NA19471,NA19472,NA20502,NA20503,NA20504,NA20505,NA20506,NA20507,NA20508,NA20509,NA20510,NA20512,NA20513,NA20514,NA20515,NA20517,NA20518,NA20521,NA20522,NA20524,NA20525,NA20526,NA20527,NA20528,NA20529,NA20530,NA20531,NA20532,NA20533,NA20534,NA20535,NA20536,NA20537,NA20538,NA20539,NA20540,NA20541,NA20543,NA20544,NA20581,NA20582,NA20585,NA20586,NA20588,NA20589,NA20752,NA20753,NA20754,NA20755,NA20756,NA20758,NA20759,NA20760,NA20761,NA20765,NA20766,NA20768,NA20769,NA20770,NA20771,NA20772,NA20773,NA20774,NA20775,NA20778,NA20783,NA20785,NA20786,NA20787,NA20792,NA20795,NA20796,NA20798,NA20799,NA20800,NA20801,NA20802,NA20803,NA20804,NA20805,NA20806,NA20807,NA20808,NA20809,NA20810,NA20811,NA20812,NA20813,NA20814,NA20815,NA20816,NA20818,NA20819,NA20826,NA20828</t>
  </si>
  <si>
    <t>HG00096,HG00097,HG00098,HG00099,HG00100,HG00101,HG00102,HG00103,HG00104,HG00105,HG00106,HG00107,HG00108,HG00109,HG00110,HG00111,HG00112,HG00113,HG00114,HG00115,HG00116,HG00117,HG00118,HG00119,HG00120,HG00121,HG00122,HG00123,HG00124,HG00125,HG00126,HG00127,HG00128,HG00129,HG00130,HG00131,HG00132,HG00133,HG00134,HG00135,HG00136,HG00137,HG00138,HG00140,HG00141,HG00142,HG00143,HG00145,HG00148,HG00149,HG00150,HG00151,HG00152,HG00154,HG00156,HG00157,HG00159,HG00160,HG00171,HG00173,HG00174,HG00176,HG00177,HG00178,HG00179,HG00180,HG00181,HG00182,HG00183,HG00185,HG00186,HG00187,HG00188,HG00189,HG00190,HG00231,HG00232,HG00233,HG00234,HG00235,HG00236,HG00237,HG00238,HG00239,HG00240,HG00242,HG00243,HG00244,HG00246,HG00247,HG00249,HG00250,HG00251,HG00252,HG00253,HG00254,HG00255,HG00256,HG00257,HG00258,HG00259,HG00260,HG00261,HG00262,HG00263,HG00264,HG00265,HG00266,HG00267,HG00268,HG00269,HG00270,HG00271,HG00272,HG00273,HG00274,HG00275,HG00276,HG00277,HG00278,HG00280,HG00281,HG00282,HG00284,HG00285,HG00306,HG00308,HG00309,HG00310,HG00311,HG00312,HG00313,HG00315,HG00318,HG00319,HG00320,HG00321,HG00323,HG00324,HG00325,HG00326,HG00327,HG00328,HG00329,HG00330,HG00331,HG00332,HG00334,HG00335,HG00336,HG00337,HG00338,HG00339,HG00341,HG00342,HG00343,HG00344,HG00345,HG00346,HG00349,HG00350,HG00351,HG00353,HG00355,HG00356,HG00357,HG00358,HG00359,HG00360,HG00361,HG00362,HG00364,HG00365,HG00366,HG00367,HG00368,HG00369,HG00371,HG00372,HG00373,HG00375,HG00376,HG00377,HG00378,HG00379,HG00380,HG00381,HG00382,HG00383,HG00384,HG01334,NA06984,NA06986,NA06989,NA06991,NA06995,NA07014,NA07031,NA07034,NA07037,NA07045,NA07051,NA07055,NA07056,NA07346,NA07347,NA07435,NA10836,NA10837,NA10840,NA10842,NA10843,NA10845,NA10847,NA10850,NA10851,NA10852,NA10853,NA10857,NA10859,NA10861,NA10863,NA10864,NA10865,NA11839,NA11843,NA11891,NA11892,NA11893,NA11894,NA11917,NA11918,NA11919,NA11920,NA11930,NA11931,NA12004,NA12005,NA12006,NA12045,NA12058,NA12234,NA12272,NA12273,NA12274,NA12275,NA12282,NA12283,NA12286,NA12287,NA12329,NA12335,NA12336,NA12340,NA12341,NA12342,NA12343,NA12344,NA12347,NA12348,NA12375,NA12376,NA12383,NA12386,NA12400,NA12414,NA12485,NA12489,NA12546,NA12707,NA12708,NA12718,NA12739,NA12748,NA12749,NA12753,NA12766,NA12775,NA12776,NA12777,NA12778,NA12814,NA12817,NA12818,NA12827,NA12828,NA12829,NA12830,NA12832,NA12842,NA12843,NA12875,NA12877,NA12878,NA12889,NA12890,NA18484,NA18485,NA18486,NA18487,NA18488,NA18489,NA18497,NA18498,NA18500,NA18502,NA18503,NA18504,NA18506,NA18507,NA18508,NA18509,NA18515,NA18517,NA18518,NA18520,NA18521,NA18522,NA18523,NA18525,NA18527,NA18528,NA18531,NA18533,NA18535,NA18538,NA18539,NA18541,NA18553,NA18560,NA18565,NA18567,NA18574,NA18852,NA18853,NA18854,NA18856,NA18857,NA18858,NA18859,NA18860,NA18861,NA18862,NA18867,NA18868,NA18869,NA18871,NA18872,NA18873,NA18874,NA18875,NA18907,NA18908,NA18910,NA18911,NA18912,NA18913,NA18914,NA18916,NA18917,NA18923,NA18924,NA18925,NA18930,NA18933,NA18934,NA18935,NA19020,NA19028,NA19031,NA19036,NA19038,NA19041,NA19044,NA19046,NA19092,NA19094,NA19095,NA19096,NA19098,NA19099,NA19100,NA19101,NA19102,NA19107,NA19109,NA19113,NA19114,NA19115,NA19116,NA19117,NA19118,NA19120,NA19121,NA19122,NA19123,NA19127,NA19128,NA19129,NA19130,NA19131,NA19132,NA19137,NA19138,NA19139,NA19140,NA19141,NA19142,NA19143,NA19144,NA19145,NA19146,NA19148,NA19149,NA19150,NA19151,NA19153,NA19154,NA19159,NA19160,NA19161,NA19171,NA19172,NA19173,NA19174,NA19175,NA19176,NA19177,NA19178,NA19179,NA19180,NA19181,NA19182,NA19183,NA19184,NA19185,NA19186,NA19189,NA19191,NA19192,NA19193,NA19194,NA19197,NA19198,NA19199,NA19200,NA19201,NA19202,NA19203,NA19204,NA19205,NA19206,NA19207,NA19208,NA19209,NA19210,NA19211,NA19213,NA19214,NA19215,NA19221,NA19222,NA19224,NA19225,NA19226,NA19235,NA19236,NA19237,NA19238,NA19239,NA19240,NA19247,NA19248,NA19249,NA19252,NA19256,NA19257,NA19258,NA19307,NA19308,NA19311,NA19312,NA19315,NA19316,NA19317,NA19318,NA19319,NA19321,NA19324,NA19327,NA19328,NA19331,NA19332,NA19334,NA19338,NA19346,NA19347,NA19350,NA19351,NA19352,NA19355,NA19359,NA19360,NA19371,NA19372,NA19373,NA19374,NA19375,NA19376,NA19377,NA19379,NA19380,NA19381,NA19382,NA19383,NA19384,NA19385,NA19390,NA19391,NA19393,NA19394,NA19395,NA19396,NA19397,NA19398,NA19399,NA19401,NA19403,NA19404,NA19428,NA19429,NA19430,NA19431,NA19434,NA19435,NA19436,NA19437,NA19438,NA19439,NA19440,NA19443,NA19444,NA19445,NA19446,NA19448,NA19449,NA19451,NA19452,NA19453,NA19456,NA19457,NA19461,NA19462,NA19463,NA19467,NA19468,NA19470,NA19471,NA19472,NA20502,NA20503,NA20504,NA20505,NA20506,NA20507,NA20508,NA20509,NA20510,NA20512,NA20513,NA20514,NA20515,NA20516,NA20517,NA20518,NA20519,NA20521,NA20522,NA20524,NA20525,NA20526,NA20527,NA20528,NA20529,NA20530,NA20531,NA20532,NA20533,NA20534,NA20535,NA20536,NA20537,NA20538,NA20539,NA20540,NA20541,NA20543,NA20544,NA20581,NA20582,NA20585,NA20586,NA20588,NA20589,NA20752,NA20753,NA20754,NA20755,NA20756,NA20758,NA20759,NA20760,NA20761,NA20765,NA20766,NA20768,NA20769,NA20770,NA20771,NA20772,NA20773,NA20774,NA20775,NA20778,NA20783,NA20785,NA20786,NA20787,NA20790,NA20792,NA20795,NA20796,NA20797,NA20798,NA20799,NA20800,NA20801,NA20802,NA20803,NA20804,NA20805,NA20806,NA20807,NA20808,NA20809,NA20810,NA20811,NA20812,NA20813,NA20814,NA20815,NA20816,NA20818,NA20819,NA20826,NA20828</t>
  </si>
  <si>
    <t>TCAF2#</t>
  </si>
  <si>
    <t>Number MIPS*</t>
  </si>
  <si>
    <t>53/55</t>
  </si>
  <si>
    <t>19/21</t>
  </si>
  <si>
    <t>33/40</t>
  </si>
  <si>
    <t>52/57</t>
  </si>
  <si>
    <t>21/27</t>
  </si>
  <si>
    <t>25/27</t>
  </si>
  <si>
    <t>46/47</t>
  </si>
  <si>
    <t>62/66</t>
  </si>
  <si>
    <t>25/25</t>
  </si>
  <si>
    <t>64/64</t>
  </si>
  <si>
    <t>239/240</t>
  </si>
  <si>
    <t>59/65</t>
  </si>
  <si>
    <t>23/26</t>
  </si>
  <si>
    <t>18/18</t>
  </si>
  <si>
    <t>21/21</t>
  </si>
  <si>
    <t>28/31</t>
  </si>
  <si>
    <t>57/57</t>
  </si>
  <si>
    <t>Rare LGD variants</t>
  </si>
  <si>
    <t>Common LGD variants</t>
  </si>
  <si>
    <t>18q11.1_ROCK1A</t>
  </si>
  <si>
    <t>chr2:131127414-131526768</t>
  </si>
  <si>
    <t>chr5:68732079-70879723</t>
  </si>
  <si>
    <t>chr7:143203755-144087265</t>
  </si>
  <si>
    <t>chr15:30305176-33011457</t>
  </si>
  <si>
    <t>chr18:18511843-18701248</t>
  </si>
  <si>
    <t>Length</t>
  </si>
  <si>
    <t>sanger</t>
  </si>
  <si>
    <t>AC270730</t>
  </si>
  <si>
    <t>CH17-429A22</t>
  </si>
  <si>
    <t>CH17-140A2</t>
  </si>
  <si>
    <t>AC270760</t>
  </si>
  <si>
    <t>CH17-384K12</t>
  </si>
  <si>
    <t>AC255472</t>
  </si>
  <si>
    <t>Nuttle et al.</t>
  </si>
  <si>
    <t>AC255549</t>
  </si>
  <si>
    <t>CH17-167N1</t>
  </si>
  <si>
    <t>CH17-335F20</t>
  </si>
  <si>
    <t>CH17-431O17</t>
  </si>
  <si>
    <t>CH17-311D18</t>
  </si>
  <si>
    <t>AC270619</t>
  </si>
  <si>
    <t>AC270497</t>
  </si>
  <si>
    <t>AC270541</t>
  </si>
  <si>
    <t>CH17-85K21</t>
  </si>
  <si>
    <t>AC270624</t>
  </si>
  <si>
    <t>CH17-339B3</t>
  </si>
  <si>
    <t>AC270687</t>
  </si>
  <si>
    <t>Steinberg et al., Nuttle et al.</t>
  </si>
  <si>
    <t>AC270538</t>
  </si>
  <si>
    <t>CH17-280K8</t>
  </si>
  <si>
    <t>CH17-325P22</t>
  </si>
  <si>
    <t>AC270755</t>
  </si>
  <si>
    <t>AC270576</t>
  </si>
  <si>
    <t>AC270614</t>
  </si>
  <si>
    <t>AC270508</t>
  </si>
  <si>
    <t>CH17-85K8</t>
  </si>
  <si>
    <t>AC270584</t>
  </si>
  <si>
    <t>CH17-90K13</t>
  </si>
  <si>
    <t>AC270582</t>
  </si>
  <si>
    <t>AC270675</t>
  </si>
  <si>
    <t>CH17-272I16</t>
  </si>
  <si>
    <t>AC270595</t>
  </si>
  <si>
    <t>AC270564</t>
  </si>
  <si>
    <t>AC270683</t>
  </si>
  <si>
    <t>AC270552</t>
  </si>
  <si>
    <t>AC270503</t>
  </si>
  <si>
    <t>AC255415</t>
  </si>
  <si>
    <t>AC270500</t>
  </si>
  <si>
    <t>AC270548</t>
  </si>
  <si>
    <t>AC270666</t>
  </si>
  <si>
    <t>AC270682</t>
  </si>
  <si>
    <t>AC270722</t>
  </si>
  <si>
    <t>AC270634</t>
  </si>
  <si>
    <t>AC270628</t>
  </si>
  <si>
    <t>AC270495</t>
  </si>
  <si>
    <t>AC270751</t>
  </si>
  <si>
    <t>AC270660</t>
  </si>
  <si>
    <t>AC270612</t>
  </si>
  <si>
    <t>AC270543</t>
  </si>
  <si>
    <t>AC270681</t>
  </si>
  <si>
    <t>redundant</t>
  </si>
  <si>
    <t>AC270678</t>
  </si>
  <si>
    <t>AC270557</t>
  </si>
  <si>
    <t>AC270522</t>
  </si>
  <si>
    <t>AC270748</t>
  </si>
  <si>
    <t>AC270588</t>
  </si>
  <si>
    <t>AC270642</t>
  </si>
  <si>
    <t>AC270625</t>
  </si>
  <si>
    <t>AC270603</t>
  </si>
  <si>
    <t>AC270668</t>
  </si>
  <si>
    <t>AC270630</t>
  </si>
  <si>
    <t>AC270540</t>
  </si>
  <si>
    <t>AC270674</t>
  </si>
  <si>
    <t>AC270646</t>
  </si>
  <si>
    <t>AC270551</t>
  </si>
  <si>
    <t>AC270573</t>
  </si>
  <si>
    <t>AC270529</t>
  </si>
  <si>
    <t>AC270592</t>
  </si>
  <si>
    <t>AC270530</t>
  </si>
  <si>
    <t>AC270504</t>
  </si>
  <si>
    <t>AC270549</t>
  </si>
  <si>
    <t>AC270512</t>
  </si>
  <si>
    <t>AC270670</t>
  </si>
  <si>
    <t>AC270717</t>
  </si>
  <si>
    <t>AC270737</t>
  </si>
  <si>
    <t>AC270640</t>
  </si>
  <si>
    <t>AC270527</t>
  </si>
  <si>
    <t>AC270673</t>
  </si>
  <si>
    <t>AC270653</t>
  </si>
  <si>
    <t>AC270574</t>
  </si>
  <si>
    <t>AC270736</t>
  </si>
  <si>
    <t>AC270639</t>
  </si>
  <si>
    <t>AC270661</t>
  </si>
  <si>
    <t>AC270618</t>
  </si>
  <si>
    <t>AC270706</t>
  </si>
  <si>
    <t>AC270627</t>
  </si>
  <si>
    <t>AC270743</t>
  </si>
  <si>
    <t>AC270526</t>
  </si>
  <si>
    <t>AC270525</t>
  </si>
  <si>
    <t>AC270644</t>
  </si>
  <si>
    <t>AC270723</t>
  </si>
  <si>
    <t>AC270531</t>
  </si>
  <si>
    <t>AC270498</t>
  </si>
  <si>
    <t>AC270608</t>
  </si>
  <si>
    <t>AC270493</t>
  </si>
  <si>
    <t>AC270546</t>
  </si>
  <si>
    <t>AC270655</t>
  </si>
  <si>
    <t>AC270621</t>
  </si>
  <si>
    <t>AC270594</t>
  </si>
  <si>
    <t>AC270606</t>
  </si>
  <si>
    <t>AC270651</t>
  </si>
  <si>
    <t>AC270509</t>
  </si>
  <si>
    <t>AC270672</t>
  </si>
  <si>
    <t>AC270719</t>
  </si>
  <si>
    <t>AC270484</t>
  </si>
  <si>
    <t>AC270521</t>
  </si>
  <si>
    <t>AC270516</t>
  </si>
  <si>
    <t>AC270654</t>
  </si>
  <si>
    <t>AC270649</t>
  </si>
  <si>
    <t>AC270534</t>
  </si>
  <si>
    <t>AC270702</t>
  </si>
  <si>
    <t>AC270663</t>
  </si>
  <si>
    <t>AC270689</t>
  </si>
  <si>
    <t>AC270656</t>
  </si>
  <si>
    <t>AC270731</t>
  </si>
  <si>
    <t>AC270544</t>
  </si>
  <si>
    <t>AC270716</t>
  </si>
  <si>
    <t>AC270505</t>
  </si>
  <si>
    <t>AC270578</t>
  </si>
  <si>
    <t>AC270643</t>
  </si>
  <si>
    <t>AC270744</t>
  </si>
  <si>
    <t>AC270580</t>
  </si>
  <si>
    <t>AC270597</t>
  </si>
  <si>
    <t>AC270728</t>
  </si>
  <si>
    <t>AC270659</t>
  </si>
  <si>
    <t>AC270754</t>
  </si>
  <si>
    <t>AC270569</t>
  </si>
  <si>
    <t>AC270701</t>
  </si>
  <si>
    <t>AC270633</t>
  </si>
  <si>
    <t>AC270487</t>
  </si>
  <si>
    <t>AC270711</t>
  </si>
  <si>
    <t>AC270746</t>
  </si>
  <si>
    <t>AC270566</t>
  </si>
  <si>
    <t>AC270561</t>
  </si>
  <si>
    <t>AC270577</t>
  </si>
  <si>
    <t>AC270555</t>
  </si>
  <si>
    <t>AC270491</t>
  </si>
  <si>
    <t>AC270607</t>
  </si>
  <si>
    <t>AC270745</t>
  </si>
  <si>
    <t>AC270756</t>
  </si>
  <si>
    <t>AC270604</t>
  </si>
  <si>
    <t>AC270677</t>
  </si>
  <si>
    <t>AC270623</t>
  </si>
  <si>
    <t>AC270622</t>
  </si>
  <si>
    <t>AC270585</t>
  </si>
  <si>
    <t>AC270636</t>
  </si>
  <si>
    <t>AC270705</t>
  </si>
  <si>
    <t>AC270616</t>
  </si>
  <si>
    <t>AC270556</t>
  </si>
  <si>
    <t>AC270572</t>
  </si>
  <si>
    <t>AC270590</t>
  </si>
  <si>
    <t>AC270645</t>
  </si>
  <si>
    <t>AC270520</t>
  </si>
  <si>
    <t>AC270489</t>
  </si>
  <si>
    <t>AC270477</t>
  </si>
  <si>
    <t>AC270739</t>
  </si>
  <si>
    <t>AC270632</t>
  </si>
  <si>
    <t>AC270567</t>
  </si>
  <si>
    <t>AC270513</t>
  </si>
  <si>
    <t>AC270593</t>
  </si>
  <si>
    <t>AC270691</t>
  </si>
  <si>
    <t>AC270749</t>
  </si>
  <si>
    <t>AC270562</t>
  </si>
  <si>
    <t>AC270758</t>
  </si>
  <si>
    <t>AC270720</t>
  </si>
  <si>
    <t>AC270667</t>
  </si>
  <si>
    <t>AC270537</t>
  </si>
  <si>
    <t>AC270637</t>
  </si>
  <si>
    <t>AC270563</t>
  </si>
  <si>
    <t>AC270669</t>
  </si>
  <si>
    <t>AC270708</t>
  </si>
  <si>
    <t>AC270721</t>
  </si>
  <si>
    <t>AC270679</t>
  </si>
  <si>
    <t>AC270547</t>
  </si>
  <si>
    <t>AC270693</t>
  </si>
  <si>
    <t>AC270697</t>
  </si>
  <si>
    <t>AC270542</t>
  </si>
  <si>
    <t>AC270620</t>
  </si>
  <si>
    <t>AC270729</t>
  </si>
  <si>
    <t>AC270575</t>
  </si>
  <si>
    <t>AC270692</t>
  </si>
  <si>
    <t>AC270502</t>
  </si>
  <si>
    <t>AC270738</t>
  </si>
  <si>
    <t>AC270490</t>
  </si>
  <si>
    <t>AC270703</t>
  </si>
  <si>
    <t>AC270511</t>
  </si>
  <si>
    <t>AC270480</t>
  </si>
  <si>
    <t>FINISHED. WBS_1p31_ancestral</t>
  </si>
  <si>
    <t>AC270501</t>
  </si>
  <si>
    <t>AC270602</t>
  </si>
  <si>
    <t>AC270718</t>
  </si>
  <si>
    <t>AC270609</t>
  </si>
  <si>
    <t>AC270704</t>
  </si>
  <si>
    <t>AC270605</t>
  </si>
  <si>
    <t>AC270664</t>
  </si>
  <si>
    <t>AC270684</t>
  </si>
  <si>
    <t>AC270587</t>
  </si>
  <si>
    <t>AC270571</t>
  </si>
  <si>
    <t>AC270558</t>
  </si>
  <si>
    <t>AC270535</t>
  </si>
  <si>
    <t>AC270479</t>
  </si>
  <si>
    <t>AC270658</t>
  </si>
  <si>
    <t>AC270648</t>
  </si>
  <si>
    <t>AC270553</t>
  </si>
  <si>
    <t>AC270600</t>
  </si>
  <si>
    <t>AC270709</t>
  </si>
  <si>
    <t>AC270686</t>
  </si>
  <si>
    <t>AC270662</t>
  </si>
  <si>
    <t>AC270475</t>
  </si>
  <si>
    <t>AC270532</t>
  </si>
  <si>
    <t>AC270750</t>
  </si>
  <si>
    <t>AC270601</t>
  </si>
  <si>
    <t>AC270626</t>
  </si>
  <si>
    <t>AC270712</t>
  </si>
  <si>
    <t>AC270518</t>
  </si>
  <si>
    <t>AC270650</t>
  </si>
  <si>
    <t>AC270481</t>
  </si>
  <si>
    <t>AC270726</t>
  </si>
  <si>
    <t>AC270550</t>
  </si>
  <si>
    <t>AC270735</t>
  </si>
  <si>
    <t>AC270482</t>
  </si>
  <si>
    <t>AC270641</t>
  </si>
  <si>
    <t>AC270599</t>
  </si>
  <si>
    <t>AC270560</t>
  </si>
  <si>
    <t>AC270586</t>
  </si>
  <si>
    <t>AC270680</t>
  </si>
  <si>
    <t>AC270598</t>
  </si>
  <si>
    <t>AC270714</t>
  </si>
  <si>
    <t>AC270559</t>
  </si>
  <si>
    <t>AC270523</t>
  </si>
  <si>
    <t>AC270474</t>
  </si>
  <si>
    <t>AC270698</t>
  </si>
  <si>
    <t>AC270596</t>
  </si>
  <si>
    <t>AC270629</t>
  </si>
  <si>
    <t>AC270528</t>
  </si>
  <si>
    <t>AC270734</t>
  </si>
  <si>
    <t>AC270536</t>
  </si>
  <si>
    <t>AC270724</t>
  </si>
  <si>
    <t>AC270740</t>
  </si>
  <si>
    <t>AC270732</t>
  </si>
  <si>
    <t>AC270591</t>
  </si>
  <si>
    <t>AC270483</t>
  </si>
  <si>
    <t>AC270695</t>
  </si>
  <si>
    <t>AC270611</t>
  </si>
  <si>
    <t>AC270533</t>
  </si>
  <si>
    <t>AC270647</t>
  </si>
  <si>
    <t>AC270478</t>
  </si>
  <si>
    <t>AC270570</t>
  </si>
  <si>
    <t>AC270733</t>
  </si>
  <si>
    <t>AC270485</t>
  </si>
  <si>
    <t>AC270690</t>
  </si>
  <si>
    <t>AC270517</t>
  </si>
  <si>
    <t>AC212876</t>
  </si>
  <si>
    <t>Uncertain of ancestral and duplicate paralog - assuming OCLN containing SD is ancestral (ancestral max: chr5:69533890-70025197; derived max: chr5:70409766-70900613)</t>
  </si>
  <si>
    <t>chr5:70409766-70485211</t>
  </si>
  <si>
    <t>chr5:69533890-69629572</t>
  </si>
  <si>
    <t>Uncertain of ancestral and duplicate paralogs - assuming SMN1 containing SD is ancestral (ancestral max: chr5:70485212-70992104; derived max: chr5:69629573-70116631)</t>
  </si>
  <si>
    <t>SMN2/SERF1B/NAIP-B (B1)</t>
  </si>
  <si>
    <t>NAIP-B (B1)</t>
  </si>
  <si>
    <t>NAIP-C (B3)</t>
  </si>
  <si>
    <t>chr5:71094000-71130056</t>
  </si>
  <si>
    <t>GTF2H2A/OCLN-A (A1)</t>
  </si>
  <si>
    <t>Known gene conversion events occur here</t>
  </si>
  <si>
    <t>CH17 is missing OCLN gene in its paralog</t>
  </si>
  <si>
    <t>0.196 ± 0.014</t>
  </si>
  <si>
    <t>chr5:70900614-71005160</t>
  </si>
  <si>
    <t>gaps</t>
  </si>
  <si>
    <t>chr2:110453633-112696816</t>
  </si>
  <si>
    <t>AC270752</t>
  </si>
  <si>
    <t>CH17-147A13</t>
  </si>
  <si>
    <t>AC270725</t>
  </si>
  <si>
    <t>CH17-116P13</t>
  </si>
  <si>
    <t>CH17-348J21</t>
  </si>
  <si>
    <t>CH17-410M12</t>
  </si>
  <si>
    <t>AC270568</t>
  </si>
  <si>
    <t>AC255371</t>
  </si>
  <si>
    <t>AC270747</t>
  </si>
  <si>
    <t>AC254813.1</t>
  </si>
  <si>
    <t>AC243655.3</t>
  </si>
  <si>
    <t>AC243790.3</t>
  </si>
  <si>
    <t>AC243948.1</t>
  </si>
  <si>
    <t>AC254975.1</t>
  </si>
  <si>
    <t>AC254981.1</t>
  </si>
  <si>
    <t>FO681523.2</t>
  </si>
  <si>
    <t>2q21.1_CFC1_TISP43</t>
  </si>
  <si>
    <t>NAIP-B (B2)</t>
  </si>
  <si>
    <t>chr5:70961221-71005160</t>
  </si>
  <si>
    <t>Due to gene conversion between SMN1 and SMN2, it's uncertain if this is a primary or secondary event (so if it derived from SMN1 or SMN2); as such, we excluded it from any statistics characterizing "primary duplications"</t>
  </si>
  <si>
    <t>Primary^</t>
  </si>
  <si>
    <t>^ Uncertain if primary or secondary duplication event due to gene conversion between SMN1/SMN2</t>
  </si>
  <si>
    <t>Controls genotyped</t>
  </si>
  <si>
    <t>Cases genotyped</t>
  </si>
  <si>
    <t>1/22</t>
  </si>
  <si>
    <t>84-85</t>
  </si>
  <si>
    <t>22-23</t>
  </si>
  <si>
    <t>2/22</t>
  </si>
  <si>
    <t>rs57932928</t>
  </si>
  <si>
    <t>3/22</t>
  </si>
  <si>
    <t>rs782702975</t>
  </si>
  <si>
    <t>rs781905407</t>
  </si>
  <si>
    <t>rs782729086</t>
  </si>
  <si>
    <t>gtA/gtT</t>
  </si>
  <si>
    <t>rs782433322</t>
  </si>
  <si>
    <t>rs201481398</t>
  </si>
  <si>
    <t>rs782618467</t>
  </si>
  <si>
    <t>rs199618354</t>
  </si>
  <si>
    <t>rs782023572</t>
  </si>
  <si>
    <t>4/22</t>
  </si>
  <si>
    <t>505-506</t>
  </si>
  <si>
    <t>443-444</t>
  </si>
  <si>
    <t>Q/X</t>
  </si>
  <si>
    <t>cAG/cA</t>
  </si>
  <si>
    <t>rs201168060</t>
  </si>
  <si>
    <t>COSM902920</t>
  </si>
  <si>
    <t>5/22</t>
  </si>
  <si>
    <t>rs782654307</t>
  </si>
  <si>
    <t>rs782366468</t>
  </si>
  <si>
    <t>rs782069444</t>
  </si>
  <si>
    <t>rs782810768</t>
  </si>
  <si>
    <t>rs782438952,COSM902923</t>
  </si>
  <si>
    <t>rs782703853</t>
  </si>
  <si>
    <t>rs782460808</t>
  </si>
  <si>
    <t>rs376951626</t>
  </si>
  <si>
    <t>rs371626449</t>
  </si>
  <si>
    <t>rs782148673</t>
  </si>
  <si>
    <t>rs12090039</t>
  </si>
  <si>
    <t>rs782715276</t>
  </si>
  <si>
    <t>6/22</t>
  </si>
  <si>
    <t>cgT/cgC</t>
  </si>
  <si>
    <t>rs781927021</t>
  </si>
  <si>
    <t>rs782202378</t>
  </si>
  <si>
    <t>rs782784111</t>
  </si>
  <si>
    <t>rs201649578</t>
  </si>
  <si>
    <t>rs201863883,COSM678939,COSM902925</t>
  </si>
  <si>
    <t>809</t>
  </si>
  <si>
    <t>rs373136191</t>
  </si>
  <si>
    <t>rs375845037,COSM5605004,COSM5605005,COSM5605006</t>
  </si>
  <si>
    <t>COSM2215936</t>
  </si>
  <si>
    <t>cAt/cTt</t>
  </si>
  <si>
    <t>rs782473647,COSM1320541</t>
  </si>
  <si>
    <t>gcT/gcG</t>
  </si>
  <si>
    <t>rs782042064</t>
  </si>
  <si>
    <t>915</t>
  </si>
  <si>
    <t>rs782126274</t>
  </si>
  <si>
    <t>992</t>
  </si>
  <si>
    <t>rs540261910</t>
  </si>
  <si>
    <t>rs782099674</t>
  </si>
  <si>
    <t>rs781810037</t>
  </si>
  <si>
    <t>319</t>
  </si>
  <si>
    <t>rs782761352</t>
  </si>
  <si>
    <t>rs782463117</t>
  </si>
  <si>
    <t>rs781783401</t>
  </si>
  <si>
    <t>1060-1063</t>
  </si>
  <si>
    <t>998-1001</t>
  </si>
  <si>
    <t>333-334</t>
  </si>
  <si>
    <t>YN/Y</t>
  </si>
  <si>
    <t>tACAAc/tAc</t>
  </si>
  <si>
    <t>rs542412176</t>
  </si>
  <si>
    <t>rs562297598</t>
  </si>
  <si>
    <t>1018</t>
  </si>
  <si>
    <t>rs782223290</t>
  </si>
  <si>
    <t>ccTAtg/ccTtg</t>
  </si>
  <si>
    <t>1088</t>
  </si>
  <si>
    <t>8/22</t>
  </si>
  <si>
    <t>Gta/Cta</t>
  </si>
  <si>
    <t>9/22</t>
  </si>
  <si>
    <t>1247</t>
  </si>
  <si>
    <t>rs570033968</t>
  </si>
  <si>
    <t>rs199623984</t>
  </si>
  <si>
    <t>rs782566986</t>
  </si>
  <si>
    <t>1302</t>
  </si>
  <si>
    <t>1240</t>
  </si>
  <si>
    <t>1263</t>
  </si>
  <si>
    <t>rs782314260</t>
  </si>
  <si>
    <t>rs782153082</t>
  </si>
  <si>
    <t>rs782737514</t>
  </si>
  <si>
    <t>rs781788932</t>
  </si>
  <si>
    <t>1403</t>
  </si>
  <si>
    <t>rs781903038</t>
  </si>
  <si>
    <t>10/22</t>
  </si>
  <si>
    <t>11/22</t>
  </si>
  <si>
    <t>rs368544055</t>
  </si>
  <si>
    <t>12/22</t>
  </si>
  <si>
    <t>rs189377713</t>
  </si>
  <si>
    <t>13/22</t>
  </si>
  <si>
    <t>1518</t>
  </si>
  <si>
    <t>rs2297539</t>
  </si>
  <si>
    <t>cgG/cgC</t>
  </si>
  <si>
    <t>rs782025061</t>
  </si>
  <si>
    <t>14/22</t>
  </si>
  <si>
    <t>COSM4645095</t>
  </si>
  <si>
    <t>15/22</t>
  </si>
  <si>
    <t>rs781991193,COSM4729998</t>
  </si>
  <si>
    <t>16/22</t>
  </si>
  <si>
    <t>1801</t>
  </si>
  <si>
    <t>rs374718819</t>
  </si>
  <si>
    <t>rs372190101</t>
  </si>
  <si>
    <t>17/22</t>
  </si>
  <si>
    <t>1994</t>
  </si>
  <si>
    <t>rs78046976</t>
  </si>
  <si>
    <t>rs73074894</t>
  </si>
  <si>
    <t>rs201220845</t>
  </si>
  <si>
    <t>2135</t>
  </si>
  <si>
    <t>rs782694889</t>
  </si>
  <si>
    <t>2092</t>
  </si>
  <si>
    <t>rs782604038</t>
  </si>
  <si>
    <t>18/22</t>
  </si>
  <si>
    <t>rs201846020</t>
  </si>
  <si>
    <t>19/22</t>
  </si>
  <si>
    <t>rs202114533</t>
  </si>
  <si>
    <t>2241</t>
  </si>
  <si>
    <t>rs11120575</t>
  </si>
  <si>
    <t>rs782015320</t>
  </si>
  <si>
    <t>2348</t>
  </si>
  <si>
    <t>rs782083195</t>
  </si>
  <si>
    <t>2368</t>
  </si>
  <si>
    <t>rs782363098</t>
  </si>
  <si>
    <t>rs782802558,COSM902937</t>
  </si>
  <si>
    <t>2417</t>
  </si>
  <si>
    <t>COSM4401298</t>
  </si>
  <si>
    <t>20/22</t>
  </si>
  <si>
    <t>2423</t>
  </si>
  <si>
    <t>rs782448749</t>
  </si>
  <si>
    <t>rs373706280</t>
  </si>
  <si>
    <t>tGt/tCt</t>
  </si>
  <si>
    <t>2471</t>
  </si>
  <si>
    <t>rs782531606,COSM211852,COSM211853</t>
  </si>
  <si>
    <t>21/22</t>
  </si>
  <si>
    <t>2564</t>
  </si>
  <si>
    <t>rs546870767</t>
  </si>
  <si>
    <t>2640</t>
  </si>
  <si>
    <t>rs782346878</t>
  </si>
  <si>
    <t>rs377016252</t>
  </si>
  <si>
    <t>2738</t>
  </si>
  <si>
    <t>rs373165643</t>
  </si>
  <si>
    <t>rs782401043</t>
  </si>
  <si>
    <t>2866</t>
  </si>
  <si>
    <t>2804</t>
  </si>
  <si>
    <t>rs568447589,COSM1927360</t>
  </si>
  <si>
    <t>22/22</t>
  </si>
  <si>
    <t>2908</t>
  </si>
  <si>
    <t>rs564689449</t>
  </si>
  <si>
    <t>2856</t>
  </si>
  <si>
    <t>rs200791583,COSM5669450</t>
  </si>
  <si>
    <t>rs17018890</t>
  </si>
  <si>
    <t>rs191430839</t>
  </si>
  <si>
    <t>rs369820346</t>
  </si>
  <si>
    <t>rs116377172</t>
  </si>
  <si>
    <t>3095</t>
  </si>
  <si>
    <t>rs781896248</t>
  </si>
  <si>
    <t>rs141859199</t>
  </si>
  <si>
    <t>3099</t>
  </si>
  <si>
    <t>rs184147168,COSM3716431</t>
  </si>
  <si>
    <t>rs782646627</t>
  </si>
  <si>
    <t>CASES (max n=3444)</t>
  </si>
  <si>
    <t>CONTROLS (max n=2617)</t>
  </si>
  <si>
    <t>Alt allele</t>
  </si>
  <si>
    <t>ASD unaffected controls (N=2,617)</t>
  </si>
  <si>
    <t>Individual with no HSD</t>
  </si>
  <si>
    <t>Number exons</t>
  </si>
  <si>
    <t>Number CDS</t>
  </si>
  <si>
    <t>79/82</t>
  </si>
  <si>
    <t>1KG AVG coverage</t>
  </si>
  <si>
    <t>ASD AVG coverage</t>
  </si>
  <si>
    <t>HIST2H2B</t>
  </si>
  <si>
    <t>gene</t>
  </si>
  <si>
    <t>OCLN,GTF2H2C,NAIPC,SERF1B,SMN2,GTF2H2B,NAIPB,SERF1A,SMN1,NAIP,GTF2H2,OCLNB,NAIPD</t>
  </si>
  <si>
    <t>sd CN</t>
  </si>
  <si>
    <t>BOLA2A/CORO1A</t>
  </si>
  <si>
    <t>BOLA2B/CORO1B</t>
  </si>
  <si>
    <t>FRMPD2B/2/PTPN20B/2</t>
  </si>
  <si>
    <t>* Average MIP read depth &gt;10</t>
  </si>
  <si>
    <t>GenBank ID</t>
  </si>
  <si>
    <t>Unclear if ARHGEF5C and ARHGEF5B are both derived from ancestral or if B is a granddaughter paralog</t>
  </si>
  <si>
    <t>Did not include core duplicon in alignment (ancestral max: chr15:32591722-32632914; derived max: chr15:30602280-30642956)</t>
  </si>
  <si>
    <t>** Tajima's D relative rate tested by comparison of orangutan-chimpanzee to each human duplicate paralog</t>
  </si>
  <si>
    <t>* Region used to genotype overall copy number. Mapping to different references were used for copy number estimates for 1000 Genomes Project (1000g, GRCh37) and HGDP (GRCh38).</t>
  </si>
  <si>
    <t>100% identical to ancestral version; error in human GRCh37!</t>
  </si>
  <si>
    <t>encompasses 5' end of NAIPA</t>
  </si>
  <si>
    <t>Fisher's exact test (p-value)</t>
  </si>
  <si>
    <t>Simulation</t>
  </si>
  <si>
    <t xml:space="preserve">GTF2H2A/OCLN </t>
  </si>
  <si>
    <t>SMN1/SERF1A/NAIP-A</t>
  </si>
  <si>
    <t>SMN2/SERF1B/NAIP-B</t>
  </si>
  <si>
    <t>*** More details of events in Figure 6 with segmental duplication ID in parentheses after gene names</t>
  </si>
  <si>
    <t>** Alignment performed using non-reference (GRCh38) CH17 clones</t>
  </si>
  <si>
    <t>Cohort</t>
  </si>
  <si>
    <t>Individual</t>
  </si>
  <si>
    <t>CN</t>
  </si>
  <si>
    <t>alternate haplotype</t>
  </si>
  <si>
    <t>gap in GRCh38</t>
  </si>
  <si>
    <t>Sequencing</t>
  </si>
  <si>
    <t>Published</t>
  </si>
  <si>
    <t>Included in GRCh38?</t>
  </si>
  <si>
    <t>Included in GRCh37?</t>
  </si>
  <si>
    <t>Sanger</t>
  </si>
  <si>
    <t>Bonf. Corr (30 genes)</t>
  </si>
  <si>
    <t>1q21_Chimp_3</t>
  </si>
  <si>
    <t>1q21_Chimp_2</t>
  </si>
  <si>
    <t>1q21_Gorilla_1</t>
  </si>
  <si>
    <t>1q21_Gorilla_2</t>
  </si>
  <si>
    <t>BOLA2_CORO1A</t>
  </si>
  <si>
    <t>intron</t>
  </si>
  <si>
    <t>noncoding</t>
  </si>
  <si>
    <t>shared dup with NHP w/ HSD exp</t>
  </si>
  <si>
    <t>intron/independent NHP dup</t>
  </si>
  <si>
    <t>independent NHP dup</t>
  </si>
  <si>
    <t>likely shared dup that del in NHP</t>
  </si>
  <si>
    <t>shared dup that del in NHP</t>
  </si>
  <si>
    <t>likely shared dup with NHP w/ HSD exp</t>
  </si>
  <si>
    <t>only single noncoding exon</t>
  </si>
  <si>
    <t>probably del in NHP</t>
  </si>
  <si>
    <t>encompasses 5'end of NAIP-A</t>
  </si>
  <si>
    <t>s.d. CN</t>
  </si>
  <si>
    <t>TCAF1B/TCAF2C</t>
  </si>
  <si>
    <t>Tiling Path</t>
  </si>
  <si>
    <t>HSD gene family</t>
  </si>
  <si>
    <t xml:space="preserve">AC275266  </t>
  </si>
  <si>
    <t>AC275265.1</t>
  </si>
  <si>
    <t>AC270824</t>
  </si>
  <si>
    <t>AC275236</t>
  </si>
  <si>
    <t>AC275271.1</t>
  </si>
  <si>
    <t>AC275269.1</t>
  </si>
  <si>
    <t>AC275277.1</t>
  </si>
  <si>
    <t>AC275438.1</t>
  </si>
  <si>
    <t>AC275228</t>
  </si>
  <si>
    <t>AC275240</t>
  </si>
  <si>
    <t>AC275239</t>
  </si>
  <si>
    <t>AC275443.1</t>
  </si>
  <si>
    <t>AC275442.1</t>
  </si>
  <si>
    <t>AC275439.1</t>
  </si>
  <si>
    <t>AC275243</t>
  </si>
  <si>
    <t>AC275244</t>
  </si>
  <si>
    <t>AC275233</t>
  </si>
  <si>
    <t>AC275249</t>
  </si>
  <si>
    <t>AC275242</t>
  </si>
  <si>
    <t>AC275247</t>
  </si>
  <si>
    <t>AC275278</t>
  </si>
  <si>
    <t>AC275234</t>
  </si>
  <si>
    <t>AC275230</t>
  </si>
  <si>
    <t>AC275246</t>
  </si>
  <si>
    <t>AC275229</t>
  </si>
  <si>
    <t>AC275226</t>
  </si>
  <si>
    <t>AC275273</t>
  </si>
  <si>
    <t>AC275238</t>
  </si>
  <si>
    <t>AC275225</t>
  </si>
  <si>
    <t>AC275235</t>
  </si>
  <si>
    <t>AC275231</t>
  </si>
  <si>
    <t>AC275245</t>
  </si>
  <si>
    <t>AC275237</t>
  </si>
  <si>
    <t>AC275248</t>
  </si>
  <si>
    <t>AC275241</t>
  </si>
  <si>
    <t>AC275227</t>
  </si>
  <si>
    <t>AC275232</t>
  </si>
  <si>
    <t>AC275280.1</t>
  </si>
  <si>
    <t>AC275274.1</t>
  </si>
  <si>
    <t>AC275272</t>
  </si>
  <si>
    <t>AC275276</t>
  </si>
  <si>
    <t>AC270759</t>
  </si>
  <si>
    <t> AC275261.1</t>
  </si>
  <si>
    <t>AC275270</t>
  </si>
  <si>
    <t>AC275275.1</t>
  </si>
  <si>
    <t>AC275441.1</t>
  </si>
  <si>
    <t>AC275268.1</t>
  </si>
  <si>
    <t>AC275267.1</t>
  </si>
  <si>
    <t>AC275263.1</t>
  </si>
  <si>
    <t>AC275444.1</t>
  </si>
  <si>
    <t>Superpopulation</t>
  </si>
  <si>
    <t>0.059 ± 0.036</t>
  </si>
  <si>
    <t>0.507 ± 0.012</t>
  </si>
  <si>
    <t>0.508 ± 0.012</t>
  </si>
  <si>
    <t>0.389 ± 0.019</t>
  </si>
  <si>
    <t>0.416 ± 0.021</t>
  </si>
  <si>
    <t>0.385 ± 0.014</t>
  </si>
  <si>
    <t>Described in Nuttle et al. (2016); gene conversion tracts avoided in published timing estimate</t>
  </si>
  <si>
    <t>0.102 ± 0.013</t>
  </si>
  <si>
    <t>0.111 ± 0.105</t>
  </si>
  <si>
    <t>full length alignment did not pass; refined region based on pairwise comparisons and removing flanking high copy SD</t>
  </si>
  <si>
    <t>0.098 ± 0.015</t>
  </si>
  <si>
    <t>0.468 ± 0.020</t>
  </si>
  <si>
    <t>AC275440</t>
  </si>
  <si>
    <t>CH17-313O24</t>
  </si>
  <si>
    <t>CH17-319J8</t>
  </si>
  <si>
    <t>AC255534</t>
  </si>
  <si>
    <t>AC255405.1</t>
  </si>
  <si>
    <t>CH17-56P15</t>
  </si>
  <si>
    <t>AC244609.2</t>
  </si>
  <si>
    <t>6p25.3_DUSP22A</t>
  </si>
  <si>
    <t>16p11.2_DUSP22B</t>
  </si>
  <si>
    <t>missing in GRCh38</t>
  </si>
  <si>
    <t>CH17-346B10</t>
  </si>
  <si>
    <t>AC270757.1</t>
  </si>
  <si>
    <t>CH17-89P22</t>
  </si>
  <si>
    <t>CH17-202E11</t>
  </si>
  <si>
    <t>CH17-50K4</t>
  </si>
  <si>
    <t>CH17-38I6</t>
  </si>
  <si>
    <t>CH17-319I18</t>
  </si>
  <si>
    <t>CH17-463M18</t>
  </si>
  <si>
    <t>CH17-56M10</t>
  </si>
  <si>
    <t>CH17-192J22</t>
  </si>
  <si>
    <t>CH17-380K16</t>
  </si>
  <si>
    <t>CH17-61K4</t>
  </si>
  <si>
    <t>AC270539</t>
  </si>
  <si>
    <t>AC270515</t>
  </si>
  <si>
    <t>AC270685</t>
  </si>
  <si>
    <t>AC270496</t>
  </si>
  <si>
    <t>AC270694</t>
  </si>
  <si>
    <t>AC270635</t>
  </si>
  <si>
    <t>AC270688</t>
  </si>
  <si>
    <t>AC270510</t>
  </si>
  <si>
    <t>AC270579</t>
  </si>
  <si>
    <t>AC270699</t>
  </si>
  <si>
    <t>10q11A</t>
  </si>
  <si>
    <t>10q11C</t>
  </si>
  <si>
    <t>10q11B</t>
  </si>
  <si>
    <t>7q35B</t>
  </si>
  <si>
    <t>7q35A</t>
  </si>
  <si>
    <t>TCAF</t>
  </si>
  <si>
    <t>7q11B</t>
  </si>
  <si>
    <t>7q11A</t>
  </si>
  <si>
    <t>5q13C</t>
  </si>
  <si>
    <t>5q13B</t>
  </si>
  <si>
    <t>5q13A</t>
  </si>
  <si>
    <t>2q13C_distal</t>
  </si>
  <si>
    <t>2q13C_proximal</t>
  </si>
  <si>
    <t>2q13B</t>
  </si>
  <si>
    <t>2q13A</t>
  </si>
  <si>
    <t>contig</t>
  </si>
  <si>
    <t>acc1</t>
  </si>
  <si>
    <t>acc2</t>
  </si>
  <si>
    <t>point_one</t>
  </si>
  <si>
    <t>point_two</t>
  </si>
  <si>
    <t>orient_one</t>
  </si>
  <si>
    <t>orient_two</t>
  </si>
  <si>
    <t>AC255501.1</t>
  </si>
  <si>
    <t>AC255473.1</t>
  </si>
  <si>
    <t>AC255529.1</t>
  </si>
  <si>
    <t>AC255540.1</t>
  </si>
  <si>
    <t>AC255453.1</t>
  </si>
  <si>
    <t>AC255534.1</t>
  </si>
  <si>
    <t>AC254106.3</t>
  </si>
  <si>
    <t>AC255519.1</t>
  </si>
  <si>
    <t>AC255500.1</t>
  </si>
  <si>
    <t>AC255376.1</t>
  </si>
  <si>
    <t>AC255527.1</t>
  </si>
  <si>
    <t>AC255472.1</t>
  </si>
  <si>
    <t>AC254104.2</t>
  </si>
  <si>
    <t>AC255521.1</t>
  </si>
  <si>
    <t>AC255549.1</t>
  </si>
  <si>
    <t>AC255415.1</t>
  </si>
  <si>
    <t>AC254337.2</t>
  </si>
  <si>
    <t>AC255428.1</t>
  </si>
  <si>
    <t>AC255427.1</t>
  </si>
  <si>
    <t>AC255459.1</t>
  </si>
  <si>
    <t>AC255401.1</t>
  </si>
  <si>
    <t>AC255488.1</t>
  </si>
  <si>
    <t>AC255411.1</t>
  </si>
  <si>
    <t>AC270687.1</t>
  </si>
  <si>
    <t>AC270503.1</t>
  </si>
  <si>
    <t>AC275228.1</t>
  </si>
  <si>
    <t>AC275240.1</t>
  </si>
  <si>
    <t>AC275239.1</t>
  </si>
  <si>
    <t>AC270683.1</t>
  </si>
  <si>
    <t>AC270508.1</t>
  </si>
  <si>
    <t>AC270755.1</t>
  </si>
  <si>
    <t>AC270584.1</t>
  </si>
  <si>
    <t>AC255386.1</t>
  </si>
  <si>
    <t>AC270500.1</t>
  </si>
  <si>
    <t>AC270619.1</t>
  </si>
  <si>
    <t>AC270582.1</t>
  </si>
  <si>
    <t>AC270614.1</t>
  </si>
  <si>
    <t>AC270624.1</t>
  </si>
  <si>
    <t>AC275266.1</t>
  </si>
  <si>
    <t>AC270576.1</t>
  </si>
  <si>
    <t>AC270539.1</t>
  </si>
  <si>
    <t>AC270515.1</t>
  </si>
  <si>
    <t>AC270685.1</t>
  </si>
  <si>
    <t>AC270496.1</t>
  </si>
  <si>
    <t>AC270694.1</t>
  </si>
  <si>
    <t>AC270635.1</t>
  </si>
  <si>
    <t>AC270688.1</t>
  </si>
  <si>
    <t>AC270510.1</t>
  </si>
  <si>
    <t>AC270579.1</t>
  </si>
  <si>
    <t>AC270699.1</t>
  </si>
  <si>
    <t>AC275440.1</t>
  </si>
  <si>
    <t>AC275244.1</t>
  </si>
  <si>
    <t>AC270552.1</t>
  </si>
  <si>
    <t>AC270538.1</t>
  </si>
  <si>
    <t>Note: Clones with Phase 1 quality were not included in these final paths and fastas. Also, some redundant clones were removed</t>
  </si>
  <si>
    <t>NonRef contig</t>
  </si>
  <si>
    <t>Timing estimate</t>
  </si>
  <si>
    <t>Timing estimate excluding tracts of gene conversion</t>
  </si>
  <si>
    <t>0.232 ± 0.015</t>
  </si>
  <si>
    <t>0.236 ± 0.016</t>
  </si>
  <si>
    <t>0.187 ± 0.015</t>
  </si>
  <si>
    <t>Secondary^</t>
  </si>
  <si>
    <t>When gene conversion tracts are removed, this duplication is predicted to be primary rather than secondary HSD.</t>
  </si>
  <si>
    <t>^ Due to interlocus gene conversion, there is uncertainty on the status of primary or secondary duplications</t>
  </si>
  <si>
    <t>CH17 does not carry this duplication; removing gene conversion tracts changed this to a primary duplication</t>
  </si>
  <si>
    <t>0.445 ± 0.011</t>
  </si>
  <si>
    <t>0.150 ± 0.019</t>
  </si>
  <si>
    <t>0.057 ± 0.013</t>
  </si>
  <si>
    <t>0.169 ± 0.023</t>
  </si>
  <si>
    <t>0.072 ± 0.015</t>
  </si>
  <si>
    <t>0.229 ± 0.019</t>
  </si>
  <si>
    <t>0.122 ± 0.014</t>
  </si>
  <si>
    <t>0.253 ± 0.021</t>
  </si>
  <si>
    <t>0.139 ± 0.016</t>
  </si>
  <si>
    <t>0.204 ± 0.019</t>
  </si>
  <si>
    <t>0.408 ± 0.036</t>
  </si>
  <si>
    <t>0.531 ± 0.017</t>
  </si>
  <si>
    <t>AC275446</t>
  </si>
  <si>
    <t>AC255478/AC254106</t>
  </si>
  <si>
    <t>AC255437/AC254337</t>
  </si>
  <si>
    <t>AC255523/AC254104</t>
  </si>
  <si>
    <t>1●</t>
  </si>
  <si>
    <t>● Common variant identified outside of duplicate paralog gene model ARHGAP11B (Supplementary Note)</t>
  </si>
  <si>
    <t># MIPs were excluded in the autism spectrum disorder (ASD) sequence analysis</t>
  </si>
  <si>
    <t>Bonferroni corrected (n=26)</t>
  </si>
  <si>
    <t>difference in medians of medians</t>
  </si>
  <si>
    <t>GPRIN2A/NPY4RA</t>
  </si>
  <si>
    <t>GPRIN2B/NPY4RB</t>
  </si>
  <si>
    <t>EXONIC MUTATIONS</t>
  </si>
  <si>
    <t>OVERALL COPY NUMBER</t>
  </si>
  <si>
    <t>Reference genomic coordinates listed in Supplementary Table 9.</t>
  </si>
  <si>
    <r>
      <t>Mean V</t>
    </r>
    <r>
      <rPr>
        <b/>
        <vertAlign val="subscript"/>
        <sz val="11"/>
        <rFont val="Helvetica"/>
      </rPr>
      <t>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</si>
</sst>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0.000"/>
    <numFmt numFmtId="166" formatCode="0.0"/>
    <numFmt numFmtId="167" formatCode="0.0000"/>
  </numFmts>
  <fonts count="39" x14ac:knownFonts="1">
    <font>
      <sz val="10"/>
      <name val="Arial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Helvetica"/>
    </font>
    <font>
      <sz val="11"/>
      <color rgb="FF000000"/>
      <name val="Helvetica"/>
    </font>
    <font>
      <sz val="11"/>
      <name val="Helvetica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  <font>
      <b/>
      <sz val="11"/>
      <color rgb="FFFF0000"/>
      <name val="Helvetica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Helvetica"/>
    </font>
    <font>
      <sz val="9"/>
      <color indexed="81"/>
      <name val="Arial"/>
      <family val="2"/>
    </font>
    <font>
      <b/>
      <sz val="9"/>
      <color indexed="81"/>
      <name val="Arial"/>
      <family val="2"/>
    </font>
    <font>
      <sz val="11"/>
      <color rgb="FFFF0000"/>
      <name val="Helvetica"/>
    </font>
    <font>
      <b/>
      <sz val="11"/>
      <color theme="1"/>
      <name val="Helvetica"/>
    </font>
    <font>
      <sz val="11"/>
      <color theme="1"/>
      <name val="Helvetica"/>
    </font>
    <font>
      <i/>
      <sz val="11"/>
      <color theme="1"/>
      <name val="Helvetica"/>
    </font>
    <font>
      <sz val="11"/>
      <color indexed="8"/>
      <name val="Calibri"/>
      <family val="2"/>
    </font>
    <font>
      <i/>
      <sz val="11"/>
      <name val="Helvetica"/>
    </font>
    <font>
      <sz val="10"/>
      <color theme="1"/>
      <name val="Arial"/>
      <family val="2"/>
    </font>
    <font>
      <i/>
      <sz val="11"/>
      <color rgb="FFFF0000"/>
      <name val="Helvetica"/>
    </font>
    <font>
      <sz val="10"/>
      <name val="Helvetica"/>
    </font>
    <font>
      <b/>
      <sz val="12"/>
      <color theme="1"/>
      <name val="Helvetica"/>
    </font>
    <font>
      <sz val="12"/>
      <color theme="1"/>
      <name val="Helvetica"/>
    </font>
    <font>
      <sz val="12"/>
      <name val="Helvetica"/>
    </font>
    <font>
      <i/>
      <sz val="11"/>
      <color rgb="FF000000"/>
      <name val="Helvetica"/>
    </font>
    <font>
      <sz val="11"/>
      <color rgb="FF000000"/>
      <name val="Calibri"/>
      <family val="2"/>
    </font>
    <font>
      <b/>
      <vertAlign val="subscript"/>
      <sz val="11"/>
      <name val="Helvetica"/>
    </font>
  </fonts>
  <fills count="2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 style="thin">
        <color theme="6" tint="0.79998168889431442"/>
      </top>
      <bottom style="thin">
        <color theme="6" tint="0.79998168889431442"/>
      </bottom>
      <diagonal/>
    </border>
    <border>
      <left/>
      <right/>
      <top/>
      <bottom style="thin">
        <color rgb="FF000000"/>
      </bottom>
      <diagonal/>
    </border>
  </borders>
  <cellStyleXfs count="3540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1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1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1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9" fillId="0" borderId="1"/>
    <xf numFmtId="43" fontId="19" fillId="0" borderId="1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9" fontId="17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" fillId="0" borderId="1"/>
    <xf numFmtId="9" fontId="7" fillId="0" borderId="1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6" fillId="0" borderId="1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" fillId="0" borderId="1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1"/>
    <xf numFmtId="0" fontId="19" fillId="6" borderId="1" applyNumberFormat="0" applyBorder="0" applyAlignment="0" applyProtection="0"/>
    <xf numFmtId="0" fontId="19" fillId="8" borderId="1" applyNumberFormat="0" applyBorder="0" applyAlignment="0" applyProtection="0"/>
    <xf numFmtId="0" fontId="19" fillId="10" borderId="1" applyNumberFormat="0" applyBorder="0" applyAlignment="0" applyProtection="0"/>
    <xf numFmtId="0" fontId="19" fillId="12" borderId="1" applyNumberFormat="0" applyBorder="0" applyAlignment="0" applyProtection="0"/>
    <xf numFmtId="0" fontId="19" fillId="14" borderId="1" applyNumberFormat="0" applyBorder="0" applyAlignment="0" applyProtection="0"/>
    <xf numFmtId="0" fontId="19" fillId="16" borderId="1" applyNumberFormat="0" applyBorder="0" applyAlignment="0" applyProtection="0"/>
    <xf numFmtId="0" fontId="19" fillId="7" borderId="1" applyNumberFormat="0" applyBorder="0" applyAlignment="0" applyProtection="0"/>
    <xf numFmtId="0" fontId="19" fillId="9" borderId="1" applyNumberFormat="0" applyBorder="0" applyAlignment="0" applyProtection="0"/>
    <xf numFmtId="0" fontId="19" fillId="11" borderId="1" applyNumberFormat="0" applyBorder="0" applyAlignment="0" applyProtection="0"/>
    <xf numFmtId="0" fontId="19" fillId="13" borderId="1" applyNumberFormat="0" applyBorder="0" applyAlignment="0" applyProtection="0"/>
    <xf numFmtId="0" fontId="19" fillId="15" borderId="1" applyNumberFormat="0" applyBorder="0" applyAlignment="0" applyProtection="0"/>
    <xf numFmtId="0" fontId="19" fillId="17" borderId="1" applyNumberFormat="0" applyBorder="0" applyAlignment="0" applyProtection="0"/>
    <xf numFmtId="0" fontId="4" fillId="0" borderId="1"/>
    <xf numFmtId="0" fontId="19" fillId="0" borderId="1"/>
    <xf numFmtId="0" fontId="4" fillId="0" borderId="1"/>
    <xf numFmtId="0" fontId="17" fillId="0" borderId="1"/>
    <xf numFmtId="0" fontId="19" fillId="0" borderId="1"/>
    <xf numFmtId="0" fontId="19" fillId="0" borderId="1"/>
    <xf numFmtId="0" fontId="19" fillId="5" borderId="18" applyNumberFormat="0" applyFont="0" applyAlignment="0" applyProtection="0"/>
    <xf numFmtId="0" fontId="28" fillId="5" borderId="18" applyNumberFormat="0" applyFont="0" applyAlignment="0" applyProtection="0"/>
    <xf numFmtId="0" fontId="19" fillId="5" borderId="18" applyNumberFormat="0" applyFont="0" applyAlignment="0" applyProtection="0"/>
    <xf numFmtId="9" fontId="4" fillId="0" borderId="1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1"/>
    <xf numFmtId="0" fontId="2" fillId="0" borderId="1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"/>
    <xf numFmtId="0" fontId="17" fillId="0" borderId="1"/>
    <xf numFmtId="9" fontId="17" fillId="0" borderId="1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7" fillId="0" borderId="1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21">
    <xf numFmtId="0" fontId="0" fillId="0" borderId="0" xfId="0"/>
    <xf numFmtId="0" fontId="10" fillId="2" borderId="2" xfId="0" applyFont="1" applyFill="1" applyBorder="1" applyAlignment="1"/>
    <xf numFmtId="0" fontId="10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/>
    <xf numFmtId="0" fontId="11" fillId="0" borderId="1" xfId="0" applyFont="1" applyBorder="1" applyAlignment="1">
      <alignment horizontal="left" wrapText="1"/>
    </xf>
    <xf numFmtId="0" fontId="11" fillId="0" borderId="1" xfId="0" applyFont="1" applyBorder="1"/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2" fillId="0" borderId="0" xfId="0" applyFont="1"/>
    <xf numFmtId="0" fontId="12" fillId="0" borderId="1" xfId="0" applyFont="1" applyBorder="1" applyAlignment="1"/>
    <xf numFmtId="0" fontId="12" fillId="0" borderId="1" xfId="0" applyFont="1" applyBorder="1" applyAlignment="1">
      <alignment horizontal="left"/>
    </xf>
    <xf numFmtId="0" fontId="10" fillId="2" borderId="1" xfId="0" applyFont="1" applyFill="1" applyBorder="1" applyAlignment="1"/>
    <xf numFmtId="0" fontId="12" fillId="0" borderId="0" xfId="0" applyFont="1" applyAlignment="1"/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/>
    </xf>
    <xf numFmtId="0" fontId="11" fillId="0" borderId="1" xfId="0" applyFont="1" applyFill="1" applyBorder="1" applyAlignment="1"/>
    <xf numFmtId="0" fontId="12" fillId="0" borderId="1" xfId="0" applyFont="1" applyFill="1" applyBorder="1"/>
    <xf numFmtId="0" fontId="11" fillId="0" borderId="1" xfId="0" applyFont="1" applyFill="1" applyBorder="1" applyAlignment="1">
      <alignment horizontal="center" wrapText="1"/>
    </xf>
    <xf numFmtId="0" fontId="16" fillId="0" borderId="1" xfId="0" applyFont="1" applyBorder="1" applyAlignment="1">
      <alignment horizontal="left"/>
    </xf>
    <xf numFmtId="0" fontId="12" fillId="0" borderId="0" xfId="0" applyFont="1" applyFill="1" applyAlignment="1"/>
    <xf numFmtId="0" fontId="12" fillId="0" borderId="0" xfId="0" applyFont="1" applyFill="1"/>
    <xf numFmtId="0" fontId="12" fillId="0" borderId="1" xfId="0" applyFont="1" applyFill="1" applyBorder="1" applyAlignment="1">
      <alignment horizontal="center" wrapText="1"/>
    </xf>
    <xf numFmtId="1" fontId="12" fillId="0" borderId="1" xfId="0" applyNumberFormat="1" applyFont="1" applyBorder="1" applyAlignment="1">
      <alignment horizontal="center"/>
    </xf>
    <xf numFmtId="0" fontId="11" fillId="0" borderId="0" xfId="0" applyFont="1" applyBorder="1" applyAlignment="1"/>
    <xf numFmtId="0" fontId="12" fillId="0" borderId="0" xfId="0" applyFont="1" applyFill="1" applyBorder="1" applyAlignment="1"/>
    <xf numFmtId="0" fontId="11" fillId="0" borderId="0" xfId="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Border="1" applyAlignment="1"/>
    <xf numFmtId="0" fontId="12" fillId="0" borderId="0" xfId="0" applyFont="1" applyBorder="1"/>
    <xf numFmtId="0" fontId="12" fillId="0" borderId="1" xfId="94" applyFont="1" applyFill="1"/>
    <xf numFmtId="0" fontId="12" fillId="0" borderId="1" xfId="94" applyFont="1" applyFill="1" applyAlignment="1">
      <alignment horizontal="center"/>
    </xf>
    <xf numFmtId="2" fontId="12" fillId="0" borderId="1" xfId="94" applyNumberFormat="1" applyFont="1" applyFill="1" applyAlignment="1">
      <alignment horizontal="center"/>
    </xf>
    <xf numFmtId="0" fontId="26" fillId="0" borderId="1" xfId="321" applyFont="1" applyFill="1"/>
    <xf numFmtId="0" fontId="25" fillId="0" borderId="6" xfId="321" applyFont="1" applyFill="1" applyBorder="1" applyAlignment="1">
      <alignment horizontal="center"/>
    </xf>
    <xf numFmtId="0" fontId="26" fillId="0" borderId="1" xfId="321" applyFont="1" applyFill="1" applyBorder="1" applyAlignment="1">
      <alignment horizontal="center"/>
    </xf>
    <xf numFmtId="164" fontId="12" fillId="0" borderId="1" xfId="322" applyNumberFormat="1" applyFont="1" applyFill="1" applyAlignment="1">
      <alignment horizontal="center"/>
    </xf>
    <xf numFmtId="0" fontId="11" fillId="0" borderId="1" xfId="321" applyFont="1" applyFill="1"/>
    <xf numFmtId="164" fontId="11" fillId="0" borderId="1" xfId="321" applyNumberFormat="1" applyFont="1" applyFill="1" applyAlignment="1">
      <alignment horizontal="center"/>
    </xf>
    <xf numFmtId="0" fontId="26" fillId="0" borderId="1" xfId="321" applyFont="1" applyFill="1" applyAlignment="1">
      <alignment horizontal="center"/>
    </xf>
    <xf numFmtId="0" fontId="26" fillId="0" borderId="6" xfId="321" applyFont="1" applyFill="1" applyBorder="1" applyAlignment="1">
      <alignment horizontal="center"/>
    </xf>
    <xf numFmtId="0" fontId="25" fillId="0" borderId="0" xfId="0" applyFont="1"/>
    <xf numFmtId="0" fontId="12" fillId="0" borderId="1" xfId="103" applyFont="1" applyFill="1" applyAlignment="1">
      <alignment horizontal="left"/>
    </xf>
    <xf numFmtId="0" fontId="18" fillId="0" borderId="0" xfId="0" applyFont="1"/>
    <xf numFmtId="0" fontId="21" fillId="4" borderId="0" xfId="0" applyFont="1" applyFill="1"/>
    <xf numFmtId="0" fontId="12" fillId="0" borderId="1" xfId="0" applyFont="1" applyFill="1" applyBorder="1" applyAlignment="1">
      <alignment horizontal="left" wrapText="1"/>
    </xf>
    <xf numFmtId="0" fontId="26" fillId="0" borderId="1" xfId="1808" applyFont="1"/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165" fontId="12" fillId="0" borderId="0" xfId="0" applyNumberFormat="1" applyFont="1" applyFill="1" applyAlignment="1">
      <alignment horizontal="center"/>
    </xf>
    <xf numFmtId="0" fontId="18" fillId="0" borderId="1" xfId="0" applyFont="1" applyBorder="1" applyAlignment="1">
      <alignment horizontal="center"/>
    </xf>
    <xf numFmtId="0" fontId="27" fillId="0" borderId="6" xfId="321" applyFont="1" applyFill="1" applyBorder="1"/>
    <xf numFmtId="1" fontId="26" fillId="0" borderId="6" xfId="321" applyNumberFormat="1" applyFont="1" applyFill="1" applyBorder="1" applyAlignment="1">
      <alignment horizontal="center"/>
    </xf>
    <xf numFmtId="166" fontId="26" fillId="0" borderId="6" xfId="321" applyNumberFormat="1" applyFont="1" applyFill="1" applyBorder="1" applyAlignment="1">
      <alignment horizontal="center"/>
    </xf>
    <xf numFmtId="1" fontId="12" fillId="0" borderId="6" xfId="321" applyNumberFormat="1" applyFont="1" applyFill="1" applyBorder="1" applyAlignment="1">
      <alignment horizontal="center"/>
    </xf>
    <xf numFmtId="0" fontId="29" fillId="0" borderId="6" xfId="321" applyFont="1" applyFill="1" applyBorder="1"/>
    <xf numFmtId="166" fontId="12" fillId="0" borderId="6" xfId="321" applyNumberFormat="1" applyFont="1" applyFill="1" applyBorder="1" applyAlignment="1">
      <alignment horizontal="center"/>
    </xf>
    <xf numFmtId="0" fontId="12" fillId="0" borderId="6" xfId="321" applyFont="1" applyFill="1" applyBorder="1" applyAlignment="1">
      <alignment horizontal="center"/>
    </xf>
    <xf numFmtId="49" fontId="11" fillId="0" borderId="1" xfId="0" applyNumberFormat="1" applyFont="1" applyBorder="1"/>
    <xf numFmtId="165" fontId="11" fillId="0" borderId="1" xfId="0" applyNumberFormat="1" applyFont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1" fillId="0" borderId="1" xfId="321" applyFont="1" applyFill="1" applyAlignment="1">
      <alignment horizontal="center"/>
    </xf>
    <xf numFmtId="0" fontId="26" fillId="0" borderId="1" xfId="1808" applyFont="1" applyAlignment="1">
      <alignment horizontal="center"/>
    </xf>
    <xf numFmtId="0" fontId="26" fillId="0" borderId="1" xfId="1808" applyFont="1" applyFill="1"/>
    <xf numFmtId="0" fontId="27" fillId="0" borderId="7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27" fillId="0" borderId="19" xfId="0" applyFont="1" applyFill="1" applyBorder="1" applyAlignment="1">
      <alignment horizontal="left"/>
    </xf>
    <xf numFmtId="0" fontId="12" fillId="0" borderId="6" xfId="0" applyFont="1" applyBorder="1" applyAlignment="1">
      <alignment horizontal="center"/>
    </xf>
    <xf numFmtId="0" fontId="11" fillId="0" borderId="6" xfId="321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6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10" fillId="18" borderId="2" xfId="0" applyFont="1" applyFill="1" applyBorder="1" applyAlignment="1">
      <alignment horizontal="center"/>
    </xf>
    <xf numFmtId="0" fontId="10" fillId="18" borderId="2" xfId="0" applyFont="1" applyFill="1" applyBorder="1" applyAlignment="1"/>
    <xf numFmtId="0" fontId="21" fillId="4" borderId="0" xfId="0" applyFont="1" applyFill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0" xfId="0" applyFont="1" applyFill="1" applyBorder="1" applyAlignment="1"/>
    <xf numFmtId="0" fontId="21" fillId="4" borderId="0" xfId="0" applyFont="1" applyFill="1" applyAlignment="1">
      <alignment horizontal="center"/>
    </xf>
    <xf numFmtId="0" fontId="25" fillId="0" borderId="6" xfId="321" applyFont="1" applyFill="1" applyBorder="1" applyAlignment="1">
      <alignment horizontal="center" wrapText="1"/>
    </xf>
    <xf numFmtId="16" fontId="26" fillId="0" borderId="6" xfId="321" quotePrefix="1" applyNumberFormat="1" applyFont="1" applyFill="1" applyBorder="1" applyAlignment="1">
      <alignment horizontal="center"/>
    </xf>
    <xf numFmtId="0" fontId="26" fillId="0" borderId="6" xfId="321" quotePrefix="1" applyFont="1" applyFill="1" applyBorder="1" applyAlignment="1">
      <alignment horizontal="center"/>
    </xf>
    <xf numFmtId="0" fontId="12" fillId="0" borderId="6" xfId="321" quotePrefix="1" applyFont="1" applyFill="1" applyBorder="1" applyAlignment="1">
      <alignment horizontal="center"/>
    </xf>
    <xf numFmtId="0" fontId="27" fillId="0" borderId="6" xfId="321" applyFont="1" applyFill="1" applyBorder="1" applyAlignment="1">
      <alignment horizontal="left"/>
    </xf>
    <xf numFmtId="0" fontId="11" fillId="0" borderId="1" xfId="0" applyFont="1" applyFill="1" applyBorder="1"/>
    <xf numFmtId="49" fontId="11" fillId="0" borderId="1" xfId="0" applyNumberFormat="1" applyFont="1" applyFill="1" applyBorder="1"/>
    <xf numFmtId="165" fontId="11" fillId="0" borderId="1" xfId="0" applyNumberFormat="1" applyFont="1" applyFill="1" applyBorder="1" applyAlignment="1">
      <alignment horizontal="center"/>
    </xf>
    <xf numFmtId="0" fontId="24" fillId="0" borderId="1" xfId="321" applyFont="1" applyFill="1"/>
    <xf numFmtId="0" fontId="2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1" fontId="11" fillId="0" borderId="1" xfId="0" applyNumberFormat="1" applyFont="1" applyFill="1" applyBorder="1" applyAlignment="1">
      <alignment horizontal="center"/>
    </xf>
    <xf numFmtId="0" fontId="11" fillId="0" borderId="1" xfId="0" quotePrefix="1" applyFont="1" applyFill="1" applyBorder="1" applyAlignment="1">
      <alignment horizontal="center" wrapText="1"/>
    </xf>
    <xf numFmtId="0" fontId="27" fillId="0" borderId="8" xfId="0" applyFont="1" applyFill="1" applyBorder="1" applyAlignment="1">
      <alignment horizontal="left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2" fillId="0" borderId="0" xfId="0" applyFont="1" applyFill="1" applyBorder="1" applyAlignment="1">
      <alignment horizontal="center" wrapText="1"/>
    </xf>
    <xf numFmtId="0" fontId="30" fillId="0" borderId="20" xfId="0" applyFont="1" applyBorder="1" applyAlignment="1">
      <alignment horizontal="left"/>
    </xf>
    <xf numFmtId="0" fontId="25" fillId="4" borderId="6" xfId="0" applyFont="1" applyFill="1" applyBorder="1" applyAlignment="1">
      <alignment horizontal="center" wrapText="1"/>
    </xf>
    <xf numFmtId="0" fontId="25" fillId="4" borderId="3" xfId="0" applyFont="1" applyFill="1" applyBorder="1" applyAlignment="1">
      <alignment horizontal="center" wrapText="1"/>
    </xf>
    <xf numFmtId="0" fontId="25" fillId="4" borderId="12" xfId="0" applyFont="1" applyFill="1" applyBorder="1" applyAlignment="1">
      <alignment horizontal="center" wrapText="1"/>
    </xf>
    <xf numFmtId="0" fontId="25" fillId="4" borderId="13" xfId="0" applyFont="1" applyFill="1" applyBorder="1" applyAlignment="1">
      <alignment horizontal="center" wrapText="1"/>
    </xf>
    <xf numFmtId="0" fontId="25" fillId="4" borderId="11" xfId="0" applyFont="1" applyFill="1" applyBorder="1" applyAlignment="1">
      <alignment horizontal="center" wrapText="1"/>
    </xf>
    <xf numFmtId="0" fontId="25" fillId="4" borderId="4" xfId="0" applyFont="1" applyFill="1" applyBorder="1" applyAlignment="1">
      <alignment horizontal="center" wrapText="1"/>
    </xf>
    <xf numFmtId="0" fontId="25" fillId="4" borderId="5" xfId="0" applyFont="1" applyFill="1" applyBorder="1" applyAlignment="1">
      <alignment horizontal="center" wrapText="1"/>
    </xf>
    <xf numFmtId="0" fontId="27" fillId="0" borderId="1" xfId="0" applyFont="1" applyBorder="1" applyAlignment="1">
      <alignment horizontal="left"/>
    </xf>
    <xf numFmtId="0" fontId="27" fillId="0" borderId="1" xfId="0" applyFont="1" applyFill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10" fillId="0" borderId="1" xfId="0" applyFont="1" applyBorder="1"/>
    <xf numFmtId="0" fontId="26" fillId="0" borderId="0" xfId="0" applyFont="1"/>
    <xf numFmtId="0" fontId="26" fillId="0" borderId="1" xfId="0" applyFont="1" applyBorder="1"/>
    <xf numFmtId="0" fontId="11" fillId="0" borderId="0" xfId="0" applyFont="1" applyBorder="1"/>
    <xf numFmtId="49" fontId="26" fillId="0" borderId="1" xfId="0" applyNumberFormat="1" applyFont="1" applyBorder="1"/>
    <xf numFmtId="49" fontId="11" fillId="0" borderId="0" xfId="0" applyNumberFormat="1" applyFont="1" applyBorder="1"/>
    <xf numFmtId="165" fontId="26" fillId="0" borderId="1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165" fontId="11" fillId="0" borderId="0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5" fillId="0" borderId="1" xfId="1808" applyFont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26" fillId="0" borderId="20" xfId="0" applyNumberFormat="1" applyFont="1" applyFill="1" applyBorder="1" applyAlignment="1">
      <alignment horizontal="center"/>
    </xf>
    <xf numFmtId="0" fontId="26" fillId="0" borderId="1" xfId="0" applyNumberFormat="1" applyFont="1" applyFill="1" applyBorder="1" applyAlignment="1">
      <alignment horizontal="center"/>
    </xf>
    <xf numFmtId="10" fontId="26" fillId="0" borderId="9" xfId="310" applyNumberFormat="1" applyFont="1" applyFill="1" applyBorder="1" applyAlignment="1">
      <alignment horizontal="center"/>
    </xf>
    <xf numFmtId="165" fontId="26" fillId="0" borderId="1" xfId="0" applyNumberFormat="1" applyFont="1" applyFill="1" applyBorder="1" applyAlignment="1">
      <alignment horizontal="center"/>
    </xf>
    <xf numFmtId="2" fontId="26" fillId="0" borderId="9" xfId="310" applyNumberFormat="1" applyFont="1" applyFill="1" applyBorder="1" applyAlignment="1">
      <alignment horizontal="center"/>
    </xf>
    <xf numFmtId="0" fontId="26" fillId="0" borderId="1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10" fontId="26" fillId="0" borderId="9" xfId="3498" applyNumberFormat="1" applyFont="1" applyFill="1" applyBorder="1" applyAlignment="1">
      <alignment horizontal="center"/>
    </xf>
    <xf numFmtId="10" fontId="26" fillId="0" borderId="1" xfId="3498" applyNumberFormat="1" applyFont="1" applyFill="1" applyBorder="1" applyAlignment="1">
      <alignment horizontal="center"/>
    </xf>
    <xf numFmtId="165" fontId="26" fillId="0" borderId="8" xfId="0" applyNumberFormat="1" applyFont="1" applyFill="1" applyBorder="1" applyAlignment="1">
      <alignment horizontal="center"/>
    </xf>
    <xf numFmtId="2" fontId="26" fillId="0" borderId="9" xfId="3498" applyNumberFormat="1" applyFont="1" applyFill="1" applyBorder="1" applyAlignment="1">
      <alignment horizontal="center"/>
    </xf>
    <xf numFmtId="165" fontId="26" fillId="0" borderId="9" xfId="0" applyNumberFormat="1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/>
    </xf>
    <xf numFmtId="0" fontId="27" fillId="0" borderId="14" xfId="0" applyFont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11" xfId="0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/>
    </xf>
    <xf numFmtId="10" fontId="26" fillId="0" borderId="13" xfId="310" applyNumberFormat="1" applyFont="1" applyFill="1" applyBorder="1" applyAlignment="1">
      <alignment horizontal="center"/>
    </xf>
    <xf numFmtId="165" fontId="26" fillId="0" borderId="12" xfId="0" applyNumberFormat="1" applyFont="1" applyFill="1" applyBorder="1" applyAlignment="1">
      <alignment horizontal="center"/>
    </xf>
    <xf numFmtId="2" fontId="26" fillId="0" borderId="13" xfId="310" applyNumberFormat="1" applyFont="1" applyFill="1" applyBorder="1" applyAlignment="1">
      <alignment horizontal="center"/>
    </xf>
    <xf numFmtId="0" fontId="26" fillId="0" borderId="13" xfId="0" applyFont="1" applyFill="1" applyBorder="1" applyAlignment="1">
      <alignment horizontal="center"/>
    </xf>
    <xf numFmtId="10" fontId="26" fillId="0" borderId="13" xfId="3498" applyNumberFormat="1" applyFont="1" applyFill="1" applyBorder="1" applyAlignment="1">
      <alignment horizontal="center"/>
    </xf>
    <xf numFmtId="10" fontId="26" fillId="0" borderId="12" xfId="3498" applyNumberFormat="1" applyFont="1" applyFill="1" applyBorder="1" applyAlignment="1">
      <alignment horizontal="center"/>
    </xf>
    <xf numFmtId="165" fontId="26" fillId="0" borderId="11" xfId="0" applyNumberFormat="1" applyFont="1" applyFill="1" applyBorder="1" applyAlignment="1">
      <alignment horizontal="center"/>
    </xf>
    <xf numFmtId="2" fontId="26" fillId="0" borderId="13" xfId="3498" applyNumberFormat="1" applyFont="1" applyFill="1" applyBorder="1" applyAlignment="1">
      <alignment horizontal="center"/>
    </xf>
    <xf numFmtId="165" fontId="26" fillId="0" borderId="13" xfId="0" applyNumberFormat="1" applyFont="1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165" fontId="26" fillId="0" borderId="0" xfId="0" applyNumberFormat="1" applyFont="1" applyFill="1" applyAlignment="1">
      <alignment horizontal="center"/>
    </xf>
    <xf numFmtId="0" fontId="26" fillId="0" borderId="14" xfId="0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26" fillId="0" borderId="16" xfId="0" applyFont="1" applyFill="1" applyBorder="1" applyAlignment="1">
      <alignment horizontal="center"/>
    </xf>
    <xf numFmtId="10" fontId="26" fillId="0" borderId="17" xfId="310" applyNumberFormat="1" applyFont="1" applyFill="1" applyBorder="1" applyAlignment="1">
      <alignment horizontal="center"/>
    </xf>
    <xf numFmtId="165" fontId="26" fillId="0" borderId="16" xfId="0" applyNumberFormat="1" applyFont="1" applyFill="1" applyBorder="1" applyAlignment="1">
      <alignment horizontal="center"/>
    </xf>
    <xf numFmtId="2" fontId="26" fillId="0" borderId="17" xfId="310" applyNumberFormat="1" applyFont="1" applyFill="1" applyBorder="1" applyAlignment="1">
      <alignment horizontal="center"/>
    </xf>
    <xf numFmtId="10" fontId="26" fillId="0" borderId="17" xfId="3498" applyNumberFormat="1" applyFont="1" applyFill="1" applyBorder="1" applyAlignment="1">
      <alignment horizontal="center"/>
    </xf>
    <xf numFmtId="10" fontId="26" fillId="0" borderId="16" xfId="3498" applyNumberFormat="1" applyFont="1" applyFill="1" applyBorder="1" applyAlignment="1">
      <alignment horizontal="center"/>
    </xf>
    <xf numFmtId="165" fontId="26" fillId="0" borderId="15" xfId="0" applyNumberFormat="1" applyFont="1" applyFill="1" applyBorder="1" applyAlignment="1">
      <alignment horizontal="center"/>
    </xf>
    <xf numFmtId="2" fontId="26" fillId="0" borderId="17" xfId="3498" applyNumberFormat="1" applyFont="1" applyFill="1" applyBorder="1" applyAlignment="1">
      <alignment horizontal="center"/>
    </xf>
    <xf numFmtId="0" fontId="26" fillId="0" borderId="17" xfId="0" applyFont="1" applyFill="1" applyBorder="1" applyAlignment="1">
      <alignment horizontal="center"/>
    </xf>
    <xf numFmtId="165" fontId="26" fillId="0" borderId="17" xfId="0" applyNumberFormat="1" applyFont="1" applyFill="1" applyBorder="1" applyAlignment="1">
      <alignment horizontal="center"/>
    </xf>
    <xf numFmtId="0" fontId="25" fillId="0" borderId="10" xfId="321" applyFont="1" applyFill="1" applyBorder="1" applyAlignment="1">
      <alignment horizontal="center" wrapText="1"/>
    </xf>
    <xf numFmtId="0" fontId="26" fillId="0" borderId="1" xfId="1809" applyFont="1"/>
    <xf numFmtId="0" fontId="26" fillId="0" borderId="1" xfId="1809" applyFont="1" applyAlignment="1">
      <alignment horizontal="center"/>
    </xf>
    <xf numFmtId="0" fontId="21" fillId="0" borderId="0" xfId="0" applyFont="1"/>
    <xf numFmtId="0" fontId="26" fillId="0" borderId="1" xfId="1809" applyFont="1" applyAlignment="1">
      <alignment horizontal="left" wrapText="1"/>
    </xf>
    <xf numFmtId="0" fontId="25" fillId="0" borderId="1" xfId="1809" applyFont="1" applyAlignment="1">
      <alignment horizontal="left" wrapText="1"/>
    </xf>
    <xf numFmtId="0" fontId="25" fillId="0" borderId="1" xfId="1809" applyFont="1" applyAlignment="1">
      <alignment horizontal="center" wrapText="1"/>
    </xf>
    <xf numFmtId="0" fontId="25" fillId="0" borderId="1" xfId="1809" applyFont="1" applyAlignment="1">
      <alignment wrapText="1"/>
    </xf>
    <xf numFmtId="0" fontId="26" fillId="0" borderId="1" xfId="1809" applyFont="1" applyFill="1" applyAlignment="1">
      <alignment horizontal="left"/>
    </xf>
    <xf numFmtId="0" fontId="26" fillId="0" borderId="1" xfId="1809" applyFont="1" applyFill="1" applyAlignment="1">
      <alignment horizontal="center"/>
    </xf>
    <xf numFmtId="0" fontId="26" fillId="0" borderId="1" xfId="1809" applyFont="1" applyAlignment="1">
      <alignment horizontal="left"/>
    </xf>
    <xf numFmtId="0" fontId="26" fillId="0" borderId="1" xfId="1809" applyFont="1" applyFill="1"/>
    <xf numFmtId="0" fontId="32" fillId="0" borderId="0" xfId="0" applyFont="1"/>
    <xf numFmtId="0" fontId="21" fillId="0" borderId="0" xfId="0" applyFont="1" applyFill="1"/>
    <xf numFmtId="0" fontId="11" fillId="0" borderId="0" xfId="0" applyFont="1" applyAlignment="1">
      <alignment horizontal="center"/>
    </xf>
    <xf numFmtId="0" fontId="25" fillId="0" borderId="1" xfId="1809" applyFont="1"/>
    <xf numFmtId="0" fontId="25" fillId="0" borderId="1" xfId="1809" applyFont="1" applyAlignment="1">
      <alignment horizontal="center"/>
    </xf>
    <xf numFmtId="0" fontId="12" fillId="0" borderId="1" xfId="1809" applyFont="1"/>
    <xf numFmtId="0" fontId="26" fillId="0" borderId="1" xfId="103" applyFont="1" applyFill="1"/>
    <xf numFmtId="0" fontId="26" fillId="0" borderId="1" xfId="103" applyFont="1"/>
    <xf numFmtId="0" fontId="25" fillId="0" borderId="1" xfId="103" applyFont="1" applyFill="1"/>
    <xf numFmtId="0" fontId="25" fillId="0" borderId="1" xfId="103" applyFont="1" applyFill="1" applyAlignment="1">
      <alignment horizontal="center"/>
    </xf>
    <xf numFmtId="0" fontId="25" fillId="0" borderId="1" xfId="103" applyFont="1" applyFill="1" applyAlignment="1">
      <alignment horizontal="left"/>
    </xf>
    <xf numFmtId="0" fontId="26" fillId="0" borderId="1" xfId="103" applyFont="1" applyFill="1" applyAlignment="1">
      <alignment horizontal="center"/>
    </xf>
    <xf numFmtId="0" fontId="26" fillId="0" borderId="1" xfId="103" applyFont="1" applyFill="1" applyAlignment="1">
      <alignment horizontal="left"/>
    </xf>
    <xf numFmtId="0" fontId="26" fillId="0" borderId="1" xfId="812" applyFont="1" applyFill="1"/>
    <xf numFmtId="0" fontId="12" fillId="0" borderId="1" xfId="812" applyFont="1" applyFill="1" applyAlignment="1">
      <alignment horizontal="left"/>
    </xf>
    <xf numFmtId="0" fontId="12" fillId="0" borderId="1" xfId="812" applyFont="1" applyFill="1"/>
    <xf numFmtId="0" fontId="12" fillId="0" borderId="1" xfId="103" applyFont="1" applyFill="1" applyAlignment="1">
      <alignment horizontal="center"/>
    </xf>
    <xf numFmtId="0" fontId="12" fillId="0" borderId="1" xfId="103" applyFont="1" applyFill="1"/>
    <xf numFmtId="0" fontId="24" fillId="0" borderId="1" xfId="103" applyFont="1" applyFill="1"/>
    <xf numFmtId="0" fontId="12" fillId="0" borderId="1" xfId="94" applyFont="1"/>
    <xf numFmtId="0" fontId="12" fillId="0" borderId="1" xfId="94" applyFont="1" applyAlignment="1">
      <alignment horizontal="center"/>
    </xf>
    <xf numFmtId="0" fontId="21" fillId="0" borderId="1" xfId="94" applyFont="1" applyAlignment="1">
      <alignment horizontal="center"/>
    </xf>
    <xf numFmtId="0" fontId="21" fillId="0" borderId="1" xfId="94" applyFont="1" applyAlignment="1">
      <alignment horizontal="left"/>
    </xf>
    <xf numFmtId="2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165" fontId="12" fillId="0" borderId="1" xfId="94" applyNumberFormat="1" applyFont="1" applyFill="1" applyAlignment="1">
      <alignment horizontal="center"/>
    </xf>
    <xf numFmtId="0" fontId="12" fillId="0" borderId="1" xfId="94" applyFont="1" applyAlignment="1">
      <alignment horizontal="left"/>
    </xf>
    <xf numFmtId="0" fontId="32" fillId="0" borderId="1" xfId="0" applyFont="1" applyBorder="1"/>
    <xf numFmtId="0" fontId="12" fillId="0" borderId="1" xfId="94" applyFont="1" applyFill="1" applyAlignment="1">
      <alignment horizontal="left"/>
    </xf>
    <xf numFmtId="2" fontId="12" fillId="0" borderId="0" xfId="0" applyNumberFormat="1" applyFont="1" applyFill="1" applyAlignment="1">
      <alignment horizontal="center"/>
    </xf>
    <xf numFmtId="0" fontId="16" fillId="0" borderId="1" xfId="94" applyFont="1" applyFill="1" applyAlignment="1">
      <alignment horizontal="left"/>
    </xf>
    <xf numFmtId="0" fontId="21" fillId="0" borderId="1" xfId="94" applyFont="1" applyFill="1" applyAlignment="1">
      <alignment horizontal="center"/>
    </xf>
    <xf numFmtId="0" fontId="21" fillId="0" borderId="1" xfId="94" applyFont="1" applyFill="1"/>
    <xf numFmtId="0" fontId="12" fillId="4" borderId="1" xfId="94" applyFont="1" applyFill="1"/>
    <xf numFmtId="0" fontId="26" fillId="4" borderId="1" xfId="103" applyFont="1" applyFill="1"/>
    <xf numFmtId="0" fontId="12" fillId="4" borderId="1" xfId="94" applyFont="1" applyFill="1" applyAlignment="1">
      <alignment horizontal="center"/>
    </xf>
    <xf numFmtId="2" fontId="12" fillId="4" borderId="1" xfId="94" applyNumberFormat="1" applyFont="1" applyFill="1" applyAlignment="1">
      <alignment horizontal="center"/>
    </xf>
    <xf numFmtId="165" fontId="12" fillId="4" borderId="1" xfId="94" applyNumberFormat="1" applyFont="1" applyFill="1" applyAlignment="1">
      <alignment horizontal="center"/>
    </xf>
    <xf numFmtId="0" fontId="24" fillId="0" borderId="1" xfId="94" applyFont="1" applyFill="1"/>
    <xf numFmtId="0" fontId="12" fillId="4" borderId="1" xfId="103" applyFont="1" applyFill="1" applyAlignment="1">
      <alignment horizontal="left"/>
    </xf>
    <xf numFmtId="0" fontId="12" fillId="4" borderId="0" xfId="0" applyFont="1" applyFill="1"/>
    <xf numFmtId="0" fontId="26" fillId="0" borderId="16" xfId="1809" applyFont="1" applyFill="1" applyBorder="1"/>
    <xf numFmtId="0" fontId="26" fillId="0" borderId="1" xfId="1809" applyFont="1" applyFill="1" applyBorder="1"/>
    <xf numFmtId="0" fontId="33" fillId="0" borderId="16" xfId="3496" applyFont="1" applyFill="1" applyBorder="1" applyAlignment="1">
      <alignment horizontal="center" textRotation="90"/>
    </xf>
    <xf numFmtId="0" fontId="25" fillId="0" borderId="16" xfId="1809" applyFont="1" applyFill="1" applyBorder="1" applyAlignment="1">
      <alignment horizontal="center" textRotation="90"/>
    </xf>
    <xf numFmtId="0" fontId="33" fillId="0" borderId="1" xfId="3496" applyFont="1" applyFill="1" applyBorder="1" applyAlignment="1">
      <alignment horizontal="center" textRotation="90"/>
    </xf>
    <xf numFmtId="0" fontId="32" fillId="0" borderId="1" xfId="0" applyFont="1" applyFill="1" applyBorder="1"/>
    <xf numFmtId="0" fontId="34" fillId="0" borderId="1" xfId="3496" applyFont="1" applyFill="1" applyBorder="1"/>
    <xf numFmtId="2" fontId="34" fillId="0" borderId="12" xfId="3496" applyNumberFormat="1" applyFont="1" applyFill="1" applyBorder="1" applyAlignment="1">
      <alignment horizontal="right"/>
    </xf>
    <xf numFmtId="2" fontId="26" fillId="0" borderId="1" xfId="1809" applyNumberFormat="1" applyFont="1" applyFill="1" applyBorder="1"/>
    <xf numFmtId="11" fontId="34" fillId="0" borderId="1" xfId="3496" applyNumberFormat="1" applyFont="1" applyFill="1" applyBorder="1"/>
    <xf numFmtId="2" fontId="34" fillId="0" borderId="16" xfId="3496" applyNumberFormat="1" applyFont="1" applyFill="1" applyBorder="1" applyAlignment="1">
      <alignment horizontal="right"/>
    </xf>
    <xf numFmtId="0" fontId="32" fillId="0" borderId="12" xfId="0" applyFont="1" applyFill="1" applyBorder="1"/>
    <xf numFmtId="0" fontId="26" fillId="0" borderId="12" xfId="1809" applyFont="1" applyFill="1" applyBorder="1"/>
    <xf numFmtId="0" fontId="34" fillId="0" borderId="12" xfId="3496" applyFont="1" applyFill="1" applyBorder="1"/>
    <xf numFmtId="2" fontId="34" fillId="0" borderId="1" xfId="3496" applyNumberFormat="1" applyFont="1" applyFill="1" applyBorder="1" applyAlignment="1">
      <alignment horizontal="right"/>
    </xf>
    <xf numFmtId="2" fontId="26" fillId="0" borderId="12" xfId="1809" applyNumberFormat="1" applyFont="1" applyFill="1" applyBorder="1"/>
    <xf numFmtId="0" fontId="32" fillId="0" borderId="16" xfId="0" applyFont="1" applyFill="1" applyBorder="1"/>
    <xf numFmtId="0" fontId="34" fillId="0" borderId="16" xfId="3496" applyFont="1" applyFill="1" applyBorder="1"/>
    <xf numFmtId="11" fontId="34" fillId="0" borderId="16" xfId="3496" applyNumberFormat="1" applyFont="1" applyFill="1" applyBorder="1"/>
    <xf numFmtId="2" fontId="26" fillId="0" borderId="16" xfId="1809" applyNumberFormat="1" applyFont="1" applyFill="1" applyBorder="1"/>
    <xf numFmtId="167" fontId="34" fillId="0" borderId="1" xfId="3496" applyNumberFormat="1" applyFont="1" applyFill="1" applyBorder="1"/>
    <xf numFmtId="0" fontId="32" fillId="0" borderId="4" xfId="0" applyFont="1" applyFill="1" applyBorder="1"/>
    <xf numFmtId="0" fontId="26" fillId="0" borderId="4" xfId="1809" applyFont="1" applyFill="1" applyBorder="1"/>
    <xf numFmtId="0" fontId="34" fillId="0" borderId="4" xfId="3496" applyFont="1" applyFill="1" applyBorder="1"/>
    <xf numFmtId="2" fontId="34" fillId="0" borderId="4" xfId="3496" applyNumberFormat="1" applyFont="1" applyFill="1" applyBorder="1" applyAlignment="1">
      <alignment horizontal="right"/>
    </xf>
    <xf numFmtId="2" fontId="26" fillId="0" borderId="4" xfId="1809" applyNumberFormat="1" applyFont="1" applyFill="1" applyBorder="1"/>
    <xf numFmtId="167" fontId="34" fillId="0" borderId="16" xfId="3496" applyNumberFormat="1" applyFont="1" applyFill="1" applyBorder="1"/>
    <xf numFmtId="0" fontId="35" fillId="0" borderId="1" xfId="3497" applyFont="1" applyFill="1" applyBorder="1"/>
    <xf numFmtId="0" fontId="35" fillId="0" borderId="12" xfId="3497" applyFont="1" applyFill="1" applyBorder="1"/>
    <xf numFmtId="0" fontId="35" fillId="0" borderId="16" xfId="3497" applyFont="1" applyFill="1" applyBorder="1"/>
    <xf numFmtId="2" fontId="26" fillId="0" borderId="1" xfId="1809" applyNumberFormat="1" applyFont="1" applyFill="1" applyBorder="1" applyAlignment="1">
      <alignment horizontal="right"/>
    </xf>
    <xf numFmtId="0" fontId="26" fillId="0" borderId="1" xfId="1809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26" fillId="0" borderId="1" xfId="321" applyFont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165" fontId="10" fillId="0" borderId="1" xfId="31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29" fillId="0" borderId="1" xfId="0" applyFont="1" applyBorder="1" applyAlignment="1">
      <alignment horizontal="center"/>
    </xf>
    <xf numFmtId="165" fontId="12" fillId="0" borderId="1" xfId="310" applyNumberFormat="1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0" xfId="0" applyFont="1" applyFill="1" applyAlignment="1">
      <alignment horizontal="center"/>
    </xf>
    <xf numFmtId="0" fontId="12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3" borderId="0" xfId="0" applyFont="1" applyFill="1" applyAlignment="1">
      <alignment horizontal="center"/>
    </xf>
    <xf numFmtId="0" fontId="36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65" fontId="12" fillId="0" borderId="0" xfId="310" applyNumberFormat="1" applyFont="1" applyFill="1" applyAlignment="1">
      <alignment horizontal="center"/>
    </xf>
    <xf numFmtId="0" fontId="19" fillId="0" borderId="1" xfId="1795" applyFont="1" applyAlignment="1">
      <alignment horizontal="center"/>
    </xf>
    <xf numFmtId="0" fontId="19" fillId="0" borderId="1" xfId="1795" applyFont="1"/>
    <xf numFmtId="0" fontId="18" fillId="0" borderId="1" xfId="0" applyFont="1" applyBorder="1"/>
    <xf numFmtId="0" fontId="19" fillId="0" borderId="1" xfId="1795" applyFont="1" applyFill="1"/>
    <xf numFmtId="0" fontId="19" fillId="0" borderId="1" xfId="1795" applyFont="1" applyFill="1" applyAlignment="1">
      <alignment horizontal="center"/>
    </xf>
    <xf numFmtId="0" fontId="19" fillId="0" borderId="0" xfId="1795" applyFont="1" applyBorder="1" applyAlignment="1">
      <alignment horizontal="center"/>
    </xf>
    <xf numFmtId="0" fontId="12" fillId="4" borderId="0" xfId="0" applyFont="1" applyFill="1" applyAlignment="1">
      <alignment horizontal="left"/>
    </xf>
    <xf numFmtId="0" fontId="12" fillId="4" borderId="1" xfId="0" applyFont="1" applyFill="1" applyBorder="1"/>
    <xf numFmtId="0" fontId="26" fillId="19" borderId="4" xfId="0" applyFont="1" applyFill="1" applyBorder="1"/>
    <xf numFmtId="0" fontId="25" fillId="19" borderId="4" xfId="0" applyFont="1" applyFill="1" applyBorder="1"/>
    <xf numFmtId="0" fontId="24" fillId="0" borderId="1" xfId="0" applyFont="1" applyFill="1" applyBorder="1" applyAlignment="1">
      <alignment horizontal="left"/>
    </xf>
    <xf numFmtId="0" fontId="25" fillId="0" borderId="1" xfId="1809" applyFont="1" applyFill="1"/>
    <xf numFmtId="0" fontId="25" fillId="0" borderId="1" xfId="302" applyFont="1" applyFill="1"/>
    <xf numFmtId="0" fontId="20" fillId="0" borderId="1" xfId="1809" applyFont="1" applyFill="1"/>
    <xf numFmtId="0" fontId="26" fillId="0" borderId="1" xfId="321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1" fontId="21" fillId="0" borderId="0" xfId="0" applyNumberFormat="1" applyFont="1" applyAlignment="1">
      <alignment horizontal="center"/>
    </xf>
    <xf numFmtId="0" fontId="21" fillId="0" borderId="16" xfId="0" applyFont="1" applyBorder="1"/>
    <xf numFmtId="0" fontId="21" fillId="0" borderId="16" xfId="94" applyFont="1" applyBorder="1"/>
    <xf numFmtId="0" fontId="21" fillId="0" borderId="16" xfId="94" applyFont="1" applyBorder="1" applyAlignment="1">
      <alignment horizontal="center"/>
    </xf>
    <xf numFmtId="0" fontId="21" fillId="0" borderId="16" xfId="94" applyFont="1" applyBorder="1" applyAlignment="1">
      <alignment horizontal="center" wrapText="1"/>
    </xf>
    <xf numFmtId="0" fontId="21" fillId="0" borderId="16" xfId="94" applyFont="1" applyFill="1" applyBorder="1" applyAlignment="1">
      <alignment horizontal="center" wrapText="1"/>
    </xf>
    <xf numFmtId="0" fontId="21" fillId="0" borderId="16" xfId="94" applyFont="1" applyBorder="1" applyAlignment="1">
      <alignment horizontal="left"/>
    </xf>
    <xf numFmtId="0" fontId="12" fillId="0" borderId="16" xfId="94" applyFont="1" applyBorder="1"/>
    <xf numFmtId="0" fontId="12" fillId="0" borderId="16" xfId="94" applyFont="1" applyBorder="1" applyAlignment="1">
      <alignment horizontal="center"/>
    </xf>
    <xf numFmtId="0" fontId="21" fillId="0" borderId="16" xfId="0" applyFont="1" applyFill="1" applyBorder="1"/>
    <xf numFmtId="0" fontId="21" fillId="4" borderId="21" xfId="0" applyFont="1" applyFill="1" applyBorder="1" applyAlignment="1">
      <alignment horizontal="center"/>
    </xf>
    <xf numFmtId="0" fontId="25" fillId="4" borderId="1" xfId="103" applyFont="1" applyFill="1" applyAlignment="1">
      <alignment horizontal="left"/>
    </xf>
    <xf numFmtId="0" fontId="25" fillId="4" borderId="1" xfId="103" applyFont="1" applyFill="1" applyAlignment="1">
      <alignment horizontal="center"/>
    </xf>
    <xf numFmtId="0" fontId="25" fillId="0" borderId="16" xfId="321" applyFont="1" applyFill="1" applyBorder="1" applyAlignment="1">
      <alignment horizontal="center"/>
    </xf>
    <xf numFmtId="0" fontId="25" fillId="0" borderId="3" xfId="321" applyFont="1" applyFill="1" applyBorder="1" applyAlignment="1">
      <alignment horizontal="center"/>
    </xf>
    <xf numFmtId="0" fontId="25" fillId="0" borderId="4" xfId="321" applyFont="1" applyFill="1" applyBorder="1" applyAlignment="1">
      <alignment horizontal="center"/>
    </xf>
    <xf numFmtId="0" fontId="25" fillId="0" borderId="5" xfId="321" applyFont="1" applyFill="1" applyBorder="1" applyAlignment="1">
      <alignment horizontal="center"/>
    </xf>
    <xf numFmtId="0" fontId="25" fillId="0" borderId="10" xfId="321" applyFont="1" applyFill="1" applyBorder="1" applyAlignment="1">
      <alignment horizontal="center"/>
    </xf>
    <xf numFmtId="0" fontId="25" fillId="0" borderId="14" xfId="321" applyFont="1" applyFill="1" applyBorder="1" applyAlignment="1">
      <alignment horizontal="center"/>
    </xf>
    <xf numFmtId="0" fontId="25" fillId="0" borderId="10" xfId="321" applyFont="1" applyFill="1" applyBorder="1" applyAlignment="1">
      <alignment horizontal="center" wrapText="1"/>
    </xf>
    <xf numFmtId="0" fontId="25" fillId="0" borderId="14" xfId="321" applyFont="1" applyFill="1" applyBorder="1" applyAlignment="1">
      <alignment horizontal="center" wrapText="1"/>
    </xf>
    <xf numFmtId="0" fontId="25" fillId="0" borderId="6" xfId="321" applyFont="1" applyFill="1" applyBorder="1" applyAlignment="1">
      <alignment horizontal="center" vertical="center" wrapText="1"/>
    </xf>
    <xf numFmtId="0" fontId="21" fillId="0" borderId="16" xfId="94" applyFont="1" applyBorder="1" applyAlignment="1">
      <alignment horizontal="center"/>
    </xf>
    <xf numFmtId="0" fontId="25" fillId="0" borderId="16" xfId="1809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1" fillId="0" borderId="1" xfId="94" applyFont="1" applyAlignment="1">
      <alignment horizontal="center"/>
    </xf>
  </cellXfs>
  <cellStyles count="3540">
    <cellStyle name="20% - Accent1 2" xfId="1796"/>
    <cellStyle name="20% - Accent2 2" xfId="1797"/>
    <cellStyle name="20% - Accent3 2" xfId="1798"/>
    <cellStyle name="20% - Accent4 2" xfId="1799"/>
    <cellStyle name="20% - Accent5 2" xfId="1800"/>
    <cellStyle name="20% - Accent6 2" xfId="1801"/>
    <cellStyle name="40% - Accent1 2" xfId="1802"/>
    <cellStyle name="40% - Accent2 2" xfId="1803"/>
    <cellStyle name="40% - Accent3 2" xfId="1804"/>
    <cellStyle name="40% - Accent4 2" xfId="1805"/>
    <cellStyle name="40% - Accent5 2" xfId="1806"/>
    <cellStyle name="40% - Accent6 2" xfId="1807"/>
    <cellStyle name="Comma 2" xfId="30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3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4" builtinId="9" hidden="1"/>
    <cellStyle name="Followed Hyperlink" xfId="326" builtinId="9" hidden="1"/>
    <cellStyle name="Followed Hyperlink" xfId="327" builtinId="9" hidden="1"/>
    <cellStyle name="Followed Hyperlink" xfId="328" builtinId="9" hidden="1"/>
    <cellStyle name="Followed Hyperlink" xfId="329" builtinId="9" hidden="1"/>
    <cellStyle name="Followed Hyperlink" xfId="330" builtinId="9" hidden="1"/>
    <cellStyle name="Followed Hyperlink" xfId="331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399" builtinId="9" hidden="1"/>
    <cellStyle name="Followed Hyperlink" xfId="400" builtinId="9" hidden="1"/>
    <cellStyle name="Followed Hyperlink" xfId="401" builtinId="9" hidden="1"/>
    <cellStyle name="Followed Hyperlink" xfId="402" builtinId="9" hidden="1"/>
    <cellStyle name="Followed Hyperlink" xfId="403" builtinId="9" hidden="1"/>
    <cellStyle name="Followed Hyperlink" xfId="404" builtinId="9" hidden="1"/>
    <cellStyle name="Followed Hyperlink" xfId="405" builtinId="9" hidden="1"/>
    <cellStyle name="Followed Hyperlink" xfId="406" builtinId="9" hidden="1"/>
    <cellStyle name="Followed Hyperlink" xfId="407" builtinId="9" hidden="1"/>
    <cellStyle name="Followed Hyperlink" xfId="408" builtinId="9" hidden="1"/>
    <cellStyle name="Followed Hyperlink" xfId="409" builtinId="9" hidden="1"/>
    <cellStyle name="Followed Hyperlink" xfId="410" builtinId="9" hidden="1"/>
    <cellStyle name="Followed Hyperlink" xfId="411" builtinId="9" hidden="1"/>
    <cellStyle name="Followed Hyperlink" xfId="412" builtinId="9" hidden="1"/>
    <cellStyle name="Followed Hyperlink" xfId="413" builtinId="9" hidden="1"/>
    <cellStyle name="Followed Hyperlink" xfId="414" builtinId="9" hidden="1"/>
    <cellStyle name="Followed Hyperlink" xfId="415" builtinId="9" hidden="1"/>
    <cellStyle name="Followed Hyperlink" xfId="416" builtinId="9" hidden="1"/>
    <cellStyle name="Followed Hyperlink" xfId="417" builtinId="9" hidden="1"/>
    <cellStyle name="Followed Hyperlink" xfId="418" builtinId="9" hidden="1"/>
    <cellStyle name="Followed Hyperlink" xfId="419" builtinId="9" hidden="1"/>
    <cellStyle name="Followed Hyperlink" xfId="420" builtinId="9" hidden="1"/>
    <cellStyle name="Followed Hyperlink" xfId="421" builtinId="9" hidden="1"/>
    <cellStyle name="Followed Hyperlink" xfId="422" builtinId="9" hidden="1"/>
    <cellStyle name="Followed Hyperlink" xfId="423" builtinId="9" hidden="1"/>
    <cellStyle name="Followed Hyperlink" xfId="424" builtinId="9" hidden="1"/>
    <cellStyle name="Followed Hyperlink" xfId="425" builtinId="9" hidden="1"/>
    <cellStyle name="Followed Hyperlink" xfId="426" builtinId="9" hidden="1"/>
    <cellStyle name="Followed Hyperlink" xfId="427" builtinId="9" hidden="1"/>
    <cellStyle name="Followed Hyperlink" xfId="428" builtinId="9" hidden="1"/>
    <cellStyle name="Followed Hyperlink" xfId="429" builtinId="9" hidden="1"/>
    <cellStyle name="Followed Hyperlink" xfId="430" builtinId="9" hidden="1"/>
    <cellStyle name="Followed Hyperlink" xfId="431" builtinId="9" hidden="1"/>
    <cellStyle name="Followed Hyperlink" xfId="432" builtinId="9" hidden="1"/>
    <cellStyle name="Followed Hyperlink" xfId="433" builtinId="9" hidden="1"/>
    <cellStyle name="Followed Hyperlink" xfId="434" builtinId="9" hidden="1"/>
    <cellStyle name="Followed Hyperlink" xfId="435" builtinId="9" hidden="1"/>
    <cellStyle name="Followed Hyperlink" xfId="436" builtinId="9" hidden="1"/>
    <cellStyle name="Followed Hyperlink" xfId="437" builtinId="9" hidden="1"/>
    <cellStyle name="Followed Hyperlink" xfId="438" builtinId="9" hidden="1"/>
    <cellStyle name="Followed Hyperlink" xfId="439" builtinId="9" hidden="1"/>
    <cellStyle name="Followed Hyperlink" xfId="440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5" builtinId="9" hidden="1"/>
    <cellStyle name="Followed Hyperlink" xfId="996" builtinId="9" hidden="1"/>
    <cellStyle name="Followed Hyperlink" xfId="997" builtinId="9" hidden="1"/>
    <cellStyle name="Followed Hyperlink" xfId="998" builtinId="9" hidden="1"/>
    <cellStyle name="Followed Hyperlink" xfId="999" builtinId="9" hidden="1"/>
    <cellStyle name="Followed Hyperlink" xfId="1000" builtinId="9" hidden="1"/>
    <cellStyle name="Followed Hyperlink" xfId="1001" builtinId="9" hidden="1"/>
    <cellStyle name="Followed Hyperlink" xfId="1002" builtinId="9" hidden="1"/>
    <cellStyle name="Followed Hyperlink" xfId="1003" builtinId="9" hidden="1"/>
    <cellStyle name="Followed Hyperlink" xfId="1004" builtinId="9" hidden="1"/>
    <cellStyle name="Followed Hyperlink" xfId="1005" builtinId="9" hidden="1"/>
    <cellStyle name="Followed Hyperlink" xfId="1006" builtinId="9" hidden="1"/>
    <cellStyle name="Followed Hyperlink" xfId="1007" builtinId="9" hidden="1"/>
    <cellStyle name="Followed Hyperlink" xfId="1008" builtinId="9" hidden="1"/>
    <cellStyle name="Followed Hyperlink" xfId="1009" builtinId="9" hidden="1"/>
    <cellStyle name="Followed Hyperlink" xfId="1010" builtinId="9" hidden="1"/>
    <cellStyle name="Followed Hyperlink" xfId="1011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7" builtinId="9" hidden="1"/>
    <cellStyle name="Followed Hyperlink" xfId="1118" builtinId="9" hidden="1"/>
    <cellStyle name="Followed Hyperlink" xfId="1119" builtinId="9" hidden="1"/>
    <cellStyle name="Followed Hyperlink" xfId="1120" builtinId="9" hidden="1"/>
    <cellStyle name="Followed Hyperlink" xfId="1121" builtinId="9" hidden="1"/>
    <cellStyle name="Followed Hyperlink" xfId="1122" builtinId="9" hidden="1"/>
    <cellStyle name="Followed Hyperlink" xfId="1123" builtinId="9" hidden="1"/>
    <cellStyle name="Followed Hyperlink" xfId="1124" builtinId="9" hidden="1"/>
    <cellStyle name="Followed Hyperlink" xfId="1125" builtinId="9" hidden="1"/>
    <cellStyle name="Followed Hyperlink" xfId="1126" builtinId="9" hidden="1"/>
    <cellStyle name="Followed Hyperlink" xfId="1127" builtinId="9" hidden="1"/>
    <cellStyle name="Followed Hyperlink" xfId="1128" builtinId="9" hidden="1"/>
    <cellStyle name="Followed Hyperlink" xfId="1129" builtinId="9" hidden="1"/>
    <cellStyle name="Followed Hyperlink" xfId="1130" builtinId="9" hidden="1"/>
    <cellStyle name="Followed Hyperlink" xfId="1131" builtinId="9" hidden="1"/>
    <cellStyle name="Followed Hyperlink" xfId="1132" builtinId="9" hidden="1"/>
    <cellStyle name="Followed Hyperlink" xfId="1133" builtinId="9" hidden="1"/>
    <cellStyle name="Followed Hyperlink" xfId="1134" builtinId="9" hidden="1"/>
    <cellStyle name="Followed Hyperlink" xfId="1135" builtinId="9" hidden="1"/>
    <cellStyle name="Followed Hyperlink" xfId="1136" builtinId="9" hidden="1"/>
    <cellStyle name="Followed Hyperlink" xfId="1137" builtinId="9" hidden="1"/>
    <cellStyle name="Followed Hyperlink" xfId="1138" builtinId="9" hidden="1"/>
    <cellStyle name="Followed Hyperlink" xfId="1139" builtinId="9" hidden="1"/>
    <cellStyle name="Followed Hyperlink" xfId="1140" builtinId="9" hidden="1"/>
    <cellStyle name="Followed Hyperlink" xfId="1141" builtinId="9" hidden="1"/>
    <cellStyle name="Followed Hyperlink" xfId="1142" builtinId="9" hidden="1"/>
    <cellStyle name="Followed Hyperlink" xfId="1143" builtinId="9" hidden="1"/>
    <cellStyle name="Followed Hyperlink" xfId="1144" builtinId="9" hidden="1"/>
    <cellStyle name="Followed Hyperlink" xfId="1145" builtinId="9" hidden="1"/>
    <cellStyle name="Followed Hyperlink" xfId="1146" builtinId="9" hidden="1"/>
    <cellStyle name="Followed Hyperlink" xfId="1147" builtinId="9" hidden="1"/>
    <cellStyle name="Followed Hyperlink" xfId="1148" builtinId="9" hidden="1"/>
    <cellStyle name="Followed Hyperlink" xfId="1149" builtinId="9" hidden="1"/>
    <cellStyle name="Followed Hyperlink" xfId="1150" builtinId="9" hidden="1"/>
    <cellStyle name="Followed Hyperlink" xfId="1151" builtinId="9" hidden="1"/>
    <cellStyle name="Followed Hyperlink" xfId="1152" builtinId="9" hidden="1"/>
    <cellStyle name="Followed Hyperlink" xfId="1153" builtinId="9" hidden="1"/>
    <cellStyle name="Followed Hyperlink" xfId="1154" builtinId="9" hidden="1"/>
    <cellStyle name="Followed Hyperlink" xfId="1155" builtinId="9" hidden="1"/>
    <cellStyle name="Followed Hyperlink" xfId="1156" builtinId="9" hidden="1"/>
    <cellStyle name="Followed Hyperlink" xfId="1157" builtinId="9" hidden="1"/>
    <cellStyle name="Followed Hyperlink" xfId="1158" builtinId="9" hidden="1"/>
    <cellStyle name="Followed Hyperlink" xfId="1159" builtinId="9" hidden="1"/>
    <cellStyle name="Followed Hyperlink" xfId="1160" builtinId="9" hidden="1"/>
    <cellStyle name="Followed Hyperlink" xfId="1161" builtinId="9" hidden="1"/>
    <cellStyle name="Followed Hyperlink" xfId="1162" builtinId="9" hidden="1"/>
    <cellStyle name="Followed Hyperlink" xfId="1163" builtinId="9" hidden="1"/>
    <cellStyle name="Followed Hyperlink" xfId="1164" builtinId="9" hidden="1"/>
    <cellStyle name="Followed Hyperlink" xfId="1165" builtinId="9" hidden="1"/>
    <cellStyle name="Followed Hyperlink" xfId="1166" builtinId="9" hidden="1"/>
    <cellStyle name="Followed Hyperlink" xfId="1167" builtinId="9" hidden="1"/>
    <cellStyle name="Followed Hyperlink" xfId="1168" builtinId="9" hidden="1"/>
    <cellStyle name="Followed Hyperlink" xfId="1169" builtinId="9" hidden="1"/>
    <cellStyle name="Followed Hyperlink" xfId="1170" builtinId="9" hidden="1"/>
    <cellStyle name="Followed Hyperlink" xfId="1171" builtinId="9" hidden="1"/>
    <cellStyle name="Followed Hyperlink" xfId="1172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7" builtinId="9" hidden="1"/>
    <cellStyle name="Followed Hyperlink" xfId="1239" builtinId="9" hidden="1"/>
    <cellStyle name="Followed Hyperlink" xfId="1241" builtinId="9" hidden="1"/>
    <cellStyle name="Followed Hyperlink" xfId="1243" builtinId="9" hidden="1"/>
    <cellStyle name="Followed Hyperlink" xfId="1245" builtinId="9" hidden="1"/>
    <cellStyle name="Followed Hyperlink" xfId="1247" builtinId="9" hidden="1"/>
    <cellStyle name="Followed Hyperlink" xfId="1249" builtinId="9" hidden="1"/>
    <cellStyle name="Followed Hyperlink" xfId="1251" builtinId="9" hidden="1"/>
    <cellStyle name="Followed Hyperlink" xfId="1253" builtinId="9" hidden="1"/>
    <cellStyle name="Followed Hyperlink" xfId="1255" builtinId="9" hidden="1"/>
    <cellStyle name="Followed Hyperlink" xfId="1256" builtinId="9" hidden="1"/>
    <cellStyle name="Followed Hyperlink" xfId="1257" builtinId="9" hidden="1"/>
    <cellStyle name="Followed Hyperlink" xfId="1258" builtinId="9" hidden="1"/>
    <cellStyle name="Followed Hyperlink" xfId="1259" builtinId="9" hidden="1"/>
    <cellStyle name="Followed Hyperlink" xfId="1260" builtinId="9" hidden="1"/>
    <cellStyle name="Followed Hyperlink" xfId="1261" builtinId="9" hidden="1"/>
    <cellStyle name="Followed Hyperlink" xfId="1262" builtinId="9" hidden="1"/>
    <cellStyle name="Followed Hyperlink" xfId="1263" builtinId="9" hidden="1"/>
    <cellStyle name="Followed Hyperlink" xfId="1264" builtinId="9" hidden="1"/>
    <cellStyle name="Followed Hyperlink" xfId="1265" builtinId="9" hidden="1"/>
    <cellStyle name="Followed Hyperlink" xfId="1266" builtinId="9" hidden="1"/>
    <cellStyle name="Followed Hyperlink" xfId="1267" builtinId="9" hidden="1"/>
    <cellStyle name="Followed Hyperlink" xfId="1268" builtinId="9" hidden="1"/>
    <cellStyle name="Followed Hyperlink" xfId="1269" builtinId="9" hidden="1"/>
    <cellStyle name="Followed Hyperlink" xfId="1270" builtinId="9" hidden="1"/>
    <cellStyle name="Followed Hyperlink" xfId="1271" builtinId="9" hidden="1"/>
    <cellStyle name="Followed Hyperlink" xfId="1272" builtinId="9" hidden="1"/>
    <cellStyle name="Followed Hyperlink" xfId="1273" builtinId="9" hidden="1"/>
    <cellStyle name="Followed Hyperlink" xfId="1274" builtinId="9" hidden="1"/>
    <cellStyle name="Followed Hyperlink" xfId="1275" builtinId="9" hidden="1"/>
    <cellStyle name="Followed Hyperlink" xfId="1276" builtinId="9" hidden="1"/>
    <cellStyle name="Followed Hyperlink" xfId="1277" builtinId="9" hidden="1"/>
    <cellStyle name="Followed Hyperlink" xfId="1278" builtinId="9" hidden="1"/>
    <cellStyle name="Followed Hyperlink" xfId="1279" builtinId="9" hidden="1"/>
    <cellStyle name="Followed Hyperlink" xfId="1280" builtinId="9" hidden="1"/>
    <cellStyle name="Followed Hyperlink" xfId="1281" builtinId="9" hidden="1"/>
    <cellStyle name="Followed Hyperlink" xfId="1282" builtinId="9" hidden="1"/>
    <cellStyle name="Followed Hyperlink" xfId="1283" builtinId="9" hidden="1"/>
    <cellStyle name="Followed Hyperlink" xfId="1284" builtinId="9" hidden="1"/>
    <cellStyle name="Followed Hyperlink" xfId="1285" builtinId="9" hidden="1"/>
    <cellStyle name="Followed Hyperlink" xfId="1286" builtinId="9" hidden="1"/>
    <cellStyle name="Followed Hyperlink" xfId="1287" builtinId="9" hidden="1"/>
    <cellStyle name="Followed Hyperlink" xfId="1288" builtinId="9" hidden="1"/>
    <cellStyle name="Followed Hyperlink" xfId="1289" builtinId="9" hidden="1"/>
    <cellStyle name="Followed Hyperlink" xfId="1290" builtinId="9" hidden="1"/>
    <cellStyle name="Followed Hyperlink" xfId="1291" builtinId="9" hidden="1"/>
    <cellStyle name="Followed Hyperlink" xfId="1292" builtinId="9" hidden="1"/>
    <cellStyle name="Followed Hyperlink" xfId="1293" builtinId="9" hidden="1"/>
    <cellStyle name="Followed Hyperlink" xfId="1294" builtinId="9" hidden="1"/>
    <cellStyle name="Followed Hyperlink" xfId="1295" builtinId="9" hidden="1"/>
    <cellStyle name="Followed Hyperlink" xfId="1296" builtinId="9" hidden="1"/>
    <cellStyle name="Followed Hyperlink" xfId="1297" builtinId="9" hidden="1"/>
    <cellStyle name="Followed Hyperlink" xfId="1298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Followed Hyperlink" xfId="1327" builtinId="9" hidden="1"/>
    <cellStyle name="Followed Hyperlink" xfId="1329" builtinId="9" hidden="1"/>
    <cellStyle name="Followed Hyperlink" xfId="1331" builtinId="9" hidden="1"/>
    <cellStyle name="Followed Hyperlink" xfId="1333" builtinId="9" hidden="1"/>
    <cellStyle name="Followed Hyperlink" xfId="1335" builtinId="9" hidden="1"/>
    <cellStyle name="Followed Hyperlink" xfId="1337" builtinId="9" hidden="1"/>
    <cellStyle name="Followed Hyperlink" xfId="1339" builtinId="9" hidden="1"/>
    <cellStyle name="Followed Hyperlink" xfId="1341" builtinId="9" hidden="1"/>
    <cellStyle name="Followed Hyperlink" xfId="1343" builtinId="9" hidden="1"/>
    <cellStyle name="Followed Hyperlink" xfId="1345" builtinId="9" hidden="1"/>
    <cellStyle name="Followed Hyperlink" xfId="1347" builtinId="9" hidden="1"/>
    <cellStyle name="Followed Hyperlink" xfId="1349" builtinId="9" hidden="1"/>
    <cellStyle name="Followed Hyperlink" xfId="1351" builtinId="9" hidden="1"/>
    <cellStyle name="Followed Hyperlink" xfId="1353" builtinId="9" hidden="1"/>
    <cellStyle name="Followed Hyperlink" xfId="1355" builtinId="9" hidden="1"/>
    <cellStyle name="Followed Hyperlink" xfId="1357" builtinId="9" hidden="1"/>
    <cellStyle name="Followed Hyperlink" xfId="1359" builtinId="9" hidden="1"/>
    <cellStyle name="Followed Hyperlink" xfId="1361" builtinId="9" hidden="1"/>
    <cellStyle name="Followed Hyperlink" xfId="1363" builtinId="9" hidden="1"/>
    <cellStyle name="Followed Hyperlink" xfId="1365" builtinId="9" hidden="1"/>
    <cellStyle name="Followed Hyperlink" xfId="1367" builtinId="9" hidden="1"/>
    <cellStyle name="Followed Hyperlink" xfId="1369" builtinId="9" hidden="1"/>
    <cellStyle name="Followed Hyperlink" xfId="1371" builtinId="9" hidden="1"/>
    <cellStyle name="Followed Hyperlink" xfId="1373" builtinId="9" hidden="1"/>
    <cellStyle name="Followed Hyperlink" xfId="1375" builtinId="9" hidden="1"/>
    <cellStyle name="Followed Hyperlink" xfId="1377" builtinId="9" hidden="1"/>
    <cellStyle name="Followed Hyperlink" xfId="1379" builtinId="9" hidden="1"/>
    <cellStyle name="Followed Hyperlink" xfId="1381" builtinId="9" hidden="1"/>
    <cellStyle name="Followed Hyperlink" xfId="1383" builtinId="9" hidden="1"/>
    <cellStyle name="Followed Hyperlink" xfId="1385" builtinId="9" hidden="1"/>
    <cellStyle name="Followed Hyperlink" xfId="1387" builtinId="9" hidden="1"/>
    <cellStyle name="Followed Hyperlink" xfId="1389" builtinId="9" hidden="1"/>
    <cellStyle name="Followed Hyperlink" xfId="1391" builtinId="9" hidden="1"/>
    <cellStyle name="Followed Hyperlink" xfId="1393" builtinId="9" hidden="1"/>
    <cellStyle name="Followed Hyperlink" xfId="1395" builtinId="9" hidden="1"/>
    <cellStyle name="Followed Hyperlink" xfId="1397" builtinId="9" hidden="1"/>
    <cellStyle name="Followed Hyperlink" xfId="1399" builtinId="9" hidden="1"/>
    <cellStyle name="Followed Hyperlink" xfId="1401" builtinId="9" hidden="1"/>
    <cellStyle name="Followed Hyperlink" xfId="1403" builtinId="9" hidden="1"/>
    <cellStyle name="Followed Hyperlink" xfId="1405" builtinId="9" hidden="1"/>
    <cellStyle name="Followed Hyperlink" xfId="1407" builtinId="9" hidden="1"/>
    <cellStyle name="Followed Hyperlink" xfId="1409" builtinId="9" hidden="1"/>
    <cellStyle name="Followed Hyperlink" xfId="1411" builtinId="9" hidden="1"/>
    <cellStyle name="Followed Hyperlink" xfId="1413" builtinId="9" hidden="1"/>
    <cellStyle name="Followed Hyperlink" xfId="1415" builtinId="9" hidden="1"/>
    <cellStyle name="Followed Hyperlink" xfId="1417" builtinId="9" hidden="1"/>
    <cellStyle name="Followed Hyperlink" xfId="1419" builtinId="9" hidden="1"/>
    <cellStyle name="Followed Hyperlink" xfId="1421" builtinId="9" hidden="1"/>
    <cellStyle name="Followed Hyperlink" xfId="1423" builtinId="9" hidden="1"/>
    <cellStyle name="Followed Hyperlink" xfId="1425" builtinId="9" hidden="1"/>
    <cellStyle name="Followed Hyperlink" xfId="1427" builtinId="9" hidden="1"/>
    <cellStyle name="Followed Hyperlink" xfId="1429" builtinId="9" hidden="1"/>
    <cellStyle name="Followed Hyperlink" xfId="1431" builtinId="9" hidden="1"/>
    <cellStyle name="Followed Hyperlink" xfId="1433" builtinId="9" hidden="1"/>
    <cellStyle name="Followed Hyperlink" xfId="1435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819" builtinId="9" hidden="1"/>
    <cellStyle name="Followed Hyperlink" xfId="1821" builtinId="9" hidden="1"/>
    <cellStyle name="Followed Hyperlink" xfId="1823" builtinId="9" hidden="1"/>
    <cellStyle name="Followed Hyperlink" xfId="1825" builtinId="9" hidden="1"/>
    <cellStyle name="Followed Hyperlink" xfId="1827" builtinId="9" hidden="1"/>
    <cellStyle name="Followed Hyperlink" xfId="1829" builtinId="9" hidden="1"/>
    <cellStyle name="Followed Hyperlink" xfId="1831" builtinId="9" hidden="1"/>
    <cellStyle name="Followed Hyperlink" xfId="1833" builtinId="9" hidden="1"/>
    <cellStyle name="Followed Hyperlink" xfId="1835" builtinId="9" hidden="1"/>
    <cellStyle name="Followed Hyperlink" xfId="1837" builtinId="9" hidden="1"/>
    <cellStyle name="Followed Hyperlink" xfId="1839" builtinId="9" hidden="1"/>
    <cellStyle name="Followed Hyperlink" xfId="1841" builtinId="9" hidden="1"/>
    <cellStyle name="Followed Hyperlink" xfId="1843" builtinId="9" hidden="1"/>
    <cellStyle name="Followed Hyperlink" xfId="1845" builtinId="9" hidden="1"/>
    <cellStyle name="Followed Hyperlink" xfId="1847" builtinId="9" hidden="1"/>
    <cellStyle name="Followed Hyperlink" xfId="1849" builtinId="9" hidden="1"/>
    <cellStyle name="Followed Hyperlink" xfId="1851" builtinId="9" hidden="1"/>
    <cellStyle name="Followed Hyperlink" xfId="1853" builtinId="9" hidden="1"/>
    <cellStyle name="Followed Hyperlink" xfId="1855" builtinId="9" hidden="1"/>
    <cellStyle name="Followed Hyperlink" xfId="1857" builtinId="9" hidden="1"/>
    <cellStyle name="Followed Hyperlink" xfId="1859" builtinId="9" hidden="1"/>
    <cellStyle name="Followed Hyperlink" xfId="1863" builtinId="9" hidden="1"/>
    <cellStyle name="Followed Hyperlink" xfId="1865" builtinId="9" hidden="1"/>
    <cellStyle name="Followed Hyperlink" xfId="1867" builtinId="9" hidden="1"/>
    <cellStyle name="Followed Hyperlink" xfId="1869" builtinId="9" hidden="1"/>
    <cellStyle name="Followed Hyperlink" xfId="1871" builtinId="9" hidden="1"/>
    <cellStyle name="Followed Hyperlink" xfId="1873" builtinId="9" hidden="1"/>
    <cellStyle name="Followed Hyperlink" xfId="1875" builtinId="9" hidden="1"/>
    <cellStyle name="Followed Hyperlink" xfId="1877" builtinId="9" hidden="1"/>
    <cellStyle name="Followed Hyperlink" xfId="1879" builtinId="9" hidden="1"/>
    <cellStyle name="Followed Hyperlink" xfId="1881" builtinId="9" hidden="1"/>
    <cellStyle name="Followed Hyperlink" xfId="1883" builtinId="9" hidden="1"/>
    <cellStyle name="Followed Hyperlink" xfId="1885" builtinId="9" hidden="1"/>
    <cellStyle name="Followed Hyperlink" xfId="1887" builtinId="9" hidden="1"/>
    <cellStyle name="Followed Hyperlink" xfId="1889" builtinId="9" hidden="1"/>
    <cellStyle name="Followed Hyperlink" xfId="1891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7" builtinId="9" hidden="1"/>
    <cellStyle name="Followed Hyperlink" xfId="1909" builtinId="9" hidden="1"/>
    <cellStyle name="Followed Hyperlink" xfId="1911" builtinId="9" hidden="1"/>
    <cellStyle name="Followed Hyperlink" xfId="1913" builtinId="9" hidden="1"/>
    <cellStyle name="Followed Hyperlink" xfId="1915" builtinId="9" hidden="1"/>
    <cellStyle name="Followed Hyperlink" xfId="1917" builtinId="9" hidden="1"/>
    <cellStyle name="Followed Hyperlink" xfId="1919" builtinId="9" hidden="1"/>
    <cellStyle name="Followed Hyperlink" xfId="1921" builtinId="9" hidden="1"/>
    <cellStyle name="Followed Hyperlink" xfId="1923" builtinId="9" hidden="1"/>
    <cellStyle name="Followed Hyperlink" xfId="1925" builtinId="9" hidden="1"/>
    <cellStyle name="Followed Hyperlink" xfId="1927" builtinId="9" hidden="1"/>
    <cellStyle name="Followed Hyperlink" xfId="1929" builtinId="9" hidden="1"/>
    <cellStyle name="Followed Hyperlink" xfId="1931" builtinId="9" hidden="1"/>
    <cellStyle name="Followed Hyperlink" xfId="1933" builtinId="9" hidden="1"/>
    <cellStyle name="Followed Hyperlink" xfId="1935" builtinId="9" hidden="1"/>
    <cellStyle name="Followed Hyperlink" xfId="1937" builtinId="9" hidden="1"/>
    <cellStyle name="Followed Hyperlink" xfId="1939" builtinId="9" hidden="1"/>
    <cellStyle name="Followed Hyperlink" xfId="1941" builtinId="9" hidden="1"/>
    <cellStyle name="Followed Hyperlink" xfId="1943" builtinId="9" hidden="1"/>
    <cellStyle name="Followed Hyperlink" xfId="1945" builtinId="9" hidden="1"/>
    <cellStyle name="Followed Hyperlink" xfId="1947" builtinId="9" hidden="1"/>
    <cellStyle name="Followed Hyperlink" xfId="1949" builtinId="9" hidden="1"/>
    <cellStyle name="Followed Hyperlink" xfId="1951" builtinId="9" hidden="1"/>
    <cellStyle name="Followed Hyperlink" xfId="1953" builtinId="9" hidden="1"/>
    <cellStyle name="Followed Hyperlink" xfId="1955" builtinId="9" hidden="1"/>
    <cellStyle name="Followed Hyperlink" xfId="1957" builtinId="9" hidden="1"/>
    <cellStyle name="Followed Hyperlink" xfId="1959" builtinId="9" hidden="1"/>
    <cellStyle name="Followed Hyperlink" xfId="1961" builtinId="9" hidden="1"/>
    <cellStyle name="Followed Hyperlink" xfId="1962" builtinId="9" hidden="1"/>
    <cellStyle name="Followed Hyperlink" xfId="1963" builtinId="9" hidden="1"/>
    <cellStyle name="Followed Hyperlink" xfId="1964" builtinId="9" hidden="1"/>
    <cellStyle name="Followed Hyperlink" xfId="1965" builtinId="9" hidden="1"/>
    <cellStyle name="Followed Hyperlink" xfId="1967" builtinId="9" hidden="1"/>
    <cellStyle name="Followed Hyperlink" xfId="1969" builtinId="9" hidden="1"/>
    <cellStyle name="Followed Hyperlink" xfId="1971" builtinId="9" hidden="1"/>
    <cellStyle name="Followed Hyperlink" xfId="1973" builtinId="9" hidden="1"/>
    <cellStyle name="Followed Hyperlink" xfId="1975" builtinId="9" hidden="1"/>
    <cellStyle name="Followed Hyperlink" xfId="1977" builtinId="9" hidden="1"/>
    <cellStyle name="Followed Hyperlink" xfId="1979" builtinId="9" hidden="1"/>
    <cellStyle name="Followed Hyperlink" xfId="1981" builtinId="9" hidden="1"/>
    <cellStyle name="Followed Hyperlink" xfId="1983" builtinId="9" hidden="1"/>
    <cellStyle name="Followed Hyperlink" xfId="1985" builtinId="9" hidden="1"/>
    <cellStyle name="Followed Hyperlink" xfId="1987" builtinId="9" hidden="1"/>
    <cellStyle name="Followed Hyperlink" xfId="1989" builtinId="9" hidden="1"/>
    <cellStyle name="Followed Hyperlink" xfId="1991" builtinId="9" hidden="1"/>
    <cellStyle name="Followed Hyperlink" xfId="1993" builtinId="9" hidden="1"/>
    <cellStyle name="Followed Hyperlink" xfId="1995" builtinId="9" hidden="1"/>
    <cellStyle name="Followed Hyperlink" xfId="1997" builtinId="9" hidden="1"/>
    <cellStyle name="Followed Hyperlink" xfId="1999" builtinId="9" hidden="1"/>
    <cellStyle name="Followed Hyperlink" xfId="2001" builtinId="9" hidden="1"/>
    <cellStyle name="Followed Hyperlink" xfId="2003" builtinId="9" hidden="1"/>
    <cellStyle name="Followed Hyperlink" xfId="2005" builtinId="9" hidden="1"/>
    <cellStyle name="Followed Hyperlink" xfId="2007" builtinId="9" hidden="1"/>
    <cellStyle name="Followed Hyperlink" xfId="2009" builtinId="9" hidden="1"/>
    <cellStyle name="Followed Hyperlink" xfId="2011" builtinId="9" hidden="1"/>
    <cellStyle name="Followed Hyperlink" xfId="2013" builtinId="9" hidden="1"/>
    <cellStyle name="Followed Hyperlink" xfId="2015" builtinId="9" hidden="1"/>
    <cellStyle name="Followed Hyperlink" xfId="2017" builtinId="9" hidden="1"/>
    <cellStyle name="Followed Hyperlink" xfId="2019" builtinId="9" hidden="1"/>
    <cellStyle name="Followed Hyperlink" xfId="2021" builtinId="9" hidden="1"/>
    <cellStyle name="Followed Hyperlink" xfId="2023" builtinId="9" hidden="1"/>
    <cellStyle name="Followed Hyperlink" xfId="2025" builtinId="9" hidden="1"/>
    <cellStyle name="Followed Hyperlink" xfId="2027" builtinId="9" hidden="1"/>
    <cellStyle name="Followed Hyperlink" xfId="2029" builtinId="9" hidden="1"/>
    <cellStyle name="Followed Hyperlink" xfId="2031" builtinId="9" hidden="1"/>
    <cellStyle name="Followed Hyperlink" xfId="2033" builtinId="9" hidden="1"/>
    <cellStyle name="Followed Hyperlink" xfId="2035" builtinId="9" hidden="1"/>
    <cellStyle name="Followed Hyperlink" xfId="2037" builtinId="9" hidden="1"/>
    <cellStyle name="Followed Hyperlink" xfId="2039" builtinId="9" hidden="1"/>
    <cellStyle name="Followed Hyperlink" xfId="2041" builtinId="9" hidden="1"/>
    <cellStyle name="Followed Hyperlink" xfId="2043" builtinId="9" hidden="1"/>
    <cellStyle name="Followed Hyperlink" xfId="2045" builtinId="9" hidden="1"/>
    <cellStyle name="Followed Hyperlink" xfId="2047" builtinId="9" hidden="1"/>
    <cellStyle name="Followed Hyperlink" xfId="2049" builtinId="9" hidden="1"/>
    <cellStyle name="Followed Hyperlink" xfId="2051" builtinId="9" hidden="1"/>
    <cellStyle name="Followed Hyperlink" xfId="2053" builtinId="9" hidden="1"/>
    <cellStyle name="Followed Hyperlink" xfId="2055" builtinId="9" hidden="1"/>
    <cellStyle name="Followed Hyperlink" xfId="2057" builtinId="9" hidden="1"/>
    <cellStyle name="Followed Hyperlink" xfId="2059" builtinId="9" hidden="1"/>
    <cellStyle name="Followed Hyperlink" xfId="2061" builtinId="9" hidden="1"/>
    <cellStyle name="Followed Hyperlink" xfId="2063" builtinId="9" hidden="1"/>
    <cellStyle name="Followed Hyperlink" xfId="2065" builtinId="9" hidden="1"/>
    <cellStyle name="Followed Hyperlink" xfId="2067" builtinId="9" hidden="1"/>
    <cellStyle name="Followed Hyperlink" xfId="2069" builtinId="9" hidden="1"/>
    <cellStyle name="Followed Hyperlink" xfId="2071" builtinId="9" hidden="1"/>
    <cellStyle name="Followed Hyperlink" xfId="2073" builtinId="9" hidden="1"/>
    <cellStyle name="Followed Hyperlink" xfId="2075" builtinId="9" hidden="1"/>
    <cellStyle name="Followed Hyperlink" xfId="2077" builtinId="9" hidden="1"/>
    <cellStyle name="Followed Hyperlink" xfId="2079" builtinId="9" hidden="1"/>
    <cellStyle name="Followed Hyperlink" xfId="2081" builtinId="9" hidden="1"/>
    <cellStyle name="Followed Hyperlink" xfId="2083" builtinId="9" hidden="1"/>
    <cellStyle name="Followed Hyperlink" xfId="2085" builtinId="9" hidden="1"/>
    <cellStyle name="Followed Hyperlink" xfId="2087" builtinId="9" hidden="1"/>
    <cellStyle name="Followed Hyperlink" xfId="2089" builtinId="9" hidden="1"/>
    <cellStyle name="Followed Hyperlink" xfId="2091" builtinId="9" hidden="1"/>
    <cellStyle name="Followed Hyperlink" xfId="2093" builtinId="9" hidden="1"/>
    <cellStyle name="Followed Hyperlink" xfId="2095" builtinId="9" hidden="1"/>
    <cellStyle name="Followed Hyperlink" xfId="2097" builtinId="9" hidden="1"/>
    <cellStyle name="Followed Hyperlink" xfId="2099" builtinId="9" hidden="1"/>
    <cellStyle name="Followed Hyperlink" xfId="2101" builtinId="9" hidden="1"/>
    <cellStyle name="Followed Hyperlink" xfId="2103" builtinId="9" hidden="1"/>
    <cellStyle name="Followed Hyperlink" xfId="2105" builtinId="9" hidden="1"/>
    <cellStyle name="Followed Hyperlink" xfId="2107" builtinId="9" hidden="1"/>
    <cellStyle name="Followed Hyperlink" xfId="2109" builtinId="9" hidden="1"/>
    <cellStyle name="Followed Hyperlink" xfId="2111" builtinId="9" hidden="1"/>
    <cellStyle name="Followed Hyperlink" xfId="2113" builtinId="9" hidden="1"/>
    <cellStyle name="Followed Hyperlink" xfId="2115" builtinId="9" hidden="1"/>
    <cellStyle name="Followed Hyperlink" xfId="2117" builtinId="9" hidden="1"/>
    <cellStyle name="Followed Hyperlink" xfId="2119" builtinId="9" hidden="1"/>
    <cellStyle name="Followed Hyperlink" xfId="2121" builtinId="9" hidden="1"/>
    <cellStyle name="Followed Hyperlink" xfId="2123" builtinId="9" hidden="1"/>
    <cellStyle name="Followed Hyperlink" xfId="2125" builtinId="9" hidden="1"/>
    <cellStyle name="Followed Hyperlink" xfId="2127" builtinId="9" hidden="1"/>
    <cellStyle name="Followed Hyperlink" xfId="2129" builtinId="9" hidden="1"/>
    <cellStyle name="Followed Hyperlink" xfId="2131" builtinId="9" hidden="1"/>
    <cellStyle name="Followed Hyperlink" xfId="2133" builtinId="9" hidden="1"/>
    <cellStyle name="Followed Hyperlink" xfId="2135" builtinId="9" hidden="1"/>
    <cellStyle name="Followed Hyperlink" xfId="2137" builtinId="9" hidden="1"/>
    <cellStyle name="Followed Hyperlink" xfId="2139" builtinId="9" hidden="1"/>
    <cellStyle name="Followed Hyperlink" xfId="2141" builtinId="9" hidden="1"/>
    <cellStyle name="Followed Hyperlink" xfId="2143" builtinId="9" hidden="1"/>
    <cellStyle name="Followed Hyperlink" xfId="2145" builtinId="9" hidden="1"/>
    <cellStyle name="Followed Hyperlink" xfId="2147" builtinId="9" hidden="1"/>
    <cellStyle name="Followed Hyperlink" xfId="2149" builtinId="9" hidden="1"/>
    <cellStyle name="Followed Hyperlink" xfId="2151" builtinId="9" hidden="1"/>
    <cellStyle name="Followed Hyperlink" xfId="2153" builtinId="9" hidden="1"/>
    <cellStyle name="Followed Hyperlink" xfId="2155" builtinId="9" hidden="1"/>
    <cellStyle name="Followed Hyperlink" xfId="2157" builtinId="9" hidden="1"/>
    <cellStyle name="Followed Hyperlink" xfId="2159" builtinId="9" hidden="1"/>
    <cellStyle name="Followed Hyperlink" xfId="2161" builtinId="9" hidden="1"/>
    <cellStyle name="Followed Hyperlink" xfId="2163" builtinId="9" hidden="1"/>
    <cellStyle name="Followed Hyperlink" xfId="2165" builtinId="9" hidden="1"/>
    <cellStyle name="Followed Hyperlink" xfId="2167" builtinId="9" hidden="1"/>
    <cellStyle name="Followed Hyperlink" xfId="2169" builtinId="9" hidden="1"/>
    <cellStyle name="Followed Hyperlink" xfId="2171" builtinId="9" hidden="1"/>
    <cellStyle name="Followed Hyperlink" xfId="2173" builtinId="9" hidden="1"/>
    <cellStyle name="Followed Hyperlink" xfId="2175" builtinId="9" hidden="1"/>
    <cellStyle name="Followed Hyperlink" xfId="2177" builtinId="9" hidden="1"/>
    <cellStyle name="Followed Hyperlink" xfId="2179" builtinId="9" hidden="1"/>
    <cellStyle name="Followed Hyperlink" xfId="2181" builtinId="9" hidden="1"/>
    <cellStyle name="Followed Hyperlink" xfId="2183" builtinId="9" hidden="1"/>
    <cellStyle name="Followed Hyperlink" xfId="2185" builtinId="9" hidden="1"/>
    <cellStyle name="Followed Hyperlink" xfId="2187" builtinId="9" hidden="1"/>
    <cellStyle name="Followed Hyperlink" xfId="2189" builtinId="9" hidden="1"/>
    <cellStyle name="Followed Hyperlink" xfId="2191" builtinId="9" hidden="1"/>
    <cellStyle name="Followed Hyperlink" xfId="2193" builtinId="9" hidden="1"/>
    <cellStyle name="Followed Hyperlink" xfId="2195" builtinId="9" hidden="1"/>
    <cellStyle name="Followed Hyperlink" xfId="2197" builtinId="9" hidden="1"/>
    <cellStyle name="Followed Hyperlink" xfId="2199" builtinId="9" hidden="1"/>
    <cellStyle name="Followed Hyperlink" xfId="2201" builtinId="9" hidden="1"/>
    <cellStyle name="Followed Hyperlink" xfId="2203" builtinId="9" hidden="1"/>
    <cellStyle name="Followed Hyperlink" xfId="2205" builtinId="9" hidden="1"/>
    <cellStyle name="Followed Hyperlink" xfId="2207" builtinId="9" hidden="1"/>
    <cellStyle name="Followed Hyperlink" xfId="2209" builtinId="9" hidden="1"/>
    <cellStyle name="Followed Hyperlink" xfId="2211" builtinId="9" hidden="1"/>
    <cellStyle name="Followed Hyperlink" xfId="2213" builtinId="9" hidden="1"/>
    <cellStyle name="Followed Hyperlink" xfId="2215" builtinId="9" hidden="1"/>
    <cellStyle name="Followed Hyperlink" xfId="2217" builtinId="9" hidden="1"/>
    <cellStyle name="Followed Hyperlink" xfId="2219" builtinId="9" hidden="1"/>
    <cellStyle name="Followed Hyperlink" xfId="2221" builtinId="9" hidden="1"/>
    <cellStyle name="Followed Hyperlink" xfId="2223" builtinId="9" hidden="1"/>
    <cellStyle name="Followed Hyperlink" xfId="2225" builtinId="9" hidden="1"/>
    <cellStyle name="Followed Hyperlink" xfId="2227" builtinId="9" hidden="1"/>
    <cellStyle name="Followed Hyperlink" xfId="2229" builtinId="9" hidden="1"/>
    <cellStyle name="Followed Hyperlink" xfId="2231" builtinId="9" hidden="1"/>
    <cellStyle name="Followed Hyperlink" xfId="2233" builtinId="9" hidden="1"/>
    <cellStyle name="Followed Hyperlink" xfId="2235" builtinId="9" hidden="1"/>
    <cellStyle name="Followed Hyperlink" xfId="2237" builtinId="9" hidden="1"/>
    <cellStyle name="Followed Hyperlink" xfId="2239" builtinId="9" hidden="1"/>
    <cellStyle name="Followed Hyperlink" xfId="2241" builtinId="9" hidden="1"/>
    <cellStyle name="Followed Hyperlink" xfId="2243" builtinId="9" hidden="1"/>
    <cellStyle name="Followed Hyperlink" xfId="2245" builtinId="9" hidden="1"/>
    <cellStyle name="Followed Hyperlink" xfId="2247" builtinId="9" hidden="1"/>
    <cellStyle name="Followed Hyperlink" xfId="2249" builtinId="9" hidden="1"/>
    <cellStyle name="Followed Hyperlink" xfId="2251" builtinId="9" hidden="1"/>
    <cellStyle name="Followed Hyperlink" xfId="2253" builtinId="9" hidden="1"/>
    <cellStyle name="Followed Hyperlink" xfId="2255" builtinId="9" hidden="1"/>
    <cellStyle name="Followed Hyperlink" xfId="2257" builtinId="9" hidden="1"/>
    <cellStyle name="Followed Hyperlink" xfId="2259" builtinId="9" hidden="1"/>
    <cellStyle name="Followed Hyperlink" xfId="2261" builtinId="9" hidden="1"/>
    <cellStyle name="Followed Hyperlink" xfId="2263" builtinId="9" hidden="1"/>
    <cellStyle name="Followed Hyperlink" xfId="2265" builtinId="9" hidden="1"/>
    <cellStyle name="Followed Hyperlink" xfId="2267" builtinId="9" hidden="1"/>
    <cellStyle name="Followed Hyperlink" xfId="2269" builtinId="9" hidden="1"/>
    <cellStyle name="Followed Hyperlink" xfId="2271" builtinId="9" hidden="1"/>
    <cellStyle name="Followed Hyperlink" xfId="2273" builtinId="9" hidden="1"/>
    <cellStyle name="Followed Hyperlink" xfId="2275" builtinId="9" hidden="1"/>
    <cellStyle name="Followed Hyperlink" xfId="2277" builtinId="9" hidden="1"/>
    <cellStyle name="Followed Hyperlink" xfId="2279" builtinId="9" hidden="1"/>
    <cellStyle name="Followed Hyperlink" xfId="2281" builtinId="9" hidden="1"/>
    <cellStyle name="Followed Hyperlink" xfId="2283" builtinId="9" hidden="1"/>
    <cellStyle name="Followed Hyperlink" xfId="2285" builtinId="9" hidden="1"/>
    <cellStyle name="Followed Hyperlink" xfId="2287" builtinId="9" hidden="1"/>
    <cellStyle name="Followed Hyperlink" xfId="2289" builtinId="9" hidden="1"/>
    <cellStyle name="Followed Hyperlink" xfId="2291" builtinId="9" hidden="1"/>
    <cellStyle name="Followed Hyperlink" xfId="2293" builtinId="9" hidden="1"/>
    <cellStyle name="Followed Hyperlink" xfId="2295" builtinId="9" hidden="1"/>
    <cellStyle name="Followed Hyperlink" xfId="2297" builtinId="9" hidden="1"/>
    <cellStyle name="Followed Hyperlink" xfId="2299" builtinId="9" hidden="1"/>
    <cellStyle name="Followed Hyperlink" xfId="2301" builtinId="9" hidden="1"/>
    <cellStyle name="Followed Hyperlink" xfId="2303" builtinId="9" hidden="1"/>
    <cellStyle name="Followed Hyperlink" xfId="2305" builtinId="9" hidden="1"/>
    <cellStyle name="Followed Hyperlink" xfId="2307" builtinId="9" hidden="1"/>
    <cellStyle name="Followed Hyperlink" xfId="2309" builtinId="9" hidden="1"/>
    <cellStyle name="Followed Hyperlink" xfId="2311" builtinId="9" hidden="1"/>
    <cellStyle name="Followed Hyperlink" xfId="2313" builtinId="9" hidden="1"/>
    <cellStyle name="Followed Hyperlink" xfId="2315" builtinId="9" hidden="1"/>
    <cellStyle name="Followed Hyperlink" xfId="2317" builtinId="9" hidden="1"/>
    <cellStyle name="Followed Hyperlink" xfId="2319" builtinId="9" hidden="1"/>
    <cellStyle name="Followed Hyperlink" xfId="2321" builtinId="9" hidden="1"/>
    <cellStyle name="Followed Hyperlink" xfId="2323" builtinId="9" hidden="1"/>
    <cellStyle name="Followed Hyperlink" xfId="2325" builtinId="9" hidden="1"/>
    <cellStyle name="Followed Hyperlink" xfId="2327" builtinId="9" hidden="1"/>
    <cellStyle name="Followed Hyperlink" xfId="2329" builtinId="9" hidden="1"/>
    <cellStyle name="Followed Hyperlink" xfId="2331" builtinId="9" hidden="1"/>
    <cellStyle name="Followed Hyperlink" xfId="2333" builtinId="9" hidden="1"/>
    <cellStyle name="Followed Hyperlink" xfId="2335" builtinId="9" hidden="1"/>
    <cellStyle name="Followed Hyperlink" xfId="2337" builtinId="9" hidden="1"/>
    <cellStyle name="Followed Hyperlink" xfId="2339" builtinId="9" hidden="1"/>
    <cellStyle name="Followed Hyperlink" xfId="2341" builtinId="9" hidden="1"/>
    <cellStyle name="Followed Hyperlink" xfId="2343" builtinId="9" hidden="1"/>
    <cellStyle name="Followed Hyperlink" xfId="2345" builtinId="9" hidden="1"/>
    <cellStyle name="Followed Hyperlink" xfId="2347" builtinId="9" hidden="1"/>
    <cellStyle name="Followed Hyperlink" xfId="2349" builtinId="9" hidden="1"/>
    <cellStyle name="Followed Hyperlink" xfId="2351" builtinId="9" hidden="1"/>
    <cellStyle name="Followed Hyperlink" xfId="2353" builtinId="9" hidden="1"/>
    <cellStyle name="Followed Hyperlink" xfId="2355" builtinId="9" hidden="1"/>
    <cellStyle name="Followed Hyperlink" xfId="2357" builtinId="9" hidden="1"/>
    <cellStyle name="Followed Hyperlink" xfId="2359" builtinId="9" hidden="1"/>
    <cellStyle name="Followed Hyperlink" xfId="2361" builtinId="9" hidden="1"/>
    <cellStyle name="Followed Hyperlink" xfId="2363" builtinId="9" hidden="1"/>
    <cellStyle name="Followed Hyperlink" xfId="2365" builtinId="9" hidden="1"/>
    <cellStyle name="Followed Hyperlink" xfId="2367" builtinId="9" hidden="1"/>
    <cellStyle name="Followed Hyperlink" xfId="2369" builtinId="9" hidden="1"/>
    <cellStyle name="Followed Hyperlink" xfId="2371" builtinId="9" hidden="1"/>
    <cellStyle name="Followed Hyperlink" xfId="2373" builtinId="9" hidden="1"/>
    <cellStyle name="Followed Hyperlink" xfId="2375" builtinId="9" hidden="1"/>
    <cellStyle name="Followed Hyperlink" xfId="2377" builtinId="9" hidden="1"/>
    <cellStyle name="Followed Hyperlink" xfId="2379" builtinId="9" hidden="1"/>
    <cellStyle name="Followed Hyperlink" xfId="2381" builtinId="9" hidden="1"/>
    <cellStyle name="Followed Hyperlink" xfId="2383" builtinId="9" hidden="1"/>
    <cellStyle name="Followed Hyperlink" xfId="2385" builtinId="9" hidden="1"/>
    <cellStyle name="Followed Hyperlink" xfId="2387" builtinId="9" hidden="1"/>
    <cellStyle name="Followed Hyperlink" xfId="2389" builtinId="9" hidden="1"/>
    <cellStyle name="Followed Hyperlink" xfId="2391" builtinId="9" hidden="1"/>
    <cellStyle name="Followed Hyperlink" xfId="2393" builtinId="9" hidden="1"/>
    <cellStyle name="Followed Hyperlink" xfId="2395" builtinId="9" hidden="1"/>
    <cellStyle name="Followed Hyperlink" xfId="2397" builtinId="9" hidden="1"/>
    <cellStyle name="Followed Hyperlink" xfId="2399" builtinId="9" hidden="1"/>
    <cellStyle name="Followed Hyperlink" xfId="2401" builtinId="9" hidden="1"/>
    <cellStyle name="Followed Hyperlink" xfId="2403" builtinId="9" hidden="1"/>
    <cellStyle name="Followed Hyperlink" xfId="2405" builtinId="9" hidden="1"/>
    <cellStyle name="Followed Hyperlink" xfId="2407" builtinId="9" hidden="1"/>
    <cellStyle name="Followed Hyperlink" xfId="2409" builtinId="9" hidden="1"/>
    <cellStyle name="Followed Hyperlink" xfId="2411" builtinId="9" hidden="1"/>
    <cellStyle name="Followed Hyperlink" xfId="2413" builtinId="9" hidden="1"/>
    <cellStyle name="Followed Hyperlink" xfId="2415" builtinId="9" hidden="1"/>
    <cellStyle name="Followed Hyperlink" xfId="2417" builtinId="9" hidden="1"/>
    <cellStyle name="Followed Hyperlink" xfId="2419" builtinId="9" hidden="1"/>
    <cellStyle name="Followed Hyperlink" xfId="2421" builtinId="9" hidden="1"/>
    <cellStyle name="Followed Hyperlink" xfId="2423" builtinId="9" hidden="1"/>
    <cellStyle name="Followed Hyperlink" xfId="2425" builtinId="9" hidden="1"/>
    <cellStyle name="Followed Hyperlink" xfId="2427" builtinId="9" hidden="1"/>
    <cellStyle name="Followed Hyperlink" xfId="2429" builtinId="9" hidden="1"/>
    <cellStyle name="Followed Hyperlink" xfId="2431" builtinId="9" hidden="1"/>
    <cellStyle name="Followed Hyperlink" xfId="2433" builtinId="9" hidden="1"/>
    <cellStyle name="Followed Hyperlink" xfId="2435" builtinId="9" hidden="1"/>
    <cellStyle name="Followed Hyperlink" xfId="2437" builtinId="9" hidden="1"/>
    <cellStyle name="Followed Hyperlink" xfId="2439" builtinId="9" hidden="1"/>
    <cellStyle name="Followed Hyperlink" xfId="2441" builtinId="9" hidden="1"/>
    <cellStyle name="Followed Hyperlink" xfId="2443" builtinId="9" hidden="1"/>
    <cellStyle name="Followed Hyperlink" xfId="2445" builtinId="9" hidden="1"/>
    <cellStyle name="Followed Hyperlink" xfId="2447" builtinId="9" hidden="1"/>
    <cellStyle name="Followed Hyperlink" xfId="2449" builtinId="9" hidden="1"/>
    <cellStyle name="Followed Hyperlink" xfId="2451" builtinId="9" hidden="1"/>
    <cellStyle name="Followed Hyperlink" xfId="2453" builtinId="9" hidden="1"/>
    <cellStyle name="Followed Hyperlink" xfId="2455" builtinId="9" hidden="1"/>
    <cellStyle name="Followed Hyperlink" xfId="2457" builtinId="9" hidden="1"/>
    <cellStyle name="Followed Hyperlink" xfId="2459" builtinId="9" hidden="1"/>
    <cellStyle name="Followed Hyperlink" xfId="2461" builtinId="9" hidden="1"/>
    <cellStyle name="Followed Hyperlink" xfId="2463" builtinId="9" hidden="1"/>
    <cellStyle name="Followed Hyperlink" xfId="2465" builtinId="9" hidden="1"/>
    <cellStyle name="Followed Hyperlink" xfId="2467" builtinId="9" hidden="1"/>
    <cellStyle name="Followed Hyperlink" xfId="2469" builtinId="9" hidden="1"/>
    <cellStyle name="Followed Hyperlink" xfId="2471" builtinId="9" hidden="1"/>
    <cellStyle name="Followed Hyperlink" xfId="2473" builtinId="9" hidden="1"/>
    <cellStyle name="Followed Hyperlink" xfId="2475" builtinId="9" hidden="1"/>
    <cellStyle name="Followed Hyperlink" xfId="2477" builtinId="9" hidden="1"/>
    <cellStyle name="Followed Hyperlink" xfId="2479" builtinId="9" hidden="1"/>
    <cellStyle name="Followed Hyperlink" xfId="2481" builtinId="9" hidden="1"/>
    <cellStyle name="Followed Hyperlink" xfId="2483" builtinId="9" hidden="1"/>
    <cellStyle name="Followed Hyperlink" xfId="2485" builtinId="9" hidden="1"/>
    <cellStyle name="Followed Hyperlink" xfId="2487" builtinId="9" hidden="1"/>
    <cellStyle name="Followed Hyperlink" xfId="2489" builtinId="9" hidden="1"/>
    <cellStyle name="Followed Hyperlink" xfId="2491" builtinId="9" hidden="1"/>
    <cellStyle name="Followed Hyperlink" xfId="2493" builtinId="9" hidden="1"/>
    <cellStyle name="Followed Hyperlink" xfId="2495" builtinId="9" hidden="1"/>
    <cellStyle name="Followed Hyperlink" xfId="2497" builtinId="9" hidden="1"/>
    <cellStyle name="Followed Hyperlink" xfId="2499" builtinId="9" hidden="1"/>
    <cellStyle name="Followed Hyperlink" xfId="2501" builtinId="9" hidden="1"/>
    <cellStyle name="Followed Hyperlink" xfId="2503" builtinId="9" hidden="1"/>
    <cellStyle name="Followed Hyperlink" xfId="2505" builtinId="9" hidden="1"/>
    <cellStyle name="Followed Hyperlink" xfId="2507" builtinId="9" hidden="1"/>
    <cellStyle name="Followed Hyperlink" xfId="2509" builtinId="9" hidden="1"/>
    <cellStyle name="Followed Hyperlink" xfId="2511" builtinId="9" hidden="1"/>
    <cellStyle name="Followed Hyperlink" xfId="2513" builtinId="9" hidden="1"/>
    <cellStyle name="Followed Hyperlink" xfId="2515" builtinId="9" hidden="1"/>
    <cellStyle name="Followed Hyperlink" xfId="2517" builtinId="9" hidden="1"/>
    <cellStyle name="Followed Hyperlink" xfId="2519" builtinId="9" hidden="1"/>
    <cellStyle name="Followed Hyperlink" xfId="2521" builtinId="9" hidden="1"/>
    <cellStyle name="Followed Hyperlink" xfId="2523" builtinId="9" hidden="1"/>
    <cellStyle name="Followed Hyperlink" xfId="2525" builtinId="9" hidden="1"/>
    <cellStyle name="Followed Hyperlink" xfId="2527" builtinId="9" hidden="1"/>
    <cellStyle name="Followed Hyperlink" xfId="2529" builtinId="9" hidden="1"/>
    <cellStyle name="Followed Hyperlink" xfId="2531" builtinId="9" hidden="1"/>
    <cellStyle name="Followed Hyperlink" xfId="2533" builtinId="9" hidden="1"/>
    <cellStyle name="Followed Hyperlink" xfId="2535" builtinId="9" hidden="1"/>
    <cellStyle name="Followed Hyperlink" xfId="2537" builtinId="9" hidden="1"/>
    <cellStyle name="Followed Hyperlink" xfId="2539" builtinId="9" hidden="1"/>
    <cellStyle name="Followed Hyperlink" xfId="2541" builtinId="9" hidden="1"/>
    <cellStyle name="Followed Hyperlink" xfId="2543" builtinId="9" hidden="1"/>
    <cellStyle name="Followed Hyperlink" xfId="2545" builtinId="9" hidden="1"/>
    <cellStyle name="Followed Hyperlink" xfId="2547" builtinId="9" hidden="1"/>
    <cellStyle name="Followed Hyperlink" xfId="2549" builtinId="9" hidden="1"/>
    <cellStyle name="Followed Hyperlink" xfId="2551" builtinId="9" hidden="1"/>
    <cellStyle name="Followed Hyperlink" xfId="2553" builtinId="9" hidden="1"/>
    <cellStyle name="Followed Hyperlink" xfId="2555" builtinId="9" hidden="1"/>
    <cellStyle name="Followed Hyperlink" xfId="2557" builtinId="9" hidden="1"/>
    <cellStyle name="Followed Hyperlink" xfId="2559" builtinId="9" hidden="1"/>
    <cellStyle name="Followed Hyperlink" xfId="2561" builtinId="9" hidden="1"/>
    <cellStyle name="Followed Hyperlink" xfId="2563" builtinId="9" hidden="1"/>
    <cellStyle name="Followed Hyperlink" xfId="2565" builtinId="9" hidden="1"/>
    <cellStyle name="Followed Hyperlink" xfId="2567" builtinId="9" hidden="1"/>
    <cellStyle name="Followed Hyperlink" xfId="2569" builtinId="9" hidden="1"/>
    <cellStyle name="Followed Hyperlink" xfId="2571" builtinId="9" hidden="1"/>
    <cellStyle name="Followed Hyperlink" xfId="2573" builtinId="9" hidden="1"/>
    <cellStyle name="Followed Hyperlink" xfId="2575" builtinId="9" hidden="1"/>
    <cellStyle name="Followed Hyperlink" xfId="2577" builtinId="9" hidden="1"/>
    <cellStyle name="Followed Hyperlink" xfId="2579" builtinId="9" hidden="1"/>
    <cellStyle name="Followed Hyperlink" xfId="2581" builtinId="9" hidden="1"/>
    <cellStyle name="Followed Hyperlink" xfId="2583" builtinId="9" hidden="1"/>
    <cellStyle name="Followed Hyperlink" xfId="2585" builtinId="9" hidden="1"/>
    <cellStyle name="Followed Hyperlink" xfId="2587" builtinId="9" hidden="1"/>
    <cellStyle name="Followed Hyperlink" xfId="2589" builtinId="9" hidden="1"/>
    <cellStyle name="Followed Hyperlink" xfId="2591" builtinId="9" hidden="1"/>
    <cellStyle name="Followed Hyperlink" xfId="2593" builtinId="9" hidden="1"/>
    <cellStyle name="Followed Hyperlink" xfId="2595" builtinId="9" hidden="1"/>
    <cellStyle name="Followed Hyperlink" xfId="2597" builtinId="9" hidden="1"/>
    <cellStyle name="Followed Hyperlink" xfId="2599" builtinId="9" hidden="1"/>
    <cellStyle name="Followed Hyperlink" xfId="2601" builtinId="9" hidden="1"/>
    <cellStyle name="Followed Hyperlink" xfId="2603" builtinId="9" hidden="1"/>
    <cellStyle name="Followed Hyperlink" xfId="2605" builtinId="9" hidden="1"/>
    <cellStyle name="Followed Hyperlink" xfId="2607" builtinId="9" hidden="1"/>
    <cellStyle name="Followed Hyperlink" xfId="2609" builtinId="9" hidden="1"/>
    <cellStyle name="Followed Hyperlink" xfId="2611" builtinId="9" hidden="1"/>
    <cellStyle name="Followed Hyperlink" xfId="2613" builtinId="9" hidden="1"/>
    <cellStyle name="Followed Hyperlink" xfId="2615" builtinId="9" hidden="1"/>
    <cellStyle name="Followed Hyperlink" xfId="2617" builtinId="9" hidden="1"/>
    <cellStyle name="Followed Hyperlink" xfId="2619" builtinId="9" hidden="1"/>
    <cellStyle name="Followed Hyperlink" xfId="2621" builtinId="9" hidden="1"/>
    <cellStyle name="Followed Hyperlink" xfId="2623" builtinId="9" hidden="1"/>
    <cellStyle name="Followed Hyperlink" xfId="2625" builtinId="9" hidden="1"/>
    <cellStyle name="Followed Hyperlink" xfId="2627" builtinId="9" hidden="1"/>
    <cellStyle name="Followed Hyperlink" xfId="2629" builtinId="9" hidden="1"/>
    <cellStyle name="Followed Hyperlink" xfId="2631" builtinId="9" hidden="1"/>
    <cellStyle name="Followed Hyperlink" xfId="2633" builtinId="9" hidden="1"/>
    <cellStyle name="Followed Hyperlink" xfId="2635" builtinId="9" hidden="1"/>
    <cellStyle name="Followed Hyperlink" xfId="2637" builtinId="9" hidden="1"/>
    <cellStyle name="Followed Hyperlink" xfId="2639" builtinId="9" hidden="1"/>
    <cellStyle name="Followed Hyperlink" xfId="2641" builtinId="9" hidden="1"/>
    <cellStyle name="Followed Hyperlink" xfId="2643" builtinId="9" hidden="1"/>
    <cellStyle name="Followed Hyperlink" xfId="2645" builtinId="9" hidden="1"/>
    <cellStyle name="Followed Hyperlink" xfId="2647" builtinId="9" hidden="1"/>
    <cellStyle name="Followed Hyperlink" xfId="2649" builtinId="9" hidden="1"/>
    <cellStyle name="Followed Hyperlink" xfId="2651" builtinId="9" hidden="1"/>
    <cellStyle name="Followed Hyperlink" xfId="2653" builtinId="9" hidden="1"/>
    <cellStyle name="Followed Hyperlink" xfId="2655" builtinId="9" hidden="1"/>
    <cellStyle name="Followed Hyperlink" xfId="2657" builtinId="9" hidden="1"/>
    <cellStyle name="Followed Hyperlink" xfId="2659" builtinId="9" hidden="1"/>
    <cellStyle name="Followed Hyperlink" xfId="2661" builtinId="9" hidden="1"/>
    <cellStyle name="Followed Hyperlink" xfId="2663" builtinId="9" hidden="1"/>
    <cellStyle name="Followed Hyperlink" xfId="2665" builtinId="9" hidden="1"/>
    <cellStyle name="Followed Hyperlink" xfId="2667" builtinId="9" hidden="1"/>
    <cellStyle name="Followed Hyperlink" xfId="2669" builtinId="9" hidden="1"/>
    <cellStyle name="Followed Hyperlink" xfId="2671" builtinId="9" hidden="1"/>
    <cellStyle name="Followed Hyperlink" xfId="2673" builtinId="9" hidden="1"/>
    <cellStyle name="Followed Hyperlink" xfId="2675" builtinId="9" hidden="1"/>
    <cellStyle name="Followed Hyperlink" xfId="2677" builtinId="9" hidden="1"/>
    <cellStyle name="Followed Hyperlink" xfId="2679" builtinId="9" hidden="1"/>
    <cellStyle name="Followed Hyperlink" xfId="2681" builtinId="9" hidden="1"/>
    <cellStyle name="Followed Hyperlink" xfId="2683" builtinId="9" hidden="1"/>
    <cellStyle name="Followed Hyperlink" xfId="2685" builtinId="9" hidden="1"/>
    <cellStyle name="Followed Hyperlink" xfId="2687" builtinId="9" hidden="1"/>
    <cellStyle name="Followed Hyperlink" xfId="2689" builtinId="9" hidden="1"/>
    <cellStyle name="Followed Hyperlink" xfId="2691" builtinId="9" hidden="1"/>
    <cellStyle name="Followed Hyperlink" xfId="2693" builtinId="9" hidden="1"/>
    <cellStyle name="Followed Hyperlink" xfId="2695" builtinId="9" hidden="1"/>
    <cellStyle name="Followed Hyperlink" xfId="2697" builtinId="9" hidden="1"/>
    <cellStyle name="Followed Hyperlink" xfId="2699" builtinId="9" hidden="1"/>
    <cellStyle name="Followed Hyperlink" xfId="2701" builtinId="9" hidden="1"/>
    <cellStyle name="Followed Hyperlink" xfId="2703" builtinId="9" hidden="1"/>
    <cellStyle name="Followed Hyperlink" xfId="2705" builtinId="9" hidden="1"/>
    <cellStyle name="Followed Hyperlink" xfId="2707" builtinId="9" hidden="1"/>
    <cellStyle name="Followed Hyperlink" xfId="2709" builtinId="9" hidden="1"/>
    <cellStyle name="Followed Hyperlink" xfId="2711" builtinId="9" hidden="1"/>
    <cellStyle name="Followed Hyperlink" xfId="2713" builtinId="9" hidden="1"/>
    <cellStyle name="Followed Hyperlink" xfId="2715" builtinId="9" hidden="1"/>
    <cellStyle name="Followed Hyperlink" xfId="2717" builtinId="9" hidden="1"/>
    <cellStyle name="Followed Hyperlink" xfId="2719" builtinId="9" hidden="1"/>
    <cellStyle name="Followed Hyperlink" xfId="2721" builtinId="9" hidden="1"/>
    <cellStyle name="Followed Hyperlink" xfId="2723" builtinId="9" hidden="1"/>
    <cellStyle name="Followed Hyperlink" xfId="2725" builtinId="9" hidden="1"/>
    <cellStyle name="Followed Hyperlink" xfId="2727" builtinId="9" hidden="1"/>
    <cellStyle name="Followed Hyperlink" xfId="2729" builtinId="9" hidden="1"/>
    <cellStyle name="Followed Hyperlink" xfId="2731" builtinId="9" hidden="1"/>
    <cellStyle name="Followed Hyperlink" xfId="2733" builtinId="9" hidden="1"/>
    <cellStyle name="Followed Hyperlink" xfId="2735" builtinId="9" hidden="1"/>
    <cellStyle name="Followed Hyperlink" xfId="2737" builtinId="9" hidden="1"/>
    <cellStyle name="Followed Hyperlink" xfId="2739" builtinId="9" hidden="1"/>
    <cellStyle name="Followed Hyperlink" xfId="2741" builtinId="9" hidden="1"/>
    <cellStyle name="Followed Hyperlink" xfId="2743" builtinId="9" hidden="1"/>
    <cellStyle name="Followed Hyperlink" xfId="2745" builtinId="9" hidden="1"/>
    <cellStyle name="Followed Hyperlink" xfId="2747" builtinId="9" hidden="1"/>
    <cellStyle name="Followed Hyperlink" xfId="2749" builtinId="9" hidden="1"/>
    <cellStyle name="Followed Hyperlink" xfId="2751" builtinId="9" hidden="1"/>
    <cellStyle name="Followed Hyperlink" xfId="2753" builtinId="9" hidden="1"/>
    <cellStyle name="Followed Hyperlink" xfId="2755" builtinId="9" hidden="1"/>
    <cellStyle name="Followed Hyperlink" xfId="2757" builtinId="9" hidden="1"/>
    <cellStyle name="Followed Hyperlink" xfId="2759" builtinId="9" hidden="1"/>
    <cellStyle name="Followed Hyperlink" xfId="2761" builtinId="9" hidden="1"/>
    <cellStyle name="Followed Hyperlink" xfId="2763" builtinId="9" hidden="1"/>
    <cellStyle name="Followed Hyperlink" xfId="2765" builtinId="9" hidden="1"/>
    <cellStyle name="Followed Hyperlink" xfId="2767" builtinId="9" hidden="1"/>
    <cellStyle name="Followed Hyperlink" xfId="2769" builtinId="9" hidden="1"/>
    <cellStyle name="Followed Hyperlink" xfId="2771" builtinId="9" hidden="1"/>
    <cellStyle name="Followed Hyperlink" xfId="2773" builtinId="9" hidden="1"/>
    <cellStyle name="Followed Hyperlink" xfId="2775" builtinId="9" hidden="1"/>
    <cellStyle name="Followed Hyperlink" xfId="2777" builtinId="9" hidden="1"/>
    <cellStyle name="Followed Hyperlink" xfId="2779" builtinId="9" hidden="1"/>
    <cellStyle name="Followed Hyperlink" xfId="2781" builtinId="9" hidden="1"/>
    <cellStyle name="Followed Hyperlink" xfId="2783" builtinId="9" hidden="1"/>
    <cellStyle name="Followed Hyperlink" xfId="2785" builtinId="9" hidden="1"/>
    <cellStyle name="Followed Hyperlink" xfId="2787" builtinId="9" hidden="1"/>
    <cellStyle name="Followed Hyperlink" xfId="2789" builtinId="9" hidden="1"/>
    <cellStyle name="Followed Hyperlink" xfId="2791" builtinId="9" hidden="1"/>
    <cellStyle name="Followed Hyperlink" xfId="2793" builtinId="9" hidden="1"/>
    <cellStyle name="Followed Hyperlink" xfId="2795" builtinId="9" hidden="1"/>
    <cellStyle name="Followed Hyperlink" xfId="2797" builtinId="9" hidden="1"/>
    <cellStyle name="Followed Hyperlink" xfId="2799" builtinId="9" hidden="1"/>
    <cellStyle name="Followed Hyperlink" xfId="2801" builtinId="9" hidden="1"/>
    <cellStyle name="Followed Hyperlink" xfId="2803" builtinId="9" hidden="1"/>
    <cellStyle name="Followed Hyperlink" xfId="2805" builtinId="9" hidden="1"/>
    <cellStyle name="Followed Hyperlink" xfId="2807" builtinId="9" hidden="1"/>
    <cellStyle name="Followed Hyperlink" xfId="2809" builtinId="9" hidden="1"/>
    <cellStyle name="Followed Hyperlink" xfId="2811" builtinId="9" hidden="1"/>
    <cellStyle name="Followed Hyperlink" xfId="2813" builtinId="9" hidden="1"/>
    <cellStyle name="Followed Hyperlink" xfId="2815" builtinId="9" hidden="1"/>
    <cellStyle name="Followed Hyperlink" xfId="2817" builtinId="9" hidden="1"/>
    <cellStyle name="Followed Hyperlink" xfId="2819" builtinId="9" hidden="1"/>
    <cellStyle name="Followed Hyperlink" xfId="2821" builtinId="9" hidden="1"/>
    <cellStyle name="Followed Hyperlink" xfId="2823" builtinId="9" hidden="1"/>
    <cellStyle name="Followed Hyperlink" xfId="2825" builtinId="9" hidden="1"/>
    <cellStyle name="Followed Hyperlink" xfId="2827" builtinId="9" hidden="1"/>
    <cellStyle name="Followed Hyperlink" xfId="2829" builtinId="9" hidden="1"/>
    <cellStyle name="Followed Hyperlink" xfId="2831" builtinId="9" hidden="1"/>
    <cellStyle name="Followed Hyperlink" xfId="2833" builtinId="9" hidden="1"/>
    <cellStyle name="Followed Hyperlink" xfId="2835" builtinId="9" hidden="1"/>
    <cellStyle name="Followed Hyperlink" xfId="2837" builtinId="9" hidden="1"/>
    <cellStyle name="Followed Hyperlink" xfId="2839" builtinId="9" hidden="1"/>
    <cellStyle name="Followed Hyperlink" xfId="2841" builtinId="9" hidden="1"/>
    <cellStyle name="Followed Hyperlink" xfId="2843" builtinId="9" hidden="1"/>
    <cellStyle name="Followed Hyperlink" xfId="2845" builtinId="9" hidden="1"/>
    <cellStyle name="Followed Hyperlink" xfId="2847" builtinId="9" hidden="1"/>
    <cellStyle name="Followed Hyperlink" xfId="2849" builtinId="9" hidden="1"/>
    <cellStyle name="Followed Hyperlink" xfId="2851" builtinId="9" hidden="1"/>
    <cellStyle name="Followed Hyperlink" xfId="2853" builtinId="9" hidden="1"/>
    <cellStyle name="Followed Hyperlink" xfId="2855" builtinId="9" hidden="1"/>
    <cellStyle name="Followed Hyperlink" xfId="2857" builtinId="9" hidden="1"/>
    <cellStyle name="Followed Hyperlink" xfId="2859" builtinId="9" hidden="1"/>
    <cellStyle name="Followed Hyperlink" xfId="2861" builtinId="9" hidden="1"/>
    <cellStyle name="Followed Hyperlink" xfId="2863" builtinId="9" hidden="1"/>
    <cellStyle name="Followed Hyperlink" xfId="2865" builtinId="9" hidden="1"/>
    <cellStyle name="Followed Hyperlink" xfId="2867" builtinId="9" hidden="1"/>
    <cellStyle name="Followed Hyperlink" xfId="2869" builtinId="9" hidden="1"/>
    <cellStyle name="Followed Hyperlink" xfId="2871" builtinId="9" hidden="1"/>
    <cellStyle name="Followed Hyperlink" xfId="2873" builtinId="9" hidden="1"/>
    <cellStyle name="Followed Hyperlink" xfId="2875" builtinId="9" hidden="1"/>
    <cellStyle name="Followed Hyperlink" xfId="2877" builtinId="9" hidden="1"/>
    <cellStyle name="Followed Hyperlink" xfId="2879" builtinId="9" hidden="1"/>
    <cellStyle name="Followed Hyperlink" xfId="2881" builtinId="9" hidden="1"/>
    <cellStyle name="Followed Hyperlink" xfId="2883" builtinId="9" hidden="1"/>
    <cellStyle name="Followed Hyperlink" xfId="2885" builtinId="9" hidden="1"/>
    <cellStyle name="Followed Hyperlink" xfId="2887" builtinId="9" hidden="1"/>
    <cellStyle name="Followed Hyperlink" xfId="2889" builtinId="9" hidden="1"/>
    <cellStyle name="Followed Hyperlink" xfId="2891" builtinId="9" hidden="1"/>
    <cellStyle name="Followed Hyperlink" xfId="2893" builtinId="9" hidden="1"/>
    <cellStyle name="Followed Hyperlink" xfId="2895" builtinId="9" hidden="1"/>
    <cellStyle name="Followed Hyperlink" xfId="2897" builtinId="9" hidden="1"/>
    <cellStyle name="Followed Hyperlink" xfId="2899" builtinId="9" hidden="1"/>
    <cellStyle name="Followed Hyperlink" xfId="2901" builtinId="9" hidden="1"/>
    <cellStyle name="Followed Hyperlink" xfId="2903" builtinId="9" hidden="1"/>
    <cellStyle name="Followed Hyperlink" xfId="2905" builtinId="9" hidden="1"/>
    <cellStyle name="Followed Hyperlink" xfId="2907" builtinId="9" hidden="1"/>
    <cellStyle name="Followed Hyperlink" xfId="2909" builtinId="9" hidden="1"/>
    <cellStyle name="Followed Hyperlink" xfId="2911" builtinId="9" hidden="1"/>
    <cellStyle name="Followed Hyperlink" xfId="2913" builtinId="9" hidden="1"/>
    <cellStyle name="Followed Hyperlink" xfId="2915" builtinId="9" hidden="1"/>
    <cellStyle name="Followed Hyperlink" xfId="2917" builtinId="9" hidden="1"/>
    <cellStyle name="Followed Hyperlink" xfId="2919" builtinId="9" hidden="1"/>
    <cellStyle name="Followed Hyperlink" xfId="2921" builtinId="9" hidden="1"/>
    <cellStyle name="Followed Hyperlink" xfId="2923" builtinId="9" hidden="1"/>
    <cellStyle name="Followed Hyperlink" xfId="2925" builtinId="9" hidden="1"/>
    <cellStyle name="Followed Hyperlink" xfId="2927" builtinId="9" hidden="1"/>
    <cellStyle name="Followed Hyperlink" xfId="2929" builtinId="9" hidden="1"/>
    <cellStyle name="Followed Hyperlink" xfId="2931" builtinId="9" hidden="1"/>
    <cellStyle name="Followed Hyperlink" xfId="2933" builtinId="9" hidden="1"/>
    <cellStyle name="Followed Hyperlink" xfId="2935" builtinId="9" hidden="1"/>
    <cellStyle name="Followed Hyperlink" xfId="2937" builtinId="9" hidden="1"/>
    <cellStyle name="Followed Hyperlink" xfId="2939" builtinId="9" hidden="1"/>
    <cellStyle name="Followed Hyperlink" xfId="2941" builtinId="9" hidden="1"/>
    <cellStyle name="Followed Hyperlink" xfId="2943" builtinId="9" hidden="1"/>
    <cellStyle name="Followed Hyperlink" xfId="2945" builtinId="9" hidden="1"/>
    <cellStyle name="Followed Hyperlink" xfId="2947" builtinId="9" hidden="1"/>
    <cellStyle name="Followed Hyperlink" xfId="2949" builtinId="9" hidden="1"/>
    <cellStyle name="Followed Hyperlink" xfId="2951" builtinId="9" hidden="1"/>
    <cellStyle name="Followed Hyperlink" xfId="2953" builtinId="9" hidden="1"/>
    <cellStyle name="Followed Hyperlink" xfId="2955" builtinId="9" hidden="1"/>
    <cellStyle name="Followed Hyperlink" xfId="2957" builtinId="9" hidden="1"/>
    <cellStyle name="Followed Hyperlink" xfId="2959" builtinId="9" hidden="1"/>
    <cellStyle name="Followed Hyperlink" xfId="2961" builtinId="9" hidden="1"/>
    <cellStyle name="Followed Hyperlink" xfId="2963" builtinId="9" hidden="1"/>
    <cellStyle name="Followed Hyperlink" xfId="2965" builtinId="9" hidden="1"/>
    <cellStyle name="Followed Hyperlink" xfId="2967" builtinId="9" hidden="1"/>
    <cellStyle name="Followed Hyperlink" xfId="2969" builtinId="9" hidden="1"/>
    <cellStyle name="Followed Hyperlink" xfId="2971" builtinId="9" hidden="1"/>
    <cellStyle name="Followed Hyperlink" xfId="2973" builtinId="9" hidden="1"/>
    <cellStyle name="Followed Hyperlink" xfId="2975" builtinId="9" hidden="1"/>
    <cellStyle name="Followed Hyperlink" xfId="2977" builtinId="9" hidden="1"/>
    <cellStyle name="Followed Hyperlink" xfId="2979" builtinId="9" hidden="1"/>
    <cellStyle name="Followed Hyperlink" xfId="2981" builtinId="9" hidden="1"/>
    <cellStyle name="Followed Hyperlink" xfId="2983" builtinId="9" hidden="1"/>
    <cellStyle name="Followed Hyperlink" xfId="2985" builtinId="9" hidden="1"/>
    <cellStyle name="Followed Hyperlink" xfId="2987" builtinId="9" hidden="1"/>
    <cellStyle name="Followed Hyperlink" xfId="2989" builtinId="9" hidden="1"/>
    <cellStyle name="Followed Hyperlink" xfId="2991" builtinId="9" hidden="1"/>
    <cellStyle name="Followed Hyperlink" xfId="2993" builtinId="9" hidden="1"/>
    <cellStyle name="Followed Hyperlink" xfId="2995" builtinId="9" hidden="1"/>
    <cellStyle name="Followed Hyperlink" xfId="2997" builtinId="9" hidden="1"/>
    <cellStyle name="Followed Hyperlink" xfId="2999" builtinId="9" hidden="1"/>
    <cellStyle name="Followed Hyperlink" xfId="3001" builtinId="9" hidden="1"/>
    <cellStyle name="Followed Hyperlink" xfId="3003" builtinId="9" hidden="1"/>
    <cellStyle name="Followed Hyperlink" xfId="3005" builtinId="9" hidden="1"/>
    <cellStyle name="Followed Hyperlink" xfId="3007" builtinId="9" hidden="1"/>
    <cellStyle name="Followed Hyperlink" xfId="3009" builtinId="9" hidden="1"/>
    <cellStyle name="Followed Hyperlink" xfId="3011" builtinId="9" hidden="1"/>
    <cellStyle name="Followed Hyperlink" xfId="3013" builtinId="9" hidden="1"/>
    <cellStyle name="Followed Hyperlink" xfId="3015" builtinId="9" hidden="1"/>
    <cellStyle name="Followed Hyperlink" xfId="3017" builtinId="9" hidden="1"/>
    <cellStyle name="Followed Hyperlink" xfId="3019" builtinId="9" hidden="1"/>
    <cellStyle name="Followed Hyperlink" xfId="3021" builtinId="9" hidden="1"/>
    <cellStyle name="Followed Hyperlink" xfId="3023" builtinId="9" hidden="1"/>
    <cellStyle name="Followed Hyperlink" xfId="3025" builtinId="9" hidden="1"/>
    <cellStyle name="Followed Hyperlink" xfId="3027" builtinId="9" hidden="1"/>
    <cellStyle name="Followed Hyperlink" xfId="3029" builtinId="9" hidden="1"/>
    <cellStyle name="Followed Hyperlink" xfId="3031" builtinId="9" hidden="1"/>
    <cellStyle name="Followed Hyperlink" xfId="3033" builtinId="9" hidden="1"/>
    <cellStyle name="Followed Hyperlink" xfId="3035" builtinId="9" hidden="1"/>
    <cellStyle name="Followed Hyperlink" xfId="3037" builtinId="9" hidden="1"/>
    <cellStyle name="Followed Hyperlink" xfId="3039" builtinId="9" hidden="1"/>
    <cellStyle name="Followed Hyperlink" xfId="3041" builtinId="9" hidden="1"/>
    <cellStyle name="Followed Hyperlink" xfId="3043" builtinId="9" hidden="1"/>
    <cellStyle name="Followed Hyperlink" xfId="3045" builtinId="9" hidden="1"/>
    <cellStyle name="Followed Hyperlink" xfId="3047" builtinId="9" hidden="1"/>
    <cellStyle name="Followed Hyperlink" xfId="3049" builtinId="9" hidden="1"/>
    <cellStyle name="Followed Hyperlink" xfId="3051" builtinId="9" hidden="1"/>
    <cellStyle name="Followed Hyperlink" xfId="3053" builtinId="9" hidden="1"/>
    <cellStyle name="Followed Hyperlink" xfId="3055" builtinId="9" hidden="1"/>
    <cellStyle name="Followed Hyperlink" xfId="3057" builtinId="9" hidden="1"/>
    <cellStyle name="Followed Hyperlink" xfId="3059" builtinId="9" hidden="1"/>
    <cellStyle name="Followed Hyperlink" xfId="3061" builtinId="9" hidden="1"/>
    <cellStyle name="Followed Hyperlink" xfId="3063" builtinId="9" hidden="1"/>
    <cellStyle name="Followed Hyperlink" xfId="3065" builtinId="9" hidden="1"/>
    <cellStyle name="Followed Hyperlink" xfId="3067" builtinId="9" hidden="1"/>
    <cellStyle name="Followed Hyperlink" xfId="3069" builtinId="9" hidden="1"/>
    <cellStyle name="Followed Hyperlink" xfId="3071" builtinId="9" hidden="1"/>
    <cellStyle name="Followed Hyperlink" xfId="3073" builtinId="9" hidden="1"/>
    <cellStyle name="Followed Hyperlink" xfId="3075" builtinId="9" hidden="1"/>
    <cellStyle name="Followed Hyperlink" xfId="3077" builtinId="9" hidden="1"/>
    <cellStyle name="Followed Hyperlink" xfId="3079" builtinId="9" hidden="1"/>
    <cellStyle name="Followed Hyperlink" xfId="3081" builtinId="9" hidden="1"/>
    <cellStyle name="Followed Hyperlink" xfId="3083" builtinId="9" hidden="1"/>
    <cellStyle name="Followed Hyperlink" xfId="3085" builtinId="9" hidden="1"/>
    <cellStyle name="Followed Hyperlink" xfId="3087" builtinId="9" hidden="1"/>
    <cellStyle name="Followed Hyperlink" xfId="3089" builtinId="9" hidden="1"/>
    <cellStyle name="Followed Hyperlink" xfId="3091" builtinId="9" hidden="1"/>
    <cellStyle name="Followed Hyperlink" xfId="3093" builtinId="9" hidden="1"/>
    <cellStyle name="Followed Hyperlink" xfId="3095" builtinId="9" hidden="1"/>
    <cellStyle name="Followed Hyperlink" xfId="3097" builtinId="9" hidden="1"/>
    <cellStyle name="Followed Hyperlink" xfId="3099" builtinId="9" hidden="1"/>
    <cellStyle name="Followed Hyperlink" xfId="3101" builtinId="9" hidden="1"/>
    <cellStyle name="Followed Hyperlink" xfId="3103" builtinId="9" hidden="1"/>
    <cellStyle name="Followed Hyperlink" xfId="3105" builtinId="9" hidden="1"/>
    <cellStyle name="Followed Hyperlink" xfId="3107" builtinId="9" hidden="1"/>
    <cellStyle name="Followed Hyperlink" xfId="3109" builtinId="9" hidden="1"/>
    <cellStyle name="Followed Hyperlink" xfId="3111" builtinId="9" hidden="1"/>
    <cellStyle name="Followed Hyperlink" xfId="3113" builtinId="9" hidden="1"/>
    <cellStyle name="Followed Hyperlink" xfId="3115" builtinId="9" hidden="1"/>
    <cellStyle name="Followed Hyperlink" xfId="3117" builtinId="9" hidden="1"/>
    <cellStyle name="Followed Hyperlink" xfId="3119" builtinId="9" hidden="1"/>
    <cellStyle name="Followed Hyperlink" xfId="3121" builtinId="9" hidden="1"/>
    <cellStyle name="Followed Hyperlink" xfId="3123" builtinId="9" hidden="1"/>
    <cellStyle name="Followed Hyperlink" xfId="3125" builtinId="9" hidden="1"/>
    <cellStyle name="Followed Hyperlink" xfId="3127" builtinId="9" hidden="1"/>
    <cellStyle name="Followed Hyperlink" xfId="3129" builtinId="9" hidden="1"/>
    <cellStyle name="Followed Hyperlink" xfId="3131" builtinId="9" hidden="1"/>
    <cellStyle name="Followed Hyperlink" xfId="3133" builtinId="9" hidden="1"/>
    <cellStyle name="Followed Hyperlink" xfId="3135" builtinId="9" hidden="1"/>
    <cellStyle name="Followed Hyperlink" xfId="3137" builtinId="9" hidden="1"/>
    <cellStyle name="Followed Hyperlink" xfId="3139" builtinId="9" hidden="1"/>
    <cellStyle name="Followed Hyperlink" xfId="3141" builtinId="9" hidden="1"/>
    <cellStyle name="Followed Hyperlink" xfId="3143" builtinId="9" hidden="1"/>
    <cellStyle name="Followed Hyperlink" xfId="3145" builtinId="9" hidden="1"/>
    <cellStyle name="Followed Hyperlink" xfId="3147" builtinId="9" hidden="1"/>
    <cellStyle name="Followed Hyperlink" xfId="3149" builtinId="9" hidden="1"/>
    <cellStyle name="Followed Hyperlink" xfId="3151" builtinId="9" hidden="1"/>
    <cellStyle name="Followed Hyperlink" xfId="3153" builtinId="9" hidden="1"/>
    <cellStyle name="Followed Hyperlink" xfId="3155" builtinId="9" hidden="1"/>
    <cellStyle name="Followed Hyperlink" xfId="3157" builtinId="9" hidden="1"/>
    <cellStyle name="Followed Hyperlink" xfId="3159" builtinId="9" hidden="1"/>
    <cellStyle name="Followed Hyperlink" xfId="3161" builtinId="9" hidden="1"/>
    <cellStyle name="Followed Hyperlink" xfId="3163" builtinId="9" hidden="1"/>
    <cellStyle name="Followed Hyperlink" xfId="3165" builtinId="9" hidden="1"/>
    <cellStyle name="Followed Hyperlink" xfId="3167" builtinId="9" hidden="1"/>
    <cellStyle name="Followed Hyperlink" xfId="3169" builtinId="9" hidden="1"/>
    <cellStyle name="Followed Hyperlink" xfId="3171" builtinId="9" hidden="1"/>
    <cellStyle name="Followed Hyperlink" xfId="3173" builtinId="9" hidden="1"/>
    <cellStyle name="Followed Hyperlink" xfId="3175" builtinId="9" hidden="1"/>
    <cellStyle name="Followed Hyperlink" xfId="3177" builtinId="9" hidden="1"/>
    <cellStyle name="Followed Hyperlink" xfId="3179" builtinId="9" hidden="1"/>
    <cellStyle name="Followed Hyperlink" xfId="3181" builtinId="9" hidden="1"/>
    <cellStyle name="Followed Hyperlink" xfId="3183" builtinId="9" hidden="1"/>
    <cellStyle name="Followed Hyperlink" xfId="3185" builtinId="9" hidden="1"/>
    <cellStyle name="Followed Hyperlink" xfId="3187" builtinId="9" hidden="1"/>
    <cellStyle name="Followed Hyperlink" xfId="3189" builtinId="9" hidden="1"/>
    <cellStyle name="Followed Hyperlink" xfId="3191" builtinId="9" hidden="1"/>
    <cellStyle name="Followed Hyperlink" xfId="3193" builtinId="9" hidden="1"/>
    <cellStyle name="Followed Hyperlink" xfId="3195" builtinId="9" hidden="1"/>
    <cellStyle name="Followed Hyperlink" xfId="3197" builtinId="9" hidden="1"/>
    <cellStyle name="Followed Hyperlink" xfId="3199" builtinId="9" hidden="1"/>
    <cellStyle name="Followed Hyperlink" xfId="3201" builtinId="9" hidden="1"/>
    <cellStyle name="Followed Hyperlink" xfId="3203" builtinId="9" hidden="1"/>
    <cellStyle name="Followed Hyperlink" xfId="3205" builtinId="9" hidden="1"/>
    <cellStyle name="Followed Hyperlink" xfId="3207" builtinId="9" hidden="1"/>
    <cellStyle name="Followed Hyperlink" xfId="3209" builtinId="9" hidden="1"/>
    <cellStyle name="Followed Hyperlink" xfId="3211" builtinId="9" hidden="1"/>
    <cellStyle name="Followed Hyperlink" xfId="3213" builtinId="9" hidden="1"/>
    <cellStyle name="Followed Hyperlink" xfId="3215" builtinId="9" hidden="1"/>
    <cellStyle name="Followed Hyperlink" xfId="3217" builtinId="9" hidden="1"/>
    <cellStyle name="Followed Hyperlink" xfId="3219" builtinId="9" hidden="1"/>
    <cellStyle name="Followed Hyperlink" xfId="3221" builtinId="9" hidden="1"/>
    <cellStyle name="Followed Hyperlink" xfId="3223" builtinId="9" hidden="1"/>
    <cellStyle name="Followed Hyperlink" xfId="3225" builtinId="9" hidden="1"/>
    <cellStyle name="Followed Hyperlink" xfId="3227" builtinId="9" hidden="1"/>
    <cellStyle name="Followed Hyperlink" xfId="3229" builtinId="9" hidden="1"/>
    <cellStyle name="Followed Hyperlink" xfId="3231" builtinId="9" hidden="1"/>
    <cellStyle name="Followed Hyperlink" xfId="3233" builtinId="9" hidden="1"/>
    <cellStyle name="Followed Hyperlink" xfId="3235" builtinId="9" hidden="1"/>
    <cellStyle name="Followed Hyperlink" xfId="3237" builtinId="9" hidden="1"/>
    <cellStyle name="Followed Hyperlink" xfId="3239" builtinId="9" hidden="1"/>
    <cellStyle name="Followed Hyperlink" xfId="3241" builtinId="9" hidden="1"/>
    <cellStyle name="Followed Hyperlink" xfId="3243" builtinId="9" hidden="1"/>
    <cellStyle name="Followed Hyperlink" xfId="3245" builtinId="9" hidden="1"/>
    <cellStyle name="Followed Hyperlink" xfId="3247" builtinId="9" hidden="1"/>
    <cellStyle name="Followed Hyperlink" xfId="3249" builtinId="9" hidden="1"/>
    <cellStyle name="Followed Hyperlink" xfId="3251" builtinId="9" hidden="1"/>
    <cellStyle name="Followed Hyperlink" xfId="3253" builtinId="9" hidden="1"/>
    <cellStyle name="Followed Hyperlink" xfId="3255" builtinId="9" hidden="1"/>
    <cellStyle name="Followed Hyperlink" xfId="3257" builtinId="9" hidden="1"/>
    <cellStyle name="Followed Hyperlink" xfId="3259" builtinId="9" hidden="1"/>
    <cellStyle name="Followed Hyperlink" xfId="3261" builtinId="9" hidden="1"/>
    <cellStyle name="Followed Hyperlink" xfId="3263" builtinId="9" hidden="1"/>
    <cellStyle name="Followed Hyperlink" xfId="3265" builtinId="9" hidden="1"/>
    <cellStyle name="Followed Hyperlink" xfId="3267" builtinId="9" hidden="1"/>
    <cellStyle name="Followed Hyperlink" xfId="3269" builtinId="9" hidden="1"/>
    <cellStyle name="Followed Hyperlink" xfId="3271" builtinId="9" hidden="1"/>
    <cellStyle name="Followed Hyperlink" xfId="3273" builtinId="9" hidden="1"/>
    <cellStyle name="Followed Hyperlink" xfId="3275" builtinId="9" hidden="1"/>
    <cellStyle name="Followed Hyperlink" xfId="3277" builtinId="9" hidden="1"/>
    <cellStyle name="Followed Hyperlink" xfId="3279" builtinId="9" hidden="1"/>
    <cellStyle name="Followed Hyperlink" xfId="3281" builtinId="9" hidden="1"/>
    <cellStyle name="Followed Hyperlink" xfId="3283" builtinId="9" hidden="1"/>
    <cellStyle name="Followed Hyperlink" xfId="3285" builtinId="9" hidden="1"/>
    <cellStyle name="Followed Hyperlink" xfId="3287" builtinId="9" hidden="1"/>
    <cellStyle name="Followed Hyperlink" xfId="3289" builtinId="9" hidden="1"/>
    <cellStyle name="Followed Hyperlink" xfId="3291" builtinId="9" hidden="1"/>
    <cellStyle name="Followed Hyperlink" xfId="3293" builtinId="9" hidden="1"/>
    <cellStyle name="Followed Hyperlink" xfId="3295" builtinId="9" hidden="1"/>
    <cellStyle name="Followed Hyperlink" xfId="3297" builtinId="9" hidden="1"/>
    <cellStyle name="Followed Hyperlink" xfId="3299" builtinId="9" hidden="1"/>
    <cellStyle name="Followed Hyperlink" xfId="3301" builtinId="9" hidden="1"/>
    <cellStyle name="Followed Hyperlink" xfId="3303" builtinId="9" hidden="1"/>
    <cellStyle name="Followed Hyperlink" xfId="3305" builtinId="9" hidden="1"/>
    <cellStyle name="Followed Hyperlink" xfId="3307" builtinId="9" hidden="1"/>
    <cellStyle name="Followed Hyperlink" xfId="3309" builtinId="9" hidden="1"/>
    <cellStyle name="Followed Hyperlink" xfId="3311" builtinId="9" hidden="1"/>
    <cellStyle name="Followed Hyperlink" xfId="3313" builtinId="9" hidden="1"/>
    <cellStyle name="Followed Hyperlink" xfId="3315" builtinId="9" hidden="1"/>
    <cellStyle name="Followed Hyperlink" xfId="3317" builtinId="9" hidden="1"/>
    <cellStyle name="Followed Hyperlink" xfId="3319" builtinId="9" hidden="1"/>
    <cellStyle name="Followed Hyperlink" xfId="3321" builtinId="9" hidden="1"/>
    <cellStyle name="Followed Hyperlink" xfId="3323" builtinId="9" hidden="1"/>
    <cellStyle name="Followed Hyperlink" xfId="3325" builtinId="9" hidden="1"/>
    <cellStyle name="Followed Hyperlink" xfId="3327" builtinId="9" hidden="1"/>
    <cellStyle name="Followed Hyperlink" xfId="3329" builtinId="9" hidden="1"/>
    <cellStyle name="Followed Hyperlink" xfId="3331" builtinId="9" hidden="1"/>
    <cellStyle name="Followed Hyperlink" xfId="3333" builtinId="9" hidden="1"/>
    <cellStyle name="Followed Hyperlink" xfId="3335" builtinId="9" hidden="1"/>
    <cellStyle name="Followed Hyperlink" xfId="3337" builtinId="9" hidden="1"/>
    <cellStyle name="Followed Hyperlink" xfId="3339" builtinId="9" hidden="1"/>
    <cellStyle name="Followed Hyperlink" xfId="3341" builtinId="9" hidden="1"/>
    <cellStyle name="Followed Hyperlink" xfId="3343" builtinId="9" hidden="1"/>
    <cellStyle name="Followed Hyperlink" xfId="3345" builtinId="9" hidden="1"/>
    <cellStyle name="Followed Hyperlink" xfId="3347" builtinId="9" hidden="1"/>
    <cellStyle name="Followed Hyperlink" xfId="3349" builtinId="9" hidden="1"/>
    <cellStyle name="Followed Hyperlink" xfId="3351" builtinId="9" hidden="1"/>
    <cellStyle name="Followed Hyperlink" xfId="3353" builtinId="9" hidden="1"/>
    <cellStyle name="Followed Hyperlink" xfId="3355" builtinId="9" hidden="1"/>
    <cellStyle name="Followed Hyperlink" xfId="3357" builtinId="9" hidden="1"/>
    <cellStyle name="Followed Hyperlink" xfId="3359" builtinId="9" hidden="1"/>
    <cellStyle name="Followed Hyperlink" xfId="3361" builtinId="9" hidden="1"/>
    <cellStyle name="Followed Hyperlink" xfId="3363" builtinId="9" hidden="1"/>
    <cellStyle name="Followed Hyperlink" xfId="3365" builtinId="9" hidden="1"/>
    <cellStyle name="Followed Hyperlink" xfId="3367" builtinId="9" hidden="1"/>
    <cellStyle name="Followed Hyperlink" xfId="3369" builtinId="9" hidden="1"/>
    <cellStyle name="Followed Hyperlink" xfId="3371" builtinId="9" hidden="1"/>
    <cellStyle name="Followed Hyperlink" xfId="3373" builtinId="9" hidden="1"/>
    <cellStyle name="Followed Hyperlink" xfId="3375" builtinId="9" hidden="1"/>
    <cellStyle name="Followed Hyperlink" xfId="3377" builtinId="9" hidden="1"/>
    <cellStyle name="Followed Hyperlink" xfId="3379" builtinId="9" hidden="1"/>
    <cellStyle name="Followed Hyperlink" xfId="3381" builtinId="9" hidden="1"/>
    <cellStyle name="Followed Hyperlink" xfId="3383" builtinId="9" hidden="1"/>
    <cellStyle name="Followed Hyperlink" xfId="3385" builtinId="9" hidden="1"/>
    <cellStyle name="Followed Hyperlink" xfId="3387" builtinId="9" hidden="1"/>
    <cellStyle name="Followed Hyperlink" xfId="3389" builtinId="9" hidden="1"/>
    <cellStyle name="Followed Hyperlink" xfId="3391" builtinId="9" hidden="1"/>
    <cellStyle name="Followed Hyperlink" xfId="3393" builtinId="9" hidden="1"/>
    <cellStyle name="Followed Hyperlink" xfId="3395" builtinId="9" hidden="1"/>
    <cellStyle name="Followed Hyperlink" xfId="3397" builtinId="9" hidden="1"/>
    <cellStyle name="Followed Hyperlink" xfId="3399" builtinId="9" hidden="1"/>
    <cellStyle name="Followed Hyperlink" xfId="3401" builtinId="9" hidden="1"/>
    <cellStyle name="Followed Hyperlink" xfId="3403" builtinId="9" hidden="1"/>
    <cellStyle name="Followed Hyperlink" xfId="3405" builtinId="9" hidden="1"/>
    <cellStyle name="Followed Hyperlink" xfId="3407" builtinId="9" hidden="1"/>
    <cellStyle name="Followed Hyperlink" xfId="3409" builtinId="9" hidden="1"/>
    <cellStyle name="Followed Hyperlink" xfId="3411" builtinId="9" hidden="1"/>
    <cellStyle name="Followed Hyperlink" xfId="3413" builtinId="9" hidden="1"/>
    <cellStyle name="Followed Hyperlink" xfId="3415" builtinId="9" hidden="1"/>
    <cellStyle name="Followed Hyperlink" xfId="3417" builtinId="9" hidden="1"/>
    <cellStyle name="Followed Hyperlink" xfId="3419" builtinId="9" hidden="1"/>
    <cellStyle name="Followed Hyperlink" xfId="3421" builtinId="9" hidden="1"/>
    <cellStyle name="Followed Hyperlink" xfId="3423" builtinId="9" hidden="1"/>
    <cellStyle name="Followed Hyperlink" xfId="3425" builtinId="9" hidden="1"/>
    <cellStyle name="Followed Hyperlink" xfId="3427" builtinId="9" hidden="1"/>
    <cellStyle name="Followed Hyperlink" xfId="3429" builtinId="9" hidden="1"/>
    <cellStyle name="Followed Hyperlink" xfId="3431" builtinId="9" hidden="1"/>
    <cellStyle name="Followed Hyperlink" xfId="3433" builtinId="9" hidden="1"/>
    <cellStyle name="Followed Hyperlink" xfId="3435" builtinId="9" hidden="1"/>
    <cellStyle name="Followed Hyperlink" xfId="3437" builtinId="9" hidden="1"/>
    <cellStyle name="Followed Hyperlink" xfId="3439" builtinId="9" hidden="1"/>
    <cellStyle name="Followed Hyperlink" xfId="3441" builtinId="9" hidden="1"/>
    <cellStyle name="Followed Hyperlink" xfId="3443" builtinId="9" hidden="1"/>
    <cellStyle name="Followed Hyperlink" xfId="3445" builtinId="9" hidden="1"/>
    <cellStyle name="Followed Hyperlink" xfId="3447" builtinId="9" hidden="1"/>
    <cellStyle name="Followed Hyperlink" xfId="3449" builtinId="9" hidden="1"/>
    <cellStyle name="Followed Hyperlink" xfId="3451" builtinId="9" hidden="1"/>
    <cellStyle name="Followed Hyperlink" xfId="3453" builtinId="9" hidden="1"/>
    <cellStyle name="Followed Hyperlink" xfId="3455" builtinId="9" hidden="1"/>
    <cellStyle name="Followed Hyperlink" xfId="3457" builtinId="9" hidden="1"/>
    <cellStyle name="Followed Hyperlink" xfId="3459" builtinId="9" hidden="1"/>
    <cellStyle name="Followed Hyperlink" xfId="3461" builtinId="9" hidden="1"/>
    <cellStyle name="Followed Hyperlink" xfId="3463" builtinId="9" hidden="1"/>
    <cellStyle name="Followed Hyperlink" xfId="3465" builtinId="9" hidden="1"/>
    <cellStyle name="Followed Hyperlink" xfId="3467" builtinId="9" hidden="1"/>
    <cellStyle name="Followed Hyperlink" xfId="3469" builtinId="9" hidden="1"/>
    <cellStyle name="Followed Hyperlink" xfId="3471" builtinId="9" hidden="1"/>
    <cellStyle name="Followed Hyperlink" xfId="3473" builtinId="9" hidden="1"/>
    <cellStyle name="Followed Hyperlink" xfId="3475" builtinId="9" hidden="1"/>
    <cellStyle name="Followed Hyperlink" xfId="3477" builtinId="9" hidden="1"/>
    <cellStyle name="Followed Hyperlink" xfId="3479" builtinId="9" hidden="1"/>
    <cellStyle name="Followed Hyperlink" xfId="3481" builtinId="9" hidden="1"/>
    <cellStyle name="Followed Hyperlink" xfId="3483" builtinId="9" hidden="1"/>
    <cellStyle name="Followed Hyperlink" xfId="3485" builtinId="9" hidden="1"/>
    <cellStyle name="Followed Hyperlink" xfId="3487" builtinId="9" hidden="1"/>
    <cellStyle name="Followed Hyperlink" xfId="3489" builtinId="9" hidden="1"/>
    <cellStyle name="Followed Hyperlink" xfId="3491" builtinId="9" hidden="1"/>
    <cellStyle name="Followed Hyperlink" xfId="3493" builtinId="9" hidden="1"/>
    <cellStyle name="Followed Hyperlink" xfId="3495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2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4" builtinId="8" hidden="1"/>
    <cellStyle name="Hyperlink" xfId="306" builtinId="8" hidden="1"/>
    <cellStyle name="Hyperlink" xfId="308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3" builtinId="8" hidden="1"/>
    <cellStyle name="Hyperlink" xfId="325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28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6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4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2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0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68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6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4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2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0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08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6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4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2" builtinId="8" hidden="1"/>
    <cellStyle name="Hyperlink" xfId="1434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2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0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28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6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4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2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0" builtinId="8" hidden="1"/>
    <cellStyle name="Hyperlink" xfId="1966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0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08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6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4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2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0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48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6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4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2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0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88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6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4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2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0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28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6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4" builtinId="8" hidden="1"/>
    <cellStyle name="Hyperlink" xfId="2146" builtinId="8" hidden="1"/>
    <cellStyle name="Hyperlink" xfId="2148" builtinId="8" hidden="1"/>
    <cellStyle name="Hyperlink" xfId="2150" builtinId="8" hidden="1"/>
    <cellStyle name="Hyperlink" xfId="2152" builtinId="8" hidden="1"/>
    <cellStyle name="Hyperlink" xfId="2154" builtinId="8" hidden="1"/>
    <cellStyle name="Hyperlink" xfId="2156" builtinId="8" hidden="1"/>
    <cellStyle name="Hyperlink" xfId="2158" builtinId="8" hidden="1"/>
    <cellStyle name="Hyperlink" xfId="2160" builtinId="8" hidden="1"/>
    <cellStyle name="Hyperlink" xfId="2162" builtinId="8" hidden="1"/>
    <cellStyle name="Hyperlink" xfId="2164" builtinId="8" hidden="1"/>
    <cellStyle name="Hyperlink" xfId="2166" builtinId="8" hidden="1"/>
    <cellStyle name="Hyperlink" xfId="2168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6" builtinId="8" hidden="1"/>
    <cellStyle name="Hyperlink" xfId="2178" builtinId="8" hidden="1"/>
    <cellStyle name="Hyperlink" xfId="2180" builtinId="8" hidden="1"/>
    <cellStyle name="Hyperlink" xfId="2182" builtinId="8" hidden="1"/>
    <cellStyle name="Hyperlink" xfId="2184" builtinId="8" hidden="1"/>
    <cellStyle name="Hyperlink" xfId="2186" builtinId="8" hidden="1"/>
    <cellStyle name="Hyperlink" xfId="2188" builtinId="8" hidden="1"/>
    <cellStyle name="Hyperlink" xfId="2190" builtinId="8" hidden="1"/>
    <cellStyle name="Hyperlink" xfId="2192" builtinId="8" hidden="1"/>
    <cellStyle name="Hyperlink" xfId="2194" builtinId="8" hidden="1"/>
    <cellStyle name="Hyperlink" xfId="2196" builtinId="8" hidden="1"/>
    <cellStyle name="Hyperlink" xfId="2198" builtinId="8" hidden="1"/>
    <cellStyle name="Hyperlink" xfId="2200" builtinId="8" hidden="1"/>
    <cellStyle name="Hyperlink" xfId="2202" builtinId="8" hidden="1"/>
    <cellStyle name="Hyperlink" xfId="2204" builtinId="8" hidden="1"/>
    <cellStyle name="Hyperlink" xfId="2206" builtinId="8" hidden="1"/>
    <cellStyle name="Hyperlink" xfId="2208" builtinId="8" hidden="1"/>
    <cellStyle name="Hyperlink" xfId="2210" builtinId="8" hidden="1"/>
    <cellStyle name="Hyperlink" xfId="2212" builtinId="8" hidden="1"/>
    <cellStyle name="Hyperlink" xfId="2214" builtinId="8" hidden="1"/>
    <cellStyle name="Hyperlink" xfId="2216" builtinId="8" hidden="1"/>
    <cellStyle name="Hyperlink" xfId="2218" builtinId="8" hidden="1"/>
    <cellStyle name="Hyperlink" xfId="2220" builtinId="8" hidden="1"/>
    <cellStyle name="Hyperlink" xfId="2222" builtinId="8" hidden="1"/>
    <cellStyle name="Hyperlink" xfId="2224" builtinId="8" hidden="1"/>
    <cellStyle name="Hyperlink" xfId="2226" builtinId="8" hidden="1"/>
    <cellStyle name="Hyperlink" xfId="2228" builtinId="8" hidden="1"/>
    <cellStyle name="Hyperlink" xfId="2230" builtinId="8" hidden="1"/>
    <cellStyle name="Hyperlink" xfId="2232" builtinId="8" hidden="1"/>
    <cellStyle name="Hyperlink" xfId="2234" builtinId="8" hidden="1"/>
    <cellStyle name="Hyperlink" xfId="2236" builtinId="8" hidden="1"/>
    <cellStyle name="Hyperlink" xfId="2238" builtinId="8" hidden="1"/>
    <cellStyle name="Hyperlink" xfId="2240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6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16" builtinId="8" hidden="1"/>
    <cellStyle name="Hyperlink" xfId="2618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80" builtinId="8" hidden="1"/>
    <cellStyle name="Hyperlink" xfId="2682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0" builtinId="8" hidden="1"/>
    <cellStyle name="Hyperlink" xfId="2692" builtinId="8" hidden="1"/>
    <cellStyle name="Hyperlink" xfId="2694" builtinId="8" hidden="1"/>
    <cellStyle name="Hyperlink" xfId="2696" builtinId="8" hidden="1"/>
    <cellStyle name="Hyperlink" xfId="2698" builtinId="8" hidden="1"/>
    <cellStyle name="Hyperlink" xfId="2700" builtinId="8" hidden="1"/>
    <cellStyle name="Hyperlink" xfId="2702" builtinId="8" hidden="1"/>
    <cellStyle name="Hyperlink" xfId="2704" builtinId="8" hidden="1"/>
    <cellStyle name="Hyperlink" xfId="2706" builtinId="8" hidden="1"/>
    <cellStyle name="Hyperlink" xfId="2708" builtinId="8" hidden="1"/>
    <cellStyle name="Hyperlink" xfId="2710" builtinId="8" hidden="1"/>
    <cellStyle name="Hyperlink" xfId="2712" builtinId="8" hidden="1"/>
    <cellStyle name="Hyperlink" xfId="2714" builtinId="8" hidden="1"/>
    <cellStyle name="Hyperlink" xfId="2716" builtinId="8" hidden="1"/>
    <cellStyle name="Hyperlink" xfId="2718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26" builtinId="8" hidden="1"/>
    <cellStyle name="Hyperlink" xfId="2728" builtinId="8" hidden="1"/>
    <cellStyle name="Hyperlink" xfId="2730" builtinId="8" hidden="1"/>
    <cellStyle name="Hyperlink" xfId="2732" builtinId="8" hidden="1"/>
    <cellStyle name="Hyperlink" xfId="2734" builtinId="8" hidden="1"/>
    <cellStyle name="Hyperlink" xfId="2736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4" builtinId="8" hidden="1"/>
    <cellStyle name="Hyperlink" xfId="2746" builtinId="8" hidden="1"/>
    <cellStyle name="Hyperlink" xfId="2748" builtinId="8" hidden="1"/>
    <cellStyle name="Hyperlink" xfId="2750" builtinId="8" hidden="1"/>
    <cellStyle name="Hyperlink" xfId="2752" builtinId="8" hidden="1"/>
    <cellStyle name="Hyperlink" xfId="2754" builtinId="8" hidden="1"/>
    <cellStyle name="Hyperlink" xfId="2756" builtinId="8" hidden="1"/>
    <cellStyle name="Hyperlink" xfId="2758" builtinId="8" hidden="1"/>
    <cellStyle name="Hyperlink" xfId="2760" builtinId="8" hidden="1"/>
    <cellStyle name="Hyperlink" xfId="2762" builtinId="8" hidden="1"/>
    <cellStyle name="Hyperlink" xfId="2764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2" builtinId="8" hidden="1"/>
    <cellStyle name="Hyperlink" xfId="2774" builtinId="8" hidden="1"/>
    <cellStyle name="Hyperlink" xfId="2776" builtinId="8" hidden="1"/>
    <cellStyle name="Hyperlink" xfId="2778" builtinId="8" hidden="1"/>
    <cellStyle name="Hyperlink" xfId="2780" builtinId="8" hidden="1"/>
    <cellStyle name="Hyperlink" xfId="2782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0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6" builtinId="8" hidden="1"/>
    <cellStyle name="Hyperlink" xfId="2898" builtinId="8" hidden="1"/>
    <cellStyle name="Hyperlink" xfId="2900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6" builtinId="8" hidden="1"/>
    <cellStyle name="Hyperlink" xfId="3008" builtinId="8" hidden="1"/>
    <cellStyle name="Hyperlink" xfId="3010" builtinId="8" hidden="1"/>
    <cellStyle name="Hyperlink" xfId="3012" builtinId="8" hidden="1"/>
    <cellStyle name="Hyperlink" xfId="3014" builtinId="8" hidden="1"/>
    <cellStyle name="Hyperlink" xfId="3016" builtinId="8" hidden="1"/>
    <cellStyle name="Hyperlink" xfId="3018" builtinId="8" hidden="1"/>
    <cellStyle name="Hyperlink" xfId="3020" builtinId="8" hidden="1"/>
    <cellStyle name="Hyperlink" xfId="3022" builtinId="8" hidden="1"/>
    <cellStyle name="Hyperlink" xfId="3024" builtinId="8" hidden="1"/>
    <cellStyle name="Hyperlink" xfId="3026" builtinId="8" hidden="1"/>
    <cellStyle name="Hyperlink" xfId="3028" builtinId="8" hidden="1"/>
    <cellStyle name="Hyperlink" xfId="3030" builtinId="8" hidden="1"/>
    <cellStyle name="Hyperlink" xfId="3032" builtinId="8" hidden="1"/>
    <cellStyle name="Hyperlink" xfId="3034" builtinId="8" hidden="1"/>
    <cellStyle name="Hyperlink" xfId="3036" builtinId="8" hidden="1"/>
    <cellStyle name="Hyperlink" xfId="3038" builtinId="8" hidden="1"/>
    <cellStyle name="Hyperlink" xfId="3040" builtinId="8" hidden="1"/>
    <cellStyle name="Hyperlink" xfId="3042" builtinId="8" hidden="1"/>
    <cellStyle name="Hyperlink" xfId="3044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2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0" builtinId="8" hidden="1"/>
    <cellStyle name="Hyperlink" xfId="3062" builtinId="8" hidden="1"/>
    <cellStyle name="Hyperlink" xfId="3064" builtinId="8" hidden="1"/>
    <cellStyle name="Hyperlink" xfId="3066" builtinId="8" hidden="1"/>
    <cellStyle name="Hyperlink" xfId="3068" builtinId="8" hidden="1"/>
    <cellStyle name="Hyperlink" xfId="3070" builtinId="8" hidden="1"/>
    <cellStyle name="Hyperlink" xfId="3072" builtinId="8" hidden="1"/>
    <cellStyle name="Hyperlink" xfId="3074" builtinId="8" hidden="1"/>
    <cellStyle name="Hyperlink" xfId="3076" builtinId="8" hidden="1"/>
    <cellStyle name="Hyperlink" xfId="3078" builtinId="8" hidden="1"/>
    <cellStyle name="Hyperlink" xfId="3080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88" builtinId="8" hidden="1"/>
    <cellStyle name="Hyperlink" xfId="3090" builtinId="8" hidden="1"/>
    <cellStyle name="Hyperlink" xfId="3092" builtinId="8" hidden="1"/>
    <cellStyle name="Hyperlink" xfId="3094" builtinId="8" hidden="1"/>
    <cellStyle name="Hyperlink" xfId="3096" builtinId="8" hidden="1"/>
    <cellStyle name="Hyperlink" xfId="3098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06" builtinId="8" hidden="1"/>
    <cellStyle name="Hyperlink" xfId="3108" builtinId="8" hidden="1"/>
    <cellStyle name="Hyperlink" xfId="3110" builtinId="8" hidden="1"/>
    <cellStyle name="Hyperlink" xfId="3112" builtinId="8" hidden="1"/>
    <cellStyle name="Hyperlink" xfId="3114" builtinId="8" hidden="1"/>
    <cellStyle name="Hyperlink" xfId="3116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2" builtinId="8" hidden="1"/>
    <cellStyle name="Hyperlink" xfId="3234" builtinId="8" hidden="1"/>
    <cellStyle name="Hyperlink" xfId="3236" builtinId="8" hidden="1"/>
    <cellStyle name="Hyperlink" xfId="3238" builtinId="8" hidden="1"/>
    <cellStyle name="Hyperlink" xfId="3240" builtinId="8" hidden="1"/>
    <cellStyle name="Hyperlink" xfId="3242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0" builtinId="8" hidden="1"/>
    <cellStyle name="Hyperlink" xfId="3252" builtinId="8" hidden="1"/>
    <cellStyle name="Hyperlink" xfId="3254" builtinId="8" hidden="1"/>
    <cellStyle name="Hyperlink" xfId="3256" builtinId="8" hidden="1"/>
    <cellStyle name="Hyperlink" xfId="3258" builtinId="8" hidden="1"/>
    <cellStyle name="Hyperlink" xfId="3260" builtinId="8" hidden="1"/>
    <cellStyle name="Hyperlink" xfId="3262" builtinId="8" hidden="1"/>
    <cellStyle name="Hyperlink" xfId="3264" builtinId="8" hidden="1"/>
    <cellStyle name="Hyperlink" xfId="3266" builtinId="8" hidden="1"/>
    <cellStyle name="Hyperlink" xfId="3268" builtinId="8" hidden="1"/>
    <cellStyle name="Hyperlink" xfId="3270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78" builtinId="8" hidden="1"/>
    <cellStyle name="Hyperlink" xfId="3280" builtinId="8" hidden="1"/>
    <cellStyle name="Hyperlink" xfId="3282" builtinId="8" hidden="1"/>
    <cellStyle name="Hyperlink" xfId="3284" builtinId="8" hidden="1"/>
    <cellStyle name="Hyperlink" xfId="3286" builtinId="8" hidden="1"/>
    <cellStyle name="Hyperlink" xfId="3288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296" builtinId="8" hidden="1"/>
    <cellStyle name="Hyperlink" xfId="3298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06" builtinId="8" hidden="1"/>
    <cellStyle name="Hyperlink" xfId="3308" builtinId="8" hidden="1"/>
    <cellStyle name="Hyperlink" xfId="3310" builtinId="8" hidden="1"/>
    <cellStyle name="Hyperlink" xfId="3312" builtinId="8" hidden="1"/>
    <cellStyle name="Hyperlink" xfId="3314" builtinId="8" hidden="1"/>
    <cellStyle name="Hyperlink" xfId="3316" builtinId="8" hidden="1"/>
    <cellStyle name="Hyperlink" xfId="3318" builtinId="8" hidden="1"/>
    <cellStyle name="Hyperlink" xfId="3320" builtinId="8" hidden="1"/>
    <cellStyle name="Hyperlink" xfId="3322" builtinId="8" hidden="1"/>
    <cellStyle name="Hyperlink" xfId="3324" builtinId="8" hidden="1"/>
    <cellStyle name="Hyperlink" xfId="3326" builtinId="8" hidden="1"/>
    <cellStyle name="Hyperlink" xfId="3328" builtinId="8" hidden="1"/>
    <cellStyle name="Hyperlink" xfId="3330" builtinId="8" hidden="1"/>
    <cellStyle name="Hyperlink" xfId="3332" builtinId="8" hidden="1"/>
    <cellStyle name="Hyperlink" xfId="3334" builtinId="8" hidden="1"/>
    <cellStyle name="Hyperlink" xfId="3336" builtinId="8" hidden="1"/>
    <cellStyle name="Hyperlink" xfId="3338" builtinId="8" hidden="1"/>
    <cellStyle name="Hyperlink" xfId="3340" builtinId="8" hidden="1"/>
    <cellStyle name="Hyperlink" xfId="3342" builtinId="8" hidden="1"/>
    <cellStyle name="Hyperlink" xfId="3344" builtinId="8" hidden="1"/>
    <cellStyle name="Hyperlink" xfId="3346" builtinId="8" hidden="1"/>
    <cellStyle name="Hyperlink" xfId="3348" builtinId="8" hidden="1"/>
    <cellStyle name="Hyperlink" xfId="3350" builtinId="8" hidden="1"/>
    <cellStyle name="Hyperlink" xfId="3352" builtinId="8" hidden="1"/>
    <cellStyle name="Hyperlink" xfId="3354" builtinId="8" hidden="1"/>
    <cellStyle name="Hyperlink" xfId="3356" builtinId="8" hidden="1"/>
    <cellStyle name="Hyperlink" xfId="3358" builtinId="8" hidden="1"/>
    <cellStyle name="Hyperlink" xfId="3360" builtinId="8" hidden="1"/>
    <cellStyle name="Hyperlink" xfId="3362" builtinId="8" hidden="1"/>
    <cellStyle name="Hyperlink" xfId="3364" builtinId="8" hidden="1"/>
    <cellStyle name="Hyperlink" xfId="3366" builtinId="8" hidden="1"/>
    <cellStyle name="Hyperlink" xfId="3368" builtinId="8" hidden="1"/>
    <cellStyle name="Hyperlink" xfId="3370" builtinId="8" hidden="1"/>
    <cellStyle name="Hyperlink" xfId="3372" builtinId="8" hidden="1"/>
    <cellStyle name="Hyperlink" xfId="3374" builtinId="8" hidden="1"/>
    <cellStyle name="Hyperlink" xfId="3376" builtinId="8" hidden="1"/>
    <cellStyle name="Hyperlink" xfId="3378" builtinId="8" hidden="1"/>
    <cellStyle name="Hyperlink" xfId="3380" builtinId="8" hidden="1"/>
    <cellStyle name="Hyperlink" xfId="3382" builtinId="8" hidden="1"/>
    <cellStyle name="Hyperlink" xfId="3384" builtinId="8" hidden="1"/>
    <cellStyle name="Hyperlink" xfId="3386" builtinId="8" hidden="1"/>
    <cellStyle name="Hyperlink" xfId="3388" builtinId="8" hidden="1"/>
    <cellStyle name="Hyperlink" xfId="3390" builtinId="8" hidden="1"/>
    <cellStyle name="Hyperlink" xfId="3392" builtinId="8" hidden="1"/>
    <cellStyle name="Hyperlink" xfId="3394" builtinId="8" hidden="1"/>
    <cellStyle name="Hyperlink" xfId="3396" builtinId="8" hidden="1"/>
    <cellStyle name="Hyperlink" xfId="3398" builtinId="8" hidden="1"/>
    <cellStyle name="Hyperlink" xfId="3400" builtinId="8" hidden="1"/>
    <cellStyle name="Hyperlink" xfId="3402" builtinId="8" hidden="1"/>
    <cellStyle name="Hyperlink" xfId="3404" builtinId="8" hidden="1"/>
    <cellStyle name="Hyperlink" xfId="3406" builtinId="8" hidden="1"/>
    <cellStyle name="Hyperlink" xfId="3408" builtinId="8" hidden="1"/>
    <cellStyle name="Hyperlink" xfId="3410" builtinId="8" hidden="1"/>
    <cellStyle name="Hyperlink" xfId="3412" builtinId="8" hidden="1"/>
    <cellStyle name="Hyperlink" xfId="3414" builtinId="8" hidden="1"/>
    <cellStyle name="Hyperlink" xfId="3416" builtinId="8" hidden="1"/>
    <cellStyle name="Hyperlink" xfId="3418" builtinId="8" hidden="1"/>
    <cellStyle name="Hyperlink" xfId="3420" builtinId="8" hidden="1"/>
    <cellStyle name="Hyperlink" xfId="3422" builtinId="8" hidden="1"/>
    <cellStyle name="Hyperlink" xfId="3424" builtinId="8" hidden="1"/>
    <cellStyle name="Hyperlink" xfId="3426" builtinId="8" hidden="1"/>
    <cellStyle name="Hyperlink" xfId="3428" builtinId="8" hidden="1"/>
    <cellStyle name="Hyperlink" xfId="3430" builtinId="8" hidden="1"/>
    <cellStyle name="Hyperlink" xfId="3432" builtinId="8" hidden="1"/>
    <cellStyle name="Hyperlink" xfId="3434" builtinId="8" hidden="1"/>
    <cellStyle name="Hyperlink" xfId="3436" builtinId="8" hidden="1"/>
    <cellStyle name="Hyperlink" xfId="3438" builtinId="8" hidden="1"/>
    <cellStyle name="Hyperlink" xfId="3440" builtinId="8" hidden="1"/>
    <cellStyle name="Hyperlink" xfId="3442" builtinId="8" hidden="1"/>
    <cellStyle name="Hyperlink" xfId="3444" builtinId="8" hidden="1"/>
    <cellStyle name="Hyperlink" xfId="3446" builtinId="8" hidden="1"/>
    <cellStyle name="Hyperlink" xfId="3448" builtinId="8" hidden="1"/>
    <cellStyle name="Hyperlink" xfId="3450" builtinId="8" hidden="1"/>
    <cellStyle name="Hyperlink" xfId="3452" builtinId="8" hidden="1"/>
    <cellStyle name="Hyperlink" xfId="3454" builtinId="8" hidden="1"/>
    <cellStyle name="Hyperlink" xfId="3456" builtinId="8" hidden="1"/>
    <cellStyle name="Hyperlink" xfId="3458" builtinId="8" hidden="1"/>
    <cellStyle name="Hyperlink" xfId="3460" builtinId="8" hidden="1"/>
    <cellStyle name="Hyperlink" xfId="3462" builtinId="8" hidden="1"/>
    <cellStyle name="Hyperlink" xfId="3464" builtinId="8" hidden="1"/>
    <cellStyle name="Hyperlink" xfId="3466" builtinId="8" hidden="1"/>
    <cellStyle name="Hyperlink" xfId="3468" builtinId="8" hidden="1"/>
    <cellStyle name="Hyperlink" xfId="3470" builtinId="8" hidden="1"/>
    <cellStyle name="Hyperlink" xfId="3472" builtinId="8" hidden="1"/>
    <cellStyle name="Hyperlink" xfId="3474" builtinId="8" hidden="1"/>
    <cellStyle name="Hyperlink" xfId="3476" builtinId="8" hidden="1"/>
    <cellStyle name="Hyperlink" xfId="3478" builtinId="8" hidden="1"/>
    <cellStyle name="Hyperlink" xfId="3480" builtinId="8" hidden="1"/>
    <cellStyle name="Hyperlink" xfId="3482" builtinId="8" hidden="1"/>
    <cellStyle name="Hyperlink" xfId="3484" builtinId="8" hidden="1"/>
    <cellStyle name="Hyperlink" xfId="3486" builtinId="8" hidden="1"/>
    <cellStyle name="Hyperlink" xfId="3488" builtinId="8" hidden="1"/>
    <cellStyle name="Hyperlink" xfId="3490" builtinId="8" hidden="1"/>
    <cellStyle name="Hyperlink" xfId="3492" builtinId="8" hidden="1"/>
    <cellStyle name="Hyperlink" xfId="3494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8" builtinId="8" hidden="1"/>
    <cellStyle name="Normal" xfId="0" builtinId="0"/>
    <cellStyle name="Normal 10" xfId="1861"/>
    <cellStyle name="Normal 10 2" xfId="3496"/>
    <cellStyle name="Normal 11" xfId="3497"/>
    <cellStyle name="Normal 2" xfId="91"/>
    <cellStyle name="Normal 2 2" xfId="103"/>
    <cellStyle name="Normal 2 3" xfId="1808"/>
    <cellStyle name="Normal 2 4" xfId="1809"/>
    <cellStyle name="Normal 3" xfId="94"/>
    <cellStyle name="Normal 3 2" xfId="1810"/>
    <cellStyle name="Normal 3 3" xfId="1811"/>
    <cellStyle name="Normal 4" xfId="302"/>
    <cellStyle name="Normal 5" xfId="321"/>
    <cellStyle name="Normal 5 2" xfId="1812"/>
    <cellStyle name="Normal 6" xfId="812"/>
    <cellStyle name="Normal 7" xfId="1436"/>
    <cellStyle name="Normal 7 2" xfId="1813"/>
    <cellStyle name="Normal 8" xfId="1795"/>
    <cellStyle name="Normal 9" xfId="1860"/>
    <cellStyle name="Note 2" xfId="1814"/>
    <cellStyle name="Note 2 2" xfId="1815"/>
    <cellStyle name="Note 3" xfId="1816"/>
    <cellStyle name="Percent" xfId="310" builtinId="5"/>
    <cellStyle name="Percent 2" xfId="322"/>
    <cellStyle name="Percent 3" xfId="1817"/>
    <cellStyle name="Percent 4" xfId="3498"/>
    <cellStyle name="TableStyleLight1" xfId="353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haredStrings" Target="sharedStrings.xml"/><Relationship Id="rId21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7"/>
  <sheetViews>
    <sheetView workbookViewId="0">
      <pane ySplit="1" topLeftCell="A2" activePane="bottomLeft" state="frozen"/>
      <selection pane="bottomLeft" activeCell="D39" sqref="D39"/>
    </sheetView>
  </sheetViews>
  <sheetFormatPr baseColWidth="10" defaultColWidth="8.83203125" defaultRowHeight="15" x14ac:dyDescent="0.2"/>
  <cols>
    <col min="1" max="1" width="8.83203125" style="180"/>
    <col min="2" max="3" width="10.1640625" style="180" bestFit="1" customWidth="1"/>
    <col min="4" max="4" width="27.33203125" style="180" customWidth="1"/>
    <col min="5" max="5" width="9.1640625" style="172" customWidth="1"/>
    <col min="6" max="6" width="12.83203125" style="172" customWidth="1"/>
    <col min="7" max="7" width="11.6640625" style="172" customWidth="1"/>
    <col min="8" max="8" width="10.33203125" style="172" customWidth="1"/>
    <col min="9" max="10" width="15.6640625" style="172" customWidth="1"/>
    <col min="11" max="11" width="10.6640625" style="172" customWidth="1"/>
    <col min="12" max="12" width="33.1640625" style="172" bestFit="1" customWidth="1"/>
    <col min="13" max="16384" width="8.83203125" style="171"/>
  </cols>
  <sheetData>
    <row r="1" spans="1:12" s="177" customFormat="1" ht="51" customHeight="1" x14ac:dyDescent="0.2">
      <c r="A1" s="174" t="s">
        <v>109</v>
      </c>
      <c r="B1" s="175" t="s">
        <v>110</v>
      </c>
      <c r="C1" s="175" t="s">
        <v>653</v>
      </c>
      <c r="D1" s="175" t="s">
        <v>10855</v>
      </c>
      <c r="E1" s="176" t="s">
        <v>10886</v>
      </c>
      <c r="F1" s="176" t="s">
        <v>10885</v>
      </c>
      <c r="G1" s="176" t="s">
        <v>10884</v>
      </c>
      <c r="H1" s="176" t="s">
        <v>10883</v>
      </c>
      <c r="I1" s="176" t="s">
        <v>10882</v>
      </c>
      <c r="J1" s="176" t="s">
        <v>10881</v>
      </c>
      <c r="K1" s="176" t="s">
        <v>10880</v>
      </c>
      <c r="L1" s="176" t="s">
        <v>6</v>
      </c>
    </row>
    <row r="2" spans="1:12" x14ac:dyDescent="0.2">
      <c r="A2" s="178" t="s">
        <v>77</v>
      </c>
      <c r="B2" s="178">
        <v>436983</v>
      </c>
      <c r="C2" s="178">
        <v>460371</v>
      </c>
      <c r="D2" s="178"/>
      <c r="E2" s="179">
        <v>23388</v>
      </c>
      <c r="F2" s="179">
        <v>23388</v>
      </c>
      <c r="G2" s="179">
        <v>23388</v>
      </c>
      <c r="H2" s="179" t="s">
        <v>9337</v>
      </c>
      <c r="I2" s="179" t="s">
        <v>9337</v>
      </c>
      <c r="J2" s="179" t="s">
        <v>9337</v>
      </c>
      <c r="K2" s="179" t="s">
        <v>3410</v>
      </c>
      <c r="L2" s="179"/>
    </row>
    <row r="3" spans="1:12" x14ac:dyDescent="0.2">
      <c r="A3" s="178" t="s">
        <v>77</v>
      </c>
      <c r="B3" s="178">
        <v>523137</v>
      </c>
      <c r="C3" s="178">
        <v>546526</v>
      </c>
      <c r="D3" s="178"/>
      <c r="E3" s="179">
        <v>23389</v>
      </c>
      <c r="F3" s="179">
        <v>23389</v>
      </c>
      <c r="G3" s="179">
        <v>23389</v>
      </c>
      <c r="H3" s="179" t="s">
        <v>9337</v>
      </c>
      <c r="I3" s="179" t="s">
        <v>9337</v>
      </c>
      <c r="J3" s="179" t="s">
        <v>9337</v>
      </c>
      <c r="K3" s="179" t="s">
        <v>3410</v>
      </c>
      <c r="L3" s="179"/>
    </row>
    <row r="4" spans="1:12" x14ac:dyDescent="0.2">
      <c r="A4" s="178" t="s">
        <v>77</v>
      </c>
      <c r="B4" s="178">
        <v>17089187</v>
      </c>
      <c r="C4" s="178">
        <v>17125315</v>
      </c>
      <c r="D4" s="178" t="s">
        <v>3042</v>
      </c>
      <c r="E4" s="179">
        <v>36128</v>
      </c>
      <c r="F4" s="179">
        <v>36128</v>
      </c>
      <c r="G4" s="179">
        <v>36128</v>
      </c>
      <c r="H4" s="179" t="s">
        <v>9337</v>
      </c>
      <c r="I4" s="179" t="s">
        <v>9337</v>
      </c>
      <c r="J4" s="179" t="s">
        <v>9337</v>
      </c>
      <c r="K4" s="179" t="s">
        <v>3410</v>
      </c>
      <c r="L4" s="179" t="s">
        <v>20107</v>
      </c>
    </row>
    <row r="5" spans="1:12" x14ac:dyDescent="0.2">
      <c r="A5" s="180" t="s">
        <v>77</v>
      </c>
      <c r="B5" s="178">
        <v>27137052</v>
      </c>
      <c r="C5" s="178">
        <v>27150206</v>
      </c>
      <c r="D5" s="178"/>
      <c r="E5" s="179">
        <v>13154</v>
      </c>
      <c r="F5" s="179">
        <v>0</v>
      </c>
      <c r="G5" s="179">
        <v>2098</v>
      </c>
      <c r="H5" s="179" t="s">
        <v>9337</v>
      </c>
      <c r="I5" s="179" t="s">
        <v>9337</v>
      </c>
      <c r="J5" s="179" t="s">
        <v>9337</v>
      </c>
      <c r="K5" s="179" t="s">
        <v>3410</v>
      </c>
      <c r="L5" s="179"/>
    </row>
    <row r="6" spans="1:12" x14ac:dyDescent="0.2">
      <c r="A6" s="180" t="s">
        <v>77</v>
      </c>
      <c r="B6" s="178">
        <v>33669322</v>
      </c>
      <c r="C6" s="178">
        <v>33682152</v>
      </c>
      <c r="D6" s="178"/>
      <c r="E6" s="179">
        <v>12830</v>
      </c>
      <c r="F6" s="179">
        <v>0</v>
      </c>
      <c r="G6" s="179">
        <v>0</v>
      </c>
      <c r="H6" s="179">
        <v>1</v>
      </c>
      <c r="I6" s="179" t="s">
        <v>9337</v>
      </c>
      <c r="J6" s="179" t="s">
        <v>3196</v>
      </c>
      <c r="K6" s="179" t="s">
        <v>3410</v>
      </c>
      <c r="L6" s="179"/>
    </row>
    <row r="7" spans="1:12" x14ac:dyDescent="0.2">
      <c r="A7" s="178" t="s">
        <v>77</v>
      </c>
      <c r="B7" s="178">
        <v>83732350</v>
      </c>
      <c r="C7" s="178">
        <v>83820754</v>
      </c>
      <c r="D7" s="178"/>
      <c r="E7" s="179">
        <v>88404</v>
      </c>
      <c r="F7" s="179">
        <v>27650</v>
      </c>
      <c r="G7" s="179">
        <v>88404</v>
      </c>
      <c r="H7" s="179" t="s">
        <v>9337</v>
      </c>
      <c r="I7" s="179" t="s">
        <v>9337</v>
      </c>
      <c r="J7" s="179" t="s">
        <v>9337</v>
      </c>
      <c r="K7" s="179" t="s">
        <v>3410</v>
      </c>
      <c r="L7" s="179"/>
    </row>
    <row r="8" spans="1:12" x14ac:dyDescent="0.2">
      <c r="A8" s="178" t="s">
        <v>77</v>
      </c>
      <c r="B8" s="178">
        <v>85977025</v>
      </c>
      <c r="C8" s="178">
        <v>86006047</v>
      </c>
      <c r="D8" s="178" t="s">
        <v>3043</v>
      </c>
      <c r="E8" s="179">
        <v>29022</v>
      </c>
      <c r="F8" s="179">
        <v>27975</v>
      </c>
      <c r="G8" s="179">
        <v>0</v>
      </c>
      <c r="H8" s="179">
        <v>2</v>
      </c>
      <c r="I8" s="179">
        <v>0.81899999999999995</v>
      </c>
      <c r="J8" s="179" t="s">
        <v>3196</v>
      </c>
      <c r="K8" s="179" t="s">
        <v>3196</v>
      </c>
      <c r="L8" s="179" t="s">
        <v>20108</v>
      </c>
    </row>
    <row r="9" spans="1:12" x14ac:dyDescent="0.2">
      <c r="A9" s="180" t="s">
        <v>77</v>
      </c>
      <c r="B9" s="180">
        <v>101560598</v>
      </c>
      <c r="C9" s="180">
        <v>101565716</v>
      </c>
      <c r="E9" s="172">
        <v>5118</v>
      </c>
      <c r="F9" s="172">
        <v>0</v>
      </c>
      <c r="G9" s="172">
        <v>0</v>
      </c>
      <c r="H9" s="172">
        <v>1</v>
      </c>
      <c r="I9" s="172" t="s">
        <v>9337</v>
      </c>
      <c r="J9" s="172" t="s">
        <v>3196</v>
      </c>
      <c r="K9" s="172" t="s">
        <v>3196</v>
      </c>
    </row>
    <row r="10" spans="1:12" x14ac:dyDescent="0.2">
      <c r="A10" s="178" t="s">
        <v>77</v>
      </c>
      <c r="B10" s="178">
        <v>108802190</v>
      </c>
      <c r="C10" s="178">
        <v>108853466</v>
      </c>
      <c r="D10" s="178"/>
      <c r="E10" s="179">
        <v>51276</v>
      </c>
      <c r="F10" s="179">
        <v>33000</v>
      </c>
      <c r="G10" s="179">
        <v>51084</v>
      </c>
      <c r="H10" s="179" t="s">
        <v>9337</v>
      </c>
      <c r="I10" s="179" t="s">
        <v>9337</v>
      </c>
      <c r="J10" s="179" t="s">
        <v>9337</v>
      </c>
      <c r="K10" s="179" t="s">
        <v>3196</v>
      </c>
      <c r="L10" s="179"/>
    </row>
    <row r="11" spans="1:12" x14ac:dyDescent="0.2">
      <c r="A11" s="178" t="s">
        <v>77</v>
      </c>
      <c r="B11" s="178">
        <v>108932850</v>
      </c>
      <c r="C11" s="178">
        <v>108977277</v>
      </c>
      <c r="D11" s="178"/>
      <c r="E11" s="179">
        <v>44427</v>
      </c>
      <c r="F11" s="179">
        <v>16277</v>
      </c>
      <c r="G11" s="179">
        <v>44427</v>
      </c>
      <c r="H11" s="179" t="s">
        <v>9337</v>
      </c>
      <c r="I11" s="179" t="s">
        <v>9337</v>
      </c>
      <c r="J11" s="179" t="s">
        <v>9337</v>
      </c>
      <c r="K11" s="179" t="s">
        <v>3196</v>
      </c>
      <c r="L11" s="179"/>
    </row>
    <row r="12" spans="1:12" x14ac:dyDescent="0.2">
      <c r="A12" s="178" t="s">
        <v>77</v>
      </c>
      <c r="B12" s="178">
        <v>120747174</v>
      </c>
      <c r="C12" s="178">
        <v>120936682</v>
      </c>
      <c r="D12" s="178" t="s">
        <v>10879</v>
      </c>
      <c r="E12" s="179">
        <v>189508</v>
      </c>
      <c r="F12" s="179">
        <v>189508</v>
      </c>
      <c r="G12" s="179">
        <v>189508</v>
      </c>
      <c r="H12" s="179" t="s">
        <v>9337</v>
      </c>
      <c r="I12" s="179" t="s">
        <v>9337</v>
      </c>
      <c r="J12" s="179" t="s">
        <v>9337</v>
      </c>
      <c r="K12" s="179" t="s">
        <v>3196</v>
      </c>
      <c r="L12" s="179"/>
    </row>
    <row r="13" spans="1:12" x14ac:dyDescent="0.2">
      <c r="A13" s="178" t="s">
        <v>77</v>
      </c>
      <c r="B13" s="178">
        <v>121087236</v>
      </c>
      <c r="C13" s="178">
        <v>121132784</v>
      </c>
      <c r="D13" s="178" t="s">
        <v>2993</v>
      </c>
      <c r="E13" s="179">
        <v>45548</v>
      </c>
      <c r="F13" s="179">
        <v>45548</v>
      </c>
      <c r="G13" s="179">
        <v>45548</v>
      </c>
      <c r="H13" s="179" t="s">
        <v>9337</v>
      </c>
      <c r="I13" s="179" t="s">
        <v>9337</v>
      </c>
      <c r="J13" s="179" t="s">
        <v>9337</v>
      </c>
      <c r="K13" s="179" t="s">
        <v>3196</v>
      </c>
      <c r="L13" s="179"/>
    </row>
    <row r="14" spans="1:12" x14ac:dyDescent="0.2">
      <c r="A14" s="178" t="s">
        <v>77</v>
      </c>
      <c r="B14" s="178">
        <v>143871983</v>
      </c>
      <c r="C14" s="178">
        <v>144095875</v>
      </c>
      <c r="D14" s="178" t="s">
        <v>2917</v>
      </c>
      <c r="E14" s="179">
        <v>223892</v>
      </c>
      <c r="F14" s="179">
        <v>223800</v>
      </c>
      <c r="G14" s="179">
        <v>209604</v>
      </c>
      <c r="H14" s="179" t="s">
        <v>9337</v>
      </c>
      <c r="I14" s="179" t="s">
        <v>9337</v>
      </c>
      <c r="J14" s="179" t="s">
        <v>9337</v>
      </c>
      <c r="K14" s="179" t="s">
        <v>3196</v>
      </c>
      <c r="L14" s="179"/>
    </row>
    <row r="15" spans="1:12" x14ac:dyDescent="0.2">
      <c r="A15" s="178" t="s">
        <v>77</v>
      </c>
      <c r="B15" s="178">
        <v>144919272</v>
      </c>
      <c r="C15" s="178">
        <v>144948144</v>
      </c>
      <c r="D15" s="178" t="s">
        <v>10887</v>
      </c>
      <c r="E15" s="179">
        <v>28872</v>
      </c>
      <c r="F15" s="179">
        <v>28872</v>
      </c>
      <c r="G15" s="179">
        <v>0</v>
      </c>
      <c r="H15" s="179">
        <v>1</v>
      </c>
      <c r="I15" s="179" t="s">
        <v>9337</v>
      </c>
      <c r="J15" s="179" t="s">
        <v>3410</v>
      </c>
      <c r="K15" s="179" t="s">
        <v>3410</v>
      </c>
      <c r="L15" s="179" t="s">
        <v>20109</v>
      </c>
    </row>
    <row r="16" spans="1:12" x14ac:dyDescent="0.2">
      <c r="A16" s="178" t="s">
        <v>77</v>
      </c>
      <c r="B16" s="178">
        <v>145610941</v>
      </c>
      <c r="C16" s="178">
        <v>145624272</v>
      </c>
      <c r="D16" s="178" t="s">
        <v>10888</v>
      </c>
      <c r="E16" s="179">
        <v>13331</v>
      </c>
      <c r="F16" s="179">
        <v>13331</v>
      </c>
      <c r="G16" s="179">
        <v>12988</v>
      </c>
      <c r="H16" s="179" t="s">
        <v>9337</v>
      </c>
      <c r="I16" s="179" t="s">
        <v>9337</v>
      </c>
      <c r="J16" s="179" t="s">
        <v>9337</v>
      </c>
      <c r="K16" s="179" t="s">
        <v>3410</v>
      </c>
      <c r="L16" s="179" t="s">
        <v>20110</v>
      </c>
    </row>
    <row r="17" spans="1:12" x14ac:dyDescent="0.2">
      <c r="A17" s="178" t="s">
        <v>77</v>
      </c>
      <c r="B17" s="178">
        <v>145767727</v>
      </c>
      <c r="C17" s="178">
        <v>145779188</v>
      </c>
      <c r="D17" s="178" t="s">
        <v>92</v>
      </c>
      <c r="E17" s="179">
        <v>11461</v>
      </c>
      <c r="F17" s="179">
        <v>11461</v>
      </c>
      <c r="G17" s="179">
        <v>11461</v>
      </c>
      <c r="H17" s="179" t="s">
        <v>9337</v>
      </c>
      <c r="I17" s="179" t="s">
        <v>9337</v>
      </c>
      <c r="J17" s="179" t="s">
        <v>9337</v>
      </c>
      <c r="K17" s="179" t="s">
        <v>3410</v>
      </c>
      <c r="L17" s="179" t="s">
        <v>20111</v>
      </c>
    </row>
    <row r="18" spans="1:12" x14ac:dyDescent="0.2">
      <c r="A18" s="178" t="s">
        <v>77</v>
      </c>
      <c r="B18" s="178">
        <v>145909218</v>
      </c>
      <c r="C18" s="178">
        <v>145920666</v>
      </c>
      <c r="D18" s="178" t="s">
        <v>10890</v>
      </c>
      <c r="E18" s="179">
        <v>11448</v>
      </c>
      <c r="F18" s="179">
        <v>11448</v>
      </c>
      <c r="G18" s="179">
        <v>11448</v>
      </c>
      <c r="H18" s="179" t="s">
        <v>9337</v>
      </c>
      <c r="I18" s="179" t="s">
        <v>9337</v>
      </c>
      <c r="J18" s="179" t="s">
        <v>9337</v>
      </c>
      <c r="K18" s="179" t="s">
        <v>3410</v>
      </c>
      <c r="L18" s="179" t="s">
        <v>20111</v>
      </c>
    </row>
    <row r="19" spans="1:12" s="181" customFormat="1" x14ac:dyDescent="0.2">
      <c r="A19" s="178" t="s">
        <v>77</v>
      </c>
      <c r="B19" s="178">
        <v>145996444</v>
      </c>
      <c r="C19" s="178">
        <v>146010203</v>
      </c>
      <c r="D19" s="178"/>
      <c r="E19" s="179">
        <v>13759</v>
      </c>
      <c r="F19" s="179">
        <v>13759</v>
      </c>
      <c r="G19" s="179">
        <v>13759</v>
      </c>
      <c r="H19" s="179" t="s">
        <v>9337</v>
      </c>
      <c r="I19" s="179" t="s">
        <v>9337</v>
      </c>
      <c r="J19" s="179" t="s">
        <v>9337</v>
      </c>
      <c r="K19" s="179" t="s">
        <v>3410</v>
      </c>
      <c r="L19" s="179"/>
    </row>
    <row r="20" spans="1:12" x14ac:dyDescent="0.2">
      <c r="A20" s="178" t="s">
        <v>77</v>
      </c>
      <c r="B20" s="178">
        <v>146306925</v>
      </c>
      <c r="C20" s="178">
        <v>146339425</v>
      </c>
      <c r="D20" s="178"/>
      <c r="E20" s="179">
        <v>32500</v>
      </c>
      <c r="F20" s="179">
        <v>21075</v>
      </c>
      <c r="G20" s="179">
        <v>32500</v>
      </c>
      <c r="H20" s="179" t="s">
        <v>9337</v>
      </c>
      <c r="I20" s="179" t="s">
        <v>9337</v>
      </c>
      <c r="J20" s="179" t="s">
        <v>9337</v>
      </c>
      <c r="K20" s="179" t="s">
        <v>3410</v>
      </c>
      <c r="L20" s="179"/>
    </row>
    <row r="21" spans="1:12" x14ac:dyDescent="0.2">
      <c r="A21" s="178" t="s">
        <v>77</v>
      </c>
      <c r="B21" s="178">
        <v>147454622</v>
      </c>
      <c r="C21" s="178">
        <v>147462381</v>
      </c>
      <c r="D21" s="178" t="s">
        <v>3044</v>
      </c>
      <c r="E21" s="179">
        <v>7759</v>
      </c>
      <c r="F21" s="179">
        <v>7759</v>
      </c>
      <c r="G21" s="179">
        <v>7759</v>
      </c>
      <c r="H21" s="179" t="s">
        <v>9337</v>
      </c>
      <c r="I21" s="179" t="s">
        <v>9337</v>
      </c>
      <c r="J21" s="179" t="s">
        <v>9337</v>
      </c>
      <c r="K21" s="179" t="s">
        <v>3410</v>
      </c>
      <c r="L21" s="179" t="s">
        <v>20111</v>
      </c>
    </row>
    <row r="22" spans="1:12" x14ac:dyDescent="0.2">
      <c r="A22" s="178" t="s">
        <v>77</v>
      </c>
      <c r="B22" s="178">
        <v>147538241</v>
      </c>
      <c r="C22" s="178">
        <v>147551971</v>
      </c>
      <c r="D22" s="178"/>
      <c r="E22" s="179">
        <v>13730</v>
      </c>
      <c r="F22" s="179">
        <v>13730</v>
      </c>
      <c r="G22" s="179">
        <v>13730</v>
      </c>
      <c r="H22" s="179" t="s">
        <v>9337</v>
      </c>
      <c r="I22" s="179" t="s">
        <v>9337</v>
      </c>
      <c r="J22" s="179" t="s">
        <v>9337</v>
      </c>
      <c r="K22" s="179" t="s">
        <v>3410</v>
      </c>
      <c r="L22" s="179"/>
    </row>
    <row r="23" spans="1:12" x14ac:dyDescent="0.2">
      <c r="A23" s="178" t="s">
        <v>77</v>
      </c>
      <c r="B23" s="178">
        <v>149302468</v>
      </c>
      <c r="C23" s="178">
        <v>149459682</v>
      </c>
      <c r="D23" s="178" t="s">
        <v>2922</v>
      </c>
      <c r="E23" s="179">
        <v>157214</v>
      </c>
      <c r="F23" s="179">
        <v>157177</v>
      </c>
      <c r="G23" s="179">
        <v>157177</v>
      </c>
      <c r="H23" s="179" t="s">
        <v>9337</v>
      </c>
      <c r="I23" s="179" t="s">
        <v>9337</v>
      </c>
      <c r="J23" s="179" t="s">
        <v>9337</v>
      </c>
      <c r="K23" s="179" t="s">
        <v>3196</v>
      </c>
      <c r="L23" s="179"/>
    </row>
    <row r="24" spans="1:12" x14ac:dyDescent="0.2">
      <c r="A24" s="178" t="s">
        <v>77</v>
      </c>
      <c r="B24" s="178">
        <v>149687978</v>
      </c>
      <c r="C24" s="178">
        <v>149790966</v>
      </c>
      <c r="D24" s="178" t="s">
        <v>10878</v>
      </c>
      <c r="E24" s="179">
        <v>102988</v>
      </c>
      <c r="F24" s="179">
        <v>102988</v>
      </c>
      <c r="G24" s="179">
        <v>102988</v>
      </c>
      <c r="H24" s="179" t="s">
        <v>9337</v>
      </c>
      <c r="I24" s="179" t="s">
        <v>9337</v>
      </c>
      <c r="J24" s="179" t="s">
        <v>9337</v>
      </c>
      <c r="K24" s="179" t="s">
        <v>3196</v>
      </c>
      <c r="L24" s="179"/>
    </row>
    <row r="25" spans="1:12" x14ac:dyDescent="0.2">
      <c r="A25" s="178" t="s">
        <v>77</v>
      </c>
      <c r="B25" s="178">
        <v>206073963</v>
      </c>
      <c r="C25" s="178">
        <v>206188552</v>
      </c>
      <c r="D25" s="178" t="s">
        <v>85</v>
      </c>
      <c r="E25" s="179">
        <v>114589</v>
      </c>
      <c r="F25" s="179">
        <v>114589</v>
      </c>
      <c r="G25" s="179">
        <v>114589</v>
      </c>
      <c r="H25" s="179" t="s">
        <v>9337</v>
      </c>
      <c r="I25" s="179" t="s">
        <v>9337</v>
      </c>
      <c r="J25" s="179" t="s">
        <v>9337</v>
      </c>
      <c r="K25" s="179" t="s">
        <v>3196</v>
      </c>
      <c r="L25" s="179"/>
    </row>
    <row r="26" spans="1:12" x14ac:dyDescent="0.2">
      <c r="A26" s="178" t="s">
        <v>77</v>
      </c>
      <c r="B26" s="178">
        <v>206485745</v>
      </c>
      <c r="C26" s="178">
        <v>206583750</v>
      </c>
      <c r="D26" s="178" t="s">
        <v>3045</v>
      </c>
      <c r="E26" s="179">
        <v>98005</v>
      </c>
      <c r="F26" s="179">
        <v>98005</v>
      </c>
      <c r="G26" s="179">
        <v>97592</v>
      </c>
      <c r="H26" s="179" t="s">
        <v>9337</v>
      </c>
      <c r="I26" s="179" t="s">
        <v>9337</v>
      </c>
      <c r="J26" s="179" t="s">
        <v>9337</v>
      </c>
      <c r="K26" s="179" t="s">
        <v>3196</v>
      </c>
      <c r="L26" s="179"/>
    </row>
    <row r="27" spans="1:12" x14ac:dyDescent="0.2">
      <c r="A27" s="180" t="s">
        <v>77</v>
      </c>
      <c r="B27" s="180">
        <v>211579078</v>
      </c>
      <c r="C27" s="180">
        <v>211585347</v>
      </c>
      <c r="D27" s="180" t="s">
        <v>10877</v>
      </c>
      <c r="E27" s="172">
        <v>6269</v>
      </c>
      <c r="F27" s="172">
        <v>0</v>
      </c>
      <c r="G27" s="172">
        <v>0</v>
      </c>
      <c r="H27" s="172">
        <v>1</v>
      </c>
      <c r="I27" s="172" t="s">
        <v>9337</v>
      </c>
      <c r="J27" s="172" t="s">
        <v>3196</v>
      </c>
      <c r="K27" s="172" t="s">
        <v>3410</v>
      </c>
      <c r="L27" s="172" t="s">
        <v>20107</v>
      </c>
    </row>
    <row r="28" spans="1:12" x14ac:dyDescent="0.2">
      <c r="A28" s="180" t="s">
        <v>77</v>
      </c>
      <c r="B28" s="180">
        <v>211629516</v>
      </c>
      <c r="C28" s="180">
        <v>211635305</v>
      </c>
      <c r="E28" s="172">
        <v>5789</v>
      </c>
      <c r="F28" s="172">
        <v>0</v>
      </c>
      <c r="G28" s="172">
        <v>0</v>
      </c>
      <c r="H28" s="172">
        <v>1</v>
      </c>
      <c r="I28" s="172" t="s">
        <v>9337</v>
      </c>
      <c r="J28" s="172" t="s">
        <v>3196</v>
      </c>
      <c r="K28" s="172" t="s">
        <v>3410</v>
      </c>
    </row>
    <row r="29" spans="1:12" x14ac:dyDescent="0.2">
      <c r="A29" s="180" t="s">
        <v>77</v>
      </c>
      <c r="B29" s="180">
        <v>225976853</v>
      </c>
      <c r="C29" s="180">
        <v>225984260</v>
      </c>
      <c r="D29" s="180" t="s">
        <v>3046</v>
      </c>
      <c r="E29" s="172">
        <v>7407</v>
      </c>
      <c r="F29" s="172">
        <v>0</v>
      </c>
      <c r="G29" s="172">
        <v>1227</v>
      </c>
      <c r="H29" s="172" t="s">
        <v>9337</v>
      </c>
      <c r="I29" s="172" t="s">
        <v>9337</v>
      </c>
      <c r="J29" s="172" t="s">
        <v>9337</v>
      </c>
      <c r="K29" s="172" t="s">
        <v>3410</v>
      </c>
      <c r="L29" s="179" t="s">
        <v>20111</v>
      </c>
    </row>
    <row r="30" spans="1:12" x14ac:dyDescent="0.2">
      <c r="A30" s="178" t="s">
        <v>77</v>
      </c>
      <c r="B30" s="178">
        <v>234911789</v>
      </c>
      <c r="C30" s="178">
        <v>234955791</v>
      </c>
      <c r="D30" s="178"/>
      <c r="E30" s="179">
        <v>44002</v>
      </c>
      <c r="F30" s="179">
        <v>44002</v>
      </c>
      <c r="G30" s="179">
        <v>36658</v>
      </c>
      <c r="H30" s="179" t="s">
        <v>9337</v>
      </c>
      <c r="I30" s="179" t="s">
        <v>9337</v>
      </c>
      <c r="J30" s="179" t="s">
        <v>9337</v>
      </c>
      <c r="K30" s="179" t="s">
        <v>3410</v>
      </c>
      <c r="L30" s="179"/>
    </row>
    <row r="31" spans="1:12" x14ac:dyDescent="0.2">
      <c r="A31" s="180" t="s">
        <v>77</v>
      </c>
      <c r="B31" s="180">
        <v>248653797</v>
      </c>
      <c r="C31" s="180">
        <v>248660270</v>
      </c>
      <c r="E31" s="172">
        <v>6473</v>
      </c>
      <c r="F31" s="172">
        <v>6473</v>
      </c>
      <c r="G31" s="172">
        <v>6473</v>
      </c>
      <c r="H31" s="172" t="s">
        <v>9337</v>
      </c>
      <c r="I31" s="172" t="s">
        <v>9337</v>
      </c>
      <c r="J31" s="172" t="s">
        <v>9337</v>
      </c>
      <c r="K31" s="172" t="s">
        <v>3410</v>
      </c>
    </row>
    <row r="32" spans="1:12" x14ac:dyDescent="0.2">
      <c r="A32" s="180" t="s">
        <v>77</v>
      </c>
      <c r="B32" s="180">
        <v>248714547</v>
      </c>
      <c r="C32" s="180">
        <v>248720731</v>
      </c>
      <c r="E32" s="172">
        <v>6184</v>
      </c>
      <c r="F32" s="172">
        <v>6184</v>
      </c>
      <c r="G32" s="172">
        <v>6184</v>
      </c>
      <c r="H32" s="172" t="s">
        <v>9337</v>
      </c>
      <c r="I32" s="172" t="s">
        <v>9337</v>
      </c>
      <c r="J32" s="172" t="s">
        <v>9337</v>
      </c>
      <c r="K32" s="172" t="s">
        <v>3410</v>
      </c>
    </row>
    <row r="33" spans="1:12" x14ac:dyDescent="0.2">
      <c r="A33" s="180" t="s">
        <v>152</v>
      </c>
      <c r="B33" s="180">
        <v>44977421</v>
      </c>
      <c r="C33" s="180">
        <v>44994738</v>
      </c>
      <c r="E33" s="172">
        <v>17317</v>
      </c>
      <c r="F33" s="172">
        <v>0</v>
      </c>
      <c r="G33" s="172">
        <v>5816</v>
      </c>
      <c r="H33" s="172" t="s">
        <v>9337</v>
      </c>
      <c r="I33" s="172" t="s">
        <v>9337</v>
      </c>
      <c r="J33" s="172" t="s">
        <v>9337</v>
      </c>
      <c r="K33" s="172" t="s">
        <v>3196</v>
      </c>
    </row>
    <row r="34" spans="1:12" x14ac:dyDescent="0.2">
      <c r="A34" s="178" t="s">
        <v>152</v>
      </c>
      <c r="B34" s="178">
        <v>46558846</v>
      </c>
      <c r="C34" s="178">
        <v>46682450</v>
      </c>
      <c r="D34" s="178" t="s">
        <v>10876</v>
      </c>
      <c r="E34" s="179">
        <v>123604</v>
      </c>
      <c r="F34" s="179">
        <v>114450</v>
      </c>
      <c r="G34" s="179">
        <v>123604</v>
      </c>
      <c r="H34" s="179" t="s">
        <v>9337</v>
      </c>
      <c r="I34" s="179" t="s">
        <v>9337</v>
      </c>
      <c r="J34" s="179" t="s">
        <v>9337</v>
      </c>
      <c r="K34" s="179" t="s">
        <v>3196</v>
      </c>
      <c r="L34" s="179"/>
    </row>
    <row r="35" spans="1:12" x14ac:dyDescent="0.2">
      <c r="A35" s="178" t="s">
        <v>152</v>
      </c>
      <c r="B35" s="178">
        <v>46965743</v>
      </c>
      <c r="C35" s="178">
        <v>47146038</v>
      </c>
      <c r="D35" s="178" t="s">
        <v>10875</v>
      </c>
      <c r="E35" s="179">
        <v>180295</v>
      </c>
      <c r="F35" s="179">
        <v>56257</v>
      </c>
      <c r="G35" s="179">
        <v>1090</v>
      </c>
      <c r="H35" s="179" t="s">
        <v>9337</v>
      </c>
      <c r="I35" s="179" t="s">
        <v>9337</v>
      </c>
      <c r="J35" s="179" t="s">
        <v>9337</v>
      </c>
      <c r="K35" s="179" t="s">
        <v>3196</v>
      </c>
      <c r="L35" s="179"/>
    </row>
    <row r="36" spans="1:12" x14ac:dyDescent="0.2">
      <c r="A36" s="178" t="s">
        <v>152</v>
      </c>
      <c r="B36" s="178">
        <v>48745696</v>
      </c>
      <c r="C36" s="178">
        <v>48869395</v>
      </c>
      <c r="D36" s="178" t="s">
        <v>10874</v>
      </c>
      <c r="E36" s="179">
        <v>123699</v>
      </c>
      <c r="F36" s="179">
        <v>114395</v>
      </c>
      <c r="G36" s="179">
        <v>123699</v>
      </c>
      <c r="H36" s="179" t="s">
        <v>9337</v>
      </c>
      <c r="I36" s="179" t="s">
        <v>9337</v>
      </c>
      <c r="J36" s="179" t="s">
        <v>9337</v>
      </c>
      <c r="K36" s="179" t="s">
        <v>3196</v>
      </c>
      <c r="L36" s="179"/>
    </row>
    <row r="37" spans="1:12" x14ac:dyDescent="0.2">
      <c r="A37" s="178" t="s">
        <v>152</v>
      </c>
      <c r="B37" s="178">
        <v>49271392</v>
      </c>
      <c r="C37" s="178">
        <v>49389823</v>
      </c>
      <c r="D37" s="178" t="s">
        <v>3047</v>
      </c>
      <c r="E37" s="179">
        <v>118431</v>
      </c>
      <c r="F37" s="179">
        <v>76823</v>
      </c>
      <c r="G37" s="179">
        <v>118310</v>
      </c>
      <c r="H37" s="179" t="s">
        <v>9337</v>
      </c>
      <c r="I37" s="179" t="s">
        <v>9337</v>
      </c>
      <c r="J37" s="179" t="s">
        <v>9337</v>
      </c>
      <c r="K37" s="179" t="s">
        <v>3196</v>
      </c>
      <c r="L37" s="179"/>
    </row>
    <row r="38" spans="1:12" x14ac:dyDescent="0.2">
      <c r="A38" s="180" t="s">
        <v>152</v>
      </c>
      <c r="B38" s="180">
        <v>52023435</v>
      </c>
      <c r="C38" s="180">
        <v>52029711</v>
      </c>
      <c r="E38" s="172">
        <v>6276</v>
      </c>
      <c r="F38" s="172">
        <v>0</v>
      </c>
      <c r="G38" s="172">
        <v>0</v>
      </c>
      <c r="H38" s="172">
        <v>1</v>
      </c>
      <c r="I38" s="172" t="s">
        <v>9337</v>
      </c>
      <c r="J38" s="172" t="s">
        <v>3196</v>
      </c>
      <c r="K38" s="172" t="s">
        <v>3196</v>
      </c>
    </row>
    <row r="39" spans="1:12" x14ac:dyDescent="0.2">
      <c r="A39" s="178" t="s">
        <v>152</v>
      </c>
      <c r="B39" s="178">
        <v>81778154</v>
      </c>
      <c r="C39" s="178">
        <v>81799034</v>
      </c>
      <c r="D39" s="178"/>
      <c r="E39" s="179">
        <v>20880</v>
      </c>
      <c r="F39" s="179">
        <v>0</v>
      </c>
      <c r="G39" s="179">
        <v>20765</v>
      </c>
      <c r="H39" s="179" t="s">
        <v>9337</v>
      </c>
      <c r="I39" s="179" t="s">
        <v>9337</v>
      </c>
      <c r="J39" s="179" t="s">
        <v>9337</v>
      </c>
      <c r="K39" s="179" t="s">
        <v>3196</v>
      </c>
      <c r="L39" s="179"/>
    </row>
    <row r="40" spans="1:12" x14ac:dyDescent="0.2">
      <c r="A40" s="180" t="s">
        <v>152</v>
      </c>
      <c r="B40" s="180">
        <v>81872119</v>
      </c>
      <c r="C40" s="180">
        <v>81879432</v>
      </c>
      <c r="E40" s="172">
        <v>7313</v>
      </c>
      <c r="F40" s="172">
        <v>0</v>
      </c>
      <c r="G40" s="172">
        <v>0</v>
      </c>
      <c r="H40" s="172">
        <v>1</v>
      </c>
      <c r="I40" s="172" t="s">
        <v>9337</v>
      </c>
      <c r="J40" s="172" t="s">
        <v>3196</v>
      </c>
      <c r="K40" s="172" t="s">
        <v>3196</v>
      </c>
    </row>
    <row r="41" spans="1:12" x14ac:dyDescent="0.2">
      <c r="A41" s="180" t="s">
        <v>152</v>
      </c>
      <c r="B41" s="180">
        <v>96238004</v>
      </c>
      <c r="C41" s="180">
        <v>96245516</v>
      </c>
      <c r="D41" s="180" t="s">
        <v>9328</v>
      </c>
      <c r="E41" s="172">
        <v>7512</v>
      </c>
      <c r="F41" s="172">
        <v>0</v>
      </c>
      <c r="G41" s="172">
        <v>0</v>
      </c>
      <c r="H41" s="172">
        <v>1</v>
      </c>
      <c r="I41" s="172" t="s">
        <v>9337</v>
      </c>
      <c r="J41" s="172" t="s">
        <v>3196</v>
      </c>
      <c r="K41" s="172" t="s">
        <v>3196</v>
      </c>
    </row>
    <row r="42" spans="1:12" x14ac:dyDescent="0.2">
      <c r="A42" s="178" t="s">
        <v>152</v>
      </c>
      <c r="B42" s="178">
        <v>127573591</v>
      </c>
      <c r="C42" s="178">
        <v>127605995</v>
      </c>
      <c r="D42" s="178" t="s">
        <v>3048</v>
      </c>
      <c r="E42" s="179">
        <v>32404</v>
      </c>
      <c r="F42" s="179">
        <v>32404</v>
      </c>
      <c r="G42" s="179">
        <v>31543</v>
      </c>
      <c r="H42" s="179" t="s">
        <v>9337</v>
      </c>
      <c r="I42" s="179" t="s">
        <v>9337</v>
      </c>
      <c r="J42" s="179" t="s">
        <v>9337</v>
      </c>
      <c r="K42" s="179" t="s">
        <v>3410</v>
      </c>
      <c r="L42" s="179" t="s">
        <v>20112</v>
      </c>
    </row>
    <row r="43" spans="1:12" x14ac:dyDescent="0.2">
      <c r="A43" s="180" t="s">
        <v>3049</v>
      </c>
      <c r="B43" s="180">
        <v>190849</v>
      </c>
      <c r="C43" s="180">
        <v>196302</v>
      </c>
      <c r="D43" s="180" t="s">
        <v>10889</v>
      </c>
      <c r="E43" s="172">
        <v>5453</v>
      </c>
      <c r="F43" s="172">
        <v>5453</v>
      </c>
      <c r="G43" s="172">
        <v>0</v>
      </c>
      <c r="H43" s="172">
        <v>2</v>
      </c>
      <c r="I43" s="172">
        <v>0.92700000000000005</v>
      </c>
      <c r="J43" s="172" t="s">
        <v>3196</v>
      </c>
      <c r="K43" s="172" t="s">
        <v>3410</v>
      </c>
    </row>
    <row r="44" spans="1:12" x14ac:dyDescent="0.2">
      <c r="A44" s="180" t="s">
        <v>3049</v>
      </c>
      <c r="B44" s="180">
        <v>2350633</v>
      </c>
      <c r="C44" s="180">
        <v>2355951</v>
      </c>
      <c r="E44" s="172">
        <v>5318</v>
      </c>
      <c r="F44" s="172">
        <v>0</v>
      </c>
      <c r="G44" s="172">
        <v>2977</v>
      </c>
      <c r="H44" s="172" t="s">
        <v>9337</v>
      </c>
      <c r="I44" s="172" t="s">
        <v>9337</v>
      </c>
      <c r="J44" s="172" t="s">
        <v>9337</v>
      </c>
      <c r="K44" s="172" t="s">
        <v>3410</v>
      </c>
    </row>
    <row r="45" spans="1:12" x14ac:dyDescent="0.2">
      <c r="A45" s="180" t="s">
        <v>3049</v>
      </c>
      <c r="B45" s="180">
        <v>38766529</v>
      </c>
      <c r="C45" s="180">
        <v>38774611</v>
      </c>
      <c r="E45" s="172">
        <v>8082</v>
      </c>
      <c r="F45" s="172">
        <v>0</v>
      </c>
      <c r="G45" s="172">
        <v>0</v>
      </c>
      <c r="H45" s="172">
        <v>1</v>
      </c>
      <c r="I45" s="172" t="s">
        <v>9337</v>
      </c>
      <c r="J45" s="172" t="s">
        <v>3196</v>
      </c>
      <c r="K45" s="172" t="s">
        <v>3410</v>
      </c>
    </row>
    <row r="46" spans="1:12" x14ac:dyDescent="0.2">
      <c r="A46" s="180" t="s">
        <v>3049</v>
      </c>
      <c r="B46" s="180">
        <v>48409543</v>
      </c>
      <c r="C46" s="180">
        <v>48418205</v>
      </c>
      <c r="E46" s="172">
        <v>8662</v>
      </c>
      <c r="F46" s="172">
        <v>8662</v>
      </c>
      <c r="G46" s="172">
        <v>2616</v>
      </c>
      <c r="H46" s="172" t="s">
        <v>9337</v>
      </c>
      <c r="I46" s="172" t="s">
        <v>9337</v>
      </c>
      <c r="J46" s="172" t="s">
        <v>9337</v>
      </c>
      <c r="K46" s="172" t="s">
        <v>3410</v>
      </c>
    </row>
    <row r="47" spans="1:12" x14ac:dyDescent="0.2">
      <c r="A47" s="180" t="s">
        <v>3049</v>
      </c>
      <c r="B47" s="180">
        <v>49543859</v>
      </c>
      <c r="C47" s="180">
        <v>49553078</v>
      </c>
      <c r="E47" s="172">
        <v>9219</v>
      </c>
      <c r="F47" s="172">
        <v>78</v>
      </c>
      <c r="G47" s="172">
        <v>9219</v>
      </c>
      <c r="H47" s="172" t="s">
        <v>9337</v>
      </c>
      <c r="I47" s="172" t="s">
        <v>9337</v>
      </c>
      <c r="J47" s="172" t="s">
        <v>9337</v>
      </c>
      <c r="K47" s="172" t="s">
        <v>3196</v>
      </c>
    </row>
    <row r="48" spans="1:12" x14ac:dyDescent="0.2">
      <c r="A48" s="178" t="s">
        <v>3049</v>
      </c>
      <c r="B48" s="178">
        <v>49794313</v>
      </c>
      <c r="C48" s="178">
        <v>49828527</v>
      </c>
      <c r="D48" s="178" t="s">
        <v>10873</v>
      </c>
      <c r="E48" s="179">
        <v>34214</v>
      </c>
      <c r="F48" s="179">
        <v>34214</v>
      </c>
      <c r="G48" s="179">
        <v>25306</v>
      </c>
      <c r="H48" s="179" t="s">
        <v>9337</v>
      </c>
      <c r="I48" s="179" t="s">
        <v>9337</v>
      </c>
      <c r="J48" s="179" t="s">
        <v>9337</v>
      </c>
      <c r="K48" s="179" t="s">
        <v>3410</v>
      </c>
      <c r="L48" s="179" t="s">
        <v>20112</v>
      </c>
    </row>
    <row r="49" spans="1:12" x14ac:dyDescent="0.2">
      <c r="A49" s="178" t="s">
        <v>3049</v>
      </c>
      <c r="B49" s="178">
        <v>49926827</v>
      </c>
      <c r="C49" s="178">
        <v>49946281</v>
      </c>
      <c r="D49" s="178"/>
      <c r="E49" s="179">
        <v>19454</v>
      </c>
      <c r="F49" s="179">
        <v>0</v>
      </c>
      <c r="G49" s="179">
        <v>19454</v>
      </c>
      <c r="H49" s="179" t="s">
        <v>9337</v>
      </c>
      <c r="I49" s="179" t="s">
        <v>9337</v>
      </c>
      <c r="J49" s="179" t="s">
        <v>9337</v>
      </c>
      <c r="K49" s="179" t="s">
        <v>3410</v>
      </c>
      <c r="L49" s="179"/>
    </row>
    <row r="50" spans="1:12" x14ac:dyDescent="0.2">
      <c r="A50" s="178" t="s">
        <v>3049</v>
      </c>
      <c r="B50" s="178">
        <v>50100825</v>
      </c>
      <c r="C50" s="178">
        <v>50111182</v>
      </c>
      <c r="D50" s="178"/>
      <c r="E50" s="179">
        <v>10357</v>
      </c>
      <c r="F50" s="179">
        <v>10357</v>
      </c>
      <c r="G50" s="179">
        <v>10357</v>
      </c>
      <c r="H50" s="179" t="s">
        <v>9337</v>
      </c>
      <c r="I50" s="179" t="s">
        <v>9337</v>
      </c>
      <c r="J50" s="179" t="s">
        <v>9337</v>
      </c>
      <c r="K50" s="179" t="s">
        <v>3410</v>
      </c>
      <c r="L50" s="179"/>
    </row>
    <row r="51" spans="1:12" x14ac:dyDescent="0.2">
      <c r="A51" s="178" t="s">
        <v>3049</v>
      </c>
      <c r="B51" s="178">
        <v>88564945</v>
      </c>
      <c r="C51" s="178">
        <v>88588248</v>
      </c>
      <c r="D51" s="178" t="s">
        <v>3050</v>
      </c>
      <c r="E51" s="179">
        <v>23303</v>
      </c>
      <c r="F51" s="179">
        <v>21248</v>
      </c>
      <c r="G51" s="179">
        <v>21220</v>
      </c>
      <c r="H51" s="179" t="s">
        <v>9337</v>
      </c>
      <c r="I51" s="179" t="s">
        <v>9337</v>
      </c>
      <c r="J51" s="179" t="s">
        <v>9337</v>
      </c>
      <c r="K51" s="179" t="s">
        <v>3410</v>
      </c>
      <c r="L51" s="179" t="s">
        <v>20112</v>
      </c>
    </row>
    <row r="52" spans="1:12" x14ac:dyDescent="0.2">
      <c r="A52" s="180" t="s">
        <v>3049</v>
      </c>
      <c r="B52" s="180">
        <v>88825949</v>
      </c>
      <c r="C52" s="180">
        <v>88835026</v>
      </c>
      <c r="E52" s="172">
        <v>9077</v>
      </c>
      <c r="F52" s="172">
        <v>5026</v>
      </c>
      <c r="G52" s="172">
        <v>9077</v>
      </c>
      <c r="H52" s="172" t="s">
        <v>9337</v>
      </c>
      <c r="I52" s="172" t="s">
        <v>9337</v>
      </c>
      <c r="J52" s="172" t="s">
        <v>9337</v>
      </c>
      <c r="K52" s="172" t="s">
        <v>3410</v>
      </c>
    </row>
    <row r="53" spans="1:12" x14ac:dyDescent="0.2">
      <c r="A53" s="180" t="s">
        <v>3049</v>
      </c>
      <c r="B53" s="180">
        <v>94540405</v>
      </c>
      <c r="C53" s="180">
        <v>94545507</v>
      </c>
      <c r="D53" s="180" t="s">
        <v>9329</v>
      </c>
      <c r="E53" s="172">
        <v>5102</v>
      </c>
      <c r="F53" s="172">
        <v>0</v>
      </c>
      <c r="G53" s="172">
        <v>0</v>
      </c>
      <c r="H53" s="172">
        <v>1</v>
      </c>
      <c r="I53" s="172" t="s">
        <v>9337</v>
      </c>
      <c r="J53" s="172" t="s">
        <v>3196</v>
      </c>
      <c r="K53" s="172" t="s">
        <v>3410</v>
      </c>
      <c r="L53" s="172" t="s">
        <v>20110</v>
      </c>
    </row>
    <row r="54" spans="1:12" x14ac:dyDescent="0.2">
      <c r="A54" s="180" t="s">
        <v>3049</v>
      </c>
      <c r="B54" s="180">
        <v>106694065</v>
      </c>
      <c r="C54" s="180">
        <v>106700239</v>
      </c>
      <c r="D54" s="180" t="s">
        <v>3051</v>
      </c>
      <c r="E54" s="172">
        <v>6174</v>
      </c>
      <c r="F54" s="172">
        <v>0</v>
      </c>
      <c r="G54" s="172">
        <v>2737</v>
      </c>
      <c r="H54" s="172" t="s">
        <v>9337</v>
      </c>
      <c r="I54" s="172" t="s">
        <v>9337</v>
      </c>
      <c r="J54" s="172" t="s">
        <v>9337</v>
      </c>
      <c r="K54" s="172" t="s">
        <v>3196</v>
      </c>
    </row>
    <row r="55" spans="1:12" x14ac:dyDescent="0.2">
      <c r="A55" s="180" t="s">
        <v>3049</v>
      </c>
      <c r="B55" s="180">
        <v>112543998</v>
      </c>
      <c r="C55" s="180">
        <v>112553267</v>
      </c>
      <c r="E55" s="172">
        <v>9269</v>
      </c>
      <c r="F55" s="172">
        <v>0</v>
      </c>
      <c r="G55" s="172">
        <v>2977</v>
      </c>
      <c r="H55" s="172" t="s">
        <v>9337</v>
      </c>
      <c r="I55" s="172" t="s">
        <v>9337</v>
      </c>
      <c r="J55" s="172" t="s">
        <v>9337</v>
      </c>
      <c r="K55" s="172" t="s">
        <v>3410</v>
      </c>
    </row>
    <row r="56" spans="1:12" x14ac:dyDescent="0.2">
      <c r="A56" s="180" t="s">
        <v>3049</v>
      </c>
      <c r="B56" s="180">
        <v>113479567</v>
      </c>
      <c r="C56" s="180">
        <v>113484979</v>
      </c>
      <c r="E56" s="172">
        <v>5412</v>
      </c>
      <c r="F56" s="172">
        <v>0</v>
      </c>
      <c r="G56" s="172">
        <v>2011</v>
      </c>
      <c r="H56" s="172" t="s">
        <v>9337</v>
      </c>
      <c r="I56" s="172" t="s">
        <v>9337</v>
      </c>
      <c r="J56" s="172" t="s">
        <v>9337</v>
      </c>
      <c r="K56" s="172" t="s">
        <v>3196</v>
      </c>
    </row>
    <row r="57" spans="1:12" x14ac:dyDescent="0.2">
      <c r="A57" s="180" t="s">
        <v>3049</v>
      </c>
      <c r="B57" s="180">
        <v>134808208</v>
      </c>
      <c r="C57" s="180">
        <v>134815672</v>
      </c>
      <c r="E57" s="172">
        <v>7464</v>
      </c>
      <c r="F57" s="172">
        <v>7464</v>
      </c>
      <c r="G57" s="172">
        <v>7464</v>
      </c>
      <c r="H57" s="172" t="s">
        <v>9337</v>
      </c>
      <c r="I57" s="172" t="s">
        <v>9337</v>
      </c>
      <c r="J57" s="172" t="s">
        <v>9337</v>
      </c>
      <c r="K57" s="172" t="s">
        <v>3196</v>
      </c>
    </row>
    <row r="58" spans="1:12" x14ac:dyDescent="0.2">
      <c r="A58" s="178" t="s">
        <v>3049</v>
      </c>
      <c r="B58" s="178">
        <v>134817643</v>
      </c>
      <c r="C58" s="178">
        <v>134858146</v>
      </c>
      <c r="D58" s="178"/>
      <c r="E58" s="179">
        <v>40503</v>
      </c>
      <c r="F58" s="179">
        <v>32357</v>
      </c>
      <c r="G58" s="179">
        <v>40503</v>
      </c>
      <c r="H58" s="179" t="s">
        <v>9337</v>
      </c>
      <c r="I58" s="179" t="s">
        <v>9337</v>
      </c>
      <c r="J58" s="179" t="s">
        <v>9337</v>
      </c>
      <c r="K58" s="179" t="s">
        <v>3196</v>
      </c>
      <c r="L58" s="179"/>
    </row>
    <row r="59" spans="1:12" x14ac:dyDescent="0.2">
      <c r="A59" s="180" t="s">
        <v>3052</v>
      </c>
      <c r="B59" s="180">
        <v>55800325</v>
      </c>
      <c r="C59" s="180">
        <v>55806460</v>
      </c>
      <c r="E59" s="172">
        <v>6135</v>
      </c>
      <c r="F59" s="172">
        <v>0</v>
      </c>
      <c r="G59" s="172">
        <v>2166</v>
      </c>
      <c r="H59" s="172" t="s">
        <v>9337</v>
      </c>
      <c r="I59" s="172" t="s">
        <v>9337</v>
      </c>
      <c r="J59" s="172" t="s">
        <v>9337</v>
      </c>
      <c r="K59" s="172" t="s">
        <v>3410</v>
      </c>
    </row>
    <row r="60" spans="1:12" x14ac:dyDescent="0.2">
      <c r="A60" s="180" t="s">
        <v>2751</v>
      </c>
      <c r="B60" s="180">
        <v>44541431</v>
      </c>
      <c r="C60" s="180">
        <v>44548535</v>
      </c>
      <c r="E60" s="172">
        <v>7104</v>
      </c>
      <c r="F60" s="172">
        <v>0</v>
      </c>
      <c r="G60" s="172">
        <v>0</v>
      </c>
      <c r="H60" s="172">
        <v>1</v>
      </c>
      <c r="I60" s="172" t="s">
        <v>9337</v>
      </c>
      <c r="J60" s="172" t="s">
        <v>3196</v>
      </c>
      <c r="K60" s="172" t="s">
        <v>3410</v>
      </c>
    </row>
    <row r="61" spans="1:12" x14ac:dyDescent="0.2">
      <c r="A61" s="180" t="s">
        <v>592</v>
      </c>
      <c r="B61" s="180">
        <v>19791257</v>
      </c>
      <c r="C61" s="180">
        <v>19798915</v>
      </c>
      <c r="E61" s="172">
        <v>7658</v>
      </c>
      <c r="F61" s="172">
        <v>7658</v>
      </c>
      <c r="G61" s="172">
        <v>4353</v>
      </c>
      <c r="H61" s="172" t="s">
        <v>9337</v>
      </c>
      <c r="I61" s="172" t="s">
        <v>9337</v>
      </c>
      <c r="J61" s="172" t="s">
        <v>9337</v>
      </c>
      <c r="K61" s="172" t="s">
        <v>3410</v>
      </c>
    </row>
    <row r="62" spans="1:12" x14ac:dyDescent="0.2">
      <c r="A62" s="180" t="s">
        <v>592</v>
      </c>
      <c r="B62" s="180">
        <v>20288196</v>
      </c>
      <c r="C62" s="180">
        <v>20293479</v>
      </c>
      <c r="E62" s="172">
        <v>5283</v>
      </c>
      <c r="F62" s="172">
        <v>5283</v>
      </c>
      <c r="G62" s="172">
        <v>5283</v>
      </c>
      <c r="H62" s="172" t="s">
        <v>9337</v>
      </c>
      <c r="I62" s="172" t="s">
        <v>9337</v>
      </c>
      <c r="J62" s="172" t="s">
        <v>9337</v>
      </c>
      <c r="K62" s="172" t="s">
        <v>3410</v>
      </c>
    </row>
    <row r="63" spans="1:12" x14ac:dyDescent="0.2">
      <c r="A63" s="178" t="s">
        <v>592</v>
      </c>
      <c r="B63" s="178">
        <v>24479501</v>
      </c>
      <c r="C63" s="178">
        <v>24489433</v>
      </c>
      <c r="D63" s="178" t="s">
        <v>3053</v>
      </c>
      <c r="E63" s="179">
        <v>9932</v>
      </c>
      <c r="F63" s="179">
        <v>9932</v>
      </c>
      <c r="G63" s="179">
        <v>9932</v>
      </c>
      <c r="H63" s="179" t="s">
        <v>9337</v>
      </c>
      <c r="I63" s="179" t="s">
        <v>9337</v>
      </c>
      <c r="J63" s="179" t="s">
        <v>9337</v>
      </c>
      <c r="K63" s="179" t="s">
        <v>3410</v>
      </c>
      <c r="L63" s="179" t="s">
        <v>20113</v>
      </c>
    </row>
    <row r="64" spans="1:12" x14ac:dyDescent="0.2">
      <c r="A64" s="180" t="s">
        <v>592</v>
      </c>
      <c r="B64" s="180">
        <v>28734111</v>
      </c>
      <c r="C64" s="180">
        <v>28740169</v>
      </c>
      <c r="E64" s="172">
        <v>6058</v>
      </c>
      <c r="F64" s="172">
        <v>0</v>
      </c>
      <c r="G64" s="172">
        <v>1069</v>
      </c>
      <c r="H64" s="172" t="s">
        <v>9337</v>
      </c>
      <c r="I64" s="172" t="s">
        <v>9337</v>
      </c>
      <c r="J64" s="172" t="s">
        <v>9337</v>
      </c>
      <c r="K64" s="172" t="s">
        <v>3410</v>
      </c>
    </row>
    <row r="65" spans="1:12" x14ac:dyDescent="0.2">
      <c r="A65" s="178" t="s">
        <v>592</v>
      </c>
      <c r="B65" s="178">
        <v>32734705</v>
      </c>
      <c r="C65" s="178">
        <v>32744545</v>
      </c>
      <c r="D65" s="178"/>
      <c r="E65" s="179">
        <v>9840</v>
      </c>
      <c r="F65" s="179">
        <v>0</v>
      </c>
      <c r="G65" s="179">
        <v>4950</v>
      </c>
      <c r="H65" s="179" t="s">
        <v>9337</v>
      </c>
      <c r="I65" s="179" t="s">
        <v>9337</v>
      </c>
      <c r="J65" s="179" t="s">
        <v>9337</v>
      </c>
      <c r="K65" s="179" t="s">
        <v>3410</v>
      </c>
      <c r="L65" s="179"/>
    </row>
    <row r="66" spans="1:12" x14ac:dyDescent="0.2">
      <c r="A66" s="178" t="s">
        <v>592</v>
      </c>
      <c r="B66" s="178">
        <v>105570304</v>
      </c>
      <c r="C66" s="178">
        <v>105580955</v>
      </c>
      <c r="D66" s="178"/>
      <c r="E66" s="179">
        <v>10651</v>
      </c>
      <c r="F66" s="179">
        <v>0</v>
      </c>
      <c r="G66" s="179">
        <v>2872</v>
      </c>
      <c r="H66" s="179" t="s">
        <v>9337</v>
      </c>
      <c r="I66" s="179" t="s">
        <v>9337</v>
      </c>
      <c r="J66" s="179" t="s">
        <v>9337</v>
      </c>
      <c r="K66" s="179" t="s">
        <v>3410</v>
      </c>
      <c r="L66" s="179"/>
    </row>
    <row r="67" spans="1:12" x14ac:dyDescent="0.2">
      <c r="A67" s="180" t="s">
        <v>172</v>
      </c>
      <c r="B67" s="180">
        <v>21163656</v>
      </c>
      <c r="C67" s="180">
        <v>21179996</v>
      </c>
      <c r="D67" s="180" t="s">
        <v>10872</v>
      </c>
      <c r="E67" s="172">
        <v>16340</v>
      </c>
      <c r="F67" s="172">
        <v>16340</v>
      </c>
      <c r="G67" s="172">
        <v>16340</v>
      </c>
      <c r="H67" s="172" t="s">
        <v>9337</v>
      </c>
      <c r="I67" s="172" t="s">
        <v>9337</v>
      </c>
      <c r="J67" s="172" t="s">
        <v>9337</v>
      </c>
      <c r="K67" s="172" t="s">
        <v>3410</v>
      </c>
      <c r="L67" s="179" t="s">
        <v>20114</v>
      </c>
    </row>
    <row r="68" spans="1:12" x14ac:dyDescent="0.2">
      <c r="A68" s="180" t="s">
        <v>172</v>
      </c>
      <c r="B68" s="180">
        <v>22174980</v>
      </c>
      <c r="C68" s="180">
        <v>22191261</v>
      </c>
      <c r="E68" s="172">
        <v>16281</v>
      </c>
      <c r="F68" s="172">
        <v>16281</v>
      </c>
      <c r="G68" s="172">
        <v>16281</v>
      </c>
      <c r="H68" s="172" t="s">
        <v>9337</v>
      </c>
      <c r="I68" s="172" t="s">
        <v>9337</v>
      </c>
      <c r="J68" s="172" t="s">
        <v>9337</v>
      </c>
      <c r="K68" s="172" t="s">
        <v>3410</v>
      </c>
    </row>
    <row r="69" spans="1:12" x14ac:dyDescent="0.2">
      <c r="A69" s="178" t="s">
        <v>172</v>
      </c>
      <c r="B69" s="178">
        <v>22262252</v>
      </c>
      <c r="C69" s="178">
        <v>22273685</v>
      </c>
      <c r="D69" s="178"/>
      <c r="E69" s="179">
        <v>11433</v>
      </c>
      <c r="F69" s="179">
        <v>11433</v>
      </c>
      <c r="G69" s="179">
        <v>11433</v>
      </c>
      <c r="H69" s="179" t="s">
        <v>9337</v>
      </c>
      <c r="I69" s="179" t="s">
        <v>9337</v>
      </c>
      <c r="J69" s="179" t="s">
        <v>9337</v>
      </c>
      <c r="K69" s="179" t="s">
        <v>3410</v>
      </c>
      <c r="L69" s="179"/>
    </row>
    <row r="70" spans="1:12" x14ac:dyDescent="0.2">
      <c r="A70" s="180" t="s">
        <v>172</v>
      </c>
      <c r="B70" s="180">
        <v>22406190</v>
      </c>
      <c r="C70" s="180">
        <v>22411388</v>
      </c>
      <c r="E70" s="172">
        <v>5198</v>
      </c>
      <c r="F70" s="172">
        <v>5198</v>
      </c>
      <c r="G70" s="172">
        <v>5198</v>
      </c>
      <c r="H70" s="172" t="s">
        <v>9337</v>
      </c>
      <c r="I70" s="172" t="s">
        <v>9337</v>
      </c>
      <c r="J70" s="172" t="s">
        <v>9337</v>
      </c>
      <c r="K70" s="172" t="s">
        <v>3196</v>
      </c>
    </row>
    <row r="71" spans="1:12" x14ac:dyDescent="0.2">
      <c r="A71" s="178" t="s">
        <v>172</v>
      </c>
      <c r="B71" s="178">
        <v>30504866</v>
      </c>
      <c r="C71" s="178">
        <v>30669667</v>
      </c>
      <c r="D71" s="178" t="s">
        <v>10871</v>
      </c>
      <c r="E71" s="179">
        <v>164801</v>
      </c>
      <c r="F71" s="179">
        <v>151667</v>
      </c>
      <c r="G71" s="179">
        <v>164801</v>
      </c>
      <c r="H71" s="179" t="s">
        <v>9337</v>
      </c>
      <c r="I71" s="179" t="s">
        <v>9337</v>
      </c>
      <c r="J71" s="179" t="s">
        <v>9337</v>
      </c>
      <c r="K71" s="179" t="s">
        <v>3196</v>
      </c>
      <c r="L71" s="179"/>
    </row>
    <row r="72" spans="1:12" x14ac:dyDescent="0.2">
      <c r="A72" s="180" t="s">
        <v>172</v>
      </c>
      <c r="B72" s="180">
        <v>30790123</v>
      </c>
      <c r="C72" s="180">
        <v>30796109</v>
      </c>
      <c r="E72" s="172">
        <v>5986</v>
      </c>
      <c r="F72" s="172">
        <v>5986</v>
      </c>
      <c r="G72" s="172">
        <v>5986</v>
      </c>
      <c r="H72" s="172" t="s">
        <v>9337</v>
      </c>
      <c r="I72" s="172" t="s">
        <v>9337</v>
      </c>
      <c r="J72" s="172" t="s">
        <v>9337</v>
      </c>
      <c r="K72" s="172" t="s">
        <v>3410</v>
      </c>
    </row>
    <row r="73" spans="1:12" x14ac:dyDescent="0.2">
      <c r="A73" s="178" t="s">
        <v>172</v>
      </c>
      <c r="B73" s="178">
        <v>30913373</v>
      </c>
      <c r="C73" s="178">
        <v>30934755</v>
      </c>
      <c r="D73" s="178" t="s">
        <v>23</v>
      </c>
      <c r="E73" s="179">
        <v>21382</v>
      </c>
      <c r="F73" s="179">
        <v>21382</v>
      </c>
      <c r="G73" s="179">
        <v>21382</v>
      </c>
      <c r="H73" s="179" t="s">
        <v>9337</v>
      </c>
      <c r="I73" s="179" t="s">
        <v>9337</v>
      </c>
      <c r="J73" s="179" t="s">
        <v>9337</v>
      </c>
      <c r="K73" s="179" t="s">
        <v>3196</v>
      </c>
      <c r="L73" s="179"/>
    </row>
    <row r="74" spans="1:12" x14ac:dyDescent="0.2">
      <c r="A74" s="178" t="s">
        <v>172</v>
      </c>
      <c r="B74" s="178">
        <v>31003157</v>
      </c>
      <c r="C74" s="178">
        <v>31071965</v>
      </c>
      <c r="D74" s="178" t="s">
        <v>10870</v>
      </c>
      <c r="E74" s="179">
        <v>68808</v>
      </c>
      <c r="F74" s="179">
        <v>68808</v>
      </c>
      <c r="G74" s="179">
        <v>68808</v>
      </c>
      <c r="H74" s="179" t="s">
        <v>9337</v>
      </c>
      <c r="I74" s="179" t="s">
        <v>9337</v>
      </c>
      <c r="J74" s="179" t="s">
        <v>9337</v>
      </c>
      <c r="K74" s="179" t="s">
        <v>3410</v>
      </c>
      <c r="L74" s="179" t="s">
        <v>20112</v>
      </c>
    </row>
    <row r="75" spans="1:12" x14ac:dyDescent="0.2">
      <c r="A75" s="178" t="s">
        <v>172</v>
      </c>
      <c r="B75" s="178">
        <v>31907602</v>
      </c>
      <c r="C75" s="178">
        <v>31987108</v>
      </c>
      <c r="D75" s="178" t="s">
        <v>3054</v>
      </c>
      <c r="E75" s="179">
        <v>79506</v>
      </c>
      <c r="F75" s="179">
        <v>79108</v>
      </c>
      <c r="G75" s="179">
        <v>77116</v>
      </c>
      <c r="H75" s="179" t="s">
        <v>9337</v>
      </c>
      <c r="I75" s="179" t="s">
        <v>9337</v>
      </c>
      <c r="J75" s="179" t="s">
        <v>9337</v>
      </c>
      <c r="K75" s="179" t="s">
        <v>3410</v>
      </c>
      <c r="L75" s="179" t="s">
        <v>20112</v>
      </c>
    </row>
    <row r="76" spans="1:12" x14ac:dyDescent="0.2">
      <c r="A76" s="178" t="s">
        <v>172</v>
      </c>
      <c r="B76" s="178">
        <v>32444973</v>
      </c>
      <c r="C76" s="178">
        <v>32618212</v>
      </c>
      <c r="D76" s="178" t="s">
        <v>16</v>
      </c>
      <c r="E76" s="179">
        <v>173239</v>
      </c>
      <c r="F76" s="179">
        <v>91022</v>
      </c>
      <c r="G76" s="179">
        <v>172806</v>
      </c>
      <c r="H76" s="179" t="s">
        <v>9337</v>
      </c>
      <c r="I76" s="179" t="s">
        <v>9337</v>
      </c>
      <c r="J76" s="179" t="s">
        <v>9337</v>
      </c>
      <c r="K76" s="179" t="s">
        <v>3196</v>
      </c>
      <c r="L76" s="179"/>
    </row>
    <row r="77" spans="1:12" x14ac:dyDescent="0.2">
      <c r="A77" s="180" t="s">
        <v>172</v>
      </c>
      <c r="B77" s="180">
        <v>32794975</v>
      </c>
      <c r="C77" s="180">
        <v>32801975</v>
      </c>
      <c r="E77" s="172">
        <v>7000</v>
      </c>
      <c r="F77" s="172">
        <v>7000</v>
      </c>
      <c r="G77" s="172">
        <v>7000</v>
      </c>
      <c r="H77" s="172" t="s">
        <v>9337</v>
      </c>
      <c r="I77" s="172" t="s">
        <v>9337</v>
      </c>
      <c r="J77" s="172" t="s">
        <v>9337</v>
      </c>
      <c r="K77" s="172" t="s">
        <v>3410</v>
      </c>
    </row>
    <row r="78" spans="1:12" x14ac:dyDescent="0.2">
      <c r="A78" s="178" t="s">
        <v>172</v>
      </c>
      <c r="B78" s="178">
        <v>32903117</v>
      </c>
      <c r="C78" s="178">
        <v>32925248</v>
      </c>
      <c r="D78" s="178" t="s">
        <v>24</v>
      </c>
      <c r="E78" s="179">
        <v>22131</v>
      </c>
      <c r="F78" s="179">
        <v>22131</v>
      </c>
      <c r="G78" s="179">
        <v>21998</v>
      </c>
      <c r="H78" s="179" t="s">
        <v>9337</v>
      </c>
      <c r="I78" s="179" t="s">
        <v>9337</v>
      </c>
      <c r="J78" s="179" t="s">
        <v>9337</v>
      </c>
      <c r="K78" s="179" t="s">
        <v>3196</v>
      </c>
      <c r="L78" s="179"/>
    </row>
    <row r="79" spans="1:12" x14ac:dyDescent="0.2">
      <c r="A79" s="180" t="s">
        <v>172</v>
      </c>
      <c r="B79" s="180">
        <v>43454064</v>
      </c>
      <c r="C79" s="180">
        <v>43463162</v>
      </c>
      <c r="D79" s="180" t="s">
        <v>9330</v>
      </c>
      <c r="E79" s="172">
        <v>9098</v>
      </c>
      <c r="F79" s="172">
        <v>0</v>
      </c>
      <c r="G79" s="172">
        <v>0</v>
      </c>
      <c r="H79" s="172">
        <v>1</v>
      </c>
      <c r="I79" s="172" t="s">
        <v>9337</v>
      </c>
      <c r="J79" s="172" t="s">
        <v>3196</v>
      </c>
      <c r="K79" s="172" t="s">
        <v>3410</v>
      </c>
      <c r="L79" s="179" t="s">
        <v>20111</v>
      </c>
    </row>
    <row r="80" spans="1:12" x14ac:dyDescent="0.2">
      <c r="A80" s="180" t="s">
        <v>172</v>
      </c>
      <c r="B80" s="180">
        <v>98630675</v>
      </c>
      <c r="C80" s="180">
        <v>98636582</v>
      </c>
      <c r="E80" s="172">
        <v>5907</v>
      </c>
      <c r="F80" s="172">
        <v>0</v>
      </c>
      <c r="G80" s="172">
        <v>3153</v>
      </c>
      <c r="H80" s="172" t="s">
        <v>9337</v>
      </c>
      <c r="I80" s="172" t="s">
        <v>9337</v>
      </c>
      <c r="J80" s="172" t="s">
        <v>9337</v>
      </c>
      <c r="K80" s="172" t="s">
        <v>3410</v>
      </c>
    </row>
    <row r="81" spans="1:12" x14ac:dyDescent="0.2">
      <c r="A81" s="180" t="s">
        <v>187</v>
      </c>
      <c r="B81" s="180">
        <v>16666374</v>
      </c>
      <c r="C81" s="180">
        <v>16675218</v>
      </c>
      <c r="E81" s="172">
        <v>8844</v>
      </c>
      <c r="F81" s="172">
        <v>8844</v>
      </c>
      <c r="G81" s="172">
        <v>8844</v>
      </c>
      <c r="H81" s="172" t="s">
        <v>9337</v>
      </c>
      <c r="I81" s="172" t="s">
        <v>9337</v>
      </c>
      <c r="J81" s="172" t="s">
        <v>9337</v>
      </c>
      <c r="K81" s="172" t="s">
        <v>3410</v>
      </c>
    </row>
    <row r="82" spans="1:12" x14ac:dyDescent="0.2">
      <c r="A82" s="180" t="s">
        <v>187</v>
      </c>
      <c r="B82" s="180">
        <v>18783161</v>
      </c>
      <c r="C82" s="180">
        <v>18792500</v>
      </c>
      <c r="E82" s="172">
        <v>9339</v>
      </c>
      <c r="F82" s="172">
        <v>9339</v>
      </c>
      <c r="G82" s="172">
        <v>9339</v>
      </c>
      <c r="H82" s="172" t="s">
        <v>9337</v>
      </c>
      <c r="I82" s="172" t="s">
        <v>9337</v>
      </c>
      <c r="J82" s="172" t="s">
        <v>9337</v>
      </c>
      <c r="K82" s="172" t="s">
        <v>3410</v>
      </c>
    </row>
    <row r="83" spans="1:12" x14ac:dyDescent="0.2">
      <c r="A83" s="180" t="s">
        <v>187</v>
      </c>
      <c r="B83" s="180">
        <v>20532827</v>
      </c>
      <c r="C83" s="180">
        <v>20538497</v>
      </c>
      <c r="E83" s="172">
        <v>5670</v>
      </c>
      <c r="F83" s="172">
        <v>5670</v>
      </c>
      <c r="G83" s="172">
        <v>4830</v>
      </c>
      <c r="H83" s="172" t="s">
        <v>9337</v>
      </c>
      <c r="I83" s="172" t="s">
        <v>9337</v>
      </c>
      <c r="J83" s="172" t="s">
        <v>9337</v>
      </c>
      <c r="K83" s="172" t="s">
        <v>3410</v>
      </c>
    </row>
    <row r="84" spans="1:12" x14ac:dyDescent="0.2">
      <c r="A84" s="178" t="s">
        <v>187</v>
      </c>
      <c r="B84" s="178">
        <v>21569850</v>
      </c>
      <c r="C84" s="178">
        <v>21588741</v>
      </c>
      <c r="D84" s="178"/>
      <c r="E84" s="179">
        <v>18891</v>
      </c>
      <c r="F84" s="179">
        <v>18891</v>
      </c>
      <c r="G84" s="179">
        <v>262</v>
      </c>
      <c r="H84" s="179" t="s">
        <v>9337</v>
      </c>
      <c r="I84" s="179" t="s">
        <v>9337</v>
      </c>
      <c r="J84" s="179" t="s">
        <v>9337</v>
      </c>
      <c r="K84" s="179" t="s">
        <v>3410</v>
      </c>
      <c r="L84" s="179"/>
    </row>
    <row r="85" spans="1:12" x14ac:dyDescent="0.2">
      <c r="A85" s="178" t="s">
        <v>187</v>
      </c>
      <c r="B85" s="178">
        <v>29138656</v>
      </c>
      <c r="C85" s="178">
        <v>29156542</v>
      </c>
      <c r="D85" s="178"/>
      <c r="E85" s="179">
        <v>17886</v>
      </c>
      <c r="F85" s="179">
        <v>17886</v>
      </c>
      <c r="G85" s="179">
        <v>17729</v>
      </c>
      <c r="H85" s="179" t="s">
        <v>9337</v>
      </c>
      <c r="I85" s="179" t="s">
        <v>9337</v>
      </c>
      <c r="J85" s="179" t="s">
        <v>9337</v>
      </c>
      <c r="K85" s="179" t="s">
        <v>3410</v>
      </c>
      <c r="L85" s="179"/>
    </row>
    <row r="86" spans="1:12" x14ac:dyDescent="0.2">
      <c r="A86" s="178" t="s">
        <v>187</v>
      </c>
      <c r="B86" s="178">
        <v>29184841</v>
      </c>
      <c r="C86" s="178">
        <v>29206880</v>
      </c>
      <c r="D86" s="178"/>
      <c r="E86" s="179">
        <v>22039</v>
      </c>
      <c r="F86" s="179">
        <v>22039</v>
      </c>
      <c r="G86" s="179">
        <v>22039</v>
      </c>
      <c r="H86" s="179" t="s">
        <v>9337</v>
      </c>
      <c r="I86" s="179" t="s">
        <v>9337</v>
      </c>
      <c r="J86" s="179" t="s">
        <v>9337</v>
      </c>
      <c r="K86" s="179" t="s">
        <v>3410</v>
      </c>
      <c r="L86" s="179"/>
    </row>
    <row r="87" spans="1:12" x14ac:dyDescent="0.2">
      <c r="A87" s="178" t="s">
        <v>187</v>
      </c>
      <c r="B87" s="178">
        <v>31565820</v>
      </c>
      <c r="C87" s="178">
        <v>31579339</v>
      </c>
      <c r="D87" s="178" t="s">
        <v>9331</v>
      </c>
      <c r="E87" s="179">
        <v>13519</v>
      </c>
      <c r="F87" s="179">
        <v>0</v>
      </c>
      <c r="G87" s="179">
        <v>11120</v>
      </c>
      <c r="H87" s="179" t="s">
        <v>9337</v>
      </c>
      <c r="I87" s="179" t="s">
        <v>9337</v>
      </c>
      <c r="J87" s="179" t="s">
        <v>9337</v>
      </c>
      <c r="K87" s="179" t="s">
        <v>3410</v>
      </c>
      <c r="L87" s="179"/>
    </row>
    <row r="88" spans="1:12" x14ac:dyDescent="0.2">
      <c r="A88" s="180" t="s">
        <v>187</v>
      </c>
      <c r="B88" s="180">
        <v>31799868</v>
      </c>
      <c r="C88" s="180">
        <v>31805648</v>
      </c>
      <c r="E88" s="172">
        <v>5780</v>
      </c>
      <c r="F88" s="172">
        <v>0</v>
      </c>
      <c r="G88" s="172">
        <v>4717</v>
      </c>
      <c r="H88" s="172" t="s">
        <v>9337</v>
      </c>
      <c r="I88" s="172" t="s">
        <v>9337</v>
      </c>
      <c r="J88" s="172" t="s">
        <v>9337</v>
      </c>
      <c r="K88" s="172" t="s">
        <v>3410</v>
      </c>
    </row>
    <row r="89" spans="1:12" x14ac:dyDescent="0.2">
      <c r="A89" s="180" t="s">
        <v>187</v>
      </c>
      <c r="B89" s="180">
        <v>53373734</v>
      </c>
      <c r="C89" s="180">
        <v>53379814</v>
      </c>
      <c r="E89" s="172">
        <v>6080</v>
      </c>
      <c r="F89" s="172">
        <v>0</v>
      </c>
      <c r="G89" s="172">
        <v>0</v>
      </c>
      <c r="H89" s="172">
        <v>1</v>
      </c>
      <c r="I89" s="172" t="s">
        <v>9337</v>
      </c>
      <c r="J89" s="172" t="s">
        <v>3196</v>
      </c>
      <c r="K89" s="172" t="s">
        <v>3410</v>
      </c>
    </row>
    <row r="90" spans="1:12" x14ac:dyDescent="0.2">
      <c r="A90" s="178" t="s">
        <v>187</v>
      </c>
      <c r="B90" s="178">
        <v>70846013</v>
      </c>
      <c r="C90" s="178">
        <v>71203730</v>
      </c>
      <c r="D90" s="178" t="s">
        <v>7</v>
      </c>
      <c r="E90" s="179">
        <v>357717</v>
      </c>
      <c r="F90" s="179">
        <v>356012</v>
      </c>
      <c r="G90" s="179">
        <v>356560</v>
      </c>
      <c r="H90" s="179" t="s">
        <v>9337</v>
      </c>
      <c r="I90" s="179" t="s">
        <v>9337</v>
      </c>
      <c r="J90" s="179" t="s">
        <v>9337</v>
      </c>
      <c r="K90" s="179" t="s">
        <v>3196</v>
      </c>
      <c r="L90" s="179"/>
    </row>
    <row r="91" spans="1:12" x14ac:dyDescent="0.2">
      <c r="A91" s="178" t="s">
        <v>187</v>
      </c>
      <c r="B91" s="178">
        <v>88121356</v>
      </c>
      <c r="C91" s="178">
        <v>88140662</v>
      </c>
      <c r="D91" s="178"/>
      <c r="E91" s="179">
        <v>19306</v>
      </c>
      <c r="F91" s="179">
        <v>19306</v>
      </c>
      <c r="G91" s="179">
        <v>19241</v>
      </c>
      <c r="H91" s="179" t="s">
        <v>9337</v>
      </c>
      <c r="I91" s="179" t="s">
        <v>9337</v>
      </c>
      <c r="J91" s="179" t="s">
        <v>9337</v>
      </c>
      <c r="K91" s="179" t="s">
        <v>3410</v>
      </c>
      <c r="L91" s="179"/>
    </row>
    <row r="92" spans="1:12" x14ac:dyDescent="0.2">
      <c r="A92" s="178" t="s">
        <v>187</v>
      </c>
      <c r="B92" s="178">
        <v>88174086</v>
      </c>
      <c r="C92" s="178">
        <v>88195804</v>
      </c>
      <c r="D92" s="178"/>
      <c r="E92" s="179">
        <v>21718</v>
      </c>
      <c r="F92" s="179">
        <v>21718</v>
      </c>
      <c r="G92" s="179">
        <v>21718</v>
      </c>
      <c r="H92" s="179" t="s">
        <v>9337</v>
      </c>
      <c r="I92" s="179" t="s">
        <v>9337</v>
      </c>
      <c r="J92" s="179" t="s">
        <v>9337</v>
      </c>
      <c r="K92" s="179" t="s">
        <v>3410</v>
      </c>
      <c r="L92" s="179"/>
    </row>
    <row r="93" spans="1:12" x14ac:dyDescent="0.2">
      <c r="A93" s="180" t="s">
        <v>3055</v>
      </c>
      <c r="B93" s="180">
        <v>4731182</v>
      </c>
      <c r="C93" s="180">
        <v>4737025</v>
      </c>
      <c r="D93" s="180" t="s">
        <v>3056</v>
      </c>
      <c r="E93" s="172">
        <v>5843</v>
      </c>
      <c r="F93" s="172">
        <v>5843</v>
      </c>
      <c r="G93" s="172">
        <v>2050</v>
      </c>
      <c r="H93" s="172" t="s">
        <v>9337</v>
      </c>
      <c r="I93" s="172" t="s">
        <v>9337</v>
      </c>
      <c r="J93" s="172" t="s">
        <v>9337</v>
      </c>
      <c r="K93" s="172" t="s">
        <v>3410</v>
      </c>
      <c r="L93" s="179" t="s">
        <v>20111</v>
      </c>
    </row>
    <row r="94" spans="1:12" x14ac:dyDescent="0.2">
      <c r="A94" s="180" t="s">
        <v>3055</v>
      </c>
      <c r="B94" s="180">
        <v>18551942</v>
      </c>
      <c r="C94" s="180">
        <v>18557366</v>
      </c>
      <c r="E94" s="172">
        <v>5424</v>
      </c>
      <c r="F94" s="172">
        <v>5424</v>
      </c>
      <c r="G94" s="172">
        <v>5424</v>
      </c>
      <c r="H94" s="172" t="s">
        <v>9337</v>
      </c>
      <c r="I94" s="172" t="s">
        <v>9337</v>
      </c>
      <c r="J94" s="172" t="s">
        <v>9337</v>
      </c>
      <c r="K94" s="172" t="s">
        <v>3410</v>
      </c>
    </row>
    <row r="95" spans="1:12" x14ac:dyDescent="0.2">
      <c r="A95" s="180" t="s">
        <v>3055</v>
      </c>
      <c r="B95" s="180">
        <v>19008893</v>
      </c>
      <c r="C95" s="180">
        <v>19016541</v>
      </c>
      <c r="E95" s="172">
        <v>7648</v>
      </c>
      <c r="F95" s="172">
        <v>7648</v>
      </c>
      <c r="G95" s="172">
        <v>7648</v>
      </c>
      <c r="H95" s="172" t="s">
        <v>9337</v>
      </c>
      <c r="I95" s="172" t="s">
        <v>9337</v>
      </c>
      <c r="J95" s="172" t="s">
        <v>9337</v>
      </c>
      <c r="K95" s="172" t="s">
        <v>3410</v>
      </c>
    </row>
    <row r="96" spans="1:12" x14ac:dyDescent="0.2">
      <c r="A96" s="180" t="s">
        <v>3055</v>
      </c>
      <c r="B96" s="180">
        <v>19135055</v>
      </c>
      <c r="C96" s="180">
        <v>19140965</v>
      </c>
      <c r="D96" s="180" t="s">
        <v>3057</v>
      </c>
      <c r="E96" s="172">
        <v>5910</v>
      </c>
      <c r="F96" s="172">
        <v>4945</v>
      </c>
      <c r="G96" s="172">
        <v>5767</v>
      </c>
      <c r="H96" s="172" t="s">
        <v>9337</v>
      </c>
      <c r="I96" s="172" t="s">
        <v>9337</v>
      </c>
      <c r="J96" s="172" t="s">
        <v>9337</v>
      </c>
      <c r="K96" s="172" t="s">
        <v>3410</v>
      </c>
    </row>
    <row r="97" spans="1:12" x14ac:dyDescent="0.2">
      <c r="A97" s="180" t="s">
        <v>3055</v>
      </c>
      <c r="B97" s="180">
        <v>36380288</v>
      </c>
      <c r="C97" s="180">
        <v>36387649</v>
      </c>
      <c r="D97" s="180" t="s">
        <v>10869</v>
      </c>
      <c r="E97" s="172">
        <v>7361</v>
      </c>
      <c r="F97" s="172">
        <v>7361</v>
      </c>
      <c r="G97" s="172">
        <v>7361</v>
      </c>
      <c r="H97" s="172" t="s">
        <v>9337</v>
      </c>
      <c r="I97" s="172" t="s">
        <v>9337</v>
      </c>
      <c r="J97" s="172" t="s">
        <v>9337</v>
      </c>
      <c r="K97" s="172" t="s">
        <v>3196</v>
      </c>
    </row>
    <row r="98" spans="1:12" x14ac:dyDescent="0.2">
      <c r="A98" s="178" t="s">
        <v>3055</v>
      </c>
      <c r="B98" s="178">
        <v>41408703</v>
      </c>
      <c r="C98" s="178">
        <v>41431306</v>
      </c>
      <c r="D98" s="178"/>
      <c r="E98" s="179">
        <v>22603</v>
      </c>
      <c r="F98" s="179">
        <v>1306</v>
      </c>
      <c r="G98" s="179">
        <v>1074</v>
      </c>
      <c r="H98" s="179" t="s">
        <v>9337</v>
      </c>
      <c r="I98" s="179" t="s">
        <v>9337</v>
      </c>
      <c r="J98" s="179" t="s">
        <v>9337</v>
      </c>
      <c r="K98" s="179" t="s">
        <v>3410</v>
      </c>
      <c r="L98" s="179"/>
    </row>
    <row r="99" spans="1:12" x14ac:dyDescent="0.2">
      <c r="A99" s="180" t="s">
        <v>3055</v>
      </c>
      <c r="B99" s="180">
        <v>45633919</v>
      </c>
      <c r="C99" s="180">
        <v>45642216</v>
      </c>
      <c r="D99" s="180" t="s">
        <v>3058</v>
      </c>
      <c r="E99" s="172">
        <v>8297</v>
      </c>
      <c r="F99" s="172">
        <v>8297</v>
      </c>
      <c r="G99" s="172">
        <v>8297</v>
      </c>
      <c r="H99" s="172" t="s">
        <v>9337</v>
      </c>
      <c r="I99" s="172" t="s">
        <v>9337</v>
      </c>
      <c r="J99" s="172" t="s">
        <v>9337</v>
      </c>
      <c r="K99" s="172" t="s">
        <v>3410</v>
      </c>
      <c r="L99" s="179" t="s">
        <v>20109</v>
      </c>
    </row>
    <row r="100" spans="1:12" x14ac:dyDescent="0.2">
      <c r="A100" s="178" t="s">
        <v>3055</v>
      </c>
      <c r="B100" s="178">
        <v>81151719</v>
      </c>
      <c r="C100" s="178">
        <v>81175374</v>
      </c>
      <c r="D100" s="178" t="s">
        <v>3059</v>
      </c>
      <c r="E100" s="179">
        <v>23655</v>
      </c>
      <c r="F100" s="179">
        <v>23655</v>
      </c>
      <c r="G100" s="179">
        <v>23059</v>
      </c>
      <c r="H100" s="179" t="s">
        <v>9337</v>
      </c>
      <c r="I100" s="179" t="s">
        <v>9337</v>
      </c>
      <c r="J100" s="179" t="s">
        <v>9337</v>
      </c>
      <c r="K100" s="179" t="s">
        <v>3410</v>
      </c>
      <c r="L100" s="179" t="s">
        <v>20115</v>
      </c>
    </row>
    <row r="101" spans="1:12" x14ac:dyDescent="0.2">
      <c r="A101" s="178" t="s">
        <v>202</v>
      </c>
      <c r="B101" s="178">
        <v>112565</v>
      </c>
      <c r="C101" s="178">
        <v>130744</v>
      </c>
      <c r="D101" s="178" t="s">
        <v>2980</v>
      </c>
      <c r="E101" s="179">
        <v>18179</v>
      </c>
      <c r="F101" s="179">
        <v>10435</v>
      </c>
      <c r="G101" s="179">
        <v>18179</v>
      </c>
      <c r="H101" s="179" t="s">
        <v>9337</v>
      </c>
      <c r="I101" s="179" t="s">
        <v>9337</v>
      </c>
      <c r="J101" s="179" t="s">
        <v>9337</v>
      </c>
      <c r="K101" s="179" t="s">
        <v>3196</v>
      </c>
      <c r="L101" s="179"/>
    </row>
    <row r="102" spans="1:12" x14ac:dyDescent="0.2">
      <c r="A102" s="178" t="s">
        <v>202</v>
      </c>
      <c r="B102" s="178">
        <v>14935859</v>
      </c>
      <c r="C102" s="178">
        <v>14982831</v>
      </c>
      <c r="D102" s="178" t="s">
        <v>3060</v>
      </c>
      <c r="E102" s="179">
        <v>46972</v>
      </c>
      <c r="F102" s="179">
        <v>28831</v>
      </c>
      <c r="G102" s="179">
        <v>46972</v>
      </c>
      <c r="H102" s="179" t="s">
        <v>9337</v>
      </c>
      <c r="I102" s="179" t="s">
        <v>9337</v>
      </c>
      <c r="J102" s="179" t="s">
        <v>9337</v>
      </c>
      <c r="K102" s="179" t="s">
        <v>3196</v>
      </c>
      <c r="L102" s="179" t="s">
        <v>20116</v>
      </c>
    </row>
    <row r="103" spans="1:12" x14ac:dyDescent="0.2">
      <c r="A103" s="180" t="s">
        <v>202</v>
      </c>
      <c r="B103" s="180">
        <v>15396309</v>
      </c>
      <c r="C103" s="180">
        <v>15403795</v>
      </c>
      <c r="E103" s="172">
        <v>7486</v>
      </c>
      <c r="F103" s="172">
        <v>7486</v>
      </c>
      <c r="G103" s="172">
        <v>0</v>
      </c>
      <c r="H103" s="172">
        <v>2</v>
      </c>
      <c r="I103" s="172">
        <v>0.67900000000000005</v>
      </c>
      <c r="J103" s="172" t="s">
        <v>3196</v>
      </c>
      <c r="K103" s="172" t="s">
        <v>3410</v>
      </c>
    </row>
    <row r="104" spans="1:12" x14ac:dyDescent="0.2">
      <c r="A104" s="178" t="s">
        <v>202</v>
      </c>
      <c r="B104" s="178">
        <v>18517509</v>
      </c>
      <c r="C104" s="178">
        <v>18538861</v>
      </c>
      <c r="D104" s="178" t="s">
        <v>11</v>
      </c>
      <c r="E104" s="179">
        <v>21352</v>
      </c>
      <c r="F104" s="179">
        <v>19861</v>
      </c>
      <c r="G104" s="179">
        <v>18522</v>
      </c>
      <c r="H104" s="179" t="s">
        <v>9337</v>
      </c>
      <c r="I104" s="179" t="s">
        <v>9337</v>
      </c>
      <c r="J104" s="179" t="s">
        <v>9337</v>
      </c>
      <c r="K104" s="179" t="s">
        <v>3196</v>
      </c>
      <c r="L104" s="179"/>
    </row>
    <row r="105" spans="1:12" x14ac:dyDescent="0.2">
      <c r="A105" s="180" t="s">
        <v>202</v>
      </c>
      <c r="B105" s="180">
        <v>74355151</v>
      </c>
      <c r="C105" s="180">
        <v>74361369</v>
      </c>
      <c r="E105" s="172">
        <v>6218</v>
      </c>
      <c r="F105" s="172">
        <v>0</v>
      </c>
      <c r="G105" s="172">
        <v>1488</v>
      </c>
      <c r="H105" s="172" t="s">
        <v>9337</v>
      </c>
      <c r="I105" s="172" t="s">
        <v>9337</v>
      </c>
      <c r="J105" s="172" t="s">
        <v>9337</v>
      </c>
      <c r="K105" s="172" t="s">
        <v>3410</v>
      </c>
    </row>
    <row r="106" spans="1:12" x14ac:dyDescent="0.2">
      <c r="A106" s="180" t="s">
        <v>3061</v>
      </c>
      <c r="B106" s="180">
        <v>22093751</v>
      </c>
      <c r="C106" s="180">
        <v>22101852</v>
      </c>
      <c r="E106" s="172">
        <v>8101</v>
      </c>
      <c r="F106" s="172">
        <v>0</v>
      </c>
      <c r="G106" s="172">
        <v>0</v>
      </c>
      <c r="H106" s="172">
        <v>1</v>
      </c>
      <c r="I106" s="172" t="s">
        <v>9337</v>
      </c>
      <c r="J106" s="172" t="s">
        <v>3196</v>
      </c>
      <c r="K106" s="172" t="s">
        <v>3410</v>
      </c>
    </row>
    <row r="107" spans="1:12" x14ac:dyDescent="0.2">
      <c r="A107" s="180" t="s">
        <v>3061</v>
      </c>
      <c r="B107" s="180">
        <v>28336020</v>
      </c>
      <c r="C107" s="180">
        <v>28341605</v>
      </c>
      <c r="E107" s="172">
        <v>5585</v>
      </c>
      <c r="F107" s="172">
        <v>0</v>
      </c>
      <c r="G107" s="172">
        <v>0</v>
      </c>
      <c r="H107" s="172">
        <v>1</v>
      </c>
      <c r="I107" s="172" t="s">
        <v>9337</v>
      </c>
      <c r="J107" s="172" t="s">
        <v>3196</v>
      </c>
      <c r="K107" s="172" t="s">
        <v>3410</v>
      </c>
    </row>
    <row r="108" spans="1:12" x14ac:dyDescent="0.2">
      <c r="A108" s="180" t="s">
        <v>3061</v>
      </c>
      <c r="B108" s="180">
        <v>30389260</v>
      </c>
      <c r="C108" s="180">
        <v>30397174</v>
      </c>
      <c r="E108" s="172">
        <v>7914</v>
      </c>
      <c r="F108" s="172">
        <v>0</v>
      </c>
      <c r="G108" s="172">
        <v>4035</v>
      </c>
      <c r="H108" s="172" t="s">
        <v>9337</v>
      </c>
      <c r="I108" s="172" t="s">
        <v>9337</v>
      </c>
      <c r="J108" s="172" t="s">
        <v>9337</v>
      </c>
      <c r="K108" s="172" t="s">
        <v>3410</v>
      </c>
    </row>
    <row r="109" spans="1:12" x14ac:dyDescent="0.2">
      <c r="A109" s="180" t="s">
        <v>3061</v>
      </c>
      <c r="B109" s="180">
        <v>39249198</v>
      </c>
      <c r="C109" s="180">
        <v>39255096</v>
      </c>
      <c r="E109" s="172">
        <v>5898</v>
      </c>
      <c r="F109" s="172">
        <v>0</v>
      </c>
      <c r="G109" s="172">
        <v>0</v>
      </c>
      <c r="H109" s="172">
        <v>1</v>
      </c>
      <c r="I109" s="172" t="s">
        <v>9337</v>
      </c>
      <c r="J109" s="172" t="s">
        <v>3196</v>
      </c>
      <c r="K109" s="172" t="s">
        <v>3410</v>
      </c>
    </row>
    <row r="110" spans="1:12" x14ac:dyDescent="0.2">
      <c r="A110" s="180" t="s">
        <v>3061</v>
      </c>
      <c r="B110" s="180">
        <v>41336556</v>
      </c>
      <c r="C110" s="180">
        <v>41343410</v>
      </c>
      <c r="E110" s="172">
        <v>6854</v>
      </c>
      <c r="F110" s="172">
        <v>6854</v>
      </c>
      <c r="G110" s="172">
        <v>6854</v>
      </c>
      <c r="H110" s="172" t="s">
        <v>9337</v>
      </c>
      <c r="I110" s="172" t="s">
        <v>9337</v>
      </c>
      <c r="J110" s="172" t="s">
        <v>9337</v>
      </c>
      <c r="K110" s="172" t="s">
        <v>3410</v>
      </c>
    </row>
    <row r="111" spans="1:12" x14ac:dyDescent="0.2">
      <c r="A111" s="180" t="s">
        <v>3061</v>
      </c>
      <c r="B111" s="180">
        <v>41371115</v>
      </c>
      <c r="C111" s="180">
        <v>41377739</v>
      </c>
      <c r="E111" s="172">
        <v>6624</v>
      </c>
      <c r="F111" s="172">
        <v>6624</v>
      </c>
      <c r="G111" s="172">
        <v>6624</v>
      </c>
      <c r="H111" s="172" t="s">
        <v>9337</v>
      </c>
      <c r="I111" s="172" t="s">
        <v>9337</v>
      </c>
      <c r="J111" s="172" t="s">
        <v>9337</v>
      </c>
      <c r="K111" s="172" t="s">
        <v>3410</v>
      </c>
    </row>
    <row r="112" spans="1:12" x14ac:dyDescent="0.2">
      <c r="A112" s="180" t="s">
        <v>3061</v>
      </c>
      <c r="B112" s="180">
        <v>42023952</v>
      </c>
      <c r="C112" s="180">
        <v>42030996</v>
      </c>
      <c r="E112" s="172">
        <v>7044</v>
      </c>
      <c r="F112" s="172">
        <v>0</v>
      </c>
      <c r="G112" s="172">
        <v>0</v>
      </c>
      <c r="H112" s="172">
        <v>1</v>
      </c>
      <c r="I112" s="172" t="s">
        <v>9337</v>
      </c>
      <c r="J112" s="172" t="s">
        <v>3196</v>
      </c>
      <c r="K112" s="172" t="s">
        <v>3410</v>
      </c>
    </row>
    <row r="113" spans="1:12" x14ac:dyDescent="0.2">
      <c r="A113" s="178" t="s">
        <v>157</v>
      </c>
      <c r="B113" s="178">
        <v>77894331</v>
      </c>
      <c r="C113" s="178">
        <v>77914942</v>
      </c>
      <c r="D113" s="178"/>
      <c r="E113" s="179">
        <v>20611</v>
      </c>
      <c r="F113" s="179">
        <v>17942</v>
      </c>
      <c r="G113" s="179">
        <v>20611</v>
      </c>
      <c r="H113" s="179" t="s">
        <v>9337</v>
      </c>
      <c r="I113" s="179" t="s">
        <v>9337</v>
      </c>
      <c r="J113" s="179" t="s">
        <v>9337</v>
      </c>
      <c r="K113" s="179" t="s">
        <v>3196</v>
      </c>
      <c r="L113" s="179"/>
    </row>
    <row r="114" spans="1:12" x14ac:dyDescent="0.2">
      <c r="A114" s="178" t="s">
        <v>157</v>
      </c>
      <c r="B114" s="178">
        <v>86935878</v>
      </c>
      <c r="C114" s="178">
        <v>86959291</v>
      </c>
      <c r="D114" s="178" t="s">
        <v>10868</v>
      </c>
      <c r="E114" s="179">
        <v>23413</v>
      </c>
      <c r="F114" s="179">
        <v>14122</v>
      </c>
      <c r="G114" s="179">
        <v>23335</v>
      </c>
      <c r="H114" s="179" t="s">
        <v>9337</v>
      </c>
      <c r="I114" s="179" t="s">
        <v>9337</v>
      </c>
      <c r="J114" s="179" t="s">
        <v>9337</v>
      </c>
      <c r="K114" s="179" t="s">
        <v>3196</v>
      </c>
      <c r="L114" s="179"/>
    </row>
    <row r="115" spans="1:12" x14ac:dyDescent="0.2">
      <c r="A115" s="178" t="s">
        <v>157</v>
      </c>
      <c r="B115" s="178">
        <v>87064200</v>
      </c>
      <c r="C115" s="178">
        <v>87094591</v>
      </c>
      <c r="D115" s="178" t="s">
        <v>3062</v>
      </c>
      <c r="E115" s="179">
        <v>30391</v>
      </c>
      <c r="F115" s="179">
        <v>30391</v>
      </c>
      <c r="G115" s="179">
        <v>30391</v>
      </c>
      <c r="H115" s="179" t="s">
        <v>9337</v>
      </c>
      <c r="I115" s="179" t="s">
        <v>9337</v>
      </c>
      <c r="J115" s="179" t="s">
        <v>9337</v>
      </c>
      <c r="K115" s="179" t="s">
        <v>3196</v>
      </c>
      <c r="L115" s="179"/>
    </row>
    <row r="116" spans="1:12" x14ac:dyDescent="0.2">
      <c r="A116" s="178" t="s">
        <v>157</v>
      </c>
      <c r="B116" s="178">
        <v>87291598</v>
      </c>
      <c r="C116" s="178">
        <v>87345439</v>
      </c>
      <c r="D116" s="178" t="s">
        <v>10893</v>
      </c>
      <c r="E116" s="179">
        <v>53841</v>
      </c>
      <c r="F116" s="179">
        <v>1402</v>
      </c>
      <c r="G116" s="179">
        <v>53814</v>
      </c>
      <c r="H116" s="179" t="s">
        <v>9337</v>
      </c>
      <c r="I116" s="179" t="s">
        <v>9337</v>
      </c>
      <c r="J116" s="179" t="s">
        <v>9337</v>
      </c>
      <c r="K116" s="179" t="s">
        <v>3196</v>
      </c>
      <c r="L116" s="179"/>
    </row>
    <row r="117" spans="1:12" x14ac:dyDescent="0.2">
      <c r="A117" s="178" t="s">
        <v>157</v>
      </c>
      <c r="B117" s="178">
        <v>87390365</v>
      </c>
      <c r="C117" s="178">
        <v>87561462</v>
      </c>
      <c r="D117" s="178"/>
      <c r="E117" s="179">
        <v>171097</v>
      </c>
      <c r="F117" s="179">
        <v>171097</v>
      </c>
      <c r="G117" s="179">
        <v>171093</v>
      </c>
      <c r="H117" s="179" t="s">
        <v>9337</v>
      </c>
      <c r="I117" s="179" t="s">
        <v>9337</v>
      </c>
      <c r="J117" s="179" t="s">
        <v>9337</v>
      </c>
      <c r="K117" s="179" t="s">
        <v>3196</v>
      </c>
      <c r="L117" s="179"/>
    </row>
    <row r="118" spans="1:12" x14ac:dyDescent="0.2">
      <c r="A118" s="178" t="s">
        <v>157</v>
      </c>
      <c r="B118" s="178">
        <v>87649794</v>
      </c>
      <c r="C118" s="178">
        <v>87666796</v>
      </c>
      <c r="D118" s="178"/>
      <c r="E118" s="179">
        <v>17002</v>
      </c>
      <c r="F118" s="179">
        <v>17002</v>
      </c>
      <c r="G118" s="179">
        <v>10874</v>
      </c>
      <c r="H118" s="179" t="s">
        <v>9337</v>
      </c>
      <c r="I118" s="179" t="s">
        <v>9337</v>
      </c>
      <c r="J118" s="179" t="s">
        <v>9337</v>
      </c>
      <c r="K118" s="179" t="s">
        <v>3196</v>
      </c>
      <c r="L118" s="179"/>
    </row>
    <row r="119" spans="1:12" x14ac:dyDescent="0.2">
      <c r="A119" s="178" t="s">
        <v>157</v>
      </c>
      <c r="B119" s="178">
        <v>87724675</v>
      </c>
      <c r="C119" s="178">
        <v>87997490</v>
      </c>
      <c r="D119" s="178" t="s">
        <v>10867</v>
      </c>
      <c r="E119" s="179">
        <v>272815</v>
      </c>
      <c r="F119" s="179">
        <v>103639</v>
      </c>
      <c r="G119" s="179">
        <v>269115</v>
      </c>
      <c r="H119" s="179" t="s">
        <v>9337</v>
      </c>
      <c r="I119" s="179" t="s">
        <v>9337</v>
      </c>
      <c r="J119" s="179" t="s">
        <v>9337</v>
      </c>
      <c r="K119" s="179" t="s">
        <v>3196</v>
      </c>
      <c r="L119" s="179"/>
    </row>
    <row r="120" spans="1:12" x14ac:dyDescent="0.2">
      <c r="A120" s="178" t="s">
        <v>157</v>
      </c>
      <c r="B120" s="178">
        <v>88126230</v>
      </c>
      <c r="C120" s="178">
        <v>88261618</v>
      </c>
      <c r="D120" s="178" t="s">
        <v>3063</v>
      </c>
      <c r="E120" s="179">
        <v>135388</v>
      </c>
      <c r="F120" s="179">
        <v>21000</v>
      </c>
      <c r="G120" s="179">
        <v>135388</v>
      </c>
      <c r="H120" s="179" t="s">
        <v>9337</v>
      </c>
      <c r="I120" s="179" t="s">
        <v>9337</v>
      </c>
      <c r="J120" s="179" t="s">
        <v>9337</v>
      </c>
      <c r="K120" s="179" t="s">
        <v>3410</v>
      </c>
      <c r="L120" s="172" t="s">
        <v>20107</v>
      </c>
    </row>
    <row r="121" spans="1:12" x14ac:dyDescent="0.2">
      <c r="A121" s="180" t="s">
        <v>157</v>
      </c>
      <c r="B121" s="180">
        <v>89534807</v>
      </c>
      <c r="C121" s="180">
        <v>89543868</v>
      </c>
      <c r="E121" s="172">
        <v>9061</v>
      </c>
      <c r="F121" s="172">
        <v>9061</v>
      </c>
      <c r="G121" s="172">
        <v>9061</v>
      </c>
      <c r="H121" s="172" t="s">
        <v>9337</v>
      </c>
      <c r="I121" s="172" t="s">
        <v>9337</v>
      </c>
      <c r="J121" s="172" t="s">
        <v>9337</v>
      </c>
      <c r="K121" s="172" t="s">
        <v>3410</v>
      </c>
    </row>
    <row r="122" spans="1:12" x14ac:dyDescent="0.2">
      <c r="A122" s="180" t="s">
        <v>157</v>
      </c>
      <c r="B122" s="180">
        <v>89576246</v>
      </c>
      <c r="C122" s="180">
        <v>89582106</v>
      </c>
      <c r="E122" s="172">
        <v>5860</v>
      </c>
      <c r="F122" s="172">
        <v>5860</v>
      </c>
      <c r="G122" s="172">
        <v>5860</v>
      </c>
      <c r="H122" s="172" t="s">
        <v>9337</v>
      </c>
      <c r="I122" s="172" t="s">
        <v>9337</v>
      </c>
      <c r="J122" s="172" t="s">
        <v>9337</v>
      </c>
      <c r="K122" s="172" t="s">
        <v>3410</v>
      </c>
    </row>
    <row r="123" spans="1:12" x14ac:dyDescent="0.2">
      <c r="A123" s="178" t="s">
        <v>157</v>
      </c>
      <c r="B123" s="178">
        <v>89926444</v>
      </c>
      <c r="C123" s="178">
        <v>89986063</v>
      </c>
      <c r="D123" s="178"/>
      <c r="E123" s="179">
        <v>59619</v>
      </c>
      <c r="F123" s="179">
        <v>59619</v>
      </c>
      <c r="G123" s="179">
        <v>59619</v>
      </c>
      <c r="H123" s="179" t="s">
        <v>9337</v>
      </c>
      <c r="I123" s="179" t="s">
        <v>9337</v>
      </c>
      <c r="J123" s="179" t="s">
        <v>9337</v>
      </c>
      <c r="K123" s="179" t="s">
        <v>3410</v>
      </c>
      <c r="L123" s="179"/>
    </row>
    <row r="124" spans="1:12" x14ac:dyDescent="0.2">
      <c r="A124" s="178" t="s">
        <v>157</v>
      </c>
      <c r="B124" s="178">
        <v>100696698</v>
      </c>
      <c r="C124" s="178">
        <v>100721321</v>
      </c>
      <c r="D124" s="178" t="s">
        <v>3064</v>
      </c>
      <c r="E124" s="179">
        <v>24623</v>
      </c>
      <c r="F124" s="179">
        <v>23000</v>
      </c>
      <c r="G124" s="179">
        <v>24144</v>
      </c>
      <c r="H124" s="179" t="s">
        <v>9337</v>
      </c>
      <c r="I124" s="179" t="s">
        <v>9337</v>
      </c>
      <c r="J124" s="179" t="s">
        <v>9337</v>
      </c>
      <c r="K124" s="179" t="s">
        <v>3410</v>
      </c>
      <c r="L124" s="179" t="s">
        <v>20115</v>
      </c>
    </row>
    <row r="125" spans="1:12" x14ac:dyDescent="0.2">
      <c r="A125" s="180" t="s">
        <v>157</v>
      </c>
      <c r="B125" s="180">
        <v>106839309</v>
      </c>
      <c r="C125" s="180">
        <v>106845554</v>
      </c>
      <c r="E125" s="172">
        <v>6245</v>
      </c>
      <c r="F125" s="172">
        <v>0</v>
      </c>
      <c r="G125" s="172">
        <v>6245</v>
      </c>
      <c r="H125" s="172" t="s">
        <v>9337</v>
      </c>
      <c r="I125" s="172" t="s">
        <v>9337</v>
      </c>
      <c r="J125" s="172" t="s">
        <v>9337</v>
      </c>
      <c r="K125" s="172" t="s">
        <v>3410</v>
      </c>
    </row>
    <row r="126" spans="1:12" x14ac:dyDescent="0.2">
      <c r="A126" s="178" t="s">
        <v>157</v>
      </c>
      <c r="B126" s="178">
        <v>107098275</v>
      </c>
      <c r="C126" s="178">
        <v>107128908</v>
      </c>
      <c r="D126" s="178"/>
      <c r="E126" s="179">
        <v>30633</v>
      </c>
      <c r="F126" s="179">
        <v>30633</v>
      </c>
      <c r="G126" s="179">
        <v>30633</v>
      </c>
      <c r="H126" s="179" t="s">
        <v>9337</v>
      </c>
      <c r="I126" s="179" t="s">
        <v>9337</v>
      </c>
      <c r="J126" s="179" t="s">
        <v>9337</v>
      </c>
      <c r="K126" s="179" t="s">
        <v>3196</v>
      </c>
      <c r="L126" s="179"/>
    </row>
    <row r="127" spans="1:12" x14ac:dyDescent="0.2">
      <c r="A127" s="178" t="s">
        <v>157</v>
      </c>
      <c r="B127" s="178">
        <v>110516341</v>
      </c>
      <c r="C127" s="178">
        <v>110547531</v>
      </c>
      <c r="D127" s="178"/>
      <c r="E127" s="179">
        <v>31190</v>
      </c>
      <c r="F127" s="179">
        <v>31190</v>
      </c>
      <c r="G127" s="179">
        <v>31190</v>
      </c>
      <c r="H127" s="179" t="s">
        <v>9337</v>
      </c>
      <c r="I127" s="179" t="s">
        <v>9337</v>
      </c>
      <c r="J127" s="179" t="s">
        <v>9337</v>
      </c>
      <c r="K127" s="179" t="s">
        <v>3196</v>
      </c>
      <c r="L127" s="179"/>
    </row>
    <row r="128" spans="1:12" x14ac:dyDescent="0.2">
      <c r="A128" s="178" t="s">
        <v>157</v>
      </c>
      <c r="B128" s="178">
        <v>110689066</v>
      </c>
      <c r="C128" s="178">
        <v>110699717</v>
      </c>
      <c r="D128" s="178" t="s">
        <v>10866</v>
      </c>
      <c r="E128" s="179">
        <v>10651</v>
      </c>
      <c r="F128" s="179">
        <v>10651</v>
      </c>
      <c r="G128" s="179">
        <v>10651</v>
      </c>
      <c r="H128" s="179" t="s">
        <v>9337</v>
      </c>
      <c r="I128" s="179" t="s">
        <v>9337</v>
      </c>
      <c r="J128" s="179" t="s">
        <v>9337</v>
      </c>
      <c r="K128" s="179" t="s">
        <v>3196</v>
      </c>
      <c r="L128" s="179"/>
    </row>
    <row r="129" spans="1:12" x14ac:dyDescent="0.2">
      <c r="A129" s="178" t="s">
        <v>157</v>
      </c>
      <c r="B129" s="178">
        <v>110774842</v>
      </c>
      <c r="C129" s="178">
        <v>110837082</v>
      </c>
      <c r="D129" s="178" t="s">
        <v>566</v>
      </c>
      <c r="E129" s="179">
        <v>62240</v>
      </c>
      <c r="F129" s="179">
        <v>62240</v>
      </c>
      <c r="G129" s="179">
        <v>62240</v>
      </c>
      <c r="H129" s="179" t="s">
        <v>9337</v>
      </c>
      <c r="I129" s="179" t="s">
        <v>9337</v>
      </c>
      <c r="J129" s="179" t="s">
        <v>9337</v>
      </c>
      <c r="K129" s="179" t="s">
        <v>3196</v>
      </c>
      <c r="L129" s="179"/>
    </row>
    <row r="130" spans="1:12" x14ac:dyDescent="0.2">
      <c r="A130" s="178" t="s">
        <v>157</v>
      </c>
      <c r="B130" s="178">
        <v>110985879</v>
      </c>
      <c r="C130" s="178">
        <v>110997629</v>
      </c>
      <c r="D130" s="178"/>
      <c r="E130" s="179">
        <v>11750</v>
      </c>
      <c r="F130" s="179">
        <v>11750</v>
      </c>
      <c r="G130" s="179">
        <v>11750</v>
      </c>
      <c r="H130" s="179" t="s">
        <v>9337</v>
      </c>
      <c r="I130" s="179" t="s">
        <v>9337</v>
      </c>
      <c r="J130" s="179" t="s">
        <v>9337</v>
      </c>
      <c r="K130" s="179" t="s">
        <v>3410</v>
      </c>
      <c r="L130" s="179"/>
    </row>
    <row r="131" spans="1:12" x14ac:dyDescent="0.2">
      <c r="A131" s="178" t="s">
        <v>157</v>
      </c>
      <c r="B131" s="178">
        <v>111049117</v>
      </c>
      <c r="C131" s="178">
        <v>111111680</v>
      </c>
      <c r="D131" s="178"/>
      <c r="E131" s="179">
        <v>62563</v>
      </c>
      <c r="F131" s="179">
        <v>62563</v>
      </c>
      <c r="G131" s="179">
        <v>62563</v>
      </c>
      <c r="H131" s="179" t="s">
        <v>9337</v>
      </c>
      <c r="I131" s="179" t="s">
        <v>9337</v>
      </c>
      <c r="J131" s="179" t="s">
        <v>9337</v>
      </c>
      <c r="K131" s="179" t="s">
        <v>3410</v>
      </c>
      <c r="L131" s="179"/>
    </row>
    <row r="132" spans="1:12" x14ac:dyDescent="0.2">
      <c r="A132" s="178" t="s">
        <v>157</v>
      </c>
      <c r="B132" s="178">
        <v>111186397</v>
      </c>
      <c r="C132" s="178">
        <v>111197819</v>
      </c>
      <c r="D132" s="178" t="s">
        <v>10866</v>
      </c>
      <c r="E132" s="179">
        <v>11422</v>
      </c>
      <c r="F132" s="179">
        <v>11422</v>
      </c>
      <c r="G132" s="179">
        <v>11422</v>
      </c>
      <c r="H132" s="179" t="s">
        <v>9337</v>
      </c>
      <c r="I132" s="179" t="s">
        <v>9337</v>
      </c>
      <c r="J132" s="179" t="s">
        <v>9337</v>
      </c>
      <c r="K132" s="179" t="s">
        <v>3410</v>
      </c>
      <c r="L132" s="179" t="s">
        <v>20111</v>
      </c>
    </row>
    <row r="133" spans="1:12" x14ac:dyDescent="0.2">
      <c r="A133" s="178" t="s">
        <v>157</v>
      </c>
      <c r="B133" s="178">
        <v>111339268</v>
      </c>
      <c r="C133" s="178">
        <v>111370355</v>
      </c>
      <c r="D133" s="178"/>
      <c r="E133" s="179">
        <v>31087</v>
      </c>
      <c r="F133" s="179">
        <v>31087</v>
      </c>
      <c r="G133" s="179">
        <v>31087</v>
      </c>
      <c r="H133" s="179" t="s">
        <v>9337</v>
      </c>
      <c r="I133" s="179" t="s">
        <v>9337</v>
      </c>
      <c r="J133" s="179" t="s">
        <v>9337</v>
      </c>
      <c r="K133" s="179" t="s">
        <v>3410</v>
      </c>
      <c r="L133" s="179"/>
    </row>
    <row r="134" spans="1:12" x14ac:dyDescent="0.2">
      <c r="A134" s="178" t="s">
        <v>157</v>
      </c>
      <c r="B134" s="178">
        <v>112011249</v>
      </c>
      <c r="C134" s="178">
        <v>112372928</v>
      </c>
      <c r="D134" s="178" t="s">
        <v>10865</v>
      </c>
      <c r="E134" s="179">
        <v>361679</v>
      </c>
      <c r="F134" s="179">
        <v>165039</v>
      </c>
      <c r="G134" s="179">
        <v>355470</v>
      </c>
      <c r="H134" s="179" t="s">
        <v>9337</v>
      </c>
      <c r="I134" s="179" t="s">
        <v>9337</v>
      </c>
      <c r="J134" s="179" t="s">
        <v>9337</v>
      </c>
      <c r="K134" s="179" t="s">
        <v>3196</v>
      </c>
      <c r="L134" s="179"/>
    </row>
    <row r="135" spans="1:12" x14ac:dyDescent="0.2">
      <c r="A135" s="178" t="s">
        <v>157</v>
      </c>
      <c r="B135" s="178">
        <v>112476973</v>
      </c>
      <c r="C135" s="178">
        <v>112560116</v>
      </c>
      <c r="D135" s="178" t="s">
        <v>99</v>
      </c>
      <c r="E135" s="179">
        <v>83143</v>
      </c>
      <c r="F135" s="179">
        <v>83116</v>
      </c>
      <c r="G135" s="179">
        <v>82823</v>
      </c>
      <c r="H135" s="179" t="s">
        <v>9337</v>
      </c>
      <c r="I135" s="179" t="s">
        <v>9337</v>
      </c>
      <c r="J135" s="179" t="s">
        <v>9337</v>
      </c>
      <c r="K135" s="179" t="s">
        <v>3196</v>
      </c>
      <c r="L135" s="179" t="s">
        <v>20109</v>
      </c>
    </row>
    <row r="136" spans="1:12" x14ac:dyDescent="0.2">
      <c r="A136" s="178" t="s">
        <v>157</v>
      </c>
      <c r="B136" s="178">
        <v>114170987</v>
      </c>
      <c r="C136" s="178">
        <v>114190030</v>
      </c>
      <c r="D136" s="178"/>
      <c r="E136" s="179">
        <v>19043</v>
      </c>
      <c r="F136" s="179">
        <v>19043</v>
      </c>
      <c r="G136" s="179">
        <v>19043</v>
      </c>
      <c r="H136" s="179" t="s">
        <v>9337</v>
      </c>
      <c r="I136" s="179" t="s">
        <v>9337</v>
      </c>
      <c r="J136" s="179" t="s">
        <v>9337</v>
      </c>
      <c r="K136" s="179" t="s">
        <v>3410</v>
      </c>
      <c r="L136" s="179"/>
    </row>
    <row r="137" spans="1:12" x14ac:dyDescent="0.2">
      <c r="A137" s="180" t="s">
        <v>157</v>
      </c>
      <c r="B137" s="180">
        <v>114419343</v>
      </c>
      <c r="C137" s="180">
        <v>114427028</v>
      </c>
      <c r="E137" s="172">
        <v>7685</v>
      </c>
      <c r="F137" s="172">
        <v>7685</v>
      </c>
      <c r="G137" s="172">
        <v>7685</v>
      </c>
      <c r="H137" s="172" t="s">
        <v>9337</v>
      </c>
      <c r="I137" s="172" t="s">
        <v>9337</v>
      </c>
      <c r="J137" s="172" t="s">
        <v>9337</v>
      </c>
      <c r="K137" s="172" t="s">
        <v>3410</v>
      </c>
    </row>
    <row r="138" spans="1:12" x14ac:dyDescent="0.2">
      <c r="A138" s="178" t="s">
        <v>157</v>
      </c>
      <c r="B138" s="178">
        <v>131271653</v>
      </c>
      <c r="C138" s="178">
        <v>131364879</v>
      </c>
      <c r="D138" s="178" t="s">
        <v>3065</v>
      </c>
      <c r="E138" s="179">
        <v>93226</v>
      </c>
      <c r="F138" s="179">
        <v>93226</v>
      </c>
      <c r="G138" s="179">
        <v>93226</v>
      </c>
      <c r="H138" s="179" t="s">
        <v>9337</v>
      </c>
      <c r="I138" s="179" t="s">
        <v>9337</v>
      </c>
      <c r="J138" s="179" t="s">
        <v>9337</v>
      </c>
      <c r="K138" s="179" t="s">
        <v>3410</v>
      </c>
      <c r="L138" s="179"/>
    </row>
    <row r="139" spans="1:12" x14ac:dyDescent="0.2">
      <c r="A139" s="180" t="s">
        <v>157</v>
      </c>
      <c r="B139" s="180">
        <v>148486314</v>
      </c>
      <c r="C139" s="180">
        <v>148493062</v>
      </c>
      <c r="E139" s="172">
        <v>6748</v>
      </c>
      <c r="F139" s="172">
        <v>0</v>
      </c>
      <c r="G139" s="172">
        <v>0</v>
      </c>
      <c r="H139" s="172">
        <v>1</v>
      </c>
      <c r="I139" s="172" t="s">
        <v>9337</v>
      </c>
      <c r="J139" s="172" t="s">
        <v>3196</v>
      </c>
      <c r="K139" s="172" t="s">
        <v>3410</v>
      </c>
    </row>
    <row r="140" spans="1:12" x14ac:dyDescent="0.2">
      <c r="A140" s="180" t="s">
        <v>157</v>
      </c>
      <c r="B140" s="180">
        <v>162195269</v>
      </c>
      <c r="C140" s="180">
        <v>162201431</v>
      </c>
      <c r="D140" s="180" t="s">
        <v>3066</v>
      </c>
      <c r="E140" s="172">
        <v>6162</v>
      </c>
      <c r="F140" s="172">
        <v>0</v>
      </c>
      <c r="G140" s="172">
        <v>1313</v>
      </c>
      <c r="H140" s="172" t="s">
        <v>9337</v>
      </c>
      <c r="I140" s="172" t="s">
        <v>9337</v>
      </c>
      <c r="J140" s="172" t="s">
        <v>9337</v>
      </c>
      <c r="K140" s="172" t="s">
        <v>3410</v>
      </c>
      <c r="L140" s="172" t="s">
        <v>20107</v>
      </c>
    </row>
    <row r="141" spans="1:12" x14ac:dyDescent="0.2">
      <c r="A141" s="178" t="s">
        <v>3067</v>
      </c>
      <c r="B141" s="178">
        <v>32810894</v>
      </c>
      <c r="C141" s="178">
        <v>32821379</v>
      </c>
      <c r="D141" s="178"/>
      <c r="E141" s="179">
        <v>10485</v>
      </c>
      <c r="F141" s="179">
        <v>0</v>
      </c>
      <c r="G141" s="179">
        <v>5909</v>
      </c>
      <c r="H141" s="179" t="s">
        <v>9337</v>
      </c>
      <c r="I141" s="179" t="s">
        <v>9337</v>
      </c>
      <c r="J141" s="179" t="s">
        <v>9337</v>
      </c>
      <c r="K141" s="179" t="s">
        <v>3410</v>
      </c>
      <c r="L141" s="179"/>
    </row>
    <row r="142" spans="1:12" x14ac:dyDescent="0.2">
      <c r="A142" s="180" t="s">
        <v>3068</v>
      </c>
      <c r="B142" s="180">
        <v>14346347</v>
      </c>
      <c r="C142" s="180">
        <v>14355294</v>
      </c>
      <c r="E142" s="172">
        <v>8947</v>
      </c>
      <c r="F142" s="172">
        <v>0</v>
      </c>
      <c r="G142" s="172">
        <v>0</v>
      </c>
      <c r="H142" s="172">
        <v>1</v>
      </c>
      <c r="I142" s="172" t="s">
        <v>9337</v>
      </c>
      <c r="J142" s="172" t="s">
        <v>3196</v>
      </c>
      <c r="K142" s="172" t="s">
        <v>3410</v>
      </c>
    </row>
    <row r="143" spans="1:12" x14ac:dyDescent="0.2">
      <c r="A143" s="180" t="s">
        <v>3069</v>
      </c>
      <c r="B143" s="180">
        <v>22245127</v>
      </c>
      <c r="C143" s="180">
        <v>22251217</v>
      </c>
      <c r="E143" s="172">
        <v>6090</v>
      </c>
      <c r="F143" s="172">
        <v>0</v>
      </c>
      <c r="G143" s="172">
        <v>0</v>
      </c>
      <c r="H143" s="172">
        <v>1</v>
      </c>
      <c r="I143" s="172" t="s">
        <v>9337</v>
      </c>
      <c r="J143" s="172" t="s">
        <v>3196</v>
      </c>
      <c r="K143" s="172" t="s">
        <v>3410</v>
      </c>
    </row>
    <row r="144" spans="1:12" x14ac:dyDescent="0.2">
      <c r="A144" s="180" t="s">
        <v>3069</v>
      </c>
      <c r="B144" s="180">
        <v>30457332</v>
      </c>
      <c r="C144" s="180">
        <v>30465017</v>
      </c>
      <c r="E144" s="172">
        <v>7685</v>
      </c>
      <c r="F144" s="172">
        <v>0</v>
      </c>
      <c r="G144" s="172">
        <v>0</v>
      </c>
      <c r="H144" s="172">
        <v>1</v>
      </c>
      <c r="I144" s="172" t="s">
        <v>9337</v>
      </c>
      <c r="J144" s="172" t="s">
        <v>3196</v>
      </c>
      <c r="K144" s="172" t="s">
        <v>3410</v>
      </c>
    </row>
    <row r="145" spans="1:14" x14ac:dyDescent="0.2">
      <c r="A145" s="180" t="s">
        <v>3069</v>
      </c>
      <c r="B145" s="180">
        <v>51181704</v>
      </c>
      <c r="C145" s="180">
        <v>51189727</v>
      </c>
      <c r="D145" s="180" t="s">
        <v>3070</v>
      </c>
      <c r="E145" s="172">
        <v>8023</v>
      </c>
      <c r="F145" s="172">
        <v>0</v>
      </c>
      <c r="G145" s="172">
        <v>8023</v>
      </c>
      <c r="H145" s="172" t="s">
        <v>9337</v>
      </c>
      <c r="I145" s="172" t="s">
        <v>9337</v>
      </c>
      <c r="J145" s="172" t="s">
        <v>9337</v>
      </c>
      <c r="K145" s="172" t="s">
        <v>3196</v>
      </c>
    </row>
    <row r="146" spans="1:14" x14ac:dyDescent="0.2">
      <c r="A146" s="180" t="s">
        <v>3071</v>
      </c>
      <c r="B146" s="180">
        <v>41870867</v>
      </c>
      <c r="C146" s="180">
        <v>41876956</v>
      </c>
      <c r="D146" s="180" t="s">
        <v>3072</v>
      </c>
      <c r="E146" s="172">
        <v>6089</v>
      </c>
      <c r="F146" s="172">
        <v>0</v>
      </c>
      <c r="G146" s="172">
        <v>0</v>
      </c>
      <c r="H146" s="172">
        <v>1</v>
      </c>
      <c r="I146" s="172" t="s">
        <v>9337</v>
      </c>
      <c r="J146" s="172" t="s">
        <v>3196</v>
      </c>
      <c r="K146" s="172" t="s">
        <v>3410</v>
      </c>
      <c r="L146" s="179" t="s">
        <v>20111</v>
      </c>
    </row>
    <row r="147" spans="1:14" x14ac:dyDescent="0.2">
      <c r="A147" s="180" t="s">
        <v>3071</v>
      </c>
      <c r="B147" s="180">
        <v>44789367</v>
      </c>
      <c r="C147" s="180">
        <v>44794544</v>
      </c>
      <c r="D147" s="180" t="s">
        <v>9332</v>
      </c>
      <c r="E147" s="172">
        <v>5177</v>
      </c>
      <c r="F147" s="172">
        <v>0</v>
      </c>
      <c r="G147" s="172">
        <v>4309</v>
      </c>
      <c r="H147" s="172" t="s">
        <v>9337</v>
      </c>
      <c r="I147" s="172" t="s">
        <v>9337</v>
      </c>
      <c r="J147" s="172" t="s">
        <v>9337</v>
      </c>
      <c r="K147" s="172" t="s">
        <v>3410</v>
      </c>
    </row>
    <row r="148" spans="1:14" x14ac:dyDescent="0.2">
      <c r="A148" s="180" t="s">
        <v>3071</v>
      </c>
      <c r="B148" s="178">
        <v>51881403</v>
      </c>
      <c r="C148" s="178">
        <v>51894485</v>
      </c>
      <c r="D148" s="178"/>
      <c r="E148" s="179">
        <v>13082</v>
      </c>
      <c r="F148" s="179">
        <v>0</v>
      </c>
      <c r="G148" s="179">
        <v>0</v>
      </c>
      <c r="H148" s="179">
        <v>1</v>
      </c>
      <c r="I148" s="179" t="s">
        <v>9337</v>
      </c>
      <c r="J148" s="179" t="s">
        <v>3196</v>
      </c>
      <c r="K148" s="179" t="s">
        <v>3410</v>
      </c>
      <c r="L148" s="179"/>
    </row>
    <row r="149" spans="1:14" x14ac:dyDescent="0.2">
      <c r="A149" s="180" t="s">
        <v>3071</v>
      </c>
      <c r="B149" s="180">
        <v>111901137</v>
      </c>
      <c r="C149" s="180">
        <v>111908423</v>
      </c>
      <c r="D149" s="180" t="s">
        <v>3073</v>
      </c>
      <c r="E149" s="172">
        <v>7286</v>
      </c>
      <c r="F149" s="172">
        <v>0</v>
      </c>
      <c r="G149" s="172">
        <v>2631</v>
      </c>
      <c r="H149" s="172" t="s">
        <v>9337</v>
      </c>
      <c r="I149" s="172" t="s">
        <v>9337</v>
      </c>
      <c r="J149" s="172" t="s">
        <v>9337</v>
      </c>
      <c r="K149" s="172" t="s">
        <v>3410</v>
      </c>
      <c r="L149" s="172" t="s">
        <v>20107</v>
      </c>
    </row>
    <row r="150" spans="1:14" x14ac:dyDescent="0.2">
      <c r="A150" s="180" t="s">
        <v>3071</v>
      </c>
      <c r="B150" s="180">
        <v>118108959</v>
      </c>
      <c r="C150" s="180">
        <v>118114500</v>
      </c>
      <c r="E150" s="172">
        <v>5541</v>
      </c>
      <c r="F150" s="172">
        <v>0</v>
      </c>
      <c r="G150" s="172">
        <v>0</v>
      </c>
      <c r="H150" s="172">
        <v>1</v>
      </c>
      <c r="I150" s="172" t="s">
        <v>9337</v>
      </c>
      <c r="J150" s="172" t="s">
        <v>3196</v>
      </c>
      <c r="K150" s="172" t="s">
        <v>3410</v>
      </c>
    </row>
    <row r="151" spans="1:14" x14ac:dyDescent="0.2">
      <c r="A151" s="180" t="s">
        <v>3071</v>
      </c>
      <c r="B151" s="180">
        <v>120295050</v>
      </c>
      <c r="C151" s="180">
        <v>120301945</v>
      </c>
      <c r="E151" s="172">
        <v>6895</v>
      </c>
      <c r="F151" s="172">
        <v>0</v>
      </c>
      <c r="G151" s="172">
        <v>1580</v>
      </c>
      <c r="H151" s="172" t="s">
        <v>9337</v>
      </c>
      <c r="I151" s="172" t="s">
        <v>9337</v>
      </c>
      <c r="J151" s="172" t="s">
        <v>9337</v>
      </c>
      <c r="K151" s="172" t="s">
        <v>3410</v>
      </c>
    </row>
    <row r="152" spans="1:14" x14ac:dyDescent="0.2">
      <c r="A152" s="180" t="s">
        <v>3071</v>
      </c>
      <c r="B152" s="180">
        <v>185624069</v>
      </c>
      <c r="C152" s="180">
        <v>185629917</v>
      </c>
      <c r="E152" s="172">
        <v>5848</v>
      </c>
      <c r="F152" s="172">
        <v>0</v>
      </c>
      <c r="G152" s="172">
        <v>2198</v>
      </c>
      <c r="H152" s="172" t="s">
        <v>9337</v>
      </c>
      <c r="I152" s="172" t="s">
        <v>9337</v>
      </c>
      <c r="J152" s="172" t="s">
        <v>9337</v>
      </c>
      <c r="K152" s="172" t="s">
        <v>3410</v>
      </c>
    </row>
    <row r="153" spans="1:14" x14ac:dyDescent="0.2">
      <c r="A153" s="178" t="s">
        <v>3074</v>
      </c>
      <c r="B153" s="178">
        <v>41890</v>
      </c>
      <c r="C153" s="178">
        <v>49734</v>
      </c>
      <c r="D153" s="178"/>
      <c r="E153" s="179">
        <v>7844</v>
      </c>
      <c r="F153" s="179">
        <v>7844</v>
      </c>
      <c r="G153" s="179">
        <v>0</v>
      </c>
      <c r="H153" s="179">
        <v>2</v>
      </c>
      <c r="I153" s="179">
        <v>0.98199999999999998</v>
      </c>
      <c r="J153" s="179" t="s">
        <v>3410</v>
      </c>
      <c r="K153" s="179" t="s">
        <v>3410</v>
      </c>
      <c r="L153" s="179"/>
    </row>
    <row r="154" spans="1:14" x14ac:dyDescent="0.2">
      <c r="A154" s="180" t="s">
        <v>3074</v>
      </c>
      <c r="B154" s="180">
        <v>70026446</v>
      </c>
      <c r="C154" s="180">
        <v>70042617</v>
      </c>
      <c r="E154" s="172">
        <v>16171</v>
      </c>
      <c r="F154" s="172">
        <v>7617</v>
      </c>
      <c r="G154" s="172">
        <v>16171</v>
      </c>
      <c r="H154" s="172" t="s">
        <v>9337</v>
      </c>
      <c r="I154" s="172" t="s">
        <v>9337</v>
      </c>
      <c r="J154" s="172" t="s">
        <v>9337</v>
      </c>
      <c r="K154" s="172" t="s">
        <v>3410</v>
      </c>
    </row>
    <row r="155" spans="1:14" x14ac:dyDescent="0.2">
      <c r="A155" s="180" t="s">
        <v>3074</v>
      </c>
      <c r="B155" s="180">
        <v>70181478</v>
      </c>
      <c r="C155" s="180">
        <v>70187743</v>
      </c>
      <c r="E155" s="172">
        <v>6265</v>
      </c>
      <c r="F155" s="172">
        <v>0</v>
      </c>
      <c r="G155" s="172">
        <v>3080</v>
      </c>
      <c r="H155" s="172" t="s">
        <v>9337</v>
      </c>
      <c r="I155" s="172" t="s">
        <v>9337</v>
      </c>
      <c r="J155" s="172" t="s">
        <v>9337</v>
      </c>
      <c r="K155" s="172" t="s">
        <v>3410</v>
      </c>
    </row>
    <row r="156" spans="1:14" x14ac:dyDescent="0.2">
      <c r="A156" s="180" t="s">
        <v>3074</v>
      </c>
      <c r="B156" s="180">
        <v>70196816</v>
      </c>
      <c r="C156" s="180">
        <v>70203312</v>
      </c>
      <c r="E156" s="172">
        <v>6496</v>
      </c>
      <c r="F156" s="172">
        <v>3312</v>
      </c>
      <c r="G156" s="172">
        <v>6496</v>
      </c>
      <c r="H156" s="172" t="s">
        <v>9337</v>
      </c>
      <c r="I156" s="172" t="s">
        <v>9337</v>
      </c>
      <c r="J156" s="172" t="s">
        <v>9337</v>
      </c>
      <c r="K156" s="172" t="s">
        <v>3410</v>
      </c>
    </row>
    <row r="157" spans="1:14" x14ac:dyDescent="0.2">
      <c r="A157" s="180" t="s">
        <v>3074</v>
      </c>
      <c r="B157" s="180">
        <v>112816731</v>
      </c>
      <c r="C157" s="180">
        <v>112822754</v>
      </c>
      <c r="E157" s="172">
        <v>6023</v>
      </c>
      <c r="F157" s="172">
        <v>0</v>
      </c>
      <c r="G157" s="172">
        <v>0</v>
      </c>
      <c r="H157" s="172">
        <v>1</v>
      </c>
      <c r="I157" s="172" t="s">
        <v>9337</v>
      </c>
      <c r="J157" s="172" t="s">
        <v>3196</v>
      </c>
      <c r="K157" s="172" t="s">
        <v>3410</v>
      </c>
      <c r="M157" s="181"/>
      <c r="N157" s="181"/>
    </row>
    <row r="158" spans="1:14" x14ac:dyDescent="0.2">
      <c r="A158" s="180" t="s">
        <v>3074</v>
      </c>
      <c r="B158" s="180">
        <v>144730017</v>
      </c>
      <c r="C158" s="180">
        <v>144736763</v>
      </c>
      <c r="E158" s="172">
        <v>6746</v>
      </c>
      <c r="F158" s="172">
        <v>6746</v>
      </c>
      <c r="G158" s="172">
        <v>3218</v>
      </c>
      <c r="H158" s="172" t="s">
        <v>9337</v>
      </c>
      <c r="I158" s="172" t="s">
        <v>9337</v>
      </c>
      <c r="J158" s="172" t="s">
        <v>9337</v>
      </c>
      <c r="K158" s="172" t="s">
        <v>3410</v>
      </c>
      <c r="M158" s="181"/>
      <c r="N158" s="181"/>
    </row>
    <row r="159" spans="1:14" x14ac:dyDescent="0.2">
      <c r="A159" s="178" t="s">
        <v>3074</v>
      </c>
      <c r="B159" s="178">
        <v>190671387</v>
      </c>
      <c r="C159" s="178">
        <v>190684698</v>
      </c>
      <c r="D159" s="178"/>
      <c r="E159" s="179">
        <v>13311</v>
      </c>
      <c r="F159" s="179">
        <v>13311</v>
      </c>
      <c r="G159" s="179">
        <v>0</v>
      </c>
      <c r="H159" s="179">
        <v>1</v>
      </c>
      <c r="I159" s="179" t="s">
        <v>9337</v>
      </c>
      <c r="J159" s="179" t="s">
        <v>3196</v>
      </c>
      <c r="K159" s="179" t="s">
        <v>3410</v>
      </c>
      <c r="L159" s="179"/>
      <c r="M159" s="181"/>
      <c r="N159" s="181"/>
    </row>
    <row r="160" spans="1:14" x14ac:dyDescent="0.2">
      <c r="A160" s="178" t="s">
        <v>220</v>
      </c>
      <c r="B160" s="178">
        <v>68850970</v>
      </c>
      <c r="C160" s="178">
        <v>68922558</v>
      </c>
      <c r="D160" s="178" t="s">
        <v>3075</v>
      </c>
      <c r="E160" s="179">
        <v>71588</v>
      </c>
      <c r="F160" s="179">
        <v>71588</v>
      </c>
      <c r="G160" s="179">
        <v>71588</v>
      </c>
      <c r="H160" s="179" t="s">
        <v>9337</v>
      </c>
      <c r="I160" s="179" t="s">
        <v>9337</v>
      </c>
      <c r="J160" s="179" t="s">
        <v>9337</v>
      </c>
      <c r="K160" s="179" t="s">
        <v>3196</v>
      </c>
      <c r="L160" s="179"/>
      <c r="M160" s="181"/>
      <c r="N160" s="181"/>
    </row>
    <row r="161" spans="1:14" x14ac:dyDescent="0.2">
      <c r="A161" s="178" t="s">
        <v>220</v>
      </c>
      <c r="B161" s="178">
        <v>69321089</v>
      </c>
      <c r="C161" s="178">
        <v>69424987</v>
      </c>
      <c r="D161" s="178" t="s">
        <v>9333</v>
      </c>
      <c r="E161" s="179">
        <v>103898</v>
      </c>
      <c r="F161" s="179">
        <v>103898</v>
      </c>
      <c r="G161" s="179">
        <v>103898</v>
      </c>
      <c r="H161" s="179" t="s">
        <v>9337</v>
      </c>
      <c r="I161" s="179" t="s">
        <v>9337</v>
      </c>
      <c r="J161" s="179" t="s">
        <v>9337</v>
      </c>
      <c r="K161" s="179" t="s">
        <v>3196</v>
      </c>
      <c r="L161" s="179"/>
      <c r="M161" s="181"/>
      <c r="N161" s="181"/>
    </row>
    <row r="162" spans="1:14" x14ac:dyDescent="0.2">
      <c r="A162" s="178" t="s">
        <v>220</v>
      </c>
      <c r="B162" s="178">
        <v>69706123</v>
      </c>
      <c r="C162" s="178">
        <v>69777955</v>
      </c>
      <c r="D162" s="178" t="s">
        <v>3076</v>
      </c>
      <c r="E162" s="179">
        <v>71832</v>
      </c>
      <c r="F162" s="179">
        <v>71832</v>
      </c>
      <c r="G162" s="179">
        <v>71832</v>
      </c>
      <c r="H162" s="179" t="s">
        <v>9337</v>
      </c>
      <c r="I162" s="179" t="s">
        <v>9337</v>
      </c>
      <c r="J162" s="179" t="s">
        <v>9337</v>
      </c>
      <c r="K162" s="179" t="s">
        <v>3196</v>
      </c>
      <c r="L162" s="179"/>
      <c r="M162" s="181"/>
      <c r="N162" s="181"/>
    </row>
    <row r="163" spans="1:14" x14ac:dyDescent="0.2">
      <c r="A163" s="178" t="s">
        <v>220</v>
      </c>
      <c r="B163" s="178">
        <v>70196540</v>
      </c>
      <c r="C163" s="178">
        <v>70304924</v>
      </c>
      <c r="D163" s="178" t="s">
        <v>9334</v>
      </c>
      <c r="E163" s="179">
        <v>108384</v>
      </c>
      <c r="F163" s="179">
        <v>108384</v>
      </c>
      <c r="G163" s="179">
        <v>108384</v>
      </c>
      <c r="H163" s="179" t="s">
        <v>9337</v>
      </c>
      <c r="I163" s="179" t="s">
        <v>9337</v>
      </c>
      <c r="J163" s="179" t="s">
        <v>9337</v>
      </c>
      <c r="K163" s="179" t="s">
        <v>3196</v>
      </c>
      <c r="L163" s="179"/>
      <c r="M163" s="181"/>
      <c r="N163" s="181"/>
    </row>
    <row r="164" spans="1:14" x14ac:dyDescent="0.2">
      <c r="A164" s="178" t="s">
        <v>220</v>
      </c>
      <c r="B164" s="178">
        <v>70310544</v>
      </c>
      <c r="C164" s="178">
        <v>70368667</v>
      </c>
      <c r="D164" s="178" t="s">
        <v>3077</v>
      </c>
      <c r="E164" s="179">
        <v>58123</v>
      </c>
      <c r="F164" s="179">
        <v>58123</v>
      </c>
      <c r="G164" s="179">
        <v>57616</v>
      </c>
      <c r="H164" s="179" t="s">
        <v>9337</v>
      </c>
      <c r="I164" s="179" t="s">
        <v>9337</v>
      </c>
      <c r="J164" s="179" t="s">
        <v>9337</v>
      </c>
      <c r="K164" s="179" t="s">
        <v>3196</v>
      </c>
      <c r="L164" s="179"/>
      <c r="M164" s="181"/>
      <c r="N164" s="181"/>
    </row>
    <row r="165" spans="1:14" x14ac:dyDescent="0.2">
      <c r="A165" s="178" t="s">
        <v>220</v>
      </c>
      <c r="B165" s="178">
        <v>70392226</v>
      </c>
      <c r="C165" s="178">
        <v>70425260</v>
      </c>
      <c r="D165" s="178"/>
      <c r="E165" s="179">
        <v>33034</v>
      </c>
      <c r="F165" s="179">
        <v>33034</v>
      </c>
      <c r="G165" s="179">
        <v>33034</v>
      </c>
      <c r="H165" s="179" t="s">
        <v>9337</v>
      </c>
      <c r="I165" s="179" t="s">
        <v>9337</v>
      </c>
      <c r="J165" s="179" t="s">
        <v>9337</v>
      </c>
      <c r="K165" s="179" t="s">
        <v>3410</v>
      </c>
      <c r="L165" s="179"/>
      <c r="M165" s="181"/>
      <c r="N165" s="181"/>
    </row>
    <row r="166" spans="1:14" x14ac:dyDescent="0.2">
      <c r="A166" s="178" t="s">
        <v>220</v>
      </c>
      <c r="B166" s="178">
        <v>175330905</v>
      </c>
      <c r="C166" s="178">
        <v>175380477</v>
      </c>
      <c r="D166" s="178"/>
      <c r="E166" s="179">
        <v>49572</v>
      </c>
      <c r="F166" s="179">
        <v>49572</v>
      </c>
      <c r="G166" s="179">
        <v>45406</v>
      </c>
      <c r="H166" s="179" t="s">
        <v>9337</v>
      </c>
      <c r="I166" s="179" t="s">
        <v>9337</v>
      </c>
      <c r="J166" s="179" t="s">
        <v>9337</v>
      </c>
      <c r="K166" s="179" t="s">
        <v>3196</v>
      </c>
      <c r="L166" s="179"/>
      <c r="M166" s="181"/>
      <c r="N166" s="181"/>
    </row>
    <row r="167" spans="1:14" x14ac:dyDescent="0.2">
      <c r="A167" s="178" t="s">
        <v>220</v>
      </c>
      <c r="B167" s="178">
        <v>175428748</v>
      </c>
      <c r="C167" s="178">
        <v>175448431</v>
      </c>
      <c r="D167" s="178"/>
      <c r="E167" s="179">
        <v>19683</v>
      </c>
      <c r="F167" s="179">
        <v>19683</v>
      </c>
      <c r="G167" s="179">
        <v>19683</v>
      </c>
      <c r="H167" s="179" t="s">
        <v>9337</v>
      </c>
      <c r="I167" s="179" t="s">
        <v>9337</v>
      </c>
      <c r="J167" s="179" t="s">
        <v>9337</v>
      </c>
      <c r="K167" s="179" t="s">
        <v>3196</v>
      </c>
      <c r="L167" s="179"/>
      <c r="M167" s="181"/>
      <c r="N167" s="181"/>
    </row>
    <row r="168" spans="1:14" x14ac:dyDescent="0.2">
      <c r="A168" s="178" t="s">
        <v>220</v>
      </c>
      <c r="B168" s="178">
        <v>177249428</v>
      </c>
      <c r="C168" s="178">
        <v>177269042</v>
      </c>
      <c r="D168" s="178"/>
      <c r="E168" s="179">
        <v>19614</v>
      </c>
      <c r="F168" s="179">
        <v>19614</v>
      </c>
      <c r="G168" s="179">
        <v>19614</v>
      </c>
      <c r="H168" s="179" t="s">
        <v>9337</v>
      </c>
      <c r="I168" s="179" t="s">
        <v>9337</v>
      </c>
      <c r="J168" s="179" t="s">
        <v>9337</v>
      </c>
      <c r="K168" s="179" t="s">
        <v>3196</v>
      </c>
      <c r="L168" s="179"/>
      <c r="M168" s="181"/>
      <c r="N168" s="181"/>
    </row>
    <row r="169" spans="1:14" x14ac:dyDescent="0.2">
      <c r="A169" s="178" t="s">
        <v>220</v>
      </c>
      <c r="B169" s="178">
        <v>177317330</v>
      </c>
      <c r="C169" s="178">
        <v>177360451</v>
      </c>
      <c r="D169" s="178"/>
      <c r="E169" s="179">
        <v>43121</v>
      </c>
      <c r="F169" s="179">
        <v>43121</v>
      </c>
      <c r="G169" s="179">
        <v>43121</v>
      </c>
      <c r="H169" s="179" t="s">
        <v>9337</v>
      </c>
      <c r="I169" s="179" t="s">
        <v>9337</v>
      </c>
      <c r="J169" s="179" t="s">
        <v>9337</v>
      </c>
      <c r="K169" s="179" t="s">
        <v>3196</v>
      </c>
      <c r="L169" s="179"/>
      <c r="M169" s="181"/>
      <c r="N169" s="181"/>
    </row>
    <row r="170" spans="1:14" x14ac:dyDescent="0.2">
      <c r="A170" s="178" t="s">
        <v>220</v>
      </c>
      <c r="B170" s="178">
        <v>180863532</v>
      </c>
      <c r="C170" s="178">
        <v>180888427</v>
      </c>
      <c r="D170" s="178"/>
      <c r="E170" s="179">
        <v>24895</v>
      </c>
      <c r="F170" s="179">
        <v>24895</v>
      </c>
      <c r="G170" s="179">
        <v>24895</v>
      </c>
      <c r="H170" s="179" t="s">
        <v>9337</v>
      </c>
      <c r="I170" s="179" t="s">
        <v>9337</v>
      </c>
      <c r="J170" s="179" t="s">
        <v>9337</v>
      </c>
      <c r="K170" s="179" t="s">
        <v>3410</v>
      </c>
      <c r="L170" s="179"/>
      <c r="M170" s="181"/>
      <c r="N170" s="181"/>
    </row>
    <row r="171" spans="1:14" x14ac:dyDescent="0.2">
      <c r="A171" s="178" t="s">
        <v>210</v>
      </c>
      <c r="B171" s="178">
        <v>295877</v>
      </c>
      <c r="C171" s="178">
        <v>382476</v>
      </c>
      <c r="D171" s="178" t="s">
        <v>17</v>
      </c>
      <c r="E171" s="179">
        <v>86599</v>
      </c>
      <c r="F171" s="179">
        <v>80436</v>
      </c>
      <c r="G171" s="179">
        <v>0</v>
      </c>
      <c r="H171" s="179">
        <v>1</v>
      </c>
      <c r="I171" s="179" t="s">
        <v>9337</v>
      </c>
      <c r="J171" s="179" t="s">
        <v>3196</v>
      </c>
      <c r="K171" s="179" t="s">
        <v>3196</v>
      </c>
      <c r="L171" s="179"/>
      <c r="M171" s="181"/>
      <c r="N171" s="181"/>
    </row>
    <row r="172" spans="1:14" x14ac:dyDescent="0.2">
      <c r="A172" s="180" t="s">
        <v>210</v>
      </c>
      <c r="B172" s="180">
        <v>43353356</v>
      </c>
      <c r="C172" s="180">
        <v>43359331</v>
      </c>
      <c r="E172" s="172">
        <v>5975</v>
      </c>
      <c r="F172" s="172">
        <v>1331</v>
      </c>
      <c r="G172" s="172">
        <v>0</v>
      </c>
      <c r="H172" s="172">
        <v>1</v>
      </c>
      <c r="I172" s="172" t="s">
        <v>9337</v>
      </c>
      <c r="J172" s="172" t="s">
        <v>3196</v>
      </c>
      <c r="K172" s="172" t="s">
        <v>3410</v>
      </c>
      <c r="M172" s="181"/>
      <c r="N172" s="181"/>
    </row>
    <row r="173" spans="1:14" x14ac:dyDescent="0.2">
      <c r="A173" s="178" t="s">
        <v>210</v>
      </c>
      <c r="B173" s="178">
        <v>58042135</v>
      </c>
      <c r="C173" s="178">
        <v>58063908</v>
      </c>
      <c r="D173" s="178"/>
      <c r="E173" s="179">
        <v>21773</v>
      </c>
      <c r="F173" s="179">
        <v>21773</v>
      </c>
      <c r="G173" s="179">
        <v>21773</v>
      </c>
      <c r="H173" s="179" t="s">
        <v>9337</v>
      </c>
      <c r="I173" s="179" t="s">
        <v>9337</v>
      </c>
      <c r="J173" s="179" t="s">
        <v>9337</v>
      </c>
      <c r="K173" s="179" t="s">
        <v>3410</v>
      </c>
      <c r="L173" s="179"/>
      <c r="M173" s="181"/>
      <c r="N173" s="181"/>
    </row>
    <row r="174" spans="1:14" x14ac:dyDescent="0.2">
      <c r="A174" s="178" t="s">
        <v>210</v>
      </c>
      <c r="B174" s="178">
        <v>58679561</v>
      </c>
      <c r="C174" s="178">
        <v>58699332</v>
      </c>
      <c r="D174" s="178"/>
      <c r="E174" s="179">
        <v>19771</v>
      </c>
      <c r="F174" s="179">
        <v>19771</v>
      </c>
      <c r="G174" s="179">
        <v>19771</v>
      </c>
      <c r="H174" s="179" t="s">
        <v>9337</v>
      </c>
      <c r="I174" s="179" t="s">
        <v>9337</v>
      </c>
      <c r="J174" s="179" t="s">
        <v>9337</v>
      </c>
      <c r="K174" s="179" t="s">
        <v>3410</v>
      </c>
      <c r="L174" s="179"/>
      <c r="M174" s="181"/>
      <c r="N174" s="181"/>
    </row>
    <row r="175" spans="1:14" x14ac:dyDescent="0.2">
      <c r="A175" s="180" t="s">
        <v>210</v>
      </c>
      <c r="B175" s="180">
        <v>70225979</v>
      </c>
      <c r="C175" s="180">
        <v>70233953</v>
      </c>
      <c r="E175" s="172">
        <v>7974</v>
      </c>
      <c r="F175" s="172">
        <v>0</v>
      </c>
      <c r="G175" s="172">
        <v>0</v>
      </c>
      <c r="H175" s="172">
        <v>1</v>
      </c>
      <c r="I175" s="172" t="s">
        <v>9337</v>
      </c>
      <c r="J175" s="172" t="s">
        <v>3196</v>
      </c>
      <c r="K175" s="172" t="s">
        <v>3196</v>
      </c>
      <c r="M175" s="181"/>
      <c r="N175" s="181"/>
    </row>
    <row r="176" spans="1:14" x14ac:dyDescent="0.2">
      <c r="A176" s="178" t="s">
        <v>210</v>
      </c>
      <c r="B176" s="178">
        <v>132018915</v>
      </c>
      <c r="C176" s="178">
        <v>132027396</v>
      </c>
      <c r="D176" s="178" t="s">
        <v>3078</v>
      </c>
      <c r="E176" s="179">
        <v>8481</v>
      </c>
      <c r="F176" s="179">
        <v>8396</v>
      </c>
      <c r="G176" s="179">
        <v>8069</v>
      </c>
      <c r="H176" s="179" t="s">
        <v>9337</v>
      </c>
      <c r="I176" s="179" t="s">
        <v>9337</v>
      </c>
      <c r="J176" s="179" t="s">
        <v>9337</v>
      </c>
      <c r="K176" s="179" t="s">
        <v>3196</v>
      </c>
      <c r="L176" s="179"/>
      <c r="M176" s="181"/>
      <c r="N176" s="181"/>
    </row>
    <row r="177" spans="1:14" x14ac:dyDescent="0.2">
      <c r="A177" s="178" t="s">
        <v>210</v>
      </c>
      <c r="B177" s="178">
        <v>171021472</v>
      </c>
      <c r="C177" s="178">
        <v>171044495</v>
      </c>
      <c r="D177" s="178"/>
      <c r="E177" s="179">
        <v>23023</v>
      </c>
      <c r="F177" s="179">
        <v>23023</v>
      </c>
      <c r="G177" s="179">
        <v>23023</v>
      </c>
      <c r="H177" s="179" t="s">
        <v>9337</v>
      </c>
      <c r="I177" s="179" t="s">
        <v>9337</v>
      </c>
      <c r="J177" s="179" t="s">
        <v>9337</v>
      </c>
      <c r="K177" s="179" t="s">
        <v>3196</v>
      </c>
      <c r="L177" s="179"/>
      <c r="M177" s="181"/>
      <c r="N177" s="181"/>
    </row>
    <row r="178" spans="1:14" x14ac:dyDescent="0.2">
      <c r="A178" s="178" t="s">
        <v>211</v>
      </c>
      <c r="B178" s="178">
        <v>57995046</v>
      </c>
      <c r="C178" s="178">
        <v>58025560</v>
      </c>
      <c r="D178" s="178"/>
      <c r="E178" s="179">
        <v>30514</v>
      </c>
      <c r="F178" s="179">
        <v>0</v>
      </c>
      <c r="G178" s="179">
        <v>0</v>
      </c>
      <c r="H178" s="179">
        <v>1</v>
      </c>
      <c r="I178" s="179" t="s">
        <v>9337</v>
      </c>
      <c r="J178" s="179" t="s">
        <v>3196</v>
      </c>
      <c r="K178" s="179" t="s">
        <v>3410</v>
      </c>
      <c r="L178" s="179"/>
    </row>
    <row r="179" spans="1:14" x14ac:dyDescent="0.2">
      <c r="A179" s="178" t="s">
        <v>211</v>
      </c>
      <c r="B179" s="178">
        <v>61881012</v>
      </c>
      <c r="C179" s="178">
        <v>61899313</v>
      </c>
      <c r="D179" s="178"/>
      <c r="E179" s="179">
        <v>18301</v>
      </c>
      <c r="F179" s="179">
        <v>18301</v>
      </c>
      <c r="G179" s="179">
        <v>0</v>
      </c>
      <c r="H179" s="179">
        <v>2</v>
      </c>
      <c r="I179" s="179">
        <v>0.96799999999999997</v>
      </c>
      <c r="J179" s="179" t="s">
        <v>3196</v>
      </c>
      <c r="K179" s="179" t="s">
        <v>3196</v>
      </c>
      <c r="L179" s="179"/>
    </row>
    <row r="180" spans="1:14" x14ac:dyDescent="0.2">
      <c r="A180" s="178" t="s">
        <v>211</v>
      </c>
      <c r="B180" s="178">
        <v>72542747</v>
      </c>
      <c r="C180" s="178">
        <v>72552773</v>
      </c>
      <c r="D180" s="178"/>
      <c r="E180" s="179">
        <v>10026</v>
      </c>
      <c r="F180" s="179">
        <v>10026</v>
      </c>
      <c r="G180" s="179">
        <v>10026</v>
      </c>
      <c r="H180" s="179" t="s">
        <v>9337</v>
      </c>
      <c r="I180" s="179" t="s">
        <v>9337</v>
      </c>
      <c r="J180" s="179" t="s">
        <v>9337</v>
      </c>
      <c r="K180" s="179" t="s">
        <v>3196</v>
      </c>
      <c r="L180" s="179"/>
    </row>
    <row r="181" spans="1:14" x14ac:dyDescent="0.2">
      <c r="A181" s="178" t="s">
        <v>211</v>
      </c>
      <c r="B181" s="178">
        <v>72607594</v>
      </c>
      <c r="C181" s="178">
        <v>72695323</v>
      </c>
      <c r="D181" s="178" t="s">
        <v>10864</v>
      </c>
      <c r="E181" s="179">
        <v>87729</v>
      </c>
      <c r="F181" s="179">
        <v>87729</v>
      </c>
      <c r="G181" s="179">
        <v>87727</v>
      </c>
      <c r="H181" s="179" t="s">
        <v>9337</v>
      </c>
      <c r="I181" s="179" t="s">
        <v>9337</v>
      </c>
      <c r="J181" s="179" t="s">
        <v>9337</v>
      </c>
      <c r="K181" s="179" t="s">
        <v>3196</v>
      </c>
      <c r="L181" s="179"/>
      <c r="M181" s="181"/>
    </row>
    <row r="182" spans="1:14" x14ac:dyDescent="0.2">
      <c r="A182" s="178" t="s">
        <v>211</v>
      </c>
      <c r="B182" s="178">
        <v>74161481</v>
      </c>
      <c r="C182" s="178">
        <v>74285189</v>
      </c>
      <c r="D182" s="178" t="s">
        <v>10863</v>
      </c>
      <c r="E182" s="179">
        <v>123708</v>
      </c>
      <c r="F182" s="179">
        <v>123708</v>
      </c>
      <c r="G182" s="179">
        <v>123708</v>
      </c>
      <c r="H182" s="179" t="s">
        <v>9337</v>
      </c>
      <c r="I182" s="179" t="s">
        <v>9337</v>
      </c>
      <c r="J182" s="179" t="s">
        <v>9337</v>
      </c>
      <c r="K182" s="179" t="s">
        <v>3196</v>
      </c>
      <c r="L182" s="179"/>
      <c r="M182" s="181"/>
    </row>
    <row r="183" spans="1:14" x14ac:dyDescent="0.2">
      <c r="A183" s="178" t="s">
        <v>211</v>
      </c>
      <c r="B183" s="178">
        <v>74352221</v>
      </c>
      <c r="C183" s="178">
        <v>74363035</v>
      </c>
      <c r="D183" s="178"/>
      <c r="E183" s="179">
        <v>10814</v>
      </c>
      <c r="F183" s="179">
        <v>10814</v>
      </c>
      <c r="G183" s="179">
        <v>10814</v>
      </c>
      <c r="H183" s="179" t="s">
        <v>9337</v>
      </c>
      <c r="I183" s="179" t="s">
        <v>9337</v>
      </c>
      <c r="J183" s="179" t="s">
        <v>9337</v>
      </c>
      <c r="K183" s="179" t="s">
        <v>3410</v>
      </c>
      <c r="L183" s="179"/>
      <c r="M183" s="181"/>
    </row>
    <row r="184" spans="1:14" x14ac:dyDescent="0.2">
      <c r="A184" s="178" t="s">
        <v>211</v>
      </c>
      <c r="B184" s="178">
        <v>74491208</v>
      </c>
      <c r="C184" s="178">
        <v>74614816</v>
      </c>
      <c r="D184" s="178" t="s">
        <v>10862</v>
      </c>
      <c r="E184" s="179">
        <v>123608</v>
      </c>
      <c r="F184" s="179">
        <v>123608</v>
      </c>
      <c r="G184" s="179">
        <v>123608</v>
      </c>
      <c r="H184" s="179" t="s">
        <v>9337</v>
      </c>
      <c r="I184" s="179" t="s">
        <v>9337</v>
      </c>
      <c r="J184" s="179" t="s">
        <v>9337</v>
      </c>
      <c r="K184" s="179" t="s">
        <v>3196</v>
      </c>
      <c r="L184" s="179"/>
      <c r="M184" s="181"/>
    </row>
    <row r="185" spans="1:14" x14ac:dyDescent="0.2">
      <c r="A185" s="178" t="s">
        <v>211</v>
      </c>
      <c r="B185" s="178">
        <v>74669790</v>
      </c>
      <c r="C185" s="178">
        <v>74680049</v>
      </c>
      <c r="D185" s="178" t="s">
        <v>2937</v>
      </c>
      <c r="E185" s="179">
        <v>10259</v>
      </c>
      <c r="F185" s="179">
        <v>10259</v>
      </c>
      <c r="G185" s="179">
        <v>10259</v>
      </c>
      <c r="H185" s="179" t="s">
        <v>9337</v>
      </c>
      <c r="I185" s="179" t="s">
        <v>9337</v>
      </c>
      <c r="J185" s="179" t="s">
        <v>9337</v>
      </c>
      <c r="K185" s="179" t="s">
        <v>3196</v>
      </c>
      <c r="L185" s="179"/>
      <c r="M185" s="181"/>
    </row>
    <row r="186" spans="1:14" x14ac:dyDescent="0.2">
      <c r="A186" s="178" t="s">
        <v>211</v>
      </c>
      <c r="B186" s="178">
        <v>74884002</v>
      </c>
      <c r="C186" s="178">
        <v>74894302</v>
      </c>
      <c r="D186" s="178" t="s">
        <v>3079</v>
      </c>
      <c r="E186" s="179">
        <v>10300</v>
      </c>
      <c r="F186" s="179">
        <v>10300</v>
      </c>
      <c r="G186" s="179">
        <v>10300</v>
      </c>
      <c r="H186" s="179" t="s">
        <v>9337</v>
      </c>
      <c r="I186" s="179" t="s">
        <v>9337</v>
      </c>
      <c r="J186" s="179" t="s">
        <v>9337</v>
      </c>
      <c r="K186" s="179" t="s">
        <v>3410</v>
      </c>
      <c r="L186" s="179" t="s">
        <v>20111</v>
      </c>
      <c r="M186" s="181"/>
    </row>
    <row r="187" spans="1:14" x14ac:dyDescent="0.2">
      <c r="A187" s="178" t="s">
        <v>211</v>
      </c>
      <c r="B187" s="178">
        <v>76362397</v>
      </c>
      <c r="C187" s="178">
        <v>76443622</v>
      </c>
      <c r="D187" s="178"/>
      <c r="E187" s="179">
        <v>81225</v>
      </c>
      <c r="F187" s="179">
        <v>26603</v>
      </c>
      <c r="G187" s="179">
        <v>81225</v>
      </c>
      <c r="H187" s="179" t="s">
        <v>9337</v>
      </c>
      <c r="I187" s="179" t="s">
        <v>9337</v>
      </c>
      <c r="J187" s="179" t="s">
        <v>9337</v>
      </c>
      <c r="K187" s="179" t="s">
        <v>3410</v>
      </c>
      <c r="L187" s="179"/>
      <c r="M187" s="181"/>
    </row>
    <row r="188" spans="1:14" x14ac:dyDescent="0.2">
      <c r="A188" s="180" t="s">
        <v>211</v>
      </c>
      <c r="B188" s="180">
        <v>102162009</v>
      </c>
      <c r="C188" s="180">
        <v>102170033</v>
      </c>
      <c r="E188" s="172">
        <v>8024</v>
      </c>
      <c r="F188" s="172">
        <v>8024</v>
      </c>
      <c r="G188" s="172">
        <v>8024</v>
      </c>
      <c r="H188" s="172" t="s">
        <v>9337</v>
      </c>
      <c r="I188" s="172" t="s">
        <v>9337</v>
      </c>
      <c r="J188" s="172" t="s">
        <v>9337</v>
      </c>
      <c r="K188" s="172" t="s">
        <v>3410</v>
      </c>
      <c r="M188" s="181"/>
    </row>
    <row r="189" spans="1:14" x14ac:dyDescent="0.2">
      <c r="A189" s="180" t="s">
        <v>211</v>
      </c>
      <c r="B189" s="180">
        <v>102260500</v>
      </c>
      <c r="C189" s="180">
        <v>102269122</v>
      </c>
      <c r="E189" s="172">
        <v>8622</v>
      </c>
      <c r="F189" s="172">
        <v>8622</v>
      </c>
      <c r="G189" s="172">
        <v>8622</v>
      </c>
      <c r="H189" s="172" t="s">
        <v>9337</v>
      </c>
      <c r="I189" s="172" t="s">
        <v>9337</v>
      </c>
      <c r="J189" s="172" t="s">
        <v>9337</v>
      </c>
      <c r="K189" s="172" t="s">
        <v>3410</v>
      </c>
      <c r="M189" s="181"/>
    </row>
    <row r="190" spans="1:14" x14ac:dyDescent="0.2">
      <c r="A190" s="180" t="s">
        <v>211</v>
      </c>
      <c r="B190" s="180">
        <v>112616027</v>
      </c>
      <c r="C190" s="180">
        <v>112621469</v>
      </c>
      <c r="E190" s="172">
        <v>5442</v>
      </c>
      <c r="F190" s="172">
        <v>0</v>
      </c>
      <c r="G190" s="172">
        <v>5442</v>
      </c>
      <c r="H190" s="172" t="s">
        <v>9337</v>
      </c>
      <c r="I190" s="172" t="s">
        <v>9337</v>
      </c>
      <c r="J190" s="172" t="s">
        <v>9337</v>
      </c>
      <c r="K190" s="172" t="s">
        <v>3410</v>
      </c>
      <c r="M190" s="181"/>
    </row>
    <row r="191" spans="1:14" x14ac:dyDescent="0.2">
      <c r="A191" s="180" t="s">
        <v>211</v>
      </c>
      <c r="B191" s="180">
        <v>113133616</v>
      </c>
      <c r="C191" s="180">
        <v>113139689</v>
      </c>
      <c r="E191" s="172">
        <v>6073</v>
      </c>
      <c r="F191" s="172">
        <v>0</v>
      </c>
      <c r="G191" s="172">
        <v>5787</v>
      </c>
      <c r="H191" s="172" t="s">
        <v>9337</v>
      </c>
      <c r="I191" s="172" t="s">
        <v>9337</v>
      </c>
      <c r="J191" s="172" t="s">
        <v>9337</v>
      </c>
      <c r="K191" s="172" t="s">
        <v>3410</v>
      </c>
      <c r="M191" s="181"/>
    </row>
    <row r="192" spans="1:14" x14ac:dyDescent="0.2">
      <c r="A192" s="178" t="s">
        <v>211</v>
      </c>
      <c r="B192" s="178">
        <v>143218125</v>
      </c>
      <c r="C192" s="178">
        <v>143347627</v>
      </c>
      <c r="D192" s="178" t="s">
        <v>10861</v>
      </c>
      <c r="E192" s="179">
        <v>129502</v>
      </c>
      <c r="F192" s="179">
        <v>25627</v>
      </c>
      <c r="G192" s="179">
        <v>128766</v>
      </c>
      <c r="H192" s="179" t="s">
        <v>9337</v>
      </c>
      <c r="I192" s="179" t="s">
        <v>9337</v>
      </c>
      <c r="J192" s="179" t="s">
        <v>9337</v>
      </c>
      <c r="K192" s="179" t="s">
        <v>3196</v>
      </c>
      <c r="L192" s="179"/>
      <c r="M192" s="181"/>
    </row>
    <row r="193" spans="1:13" x14ac:dyDescent="0.2">
      <c r="A193" s="178" t="s">
        <v>211</v>
      </c>
      <c r="B193" s="178">
        <v>143402028</v>
      </c>
      <c r="C193" s="178">
        <v>143425229</v>
      </c>
      <c r="D193" s="178" t="s">
        <v>106</v>
      </c>
      <c r="E193" s="179">
        <v>23201</v>
      </c>
      <c r="F193" s="179">
        <v>23201</v>
      </c>
      <c r="G193" s="179">
        <v>23172</v>
      </c>
      <c r="H193" s="179" t="s">
        <v>9337</v>
      </c>
      <c r="I193" s="179" t="s">
        <v>9337</v>
      </c>
      <c r="J193" s="179" t="s">
        <v>9337</v>
      </c>
      <c r="K193" s="179" t="s">
        <v>3196</v>
      </c>
      <c r="L193" s="179"/>
      <c r="M193" s="181"/>
    </row>
    <row r="194" spans="1:13" x14ac:dyDescent="0.2">
      <c r="A194" s="178" t="s">
        <v>211</v>
      </c>
      <c r="B194" s="178">
        <v>143456972</v>
      </c>
      <c r="C194" s="178">
        <v>143571914</v>
      </c>
      <c r="D194" s="178" t="s">
        <v>3080</v>
      </c>
      <c r="E194" s="179">
        <v>114942</v>
      </c>
      <c r="F194" s="179">
        <v>33000</v>
      </c>
      <c r="G194" s="179">
        <v>114817</v>
      </c>
      <c r="H194" s="179" t="s">
        <v>9337</v>
      </c>
      <c r="I194" s="179" t="s">
        <v>9337</v>
      </c>
      <c r="J194" s="179" t="s">
        <v>9337</v>
      </c>
      <c r="K194" s="179" t="s">
        <v>3196</v>
      </c>
      <c r="L194" s="179"/>
      <c r="M194" s="181"/>
    </row>
    <row r="195" spans="1:13" x14ac:dyDescent="0.2">
      <c r="A195" s="178" t="s">
        <v>211</v>
      </c>
      <c r="B195" s="178">
        <v>143884068</v>
      </c>
      <c r="C195" s="178">
        <v>144074468</v>
      </c>
      <c r="D195" s="178" t="s">
        <v>10860</v>
      </c>
      <c r="E195" s="179">
        <v>190400</v>
      </c>
      <c r="F195" s="179">
        <v>190400</v>
      </c>
      <c r="G195" s="179">
        <v>188681</v>
      </c>
      <c r="H195" s="179" t="s">
        <v>9337</v>
      </c>
      <c r="I195" s="179" t="s">
        <v>9337</v>
      </c>
      <c r="J195" s="179" t="s">
        <v>9337</v>
      </c>
      <c r="K195" s="179" t="s">
        <v>3196</v>
      </c>
      <c r="L195" s="179"/>
      <c r="M195" s="181"/>
    </row>
    <row r="196" spans="1:13" x14ac:dyDescent="0.2">
      <c r="A196" s="178" t="s">
        <v>211</v>
      </c>
      <c r="B196" s="178">
        <v>149614483</v>
      </c>
      <c r="C196" s="178">
        <v>149673170</v>
      </c>
      <c r="D196" s="178"/>
      <c r="E196" s="179">
        <v>58687</v>
      </c>
      <c r="F196" s="179">
        <v>58687</v>
      </c>
      <c r="G196" s="179">
        <v>58653</v>
      </c>
      <c r="H196" s="179" t="s">
        <v>9337</v>
      </c>
      <c r="I196" s="179" t="s">
        <v>9337</v>
      </c>
      <c r="J196" s="179" t="s">
        <v>9337</v>
      </c>
      <c r="K196" s="179" t="s">
        <v>3410</v>
      </c>
      <c r="L196" s="179"/>
      <c r="M196" s="181"/>
    </row>
    <row r="197" spans="1:13" x14ac:dyDescent="0.2">
      <c r="A197" s="180" t="s">
        <v>211</v>
      </c>
      <c r="B197" s="180">
        <v>152465986</v>
      </c>
      <c r="C197" s="180">
        <v>152472040</v>
      </c>
      <c r="D197" s="180" t="s">
        <v>3081</v>
      </c>
      <c r="E197" s="172">
        <v>6054</v>
      </c>
      <c r="F197" s="172">
        <v>6054</v>
      </c>
      <c r="G197" s="172">
        <v>6054</v>
      </c>
      <c r="H197" s="172" t="s">
        <v>9337</v>
      </c>
      <c r="I197" s="172" t="s">
        <v>9337</v>
      </c>
      <c r="J197" s="172" t="s">
        <v>9337</v>
      </c>
      <c r="K197" s="172" t="s">
        <v>3410</v>
      </c>
      <c r="L197" s="179" t="s">
        <v>20112</v>
      </c>
      <c r="M197" s="181"/>
    </row>
    <row r="198" spans="1:13" x14ac:dyDescent="0.2">
      <c r="A198" s="178" t="s">
        <v>211</v>
      </c>
      <c r="B198" s="178">
        <v>153817828</v>
      </c>
      <c r="C198" s="178">
        <v>153864265</v>
      </c>
      <c r="D198" s="178" t="s">
        <v>3082</v>
      </c>
      <c r="E198" s="179">
        <v>46437</v>
      </c>
      <c r="F198" s="179">
        <v>46437</v>
      </c>
      <c r="G198" s="179">
        <v>46437</v>
      </c>
      <c r="H198" s="179" t="s">
        <v>9337</v>
      </c>
      <c r="I198" s="179" t="s">
        <v>9337</v>
      </c>
      <c r="J198" s="179" t="s">
        <v>9337</v>
      </c>
      <c r="K198" s="179" t="s">
        <v>3410</v>
      </c>
      <c r="L198" s="179" t="s">
        <v>20107</v>
      </c>
      <c r="M198" s="181"/>
    </row>
    <row r="199" spans="1:13" x14ac:dyDescent="0.2">
      <c r="A199" s="178" t="s">
        <v>3083</v>
      </c>
      <c r="B199" s="178">
        <v>22270</v>
      </c>
      <c r="C199" s="178">
        <v>45694</v>
      </c>
      <c r="D199" s="178"/>
      <c r="E199" s="179">
        <v>23424</v>
      </c>
      <c r="F199" s="179">
        <v>23424</v>
      </c>
      <c r="G199" s="179">
        <v>23424</v>
      </c>
      <c r="H199" s="179" t="s">
        <v>9337</v>
      </c>
      <c r="I199" s="179" t="s">
        <v>9337</v>
      </c>
      <c r="J199" s="179" t="s">
        <v>9337</v>
      </c>
      <c r="K199" s="179" t="s">
        <v>3410</v>
      </c>
      <c r="L199" s="179"/>
      <c r="M199" s="181"/>
    </row>
    <row r="200" spans="1:13" x14ac:dyDescent="0.2">
      <c r="A200" s="180" t="s">
        <v>3083</v>
      </c>
      <c r="B200" s="180">
        <v>90388073</v>
      </c>
      <c r="C200" s="180">
        <v>90393078</v>
      </c>
      <c r="E200" s="172">
        <v>5005</v>
      </c>
      <c r="F200" s="172">
        <v>0</v>
      </c>
      <c r="G200" s="172">
        <v>4975</v>
      </c>
      <c r="H200" s="172" t="s">
        <v>9337</v>
      </c>
      <c r="I200" s="172" t="s">
        <v>9337</v>
      </c>
      <c r="J200" s="172" t="s">
        <v>9337</v>
      </c>
      <c r="K200" s="172" t="s">
        <v>3410</v>
      </c>
      <c r="M200" s="181"/>
    </row>
    <row r="201" spans="1:13" x14ac:dyDescent="0.2">
      <c r="A201" s="178" t="s">
        <v>3083</v>
      </c>
      <c r="B201" s="180">
        <v>128325419</v>
      </c>
      <c r="C201" s="180">
        <v>128334845</v>
      </c>
      <c r="E201" s="172">
        <v>9426</v>
      </c>
      <c r="F201" s="172">
        <v>0</v>
      </c>
      <c r="G201" s="172">
        <v>4732</v>
      </c>
      <c r="H201" s="172" t="s">
        <v>9337</v>
      </c>
      <c r="I201" s="172" t="s">
        <v>9337</v>
      </c>
      <c r="J201" s="172" t="s">
        <v>9337</v>
      </c>
      <c r="K201" s="172" t="s">
        <v>3410</v>
      </c>
      <c r="M201" s="181"/>
    </row>
    <row r="202" spans="1:13" x14ac:dyDescent="0.2">
      <c r="A202" s="178" t="s">
        <v>617</v>
      </c>
      <c r="B202" s="178">
        <v>184398</v>
      </c>
      <c r="C202" s="178">
        <v>204658</v>
      </c>
      <c r="D202" s="178"/>
      <c r="E202" s="179">
        <v>20260</v>
      </c>
      <c r="F202" s="179">
        <v>20260</v>
      </c>
      <c r="G202" s="179">
        <v>19364</v>
      </c>
      <c r="H202" s="179" t="s">
        <v>9337</v>
      </c>
      <c r="I202" s="179" t="s">
        <v>9337</v>
      </c>
      <c r="J202" s="179" t="s">
        <v>9337</v>
      </c>
      <c r="K202" s="179" t="s">
        <v>3410</v>
      </c>
      <c r="L202" s="179"/>
      <c r="M202" s="181"/>
    </row>
    <row r="203" spans="1:13" x14ac:dyDescent="0.2">
      <c r="A203" s="178" t="s">
        <v>617</v>
      </c>
      <c r="B203" s="178">
        <v>39513438</v>
      </c>
      <c r="C203" s="178">
        <v>39521211</v>
      </c>
      <c r="D203" s="178"/>
      <c r="E203" s="179">
        <v>7773</v>
      </c>
      <c r="F203" s="179">
        <v>7773</v>
      </c>
      <c r="G203" s="179">
        <v>7773</v>
      </c>
      <c r="H203" s="179" t="s">
        <v>9337</v>
      </c>
      <c r="I203" s="179" t="s">
        <v>9337</v>
      </c>
      <c r="J203" s="179" t="s">
        <v>9337</v>
      </c>
      <c r="K203" s="179" t="s">
        <v>3410</v>
      </c>
      <c r="L203" s="179"/>
      <c r="M203" s="181"/>
    </row>
    <row r="204" spans="1:13" x14ac:dyDescent="0.2">
      <c r="A204" s="178" t="s">
        <v>617</v>
      </c>
      <c r="B204" s="178">
        <v>40841082</v>
      </c>
      <c r="C204" s="178">
        <v>40848800</v>
      </c>
      <c r="D204" s="178"/>
      <c r="E204" s="179">
        <v>7718</v>
      </c>
      <c r="F204" s="179">
        <v>7718</v>
      </c>
      <c r="G204" s="179">
        <v>7718</v>
      </c>
      <c r="H204" s="179" t="s">
        <v>9337</v>
      </c>
      <c r="I204" s="179" t="s">
        <v>9337</v>
      </c>
      <c r="J204" s="179" t="s">
        <v>9337</v>
      </c>
      <c r="K204" s="179" t="s">
        <v>3410</v>
      </c>
      <c r="L204" s="179"/>
      <c r="M204" s="181"/>
    </row>
    <row r="205" spans="1:13" x14ac:dyDescent="0.2">
      <c r="A205" s="180" t="s">
        <v>617</v>
      </c>
      <c r="B205" s="180">
        <v>40926120</v>
      </c>
      <c r="C205" s="180">
        <v>40931263</v>
      </c>
      <c r="E205" s="172">
        <v>5143</v>
      </c>
      <c r="F205" s="172">
        <v>5143</v>
      </c>
      <c r="G205" s="172">
        <v>5143</v>
      </c>
      <c r="H205" s="172" t="s">
        <v>9337</v>
      </c>
      <c r="I205" s="172" t="s">
        <v>9337</v>
      </c>
      <c r="J205" s="172" t="s">
        <v>9337</v>
      </c>
      <c r="K205" s="172" t="s">
        <v>3410</v>
      </c>
      <c r="M205" s="181"/>
    </row>
    <row r="206" spans="1:13" x14ac:dyDescent="0.2">
      <c r="A206" s="178" t="s">
        <v>617</v>
      </c>
      <c r="B206" s="178">
        <v>41234304</v>
      </c>
      <c r="C206" s="178">
        <v>41242189</v>
      </c>
      <c r="D206" s="178"/>
      <c r="E206" s="179">
        <v>7885</v>
      </c>
      <c r="F206" s="179">
        <v>7885</v>
      </c>
      <c r="G206" s="179">
        <v>7885</v>
      </c>
      <c r="H206" s="179" t="s">
        <v>9337</v>
      </c>
      <c r="I206" s="179" t="s">
        <v>9337</v>
      </c>
      <c r="J206" s="179" t="s">
        <v>9337</v>
      </c>
      <c r="K206" s="179" t="s">
        <v>3410</v>
      </c>
      <c r="L206" s="179"/>
      <c r="M206" s="181"/>
    </row>
    <row r="207" spans="1:13" x14ac:dyDescent="0.2">
      <c r="A207" s="180" t="s">
        <v>617</v>
      </c>
      <c r="B207" s="180">
        <v>41658545</v>
      </c>
      <c r="C207" s="180">
        <v>41666236</v>
      </c>
      <c r="E207" s="172">
        <v>7691</v>
      </c>
      <c r="F207" s="172">
        <v>7691</v>
      </c>
      <c r="G207" s="172">
        <v>7691</v>
      </c>
      <c r="H207" s="172" t="s">
        <v>9337</v>
      </c>
      <c r="I207" s="172" t="s">
        <v>9337</v>
      </c>
      <c r="J207" s="172" t="s">
        <v>9337</v>
      </c>
      <c r="K207" s="172" t="s">
        <v>3410</v>
      </c>
      <c r="M207" s="181"/>
    </row>
    <row r="208" spans="1:13" x14ac:dyDescent="0.2">
      <c r="A208" s="180" t="s">
        <v>617</v>
      </c>
      <c r="B208" s="180">
        <v>43537466</v>
      </c>
      <c r="C208" s="180">
        <v>43545648</v>
      </c>
      <c r="E208" s="172">
        <v>8182</v>
      </c>
      <c r="F208" s="172">
        <v>8182</v>
      </c>
      <c r="G208" s="172">
        <v>8182</v>
      </c>
      <c r="H208" s="172" t="s">
        <v>9337</v>
      </c>
      <c r="I208" s="172" t="s">
        <v>9337</v>
      </c>
      <c r="J208" s="172" t="s">
        <v>9337</v>
      </c>
      <c r="K208" s="172" t="s">
        <v>3410</v>
      </c>
      <c r="M208" s="181"/>
    </row>
    <row r="209" spans="1:13" x14ac:dyDescent="0.2">
      <c r="A209" s="180" t="s">
        <v>617</v>
      </c>
      <c r="B209" s="180">
        <v>66181067</v>
      </c>
      <c r="C209" s="180">
        <v>66189184</v>
      </c>
      <c r="E209" s="172">
        <v>8117</v>
      </c>
      <c r="F209" s="172">
        <v>8117</v>
      </c>
      <c r="G209" s="172">
        <v>8117</v>
      </c>
      <c r="H209" s="172" t="s">
        <v>9337</v>
      </c>
      <c r="I209" s="172" t="s">
        <v>9337</v>
      </c>
      <c r="J209" s="172" t="s">
        <v>9337</v>
      </c>
      <c r="K209" s="172" t="s">
        <v>3410</v>
      </c>
      <c r="M209" s="181"/>
    </row>
    <row r="210" spans="1:13" x14ac:dyDescent="0.2">
      <c r="A210" s="178" t="s">
        <v>617</v>
      </c>
      <c r="B210" s="178">
        <v>69267758</v>
      </c>
      <c r="C210" s="178">
        <v>69278096</v>
      </c>
      <c r="D210" s="178"/>
      <c r="E210" s="179">
        <v>10338</v>
      </c>
      <c r="F210" s="179">
        <v>10338</v>
      </c>
      <c r="G210" s="179">
        <v>10338</v>
      </c>
      <c r="H210" s="179" t="s">
        <v>9337</v>
      </c>
      <c r="I210" s="179" t="s">
        <v>9337</v>
      </c>
      <c r="J210" s="179" t="s">
        <v>9337</v>
      </c>
      <c r="K210" s="179" t="s">
        <v>3410</v>
      </c>
      <c r="L210" s="179"/>
      <c r="M210" s="181"/>
    </row>
    <row r="211" spans="1:13" x14ac:dyDescent="0.2">
      <c r="A211" s="178" t="s">
        <v>617</v>
      </c>
      <c r="B211" s="178">
        <v>70494875</v>
      </c>
      <c r="C211" s="178">
        <v>70506680</v>
      </c>
      <c r="D211" s="178"/>
      <c r="E211" s="179">
        <v>11805</v>
      </c>
      <c r="F211" s="179">
        <v>11660</v>
      </c>
      <c r="G211" s="179">
        <v>11660</v>
      </c>
      <c r="H211" s="179" t="s">
        <v>9337</v>
      </c>
      <c r="I211" s="179" t="s">
        <v>9337</v>
      </c>
      <c r="J211" s="179" t="s">
        <v>9337</v>
      </c>
      <c r="K211" s="179" t="s">
        <v>3410</v>
      </c>
      <c r="L211" s="179"/>
      <c r="M211" s="181"/>
    </row>
    <row r="212" spans="1:13" x14ac:dyDescent="0.2">
      <c r="A212" s="180" t="s">
        <v>617</v>
      </c>
      <c r="B212" s="180">
        <v>70836021</v>
      </c>
      <c r="C212" s="180">
        <v>70852138</v>
      </c>
      <c r="E212" s="172">
        <v>16117</v>
      </c>
      <c r="F212" s="172">
        <v>16117</v>
      </c>
      <c r="G212" s="172">
        <v>16117</v>
      </c>
      <c r="H212" s="172" t="s">
        <v>9337</v>
      </c>
      <c r="I212" s="172" t="s">
        <v>9337</v>
      </c>
      <c r="J212" s="172" t="s">
        <v>9337</v>
      </c>
      <c r="K212" s="172" t="s">
        <v>3410</v>
      </c>
      <c r="M212" s="181"/>
    </row>
    <row r="213" spans="1:13" x14ac:dyDescent="0.2">
      <c r="A213" s="180" t="s">
        <v>617</v>
      </c>
      <c r="B213" s="180">
        <v>97130760</v>
      </c>
      <c r="C213" s="180">
        <v>97136369</v>
      </c>
      <c r="E213" s="172">
        <v>5609</v>
      </c>
      <c r="F213" s="172">
        <v>4240</v>
      </c>
      <c r="G213" s="172">
        <v>5609</v>
      </c>
      <c r="H213" s="172" t="s">
        <v>9337</v>
      </c>
      <c r="I213" s="172" t="s">
        <v>9337</v>
      </c>
      <c r="J213" s="172" t="s">
        <v>9337</v>
      </c>
      <c r="K213" s="172" t="s">
        <v>3410</v>
      </c>
      <c r="M213" s="181"/>
    </row>
    <row r="214" spans="1:13" x14ac:dyDescent="0.2">
      <c r="A214" s="180" t="s">
        <v>617</v>
      </c>
      <c r="B214" s="180">
        <v>99776260</v>
      </c>
      <c r="C214" s="180">
        <v>99781737</v>
      </c>
      <c r="E214" s="172">
        <v>5477</v>
      </c>
      <c r="F214" s="172">
        <v>5477</v>
      </c>
      <c r="G214" s="172">
        <v>5477</v>
      </c>
      <c r="H214" s="172" t="s">
        <v>9337</v>
      </c>
      <c r="I214" s="172" t="s">
        <v>9337</v>
      </c>
      <c r="J214" s="172" t="s">
        <v>9337</v>
      </c>
      <c r="K214" s="172" t="s">
        <v>3410</v>
      </c>
      <c r="M214" s="181"/>
    </row>
    <row r="215" spans="1:13" x14ac:dyDescent="0.2">
      <c r="A215" s="178" t="s">
        <v>617</v>
      </c>
      <c r="B215" s="178">
        <v>108279598</v>
      </c>
      <c r="C215" s="178">
        <v>108290989</v>
      </c>
      <c r="D215" s="178" t="s">
        <v>3084</v>
      </c>
      <c r="E215" s="179">
        <v>11391</v>
      </c>
      <c r="F215" s="179">
        <v>0</v>
      </c>
      <c r="G215" s="179">
        <v>1326</v>
      </c>
      <c r="H215" s="179" t="s">
        <v>9337</v>
      </c>
      <c r="I215" s="179" t="s">
        <v>9337</v>
      </c>
      <c r="J215" s="179" t="s">
        <v>9337</v>
      </c>
      <c r="K215" s="179" t="s">
        <v>3410</v>
      </c>
      <c r="L215" s="172" t="s">
        <v>20107</v>
      </c>
      <c r="M215" s="181"/>
    </row>
    <row r="216" spans="1:13" x14ac:dyDescent="0.2">
      <c r="A216" s="180" t="s">
        <v>617</v>
      </c>
      <c r="B216" s="180">
        <v>123254226</v>
      </c>
      <c r="C216" s="180">
        <v>123260284</v>
      </c>
      <c r="D216" s="180" t="s">
        <v>9335</v>
      </c>
      <c r="E216" s="172">
        <v>6058</v>
      </c>
      <c r="F216" s="172">
        <v>0</v>
      </c>
      <c r="G216" s="172">
        <v>2696</v>
      </c>
      <c r="H216" s="172" t="s">
        <v>9337</v>
      </c>
      <c r="I216" s="172" t="s">
        <v>9337</v>
      </c>
      <c r="J216" s="172" t="s">
        <v>9337</v>
      </c>
      <c r="K216" s="172" t="s">
        <v>3410</v>
      </c>
      <c r="L216" s="172" t="s">
        <v>20107</v>
      </c>
      <c r="M216" s="181"/>
    </row>
    <row r="217" spans="1:13" x14ac:dyDescent="0.2">
      <c r="A217" s="178" t="s">
        <v>617</v>
      </c>
      <c r="B217" s="178">
        <v>125720000</v>
      </c>
      <c r="C217" s="178">
        <v>125727729</v>
      </c>
      <c r="D217" s="178" t="s">
        <v>3085</v>
      </c>
      <c r="E217" s="179">
        <v>7729</v>
      </c>
      <c r="F217" s="179">
        <v>0</v>
      </c>
      <c r="G217" s="179">
        <v>0</v>
      </c>
      <c r="H217" s="179">
        <v>1</v>
      </c>
      <c r="I217" s="179" t="s">
        <v>9337</v>
      </c>
      <c r="J217" s="179" t="s">
        <v>3196</v>
      </c>
      <c r="K217" s="179" t="s">
        <v>3410</v>
      </c>
      <c r="L217" s="172" t="s">
        <v>20107</v>
      </c>
      <c r="M217" s="181"/>
    </row>
    <row r="218" spans="1:13" x14ac:dyDescent="0.2">
      <c r="A218" s="180" t="s">
        <v>617</v>
      </c>
      <c r="B218" s="180">
        <v>136974509</v>
      </c>
      <c r="C218" s="180">
        <v>136989713</v>
      </c>
      <c r="E218" s="172">
        <v>15204</v>
      </c>
      <c r="F218" s="172">
        <v>0</v>
      </c>
      <c r="G218" s="172">
        <v>4735</v>
      </c>
      <c r="H218" s="172" t="s">
        <v>9337</v>
      </c>
      <c r="I218" s="172" t="s">
        <v>9337</v>
      </c>
      <c r="J218" s="172" t="s">
        <v>9337</v>
      </c>
      <c r="K218" s="172" t="s">
        <v>3410</v>
      </c>
      <c r="M218" s="181"/>
    </row>
    <row r="219" spans="1:13" x14ac:dyDescent="0.2">
      <c r="A219" s="180" t="s">
        <v>617</v>
      </c>
      <c r="B219" s="180">
        <v>140779198</v>
      </c>
      <c r="C219" s="180">
        <v>140785800</v>
      </c>
      <c r="D219" s="180" t="s">
        <v>3086</v>
      </c>
      <c r="E219" s="172">
        <v>6602</v>
      </c>
      <c r="F219" s="172">
        <v>0</v>
      </c>
      <c r="G219" s="172">
        <v>0</v>
      </c>
      <c r="H219" s="172">
        <v>2</v>
      </c>
      <c r="I219" s="172">
        <v>0.92400000000000004</v>
      </c>
      <c r="J219" s="172" t="s">
        <v>3196</v>
      </c>
      <c r="K219" s="172" t="s">
        <v>3410</v>
      </c>
      <c r="L219" s="172" t="s">
        <v>20107</v>
      </c>
      <c r="M219" s="181"/>
    </row>
    <row r="220" spans="1:13" x14ac:dyDescent="0.2">
      <c r="A220" s="178"/>
      <c r="B220" s="178"/>
      <c r="C220" s="178"/>
      <c r="D220" s="178"/>
      <c r="E220" s="179"/>
      <c r="F220" s="179"/>
      <c r="G220" s="179"/>
      <c r="H220" s="179"/>
      <c r="I220" s="179"/>
      <c r="J220" s="179"/>
      <c r="K220" s="179"/>
      <c r="L220" s="179"/>
      <c r="M220" s="181"/>
    </row>
    <row r="221" spans="1:13" x14ac:dyDescent="0.2">
      <c r="A221" s="178"/>
      <c r="B221" s="178"/>
      <c r="C221" s="178"/>
      <c r="D221" s="178"/>
      <c r="E221" s="179"/>
      <c r="F221" s="179"/>
      <c r="G221" s="179"/>
      <c r="H221" s="179"/>
      <c r="I221" s="179"/>
      <c r="J221" s="179"/>
      <c r="K221" s="179"/>
      <c r="L221" s="179"/>
      <c r="M221" s="181"/>
    </row>
    <row r="222" spans="1:13" x14ac:dyDescent="0.2">
      <c r="A222" s="178"/>
      <c r="B222" s="178"/>
      <c r="C222" s="178"/>
      <c r="D222" s="178"/>
      <c r="E222" s="179"/>
      <c r="F222" s="179"/>
      <c r="G222" s="179"/>
      <c r="H222" s="179"/>
      <c r="I222" s="179"/>
      <c r="J222" s="179"/>
      <c r="K222" s="179"/>
      <c r="L222" s="179"/>
      <c r="M222" s="181"/>
    </row>
    <row r="223" spans="1:13" x14ac:dyDescent="0.2">
      <c r="A223" s="178"/>
      <c r="B223" s="178"/>
      <c r="C223" s="178"/>
      <c r="D223" s="178"/>
      <c r="E223" s="179"/>
      <c r="F223" s="179"/>
      <c r="G223" s="179"/>
      <c r="H223" s="179"/>
      <c r="I223" s="179"/>
      <c r="J223" s="179"/>
      <c r="K223" s="179"/>
      <c r="L223" s="179"/>
      <c r="M223" s="181"/>
    </row>
    <row r="224" spans="1:13" x14ac:dyDescent="0.2">
      <c r="A224" s="178"/>
      <c r="B224" s="178"/>
      <c r="C224" s="178"/>
      <c r="D224" s="178"/>
      <c r="E224" s="179"/>
      <c r="F224" s="179"/>
      <c r="G224" s="179"/>
      <c r="H224" s="179"/>
      <c r="I224" s="179"/>
      <c r="J224" s="179"/>
      <c r="K224" s="179"/>
      <c r="L224" s="179"/>
      <c r="M224" s="181"/>
    </row>
    <row r="225" spans="1:13" x14ac:dyDescent="0.2">
      <c r="A225" s="178"/>
      <c r="B225" s="178"/>
      <c r="C225" s="178"/>
      <c r="D225" s="178"/>
      <c r="E225" s="179"/>
      <c r="F225" s="179"/>
      <c r="G225" s="179"/>
      <c r="H225" s="179"/>
      <c r="I225" s="179"/>
      <c r="J225" s="179"/>
      <c r="K225" s="179"/>
      <c r="L225" s="179"/>
      <c r="M225" s="181"/>
    </row>
    <row r="226" spans="1:13" x14ac:dyDescent="0.2">
      <c r="A226" s="178"/>
      <c r="B226" s="178"/>
      <c r="C226" s="178"/>
      <c r="D226" s="178"/>
      <c r="E226" s="179"/>
      <c r="F226" s="179"/>
      <c r="G226" s="179"/>
      <c r="H226" s="179"/>
      <c r="I226" s="179"/>
      <c r="J226" s="179"/>
      <c r="K226" s="179"/>
      <c r="L226" s="179"/>
      <c r="M226" s="181"/>
    </row>
    <row r="227" spans="1:13" x14ac:dyDescent="0.2">
      <c r="A227" s="178"/>
      <c r="B227" s="178"/>
      <c r="C227" s="178"/>
      <c r="D227" s="178"/>
      <c r="E227" s="179"/>
      <c r="F227" s="179"/>
      <c r="G227" s="179"/>
      <c r="H227" s="179"/>
      <c r="I227" s="179"/>
      <c r="J227" s="179"/>
      <c r="K227" s="179"/>
      <c r="L227" s="179"/>
      <c r="M227" s="181"/>
    </row>
  </sheetData>
  <autoFilter ref="A1:L219">
    <sortState ref="A2:L219">
      <sortCondition ref="A1:A219"/>
    </sortState>
  </autoFilter>
  <pageMargins left="0.7" right="0.7" top="0.75" bottom="0.75" header="0.3" footer="0.3"/>
  <pageSetup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J28"/>
  <sheetViews>
    <sheetView workbookViewId="0">
      <selection activeCell="C29" sqref="C29"/>
    </sheetView>
  </sheetViews>
  <sheetFormatPr baseColWidth="10" defaultColWidth="8.83203125" defaultRowHeight="15" x14ac:dyDescent="0.2"/>
  <cols>
    <col min="1" max="1" width="24.83203125" style="201" bestFit="1" customWidth="1"/>
    <col min="2" max="2" width="14.83203125" style="202" bestFit="1" customWidth="1"/>
    <col min="3" max="3" width="12.83203125" style="202" bestFit="1" customWidth="1"/>
    <col min="4" max="4" width="11.1640625" style="202" bestFit="1" customWidth="1"/>
    <col min="5" max="6" width="14.83203125" style="202" bestFit="1" customWidth="1"/>
    <col min="7" max="7" width="12.83203125" style="202" bestFit="1" customWidth="1"/>
    <col min="8" max="8" width="11.5" style="202" customWidth="1"/>
    <col min="9" max="9" width="14.83203125" style="202" bestFit="1" customWidth="1"/>
    <col min="10" max="10" width="14.6640625" style="39" customWidth="1"/>
    <col min="11" max="11" width="15.5" style="202" bestFit="1" customWidth="1"/>
    <col min="12" max="12" width="115.5" style="202" customWidth="1"/>
    <col min="13" max="13" width="10.83203125" style="202" customWidth="1"/>
    <col min="14" max="16384" width="8.83203125" style="201"/>
  </cols>
  <sheetData>
    <row r="1" spans="1:36" ht="16" customHeight="1" x14ac:dyDescent="0.2">
      <c r="A1" s="298"/>
      <c r="B1" s="313" t="s">
        <v>3010</v>
      </c>
      <c r="C1" s="313"/>
      <c r="D1" s="313"/>
      <c r="E1" s="313"/>
      <c r="F1" s="313" t="s">
        <v>3019</v>
      </c>
      <c r="G1" s="313"/>
      <c r="H1" s="313"/>
      <c r="I1" s="313"/>
      <c r="J1" s="313"/>
      <c r="K1" s="313"/>
      <c r="L1" s="299"/>
    </row>
    <row r="2" spans="1:36" ht="32" customHeight="1" x14ac:dyDescent="0.2">
      <c r="A2" s="293" t="s">
        <v>570</v>
      </c>
      <c r="B2" s="294" t="s">
        <v>2861</v>
      </c>
      <c r="C2" s="294" t="s">
        <v>20118</v>
      </c>
      <c r="D2" s="294" t="s">
        <v>572</v>
      </c>
      <c r="E2" s="294" t="s">
        <v>2863</v>
      </c>
      <c r="F2" s="294" t="s">
        <v>2861</v>
      </c>
      <c r="G2" s="294" t="s">
        <v>20118</v>
      </c>
      <c r="H2" s="295" t="s">
        <v>11020</v>
      </c>
      <c r="I2" s="294" t="s">
        <v>2863</v>
      </c>
      <c r="J2" s="296" t="s">
        <v>3038</v>
      </c>
      <c r="K2" s="295" t="s">
        <v>3039</v>
      </c>
      <c r="L2" s="297" t="s">
        <v>2894</v>
      </c>
      <c r="M2" s="204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</row>
    <row r="3" spans="1:36" ht="16" customHeight="1" x14ac:dyDescent="0.2">
      <c r="A3" s="38" t="s">
        <v>559</v>
      </c>
      <c r="B3" s="205">
        <v>3.82514138839286</v>
      </c>
      <c r="C3" s="205">
        <v>0.16911950485108601</v>
      </c>
      <c r="D3" s="39">
        <v>0</v>
      </c>
      <c r="E3" s="206">
        <v>6.8630000000000002E-3</v>
      </c>
      <c r="F3" s="40">
        <v>3.7503853236117601</v>
      </c>
      <c r="G3" s="40">
        <v>0.25385783898909497</v>
      </c>
      <c r="H3" s="39" t="s">
        <v>3012</v>
      </c>
      <c r="I3" s="207">
        <v>5.3600000000000002E-3</v>
      </c>
      <c r="J3" s="39" t="s">
        <v>100</v>
      </c>
      <c r="K3" s="39" t="s">
        <v>100</v>
      </c>
      <c r="L3" s="208" t="s">
        <v>3014</v>
      </c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</row>
    <row r="4" spans="1:36" ht="16" customHeight="1" x14ac:dyDescent="0.2">
      <c r="A4" s="38" t="s">
        <v>3013</v>
      </c>
      <c r="B4" s="205">
        <v>5.79149554464286</v>
      </c>
      <c r="C4" s="205">
        <v>1.58167099410361</v>
      </c>
      <c r="D4" s="39">
        <v>2</v>
      </c>
      <c r="E4" s="206">
        <v>0.10129299999999999</v>
      </c>
      <c r="F4" s="40">
        <v>6.6657557186187599</v>
      </c>
      <c r="G4" s="40">
        <v>1.7482625719588301</v>
      </c>
      <c r="H4" s="39">
        <v>4</v>
      </c>
      <c r="I4" s="207">
        <v>9.6961000000000006E-2</v>
      </c>
      <c r="K4" s="39"/>
      <c r="M4" s="210"/>
    </row>
    <row r="5" spans="1:36" ht="16" customHeight="1" x14ac:dyDescent="0.2">
      <c r="A5" s="38" t="s">
        <v>20106</v>
      </c>
      <c r="B5" s="205">
        <v>6.1425748348214304</v>
      </c>
      <c r="C5" s="205">
        <v>0.85591909003461997</v>
      </c>
      <c r="D5" s="39">
        <v>0</v>
      </c>
      <c r="E5" s="206">
        <v>4.0296999999999999E-2</v>
      </c>
      <c r="F5" s="40">
        <v>6.0674653488100798</v>
      </c>
      <c r="G5" s="40">
        <v>1.0138822013312501</v>
      </c>
      <c r="H5" s="39">
        <v>0</v>
      </c>
      <c r="I5" s="207">
        <v>4.0367E-2</v>
      </c>
      <c r="J5" s="39" t="s">
        <v>100</v>
      </c>
      <c r="K5" s="39"/>
    </row>
    <row r="6" spans="1:36" ht="16" customHeight="1" x14ac:dyDescent="0.2">
      <c r="A6" s="38" t="s">
        <v>88</v>
      </c>
      <c r="B6" s="205">
        <v>3.7331587901785701</v>
      </c>
      <c r="C6" s="205">
        <v>0.11709279493380099</v>
      </c>
      <c r="D6" s="39">
        <v>0</v>
      </c>
      <c r="E6" s="206">
        <v>7.0721000000000006E-2</v>
      </c>
      <c r="F6" s="40">
        <v>3.7201957034531001</v>
      </c>
      <c r="G6" s="40">
        <v>0.22994131270559001</v>
      </c>
      <c r="H6" s="39">
        <v>0</v>
      </c>
      <c r="I6" s="207">
        <v>1.5757E-2</v>
      </c>
      <c r="J6" s="39" t="s">
        <v>100</v>
      </c>
      <c r="K6" s="39"/>
    </row>
    <row r="7" spans="1:36" ht="16" customHeight="1" x14ac:dyDescent="0.2">
      <c r="A7" s="38" t="s">
        <v>560</v>
      </c>
      <c r="B7" s="205">
        <v>3.9271761785714299</v>
      </c>
      <c r="C7" s="205">
        <v>0.116713120043026</v>
      </c>
      <c r="D7" s="39">
        <v>0</v>
      </c>
      <c r="E7" s="206">
        <v>4.2509999999999999E-2</v>
      </c>
      <c r="F7" s="40">
        <v>3.99053843607093</v>
      </c>
      <c r="G7" s="40">
        <v>0.24440285954445101</v>
      </c>
      <c r="H7" s="39">
        <v>0</v>
      </c>
      <c r="I7" s="207">
        <v>3.0276000000000001E-2</v>
      </c>
      <c r="J7" s="39" t="s">
        <v>100</v>
      </c>
      <c r="K7" s="39"/>
      <c r="M7" s="210"/>
    </row>
    <row r="8" spans="1:36" ht="16" customHeight="1" x14ac:dyDescent="0.2">
      <c r="A8" s="38" t="s">
        <v>16</v>
      </c>
      <c r="B8" s="205">
        <v>3.8638553080357099</v>
      </c>
      <c r="C8" s="205">
        <v>0.39955959695619903</v>
      </c>
      <c r="D8" s="39">
        <v>1</v>
      </c>
      <c r="E8" s="206">
        <v>1.7680999999999999E-2</v>
      </c>
      <c r="F8" s="40">
        <v>3.8177141691553902</v>
      </c>
      <c r="G8" s="40">
        <v>0.51122211330101197</v>
      </c>
      <c r="H8" s="39">
        <v>34</v>
      </c>
      <c r="I8" s="207">
        <v>1.7527999999999998E-2</v>
      </c>
      <c r="K8" s="39"/>
    </row>
    <row r="9" spans="1:36" ht="16" customHeight="1" x14ac:dyDescent="0.2">
      <c r="A9" s="38" t="s">
        <v>17</v>
      </c>
      <c r="B9" s="205">
        <v>3.6407167589285701</v>
      </c>
      <c r="C9" s="205">
        <v>0.58565873318644601</v>
      </c>
      <c r="D9" s="39">
        <v>7</v>
      </c>
      <c r="E9" s="206">
        <v>2.6508E-2</v>
      </c>
      <c r="F9" s="40">
        <v>3.7494998548763401</v>
      </c>
      <c r="G9" s="40">
        <v>0.58951060332988703</v>
      </c>
      <c r="H9" s="39">
        <v>28</v>
      </c>
      <c r="I9" s="207">
        <v>2.6419999999999999E-2</v>
      </c>
      <c r="K9" s="39" t="s">
        <v>100</v>
      </c>
      <c r="L9" s="204"/>
      <c r="M9" s="208"/>
    </row>
    <row r="10" spans="1:36" ht="16" customHeight="1" x14ac:dyDescent="0.2">
      <c r="A10" s="38" t="s">
        <v>561</v>
      </c>
      <c r="B10" s="205">
        <v>7.7977105040000003</v>
      </c>
      <c r="C10" s="205">
        <v>0.54617161299999994</v>
      </c>
      <c r="D10" s="39">
        <v>0</v>
      </c>
      <c r="E10" s="206">
        <v>2.2974000000000001E-2</v>
      </c>
      <c r="F10" s="40">
        <v>5.5303845030331296</v>
      </c>
      <c r="G10" s="40">
        <v>0.53566439671738797</v>
      </c>
      <c r="H10" s="39">
        <v>0</v>
      </c>
      <c r="I10" s="207">
        <v>1.6594000000000001E-2</v>
      </c>
      <c r="J10" s="39" t="s">
        <v>100</v>
      </c>
      <c r="K10" s="39"/>
      <c r="M10" s="210"/>
    </row>
    <row r="11" spans="1:36" ht="16" customHeight="1" x14ac:dyDescent="0.2">
      <c r="A11" s="38" t="s">
        <v>562</v>
      </c>
      <c r="B11" s="205">
        <v>3.96936066517857</v>
      </c>
      <c r="C11" s="205">
        <v>0.25766402189872301</v>
      </c>
      <c r="D11" s="39">
        <v>0</v>
      </c>
      <c r="E11" s="206">
        <v>1.8763999999999999E-2</v>
      </c>
      <c r="F11" s="40">
        <v>4.2857332784258801</v>
      </c>
      <c r="G11" s="40">
        <v>0.36356245073277599</v>
      </c>
      <c r="H11" s="39">
        <v>0</v>
      </c>
      <c r="I11" s="207">
        <v>1.1051999999999999E-2</v>
      </c>
      <c r="J11" s="39" t="s">
        <v>100</v>
      </c>
      <c r="K11" s="39"/>
      <c r="M11" s="210"/>
    </row>
    <row r="12" spans="1:36" ht="16" customHeight="1" x14ac:dyDescent="0.2">
      <c r="A12" s="38" t="s">
        <v>2874</v>
      </c>
      <c r="B12" s="205">
        <v>3.8930708035714301</v>
      </c>
      <c r="C12" s="205">
        <v>0.10330480583742201</v>
      </c>
      <c r="D12" s="39">
        <v>0</v>
      </c>
      <c r="E12" s="206">
        <v>4.5102999999999997E-2</v>
      </c>
      <c r="F12" s="40">
        <v>3.8640220297091301</v>
      </c>
      <c r="G12" s="40">
        <v>0.19834439677261401</v>
      </c>
      <c r="H12" s="39">
        <v>0</v>
      </c>
      <c r="I12" s="207">
        <v>3.2457E-2</v>
      </c>
      <c r="J12" s="39" t="s">
        <v>100</v>
      </c>
      <c r="K12" s="39"/>
      <c r="M12" s="204"/>
    </row>
    <row r="13" spans="1:36" ht="16" customHeight="1" x14ac:dyDescent="0.2">
      <c r="A13" s="38" t="s">
        <v>10853</v>
      </c>
      <c r="B13" s="205">
        <v>4.1368116339285699</v>
      </c>
      <c r="C13" s="205">
        <v>0.59669355910107902</v>
      </c>
      <c r="D13" s="39">
        <v>0</v>
      </c>
      <c r="E13" s="206">
        <v>2.1165E-2</v>
      </c>
      <c r="F13" s="40">
        <v>4.2545630354643</v>
      </c>
      <c r="G13" s="40">
        <v>0.62216526050492305</v>
      </c>
      <c r="H13" s="39" t="s">
        <v>3011</v>
      </c>
      <c r="I13" s="207">
        <v>1.2651000000000001E-2</v>
      </c>
      <c r="J13" s="39" t="s">
        <v>100</v>
      </c>
      <c r="K13" s="39" t="s">
        <v>100</v>
      </c>
      <c r="L13" s="210" t="s">
        <v>16956</v>
      </c>
      <c r="M13" s="39"/>
    </row>
    <row r="14" spans="1:36" ht="16" customHeight="1" x14ac:dyDescent="0.2">
      <c r="A14" s="38" t="s">
        <v>564</v>
      </c>
      <c r="B14" s="205">
        <v>4.7320594151785702</v>
      </c>
      <c r="C14" s="205">
        <v>1.1640510108895501</v>
      </c>
      <c r="D14" s="39">
        <v>2</v>
      </c>
      <c r="E14" s="206">
        <v>5.1076000000000003E-2</v>
      </c>
      <c r="F14" s="40">
        <v>4.4179706128480296</v>
      </c>
      <c r="G14" s="40">
        <v>0.91148231423961201</v>
      </c>
      <c r="H14" s="39">
        <v>17</v>
      </c>
      <c r="I14" s="207">
        <v>7.2228000000000001E-2</v>
      </c>
      <c r="K14" s="39"/>
      <c r="L14" s="39"/>
      <c r="M14" s="39"/>
    </row>
    <row r="15" spans="1:36" ht="16" customHeight="1" x14ac:dyDescent="0.2">
      <c r="A15" s="38" t="s">
        <v>565</v>
      </c>
      <c r="B15" s="205">
        <v>5.9653853928571401</v>
      </c>
      <c r="C15" s="205">
        <v>0.26813360684869397</v>
      </c>
      <c r="D15" s="39">
        <v>0</v>
      </c>
      <c r="E15" s="206">
        <v>4.5419000000000001E-2</v>
      </c>
      <c r="F15" s="40">
        <v>5.9767256013376899</v>
      </c>
      <c r="G15" s="40">
        <v>0.36591163996291398</v>
      </c>
      <c r="H15" s="39">
        <v>0</v>
      </c>
      <c r="I15" s="207">
        <v>4.9632000000000003E-2</v>
      </c>
      <c r="J15" s="39" t="s">
        <v>100</v>
      </c>
      <c r="K15" s="39"/>
      <c r="L15" s="39"/>
      <c r="M15" s="39"/>
    </row>
    <row r="16" spans="1:36" s="38" customFormat="1" ht="16" customHeight="1" x14ac:dyDescent="0.2">
      <c r="A16" s="38" t="s">
        <v>7</v>
      </c>
      <c r="B16" s="205">
        <v>3.9027892366071399</v>
      </c>
      <c r="C16" s="205">
        <v>4.4283854776650998E-2</v>
      </c>
      <c r="D16" s="39">
        <v>0</v>
      </c>
      <c r="E16" s="206">
        <v>2.7310999999999998E-2</v>
      </c>
      <c r="F16" s="40">
        <v>3.9375514409706001</v>
      </c>
      <c r="G16" s="40">
        <v>0.16784934087740799</v>
      </c>
      <c r="H16" s="39">
        <v>0</v>
      </c>
      <c r="I16" s="207">
        <v>2.2680000000000001E-3</v>
      </c>
      <c r="J16" s="39" t="s">
        <v>100</v>
      </c>
      <c r="K16" s="39"/>
      <c r="L16" s="39"/>
      <c r="M16" s="210"/>
    </row>
    <row r="17" spans="1:13" s="38" customFormat="1" ht="16" customHeight="1" x14ac:dyDescent="0.2">
      <c r="A17" s="38" t="s">
        <v>566</v>
      </c>
      <c r="B17" s="205">
        <v>4.2747071874999998</v>
      </c>
      <c r="C17" s="205">
        <v>0.22594537535273901</v>
      </c>
      <c r="D17" s="39">
        <v>0</v>
      </c>
      <c r="E17" s="206">
        <v>4.5476999999999997E-2</v>
      </c>
      <c r="F17" s="40">
        <v>4.2056461887540797</v>
      </c>
      <c r="G17" s="40">
        <v>0.30667136981898102</v>
      </c>
      <c r="H17" s="39" t="s">
        <v>3011</v>
      </c>
      <c r="I17" s="207">
        <v>3.109E-2</v>
      </c>
      <c r="J17" s="39" t="s">
        <v>100</v>
      </c>
      <c r="K17" s="39" t="s">
        <v>100</v>
      </c>
      <c r="L17" s="208" t="s">
        <v>2895</v>
      </c>
      <c r="M17" s="202"/>
    </row>
    <row r="18" spans="1:13" s="38" customFormat="1" ht="16" customHeight="1" x14ac:dyDescent="0.2">
      <c r="A18" s="38" t="s">
        <v>567</v>
      </c>
      <c r="B18" s="205">
        <v>3.9482489196428499</v>
      </c>
      <c r="C18" s="205">
        <v>0.25224757314470903</v>
      </c>
      <c r="D18" s="39" t="s">
        <v>3011</v>
      </c>
      <c r="E18" s="206">
        <v>2.6380000000000001E-2</v>
      </c>
      <c r="F18" s="40">
        <v>3.94198904783015</v>
      </c>
      <c r="G18" s="40">
        <v>0.25705972089014401</v>
      </c>
      <c r="H18" s="39">
        <v>0</v>
      </c>
      <c r="I18" s="207">
        <v>5.9239999999999996E-3</v>
      </c>
      <c r="J18" s="39"/>
      <c r="K18" s="39"/>
      <c r="L18" s="210" t="s">
        <v>16957</v>
      </c>
      <c r="M18" s="202"/>
    </row>
    <row r="19" spans="1:13" s="38" customFormat="1" ht="16" customHeight="1" x14ac:dyDescent="0.2">
      <c r="A19" s="38" t="s">
        <v>108</v>
      </c>
      <c r="B19" s="205">
        <v>5.4227221383928601</v>
      </c>
      <c r="C19" s="205">
        <v>1.03946381960435</v>
      </c>
      <c r="D19" s="39">
        <v>2</v>
      </c>
      <c r="E19" s="206">
        <v>3.6568999999999997E-2</v>
      </c>
      <c r="F19" s="40">
        <v>6.2224940226784904</v>
      </c>
      <c r="G19" s="40">
        <v>1.08787994254427</v>
      </c>
      <c r="H19" s="39">
        <v>5</v>
      </c>
      <c r="I19" s="207">
        <v>9.2440000000000005E-3</v>
      </c>
      <c r="J19" s="39"/>
      <c r="K19" s="39"/>
      <c r="L19" s="39"/>
      <c r="M19" s="202"/>
    </row>
    <row r="20" spans="1:13" s="38" customFormat="1" ht="16" customHeight="1" x14ac:dyDescent="0.2">
      <c r="A20" s="38" t="s">
        <v>104</v>
      </c>
      <c r="B20" s="205">
        <v>3.1113587232142899</v>
      </c>
      <c r="C20" s="205">
        <v>0.83230731850474304</v>
      </c>
      <c r="D20" s="39">
        <v>47</v>
      </c>
      <c r="E20" s="206">
        <v>9.0410000000000004E-2</v>
      </c>
      <c r="F20" s="40">
        <v>2.9575676073261801</v>
      </c>
      <c r="G20" s="40">
        <v>0.82078348162209702</v>
      </c>
      <c r="H20" s="39">
        <v>582</v>
      </c>
      <c r="I20" s="207">
        <v>9.3012999999999998E-2</v>
      </c>
      <c r="J20" s="39"/>
      <c r="K20" s="39"/>
      <c r="L20" s="39"/>
      <c r="M20" s="208"/>
    </row>
    <row r="21" spans="1:13" s="38" customFormat="1" ht="16" customHeight="1" x14ac:dyDescent="0.2">
      <c r="A21" s="38" t="s">
        <v>11</v>
      </c>
      <c r="B21" s="205">
        <v>3.7936523214285698</v>
      </c>
      <c r="C21" s="205">
        <v>0.136950218150203</v>
      </c>
      <c r="D21" s="39">
        <v>0</v>
      </c>
      <c r="E21" s="206">
        <v>2.4254999999999999E-2</v>
      </c>
      <c r="F21" s="40">
        <v>3.7931002069528699</v>
      </c>
      <c r="G21" s="40">
        <v>0.284034334282248</v>
      </c>
      <c r="H21" s="39" t="s">
        <v>3011</v>
      </c>
      <c r="I21" s="207">
        <v>1.0832E-2</v>
      </c>
      <c r="J21" s="39"/>
      <c r="K21" s="39" t="s">
        <v>100</v>
      </c>
      <c r="L21" s="208" t="s">
        <v>2896</v>
      </c>
      <c r="M21" s="202"/>
    </row>
    <row r="22" spans="1:13" s="38" customFormat="1" ht="16" customHeight="1" x14ac:dyDescent="0.2">
      <c r="A22" s="38" t="s">
        <v>568</v>
      </c>
      <c r="B22" s="205">
        <v>3.91649641964286</v>
      </c>
      <c r="C22" s="205">
        <v>0.848006900440616</v>
      </c>
      <c r="D22" s="39">
        <v>19</v>
      </c>
      <c r="E22" s="206">
        <v>7.8145000000000006E-2</v>
      </c>
      <c r="F22" s="40">
        <v>3.4726495146990199</v>
      </c>
      <c r="G22" s="40">
        <v>0.62714650719354303</v>
      </c>
      <c r="H22" s="39">
        <v>109</v>
      </c>
      <c r="I22" s="207">
        <v>5.1219999999999998E-3</v>
      </c>
      <c r="J22" s="39"/>
      <c r="K22" s="39"/>
      <c r="L22" s="39"/>
      <c r="M22" s="39"/>
    </row>
    <row r="23" spans="1:13" s="38" customFormat="1" ht="16" customHeight="1" x14ac:dyDescent="0.2">
      <c r="A23" s="38" t="s">
        <v>569</v>
      </c>
      <c r="B23" s="205">
        <v>7.2102691249999999</v>
      </c>
      <c r="C23" s="205">
        <v>0.47964731999999999</v>
      </c>
      <c r="D23" s="39">
        <v>0</v>
      </c>
      <c r="E23" s="206">
        <v>3.6037E-2</v>
      </c>
      <c r="F23" s="40">
        <v>6.6886358995178101</v>
      </c>
      <c r="G23" s="40">
        <v>0.43413167328394098</v>
      </c>
      <c r="H23" s="39">
        <v>0</v>
      </c>
      <c r="I23" s="207">
        <v>2.5049999999999999E-2</v>
      </c>
      <c r="J23" s="39" t="s">
        <v>100</v>
      </c>
      <c r="K23" s="39"/>
      <c r="L23" s="39"/>
    </row>
    <row r="24" spans="1:13" s="38" customFormat="1" ht="16" customHeight="1" x14ac:dyDescent="0.2">
      <c r="A24" s="38" t="s">
        <v>9353</v>
      </c>
      <c r="B24" s="211">
        <v>4.0779720490000004</v>
      </c>
      <c r="C24" s="211">
        <v>0.756753126</v>
      </c>
      <c r="D24" s="39">
        <v>3</v>
      </c>
      <c r="E24" s="57">
        <v>0.11351799999999999</v>
      </c>
      <c r="F24" s="40">
        <v>4.0951110279981302</v>
      </c>
      <c r="G24" s="40">
        <v>0.79883321356668202</v>
      </c>
      <c r="H24" s="39">
        <v>24</v>
      </c>
      <c r="I24" s="207">
        <v>0.11351799999999999</v>
      </c>
      <c r="J24" s="39"/>
      <c r="K24" s="39"/>
      <c r="L24" s="202"/>
    </row>
    <row r="25" spans="1:13" s="38" customFormat="1" ht="16" customHeight="1" x14ac:dyDescent="0.2">
      <c r="A25" s="38" t="s">
        <v>9354</v>
      </c>
      <c r="B25" s="211">
        <v>4.2051798839999996</v>
      </c>
      <c r="C25" s="211">
        <v>0.80334865499999997</v>
      </c>
      <c r="D25" s="39">
        <v>3</v>
      </c>
      <c r="E25" s="57">
        <v>0.108418</v>
      </c>
      <c r="F25" s="40">
        <v>4.2474234690000001</v>
      </c>
      <c r="G25" s="40">
        <v>0.830051019</v>
      </c>
      <c r="H25" s="39">
        <v>16</v>
      </c>
      <c r="I25" s="207">
        <v>4.2227000000000001E-2</v>
      </c>
      <c r="J25" s="212"/>
      <c r="K25" s="39"/>
      <c r="L25" s="202"/>
    </row>
    <row r="26" spans="1:13" s="38" customFormat="1" ht="16" customHeight="1" x14ac:dyDescent="0.2">
      <c r="B26" s="213"/>
      <c r="C26" s="39"/>
      <c r="D26" s="39"/>
      <c r="E26" s="39"/>
      <c r="F26" s="39"/>
      <c r="G26" s="39"/>
      <c r="H26" s="39"/>
      <c r="I26" s="39"/>
      <c r="J26" s="39"/>
      <c r="K26" s="39"/>
      <c r="L26" s="39"/>
    </row>
    <row r="27" spans="1:13" x14ac:dyDescent="0.2">
      <c r="A27" s="201" t="s">
        <v>20329</v>
      </c>
      <c r="M27" s="201"/>
    </row>
    <row r="28" spans="1:13" x14ac:dyDescent="0.2">
      <c r="M28" s="201"/>
    </row>
  </sheetData>
  <autoFilter ref="A2:L25">
    <sortState ref="A3:L25">
      <sortCondition ref="A2:A25"/>
    </sortState>
  </autoFilter>
  <mergeCells count="3">
    <mergeCell ref="J1:K1"/>
    <mergeCell ref="B1:E1"/>
    <mergeCell ref="F1:I1"/>
  </mergeCells>
  <phoneticPr fontId="15" type="noConversion"/>
  <pageMargins left="0.79" right="0.79" top="1.05" bottom="1.05" header="0.79" footer="0.79"/>
  <pageSetup scale="24" orientation="landscape" useFirstPageNumber="1" horizontalDpi="4294967292" verticalDpi="4294967292" r:id="rId1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59"/>
  <sheetViews>
    <sheetView workbookViewId="0">
      <selection activeCell="D6" sqref="D6"/>
    </sheetView>
  </sheetViews>
  <sheetFormatPr baseColWidth="10" defaultColWidth="11.5" defaultRowHeight="15" x14ac:dyDescent="0.2"/>
  <cols>
    <col min="1" max="1" width="14.5" style="12" bestFit="1" customWidth="1"/>
    <col min="2" max="2" width="15.6640625" style="12" bestFit="1" customWidth="1"/>
    <col min="3" max="3" width="13.1640625" style="12" customWidth="1"/>
    <col min="4" max="4" width="12.6640625" style="12" customWidth="1"/>
    <col min="5" max="5" width="4.1640625" style="12" bestFit="1" customWidth="1"/>
    <col min="6" max="7" width="9.1640625" style="12" bestFit="1" customWidth="1"/>
    <col min="8" max="16384" width="11.5" style="12"/>
  </cols>
  <sheetData>
    <row r="1" spans="1:7" x14ac:dyDescent="0.2">
      <c r="A1" s="292" t="s">
        <v>20091</v>
      </c>
      <c r="B1" s="292" t="s">
        <v>20172</v>
      </c>
      <c r="C1" s="292" t="s">
        <v>629</v>
      </c>
      <c r="D1" s="292" t="s">
        <v>20092</v>
      </c>
      <c r="E1" s="292" t="s">
        <v>16958</v>
      </c>
      <c r="F1" s="292" t="s">
        <v>20093</v>
      </c>
      <c r="G1" s="292" t="s">
        <v>16959</v>
      </c>
    </row>
    <row r="2" spans="1:7" x14ac:dyDescent="0.2">
      <c r="A2" s="12" t="s">
        <v>16960</v>
      </c>
      <c r="B2" s="12" t="s">
        <v>16961</v>
      </c>
      <c r="C2" s="12" t="s">
        <v>648</v>
      </c>
      <c r="D2" s="12" t="s">
        <v>16962</v>
      </c>
      <c r="E2" s="12" t="s">
        <v>3188</v>
      </c>
      <c r="F2" s="12">
        <v>1.927586</v>
      </c>
      <c r="G2" s="12">
        <f t="shared" ref="G2:G65" si="0">ROUND(F2,0)</f>
        <v>2</v>
      </c>
    </row>
    <row r="3" spans="1:7" x14ac:dyDescent="0.2">
      <c r="A3" s="12" t="s">
        <v>16960</v>
      </c>
      <c r="B3" s="12" t="s">
        <v>16961</v>
      </c>
      <c r="C3" s="12" t="s">
        <v>641</v>
      </c>
      <c r="D3" s="12" t="s">
        <v>444</v>
      </c>
      <c r="E3" s="12" t="s">
        <v>16963</v>
      </c>
      <c r="F3" s="12">
        <v>1.9060969999999999</v>
      </c>
      <c r="G3" s="12">
        <f t="shared" si="0"/>
        <v>2</v>
      </c>
    </row>
    <row r="4" spans="1:7" x14ac:dyDescent="0.2">
      <c r="A4" s="12" t="s">
        <v>16960</v>
      </c>
      <c r="B4" s="12" t="s">
        <v>16961</v>
      </c>
      <c r="C4" s="12" t="s">
        <v>16964</v>
      </c>
      <c r="D4" s="12" t="s">
        <v>16965</v>
      </c>
      <c r="E4" s="12" t="s">
        <v>3188</v>
      </c>
      <c r="F4" s="12">
        <v>1.996902</v>
      </c>
      <c r="G4" s="12">
        <f t="shared" si="0"/>
        <v>2</v>
      </c>
    </row>
    <row r="5" spans="1:7" x14ac:dyDescent="0.2">
      <c r="A5" s="12" t="s">
        <v>16960</v>
      </c>
      <c r="B5" s="12" t="s">
        <v>16961</v>
      </c>
      <c r="C5" s="12" t="s">
        <v>648</v>
      </c>
      <c r="D5" s="12" t="s">
        <v>16966</v>
      </c>
      <c r="E5" s="12" t="s">
        <v>3188</v>
      </c>
      <c r="F5" s="12">
        <v>2.7745109999999999</v>
      </c>
      <c r="G5" s="12">
        <f t="shared" si="0"/>
        <v>3</v>
      </c>
    </row>
    <row r="6" spans="1:7" x14ac:dyDescent="0.2">
      <c r="A6" s="12" t="s">
        <v>16960</v>
      </c>
      <c r="B6" s="12" t="s">
        <v>16961</v>
      </c>
      <c r="C6" s="12" t="s">
        <v>648</v>
      </c>
      <c r="D6" s="12" t="s">
        <v>16967</v>
      </c>
      <c r="E6" s="12" t="s">
        <v>3188</v>
      </c>
      <c r="F6" s="12">
        <v>2.82517</v>
      </c>
      <c r="G6" s="12">
        <f t="shared" si="0"/>
        <v>3</v>
      </c>
    </row>
    <row r="7" spans="1:7" x14ac:dyDescent="0.2">
      <c r="A7" s="12" t="s">
        <v>16960</v>
      </c>
      <c r="B7" s="12" t="s">
        <v>16961</v>
      </c>
      <c r="C7" s="12" t="s">
        <v>648</v>
      </c>
      <c r="D7" s="12" t="s">
        <v>16968</v>
      </c>
      <c r="E7" s="12" t="s">
        <v>3188</v>
      </c>
      <c r="F7" s="12">
        <v>2.8365499999999999</v>
      </c>
      <c r="G7" s="12">
        <f t="shared" si="0"/>
        <v>3</v>
      </c>
    </row>
    <row r="8" spans="1:7" x14ac:dyDescent="0.2">
      <c r="A8" s="12" t="s">
        <v>16960</v>
      </c>
      <c r="B8" s="12" t="s">
        <v>16961</v>
      </c>
      <c r="C8" s="12" t="s">
        <v>648</v>
      </c>
      <c r="D8" s="12" t="s">
        <v>16969</v>
      </c>
      <c r="E8" s="12" t="s">
        <v>3188</v>
      </c>
      <c r="F8" s="12">
        <v>2.6469200000000002</v>
      </c>
      <c r="G8" s="12">
        <f t="shared" si="0"/>
        <v>3</v>
      </c>
    </row>
    <row r="9" spans="1:7" x14ac:dyDescent="0.2">
      <c r="A9" s="12" t="s">
        <v>16960</v>
      </c>
      <c r="B9" s="12" t="s">
        <v>16961</v>
      </c>
      <c r="C9" s="12" t="s">
        <v>648</v>
      </c>
      <c r="D9" s="12" t="s">
        <v>16970</v>
      </c>
      <c r="E9" s="12" t="s">
        <v>16963</v>
      </c>
      <c r="F9" s="12">
        <v>3.2924959999999999</v>
      </c>
      <c r="G9" s="12">
        <f t="shared" si="0"/>
        <v>3</v>
      </c>
    </row>
    <row r="10" spans="1:7" x14ac:dyDescent="0.2">
      <c r="A10" s="12" t="s">
        <v>16960</v>
      </c>
      <c r="B10" s="12" t="s">
        <v>16961</v>
      </c>
      <c r="C10" s="12" t="s">
        <v>648</v>
      </c>
      <c r="D10" s="12" t="s">
        <v>16971</v>
      </c>
      <c r="E10" s="12" t="s">
        <v>16963</v>
      </c>
      <c r="F10" s="12">
        <v>3.4153639999999998</v>
      </c>
      <c r="G10" s="12">
        <f t="shared" si="0"/>
        <v>3</v>
      </c>
    </row>
    <row r="11" spans="1:7" x14ac:dyDescent="0.2">
      <c r="A11" s="12" t="s">
        <v>16960</v>
      </c>
      <c r="B11" s="12" t="s">
        <v>16961</v>
      </c>
      <c r="C11" s="12" t="s">
        <v>648</v>
      </c>
      <c r="D11" s="12" t="s">
        <v>16972</v>
      </c>
      <c r="E11" s="12" t="s">
        <v>16963</v>
      </c>
      <c r="F11" s="12">
        <v>2.5371760000000001</v>
      </c>
      <c r="G11" s="12">
        <f t="shared" si="0"/>
        <v>3</v>
      </c>
    </row>
    <row r="12" spans="1:7" x14ac:dyDescent="0.2">
      <c r="A12" s="12" t="s">
        <v>16960</v>
      </c>
      <c r="B12" s="12" t="s">
        <v>16961</v>
      </c>
      <c r="C12" s="12" t="s">
        <v>648</v>
      </c>
      <c r="D12" s="12" t="s">
        <v>16973</v>
      </c>
      <c r="E12" s="12" t="s">
        <v>16963</v>
      </c>
      <c r="F12" s="12">
        <v>2.8624000000000001</v>
      </c>
      <c r="G12" s="12">
        <f t="shared" si="0"/>
        <v>3</v>
      </c>
    </row>
    <row r="13" spans="1:7" x14ac:dyDescent="0.2">
      <c r="A13" s="12" t="s">
        <v>16960</v>
      </c>
      <c r="B13" s="12" t="s">
        <v>16961</v>
      </c>
      <c r="C13" s="12" t="s">
        <v>648</v>
      </c>
      <c r="D13" s="12" t="s">
        <v>16974</v>
      </c>
      <c r="E13" s="12" t="s">
        <v>3188</v>
      </c>
      <c r="F13" s="12">
        <v>2.7713909999999999</v>
      </c>
      <c r="G13" s="12">
        <f t="shared" si="0"/>
        <v>3</v>
      </c>
    </row>
    <row r="14" spans="1:7" x14ac:dyDescent="0.2">
      <c r="A14" s="12" t="s">
        <v>16960</v>
      </c>
      <c r="B14" s="12" t="s">
        <v>16961</v>
      </c>
      <c r="C14" s="12" t="s">
        <v>648</v>
      </c>
      <c r="D14" s="12" t="s">
        <v>16975</v>
      </c>
      <c r="E14" s="12" t="s">
        <v>16963</v>
      </c>
      <c r="F14" s="12">
        <v>2.858921</v>
      </c>
      <c r="G14" s="12">
        <f t="shared" si="0"/>
        <v>3</v>
      </c>
    </row>
    <row r="15" spans="1:7" x14ac:dyDescent="0.2">
      <c r="A15" s="12" t="s">
        <v>16960</v>
      </c>
      <c r="B15" s="12" t="s">
        <v>16961</v>
      </c>
      <c r="C15" s="12" t="s">
        <v>16976</v>
      </c>
      <c r="D15" s="12" t="s">
        <v>16977</v>
      </c>
      <c r="E15" s="12" t="s">
        <v>3188</v>
      </c>
      <c r="F15" s="12">
        <v>2.8510399999999998</v>
      </c>
      <c r="G15" s="12">
        <f t="shared" si="0"/>
        <v>3</v>
      </c>
    </row>
    <row r="16" spans="1:7" x14ac:dyDescent="0.2">
      <c r="A16" s="12" t="s">
        <v>16960</v>
      </c>
      <c r="B16" s="12" t="s">
        <v>16961</v>
      </c>
      <c r="C16" s="12" t="s">
        <v>16976</v>
      </c>
      <c r="D16" s="12" t="s">
        <v>16978</v>
      </c>
      <c r="E16" s="12" t="s">
        <v>3188</v>
      </c>
      <c r="F16" s="12">
        <v>3.3022550000000002</v>
      </c>
      <c r="G16" s="12">
        <f t="shared" si="0"/>
        <v>3</v>
      </c>
    </row>
    <row r="17" spans="1:7" x14ac:dyDescent="0.2">
      <c r="A17" s="12" t="s">
        <v>16960</v>
      </c>
      <c r="B17" s="12" t="s">
        <v>16961</v>
      </c>
      <c r="C17" s="12" t="s">
        <v>648</v>
      </c>
      <c r="D17" s="12" t="s">
        <v>16979</v>
      </c>
      <c r="E17" s="12" t="s">
        <v>3188</v>
      </c>
      <c r="F17" s="12">
        <v>3.4896060000000002</v>
      </c>
      <c r="G17" s="12">
        <f t="shared" si="0"/>
        <v>3</v>
      </c>
    </row>
    <row r="18" spans="1:7" x14ac:dyDescent="0.2">
      <c r="A18" s="12" t="s">
        <v>16960</v>
      </c>
      <c r="B18" s="12" t="s">
        <v>16961</v>
      </c>
      <c r="C18" s="12" t="s">
        <v>648</v>
      </c>
      <c r="D18" s="12" t="s">
        <v>16980</v>
      </c>
      <c r="E18" s="12" t="s">
        <v>16963</v>
      </c>
      <c r="F18" s="12">
        <v>3.4254479999999998</v>
      </c>
      <c r="G18" s="12">
        <f t="shared" si="0"/>
        <v>3</v>
      </c>
    </row>
    <row r="19" spans="1:7" x14ac:dyDescent="0.2">
      <c r="A19" s="12" t="s">
        <v>16960</v>
      </c>
      <c r="B19" s="12" t="s">
        <v>16961</v>
      </c>
      <c r="C19" s="12" t="s">
        <v>648</v>
      </c>
      <c r="D19" s="12" t="s">
        <v>16981</v>
      </c>
      <c r="E19" s="12" t="s">
        <v>3188</v>
      </c>
      <c r="F19" s="12">
        <v>3.0962179999999999</v>
      </c>
      <c r="G19" s="12">
        <f t="shared" si="0"/>
        <v>3</v>
      </c>
    </row>
    <row r="20" spans="1:7" x14ac:dyDescent="0.2">
      <c r="A20" s="12" t="s">
        <v>16960</v>
      </c>
      <c r="B20" s="12" t="s">
        <v>16961</v>
      </c>
      <c r="C20" s="12" t="s">
        <v>16976</v>
      </c>
      <c r="D20" s="12" t="s">
        <v>16982</v>
      </c>
      <c r="E20" s="12" t="s">
        <v>3188</v>
      </c>
      <c r="F20" s="12">
        <v>2.9201980000000001</v>
      </c>
      <c r="G20" s="12">
        <f t="shared" si="0"/>
        <v>3</v>
      </c>
    </row>
    <row r="21" spans="1:7" x14ac:dyDescent="0.2">
      <c r="A21" s="12" t="s">
        <v>16960</v>
      </c>
      <c r="B21" s="12" t="s">
        <v>16961</v>
      </c>
      <c r="C21" s="12" t="s">
        <v>16976</v>
      </c>
      <c r="D21" s="12" t="s">
        <v>16983</v>
      </c>
      <c r="E21" s="12" t="s">
        <v>16963</v>
      </c>
      <c r="F21" s="12">
        <v>2.7455729999999998</v>
      </c>
      <c r="G21" s="12">
        <f t="shared" si="0"/>
        <v>3</v>
      </c>
    </row>
    <row r="22" spans="1:7" x14ac:dyDescent="0.2">
      <c r="A22" s="12" t="s">
        <v>16960</v>
      </c>
      <c r="B22" s="12" t="s">
        <v>16961</v>
      </c>
      <c r="C22" s="12" t="s">
        <v>16976</v>
      </c>
      <c r="D22" s="12" t="s">
        <v>16984</v>
      </c>
      <c r="E22" s="12" t="s">
        <v>16963</v>
      </c>
      <c r="F22" s="12">
        <v>2.9918580000000001</v>
      </c>
      <c r="G22" s="12">
        <f t="shared" si="0"/>
        <v>3</v>
      </c>
    </row>
    <row r="23" spans="1:7" x14ac:dyDescent="0.2">
      <c r="A23" s="12" t="s">
        <v>16960</v>
      </c>
      <c r="B23" s="12" t="s">
        <v>16961</v>
      </c>
      <c r="C23" s="12" t="s">
        <v>16976</v>
      </c>
      <c r="D23" s="12" t="s">
        <v>16985</v>
      </c>
      <c r="E23" s="12" t="s">
        <v>16963</v>
      </c>
      <c r="F23" s="12">
        <v>2.6938399999999998</v>
      </c>
      <c r="G23" s="12">
        <f t="shared" si="0"/>
        <v>3</v>
      </c>
    </row>
    <row r="24" spans="1:7" x14ac:dyDescent="0.2">
      <c r="A24" s="12" t="s">
        <v>16960</v>
      </c>
      <c r="B24" s="12" t="s">
        <v>16961</v>
      </c>
      <c r="C24" s="12" t="s">
        <v>16976</v>
      </c>
      <c r="D24" s="12" t="s">
        <v>16986</v>
      </c>
      <c r="E24" s="12" t="s">
        <v>16963</v>
      </c>
      <c r="F24" s="12">
        <v>3.097038</v>
      </c>
      <c r="G24" s="12">
        <f t="shared" si="0"/>
        <v>3</v>
      </c>
    </row>
    <row r="25" spans="1:7" x14ac:dyDescent="0.2">
      <c r="A25" s="12" t="s">
        <v>16960</v>
      </c>
      <c r="B25" s="12" t="s">
        <v>16961</v>
      </c>
      <c r="C25" s="12" t="s">
        <v>16976</v>
      </c>
      <c r="D25" s="12" t="s">
        <v>16987</v>
      </c>
      <c r="E25" s="12" t="s">
        <v>16963</v>
      </c>
      <c r="F25" s="12">
        <v>3.4398439999999999</v>
      </c>
      <c r="G25" s="12">
        <f t="shared" si="0"/>
        <v>3</v>
      </c>
    </row>
    <row r="26" spans="1:7" x14ac:dyDescent="0.2">
      <c r="A26" s="12" t="s">
        <v>16960</v>
      </c>
      <c r="B26" s="12" t="s">
        <v>16961</v>
      </c>
      <c r="C26" s="12" t="s">
        <v>16976</v>
      </c>
      <c r="D26" s="12" t="s">
        <v>16988</v>
      </c>
      <c r="E26" s="12" t="s">
        <v>3188</v>
      </c>
      <c r="F26" s="12">
        <v>3.3734929999999999</v>
      </c>
      <c r="G26" s="12">
        <f t="shared" si="0"/>
        <v>3</v>
      </c>
    </row>
    <row r="27" spans="1:7" x14ac:dyDescent="0.2">
      <c r="A27" s="12" t="s">
        <v>16960</v>
      </c>
      <c r="B27" s="12" t="s">
        <v>16961</v>
      </c>
      <c r="C27" s="12" t="s">
        <v>16976</v>
      </c>
      <c r="D27" s="12" t="s">
        <v>16989</v>
      </c>
      <c r="E27" s="12" t="s">
        <v>16963</v>
      </c>
      <c r="F27" s="12">
        <v>3.4862479999999998</v>
      </c>
      <c r="G27" s="12">
        <f t="shared" si="0"/>
        <v>3</v>
      </c>
    </row>
    <row r="28" spans="1:7" x14ac:dyDescent="0.2">
      <c r="A28" s="12" t="s">
        <v>16960</v>
      </c>
      <c r="B28" s="12" t="s">
        <v>16961</v>
      </c>
      <c r="C28" s="12" t="s">
        <v>16976</v>
      </c>
      <c r="D28" s="12" t="s">
        <v>16990</v>
      </c>
      <c r="E28" s="12" t="s">
        <v>16963</v>
      </c>
      <c r="F28" s="12">
        <v>3.4208289999999999</v>
      </c>
      <c r="G28" s="12">
        <f t="shared" si="0"/>
        <v>3</v>
      </c>
    </row>
    <row r="29" spans="1:7" x14ac:dyDescent="0.2">
      <c r="A29" s="12" t="s">
        <v>16960</v>
      </c>
      <c r="B29" s="12" t="s">
        <v>16961</v>
      </c>
      <c r="C29" s="12" t="s">
        <v>16976</v>
      </c>
      <c r="D29" s="12" t="s">
        <v>16991</v>
      </c>
      <c r="E29" s="12" t="s">
        <v>16963</v>
      </c>
      <c r="F29" s="12">
        <v>2.767747</v>
      </c>
      <c r="G29" s="12">
        <f t="shared" si="0"/>
        <v>3</v>
      </c>
    </row>
    <row r="30" spans="1:7" x14ac:dyDescent="0.2">
      <c r="A30" s="12" t="s">
        <v>16960</v>
      </c>
      <c r="B30" s="12" t="s">
        <v>16961</v>
      </c>
      <c r="C30" s="12" t="s">
        <v>16992</v>
      </c>
      <c r="D30" s="12" t="s">
        <v>16993</v>
      </c>
      <c r="E30" s="12" t="s">
        <v>16963</v>
      </c>
      <c r="F30" s="12">
        <v>3.367124</v>
      </c>
      <c r="G30" s="12">
        <f t="shared" si="0"/>
        <v>3</v>
      </c>
    </row>
    <row r="31" spans="1:7" x14ac:dyDescent="0.2">
      <c r="A31" s="12" t="s">
        <v>16960</v>
      </c>
      <c r="B31" s="12" t="s">
        <v>16961</v>
      </c>
      <c r="C31" s="12" t="s">
        <v>16992</v>
      </c>
      <c r="D31" s="12" t="s">
        <v>16994</v>
      </c>
      <c r="E31" s="12" t="s">
        <v>3188</v>
      </c>
      <c r="F31" s="12">
        <v>3.4721950000000001</v>
      </c>
      <c r="G31" s="12">
        <f t="shared" si="0"/>
        <v>3</v>
      </c>
    </row>
    <row r="32" spans="1:7" x14ac:dyDescent="0.2">
      <c r="A32" s="12" t="s">
        <v>16960</v>
      </c>
      <c r="B32" s="12" t="s">
        <v>16961</v>
      </c>
      <c r="C32" s="12" t="s">
        <v>16976</v>
      </c>
      <c r="D32" s="12" t="s">
        <v>16995</v>
      </c>
      <c r="E32" s="12" t="s">
        <v>16963</v>
      </c>
      <c r="F32" s="12">
        <v>2.82978</v>
      </c>
      <c r="G32" s="12">
        <f t="shared" si="0"/>
        <v>3</v>
      </c>
    </row>
    <row r="33" spans="1:7" x14ac:dyDescent="0.2">
      <c r="A33" s="12" t="s">
        <v>16960</v>
      </c>
      <c r="B33" s="12" t="s">
        <v>16961</v>
      </c>
      <c r="C33" s="12" t="s">
        <v>16976</v>
      </c>
      <c r="D33" s="12" t="s">
        <v>16996</v>
      </c>
      <c r="E33" s="12" t="s">
        <v>3188</v>
      </c>
      <c r="F33" s="12">
        <v>2.9303270000000001</v>
      </c>
      <c r="G33" s="12">
        <f t="shared" si="0"/>
        <v>3</v>
      </c>
    </row>
    <row r="34" spans="1:7" x14ac:dyDescent="0.2">
      <c r="A34" s="12" t="s">
        <v>16960</v>
      </c>
      <c r="B34" s="12" t="s">
        <v>16961</v>
      </c>
      <c r="C34" s="12" t="s">
        <v>16997</v>
      </c>
      <c r="D34" s="12" t="s">
        <v>16998</v>
      </c>
      <c r="E34" s="12" t="s">
        <v>16963</v>
      </c>
      <c r="F34" s="12">
        <v>2.700313</v>
      </c>
      <c r="G34" s="12">
        <f t="shared" si="0"/>
        <v>3</v>
      </c>
    </row>
    <row r="35" spans="1:7" x14ac:dyDescent="0.2">
      <c r="A35" s="12" t="s">
        <v>16960</v>
      </c>
      <c r="B35" s="12" t="s">
        <v>16961</v>
      </c>
      <c r="C35" s="12" t="s">
        <v>16997</v>
      </c>
      <c r="D35" s="12" t="s">
        <v>16999</v>
      </c>
      <c r="E35" s="12" t="s">
        <v>3188</v>
      </c>
      <c r="F35" s="12">
        <v>3.108959</v>
      </c>
      <c r="G35" s="12">
        <f t="shared" si="0"/>
        <v>3</v>
      </c>
    </row>
    <row r="36" spans="1:7" x14ac:dyDescent="0.2">
      <c r="A36" s="12" t="s">
        <v>16960</v>
      </c>
      <c r="B36" s="12" t="s">
        <v>16961</v>
      </c>
      <c r="C36" s="12" t="s">
        <v>16997</v>
      </c>
      <c r="D36" s="12" t="s">
        <v>17000</v>
      </c>
      <c r="E36" s="12" t="s">
        <v>16963</v>
      </c>
      <c r="F36" s="12">
        <v>2.6863090000000001</v>
      </c>
      <c r="G36" s="12">
        <f t="shared" si="0"/>
        <v>3</v>
      </c>
    </row>
    <row r="37" spans="1:7" x14ac:dyDescent="0.2">
      <c r="A37" s="12" t="s">
        <v>16960</v>
      </c>
      <c r="B37" s="12" t="s">
        <v>16961</v>
      </c>
      <c r="C37" s="12" t="s">
        <v>16997</v>
      </c>
      <c r="D37" s="12" t="s">
        <v>17001</v>
      </c>
      <c r="E37" s="12" t="s">
        <v>16963</v>
      </c>
      <c r="F37" s="12">
        <v>3.4822470000000001</v>
      </c>
      <c r="G37" s="12">
        <f t="shared" si="0"/>
        <v>3</v>
      </c>
    </row>
    <row r="38" spans="1:7" x14ac:dyDescent="0.2">
      <c r="A38" s="12" t="s">
        <v>16960</v>
      </c>
      <c r="B38" s="12" t="s">
        <v>16961</v>
      </c>
      <c r="C38" s="12" t="s">
        <v>16992</v>
      </c>
      <c r="D38" s="12" t="s">
        <v>17002</v>
      </c>
      <c r="E38" s="12" t="s">
        <v>16963</v>
      </c>
      <c r="F38" s="12">
        <v>2.8037649999999998</v>
      </c>
      <c r="G38" s="12">
        <f t="shared" si="0"/>
        <v>3</v>
      </c>
    </row>
    <row r="39" spans="1:7" x14ac:dyDescent="0.2">
      <c r="A39" s="12" t="s">
        <v>16960</v>
      </c>
      <c r="B39" s="12" t="s">
        <v>16961</v>
      </c>
      <c r="C39" s="12" t="s">
        <v>16992</v>
      </c>
      <c r="D39" s="12" t="s">
        <v>17003</v>
      </c>
      <c r="E39" s="12" t="s">
        <v>16963</v>
      </c>
      <c r="F39" s="12">
        <v>3.3916439999999999</v>
      </c>
      <c r="G39" s="12">
        <f t="shared" si="0"/>
        <v>3</v>
      </c>
    </row>
    <row r="40" spans="1:7" x14ac:dyDescent="0.2">
      <c r="A40" s="12" t="s">
        <v>16960</v>
      </c>
      <c r="B40" s="12" t="s">
        <v>16961</v>
      </c>
      <c r="C40" s="12" t="s">
        <v>16992</v>
      </c>
      <c r="D40" s="12" t="s">
        <v>17004</v>
      </c>
      <c r="E40" s="12" t="s">
        <v>3188</v>
      </c>
      <c r="F40" s="12">
        <v>2.671278</v>
      </c>
      <c r="G40" s="12">
        <f t="shared" si="0"/>
        <v>3</v>
      </c>
    </row>
    <row r="41" spans="1:7" x14ac:dyDescent="0.2">
      <c r="A41" s="12" t="s">
        <v>16960</v>
      </c>
      <c r="B41" s="12" t="s">
        <v>16961</v>
      </c>
      <c r="C41" s="12" t="s">
        <v>16992</v>
      </c>
      <c r="D41" s="12" t="s">
        <v>17005</v>
      </c>
      <c r="E41" s="12" t="s">
        <v>16963</v>
      </c>
      <c r="F41" s="12">
        <v>2.6750919999999998</v>
      </c>
      <c r="G41" s="12">
        <f t="shared" si="0"/>
        <v>3</v>
      </c>
    </row>
    <row r="42" spans="1:7" x14ac:dyDescent="0.2">
      <c r="A42" s="12" t="s">
        <v>16960</v>
      </c>
      <c r="B42" s="12" t="s">
        <v>16961</v>
      </c>
      <c r="C42" s="12" t="s">
        <v>16992</v>
      </c>
      <c r="D42" s="12" t="s">
        <v>17006</v>
      </c>
      <c r="E42" s="12" t="s">
        <v>16963</v>
      </c>
      <c r="F42" s="12">
        <v>3.4784660000000001</v>
      </c>
      <c r="G42" s="12">
        <f t="shared" si="0"/>
        <v>3</v>
      </c>
    </row>
    <row r="43" spans="1:7" x14ac:dyDescent="0.2">
      <c r="A43" s="12" t="s">
        <v>16960</v>
      </c>
      <c r="B43" s="12" t="s">
        <v>16961</v>
      </c>
      <c r="C43" s="12" t="s">
        <v>16992</v>
      </c>
      <c r="D43" s="12" t="s">
        <v>17007</v>
      </c>
      <c r="E43" s="12" t="s">
        <v>3188</v>
      </c>
      <c r="F43" s="12">
        <v>2.8558680000000001</v>
      </c>
      <c r="G43" s="12">
        <f t="shared" si="0"/>
        <v>3</v>
      </c>
    </row>
    <row r="44" spans="1:7" x14ac:dyDescent="0.2">
      <c r="A44" s="12" t="s">
        <v>16960</v>
      </c>
      <c r="B44" s="12" t="s">
        <v>16961</v>
      </c>
      <c r="C44" s="12" t="s">
        <v>16997</v>
      </c>
      <c r="D44" s="12" t="s">
        <v>17008</v>
      </c>
      <c r="E44" s="12" t="s">
        <v>3188</v>
      </c>
      <c r="F44" s="12">
        <v>2.7170450000000002</v>
      </c>
      <c r="G44" s="12">
        <f t="shared" si="0"/>
        <v>3</v>
      </c>
    </row>
    <row r="45" spans="1:7" x14ac:dyDescent="0.2">
      <c r="A45" s="12" t="s">
        <v>16960</v>
      </c>
      <c r="B45" s="12" t="s">
        <v>16961</v>
      </c>
      <c r="C45" s="12" t="s">
        <v>16997</v>
      </c>
      <c r="D45" s="12" t="s">
        <v>17009</v>
      </c>
      <c r="E45" s="12" t="s">
        <v>3188</v>
      </c>
      <c r="F45" s="12">
        <v>2.8265899999999999</v>
      </c>
      <c r="G45" s="12">
        <f t="shared" si="0"/>
        <v>3</v>
      </c>
    </row>
    <row r="46" spans="1:7" x14ac:dyDescent="0.2">
      <c r="A46" s="12" t="s">
        <v>16960</v>
      </c>
      <c r="B46" s="12" t="s">
        <v>16961</v>
      </c>
      <c r="C46" s="12" t="s">
        <v>16997</v>
      </c>
      <c r="D46" s="12" t="s">
        <v>17010</v>
      </c>
      <c r="E46" s="12" t="s">
        <v>16963</v>
      </c>
      <c r="F46" s="12">
        <v>3.4911099999999999</v>
      </c>
      <c r="G46" s="12">
        <f t="shared" si="0"/>
        <v>3</v>
      </c>
    </row>
    <row r="47" spans="1:7" x14ac:dyDescent="0.2">
      <c r="A47" s="12" t="s">
        <v>16960</v>
      </c>
      <c r="B47" s="12" t="s">
        <v>16961</v>
      </c>
      <c r="C47" s="12" t="s">
        <v>16992</v>
      </c>
      <c r="D47" s="12" t="s">
        <v>17011</v>
      </c>
      <c r="E47" s="12" t="s">
        <v>3188</v>
      </c>
      <c r="F47" s="12">
        <v>3.4422799999999998</v>
      </c>
      <c r="G47" s="12">
        <f t="shared" si="0"/>
        <v>3</v>
      </c>
    </row>
    <row r="48" spans="1:7" x14ac:dyDescent="0.2">
      <c r="A48" s="12" t="s">
        <v>16960</v>
      </c>
      <c r="B48" s="12" t="s">
        <v>16961</v>
      </c>
      <c r="C48" s="12" t="s">
        <v>16976</v>
      </c>
      <c r="D48" s="12" t="s">
        <v>17012</v>
      </c>
      <c r="E48" s="12" t="s">
        <v>3188</v>
      </c>
      <c r="F48" s="12">
        <v>2.7790469999999998</v>
      </c>
      <c r="G48" s="12">
        <f t="shared" si="0"/>
        <v>3</v>
      </c>
    </row>
    <row r="49" spans="1:7" x14ac:dyDescent="0.2">
      <c r="A49" s="12" t="s">
        <v>16960</v>
      </c>
      <c r="B49" s="12" t="s">
        <v>16961</v>
      </c>
      <c r="C49" s="12" t="s">
        <v>16997</v>
      </c>
      <c r="D49" s="12" t="s">
        <v>17013</v>
      </c>
      <c r="E49" s="12" t="s">
        <v>16963</v>
      </c>
      <c r="F49" s="12">
        <v>3.372128</v>
      </c>
      <c r="G49" s="12">
        <f t="shared" si="0"/>
        <v>3</v>
      </c>
    </row>
    <row r="50" spans="1:7" x14ac:dyDescent="0.2">
      <c r="A50" s="12" t="s">
        <v>16960</v>
      </c>
      <c r="B50" s="12" t="s">
        <v>16961</v>
      </c>
      <c r="C50" s="12" t="s">
        <v>17014</v>
      </c>
      <c r="D50" s="12" t="s">
        <v>17015</v>
      </c>
      <c r="E50" s="12" t="s">
        <v>16963</v>
      </c>
      <c r="F50" s="12">
        <v>2.7770700000000001</v>
      </c>
      <c r="G50" s="12">
        <f t="shared" si="0"/>
        <v>3</v>
      </c>
    </row>
    <row r="51" spans="1:7" x14ac:dyDescent="0.2">
      <c r="A51" s="12" t="s">
        <v>16960</v>
      </c>
      <c r="B51" s="12" t="s">
        <v>16961</v>
      </c>
      <c r="C51" s="12" t="s">
        <v>17014</v>
      </c>
      <c r="D51" s="12" t="s">
        <v>17016</v>
      </c>
      <c r="E51" s="12" t="s">
        <v>3188</v>
      </c>
      <c r="F51" s="12">
        <v>2.8622230000000002</v>
      </c>
      <c r="G51" s="12">
        <f t="shared" si="0"/>
        <v>3</v>
      </c>
    </row>
    <row r="52" spans="1:7" x14ac:dyDescent="0.2">
      <c r="A52" s="12" t="s">
        <v>16960</v>
      </c>
      <c r="B52" s="12" t="s">
        <v>16961</v>
      </c>
      <c r="C52" s="12" t="s">
        <v>17014</v>
      </c>
      <c r="D52" s="12" t="s">
        <v>17017</v>
      </c>
      <c r="E52" s="12" t="s">
        <v>3188</v>
      </c>
      <c r="F52" s="12">
        <v>2.8943789999999998</v>
      </c>
      <c r="G52" s="12">
        <f t="shared" si="0"/>
        <v>3</v>
      </c>
    </row>
    <row r="53" spans="1:7" x14ac:dyDescent="0.2">
      <c r="A53" s="12" t="s">
        <v>16960</v>
      </c>
      <c r="B53" s="12" t="s">
        <v>16961</v>
      </c>
      <c r="C53" s="12" t="s">
        <v>641</v>
      </c>
      <c r="D53" s="12" t="s">
        <v>17018</v>
      </c>
      <c r="E53" s="12" t="s">
        <v>3188</v>
      </c>
      <c r="F53" s="12">
        <v>2.7401010000000001</v>
      </c>
      <c r="G53" s="12">
        <f t="shared" si="0"/>
        <v>3</v>
      </c>
    </row>
    <row r="54" spans="1:7" x14ac:dyDescent="0.2">
      <c r="A54" s="12" t="s">
        <v>16960</v>
      </c>
      <c r="B54" s="12" t="s">
        <v>16961</v>
      </c>
      <c r="C54" s="12" t="s">
        <v>17014</v>
      </c>
      <c r="D54" s="12" t="s">
        <v>17019</v>
      </c>
      <c r="E54" s="12" t="s">
        <v>16963</v>
      </c>
      <c r="F54" s="12">
        <v>2.7134140000000002</v>
      </c>
      <c r="G54" s="12">
        <f t="shared" si="0"/>
        <v>3</v>
      </c>
    </row>
    <row r="55" spans="1:7" x14ac:dyDescent="0.2">
      <c r="A55" s="12" t="s">
        <v>16960</v>
      </c>
      <c r="B55" s="12" t="s">
        <v>16961</v>
      </c>
      <c r="C55" s="12" t="s">
        <v>17014</v>
      </c>
      <c r="D55" s="12" t="s">
        <v>17020</v>
      </c>
      <c r="E55" s="12" t="s">
        <v>16963</v>
      </c>
      <c r="F55" s="12">
        <v>2.6206529999999999</v>
      </c>
      <c r="G55" s="12">
        <f t="shared" si="0"/>
        <v>3</v>
      </c>
    </row>
    <row r="56" spans="1:7" x14ac:dyDescent="0.2">
      <c r="A56" s="12" t="s">
        <v>16960</v>
      </c>
      <c r="B56" s="12" t="s">
        <v>16961</v>
      </c>
      <c r="C56" s="12" t="s">
        <v>17014</v>
      </c>
      <c r="D56" s="12" t="s">
        <v>17021</v>
      </c>
      <c r="E56" s="12" t="s">
        <v>3188</v>
      </c>
      <c r="F56" s="12">
        <v>2.8044929999999999</v>
      </c>
      <c r="G56" s="12">
        <f t="shared" si="0"/>
        <v>3</v>
      </c>
    </row>
    <row r="57" spans="1:7" x14ac:dyDescent="0.2">
      <c r="A57" s="12" t="s">
        <v>16960</v>
      </c>
      <c r="B57" s="12" t="s">
        <v>16961</v>
      </c>
      <c r="C57" s="12" t="s">
        <v>17014</v>
      </c>
      <c r="D57" s="12" t="s">
        <v>17022</v>
      </c>
      <c r="E57" s="12" t="s">
        <v>3188</v>
      </c>
      <c r="F57" s="12">
        <v>2.5442800000000001</v>
      </c>
      <c r="G57" s="12">
        <f t="shared" si="0"/>
        <v>3</v>
      </c>
    </row>
    <row r="58" spans="1:7" x14ac:dyDescent="0.2">
      <c r="A58" s="12" t="s">
        <v>16960</v>
      </c>
      <c r="B58" s="12" t="s">
        <v>16961</v>
      </c>
      <c r="C58" s="12" t="s">
        <v>17014</v>
      </c>
      <c r="D58" s="12" t="s">
        <v>17023</v>
      </c>
      <c r="E58" s="12" t="s">
        <v>16963</v>
      </c>
      <c r="F58" s="12">
        <v>2.7135120000000001</v>
      </c>
      <c r="G58" s="12">
        <f t="shared" si="0"/>
        <v>3</v>
      </c>
    </row>
    <row r="59" spans="1:7" x14ac:dyDescent="0.2">
      <c r="A59" s="12" t="s">
        <v>16960</v>
      </c>
      <c r="B59" s="12" t="s">
        <v>16961</v>
      </c>
      <c r="C59" s="12" t="s">
        <v>17014</v>
      </c>
      <c r="D59" s="12" t="s">
        <v>17024</v>
      </c>
      <c r="E59" s="12" t="s">
        <v>3188</v>
      </c>
      <c r="F59" s="12">
        <v>2.8449330000000002</v>
      </c>
      <c r="G59" s="12">
        <f t="shared" si="0"/>
        <v>3</v>
      </c>
    </row>
    <row r="60" spans="1:7" x14ac:dyDescent="0.2">
      <c r="A60" s="12" t="s">
        <v>16960</v>
      </c>
      <c r="B60" s="12" t="s">
        <v>16961</v>
      </c>
      <c r="C60" s="12" t="s">
        <v>17014</v>
      </c>
      <c r="D60" s="12" t="s">
        <v>17025</v>
      </c>
      <c r="E60" s="12" t="s">
        <v>3188</v>
      </c>
      <c r="F60" s="12">
        <v>2.9894959999999999</v>
      </c>
      <c r="G60" s="12">
        <f t="shared" si="0"/>
        <v>3</v>
      </c>
    </row>
    <row r="61" spans="1:7" x14ac:dyDescent="0.2">
      <c r="A61" s="12" t="s">
        <v>16960</v>
      </c>
      <c r="B61" s="12" t="s">
        <v>16961</v>
      </c>
      <c r="C61" s="12" t="s">
        <v>17014</v>
      </c>
      <c r="D61" s="12" t="s">
        <v>17026</v>
      </c>
      <c r="E61" s="12" t="s">
        <v>3188</v>
      </c>
      <c r="F61" s="12">
        <v>2.585302</v>
      </c>
      <c r="G61" s="12">
        <f t="shared" si="0"/>
        <v>3</v>
      </c>
    </row>
    <row r="62" spans="1:7" x14ac:dyDescent="0.2">
      <c r="A62" s="12" t="s">
        <v>16960</v>
      </c>
      <c r="B62" s="12" t="s">
        <v>16961</v>
      </c>
      <c r="C62" s="12" t="s">
        <v>17014</v>
      </c>
      <c r="D62" s="12" t="s">
        <v>17027</v>
      </c>
      <c r="E62" s="12" t="s">
        <v>3188</v>
      </c>
      <c r="F62" s="12">
        <v>2.7762359999999999</v>
      </c>
      <c r="G62" s="12">
        <f t="shared" si="0"/>
        <v>3</v>
      </c>
    </row>
    <row r="63" spans="1:7" x14ac:dyDescent="0.2">
      <c r="A63" s="12" t="s">
        <v>16960</v>
      </c>
      <c r="B63" s="12" t="s">
        <v>16961</v>
      </c>
      <c r="C63" s="12" t="s">
        <v>641</v>
      </c>
      <c r="D63" s="12" t="s">
        <v>17028</v>
      </c>
      <c r="E63" s="12" t="s">
        <v>16963</v>
      </c>
      <c r="F63" s="12">
        <v>3.3371520000000001</v>
      </c>
      <c r="G63" s="12">
        <f t="shared" si="0"/>
        <v>3</v>
      </c>
    </row>
    <row r="64" spans="1:7" x14ac:dyDescent="0.2">
      <c r="A64" s="12" t="s">
        <v>16960</v>
      </c>
      <c r="B64" s="12" t="s">
        <v>16961</v>
      </c>
      <c r="C64" s="12" t="s">
        <v>641</v>
      </c>
      <c r="D64" s="12" t="s">
        <v>17029</v>
      </c>
      <c r="E64" s="12" t="s">
        <v>3188</v>
      </c>
      <c r="F64" s="12">
        <v>3.3710619999999998</v>
      </c>
      <c r="G64" s="12">
        <f t="shared" si="0"/>
        <v>3</v>
      </c>
    </row>
    <row r="65" spans="1:7" x14ac:dyDescent="0.2">
      <c r="A65" s="12" t="s">
        <v>16960</v>
      </c>
      <c r="B65" s="12" t="s">
        <v>16961</v>
      </c>
      <c r="C65" s="12" t="s">
        <v>641</v>
      </c>
      <c r="D65" s="12" t="s">
        <v>17030</v>
      </c>
      <c r="E65" s="12" t="s">
        <v>16963</v>
      </c>
      <c r="F65" s="12">
        <v>2.9250409999999998</v>
      </c>
      <c r="G65" s="12">
        <f t="shared" si="0"/>
        <v>3</v>
      </c>
    </row>
    <row r="66" spans="1:7" x14ac:dyDescent="0.2">
      <c r="A66" s="12" t="s">
        <v>16960</v>
      </c>
      <c r="B66" s="12" t="s">
        <v>16961</v>
      </c>
      <c r="C66" s="12" t="s">
        <v>641</v>
      </c>
      <c r="D66" s="12" t="s">
        <v>17031</v>
      </c>
      <c r="E66" s="12" t="s">
        <v>3188</v>
      </c>
      <c r="F66" s="12">
        <v>2.7793619999999999</v>
      </c>
      <c r="G66" s="12">
        <f t="shared" ref="G66:G129" si="1">ROUND(F66,0)</f>
        <v>3</v>
      </c>
    </row>
    <row r="67" spans="1:7" x14ac:dyDescent="0.2">
      <c r="A67" s="12" t="s">
        <v>16960</v>
      </c>
      <c r="B67" s="12" t="s">
        <v>16961</v>
      </c>
      <c r="C67" s="12" t="s">
        <v>641</v>
      </c>
      <c r="D67" s="12" t="s">
        <v>17032</v>
      </c>
      <c r="E67" s="12" t="s">
        <v>16963</v>
      </c>
      <c r="F67" s="12">
        <v>2.9394659999999999</v>
      </c>
      <c r="G67" s="12">
        <f t="shared" si="1"/>
        <v>3</v>
      </c>
    </row>
    <row r="68" spans="1:7" x14ac:dyDescent="0.2">
      <c r="A68" s="12" t="s">
        <v>16960</v>
      </c>
      <c r="B68" s="12" t="s">
        <v>16961</v>
      </c>
      <c r="C68" s="12" t="s">
        <v>641</v>
      </c>
      <c r="D68" s="12" t="s">
        <v>17033</v>
      </c>
      <c r="E68" s="12" t="s">
        <v>3188</v>
      </c>
      <c r="F68" s="12">
        <v>2.694547</v>
      </c>
      <c r="G68" s="12">
        <f t="shared" si="1"/>
        <v>3</v>
      </c>
    </row>
    <row r="69" spans="1:7" x14ac:dyDescent="0.2">
      <c r="A69" s="12" t="s">
        <v>16960</v>
      </c>
      <c r="B69" s="12" t="s">
        <v>16961</v>
      </c>
      <c r="C69" s="12" t="s">
        <v>16964</v>
      </c>
      <c r="D69" s="12" t="s">
        <v>17034</v>
      </c>
      <c r="E69" s="12" t="s">
        <v>16963</v>
      </c>
      <c r="F69" s="12">
        <v>3.01654</v>
      </c>
      <c r="G69" s="12">
        <f t="shared" si="1"/>
        <v>3</v>
      </c>
    </row>
    <row r="70" spans="1:7" x14ac:dyDescent="0.2">
      <c r="A70" s="12" t="s">
        <v>16960</v>
      </c>
      <c r="B70" s="12" t="s">
        <v>16961</v>
      </c>
      <c r="C70" s="12" t="s">
        <v>16964</v>
      </c>
      <c r="D70" s="12" t="s">
        <v>17035</v>
      </c>
      <c r="E70" s="12" t="s">
        <v>3188</v>
      </c>
      <c r="F70" s="12">
        <v>3.0109279999999998</v>
      </c>
      <c r="G70" s="12">
        <f t="shared" si="1"/>
        <v>3</v>
      </c>
    </row>
    <row r="71" spans="1:7" x14ac:dyDescent="0.2">
      <c r="A71" s="12" t="s">
        <v>16960</v>
      </c>
      <c r="B71" s="12" t="s">
        <v>16961</v>
      </c>
      <c r="C71" s="12" t="s">
        <v>16964</v>
      </c>
      <c r="D71" s="12" t="s">
        <v>17036</v>
      </c>
      <c r="E71" s="12" t="s">
        <v>16963</v>
      </c>
      <c r="F71" s="12">
        <v>2.8658070000000002</v>
      </c>
      <c r="G71" s="12">
        <f t="shared" si="1"/>
        <v>3</v>
      </c>
    </row>
    <row r="72" spans="1:7" x14ac:dyDescent="0.2">
      <c r="A72" s="12" t="s">
        <v>16960</v>
      </c>
      <c r="B72" s="12" t="s">
        <v>16961</v>
      </c>
      <c r="C72" s="12" t="s">
        <v>16964</v>
      </c>
      <c r="D72" s="12" t="s">
        <v>17037</v>
      </c>
      <c r="E72" s="12" t="s">
        <v>3188</v>
      </c>
      <c r="F72" s="12">
        <v>3.487012</v>
      </c>
      <c r="G72" s="12">
        <f t="shared" si="1"/>
        <v>3</v>
      </c>
    </row>
    <row r="73" spans="1:7" x14ac:dyDescent="0.2">
      <c r="A73" s="12" t="s">
        <v>16960</v>
      </c>
      <c r="B73" s="12" t="s">
        <v>16961</v>
      </c>
      <c r="C73" s="12" t="s">
        <v>16964</v>
      </c>
      <c r="D73" s="12" t="s">
        <v>17038</v>
      </c>
      <c r="E73" s="12" t="s">
        <v>3188</v>
      </c>
      <c r="F73" s="12">
        <v>2.7854399999999999</v>
      </c>
      <c r="G73" s="12">
        <f t="shared" si="1"/>
        <v>3</v>
      </c>
    </row>
    <row r="74" spans="1:7" x14ac:dyDescent="0.2">
      <c r="A74" s="12" t="s">
        <v>17039</v>
      </c>
      <c r="B74" s="12" t="s">
        <v>16961</v>
      </c>
      <c r="C74" s="12" t="s">
        <v>17040</v>
      </c>
      <c r="D74" s="12" t="s">
        <v>17041</v>
      </c>
      <c r="E74" s="12" t="s">
        <v>3188</v>
      </c>
      <c r="F74" s="12">
        <v>2.9479150000000001</v>
      </c>
      <c r="G74" s="12">
        <f t="shared" si="1"/>
        <v>3</v>
      </c>
    </row>
    <row r="75" spans="1:7" x14ac:dyDescent="0.2">
      <c r="A75" s="12" t="s">
        <v>17039</v>
      </c>
      <c r="B75" s="12" t="s">
        <v>16961</v>
      </c>
      <c r="C75" s="12" t="s">
        <v>17042</v>
      </c>
      <c r="D75" s="12" t="s">
        <v>17043</v>
      </c>
      <c r="E75" s="12" t="s">
        <v>16963</v>
      </c>
      <c r="F75" s="12">
        <v>2.8517250000000001</v>
      </c>
      <c r="G75" s="12">
        <f t="shared" si="1"/>
        <v>3</v>
      </c>
    </row>
    <row r="76" spans="1:7" x14ac:dyDescent="0.2">
      <c r="A76" s="12" t="s">
        <v>17039</v>
      </c>
      <c r="B76" s="12" t="s">
        <v>16961</v>
      </c>
      <c r="C76" s="12" t="s">
        <v>17044</v>
      </c>
      <c r="D76" s="12" t="s">
        <v>17045</v>
      </c>
      <c r="E76" s="12" t="s">
        <v>16963</v>
      </c>
      <c r="F76" s="12">
        <v>2.8804880000000002</v>
      </c>
      <c r="G76" s="12">
        <f t="shared" si="1"/>
        <v>3</v>
      </c>
    </row>
    <row r="77" spans="1:7" x14ac:dyDescent="0.2">
      <c r="A77" s="12" t="s">
        <v>16960</v>
      </c>
      <c r="B77" s="12" t="s">
        <v>16961</v>
      </c>
      <c r="C77" s="12" t="s">
        <v>648</v>
      </c>
      <c r="D77" s="12" t="s">
        <v>17046</v>
      </c>
      <c r="E77" s="12" t="s">
        <v>3188</v>
      </c>
      <c r="F77" s="12">
        <v>3.7213370000000001</v>
      </c>
      <c r="G77" s="12">
        <f t="shared" si="1"/>
        <v>4</v>
      </c>
    </row>
    <row r="78" spans="1:7" x14ac:dyDescent="0.2">
      <c r="A78" s="12" t="s">
        <v>16960</v>
      </c>
      <c r="B78" s="12" t="s">
        <v>16961</v>
      </c>
      <c r="C78" s="12" t="s">
        <v>648</v>
      </c>
      <c r="D78" s="12" t="s">
        <v>17047</v>
      </c>
      <c r="E78" s="12" t="s">
        <v>3188</v>
      </c>
      <c r="F78" s="12">
        <v>3.7310729999999999</v>
      </c>
      <c r="G78" s="12">
        <f t="shared" si="1"/>
        <v>4</v>
      </c>
    </row>
    <row r="79" spans="1:7" x14ac:dyDescent="0.2">
      <c r="A79" s="12" t="s">
        <v>16960</v>
      </c>
      <c r="B79" s="12" t="s">
        <v>16961</v>
      </c>
      <c r="C79" s="12" t="s">
        <v>648</v>
      </c>
      <c r="D79" s="12" t="s">
        <v>17048</v>
      </c>
      <c r="E79" s="12" t="s">
        <v>16963</v>
      </c>
      <c r="F79" s="12">
        <v>3.8873920000000002</v>
      </c>
      <c r="G79" s="12">
        <f t="shared" si="1"/>
        <v>4</v>
      </c>
    </row>
    <row r="80" spans="1:7" x14ac:dyDescent="0.2">
      <c r="A80" s="12" t="s">
        <v>16960</v>
      </c>
      <c r="B80" s="12" t="s">
        <v>16961</v>
      </c>
      <c r="C80" s="12" t="s">
        <v>648</v>
      </c>
      <c r="D80" s="12" t="s">
        <v>17049</v>
      </c>
      <c r="E80" s="12" t="s">
        <v>3188</v>
      </c>
      <c r="F80" s="12">
        <v>3.8591609999999998</v>
      </c>
      <c r="G80" s="12">
        <f t="shared" si="1"/>
        <v>4</v>
      </c>
    </row>
    <row r="81" spans="1:7" x14ac:dyDescent="0.2">
      <c r="A81" s="12" t="s">
        <v>16960</v>
      </c>
      <c r="B81" s="12" t="s">
        <v>16961</v>
      </c>
      <c r="C81" s="12" t="s">
        <v>648</v>
      </c>
      <c r="D81" s="12" t="s">
        <v>17050</v>
      </c>
      <c r="E81" s="12" t="s">
        <v>16963</v>
      </c>
      <c r="F81" s="12">
        <v>3.8959570000000001</v>
      </c>
      <c r="G81" s="12">
        <f t="shared" si="1"/>
        <v>4</v>
      </c>
    </row>
    <row r="82" spans="1:7" x14ac:dyDescent="0.2">
      <c r="A82" s="12" t="s">
        <v>16960</v>
      </c>
      <c r="B82" s="12" t="s">
        <v>16961</v>
      </c>
      <c r="C82" s="12" t="s">
        <v>648</v>
      </c>
      <c r="D82" s="12" t="s">
        <v>17051</v>
      </c>
      <c r="E82" s="12" t="s">
        <v>3188</v>
      </c>
      <c r="F82" s="12">
        <v>3.7849759999999999</v>
      </c>
      <c r="G82" s="12">
        <f t="shared" si="1"/>
        <v>4</v>
      </c>
    </row>
    <row r="83" spans="1:7" x14ac:dyDescent="0.2">
      <c r="A83" s="12" t="s">
        <v>16960</v>
      </c>
      <c r="B83" s="12" t="s">
        <v>16961</v>
      </c>
      <c r="C83" s="12" t="s">
        <v>648</v>
      </c>
      <c r="D83" s="12" t="s">
        <v>17052</v>
      </c>
      <c r="E83" s="12" t="s">
        <v>16963</v>
      </c>
      <c r="F83" s="12">
        <v>4.1741609999999998</v>
      </c>
      <c r="G83" s="12">
        <f t="shared" si="1"/>
        <v>4</v>
      </c>
    </row>
    <row r="84" spans="1:7" x14ac:dyDescent="0.2">
      <c r="A84" s="12" t="s">
        <v>16960</v>
      </c>
      <c r="B84" s="12" t="s">
        <v>16961</v>
      </c>
      <c r="C84" s="12" t="s">
        <v>648</v>
      </c>
      <c r="D84" s="12" t="s">
        <v>17053</v>
      </c>
      <c r="E84" s="12" t="s">
        <v>16963</v>
      </c>
      <c r="F84" s="12">
        <v>3.699916</v>
      </c>
      <c r="G84" s="12">
        <f t="shared" si="1"/>
        <v>4</v>
      </c>
    </row>
    <row r="85" spans="1:7" x14ac:dyDescent="0.2">
      <c r="A85" s="12" t="s">
        <v>16960</v>
      </c>
      <c r="B85" s="12" t="s">
        <v>16961</v>
      </c>
      <c r="C85" s="12" t="s">
        <v>648</v>
      </c>
      <c r="D85" s="12" t="s">
        <v>17054</v>
      </c>
      <c r="E85" s="12" t="s">
        <v>3188</v>
      </c>
      <c r="F85" s="12">
        <v>3.7645529999999998</v>
      </c>
      <c r="G85" s="12">
        <f t="shared" si="1"/>
        <v>4</v>
      </c>
    </row>
    <row r="86" spans="1:7" x14ac:dyDescent="0.2">
      <c r="A86" s="12" t="s">
        <v>16960</v>
      </c>
      <c r="B86" s="12" t="s">
        <v>16961</v>
      </c>
      <c r="C86" s="12" t="s">
        <v>648</v>
      </c>
      <c r="D86" s="12" t="s">
        <v>17055</v>
      </c>
      <c r="E86" s="12" t="s">
        <v>16963</v>
      </c>
      <c r="F86" s="12">
        <v>3.9279229999999998</v>
      </c>
      <c r="G86" s="12">
        <f t="shared" si="1"/>
        <v>4</v>
      </c>
    </row>
    <row r="87" spans="1:7" x14ac:dyDescent="0.2">
      <c r="A87" s="12" t="s">
        <v>16960</v>
      </c>
      <c r="B87" s="12" t="s">
        <v>16961</v>
      </c>
      <c r="C87" s="12" t="s">
        <v>648</v>
      </c>
      <c r="D87" s="12" t="s">
        <v>17056</v>
      </c>
      <c r="E87" s="12" t="s">
        <v>3188</v>
      </c>
      <c r="F87" s="12">
        <v>3.6716139999999999</v>
      </c>
      <c r="G87" s="12">
        <f t="shared" si="1"/>
        <v>4</v>
      </c>
    </row>
    <row r="88" spans="1:7" x14ac:dyDescent="0.2">
      <c r="A88" s="12" t="s">
        <v>16960</v>
      </c>
      <c r="B88" s="12" t="s">
        <v>16961</v>
      </c>
      <c r="C88" s="12" t="s">
        <v>648</v>
      </c>
      <c r="D88" s="12" t="s">
        <v>17057</v>
      </c>
      <c r="E88" s="12" t="s">
        <v>16963</v>
      </c>
      <c r="F88" s="12">
        <v>3.7293919999999998</v>
      </c>
      <c r="G88" s="12">
        <f t="shared" si="1"/>
        <v>4</v>
      </c>
    </row>
    <row r="89" spans="1:7" x14ac:dyDescent="0.2">
      <c r="A89" s="12" t="s">
        <v>16960</v>
      </c>
      <c r="B89" s="12" t="s">
        <v>16961</v>
      </c>
      <c r="C89" s="12" t="s">
        <v>648</v>
      </c>
      <c r="D89" s="12" t="s">
        <v>17058</v>
      </c>
      <c r="E89" s="12" t="s">
        <v>3188</v>
      </c>
      <c r="F89" s="12">
        <v>3.7269139999999998</v>
      </c>
      <c r="G89" s="12">
        <f t="shared" si="1"/>
        <v>4</v>
      </c>
    </row>
    <row r="90" spans="1:7" x14ac:dyDescent="0.2">
      <c r="A90" s="12" t="s">
        <v>16960</v>
      </c>
      <c r="B90" s="12" t="s">
        <v>16961</v>
      </c>
      <c r="C90" s="12" t="s">
        <v>648</v>
      </c>
      <c r="D90" s="12" t="s">
        <v>17059</v>
      </c>
      <c r="E90" s="12" t="s">
        <v>3188</v>
      </c>
      <c r="F90" s="12">
        <v>3.5083440000000001</v>
      </c>
      <c r="G90" s="12">
        <f t="shared" si="1"/>
        <v>4</v>
      </c>
    </row>
    <row r="91" spans="1:7" x14ac:dyDescent="0.2">
      <c r="A91" s="12" t="s">
        <v>16960</v>
      </c>
      <c r="B91" s="12" t="s">
        <v>16961</v>
      </c>
      <c r="C91" s="12" t="s">
        <v>648</v>
      </c>
      <c r="D91" s="12" t="s">
        <v>17060</v>
      </c>
      <c r="E91" s="12" t="s">
        <v>16963</v>
      </c>
      <c r="F91" s="12">
        <v>3.804011</v>
      </c>
      <c r="G91" s="12">
        <f t="shared" si="1"/>
        <v>4</v>
      </c>
    </row>
    <row r="92" spans="1:7" x14ac:dyDescent="0.2">
      <c r="A92" s="12" t="s">
        <v>16960</v>
      </c>
      <c r="B92" s="12" t="s">
        <v>16961</v>
      </c>
      <c r="C92" s="12" t="s">
        <v>648</v>
      </c>
      <c r="D92" s="12" t="s">
        <v>17061</v>
      </c>
      <c r="E92" s="12" t="s">
        <v>3188</v>
      </c>
      <c r="F92" s="12">
        <v>3.8334899999999998</v>
      </c>
      <c r="G92" s="12">
        <f t="shared" si="1"/>
        <v>4</v>
      </c>
    </row>
    <row r="93" spans="1:7" x14ac:dyDescent="0.2">
      <c r="A93" s="12" t="s">
        <v>16960</v>
      </c>
      <c r="B93" s="12" t="s">
        <v>16961</v>
      </c>
      <c r="C93" s="12" t="s">
        <v>648</v>
      </c>
      <c r="D93" s="12" t="s">
        <v>17062</v>
      </c>
      <c r="E93" s="12" t="s">
        <v>16963</v>
      </c>
      <c r="F93" s="12">
        <v>3.8713540000000002</v>
      </c>
      <c r="G93" s="12">
        <f t="shared" si="1"/>
        <v>4</v>
      </c>
    </row>
    <row r="94" spans="1:7" x14ac:dyDescent="0.2">
      <c r="A94" s="12" t="s">
        <v>16960</v>
      </c>
      <c r="B94" s="12" t="s">
        <v>16961</v>
      </c>
      <c r="C94" s="12" t="s">
        <v>648</v>
      </c>
      <c r="D94" s="12" t="s">
        <v>17063</v>
      </c>
      <c r="E94" s="12" t="s">
        <v>16963</v>
      </c>
      <c r="F94" s="12">
        <v>3.6289069999999999</v>
      </c>
      <c r="G94" s="12">
        <f t="shared" si="1"/>
        <v>4</v>
      </c>
    </row>
    <row r="95" spans="1:7" x14ac:dyDescent="0.2">
      <c r="A95" s="12" t="s">
        <v>16960</v>
      </c>
      <c r="B95" s="12" t="s">
        <v>16961</v>
      </c>
      <c r="C95" s="12" t="s">
        <v>648</v>
      </c>
      <c r="D95" s="12" t="s">
        <v>17064</v>
      </c>
      <c r="E95" s="12" t="s">
        <v>3188</v>
      </c>
      <c r="F95" s="12">
        <v>3.8120219999999998</v>
      </c>
      <c r="G95" s="12">
        <f t="shared" si="1"/>
        <v>4</v>
      </c>
    </row>
    <row r="96" spans="1:7" x14ac:dyDescent="0.2">
      <c r="A96" s="12" t="s">
        <v>16960</v>
      </c>
      <c r="B96" s="12" t="s">
        <v>16961</v>
      </c>
      <c r="C96" s="12" t="s">
        <v>648</v>
      </c>
      <c r="D96" s="12" t="s">
        <v>17065</v>
      </c>
      <c r="E96" s="12" t="s">
        <v>3188</v>
      </c>
      <c r="F96" s="12">
        <v>3.9900129999999998</v>
      </c>
      <c r="G96" s="12">
        <f t="shared" si="1"/>
        <v>4</v>
      </c>
    </row>
    <row r="97" spans="1:7" x14ac:dyDescent="0.2">
      <c r="A97" s="12" t="s">
        <v>16960</v>
      </c>
      <c r="B97" s="12" t="s">
        <v>16961</v>
      </c>
      <c r="C97" s="12" t="s">
        <v>648</v>
      </c>
      <c r="D97" s="12" t="s">
        <v>17066</v>
      </c>
      <c r="E97" s="12" t="s">
        <v>3188</v>
      </c>
      <c r="F97" s="12">
        <v>4.3477079999999999</v>
      </c>
      <c r="G97" s="12">
        <f t="shared" si="1"/>
        <v>4</v>
      </c>
    </row>
    <row r="98" spans="1:7" x14ac:dyDescent="0.2">
      <c r="A98" s="12" t="s">
        <v>16960</v>
      </c>
      <c r="B98" s="12" t="s">
        <v>16961</v>
      </c>
      <c r="C98" s="12" t="s">
        <v>648</v>
      </c>
      <c r="D98" s="12" t="s">
        <v>17067</v>
      </c>
      <c r="E98" s="12" t="s">
        <v>16963</v>
      </c>
      <c r="F98" s="12">
        <v>3.834508</v>
      </c>
      <c r="G98" s="12">
        <f t="shared" si="1"/>
        <v>4</v>
      </c>
    </row>
    <row r="99" spans="1:7" x14ac:dyDescent="0.2">
      <c r="A99" s="12" t="s">
        <v>16960</v>
      </c>
      <c r="B99" s="12" t="s">
        <v>16961</v>
      </c>
      <c r="C99" s="12" t="s">
        <v>648</v>
      </c>
      <c r="D99" s="12" t="s">
        <v>17068</v>
      </c>
      <c r="E99" s="12" t="s">
        <v>3188</v>
      </c>
      <c r="F99" s="12">
        <v>3.6902360000000001</v>
      </c>
      <c r="G99" s="12">
        <f t="shared" si="1"/>
        <v>4</v>
      </c>
    </row>
    <row r="100" spans="1:7" x14ac:dyDescent="0.2">
      <c r="A100" s="12" t="s">
        <v>16960</v>
      </c>
      <c r="B100" s="12" t="s">
        <v>16961</v>
      </c>
      <c r="C100" s="12" t="s">
        <v>648</v>
      </c>
      <c r="D100" s="12" t="s">
        <v>17069</v>
      </c>
      <c r="E100" s="12" t="s">
        <v>16963</v>
      </c>
      <c r="F100" s="12">
        <v>3.8474140000000001</v>
      </c>
      <c r="G100" s="12">
        <f t="shared" si="1"/>
        <v>4</v>
      </c>
    </row>
    <row r="101" spans="1:7" x14ac:dyDescent="0.2">
      <c r="A101" s="12" t="s">
        <v>16960</v>
      </c>
      <c r="B101" s="12" t="s">
        <v>16961</v>
      </c>
      <c r="C101" s="12" t="s">
        <v>648</v>
      </c>
      <c r="D101" s="12" t="s">
        <v>17070</v>
      </c>
      <c r="E101" s="12" t="s">
        <v>16963</v>
      </c>
      <c r="F101" s="12">
        <v>3.6654260000000001</v>
      </c>
      <c r="G101" s="12">
        <f t="shared" si="1"/>
        <v>4</v>
      </c>
    </row>
    <row r="102" spans="1:7" x14ac:dyDescent="0.2">
      <c r="A102" s="12" t="s">
        <v>16960</v>
      </c>
      <c r="B102" s="12" t="s">
        <v>16961</v>
      </c>
      <c r="C102" s="12" t="s">
        <v>648</v>
      </c>
      <c r="D102" s="12" t="s">
        <v>17071</v>
      </c>
      <c r="E102" s="12" t="s">
        <v>16963</v>
      </c>
      <c r="F102" s="12">
        <v>4.0938350000000003</v>
      </c>
      <c r="G102" s="12">
        <f t="shared" si="1"/>
        <v>4</v>
      </c>
    </row>
    <row r="103" spans="1:7" x14ac:dyDescent="0.2">
      <c r="A103" s="12" t="s">
        <v>16960</v>
      </c>
      <c r="B103" s="12" t="s">
        <v>16961</v>
      </c>
      <c r="C103" s="12" t="s">
        <v>648</v>
      </c>
      <c r="D103" s="12" t="s">
        <v>649</v>
      </c>
      <c r="E103" s="12" t="s">
        <v>3188</v>
      </c>
      <c r="F103" s="12">
        <v>4.4109389999999999</v>
      </c>
      <c r="G103" s="12">
        <f t="shared" si="1"/>
        <v>4</v>
      </c>
    </row>
    <row r="104" spans="1:7" x14ac:dyDescent="0.2">
      <c r="A104" s="12" t="s">
        <v>16960</v>
      </c>
      <c r="B104" s="12" t="s">
        <v>16961</v>
      </c>
      <c r="C104" s="12" t="s">
        <v>648</v>
      </c>
      <c r="D104" s="12" t="s">
        <v>17072</v>
      </c>
      <c r="E104" s="12" t="s">
        <v>3188</v>
      </c>
      <c r="F104" s="12">
        <v>3.688304</v>
      </c>
      <c r="G104" s="12">
        <f t="shared" si="1"/>
        <v>4</v>
      </c>
    </row>
    <row r="105" spans="1:7" x14ac:dyDescent="0.2">
      <c r="A105" s="12" t="s">
        <v>16960</v>
      </c>
      <c r="B105" s="12" t="s">
        <v>16961</v>
      </c>
      <c r="C105" s="12" t="s">
        <v>648</v>
      </c>
      <c r="D105" s="12" t="s">
        <v>17073</v>
      </c>
      <c r="E105" s="12" t="s">
        <v>16963</v>
      </c>
      <c r="F105" s="12">
        <v>3.9891939999999999</v>
      </c>
      <c r="G105" s="12">
        <f t="shared" si="1"/>
        <v>4</v>
      </c>
    </row>
    <row r="106" spans="1:7" x14ac:dyDescent="0.2">
      <c r="A106" s="12" t="s">
        <v>16960</v>
      </c>
      <c r="B106" s="12" t="s">
        <v>16961</v>
      </c>
      <c r="C106" s="12" t="s">
        <v>648</v>
      </c>
      <c r="D106" s="12" t="s">
        <v>17074</v>
      </c>
      <c r="E106" s="12" t="s">
        <v>3188</v>
      </c>
      <c r="F106" s="12">
        <v>4.3661979999999998</v>
      </c>
      <c r="G106" s="12">
        <f t="shared" si="1"/>
        <v>4</v>
      </c>
    </row>
    <row r="107" spans="1:7" x14ac:dyDescent="0.2">
      <c r="A107" s="12" t="s">
        <v>16960</v>
      </c>
      <c r="B107" s="12" t="s">
        <v>16961</v>
      </c>
      <c r="C107" s="12" t="s">
        <v>648</v>
      </c>
      <c r="D107" s="12" t="s">
        <v>17075</v>
      </c>
      <c r="E107" s="12" t="s">
        <v>3188</v>
      </c>
      <c r="F107" s="12">
        <v>3.7883390000000001</v>
      </c>
      <c r="G107" s="12">
        <f t="shared" si="1"/>
        <v>4</v>
      </c>
    </row>
    <row r="108" spans="1:7" x14ac:dyDescent="0.2">
      <c r="A108" s="12" t="s">
        <v>16960</v>
      </c>
      <c r="B108" s="12" t="s">
        <v>16961</v>
      </c>
      <c r="C108" s="12" t="s">
        <v>648</v>
      </c>
      <c r="D108" s="12" t="s">
        <v>17076</v>
      </c>
      <c r="E108" s="12" t="s">
        <v>16963</v>
      </c>
      <c r="F108" s="12">
        <v>3.9825490000000001</v>
      </c>
      <c r="G108" s="12">
        <f t="shared" si="1"/>
        <v>4</v>
      </c>
    </row>
    <row r="109" spans="1:7" x14ac:dyDescent="0.2">
      <c r="A109" s="12" t="s">
        <v>16960</v>
      </c>
      <c r="B109" s="12" t="s">
        <v>16961</v>
      </c>
      <c r="C109" s="12" t="s">
        <v>648</v>
      </c>
      <c r="D109" s="12" t="s">
        <v>17077</v>
      </c>
      <c r="E109" s="12" t="s">
        <v>3188</v>
      </c>
      <c r="F109" s="12">
        <v>3.90679</v>
      </c>
      <c r="G109" s="12">
        <f t="shared" si="1"/>
        <v>4</v>
      </c>
    </row>
    <row r="110" spans="1:7" x14ac:dyDescent="0.2">
      <c r="A110" s="12" t="s">
        <v>16960</v>
      </c>
      <c r="B110" s="12" t="s">
        <v>16961</v>
      </c>
      <c r="C110" s="12" t="s">
        <v>648</v>
      </c>
      <c r="D110" s="12" t="s">
        <v>17078</v>
      </c>
      <c r="E110" s="12" t="s">
        <v>16963</v>
      </c>
      <c r="F110" s="12">
        <v>3.9633639999999999</v>
      </c>
      <c r="G110" s="12">
        <f t="shared" si="1"/>
        <v>4</v>
      </c>
    </row>
    <row r="111" spans="1:7" x14ac:dyDescent="0.2">
      <c r="A111" s="12" t="s">
        <v>16960</v>
      </c>
      <c r="B111" s="12" t="s">
        <v>16961</v>
      </c>
      <c r="C111" s="12" t="s">
        <v>648</v>
      </c>
      <c r="D111" s="12" t="s">
        <v>17079</v>
      </c>
      <c r="E111" s="12" t="s">
        <v>3188</v>
      </c>
      <c r="F111" s="12">
        <v>3.7747259999999998</v>
      </c>
      <c r="G111" s="12">
        <f t="shared" si="1"/>
        <v>4</v>
      </c>
    </row>
    <row r="112" spans="1:7" x14ac:dyDescent="0.2">
      <c r="A112" s="12" t="s">
        <v>16960</v>
      </c>
      <c r="B112" s="12" t="s">
        <v>16961</v>
      </c>
      <c r="C112" s="12" t="s">
        <v>16976</v>
      </c>
      <c r="D112" s="12" t="s">
        <v>17080</v>
      </c>
      <c r="E112" s="12" t="s">
        <v>16963</v>
      </c>
      <c r="F112" s="12">
        <v>3.983508</v>
      </c>
      <c r="G112" s="12">
        <f t="shared" si="1"/>
        <v>4</v>
      </c>
    </row>
    <row r="113" spans="1:7" x14ac:dyDescent="0.2">
      <c r="A113" s="12" t="s">
        <v>16960</v>
      </c>
      <c r="B113" s="12" t="s">
        <v>16961</v>
      </c>
      <c r="C113" s="12" t="s">
        <v>16976</v>
      </c>
      <c r="D113" s="12" t="s">
        <v>17081</v>
      </c>
      <c r="E113" s="12" t="s">
        <v>3188</v>
      </c>
      <c r="F113" s="12">
        <v>3.8084380000000002</v>
      </c>
      <c r="G113" s="12">
        <f t="shared" si="1"/>
        <v>4</v>
      </c>
    </row>
    <row r="114" spans="1:7" x14ac:dyDescent="0.2">
      <c r="A114" s="12" t="s">
        <v>16960</v>
      </c>
      <c r="B114" s="12" t="s">
        <v>16961</v>
      </c>
      <c r="C114" s="12" t="s">
        <v>16976</v>
      </c>
      <c r="D114" s="12" t="s">
        <v>17082</v>
      </c>
      <c r="E114" s="12" t="s">
        <v>3188</v>
      </c>
      <c r="F114" s="12">
        <v>3.9040110000000001</v>
      </c>
      <c r="G114" s="12">
        <f t="shared" si="1"/>
        <v>4</v>
      </c>
    </row>
    <row r="115" spans="1:7" x14ac:dyDescent="0.2">
      <c r="A115" s="12" t="s">
        <v>16960</v>
      </c>
      <c r="B115" s="12" t="s">
        <v>16961</v>
      </c>
      <c r="C115" s="12" t="s">
        <v>648</v>
      </c>
      <c r="D115" s="12" t="s">
        <v>17083</v>
      </c>
      <c r="E115" s="12" t="s">
        <v>3188</v>
      </c>
      <c r="F115" s="12">
        <v>3.7673670000000001</v>
      </c>
      <c r="G115" s="12">
        <f t="shared" si="1"/>
        <v>4</v>
      </c>
    </row>
    <row r="116" spans="1:7" x14ac:dyDescent="0.2">
      <c r="A116" s="12" t="s">
        <v>16960</v>
      </c>
      <c r="B116" s="12" t="s">
        <v>16961</v>
      </c>
      <c r="C116" s="12" t="s">
        <v>16976</v>
      </c>
      <c r="D116" s="12" t="s">
        <v>17084</v>
      </c>
      <c r="E116" s="12" t="s">
        <v>16963</v>
      </c>
      <c r="F116" s="12">
        <v>3.905119</v>
      </c>
      <c r="G116" s="12">
        <f t="shared" si="1"/>
        <v>4</v>
      </c>
    </row>
    <row r="117" spans="1:7" x14ac:dyDescent="0.2">
      <c r="A117" s="12" t="s">
        <v>16960</v>
      </c>
      <c r="B117" s="12" t="s">
        <v>16961</v>
      </c>
      <c r="C117" s="12" t="s">
        <v>16976</v>
      </c>
      <c r="D117" s="12" t="s">
        <v>17085</v>
      </c>
      <c r="E117" s="12" t="s">
        <v>3188</v>
      </c>
      <c r="F117" s="12">
        <v>3.6688610000000001</v>
      </c>
      <c r="G117" s="12">
        <f t="shared" si="1"/>
        <v>4</v>
      </c>
    </row>
    <row r="118" spans="1:7" x14ac:dyDescent="0.2">
      <c r="A118" s="12" t="s">
        <v>16960</v>
      </c>
      <c r="B118" s="12" t="s">
        <v>16961</v>
      </c>
      <c r="C118" s="12" t="s">
        <v>16976</v>
      </c>
      <c r="D118" s="12" t="s">
        <v>17086</v>
      </c>
      <c r="E118" s="12" t="s">
        <v>16963</v>
      </c>
      <c r="F118" s="12">
        <v>3.7312240000000001</v>
      </c>
      <c r="G118" s="12">
        <f t="shared" si="1"/>
        <v>4</v>
      </c>
    </row>
    <row r="119" spans="1:7" x14ac:dyDescent="0.2">
      <c r="A119" s="12" t="s">
        <v>16960</v>
      </c>
      <c r="B119" s="12" t="s">
        <v>16961</v>
      </c>
      <c r="C119" s="12" t="s">
        <v>16976</v>
      </c>
      <c r="D119" s="12" t="s">
        <v>17087</v>
      </c>
      <c r="E119" s="12" t="s">
        <v>3188</v>
      </c>
      <c r="F119" s="12">
        <v>4.4818300000000004</v>
      </c>
      <c r="G119" s="12">
        <f t="shared" si="1"/>
        <v>4</v>
      </c>
    </row>
    <row r="120" spans="1:7" x14ac:dyDescent="0.2">
      <c r="A120" s="12" t="s">
        <v>16960</v>
      </c>
      <c r="B120" s="12" t="s">
        <v>16961</v>
      </c>
      <c r="C120" s="12" t="s">
        <v>16976</v>
      </c>
      <c r="D120" s="12" t="s">
        <v>17088</v>
      </c>
      <c r="E120" s="12" t="s">
        <v>3188</v>
      </c>
      <c r="F120" s="12">
        <v>3.7247469999999998</v>
      </c>
      <c r="G120" s="12">
        <f t="shared" si="1"/>
        <v>4</v>
      </c>
    </row>
    <row r="121" spans="1:7" x14ac:dyDescent="0.2">
      <c r="A121" s="12" t="s">
        <v>16960</v>
      </c>
      <c r="B121" s="12" t="s">
        <v>16961</v>
      </c>
      <c r="C121" s="12" t="s">
        <v>16976</v>
      </c>
      <c r="D121" s="12" t="s">
        <v>17089</v>
      </c>
      <c r="E121" s="12" t="s">
        <v>16963</v>
      </c>
      <c r="F121" s="12">
        <v>3.691656</v>
      </c>
      <c r="G121" s="12">
        <f t="shared" si="1"/>
        <v>4</v>
      </c>
    </row>
    <row r="122" spans="1:7" x14ac:dyDescent="0.2">
      <c r="A122" s="12" t="s">
        <v>16960</v>
      </c>
      <c r="B122" s="12" t="s">
        <v>16961</v>
      </c>
      <c r="C122" s="12" t="s">
        <v>16976</v>
      </c>
      <c r="D122" s="12" t="s">
        <v>17090</v>
      </c>
      <c r="E122" s="12" t="s">
        <v>16963</v>
      </c>
      <c r="F122" s="12">
        <v>3.7967399999999998</v>
      </c>
      <c r="G122" s="12">
        <f t="shared" si="1"/>
        <v>4</v>
      </c>
    </row>
    <row r="123" spans="1:7" x14ac:dyDescent="0.2">
      <c r="A123" s="12" t="s">
        <v>16960</v>
      </c>
      <c r="B123" s="12" t="s">
        <v>16961</v>
      </c>
      <c r="C123" s="12" t="s">
        <v>16976</v>
      </c>
      <c r="D123" s="12" t="s">
        <v>17091</v>
      </c>
      <c r="E123" s="12" t="s">
        <v>16963</v>
      </c>
      <c r="F123" s="12">
        <v>3.8299259999999999</v>
      </c>
      <c r="G123" s="12">
        <f t="shared" si="1"/>
        <v>4</v>
      </c>
    </row>
    <row r="124" spans="1:7" x14ac:dyDescent="0.2">
      <c r="A124" s="12" t="s">
        <v>16960</v>
      </c>
      <c r="B124" s="12" t="s">
        <v>16961</v>
      </c>
      <c r="C124" s="12" t="s">
        <v>16976</v>
      </c>
      <c r="D124" s="12" t="s">
        <v>17092</v>
      </c>
      <c r="E124" s="12" t="s">
        <v>3188</v>
      </c>
      <c r="F124" s="12">
        <v>3.7203360000000001</v>
      </c>
      <c r="G124" s="12">
        <f t="shared" si="1"/>
        <v>4</v>
      </c>
    </row>
    <row r="125" spans="1:7" x14ac:dyDescent="0.2">
      <c r="A125" s="12" t="s">
        <v>16960</v>
      </c>
      <c r="B125" s="12" t="s">
        <v>16961</v>
      </c>
      <c r="C125" s="12" t="s">
        <v>16976</v>
      </c>
      <c r="D125" s="12" t="s">
        <v>17093</v>
      </c>
      <c r="E125" s="12" t="s">
        <v>3188</v>
      </c>
      <c r="F125" s="12">
        <v>4.4594240000000003</v>
      </c>
      <c r="G125" s="12">
        <f t="shared" si="1"/>
        <v>4</v>
      </c>
    </row>
    <row r="126" spans="1:7" x14ac:dyDescent="0.2">
      <c r="A126" s="12" t="s">
        <v>16960</v>
      </c>
      <c r="B126" s="12" t="s">
        <v>16961</v>
      </c>
      <c r="C126" s="12" t="s">
        <v>16976</v>
      </c>
      <c r="D126" s="12" t="s">
        <v>17094</v>
      </c>
      <c r="E126" s="12" t="s">
        <v>3188</v>
      </c>
      <c r="F126" s="12">
        <v>4.4244260000000004</v>
      </c>
      <c r="G126" s="12">
        <f t="shared" si="1"/>
        <v>4</v>
      </c>
    </row>
    <row r="127" spans="1:7" x14ac:dyDescent="0.2">
      <c r="A127" s="12" t="s">
        <v>16960</v>
      </c>
      <c r="B127" s="12" t="s">
        <v>16961</v>
      </c>
      <c r="C127" s="12" t="s">
        <v>16976</v>
      </c>
      <c r="D127" s="12" t="s">
        <v>17095</v>
      </c>
      <c r="E127" s="12" t="s">
        <v>16963</v>
      </c>
      <c r="F127" s="12">
        <v>3.6774779999999998</v>
      </c>
      <c r="G127" s="12">
        <f t="shared" si="1"/>
        <v>4</v>
      </c>
    </row>
    <row r="128" spans="1:7" x14ac:dyDescent="0.2">
      <c r="A128" s="12" t="s">
        <v>16960</v>
      </c>
      <c r="B128" s="12" t="s">
        <v>16961</v>
      </c>
      <c r="C128" s="12" t="s">
        <v>16976</v>
      </c>
      <c r="D128" s="12" t="s">
        <v>17096</v>
      </c>
      <c r="E128" s="12" t="s">
        <v>3188</v>
      </c>
      <c r="F128" s="12">
        <v>4.022983</v>
      </c>
      <c r="G128" s="12">
        <f t="shared" si="1"/>
        <v>4</v>
      </c>
    </row>
    <row r="129" spans="1:7" x14ac:dyDescent="0.2">
      <c r="A129" s="12" t="s">
        <v>16960</v>
      </c>
      <c r="B129" s="12" t="s">
        <v>16961</v>
      </c>
      <c r="C129" s="12" t="s">
        <v>16976</v>
      </c>
      <c r="D129" s="12" t="s">
        <v>17097</v>
      </c>
      <c r="E129" s="12" t="s">
        <v>16963</v>
      </c>
      <c r="F129" s="12">
        <v>3.6481680000000001</v>
      </c>
      <c r="G129" s="12">
        <f t="shared" si="1"/>
        <v>4</v>
      </c>
    </row>
    <row r="130" spans="1:7" x14ac:dyDescent="0.2">
      <c r="A130" s="12" t="s">
        <v>16960</v>
      </c>
      <c r="B130" s="12" t="s">
        <v>16961</v>
      </c>
      <c r="C130" s="12" t="s">
        <v>16976</v>
      </c>
      <c r="D130" s="12" t="s">
        <v>17098</v>
      </c>
      <c r="E130" s="12" t="s">
        <v>3188</v>
      </c>
      <c r="F130" s="12">
        <v>3.9809369999999999</v>
      </c>
      <c r="G130" s="12">
        <f t="shared" ref="G130:G193" si="2">ROUND(F130,0)</f>
        <v>4</v>
      </c>
    </row>
    <row r="131" spans="1:7" x14ac:dyDescent="0.2">
      <c r="A131" s="12" t="s">
        <v>16960</v>
      </c>
      <c r="B131" s="12" t="s">
        <v>16961</v>
      </c>
      <c r="C131" s="12" t="s">
        <v>16976</v>
      </c>
      <c r="D131" s="12" t="s">
        <v>17099</v>
      </c>
      <c r="E131" s="12" t="s">
        <v>3188</v>
      </c>
      <c r="F131" s="12">
        <v>3.6488900000000002</v>
      </c>
      <c r="G131" s="12">
        <f t="shared" si="2"/>
        <v>4</v>
      </c>
    </row>
    <row r="132" spans="1:7" x14ac:dyDescent="0.2">
      <c r="A132" s="12" t="s">
        <v>16960</v>
      </c>
      <c r="B132" s="12" t="s">
        <v>16961</v>
      </c>
      <c r="C132" s="12" t="s">
        <v>16976</v>
      </c>
      <c r="D132" s="12" t="s">
        <v>17100</v>
      </c>
      <c r="E132" s="12" t="s">
        <v>3188</v>
      </c>
      <c r="F132" s="12">
        <v>3.7100599999999999</v>
      </c>
      <c r="G132" s="12">
        <f t="shared" si="2"/>
        <v>4</v>
      </c>
    </row>
    <row r="133" spans="1:7" x14ac:dyDescent="0.2">
      <c r="A133" s="12" t="s">
        <v>16960</v>
      </c>
      <c r="B133" s="12" t="s">
        <v>16961</v>
      </c>
      <c r="C133" s="12" t="s">
        <v>16976</v>
      </c>
      <c r="D133" s="12" t="s">
        <v>17101</v>
      </c>
      <c r="E133" s="12" t="s">
        <v>3188</v>
      </c>
      <c r="F133" s="12">
        <v>3.6235439999999999</v>
      </c>
      <c r="G133" s="12">
        <f t="shared" si="2"/>
        <v>4</v>
      </c>
    </row>
    <row r="134" spans="1:7" x14ac:dyDescent="0.2">
      <c r="A134" s="12" t="s">
        <v>16960</v>
      </c>
      <c r="B134" s="12" t="s">
        <v>16961</v>
      </c>
      <c r="C134" s="12" t="s">
        <v>16976</v>
      </c>
      <c r="D134" s="12" t="s">
        <v>17102</v>
      </c>
      <c r="E134" s="12" t="s">
        <v>16963</v>
      </c>
      <c r="F134" s="12">
        <v>3.6131859999999998</v>
      </c>
      <c r="G134" s="12">
        <f t="shared" si="2"/>
        <v>4</v>
      </c>
    </row>
    <row r="135" spans="1:7" x14ac:dyDescent="0.2">
      <c r="A135" s="12" t="s">
        <v>16960</v>
      </c>
      <c r="B135" s="12" t="s">
        <v>16961</v>
      </c>
      <c r="C135" s="12" t="s">
        <v>16976</v>
      </c>
      <c r="D135" s="12" t="s">
        <v>17103</v>
      </c>
      <c r="E135" s="12" t="s">
        <v>16963</v>
      </c>
      <c r="F135" s="12">
        <v>3.6150090000000001</v>
      </c>
      <c r="G135" s="12">
        <f t="shared" si="2"/>
        <v>4</v>
      </c>
    </row>
    <row r="136" spans="1:7" x14ac:dyDescent="0.2">
      <c r="A136" s="12" t="s">
        <v>16960</v>
      </c>
      <c r="B136" s="12" t="s">
        <v>16961</v>
      </c>
      <c r="C136" s="12" t="s">
        <v>16976</v>
      </c>
      <c r="D136" s="12" t="s">
        <v>17104</v>
      </c>
      <c r="E136" s="12" t="s">
        <v>3188</v>
      </c>
      <c r="F136" s="12">
        <v>3.6360589999999999</v>
      </c>
      <c r="G136" s="12">
        <f t="shared" si="2"/>
        <v>4</v>
      </c>
    </row>
    <row r="137" spans="1:7" x14ac:dyDescent="0.2">
      <c r="A137" s="12" t="s">
        <v>16960</v>
      </c>
      <c r="B137" s="12" t="s">
        <v>16961</v>
      </c>
      <c r="C137" s="12" t="s">
        <v>16976</v>
      </c>
      <c r="D137" s="12" t="s">
        <v>17105</v>
      </c>
      <c r="E137" s="12" t="s">
        <v>16963</v>
      </c>
      <c r="F137" s="12">
        <v>3.6933129999999998</v>
      </c>
      <c r="G137" s="12">
        <f t="shared" si="2"/>
        <v>4</v>
      </c>
    </row>
    <row r="138" spans="1:7" x14ac:dyDescent="0.2">
      <c r="A138" s="12" t="s">
        <v>16960</v>
      </c>
      <c r="B138" s="12" t="s">
        <v>16961</v>
      </c>
      <c r="C138" s="12" t="s">
        <v>16976</v>
      </c>
      <c r="D138" s="12" t="s">
        <v>17106</v>
      </c>
      <c r="E138" s="12" t="s">
        <v>3188</v>
      </c>
      <c r="F138" s="12">
        <v>3.5338310000000002</v>
      </c>
      <c r="G138" s="12">
        <f t="shared" si="2"/>
        <v>4</v>
      </c>
    </row>
    <row r="139" spans="1:7" x14ac:dyDescent="0.2">
      <c r="A139" s="12" t="s">
        <v>16960</v>
      </c>
      <c r="B139" s="12" t="s">
        <v>16961</v>
      </c>
      <c r="C139" s="12" t="s">
        <v>16976</v>
      </c>
      <c r="D139" s="12" t="s">
        <v>17107</v>
      </c>
      <c r="E139" s="12" t="s">
        <v>16963</v>
      </c>
      <c r="F139" s="12">
        <v>4.4771219999999996</v>
      </c>
      <c r="G139" s="12">
        <f t="shared" si="2"/>
        <v>4</v>
      </c>
    </row>
    <row r="140" spans="1:7" x14ac:dyDescent="0.2">
      <c r="A140" s="12" t="s">
        <v>16960</v>
      </c>
      <c r="B140" s="12" t="s">
        <v>16961</v>
      </c>
      <c r="C140" s="12" t="s">
        <v>16976</v>
      </c>
      <c r="D140" s="12" t="s">
        <v>17108</v>
      </c>
      <c r="E140" s="12" t="s">
        <v>3188</v>
      </c>
      <c r="F140" s="12">
        <v>3.598309</v>
      </c>
      <c r="G140" s="12">
        <f t="shared" si="2"/>
        <v>4</v>
      </c>
    </row>
    <row r="141" spans="1:7" x14ac:dyDescent="0.2">
      <c r="A141" s="12" t="s">
        <v>16960</v>
      </c>
      <c r="B141" s="12" t="s">
        <v>16961</v>
      </c>
      <c r="C141" s="12" t="s">
        <v>16976</v>
      </c>
      <c r="D141" s="12" t="s">
        <v>17109</v>
      </c>
      <c r="E141" s="12" t="s">
        <v>3188</v>
      </c>
      <c r="F141" s="12">
        <v>3.5626959999999999</v>
      </c>
      <c r="G141" s="12">
        <f t="shared" si="2"/>
        <v>4</v>
      </c>
    </row>
    <row r="142" spans="1:7" x14ac:dyDescent="0.2">
      <c r="A142" s="12" t="s">
        <v>16960</v>
      </c>
      <c r="B142" s="12" t="s">
        <v>16961</v>
      </c>
      <c r="C142" s="12" t="s">
        <v>16976</v>
      </c>
      <c r="D142" s="12" t="s">
        <v>17110</v>
      </c>
      <c r="E142" s="12" t="s">
        <v>3188</v>
      </c>
      <c r="F142" s="12">
        <v>3.6904340000000002</v>
      </c>
      <c r="G142" s="12">
        <f t="shared" si="2"/>
        <v>4</v>
      </c>
    </row>
    <row r="143" spans="1:7" x14ac:dyDescent="0.2">
      <c r="A143" s="12" t="s">
        <v>16960</v>
      </c>
      <c r="B143" s="12" t="s">
        <v>16961</v>
      </c>
      <c r="C143" s="12" t="s">
        <v>16976</v>
      </c>
      <c r="D143" s="12" t="s">
        <v>17111</v>
      </c>
      <c r="E143" s="12" t="s">
        <v>3188</v>
      </c>
      <c r="F143" s="12">
        <v>4.4023890000000003</v>
      </c>
      <c r="G143" s="12">
        <f t="shared" si="2"/>
        <v>4</v>
      </c>
    </row>
    <row r="144" spans="1:7" x14ac:dyDescent="0.2">
      <c r="A144" s="12" t="s">
        <v>16960</v>
      </c>
      <c r="B144" s="12" t="s">
        <v>16961</v>
      </c>
      <c r="C144" s="12" t="s">
        <v>16976</v>
      </c>
      <c r="D144" s="12" t="s">
        <v>17112</v>
      </c>
      <c r="E144" s="12" t="s">
        <v>3188</v>
      </c>
      <c r="F144" s="12">
        <v>3.758823</v>
      </c>
      <c r="G144" s="12">
        <f t="shared" si="2"/>
        <v>4</v>
      </c>
    </row>
    <row r="145" spans="1:7" x14ac:dyDescent="0.2">
      <c r="A145" s="12" t="s">
        <v>16960</v>
      </c>
      <c r="B145" s="12" t="s">
        <v>16961</v>
      </c>
      <c r="C145" s="12" t="s">
        <v>16992</v>
      </c>
      <c r="D145" s="12" t="s">
        <v>17113</v>
      </c>
      <c r="E145" s="12" t="s">
        <v>16963</v>
      </c>
      <c r="F145" s="12">
        <v>3.607183</v>
      </c>
      <c r="G145" s="12">
        <f t="shared" si="2"/>
        <v>4</v>
      </c>
    </row>
    <row r="146" spans="1:7" x14ac:dyDescent="0.2">
      <c r="A146" s="12" t="s">
        <v>16960</v>
      </c>
      <c r="B146" s="12" t="s">
        <v>16961</v>
      </c>
      <c r="C146" s="12" t="s">
        <v>16992</v>
      </c>
      <c r="D146" s="12" t="s">
        <v>17114</v>
      </c>
      <c r="E146" s="12" t="s">
        <v>16963</v>
      </c>
      <c r="F146" s="12">
        <v>3.8147600000000002</v>
      </c>
      <c r="G146" s="12">
        <f t="shared" si="2"/>
        <v>4</v>
      </c>
    </row>
    <row r="147" spans="1:7" x14ac:dyDescent="0.2">
      <c r="A147" s="12" t="s">
        <v>16960</v>
      </c>
      <c r="B147" s="12" t="s">
        <v>16961</v>
      </c>
      <c r="C147" s="12" t="s">
        <v>16992</v>
      </c>
      <c r="D147" s="12" t="s">
        <v>17115</v>
      </c>
      <c r="E147" s="12" t="s">
        <v>3188</v>
      </c>
      <c r="F147" s="12">
        <v>3.9085559999999999</v>
      </c>
      <c r="G147" s="12">
        <f t="shared" si="2"/>
        <v>4</v>
      </c>
    </row>
    <row r="148" spans="1:7" x14ac:dyDescent="0.2">
      <c r="A148" s="12" t="s">
        <v>16960</v>
      </c>
      <c r="B148" s="12" t="s">
        <v>16961</v>
      </c>
      <c r="C148" s="12" t="s">
        <v>16992</v>
      </c>
      <c r="D148" s="12" t="s">
        <v>17116</v>
      </c>
      <c r="E148" s="12" t="s">
        <v>16963</v>
      </c>
      <c r="F148" s="12">
        <v>4.4245479999999997</v>
      </c>
      <c r="G148" s="12">
        <f t="shared" si="2"/>
        <v>4</v>
      </c>
    </row>
    <row r="149" spans="1:7" x14ac:dyDescent="0.2">
      <c r="A149" s="12" t="s">
        <v>16960</v>
      </c>
      <c r="B149" s="12" t="s">
        <v>16961</v>
      </c>
      <c r="C149" s="12" t="s">
        <v>16992</v>
      </c>
      <c r="D149" s="12" t="s">
        <v>17117</v>
      </c>
      <c r="E149" s="12" t="s">
        <v>3188</v>
      </c>
      <c r="F149" s="12">
        <v>4.4648149999999998</v>
      </c>
      <c r="G149" s="12">
        <f t="shared" si="2"/>
        <v>4</v>
      </c>
    </row>
    <row r="150" spans="1:7" x14ac:dyDescent="0.2">
      <c r="A150" s="12" t="s">
        <v>16960</v>
      </c>
      <c r="B150" s="12" t="s">
        <v>16961</v>
      </c>
      <c r="C150" s="12" t="s">
        <v>16992</v>
      </c>
      <c r="D150" s="12" t="s">
        <v>17118</v>
      </c>
      <c r="E150" s="12" t="s">
        <v>3188</v>
      </c>
      <c r="F150" s="12">
        <v>4.4131159999999996</v>
      </c>
      <c r="G150" s="12">
        <f t="shared" si="2"/>
        <v>4</v>
      </c>
    </row>
    <row r="151" spans="1:7" x14ac:dyDescent="0.2">
      <c r="A151" s="12" t="s">
        <v>16960</v>
      </c>
      <c r="B151" s="12" t="s">
        <v>16961</v>
      </c>
      <c r="C151" s="12" t="s">
        <v>16992</v>
      </c>
      <c r="D151" s="12" t="s">
        <v>17119</v>
      </c>
      <c r="E151" s="12" t="s">
        <v>16963</v>
      </c>
      <c r="F151" s="12">
        <v>3.8337940000000001</v>
      </c>
      <c r="G151" s="12">
        <f t="shared" si="2"/>
        <v>4</v>
      </c>
    </row>
    <row r="152" spans="1:7" x14ac:dyDescent="0.2">
      <c r="A152" s="12" t="s">
        <v>16960</v>
      </c>
      <c r="B152" s="12" t="s">
        <v>16961</v>
      </c>
      <c r="C152" s="12" t="s">
        <v>16976</v>
      </c>
      <c r="D152" s="12" t="s">
        <v>17120</v>
      </c>
      <c r="E152" s="12" t="s">
        <v>16963</v>
      </c>
      <c r="F152" s="12">
        <v>3.8245619999999998</v>
      </c>
      <c r="G152" s="12">
        <f t="shared" si="2"/>
        <v>4</v>
      </c>
    </row>
    <row r="153" spans="1:7" x14ac:dyDescent="0.2">
      <c r="A153" s="12" t="s">
        <v>16960</v>
      </c>
      <c r="B153" s="12" t="s">
        <v>16961</v>
      </c>
      <c r="C153" s="12" t="s">
        <v>16976</v>
      </c>
      <c r="D153" s="12" t="s">
        <v>17121</v>
      </c>
      <c r="E153" s="12" t="s">
        <v>3188</v>
      </c>
      <c r="F153" s="12">
        <v>3.9820980000000001</v>
      </c>
      <c r="G153" s="12">
        <f t="shared" si="2"/>
        <v>4</v>
      </c>
    </row>
    <row r="154" spans="1:7" x14ac:dyDescent="0.2">
      <c r="A154" s="12" t="s">
        <v>16960</v>
      </c>
      <c r="B154" s="12" t="s">
        <v>16961</v>
      </c>
      <c r="C154" s="12" t="s">
        <v>16997</v>
      </c>
      <c r="D154" s="12" t="s">
        <v>17122</v>
      </c>
      <c r="E154" s="12" t="s">
        <v>3188</v>
      </c>
      <c r="F154" s="12">
        <v>3.7053859999999998</v>
      </c>
      <c r="G154" s="12">
        <f t="shared" si="2"/>
        <v>4</v>
      </c>
    </row>
    <row r="155" spans="1:7" x14ac:dyDescent="0.2">
      <c r="A155" s="12" t="s">
        <v>16960</v>
      </c>
      <c r="B155" s="12" t="s">
        <v>16961</v>
      </c>
      <c r="C155" s="12" t="s">
        <v>16997</v>
      </c>
      <c r="D155" s="12" t="s">
        <v>17123</v>
      </c>
      <c r="E155" s="12" t="s">
        <v>3188</v>
      </c>
      <c r="F155" s="12">
        <v>3.8221889999999998</v>
      </c>
      <c r="G155" s="12">
        <f t="shared" si="2"/>
        <v>4</v>
      </c>
    </row>
    <row r="156" spans="1:7" x14ac:dyDescent="0.2">
      <c r="A156" s="12" t="s">
        <v>16960</v>
      </c>
      <c r="B156" s="12" t="s">
        <v>16961</v>
      </c>
      <c r="C156" s="12" t="s">
        <v>16997</v>
      </c>
      <c r="D156" s="12" t="s">
        <v>17124</v>
      </c>
      <c r="E156" s="12" t="s">
        <v>3188</v>
      </c>
      <c r="F156" s="12">
        <v>3.7638389999999999</v>
      </c>
      <c r="G156" s="12">
        <f t="shared" si="2"/>
        <v>4</v>
      </c>
    </row>
    <row r="157" spans="1:7" x14ac:dyDescent="0.2">
      <c r="A157" s="12" t="s">
        <v>16960</v>
      </c>
      <c r="B157" s="12" t="s">
        <v>16961</v>
      </c>
      <c r="C157" s="12" t="s">
        <v>16997</v>
      </c>
      <c r="D157" s="12" t="s">
        <v>17125</v>
      </c>
      <c r="E157" s="12" t="s">
        <v>16963</v>
      </c>
      <c r="F157" s="12">
        <v>3.805437</v>
      </c>
      <c r="G157" s="12">
        <f t="shared" si="2"/>
        <v>4</v>
      </c>
    </row>
    <row r="158" spans="1:7" x14ac:dyDescent="0.2">
      <c r="A158" s="12" t="s">
        <v>16960</v>
      </c>
      <c r="B158" s="12" t="s">
        <v>16961</v>
      </c>
      <c r="C158" s="12" t="s">
        <v>16997</v>
      </c>
      <c r="D158" s="12" t="s">
        <v>17126</v>
      </c>
      <c r="E158" s="12" t="s">
        <v>16963</v>
      </c>
      <c r="F158" s="12">
        <v>3.9122859999999999</v>
      </c>
      <c r="G158" s="12">
        <f t="shared" si="2"/>
        <v>4</v>
      </c>
    </row>
    <row r="159" spans="1:7" x14ac:dyDescent="0.2">
      <c r="A159" s="12" t="s">
        <v>16960</v>
      </c>
      <c r="B159" s="12" t="s">
        <v>16961</v>
      </c>
      <c r="C159" s="12" t="s">
        <v>16997</v>
      </c>
      <c r="D159" s="12" t="s">
        <v>17127</v>
      </c>
      <c r="E159" s="12" t="s">
        <v>3188</v>
      </c>
      <c r="F159" s="12">
        <v>3.6707160000000001</v>
      </c>
      <c r="G159" s="12">
        <f t="shared" si="2"/>
        <v>4</v>
      </c>
    </row>
    <row r="160" spans="1:7" x14ac:dyDescent="0.2">
      <c r="A160" s="12" t="s">
        <v>16960</v>
      </c>
      <c r="B160" s="12" t="s">
        <v>16961</v>
      </c>
      <c r="C160" s="12" t="s">
        <v>16997</v>
      </c>
      <c r="D160" s="12" t="s">
        <v>17128</v>
      </c>
      <c r="E160" s="12" t="s">
        <v>3188</v>
      </c>
      <c r="F160" s="12">
        <v>3.637702</v>
      </c>
      <c r="G160" s="12">
        <f t="shared" si="2"/>
        <v>4</v>
      </c>
    </row>
    <row r="161" spans="1:7" x14ac:dyDescent="0.2">
      <c r="A161" s="12" t="s">
        <v>16960</v>
      </c>
      <c r="B161" s="12" t="s">
        <v>16961</v>
      </c>
      <c r="C161" s="12" t="s">
        <v>16997</v>
      </c>
      <c r="D161" s="12" t="s">
        <v>17129</v>
      </c>
      <c r="E161" s="12" t="s">
        <v>3188</v>
      </c>
      <c r="F161" s="12">
        <v>3.6294840000000002</v>
      </c>
      <c r="G161" s="12">
        <f t="shared" si="2"/>
        <v>4</v>
      </c>
    </row>
    <row r="162" spans="1:7" x14ac:dyDescent="0.2">
      <c r="A162" s="12" t="s">
        <v>16960</v>
      </c>
      <c r="B162" s="12" t="s">
        <v>16961</v>
      </c>
      <c r="C162" s="12" t="s">
        <v>16992</v>
      </c>
      <c r="D162" s="12" t="s">
        <v>17130</v>
      </c>
      <c r="E162" s="12" t="s">
        <v>3188</v>
      </c>
      <c r="F162" s="12">
        <v>3.715204</v>
      </c>
      <c r="G162" s="12">
        <f t="shared" si="2"/>
        <v>4</v>
      </c>
    </row>
    <row r="163" spans="1:7" x14ac:dyDescent="0.2">
      <c r="A163" s="12" t="s">
        <v>16960</v>
      </c>
      <c r="B163" s="12" t="s">
        <v>16961</v>
      </c>
      <c r="C163" s="12" t="s">
        <v>16992</v>
      </c>
      <c r="D163" s="12" t="s">
        <v>17131</v>
      </c>
      <c r="E163" s="12" t="s">
        <v>16963</v>
      </c>
      <c r="F163" s="12">
        <v>3.824128</v>
      </c>
      <c r="G163" s="12">
        <f t="shared" si="2"/>
        <v>4</v>
      </c>
    </row>
    <row r="164" spans="1:7" x14ac:dyDescent="0.2">
      <c r="A164" s="12" t="s">
        <v>16960</v>
      </c>
      <c r="B164" s="12" t="s">
        <v>16961</v>
      </c>
      <c r="C164" s="12" t="s">
        <v>16992</v>
      </c>
      <c r="D164" s="12" t="s">
        <v>17132</v>
      </c>
      <c r="E164" s="12" t="s">
        <v>16963</v>
      </c>
      <c r="F164" s="12">
        <v>3.8338109999999999</v>
      </c>
      <c r="G164" s="12">
        <f t="shared" si="2"/>
        <v>4</v>
      </c>
    </row>
    <row r="165" spans="1:7" x14ac:dyDescent="0.2">
      <c r="A165" s="12" t="s">
        <v>16960</v>
      </c>
      <c r="B165" s="12" t="s">
        <v>16961</v>
      </c>
      <c r="C165" s="12" t="s">
        <v>16992</v>
      </c>
      <c r="D165" s="12" t="s">
        <v>17133</v>
      </c>
      <c r="E165" s="12" t="s">
        <v>16963</v>
      </c>
      <c r="F165" s="12">
        <v>3.6210619999999998</v>
      </c>
      <c r="G165" s="12">
        <f t="shared" si="2"/>
        <v>4</v>
      </c>
    </row>
    <row r="166" spans="1:7" x14ac:dyDescent="0.2">
      <c r="A166" s="12" t="s">
        <v>16960</v>
      </c>
      <c r="B166" s="12" t="s">
        <v>16961</v>
      </c>
      <c r="C166" s="12" t="s">
        <v>16992</v>
      </c>
      <c r="D166" s="12" t="s">
        <v>17134</v>
      </c>
      <c r="E166" s="12" t="s">
        <v>3188</v>
      </c>
      <c r="F166" s="12">
        <v>3.5682659999999999</v>
      </c>
      <c r="G166" s="12">
        <f t="shared" si="2"/>
        <v>4</v>
      </c>
    </row>
    <row r="167" spans="1:7" x14ac:dyDescent="0.2">
      <c r="A167" s="12" t="s">
        <v>16960</v>
      </c>
      <c r="B167" s="12" t="s">
        <v>16961</v>
      </c>
      <c r="C167" s="12" t="s">
        <v>16992</v>
      </c>
      <c r="D167" s="12" t="s">
        <v>17135</v>
      </c>
      <c r="E167" s="12" t="s">
        <v>16963</v>
      </c>
      <c r="F167" s="12">
        <v>3.8070330000000001</v>
      </c>
      <c r="G167" s="12">
        <f t="shared" si="2"/>
        <v>4</v>
      </c>
    </row>
    <row r="168" spans="1:7" x14ac:dyDescent="0.2">
      <c r="A168" s="12" t="s">
        <v>16960</v>
      </c>
      <c r="B168" s="12" t="s">
        <v>16961</v>
      </c>
      <c r="C168" s="12" t="s">
        <v>16992</v>
      </c>
      <c r="D168" s="12" t="s">
        <v>17136</v>
      </c>
      <c r="E168" s="12" t="s">
        <v>16963</v>
      </c>
      <c r="F168" s="12">
        <v>3.7417760000000002</v>
      </c>
      <c r="G168" s="12">
        <f t="shared" si="2"/>
        <v>4</v>
      </c>
    </row>
    <row r="169" spans="1:7" x14ac:dyDescent="0.2">
      <c r="A169" s="12" t="s">
        <v>16960</v>
      </c>
      <c r="B169" s="12" t="s">
        <v>16961</v>
      </c>
      <c r="C169" s="12" t="s">
        <v>16992</v>
      </c>
      <c r="D169" s="12" t="s">
        <v>17137</v>
      </c>
      <c r="E169" s="12" t="s">
        <v>3188</v>
      </c>
      <c r="F169" s="12">
        <v>3.6153029999999999</v>
      </c>
      <c r="G169" s="12">
        <f t="shared" si="2"/>
        <v>4</v>
      </c>
    </row>
    <row r="170" spans="1:7" x14ac:dyDescent="0.2">
      <c r="A170" s="12" t="s">
        <v>16960</v>
      </c>
      <c r="B170" s="12" t="s">
        <v>16961</v>
      </c>
      <c r="C170" s="12" t="s">
        <v>16992</v>
      </c>
      <c r="D170" s="12" t="s">
        <v>17138</v>
      </c>
      <c r="E170" s="12" t="s">
        <v>16963</v>
      </c>
      <c r="F170" s="12">
        <v>3.8718129999999999</v>
      </c>
      <c r="G170" s="12">
        <f t="shared" si="2"/>
        <v>4</v>
      </c>
    </row>
    <row r="171" spans="1:7" x14ac:dyDescent="0.2">
      <c r="A171" s="12" t="s">
        <v>16960</v>
      </c>
      <c r="B171" s="12" t="s">
        <v>16961</v>
      </c>
      <c r="C171" s="12" t="s">
        <v>16992</v>
      </c>
      <c r="D171" s="12" t="s">
        <v>17139</v>
      </c>
      <c r="E171" s="12" t="s">
        <v>3188</v>
      </c>
      <c r="F171" s="12">
        <v>4.428172</v>
      </c>
      <c r="G171" s="12">
        <f t="shared" si="2"/>
        <v>4</v>
      </c>
    </row>
    <row r="172" spans="1:7" x14ac:dyDescent="0.2">
      <c r="A172" s="12" t="s">
        <v>16960</v>
      </c>
      <c r="B172" s="12" t="s">
        <v>16961</v>
      </c>
      <c r="C172" s="12" t="s">
        <v>16992</v>
      </c>
      <c r="D172" s="12" t="s">
        <v>17140</v>
      </c>
      <c r="E172" s="12" t="s">
        <v>16963</v>
      </c>
      <c r="F172" s="12">
        <v>3.8758140000000001</v>
      </c>
      <c r="G172" s="12">
        <f t="shared" si="2"/>
        <v>4</v>
      </c>
    </row>
    <row r="173" spans="1:7" x14ac:dyDescent="0.2">
      <c r="A173" s="12" t="s">
        <v>16960</v>
      </c>
      <c r="B173" s="12" t="s">
        <v>16961</v>
      </c>
      <c r="C173" s="12" t="s">
        <v>16992</v>
      </c>
      <c r="D173" s="12" t="s">
        <v>17141</v>
      </c>
      <c r="E173" s="12" t="s">
        <v>3188</v>
      </c>
      <c r="F173" s="12">
        <v>3.821116</v>
      </c>
      <c r="G173" s="12">
        <f t="shared" si="2"/>
        <v>4</v>
      </c>
    </row>
    <row r="174" spans="1:7" x14ac:dyDescent="0.2">
      <c r="A174" s="12" t="s">
        <v>16960</v>
      </c>
      <c r="B174" s="12" t="s">
        <v>16961</v>
      </c>
      <c r="C174" s="12" t="s">
        <v>16992</v>
      </c>
      <c r="D174" s="12" t="s">
        <v>17142</v>
      </c>
      <c r="E174" s="12" t="s">
        <v>16963</v>
      </c>
      <c r="F174" s="12">
        <v>3.9353039999999999</v>
      </c>
      <c r="G174" s="12">
        <f t="shared" si="2"/>
        <v>4</v>
      </c>
    </row>
    <row r="175" spans="1:7" x14ac:dyDescent="0.2">
      <c r="A175" s="12" t="s">
        <v>16960</v>
      </c>
      <c r="B175" s="12" t="s">
        <v>16961</v>
      </c>
      <c r="C175" s="12" t="s">
        <v>16992</v>
      </c>
      <c r="D175" s="12" t="s">
        <v>17143</v>
      </c>
      <c r="E175" s="12" t="s">
        <v>3188</v>
      </c>
      <c r="F175" s="12">
        <v>3.763344</v>
      </c>
      <c r="G175" s="12">
        <f t="shared" si="2"/>
        <v>4</v>
      </c>
    </row>
    <row r="176" spans="1:7" x14ac:dyDescent="0.2">
      <c r="A176" s="12" t="s">
        <v>16960</v>
      </c>
      <c r="B176" s="12" t="s">
        <v>16961</v>
      </c>
      <c r="C176" s="12" t="s">
        <v>16992</v>
      </c>
      <c r="D176" s="12" t="s">
        <v>17144</v>
      </c>
      <c r="E176" s="12" t="s">
        <v>16963</v>
      </c>
      <c r="F176" s="12">
        <v>3.8811</v>
      </c>
      <c r="G176" s="12">
        <f t="shared" si="2"/>
        <v>4</v>
      </c>
    </row>
    <row r="177" spans="1:7" x14ac:dyDescent="0.2">
      <c r="A177" s="12" t="s">
        <v>16960</v>
      </c>
      <c r="B177" s="12" t="s">
        <v>16961</v>
      </c>
      <c r="C177" s="12" t="s">
        <v>16997</v>
      </c>
      <c r="D177" s="12" t="s">
        <v>17145</v>
      </c>
      <c r="E177" s="12" t="s">
        <v>16963</v>
      </c>
      <c r="F177" s="12">
        <v>3.7267049999999999</v>
      </c>
      <c r="G177" s="12">
        <f t="shared" si="2"/>
        <v>4</v>
      </c>
    </row>
    <row r="178" spans="1:7" x14ac:dyDescent="0.2">
      <c r="A178" s="12" t="s">
        <v>16960</v>
      </c>
      <c r="B178" s="12" t="s">
        <v>16961</v>
      </c>
      <c r="C178" s="12" t="s">
        <v>16997</v>
      </c>
      <c r="D178" s="12" t="s">
        <v>17146</v>
      </c>
      <c r="E178" s="12" t="s">
        <v>3188</v>
      </c>
      <c r="F178" s="12">
        <v>3.5814590000000002</v>
      </c>
      <c r="G178" s="12">
        <f t="shared" si="2"/>
        <v>4</v>
      </c>
    </row>
    <row r="179" spans="1:7" x14ac:dyDescent="0.2">
      <c r="A179" s="12" t="s">
        <v>16960</v>
      </c>
      <c r="B179" s="12" t="s">
        <v>16961</v>
      </c>
      <c r="C179" s="12" t="s">
        <v>16997</v>
      </c>
      <c r="D179" s="12" t="s">
        <v>17147</v>
      </c>
      <c r="E179" s="12" t="s">
        <v>16963</v>
      </c>
      <c r="F179" s="12">
        <v>3.7168600000000001</v>
      </c>
      <c r="G179" s="12">
        <f t="shared" si="2"/>
        <v>4</v>
      </c>
    </row>
    <row r="180" spans="1:7" x14ac:dyDescent="0.2">
      <c r="A180" s="12" t="s">
        <v>16960</v>
      </c>
      <c r="B180" s="12" t="s">
        <v>16961</v>
      </c>
      <c r="C180" s="12" t="s">
        <v>16976</v>
      </c>
      <c r="D180" s="12" t="s">
        <v>17148</v>
      </c>
      <c r="E180" s="12" t="s">
        <v>16963</v>
      </c>
      <c r="F180" s="12">
        <v>3.805218</v>
      </c>
      <c r="G180" s="12">
        <f t="shared" si="2"/>
        <v>4</v>
      </c>
    </row>
    <row r="181" spans="1:7" x14ac:dyDescent="0.2">
      <c r="A181" s="12" t="s">
        <v>16960</v>
      </c>
      <c r="B181" s="12" t="s">
        <v>16961</v>
      </c>
      <c r="C181" s="12" t="s">
        <v>16976</v>
      </c>
      <c r="D181" s="12" t="s">
        <v>17149</v>
      </c>
      <c r="E181" s="12" t="s">
        <v>3188</v>
      </c>
      <c r="F181" s="12">
        <v>3.798403</v>
      </c>
      <c r="G181" s="12">
        <f t="shared" si="2"/>
        <v>4</v>
      </c>
    </row>
    <row r="182" spans="1:7" x14ac:dyDescent="0.2">
      <c r="A182" s="12" t="s">
        <v>16960</v>
      </c>
      <c r="B182" s="12" t="s">
        <v>16961</v>
      </c>
      <c r="C182" s="12" t="s">
        <v>16976</v>
      </c>
      <c r="D182" s="12" t="s">
        <v>17150</v>
      </c>
      <c r="E182" s="12" t="s">
        <v>3188</v>
      </c>
      <c r="F182" s="12">
        <v>3.6360860000000002</v>
      </c>
      <c r="G182" s="12">
        <f t="shared" si="2"/>
        <v>4</v>
      </c>
    </row>
    <row r="183" spans="1:7" x14ac:dyDescent="0.2">
      <c r="A183" s="12" t="s">
        <v>16960</v>
      </c>
      <c r="B183" s="12" t="s">
        <v>16961</v>
      </c>
      <c r="C183" s="12" t="s">
        <v>16992</v>
      </c>
      <c r="D183" s="12" t="s">
        <v>17151</v>
      </c>
      <c r="E183" s="12" t="s">
        <v>3188</v>
      </c>
      <c r="F183" s="12">
        <v>3.6132170000000001</v>
      </c>
      <c r="G183" s="12">
        <f t="shared" si="2"/>
        <v>4</v>
      </c>
    </row>
    <row r="184" spans="1:7" x14ac:dyDescent="0.2">
      <c r="A184" s="12" t="s">
        <v>16960</v>
      </c>
      <c r="B184" s="12" t="s">
        <v>16961</v>
      </c>
      <c r="C184" s="12" t="s">
        <v>16992</v>
      </c>
      <c r="D184" s="12" t="s">
        <v>17152</v>
      </c>
      <c r="E184" s="12" t="s">
        <v>3188</v>
      </c>
      <c r="F184" s="12">
        <v>3.6656789999999999</v>
      </c>
      <c r="G184" s="12">
        <f t="shared" si="2"/>
        <v>4</v>
      </c>
    </row>
    <row r="185" spans="1:7" x14ac:dyDescent="0.2">
      <c r="A185" s="12" t="s">
        <v>16960</v>
      </c>
      <c r="B185" s="12" t="s">
        <v>16961</v>
      </c>
      <c r="C185" s="12" t="s">
        <v>16992</v>
      </c>
      <c r="D185" s="12" t="s">
        <v>17153</v>
      </c>
      <c r="E185" s="12" t="s">
        <v>16963</v>
      </c>
      <c r="F185" s="12">
        <v>3.8745889999999998</v>
      </c>
      <c r="G185" s="12">
        <f t="shared" si="2"/>
        <v>4</v>
      </c>
    </row>
    <row r="186" spans="1:7" x14ac:dyDescent="0.2">
      <c r="A186" s="12" t="s">
        <v>16960</v>
      </c>
      <c r="B186" s="12" t="s">
        <v>16961</v>
      </c>
      <c r="C186" s="12" t="s">
        <v>16992</v>
      </c>
      <c r="D186" s="12" t="s">
        <v>17154</v>
      </c>
      <c r="E186" s="12" t="s">
        <v>3188</v>
      </c>
      <c r="F186" s="12">
        <v>3.876957</v>
      </c>
      <c r="G186" s="12">
        <f t="shared" si="2"/>
        <v>4</v>
      </c>
    </row>
    <row r="187" spans="1:7" x14ac:dyDescent="0.2">
      <c r="A187" s="12" t="s">
        <v>16960</v>
      </c>
      <c r="B187" s="12" t="s">
        <v>16961</v>
      </c>
      <c r="C187" s="12" t="s">
        <v>16992</v>
      </c>
      <c r="D187" s="12" t="s">
        <v>17155</v>
      </c>
      <c r="E187" s="12" t="s">
        <v>16963</v>
      </c>
      <c r="F187" s="12">
        <v>3.8226110000000002</v>
      </c>
      <c r="G187" s="12">
        <f t="shared" si="2"/>
        <v>4</v>
      </c>
    </row>
    <row r="188" spans="1:7" x14ac:dyDescent="0.2">
      <c r="A188" s="12" t="s">
        <v>16960</v>
      </c>
      <c r="B188" s="12" t="s">
        <v>16961</v>
      </c>
      <c r="C188" s="12" t="s">
        <v>16992</v>
      </c>
      <c r="D188" s="12" t="s">
        <v>17156</v>
      </c>
      <c r="E188" s="12" t="s">
        <v>16963</v>
      </c>
      <c r="F188" s="12">
        <v>3.540095</v>
      </c>
      <c r="G188" s="12">
        <f t="shared" si="2"/>
        <v>4</v>
      </c>
    </row>
    <row r="189" spans="1:7" x14ac:dyDescent="0.2">
      <c r="A189" s="12" t="s">
        <v>16960</v>
      </c>
      <c r="B189" s="12" t="s">
        <v>16961</v>
      </c>
      <c r="C189" s="12" t="s">
        <v>16992</v>
      </c>
      <c r="D189" s="12" t="s">
        <v>17157</v>
      </c>
      <c r="E189" s="12" t="s">
        <v>3188</v>
      </c>
      <c r="F189" s="12">
        <v>3.683951</v>
      </c>
      <c r="G189" s="12">
        <f t="shared" si="2"/>
        <v>4</v>
      </c>
    </row>
    <row r="190" spans="1:7" x14ac:dyDescent="0.2">
      <c r="A190" s="12" t="s">
        <v>16960</v>
      </c>
      <c r="B190" s="12" t="s">
        <v>16961</v>
      </c>
      <c r="C190" s="12" t="s">
        <v>16992</v>
      </c>
      <c r="D190" s="12" t="s">
        <v>17158</v>
      </c>
      <c r="E190" s="12" t="s">
        <v>16963</v>
      </c>
      <c r="F190" s="12">
        <v>4.4002629999999998</v>
      </c>
      <c r="G190" s="12">
        <f t="shared" si="2"/>
        <v>4</v>
      </c>
    </row>
    <row r="191" spans="1:7" x14ac:dyDescent="0.2">
      <c r="A191" s="12" t="s">
        <v>16960</v>
      </c>
      <c r="B191" s="12" t="s">
        <v>16961</v>
      </c>
      <c r="C191" s="12" t="s">
        <v>16992</v>
      </c>
      <c r="D191" s="12" t="s">
        <v>17159</v>
      </c>
      <c r="E191" s="12" t="s">
        <v>16963</v>
      </c>
      <c r="F191" s="12">
        <v>3.8545400000000001</v>
      </c>
      <c r="G191" s="12">
        <f t="shared" si="2"/>
        <v>4</v>
      </c>
    </row>
    <row r="192" spans="1:7" x14ac:dyDescent="0.2">
      <c r="A192" s="12" t="s">
        <v>16960</v>
      </c>
      <c r="B192" s="12" t="s">
        <v>16961</v>
      </c>
      <c r="C192" s="12" t="s">
        <v>16992</v>
      </c>
      <c r="D192" s="12" t="s">
        <v>17160</v>
      </c>
      <c r="E192" s="12" t="s">
        <v>3188</v>
      </c>
      <c r="F192" s="12">
        <v>4.0295120000000004</v>
      </c>
      <c r="G192" s="12">
        <f t="shared" si="2"/>
        <v>4</v>
      </c>
    </row>
    <row r="193" spans="1:7" x14ac:dyDescent="0.2">
      <c r="A193" s="12" t="s">
        <v>16960</v>
      </c>
      <c r="B193" s="12" t="s">
        <v>16961</v>
      </c>
      <c r="C193" s="12" t="s">
        <v>16992</v>
      </c>
      <c r="D193" s="12" t="s">
        <v>17161</v>
      </c>
      <c r="E193" s="12" t="s">
        <v>16963</v>
      </c>
      <c r="F193" s="12">
        <v>4.4084529999999997</v>
      </c>
      <c r="G193" s="12">
        <f t="shared" si="2"/>
        <v>4</v>
      </c>
    </row>
    <row r="194" spans="1:7" x14ac:dyDescent="0.2">
      <c r="A194" s="12" t="s">
        <v>16960</v>
      </c>
      <c r="B194" s="12" t="s">
        <v>16961</v>
      </c>
      <c r="C194" s="12" t="s">
        <v>16992</v>
      </c>
      <c r="D194" s="12" t="s">
        <v>17162</v>
      </c>
      <c r="E194" s="12" t="s">
        <v>16963</v>
      </c>
      <c r="F194" s="12">
        <v>3.8618830000000002</v>
      </c>
      <c r="G194" s="12">
        <f t="shared" ref="G194:G257" si="3">ROUND(F194,0)</f>
        <v>4</v>
      </c>
    </row>
    <row r="195" spans="1:7" x14ac:dyDescent="0.2">
      <c r="A195" s="12" t="s">
        <v>16960</v>
      </c>
      <c r="B195" s="12" t="s">
        <v>16961</v>
      </c>
      <c r="C195" s="12" t="s">
        <v>16992</v>
      </c>
      <c r="D195" s="12" t="s">
        <v>17163</v>
      </c>
      <c r="E195" s="12" t="s">
        <v>3188</v>
      </c>
      <c r="F195" s="12">
        <v>3.5427</v>
      </c>
      <c r="G195" s="12">
        <f t="shared" si="3"/>
        <v>4</v>
      </c>
    </row>
    <row r="196" spans="1:7" x14ac:dyDescent="0.2">
      <c r="A196" s="12" t="s">
        <v>16960</v>
      </c>
      <c r="B196" s="12" t="s">
        <v>16961</v>
      </c>
      <c r="C196" s="12" t="s">
        <v>16997</v>
      </c>
      <c r="D196" s="12" t="s">
        <v>17164</v>
      </c>
      <c r="E196" s="12" t="s">
        <v>3188</v>
      </c>
      <c r="F196" s="12">
        <v>3.853898</v>
      </c>
      <c r="G196" s="12">
        <f t="shared" si="3"/>
        <v>4</v>
      </c>
    </row>
    <row r="197" spans="1:7" x14ac:dyDescent="0.2">
      <c r="A197" s="12" t="s">
        <v>16960</v>
      </c>
      <c r="B197" s="12" t="s">
        <v>16961</v>
      </c>
      <c r="C197" s="12" t="s">
        <v>16997</v>
      </c>
      <c r="D197" s="12" t="s">
        <v>17165</v>
      </c>
      <c r="E197" s="12" t="s">
        <v>16963</v>
      </c>
      <c r="F197" s="12">
        <v>3.5913650000000001</v>
      </c>
      <c r="G197" s="12">
        <f t="shared" si="3"/>
        <v>4</v>
      </c>
    </row>
    <row r="198" spans="1:7" x14ac:dyDescent="0.2">
      <c r="A198" s="12" t="s">
        <v>16960</v>
      </c>
      <c r="B198" s="12" t="s">
        <v>16961</v>
      </c>
      <c r="C198" s="12" t="s">
        <v>16997</v>
      </c>
      <c r="D198" s="12" t="s">
        <v>17166</v>
      </c>
      <c r="E198" s="12" t="s">
        <v>16963</v>
      </c>
      <c r="F198" s="12">
        <v>3.794295</v>
      </c>
      <c r="G198" s="12">
        <f t="shared" si="3"/>
        <v>4</v>
      </c>
    </row>
    <row r="199" spans="1:7" x14ac:dyDescent="0.2">
      <c r="A199" s="12" t="s">
        <v>16960</v>
      </c>
      <c r="B199" s="12" t="s">
        <v>16961</v>
      </c>
      <c r="C199" s="12" t="s">
        <v>16997</v>
      </c>
      <c r="D199" s="12" t="s">
        <v>17167</v>
      </c>
      <c r="E199" s="12" t="s">
        <v>16963</v>
      </c>
      <c r="F199" s="12">
        <v>4.4414150000000001</v>
      </c>
      <c r="G199" s="12">
        <f t="shared" si="3"/>
        <v>4</v>
      </c>
    </row>
    <row r="200" spans="1:7" x14ac:dyDescent="0.2">
      <c r="A200" s="12" t="s">
        <v>16960</v>
      </c>
      <c r="B200" s="12" t="s">
        <v>16961</v>
      </c>
      <c r="C200" s="12" t="s">
        <v>16997</v>
      </c>
      <c r="D200" s="12" t="s">
        <v>17168</v>
      </c>
      <c r="E200" s="12" t="s">
        <v>3188</v>
      </c>
      <c r="F200" s="12">
        <v>3.9279419999999998</v>
      </c>
      <c r="G200" s="12">
        <f t="shared" si="3"/>
        <v>4</v>
      </c>
    </row>
    <row r="201" spans="1:7" x14ac:dyDescent="0.2">
      <c r="A201" s="12" t="s">
        <v>16960</v>
      </c>
      <c r="B201" s="12" t="s">
        <v>16961</v>
      </c>
      <c r="C201" s="12" t="s">
        <v>16997</v>
      </c>
      <c r="D201" s="12" t="s">
        <v>17169</v>
      </c>
      <c r="E201" s="12" t="s">
        <v>3188</v>
      </c>
      <c r="F201" s="12">
        <v>4.4653419999999997</v>
      </c>
      <c r="G201" s="12">
        <f t="shared" si="3"/>
        <v>4</v>
      </c>
    </row>
    <row r="202" spans="1:7" x14ac:dyDescent="0.2">
      <c r="A202" s="12" t="s">
        <v>16960</v>
      </c>
      <c r="B202" s="12" t="s">
        <v>16961</v>
      </c>
      <c r="C202" s="12" t="s">
        <v>16997</v>
      </c>
      <c r="D202" s="12" t="s">
        <v>17170</v>
      </c>
      <c r="E202" s="12" t="s">
        <v>3188</v>
      </c>
      <c r="F202" s="12">
        <v>3.840017</v>
      </c>
      <c r="G202" s="12">
        <f t="shared" si="3"/>
        <v>4</v>
      </c>
    </row>
    <row r="203" spans="1:7" x14ac:dyDescent="0.2">
      <c r="A203" s="12" t="s">
        <v>16960</v>
      </c>
      <c r="B203" s="12" t="s">
        <v>16961</v>
      </c>
      <c r="C203" s="12" t="s">
        <v>16997</v>
      </c>
      <c r="D203" s="12" t="s">
        <v>17171</v>
      </c>
      <c r="E203" s="12" t="s">
        <v>16963</v>
      </c>
      <c r="F203" s="12">
        <v>3.644307</v>
      </c>
      <c r="G203" s="12">
        <f t="shared" si="3"/>
        <v>4</v>
      </c>
    </row>
    <row r="204" spans="1:7" x14ac:dyDescent="0.2">
      <c r="A204" s="12" t="s">
        <v>16960</v>
      </c>
      <c r="B204" s="12" t="s">
        <v>16961</v>
      </c>
      <c r="C204" s="12" t="s">
        <v>16997</v>
      </c>
      <c r="D204" s="12" t="s">
        <v>17172</v>
      </c>
      <c r="E204" s="12" t="s">
        <v>3188</v>
      </c>
      <c r="F204" s="12">
        <v>3.6216400000000002</v>
      </c>
      <c r="G204" s="12">
        <f t="shared" si="3"/>
        <v>4</v>
      </c>
    </row>
    <row r="205" spans="1:7" x14ac:dyDescent="0.2">
      <c r="A205" s="12" t="s">
        <v>16960</v>
      </c>
      <c r="B205" s="12" t="s">
        <v>16961</v>
      </c>
      <c r="C205" s="12" t="s">
        <v>16997</v>
      </c>
      <c r="D205" s="12" t="s">
        <v>17173</v>
      </c>
      <c r="E205" s="12" t="s">
        <v>16963</v>
      </c>
      <c r="F205" s="12">
        <v>3.7190620000000001</v>
      </c>
      <c r="G205" s="12">
        <f t="shared" si="3"/>
        <v>4</v>
      </c>
    </row>
    <row r="206" spans="1:7" x14ac:dyDescent="0.2">
      <c r="A206" s="12" t="s">
        <v>16960</v>
      </c>
      <c r="B206" s="12" t="s">
        <v>16961</v>
      </c>
      <c r="C206" s="12" t="s">
        <v>16997</v>
      </c>
      <c r="D206" s="12" t="s">
        <v>17174</v>
      </c>
      <c r="E206" s="12" t="s">
        <v>16963</v>
      </c>
      <c r="F206" s="12">
        <v>4.4783850000000003</v>
      </c>
      <c r="G206" s="12">
        <f t="shared" si="3"/>
        <v>4</v>
      </c>
    </row>
    <row r="207" spans="1:7" x14ac:dyDescent="0.2">
      <c r="A207" s="12" t="s">
        <v>16960</v>
      </c>
      <c r="B207" s="12" t="s">
        <v>16961</v>
      </c>
      <c r="C207" s="12" t="s">
        <v>16997</v>
      </c>
      <c r="D207" s="12" t="s">
        <v>17175</v>
      </c>
      <c r="E207" s="12" t="s">
        <v>16963</v>
      </c>
      <c r="F207" s="12">
        <v>3.605899</v>
      </c>
      <c r="G207" s="12">
        <f t="shared" si="3"/>
        <v>4</v>
      </c>
    </row>
    <row r="208" spans="1:7" x14ac:dyDescent="0.2">
      <c r="A208" s="12" t="s">
        <v>16960</v>
      </c>
      <c r="B208" s="12" t="s">
        <v>16961</v>
      </c>
      <c r="C208" s="12" t="s">
        <v>16997</v>
      </c>
      <c r="D208" s="12" t="s">
        <v>17176</v>
      </c>
      <c r="E208" s="12" t="s">
        <v>3188</v>
      </c>
      <c r="F208" s="12">
        <v>3.7997049999999999</v>
      </c>
      <c r="G208" s="12">
        <f t="shared" si="3"/>
        <v>4</v>
      </c>
    </row>
    <row r="209" spans="1:7" x14ac:dyDescent="0.2">
      <c r="A209" s="12" t="s">
        <v>16960</v>
      </c>
      <c r="B209" s="12" t="s">
        <v>16961</v>
      </c>
      <c r="C209" s="12" t="s">
        <v>16997</v>
      </c>
      <c r="D209" s="12" t="s">
        <v>17177</v>
      </c>
      <c r="E209" s="12" t="s">
        <v>16963</v>
      </c>
      <c r="F209" s="12">
        <v>3.8268249999999999</v>
      </c>
      <c r="G209" s="12">
        <f t="shared" si="3"/>
        <v>4</v>
      </c>
    </row>
    <row r="210" spans="1:7" x14ac:dyDescent="0.2">
      <c r="A210" s="12" t="s">
        <v>16960</v>
      </c>
      <c r="B210" s="12" t="s">
        <v>16961</v>
      </c>
      <c r="C210" s="12" t="s">
        <v>16997</v>
      </c>
      <c r="D210" s="12" t="s">
        <v>17178</v>
      </c>
      <c r="E210" s="12" t="s">
        <v>3188</v>
      </c>
      <c r="F210" s="12">
        <v>4.2994260000000004</v>
      </c>
      <c r="G210" s="12">
        <f t="shared" si="3"/>
        <v>4</v>
      </c>
    </row>
    <row r="211" spans="1:7" x14ac:dyDescent="0.2">
      <c r="A211" s="12" t="s">
        <v>16960</v>
      </c>
      <c r="B211" s="12" t="s">
        <v>16961</v>
      </c>
      <c r="C211" s="12" t="s">
        <v>16997</v>
      </c>
      <c r="D211" s="12" t="s">
        <v>17179</v>
      </c>
      <c r="E211" s="12" t="s">
        <v>16963</v>
      </c>
      <c r="F211" s="12">
        <v>4.4683460000000004</v>
      </c>
      <c r="G211" s="12">
        <f t="shared" si="3"/>
        <v>4</v>
      </c>
    </row>
    <row r="212" spans="1:7" x14ac:dyDescent="0.2">
      <c r="A212" s="12" t="s">
        <v>16960</v>
      </c>
      <c r="B212" s="12" t="s">
        <v>16961</v>
      </c>
      <c r="C212" s="12" t="s">
        <v>16997</v>
      </c>
      <c r="D212" s="12" t="s">
        <v>17180</v>
      </c>
      <c r="E212" s="12" t="s">
        <v>16963</v>
      </c>
      <c r="F212" s="12">
        <v>3.7126450000000002</v>
      </c>
      <c r="G212" s="12">
        <f t="shared" si="3"/>
        <v>4</v>
      </c>
    </row>
    <row r="213" spans="1:7" x14ac:dyDescent="0.2">
      <c r="A213" s="12" t="s">
        <v>16960</v>
      </c>
      <c r="B213" s="12" t="s">
        <v>16961</v>
      </c>
      <c r="C213" s="12" t="s">
        <v>16997</v>
      </c>
      <c r="D213" s="12" t="s">
        <v>17181</v>
      </c>
      <c r="E213" s="12" t="s">
        <v>3188</v>
      </c>
      <c r="F213" s="12">
        <v>4.3541439999999998</v>
      </c>
      <c r="G213" s="12">
        <f t="shared" si="3"/>
        <v>4</v>
      </c>
    </row>
    <row r="214" spans="1:7" x14ac:dyDescent="0.2">
      <c r="A214" s="12" t="s">
        <v>16960</v>
      </c>
      <c r="B214" s="12" t="s">
        <v>16961</v>
      </c>
      <c r="C214" s="12" t="s">
        <v>16997</v>
      </c>
      <c r="D214" s="12" t="s">
        <v>17182</v>
      </c>
      <c r="E214" s="12" t="s">
        <v>16963</v>
      </c>
      <c r="F214" s="12">
        <v>4.4149079999999996</v>
      </c>
      <c r="G214" s="12">
        <f t="shared" si="3"/>
        <v>4</v>
      </c>
    </row>
    <row r="215" spans="1:7" x14ac:dyDescent="0.2">
      <c r="A215" s="12" t="s">
        <v>16960</v>
      </c>
      <c r="B215" s="12" t="s">
        <v>16961</v>
      </c>
      <c r="C215" s="12" t="s">
        <v>16997</v>
      </c>
      <c r="D215" s="12" t="s">
        <v>17183</v>
      </c>
      <c r="E215" s="12" t="s">
        <v>3188</v>
      </c>
      <c r="F215" s="12">
        <v>4.1361619999999997</v>
      </c>
      <c r="G215" s="12">
        <f t="shared" si="3"/>
        <v>4</v>
      </c>
    </row>
    <row r="216" spans="1:7" x14ac:dyDescent="0.2">
      <c r="A216" s="12" t="s">
        <v>16960</v>
      </c>
      <c r="B216" s="12" t="s">
        <v>16961</v>
      </c>
      <c r="C216" s="12" t="s">
        <v>16992</v>
      </c>
      <c r="D216" s="12" t="s">
        <v>17184</v>
      </c>
      <c r="E216" s="12" t="s">
        <v>3188</v>
      </c>
      <c r="F216" s="12">
        <v>3.656711</v>
      </c>
      <c r="G216" s="12">
        <f t="shared" si="3"/>
        <v>4</v>
      </c>
    </row>
    <row r="217" spans="1:7" x14ac:dyDescent="0.2">
      <c r="A217" s="12" t="s">
        <v>16960</v>
      </c>
      <c r="B217" s="12" t="s">
        <v>16961</v>
      </c>
      <c r="C217" s="12" t="s">
        <v>16992</v>
      </c>
      <c r="D217" s="12" t="s">
        <v>17185</v>
      </c>
      <c r="E217" s="12" t="s">
        <v>3188</v>
      </c>
      <c r="F217" s="12">
        <v>3.8117510000000001</v>
      </c>
      <c r="G217" s="12">
        <f t="shared" si="3"/>
        <v>4</v>
      </c>
    </row>
    <row r="218" spans="1:7" x14ac:dyDescent="0.2">
      <c r="A218" s="12" t="s">
        <v>16960</v>
      </c>
      <c r="B218" s="12" t="s">
        <v>16961</v>
      </c>
      <c r="C218" s="12" t="s">
        <v>16992</v>
      </c>
      <c r="D218" s="12" t="s">
        <v>17186</v>
      </c>
      <c r="E218" s="12" t="s">
        <v>16963</v>
      </c>
      <c r="F218" s="12">
        <v>3.5641660000000002</v>
      </c>
      <c r="G218" s="12">
        <f t="shared" si="3"/>
        <v>4</v>
      </c>
    </row>
    <row r="219" spans="1:7" x14ac:dyDescent="0.2">
      <c r="A219" s="12" t="s">
        <v>16960</v>
      </c>
      <c r="B219" s="12" t="s">
        <v>16961</v>
      </c>
      <c r="C219" s="12" t="s">
        <v>16992</v>
      </c>
      <c r="D219" s="12" t="s">
        <v>17187</v>
      </c>
      <c r="E219" s="12" t="s">
        <v>16963</v>
      </c>
      <c r="F219" s="12">
        <v>3.7998090000000002</v>
      </c>
      <c r="G219" s="12">
        <f t="shared" si="3"/>
        <v>4</v>
      </c>
    </row>
    <row r="220" spans="1:7" x14ac:dyDescent="0.2">
      <c r="A220" s="12" t="s">
        <v>16960</v>
      </c>
      <c r="B220" s="12" t="s">
        <v>16961</v>
      </c>
      <c r="C220" s="12" t="s">
        <v>16976</v>
      </c>
      <c r="D220" s="12" t="s">
        <v>17188</v>
      </c>
      <c r="E220" s="12" t="s">
        <v>16963</v>
      </c>
      <c r="F220" s="12">
        <v>3.6641699999999999</v>
      </c>
      <c r="G220" s="12">
        <f t="shared" si="3"/>
        <v>4</v>
      </c>
    </row>
    <row r="221" spans="1:7" x14ac:dyDescent="0.2">
      <c r="A221" s="12" t="s">
        <v>16960</v>
      </c>
      <c r="B221" s="12" t="s">
        <v>16961</v>
      </c>
      <c r="C221" s="12" t="s">
        <v>16997</v>
      </c>
      <c r="D221" s="12" t="s">
        <v>17189</v>
      </c>
      <c r="E221" s="12" t="s">
        <v>16963</v>
      </c>
      <c r="F221" s="12">
        <v>4.1654689999999999</v>
      </c>
      <c r="G221" s="12">
        <f t="shared" si="3"/>
        <v>4</v>
      </c>
    </row>
    <row r="222" spans="1:7" x14ac:dyDescent="0.2">
      <c r="A222" s="12" t="s">
        <v>16960</v>
      </c>
      <c r="B222" s="12" t="s">
        <v>16961</v>
      </c>
      <c r="C222" s="12" t="s">
        <v>16997</v>
      </c>
      <c r="D222" s="12" t="s">
        <v>17190</v>
      </c>
      <c r="E222" s="12" t="s">
        <v>3188</v>
      </c>
      <c r="F222" s="12">
        <v>3.8392279999999999</v>
      </c>
      <c r="G222" s="12">
        <f t="shared" si="3"/>
        <v>4</v>
      </c>
    </row>
    <row r="223" spans="1:7" x14ac:dyDescent="0.2">
      <c r="A223" s="12" t="s">
        <v>16960</v>
      </c>
      <c r="B223" s="12" t="s">
        <v>16961</v>
      </c>
      <c r="C223" s="12" t="s">
        <v>16997</v>
      </c>
      <c r="D223" s="12" t="s">
        <v>17191</v>
      </c>
      <c r="E223" s="12" t="s">
        <v>3188</v>
      </c>
      <c r="F223" s="12">
        <v>3.812125</v>
      </c>
      <c r="G223" s="12">
        <f t="shared" si="3"/>
        <v>4</v>
      </c>
    </row>
    <row r="224" spans="1:7" x14ac:dyDescent="0.2">
      <c r="A224" s="12" t="s">
        <v>16960</v>
      </c>
      <c r="B224" s="12" t="s">
        <v>16961</v>
      </c>
      <c r="C224" s="12" t="s">
        <v>16997</v>
      </c>
      <c r="D224" s="12" t="s">
        <v>17192</v>
      </c>
      <c r="E224" s="12" t="s">
        <v>16963</v>
      </c>
      <c r="F224" s="12">
        <v>3.7831679999999999</v>
      </c>
      <c r="G224" s="12">
        <f t="shared" si="3"/>
        <v>4</v>
      </c>
    </row>
    <row r="225" spans="1:7" x14ac:dyDescent="0.2">
      <c r="A225" s="12" t="s">
        <v>16960</v>
      </c>
      <c r="B225" s="12" t="s">
        <v>16961</v>
      </c>
      <c r="C225" s="12" t="s">
        <v>16997</v>
      </c>
      <c r="D225" s="12" t="s">
        <v>17193</v>
      </c>
      <c r="E225" s="12" t="s">
        <v>3188</v>
      </c>
      <c r="F225" s="12">
        <v>3.6144120000000002</v>
      </c>
      <c r="G225" s="12">
        <f t="shared" si="3"/>
        <v>4</v>
      </c>
    </row>
    <row r="226" spans="1:7" x14ac:dyDescent="0.2">
      <c r="A226" s="12" t="s">
        <v>16960</v>
      </c>
      <c r="B226" s="12" t="s">
        <v>16961</v>
      </c>
      <c r="C226" s="12" t="s">
        <v>16997</v>
      </c>
      <c r="D226" s="12" t="s">
        <v>17194</v>
      </c>
      <c r="E226" s="12" t="s">
        <v>16963</v>
      </c>
      <c r="F226" s="12">
        <v>3.7866979999999999</v>
      </c>
      <c r="G226" s="12">
        <f t="shared" si="3"/>
        <v>4</v>
      </c>
    </row>
    <row r="227" spans="1:7" x14ac:dyDescent="0.2">
      <c r="A227" s="12" t="s">
        <v>16960</v>
      </c>
      <c r="B227" s="12" t="s">
        <v>16961</v>
      </c>
      <c r="C227" s="12" t="s">
        <v>16997</v>
      </c>
      <c r="D227" s="12" t="s">
        <v>17195</v>
      </c>
      <c r="E227" s="12" t="s">
        <v>16963</v>
      </c>
      <c r="F227" s="12">
        <v>3.8455360000000001</v>
      </c>
      <c r="G227" s="12">
        <f t="shared" si="3"/>
        <v>4</v>
      </c>
    </row>
    <row r="228" spans="1:7" x14ac:dyDescent="0.2">
      <c r="A228" s="12" t="s">
        <v>16960</v>
      </c>
      <c r="B228" s="12" t="s">
        <v>16961</v>
      </c>
      <c r="C228" s="12" t="s">
        <v>17014</v>
      </c>
      <c r="D228" s="12" t="s">
        <v>17196</v>
      </c>
      <c r="E228" s="12" t="s">
        <v>16963</v>
      </c>
      <c r="F228" s="12">
        <v>4.042681</v>
      </c>
      <c r="G228" s="12">
        <f t="shared" si="3"/>
        <v>4</v>
      </c>
    </row>
    <row r="229" spans="1:7" x14ac:dyDescent="0.2">
      <c r="A229" s="12" t="s">
        <v>16960</v>
      </c>
      <c r="B229" s="12" t="s">
        <v>16961</v>
      </c>
      <c r="C229" s="12" t="s">
        <v>17014</v>
      </c>
      <c r="D229" s="12" t="s">
        <v>17197</v>
      </c>
      <c r="E229" s="12" t="s">
        <v>16963</v>
      </c>
      <c r="F229" s="12">
        <v>3.9177520000000001</v>
      </c>
      <c r="G229" s="12">
        <f t="shared" si="3"/>
        <v>4</v>
      </c>
    </row>
    <row r="230" spans="1:7" x14ac:dyDescent="0.2">
      <c r="A230" s="12" t="s">
        <v>16960</v>
      </c>
      <c r="B230" s="12" t="s">
        <v>16961</v>
      </c>
      <c r="C230" s="12" t="s">
        <v>17014</v>
      </c>
      <c r="D230" s="12" t="s">
        <v>17198</v>
      </c>
      <c r="E230" s="12" t="s">
        <v>16963</v>
      </c>
      <c r="F230" s="12">
        <v>3.6607949999999998</v>
      </c>
      <c r="G230" s="12">
        <f t="shared" si="3"/>
        <v>4</v>
      </c>
    </row>
    <row r="231" spans="1:7" x14ac:dyDescent="0.2">
      <c r="A231" s="12" t="s">
        <v>16960</v>
      </c>
      <c r="B231" s="12" t="s">
        <v>16961</v>
      </c>
      <c r="C231" s="12" t="s">
        <v>17014</v>
      </c>
      <c r="D231" s="12" t="s">
        <v>422</v>
      </c>
      <c r="E231" s="12" t="s">
        <v>16963</v>
      </c>
      <c r="F231" s="12">
        <v>3.6213410000000001</v>
      </c>
      <c r="G231" s="12">
        <f t="shared" si="3"/>
        <v>4</v>
      </c>
    </row>
    <row r="232" spans="1:7" x14ac:dyDescent="0.2">
      <c r="A232" s="12" t="s">
        <v>16960</v>
      </c>
      <c r="B232" s="12" t="s">
        <v>16961</v>
      </c>
      <c r="C232" s="12" t="s">
        <v>17014</v>
      </c>
      <c r="D232" s="12" t="s">
        <v>17199</v>
      </c>
      <c r="E232" s="12" t="s">
        <v>3188</v>
      </c>
      <c r="F232" s="12">
        <v>3.5816020000000002</v>
      </c>
      <c r="G232" s="12">
        <f t="shared" si="3"/>
        <v>4</v>
      </c>
    </row>
    <row r="233" spans="1:7" x14ac:dyDescent="0.2">
      <c r="A233" s="12" t="s">
        <v>16960</v>
      </c>
      <c r="B233" s="12" t="s">
        <v>16961</v>
      </c>
      <c r="C233" s="12" t="s">
        <v>17014</v>
      </c>
      <c r="D233" s="12" t="s">
        <v>17200</v>
      </c>
      <c r="E233" s="12" t="s">
        <v>3188</v>
      </c>
      <c r="F233" s="12">
        <v>3.752615</v>
      </c>
      <c r="G233" s="12">
        <f t="shared" si="3"/>
        <v>4</v>
      </c>
    </row>
    <row r="234" spans="1:7" x14ac:dyDescent="0.2">
      <c r="A234" s="12" t="s">
        <v>16960</v>
      </c>
      <c r="B234" s="12" t="s">
        <v>16961</v>
      </c>
      <c r="C234" s="12" t="s">
        <v>17014</v>
      </c>
      <c r="D234" s="12" t="s">
        <v>17201</v>
      </c>
      <c r="E234" s="12" t="s">
        <v>16963</v>
      </c>
      <c r="F234" s="12">
        <v>3.6177000000000001</v>
      </c>
      <c r="G234" s="12">
        <f t="shared" si="3"/>
        <v>4</v>
      </c>
    </row>
    <row r="235" spans="1:7" x14ac:dyDescent="0.2">
      <c r="A235" s="12" t="s">
        <v>16960</v>
      </c>
      <c r="B235" s="12" t="s">
        <v>16961</v>
      </c>
      <c r="C235" s="12" t="s">
        <v>17014</v>
      </c>
      <c r="D235" s="12" t="s">
        <v>17202</v>
      </c>
      <c r="E235" s="12" t="s">
        <v>3188</v>
      </c>
      <c r="F235" s="12">
        <v>3.5107390000000001</v>
      </c>
      <c r="G235" s="12">
        <f t="shared" si="3"/>
        <v>4</v>
      </c>
    </row>
    <row r="236" spans="1:7" x14ac:dyDescent="0.2">
      <c r="A236" s="12" t="s">
        <v>16960</v>
      </c>
      <c r="B236" s="12" t="s">
        <v>16961</v>
      </c>
      <c r="C236" s="12" t="s">
        <v>17014</v>
      </c>
      <c r="D236" s="12" t="s">
        <v>17203</v>
      </c>
      <c r="E236" s="12" t="s">
        <v>16963</v>
      </c>
      <c r="F236" s="12">
        <v>4.0048810000000001</v>
      </c>
      <c r="G236" s="12">
        <f t="shared" si="3"/>
        <v>4</v>
      </c>
    </row>
    <row r="237" spans="1:7" x14ac:dyDescent="0.2">
      <c r="A237" s="12" t="s">
        <v>16960</v>
      </c>
      <c r="B237" s="12" t="s">
        <v>16961</v>
      </c>
      <c r="C237" s="12" t="s">
        <v>17014</v>
      </c>
      <c r="D237" s="12" t="s">
        <v>17204</v>
      </c>
      <c r="E237" s="12" t="s">
        <v>16963</v>
      </c>
      <c r="F237" s="12">
        <v>3.796373</v>
      </c>
      <c r="G237" s="12">
        <f t="shared" si="3"/>
        <v>4</v>
      </c>
    </row>
    <row r="238" spans="1:7" x14ac:dyDescent="0.2">
      <c r="A238" s="12" t="s">
        <v>16960</v>
      </c>
      <c r="B238" s="12" t="s">
        <v>16961</v>
      </c>
      <c r="C238" s="12" t="s">
        <v>17014</v>
      </c>
      <c r="D238" s="12" t="s">
        <v>17205</v>
      </c>
      <c r="E238" s="12" t="s">
        <v>3188</v>
      </c>
      <c r="F238" s="12">
        <v>4.4535590000000003</v>
      </c>
      <c r="G238" s="12">
        <f t="shared" si="3"/>
        <v>4</v>
      </c>
    </row>
    <row r="239" spans="1:7" x14ac:dyDescent="0.2">
      <c r="A239" s="12" t="s">
        <v>16960</v>
      </c>
      <c r="B239" s="12" t="s">
        <v>16961</v>
      </c>
      <c r="C239" s="12" t="s">
        <v>17014</v>
      </c>
      <c r="D239" s="12" t="s">
        <v>17206</v>
      </c>
      <c r="E239" s="12" t="s">
        <v>16963</v>
      </c>
      <c r="F239" s="12">
        <v>3.775884</v>
      </c>
      <c r="G239" s="12">
        <f t="shared" si="3"/>
        <v>4</v>
      </c>
    </row>
    <row r="240" spans="1:7" x14ac:dyDescent="0.2">
      <c r="A240" s="12" t="s">
        <v>16960</v>
      </c>
      <c r="B240" s="12" t="s">
        <v>16961</v>
      </c>
      <c r="C240" s="12" t="s">
        <v>17014</v>
      </c>
      <c r="D240" s="12" t="s">
        <v>17207</v>
      </c>
      <c r="E240" s="12" t="s">
        <v>3188</v>
      </c>
      <c r="F240" s="12">
        <v>3.7291910000000001</v>
      </c>
      <c r="G240" s="12">
        <f t="shared" si="3"/>
        <v>4</v>
      </c>
    </row>
    <row r="241" spans="1:7" x14ac:dyDescent="0.2">
      <c r="A241" s="12" t="s">
        <v>16960</v>
      </c>
      <c r="B241" s="12" t="s">
        <v>16961</v>
      </c>
      <c r="C241" s="12" t="s">
        <v>17014</v>
      </c>
      <c r="D241" s="12" t="s">
        <v>17208</v>
      </c>
      <c r="E241" s="12" t="s">
        <v>16963</v>
      </c>
      <c r="F241" s="12">
        <v>3.7423980000000001</v>
      </c>
      <c r="G241" s="12">
        <f t="shared" si="3"/>
        <v>4</v>
      </c>
    </row>
    <row r="242" spans="1:7" x14ac:dyDescent="0.2">
      <c r="A242" s="12" t="s">
        <v>16960</v>
      </c>
      <c r="B242" s="12" t="s">
        <v>16961</v>
      </c>
      <c r="C242" s="12" t="s">
        <v>17014</v>
      </c>
      <c r="D242" s="12" t="s">
        <v>17209</v>
      </c>
      <c r="E242" s="12" t="s">
        <v>3188</v>
      </c>
      <c r="F242" s="12">
        <v>3.5589300000000001</v>
      </c>
      <c r="G242" s="12">
        <f t="shared" si="3"/>
        <v>4</v>
      </c>
    </row>
    <row r="243" spans="1:7" x14ac:dyDescent="0.2">
      <c r="A243" s="12" t="s">
        <v>16960</v>
      </c>
      <c r="B243" s="12" t="s">
        <v>16961</v>
      </c>
      <c r="C243" s="12" t="s">
        <v>17014</v>
      </c>
      <c r="D243" s="12" t="s">
        <v>17210</v>
      </c>
      <c r="E243" s="12" t="s">
        <v>16963</v>
      </c>
      <c r="F243" s="12">
        <v>4.4395300000000004</v>
      </c>
      <c r="G243" s="12">
        <f t="shared" si="3"/>
        <v>4</v>
      </c>
    </row>
    <row r="244" spans="1:7" x14ac:dyDescent="0.2">
      <c r="A244" s="12" t="s">
        <v>16960</v>
      </c>
      <c r="B244" s="12" t="s">
        <v>16961</v>
      </c>
      <c r="C244" s="12" t="s">
        <v>17014</v>
      </c>
      <c r="D244" s="12" t="s">
        <v>17211</v>
      </c>
      <c r="E244" s="12" t="s">
        <v>3188</v>
      </c>
      <c r="F244" s="12">
        <v>3.6332650000000002</v>
      </c>
      <c r="G244" s="12">
        <f t="shared" si="3"/>
        <v>4</v>
      </c>
    </row>
    <row r="245" spans="1:7" x14ac:dyDescent="0.2">
      <c r="A245" s="12" t="s">
        <v>16960</v>
      </c>
      <c r="B245" s="12" t="s">
        <v>16961</v>
      </c>
      <c r="C245" s="12" t="s">
        <v>17014</v>
      </c>
      <c r="D245" s="12" t="s">
        <v>17212</v>
      </c>
      <c r="E245" s="12" t="s">
        <v>16963</v>
      </c>
      <c r="F245" s="12">
        <v>3.9399160000000002</v>
      </c>
      <c r="G245" s="12">
        <f t="shared" si="3"/>
        <v>4</v>
      </c>
    </row>
    <row r="246" spans="1:7" x14ac:dyDescent="0.2">
      <c r="A246" s="12" t="s">
        <v>16960</v>
      </c>
      <c r="B246" s="12" t="s">
        <v>16961</v>
      </c>
      <c r="C246" s="12" t="s">
        <v>17014</v>
      </c>
      <c r="D246" s="12" t="s">
        <v>17213</v>
      </c>
      <c r="E246" s="12" t="s">
        <v>16963</v>
      </c>
      <c r="F246" s="12">
        <v>3.682296</v>
      </c>
      <c r="G246" s="12">
        <f t="shared" si="3"/>
        <v>4</v>
      </c>
    </row>
    <row r="247" spans="1:7" x14ac:dyDescent="0.2">
      <c r="A247" s="12" t="s">
        <v>16960</v>
      </c>
      <c r="B247" s="12" t="s">
        <v>16961</v>
      </c>
      <c r="C247" s="12" t="s">
        <v>17014</v>
      </c>
      <c r="D247" s="12" t="s">
        <v>17214</v>
      </c>
      <c r="E247" s="12" t="s">
        <v>16963</v>
      </c>
      <c r="F247" s="12">
        <v>3.9066869999999998</v>
      </c>
      <c r="G247" s="12">
        <f t="shared" si="3"/>
        <v>4</v>
      </c>
    </row>
    <row r="248" spans="1:7" x14ac:dyDescent="0.2">
      <c r="A248" s="12" t="s">
        <v>16960</v>
      </c>
      <c r="B248" s="12" t="s">
        <v>16961</v>
      </c>
      <c r="C248" s="12" t="s">
        <v>17014</v>
      </c>
      <c r="D248" s="12" t="s">
        <v>17215</v>
      </c>
      <c r="E248" s="12" t="s">
        <v>3188</v>
      </c>
      <c r="F248" s="12">
        <v>4.0736509999999999</v>
      </c>
      <c r="G248" s="12">
        <f t="shared" si="3"/>
        <v>4</v>
      </c>
    </row>
    <row r="249" spans="1:7" x14ac:dyDescent="0.2">
      <c r="A249" s="12" t="s">
        <v>16960</v>
      </c>
      <c r="B249" s="12" t="s">
        <v>16961</v>
      </c>
      <c r="C249" s="12" t="s">
        <v>641</v>
      </c>
      <c r="D249" s="12" t="s">
        <v>17216</v>
      </c>
      <c r="E249" s="12" t="s">
        <v>3188</v>
      </c>
      <c r="F249" s="12">
        <v>3.8954309999999999</v>
      </c>
      <c r="G249" s="12">
        <f t="shared" si="3"/>
        <v>4</v>
      </c>
    </row>
    <row r="250" spans="1:7" x14ac:dyDescent="0.2">
      <c r="A250" s="12" t="s">
        <v>16960</v>
      </c>
      <c r="B250" s="12" t="s">
        <v>16961</v>
      </c>
      <c r="C250" s="12" t="s">
        <v>641</v>
      </c>
      <c r="D250" s="12" t="s">
        <v>17217</v>
      </c>
      <c r="E250" s="12" t="s">
        <v>16963</v>
      </c>
      <c r="F250" s="12">
        <v>4.3747579999999999</v>
      </c>
      <c r="G250" s="12">
        <f t="shared" si="3"/>
        <v>4</v>
      </c>
    </row>
    <row r="251" spans="1:7" x14ac:dyDescent="0.2">
      <c r="A251" s="12" t="s">
        <v>16960</v>
      </c>
      <c r="B251" s="12" t="s">
        <v>16961</v>
      </c>
      <c r="C251" s="12" t="s">
        <v>641</v>
      </c>
      <c r="D251" s="12" t="s">
        <v>17218</v>
      </c>
      <c r="E251" s="12" t="s">
        <v>3188</v>
      </c>
      <c r="F251" s="12">
        <v>3.8001830000000001</v>
      </c>
      <c r="G251" s="12">
        <f t="shared" si="3"/>
        <v>4</v>
      </c>
    </row>
    <row r="252" spans="1:7" x14ac:dyDescent="0.2">
      <c r="A252" s="12" t="s">
        <v>16960</v>
      </c>
      <c r="B252" s="12" t="s">
        <v>16961</v>
      </c>
      <c r="C252" s="12" t="s">
        <v>641</v>
      </c>
      <c r="D252" s="12" t="s">
        <v>17219</v>
      </c>
      <c r="E252" s="12" t="s">
        <v>3188</v>
      </c>
      <c r="F252" s="12">
        <v>3.9010349999999998</v>
      </c>
      <c r="G252" s="12">
        <f t="shared" si="3"/>
        <v>4</v>
      </c>
    </row>
    <row r="253" spans="1:7" x14ac:dyDescent="0.2">
      <c r="A253" s="12" t="s">
        <v>16960</v>
      </c>
      <c r="B253" s="12" t="s">
        <v>16961</v>
      </c>
      <c r="C253" s="12" t="s">
        <v>641</v>
      </c>
      <c r="D253" s="12" t="s">
        <v>17220</v>
      </c>
      <c r="E253" s="12" t="s">
        <v>16963</v>
      </c>
      <c r="F253" s="12">
        <v>3.8852530000000001</v>
      </c>
      <c r="G253" s="12">
        <f t="shared" si="3"/>
        <v>4</v>
      </c>
    </row>
    <row r="254" spans="1:7" x14ac:dyDescent="0.2">
      <c r="A254" s="12" t="s">
        <v>16960</v>
      </c>
      <c r="B254" s="12" t="s">
        <v>16961</v>
      </c>
      <c r="C254" s="12" t="s">
        <v>641</v>
      </c>
      <c r="D254" s="12" t="s">
        <v>17221</v>
      </c>
      <c r="E254" s="12" t="s">
        <v>16963</v>
      </c>
      <c r="F254" s="12">
        <v>3.6769660000000002</v>
      </c>
      <c r="G254" s="12">
        <f t="shared" si="3"/>
        <v>4</v>
      </c>
    </row>
    <row r="255" spans="1:7" x14ac:dyDescent="0.2">
      <c r="A255" s="12" t="s">
        <v>16960</v>
      </c>
      <c r="B255" s="12" t="s">
        <v>16961</v>
      </c>
      <c r="C255" s="12" t="s">
        <v>641</v>
      </c>
      <c r="D255" s="12" t="s">
        <v>17222</v>
      </c>
      <c r="E255" s="12" t="s">
        <v>16963</v>
      </c>
      <c r="F255" s="12">
        <v>3.7632590000000001</v>
      </c>
      <c r="G255" s="12">
        <f t="shared" si="3"/>
        <v>4</v>
      </c>
    </row>
    <row r="256" spans="1:7" x14ac:dyDescent="0.2">
      <c r="A256" s="12" t="s">
        <v>16960</v>
      </c>
      <c r="B256" s="12" t="s">
        <v>16961</v>
      </c>
      <c r="C256" s="12" t="s">
        <v>641</v>
      </c>
      <c r="D256" s="12" t="s">
        <v>17223</v>
      </c>
      <c r="E256" s="12" t="s">
        <v>3188</v>
      </c>
      <c r="F256" s="12">
        <v>3.5983679999999998</v>
      </c>
      <c r="G256" s="12">
        <f t="shared" si="3"/>
        <v>4</v>
      </c>
    </row>
    <row r="257" spans="1:7" x14ac:dyDescent="0.2">
      <c r="A257" s="12" t="s">
        <v>16960</v>
      </c>
      <c r="B257" s="12" t="s">
        <v>16961</v>
      </c>
      <c r="C257" s="12" t="s">
        <v>641</v>
      </c>
      <c r="D257" s="12" t="s">
        <v>17224</v>
      </c>
      <c r="E257" s="12" t="s">
        <v>16963</v>
      </c>
      <c r="F257" s="12">
        <v>3.6149640000000001</v>
      </c>
      <c r="G257" s="12">
        <f t="shared" si="3"/>
        <v>4</v>
      </c>
    </row>
    <row r="258" spans="1:7" x14ac:dyDescent="0.2">
      <c r="A258" s="12" t="s">
        <v>16960</v>
      </c>
      <c r="B258" s="12" t="s">
        <v>16961</v>
      </c>
      <c r="C258" s="12" t="s">
        <v>641</v>
      </c>
      <c r="D258" s="12" t="s">
        <v>17225</v>
      </c>
      <c r="E258" s="12" t="s">
        <v>16963</v>
      </c>
      <c r="F258" s="12">
        <v>3.5648469999999999</v>
      </c>
      <c r="G258" s="12">
        <f t="shared" ref="G258:G321" si="4">ROUND(F258,0)</f>
        <v>4</v>
      </c>
    </row>
    <row r="259" spans="1:7" x14ac:dyDescent="0.2">
      <c r="A259" s="12" t="s">
        <v>16960</v>
      </c>
      <c r="B259" s="12" t="s">
        <v>16961</v>
      </c>
      <c r="C259" s="12" t="s">
        <v>641</v>
      </c>
      <c r="D259" s="12" t="s">
        <v>17226</v>
      </c>
      <c r="E259" s="12" t="s">
        <v>3188</v>
      </c>
      <c r="F259" s="12">
        <v>3.5681579999999999</v>
      </c>
      <c r="G259" s="12">
        <f t="shared" si="4"/>
        <v>4</v>
      </c>
    </row>
    <row r="260" spans="1:7" x14ac:dyDescent="0.2">
      <c r="A260" s="12" t="s">
        <v>16960</v>
      </c>
      <c r="B260" s="12" t="s">
        <v>16961</v>
      </c>
      <c r="C260" s="12" t="s">
        <v>641</v>
      </c>
      <c r="D260" s="12" t="s">
        <v>17227</v>
      </c>
      <c r="E260" s="12" t="s">
        <v>16963</v>
      </c>
      <c r="F260" s="12">
        <v>3.758534</v>
      </c>
      <c r="G260" s="12">
        <f t="shared" si="4"/>
        <v>4</v>
      </c>
    </row>
    <row r="261" spans="1:7" x14ac:dyDescent="0.2">
      <c r="A261" s="12" t="s">
        <v>16960</v>
      </c>
      <c r="B261" s="12" t="s">
        <v>16961</v>
      </c>
      <c r="C261" s="12" t="s">
        <v>641</v>
      </c>
      <c r="D261" s="12" t="s">
        <v>17228</v>
      </c>
      <c r="E261" s="12" t="s">
        <v>3188</v>
      </c>
      <c r="F261" s="12">
        <v>3.7738749999999999</v>
      </c>
      <c r="G261" s="12">
        <f t="shared" si="4"/>
        <v>4</v>
      </c>
    </row>
    <row r="262" spans="1:7" x14ac:dyDescent="0.2">
      <c r="A262" s="12" t="s">
        <v>16960</v>
      </c>
      <c r="B262" s="12" t="s">
        <v>16961</v>
      </c>
      <c r="C262" s="12" t="s">
        <v>17014</v>
      </c>
      <c r="D262" s="12" t="s">
        <v>17229</v>
      </c>
      <c r="E262" s="12" t="s">
        <v>3188</v>
      </c>
      <c r="F262" s="12">
        <v>3.7222119999999999</v>
      </c>
      <c r="G262" s="12">
        <f t="shared" si="4"/>
        <v>4</v>
      </c>
    </row>
    <row r="263" spans="1:7" x14ac:dyDescent="0.2">
      <c r="A263" s="12" t="s">
        <v>16960</v>
      </c>
      <c r="B263" s="12" t="s">
        <v>16961</v>
      </c>
      <c r="C263" s="12" t="s">
        <v>17014</v>
      </c>
      <c r="D263" s="12" t="s">
        <v>17230</v>
      </c>
      <c r="E263" s="12" t="s">
        <v>16963</v>
      </c>
      <c r="F263" s="12">
        <v>3.8781750000000001</v>
      </c>
      <c r="G263" s="12">
        <f t="shared" si="4"/>
        <v>4</v>
      </c>
    </row>
    <row r="264" spans="1:7" x14ac:dyDescent="0.2">
      <c r="A264" s="12" t="s">
        <v>16960</v>
      </c>
      <c r="B264" s="12" t="s">
        <v>16961</v>
      </c>
      <c r="C264" s="12" t="s">
        <v>17014</v>
      </c>
      <c r="D264" s="12" t="s">
        <v>17231</v>
      </c>
      <c r="E264" s="12" t="s">
        <v>3188</v>
      </c>
      <c r="F264" s="12">
        <v>3.9789590000000001</v>
      </c>
      <c r="G264" s="12">
        <f t="shared" si="4"/>
        <v>4</v>
      </c>
    </row>
    <row r="265" spans="1:7" x14ac:dyDescent="0.2">
      <c r="A265" s="12" t="s">
        <v>16960</v>
      </c>
      <c r="B265" s="12" t="s">
        <v>16961</v>
      </c>
      <c r="C265" s="12" t="s">
        <v>17014</v>
      </c>
      <c r="D265" s="12" t="s">
        <v>17232</v>
      </c>
      <c r="E265" s="12" t="s">
        <v>3188</v>
      </c>
      <c r="F265" s="12">
        <v>3.893259</v>
      </c>
      <c r="G265" s="12">
        <f t="shared" si="4"/>
        <v>4</v>
      </c>
    </row>
    <row r="266" spans="1:7" x14ac:dyDescent="0.2">
      <c r="A266" s="12" t="s">
        <v>16960</v>
      </c>
      <c r="B266" s="12" t="s">
        <v>16961</v>
      </c>
      <c r="C266" s="12" t="s">
        <v>17014</v>
      </c>
      <c r="D266" s="12" t="s">
        <v>17233</v>
      </c>
      <c r="E266" s="12" t="s">
        <v>16963</v>
      </c>
      <c r="F266" s="12">
        <v>3.6690100000000001</v>
      </c>
      <c r="G266" s="12">
        <f t="shared" si="4"/>
        <v>4</v>
      </c>
    </row>
    <row r="267" spans="1:7" x14ac:dyDescent="0.2">
      <c r="A267" s="12" t="s">
        <v>16960</v>
      </c>
      <c r="B267" s="12" t="s">
        <v>16961</v>
      </c>
      <c r="C267" s="12" t="s">
        <v>17014</v>
      </c>
      <c r="D267" s="12" t="s">
        <v>17234</v>
      </c>
      <c r="E267" s="12" t="s">
        <v>3188</v>
      </c>
      <c r="F267" s="12">
        <v>3.966685</v>
      </c>
      <c r="G267" s="12">
        <f t="shared" si="4"/>
        <v>4</v>
      </c>
    </row>
    <row r="268" spans="1:7" x14ac:dyDescent="0.2">
      <c r="A268" s="12" t="s">
        <v>16960</v>
      </c>
      <c r="B268" s="12" t="s">
        <v>16961</v>
      </c>
      <c r="C268" s="12" t="s">
        <v>17014</v>
      </c>
      <c r="D268" s="12" t="s">
        <v>17235</v>
      </c>
      <c r="E268" s="12" t="s">
        <v>16963</v>
      </c>
      <c r="F268" s="12">
        <v>3.544387</v>
      </c>
      <c r="G268" s="12">
        <f t="shared" si="4"/>
        <v>4</v>
      </c>
    </row>
    <row r="269" spans="1:7" x14ac:dyDescent="0.2">
      <c r="A269" s="12" t="s">
        <v>16960</v>
      </c>
      <c r="B269" s="12" t="s">
        <v>16961</v>
      </c>
      <c r="C269" s="12" t="s">
        <v>17014</v>
      </c>
      <c r="D269" s="12" t="s">
        <v>17236</v>
      </c>
      <c r="E269" s="12" t="s">
        <v>16963</v>
      </c>
      <c r="F269" s="12">
        <v>4.4874980000000004</v>
      </c>
      <c r="G269" s="12">
        <f t="shared" si="4"/>
        <v>4</v>
      </c>
    </row>
    <row r="270" spans="1:7" x14ac:dyDescent="0.2">
      <c r="A270" s="12" t="s">
        <v>16960</v>
      </c>
      <c r="B270" s="12" t="s">
        <v>16961</v>
      </c>
      <c r="C270" s="12" t="s">
        <v>17014</v>
      </c>
      <c r="D270" s="12" t="s">
        <v>17237</v>
      </c>
      <c r="E270" s="12" t="s">
        <v>3188</v>
      </c>
      <c r="F270" s="12">
        <v>3.815976</v>
      </c>
      <c r="G270" s="12">
        <f t="shared" si="4"/>
        <v>4</v>
      </c>
    </row>
    <row r="271" spans="1:7" x14ac:dyDescent="0.2">
      <c r="A271" s="12" t="s">
        <v>16960</v>
      </c>
      <c r="B271" s="12" t="s">
        <v>16961</v>
      </c>
      <c r="C271" s="12" t="s">
        <v>17014</v>
      </c>
      <c r="D271" s="12" t="s">
        <v>17238</v>
      </c>
      <c r="E271" s="12" t="s">
        <v>16963</v>
      </c>
      <c r="F271" s="12">
        <v>3.589855</v>
      </c>
      <c r="G271" s="12">
        <f t="shared" si="4"/>
        <v>4</v>
      </c>
    </row>
    <row r="272" spans="1:7" x14ac:dyDescent="0.2">
      <c r="A272" s="12" t="s">
        <v>16960</v>
      </c>
      <c r="B272" s="12" t="s">
        <v>16961</v>
      </c>
      <c r="C272" s="12" t="s">
        <v>17014</v>
      </c>
      <c r="D272" s="12" t="s">
        <v>17239</v>
      </c>
      <c r="E272" s="12" t="s">
        <v>16963</v>
      </c>
      <c r="F272" s="12">
        <v>3.9612690000000002</v>
      </c>
      <c r="G272" s="12">
        <f t="shared" si="4"/>
        <v>4</v>
      </c>
    </row>
    <row r="273" spans="1:7" x14ac:dyDescent="0.2">
      <c r="A273" s="12" t="s">
        <v>16960</v>
      </c>
      <c r="B273" s="12" t="s">
        <v>16961</v>
      </c>
      <c r="C273" s="12" t="s">
        <v>17014</v>
      </c>
      <c r="D273" s="12" t="s">
        <v>17240</v>
      </c>
      <c r="E273" s="12" t="s">
        <v>16963</v>
      </c>
      <c r="F273" s="12">
        <v>3.7806649999999999</v>
      </c>
      <c r="G273" s="12">
        <f t="shared" si="4"/>
        <v>4</v>
      </c>
    </row>
    <row r="274" spans="1:7" x14ac:dyDescent="0.2">
      <c r="A274" s="12" t="s">
        <v>16960</v>
      </c>
      <c r="B274" s="12" t="s">
        <v>16961</v>
      </c>
      <c r="C274" s="12" t="s">
        <v>17014</v>
      </c>
      <c r="D274" s="12" t="s">
        <v>17241</v>
      </c>
      <c r="E274" s="12" t="s">
        <v>16963</v>
      </c>
      <c r="F274" s="12">
        <v>3.7189199999999998</v>
      </c>
      <c r="G274" s="12">
        <f t="shared" si="4"/>
        <v>4</v>
      </c>
    </row>
    <row r="275" spans="1:7" x14ac:dyDescent="0.2">
      <c r="A275" s="12" t="s">
        <v>16960</v>
      </c>
      <c r="B275" s="12" t="s">
        <v>16961</v>
      </c>
      <c r="C275" s="12" t="s">
        <v>17014</v>
      </c>
      <c r="D275" s="12" t="s">
        <v>17242</v>
      </c>
      <c r="E275" s="12" t="s">
        <v>16963</v>
      </c>
      <c r="F275" s="12">
        <v>3.8741370000000002</v>
      </c>
      <c r="G275" s="12">
        <f t="shared" si="4"/>
        <v>4</v>
      </c>
    </row>
    <row r="276" spans="1:7" x14ac:dyDescent="0.2">
      <c r="A276" s="12" t="s">
        <v>16960</v>
      </c>
      <c r="B276" s="12" t="s">
        <v>16961</v>
      </c>
      <c r="C276" s="12" t="s">
        <v>17014</v>
      </c>
      <c r="D276" s="12" t="s">
        <v>17243</v>
      </c>
      <c r="E276" s="12" t="s">
        <v>16963</v>
      </c>
      <c r="F276" s="12">
        <v>3.5018989999999999</v>
      </c>
      <c r="G276" s="12">
        <f t="shared" si="4"/>
        <v>4</v>
      </c>
    </row>
    <row r="277" spans="1:7" x14ac:dyDescent="0.2">
      <c r="A277" s="12" t="s">
        <v>16960</v>
      </c>
      <c r="B277" s="12" t="s">
        <v>16961</v>
      </c>
      <c r="C277" s="12" t="s">
        <v>17014</v>
      </c>
      <c r="D277" s="12" t="s">
        <v>17244</v>
      </c>
      <c r="E277" s="12" t="s">
        <v>3188</v>
      </c>
      <c r="F277" s="12">
        <v>3.885421</v>
      </c>
      <c r="G277" s="12">
        <f t="shared" si="4"/>
        <v>4</v>
      </c>
    </row>
    <row r="278" spans="1:7" x14ac:dyDescent="0.2">
      <c r="A278" s="12" t="s">
        <v>16960</v>
      </c>
      <c r="B278" s="12" t="s">
        <v>16961</v>
      </c>
      <c r="C278" s="12" t="s">
        <v>17014</v>
      </c>
      <c r="D278" s="12" t="s">
        <v>17245</v>
      </c>
      <c r="E278" s="12" t="s">
        <v>3188</v>
      </c>
      <c r="F278" s="12">
        <v>3.7279900000000001</v>
      </c>
      <c r="G278" s="12">
        <f t="shared" si="4"/>
        <v>4</v>
      </c>
    </row>
    <row r="279" spans="1:7" x14ac:dyDescent="0.2">
      <c r="A279" s="12" t="s">
        <v>16960</v>
      </c>
      <c r="B279" s="12" t="s">
        <v>16961</v>
      </c>
      <c r="C279" s="12" t="s">
        <v>17014</v>
      </c>
      <c r="D279" s="12" t="s">
        <v>17246</v>
      </c>
      <c r="E279" s="12" t="s">
        <v>16963</v>
      </c>
      <c r="F279" s="12">
        <v>3.9746510000000002</v>
      </c>
      <c r="G279" s="12">
        <f t="shared" si="4"/>
        <v>4</v>
      </c>
    </row>
    <row r="280" spans="1:7" x14ac:dyDescent="0.2">
      <c r="A280" s="12" t="s">
        <v>16960</v>
      </c>
      <c r="B280" s="12" t="s">
        <v>16961</v>
      </c>
      <c r="C280" s="12" t="s">
        <v>17014</v>
      </c>
      <c r="D280" s="12" t="s">
        <v>17247</v>
      </c>
      <c r="E280" s="12" t="s">
        <v>16963</v>
      </c>
      <c r="F280" s="12">
        <v>3.5739139999999998</v>
      </c>
      <c r="G280" s="12">
        <f t="shared" si="4"/>
        <v>4</v>
      </c>
    </row>
    <row r="281" spans="1:7" x14ac:dyDescent="0.2">
      <c r="A281" s="12" t="s">
        <v>16960</v>
      </c>
      <c r="B281" s="12" t="s">
        <v>16961</v>
      </c>
      <c r="C281" s="12" t="s">
        <v>641</v>
      </c>
      <c r="D281" s="12" t="s">
        <v>351</v>
      </c>
      <c r="E281" s="12" t="s">
        <v>16963</v>
      </c>
      <c r="F281" s="12">
        <v>3.6408900000000002</v>
      </c>
      <c r="G281" s="12">
        <f t="shared" si="4"/>
        <v>4</v>
      </c>
    </row>
    <row r="282" spans="1:7" x14ac:dyDescent="0.2">
      <c r="A282" s="12" t="s">
        <v>16960</v>
      </c>
      <c r="B282" s="12" t="s">
        <v>16961</v>
      </c>
      <c r="C282" s="12" t="s">
        <v>641</v>
      </c>
      <c r="D282" s="12" t="s">
        <v>17248</v>
      </c>
      <c r="E282" s="12" t="s">
        <v>3188</v>
      </c>
      <c r="F282" s="12">
        <v>3.7237140000000002</v>
      </c>
      <c r="G282" s="12">
        <f t="shared" si="4"/>
        <v>4</v>
      </c>
    </row>
    <row r="283" spans="1:7" x14ac:dyDescent="0.2">
      <c r="A283" s="12" t="s">
        <v>16960</v>
      </c>
      <c r="B283" s="12" t="s">
        <v>16961</v>
      </c>
      <c r="C283" s="12" t="s">
        <v>641</v>
      </c>
      <c r="D283" s="12" t="s">
        <v>17249</v>
      </c>
      <c r="E283" s="12" t="s">
        <v>3188</v>
      </c>
      <c r="F283" s="12">
        <v>3.8296960000000002</v>
      </c>
      <c r="G283" s="12">
        <f t="shared" si="4"/>
        <v>4</v>
      </c>
    </row>
    <row r="284" spans="1:7" x14ac:dyDescent="0.2">
      <c r="A284" s="12" t="s">
        <v>16960</v>
      </c>
      <c r="B284" s="12" t="s">
        <v>16961</v>
      </c>
      <c r="C284" s="12" t="s">
        <v>641</v>
      </c>
      <c r="D284" s="12" t="s">
        <v>17250</v>
      </c>
      <c r="E284" s="12" t="s">
        <v>16963</v>
      </c>
      <c r="F284" s="12">
        <v>3.7013120000000002</v>
      </c>
      <c r="G284" s="12">
        <f t="shared" si="4"/>
        <v>4</v>
      </c>
    </row>
    <row r="285" spans="1:7" x14ac:dyDescent="0.2">
      <c r="A285" s="12" t="s">
        <v>16960</v>
      </c>
      <c r="B285" s="12" t="s">
        <v>16961</v>
      </c>
      <c r="C285" s="12" t="s">
        <v>641</v>
      </c>
      <c r="D285" s="12" t="s">
        <v>17251</v>
      </c>
      <c r="E285" s="12" t="s">
        <v>3188</v>
      </c>
      <c r="F285" s="12">
        <v>3.9045830000000001</v>
      </c>
      <c r="G285" s="12">
        <f t="shared" si="4"/>
        <v>4</v>
      </c>
    </row>
    <row r="286" spans="1:7" x14ac:dyDescent="0.2">
      <c r="A286" s="12" t="s">
        <v>16960</v>
      </c>
      <c r="B286" s="12" t="s">
        <v>16961</v>
      </c>
      <c r="C286" s="12" t="s">
        <v>641</v>
      </c>
      <c r="D286" s="12" t="s">
        <v>17252</v>
      </c>
      <c r="E286" s="12" t="s">
        <v>3188</v>
      </c>
      <c r="F286" s="12">
        <v>3.6767910000000001</v>
      </c>
      <c r="G286" s="12">
        <f t="shared" si="4"/>
        <v>4</v>
      </c>
    </row>
    <row r="287" spans="1:7" x14ac:dyDescent="0.2">
      <c r="A287" s="12" t="s">
        <v>16960</v>
      </c>
      <c r="B287" s="12" t="s">
        <v>16961</v>
      </c>
      <c r="C287" s="12" t="s">
        <v>641</v>
      </c>
      <c r="D287" s="12" t="s">
        <v>17253</v>
      </c>
      <c r="E287" s="12" t="s">
        <v>16963</v>
      </c>
      <c r="F287" s="12">
        <v>3.883848</v>
      </c>
      <c r="G287" s="12">
        <f t="shared" si="4"/>
        <v>4</v>
      </c>
    </row>
    <row r="288" spans="1:7" x14ac:dyDescent="0.2">
      <c r="A288" s="12" t="s">
        <v>16960</v>
      </c>
      <c r="B288" s="12" t="s">
        <v>16961</v>
      </c>
      <c r="C288" s="12" t="s">
        <v>641</v>
      </c>
      <c r="D288" s="12" t="s">
        <v>17254</v>
      </c>
      <c r="E288" s="12" t="s">
        <v>16963</v>
      </c>
      <c r="F288" s="12">
        <v>3.6509800000000001</v>
      </c>
      <c r="G288" s="12">
        <f t="shared" si="4"/>
        <v>4</v>
      </c>
    </row>
    <row r="289" spans="1:7" x14ac:dyDescent="0.2">
      <c r="A289" s="12" t="s">
        <v>16960</v>
      </c>
      <c r="B289" s="12" t="s">
        <v>16961</v>
      </c>
      <c r="C289" s="12" t="s">
        <v>641</v>
      </c>
      <c r="D289" s="12" t="s">
        <v>17255</v>
      </c>
      <c r="E289" s="12" t="s">
        <v>16963</v>
      </c>
      <c r="F289" s="12">
        <v>3.5007429999999999</v>
      </c>
      <c r="G289" s="12">
        <f t="shared" si="4"/>
        <v>4</v>
      </c>
    </row>
    <row r="290" spans="1:7" x14ac:dyDescent="0.2">
      <c r="A290" s="12" t="s">
        <v>16960</v>
      </c>
      <c r="B290" s="12" t="s">
        <v>16961</v>
      </c>
      <c r="C290" s="12" t="s">
        <v>641</v>
      </c>
      <c r="D290" s="12" t="s">
        <v>17256</v>
      </c>
      <c r="E290" s="12" t="s">
        <v>3188</v>
      </c>
      <c r="F290" s="12">
        <v>3.988105</v>
      </c>
      <c r="G290" s="12">
        <f t="shared" si="4"/>
        <v>4</v>
      </c>
    </row>
    <row r="291" spans="1:7" x14ac:dyDescent="0.2">
      <c r="A291" s="12" t="s">
        <v>16960</v>
      </c>
      <c r="B291" s="12" t="s">
        <v>16961</v>
      </c>
      <c r="C291" s="12" t="s">
        <v>641</v>
      </c>
      <c r="D291" s="12" t="s">
        <v>364</v>
      </c>
      <c r="E291" s="12" t="s">
        <v>16963</v>
      </c>
      <c r="F291" s="12">
        <v>3.6700200000000001</v>
      </c>
      <c r="G291" s="12">
        <f t="shared" si="4"/>
        <v>4</v>
      </c>
    </row>
    <row r="292" spans="1:7" x14ac:dyDescent="0.2">
      <c r="A292" s="12" t="s">
        <v>16960</v>
      </c>
      <c r="B292" s="12" t="s">
        <v>16961</v>
      </c>
      <c r="C292" s="12" t="s">
        <v>641</v>
      </c>
      <c r="D292" s="12" t="s">
        <v>17257</v>
      </c>
      <c r="E292" s="12" t="s">
        <v>3188</v>
      </c>
      <c r="F292" s="12">
        <v>3.7903660000000001</v>
      </c>
      <c r="G292" s="12">
        <f t="shared" si="4"/>
        <v>4</v>
      </c>
    </row>
    <row r="293" spans="1:7" x14ac:dyDescent="0.2">
      <c r="A293" s="12" t="s">
        <v>16960</v>
      </c>
      <c r="B293" s="12" t="s">
        <v>16961</v>
      </c>
      <c r="C293" s="12" t="s">
        <v>641</v>
      </c>
      <c r="D293" s="12" t="s">
        <v>17258</v>
      </c>
      <c r="E293" s="12" t="s">
        <v>16963</v>
      </c>
      <c r="F293" s="12">
        <v>3.5563889999999998</v>
      </c>
      <c r="G293" s="12">
        <f t="shared" si="4"/>
        <v>4</v>
      </c>
    </row>
    <row r="294" spans="1:7" x14ac:dyDescent="0.2">
      <c r="A294" s="12" t="s">
        <v>16960</v>
      </c>
      <c r="B294" s="12" t="s">
        <v>16961</v>
      </c>
      <c r="C294" s="12" t="s">
        <v>641</v>
      </c>
      <c r="D294" s="12" t="s">
        <v>17259</v>
      </c>
      <c r="E294" s="12" t="s">
        <v>16963</v>
      </c>
      <c r="F294" s="12">
        <v>4.1013270000000004</v>
      </c>
      <c r="G294" s="12">
        <f t="shared" si="4"/>
        <v>4</v>
      </c>
    </row>
    <row r="295" spans="1:7" x14ac:dyDescent="0.2">
      <c r="A295" s="12" t="s">
        <v>16960</v>
      </c>
      <c r="B295" s="12" t="s">
        <v>16961</v>
      </c>
      <c r="C295" s="12" t="s">
        <v>641</v>
      </c>
      <c r="D295" s="12" t="s">
        <v>17260</v>
      </c>
      <c r="E295" s="12" t="s">
        <v>16963</v>
      </c>
      <c r="F295" s="12">
        <v>3.9085969999999999</v>
      </c>
      <c r="G295" s="12">
        <f t="shared" si="4"/>
        <v>4</v>
      </c>
    </row>
    <row r="296" spans="1:7" x14ac:dyDescent="0.2">
      <c r="A296" s="12" t="s">
        <v>16960</v>
      </c>
      <c r="B296" s="12" t="s">
        <v>16961</v>
      </c>
      <c r="C296" s="12" t="s">
        <v>641</v>
      </c>
      <c r="D296" s="12" t="s">
        <v>17261</v>
      </c>
      <c r="E296" s="12" t="s">
        <v>3188</v>
      </c>
      <c r="F296" s="12">
        <v>3.9435229999999999</v>
      </c>
      <c r="G296" s="12">
        <f t="shared" si="4"/>
        <v>4</v>
      </c>
    </row>
    <row r="297" spans="1:7" x14ac:dyDescent="0.2">
      <c r="A297" s="12" t="s">
        <v>16960</v>
      </c>
      <c r="B297" s="12" t="s">
        <v>16961</v>
      </c>
      <c r="C297" s="12" t="s">
        <v>641</v>
      </c>
      <c r="D297" s="12" t="s">
        <v>17262</v>
      </c>
      <c r="E297" s="12" t="s">
        <v>3188</v>
      </c>
      <c r="F297" s="12">
        <v>3.8290419999999998</v>
      </c>
      <c r="G297" s="12">
        <f t="shared" si="4"/>
        <v>4</v>
      </c>
    </row>
    <row r="298" spans="1:7" x14ac:dyDescent="0.2">
      <c r="A298" s="12" t="s">
        <v>16960</v>
      </c>
      <c r="B298" s="12" t="s">
        <v>16961</v>
      </c>
      <c r="C298" s="12" t="s">
        <v>641</v>
      </c>
      <c r="D298" s="12" t="s">
        <v>424</v>
      </c>
      <c r="E298" s="12" t="s">
        <v>3188</v>
      </c>
      <c r="F298" s="12">
        <v>3.8883160000000001</v>
      </c>
      <c r="G298" s="12">
        <f t="shared" si="4"/>
        <v>4</v>
      </c>
    </row>
    <row r="299" spans="1:7" x14ac:dyDescent="0.2">
      <c r="A299" s="12" t="s">
        <v>16960</v>
      </c>
      <c r="B299" s="12" t="s">
        <v>16961</v>
      </c>
      <c r="C299" s="12" t="s">
        <v>641</v>
      </c>
      <c r="D299" s="12" t="s">
        <v>17263</v>
      </c>
      <c r="E299" s="12" t="s">
        <v>3188</v>
      </c>
      <c r="F299" s="12">
        <v>3.824138</v>
      </c>
      <c r="G299" s="12">
        <f t="shared" si="4"/>
        <v>4</v>
      </c>
    </row>
    <row r="300" spans="1:7" x14ac:dyDescent="0.2">
      <c r="A300" s="12" t="s">
        <v>16960</v>
      </c>
      <c r="B300" s="12" t="s">
        <v>16961</v>
      </c>
      <c r="C300" s="12" t="s">
        <v>641</v>
      </c>
      <c r="D300" s="12" t="s">
        <v>17264</v>
      </c>
      <c r="E300" s="12" t="s">
        <v>16963</v>
      </c>
      <c r="F300" s="12">
        <v>3.8465600000000002</v>
      </c>
      <c r="G300" s="12">
        <f t="shared" si="4"/>
        <v>4</v>
      </c>
    </row>
    <row r="301" spans="1:7" x14ac:dyDescent="0.2">
      <c r="A301" s="12" t="s">
        <v>16960</v>
      </c>
      <c r="B301" s="12" t="s">
        <v>16961</v>
      </c>
      <c r="C301" s="12" t="s">
        <v>641</v>
      </c>
      <c r="D301" s="12" t="s">
        <v>17265</v>
      </c>
      <c r="E301" s="12" t="s">
        <v>3188</v>
      </c>
      <c r="F301" s="12">
        <v>4.0099960000000001</v>
      </c>
      <c r="G301" s="12">
        <f t="shared" si="4"/>
        <v>4</v>
      </c>
    </row>
    <row r="302" spans="1:7" x14ac:dyDescent="0.2">
      <c r="A302" s="12" t="s">
        <v>16960</v>
      </c>
      <c r="B302" s="12" t="s">
        <v>16961</v>
      </c>
      <c r="C302" s="12" t="s">
        <v>641</v>
      </c>
      <c r="D302" s="12" t="s">
        <v>17266</v>
      </c>
      <c r="E302" s="12" t="s">
        <v>16963</v>
      </c>
      <c r="F302" s="12">
        <v>3.8070759999999999</v>
      </c>
      <c r="G302" s="12">
        <f t="shared" si="4"/>
        <v>4</v>
      </c>
    </row>
    <row r="303" spans="1:7" x14ac:dyDescent="0.2">
      <c r="A303" s="12" t="s">
        <v>16960</v>
      </c>
      <c r="B303" s="12" t="s">
        <v>16961</v>
      </c>
      <c r="C303" s="12" t="s">
        <v>641</v>
      </c>
      <c r="D303" s="12" t="s">
        <v>17267</v>
      </c>
      <c r="E303" s="12" t="s">
        <v>3188</v>
      </c>
      <c r="F303" s="12">
        <v>4.4503539999999999</v>
      </c>
      <c r="G303" s="12">
        <f t="shared" si="4"/>
        <v>4</v>
      </c>
    </row>
    <row r="304" spans="1:7" x14ac:dyDescent="0.2">
      <c r="A304" s="12" t="s">
        <v>16960</v>
      </c>
      <c r="B304" s="12" t="s">
        <v>16961</v>
      </c>
      <c r="C304" s="12" t="s">
        <v>641</v>
      </c>
      <c r="D304" s="12" t="s">
        <v>17268</v>
      </c>
      <c r="E304" s="12" t="s">
        <v>3188</v>
      </c>
      <c r="F304" s="12">
        <v>3.6635819999999999</v>
      </c>
      <c r="G304" s="12">
        <f t="shared" si="4"/>
        <v>4</v>
      </c>
    </row>
    <row r="305" spans="1:7" x14ac:dyDescent="0.2">
      <c r="A305" s="12" t="s">
        <v>16960</v>
      </c>
      <c r="B305" s="12" t="s">
        <v>16961</v>
      </c>
      <c r="C305" s="12" t="s">
        <v>16964</v>
      </c>
      <c r="D305" s="12" t="s">
        <v>17269</v>
      </c>
      <c r="E305" s="12" t="s">
        <v>3188</v>
      </c>
      <c r="F305" s="12">
        <v>3.9668019999999999</v>
      </c>
      <c r="G305" s="12">
        <f t="shared" si="4"/>
        <v>4</v>
      </c>
    </row>
    <row r="306" spans="1:7" x14ac:dyDescent="0.2">
      <c r="A306" s="12" t="s">
        <v>16960</v>
      </c>
      <c r="B306" s="12" t="s">
        <v>16961</v>
      </c>
      <c r="C306" s="12" t="s">
        <v>16964</v>
      </c>
      <c r="D306" s="12" t="s">
        <v>17270</v>
      </c>
      <c r="E306" s="12" t="s">
        <v>16963</v>
      </c>
      <c r="F306" s="12">
        <v>3.5541860000000001</v>
      </c>
      <c r="G306" s="12">
        <f t="shared" si="4"/>
        <v>4</v>
      </c>
    </row>
    <row r="307" spans="1:7" x14ac:dyDescent="0.2">
      <c r="A307" s="12" t="s">
        <v>16960</v>
      </c>
      <c r="B307" s="12" t="s">
        <v>16961</v>
      </c>
      <c r="C307" s="12" t="s">
        <v>16964</v>
      </c>
      <c r="D307" s="12" t="s">
        <v>17271</v>
      </c>
      <c r="E307" s="12" t="s">
        <v>3188</v>
      </c>
      <c r="F307" s="12">
        <v>4.1630770000000004</v>
      </c>
      <c r="G307" s="12">
        <f t="shared" si="4"/>
        <v>4</v>
      </c>
    </row>
    <row r="308" spans="1:7" x14ac:dyDescent="0.2">
      <c r="A308" s="12" t="s">
        <v>16960</v>
      </c>
      <c r="B308" s="12" t="s">
        <v>16961</v>
      </c>
      <c r="C308" s="12" t="s">
        <v>16964</v>
      </c>
      <c r="D308" s="12" t="s">
        <v>17272</v>
      </c>
      <c r="E308" s="12" t="s">
        <v>3188</v>
      </c>
      <c r="F308" s="12">
        <v>3.6900409999999999</v>
      </c>
      <c r="G308" s="12">
        <f t="shared" si="4"/>
        <v>4</v>
      </c>
    </row>
    <row r="309" spans="1:7" x14ac:dyDescent="0.2">
      <c r="A309" s="12" t="s">
        <v>16960</v>
      </c>
      <c r="B309" s="12" t="s">
        <v>16961</v>
      </c>
      <c r="C309" s="12" t="s">
        <v>16964</v>
      </c>
      <c r="D309" s="12" t="s">
        <v>17273</v>
      </c>
      <c r="E309" s="12" t="s">
        <v>3188</v>
      </c>
      <c r="F309" s="12">
        <v>3.7175600000000002</v>
      </c>
      <c r="G309" s="12">
        <f t="shared" si="4"/>
        <v>4</v>
      </c>
    </row>
    <row r="310" spans="1:7" x14ac:dyDescent="0.2">
      <c r="A310" s="12" t="s">
        <v>16960</v>
      </c>
      <c r="B310" s="12" t="s">
        <v>16961</v>
      </c>
      <c r="C310" s="12" t="s">
        <v>16964</v>
      </c>
      <c r="D310" s="12" t="s">
        <v>17274</v>
      </c>
      <c r="E310" s="12" t="s">
        <v>16963</v>
      </c>
      <c r="F310" s="12">
        <v>3.856865</v>
      </c>
      <c r="G310" s="12">
        <f t="shared" si="4"/>
        <v>4</v>
      </c>
    </row>
    <row r="311" spans="1:7" x14ac:dyDescent="0.2">
      <c r="A311" s="12" t="s">
        <v>16960</v>
      </c>
      <c r="B311" s="12" t="s">
        <v>16961</v>
      </c>
      <c r="C311" s="12" t="s">
        <v>16964</v>
      </c>
      <c r="D311" s="12" t="s">
        <v>17275</v>
      </c>
      <c r="E311" s="12" t="s">
        <v>16963</v>
      </c>
      <c r="F311" s="12">
        <v>3.854806</v>
      </c>
      <c r="G311" s="12">
        <f t="shared" si="4"/>
        <v>4</v>
      </c>
    </row>
    <row r="312" spans="1:7" x14ac:dyDescent="0.2">
      <c r="A312" s="12" t="s">
        <v>16960</v>
      </c>
      <c r="B312" s="12" t="s">
        <v>16961</v>
      </c>
      <c r="C312" s="12" t="s">
        <v>16964</v>
      </c>
      <c r="D312" s="12" t="s">
        <v>17276</v>
      </c>
      <c r="E312" s="12" t="s">
        <v>3188</v>
      </c>
      <c r="F312" s="12">
        <v>4.0528089999999999</v>
      </c>
      <c r="G312" s="12">
        <f t="shared" si="4"/>
        <v>4</v>
      </c>
    </row>
    <row r="313" spans="1:7" x14ac:dyDescent="0.2">
      <c r="A313" s="12" t="s">
        <v>16960</v>
      </c>
      <c r="B313" s="12" t="s">
        <v>16961</v>
      </c>
      <c r="C313" s="12" t="s">
        <v>16964</v>
      </c>
      <c r="D313" s="12" t="s">
        <v>17277</v>
      </c>
      <c r="E313" s="12" t="s">
        <v>16963</v>
      </c>
      <c r="F313" s="12">
        <v>3.9192969999999998</v>
      </c>
      <c r="G313" s="12">
        <f t="shared" si="4"/>
        <v>4</v>
      </c>
    </row>
    <row r="314" spans="1:7" x14ac:dyDescent="0.2">
      <c r="A314" s="12" t="s">
        <v>16960</v>
      </c>
      <c r="B314" s="12" t="s">
        <v>16961</v>
      </c>
      <c r="C314" s="12" t="s">
        <v>16964</v>
      </c>
      <c r="D314" s="12" t="s">
        <v>17278</v>
      </c>
      <c r="E314" s="12" t="s">
        <v>3188</v>
      </c>
      <c r="F314" s="12">
        <v>3.8781279999999998</v>
      </c>
      <c r="G314" s="12">
        <f t="shared" si="4"/>
        <v>4</v>
      </c>
    </row>
    <row r="315" spans="1:7" x14ac:dyDescent="0.2">
      <c r="A315" s="12" t="s">
        <v>16960</v>
      </c>
      <c r="B315" s="12" t="s">
        <v>16961</v>
      </c>
      <c r="C315" s="12" t="s">
        <v>16964</v>
      </c>
      <c r="D315" s="12" t="s">
        <v>17279</v>
      </c>
      <c r="E315" s="12" t="s">
        <v>3188</v>
      </c>
      <c r="F315" s="12">
        <v>3.7854109999999999</v>
      </c>
      <c r="G315" s="12">
        <f t="shared" si="4"/>
        <v>4</v>
      </c>
    </row>
    <row r="316" spans="1:7" x14ac:dyDescent="0.2">
      <c r="A316" s="12" t="s">
        <v>16960</v>
      </c>
      <c r="B316" s="12" t="s">
        <v>16961</v>
      </c>
      <c r="C316" s="12" t="s">
        <v>16964</v>
      </c>
      <c r="D316" s="12" t="s">
        <v>17280</v>
      </c>
      <c r="E316" s="12" t="s">
        <v>16963</v>
      </c>
      <c r="F316" s="12">
        <v>3.5544980000000002</v>
      </c>
      <c r="G316" s="12">
        <f t="shared" si="4"/>
        <v>4</v>
      </c>
    </row>
    <row r="317" spans="1:7" x14ac:dyDescent="0.2">
      <c r="A317" s="12" t="s">
        <v>16960</v>
      </c>
      <c r="B317" s="12" t="s">
        <v>16961</v>
      </c>
      <c r="C317" s="12" t="s">
        <v>16964</v>
      </c>
      <c r="D317" s="12" t="s">
        <v>17281</v>
      </c>
      <c r="E317" s="12" t="s">
        <v>3188</v>
      </c>
      <c r="F317" s="12">
        <v>4.4214549999999999</v>
      </c>
      <c r="G317" s="12">
        <f t="shared" si="4"/>
        <v>4</v>
      </c>
    </row>
    <row r="318" spans="1:7" x14ac:dyDescent="0.2">
      <c r="A318" s="12" t="s">
        <v>16960</v>
      </c>
      <c r="B318" s="12" t="s">
        <v>16961</v>
      </c>
      <c r="C318" s="12" t="s">
        <v>16964</v>
      </c>
      <c r="D318" s="12" t="s">
        <v>17282</v>
      </c>
      <c r="E318" s="12" t="s">
        <v>16963</v>
      </c>
      <c r="F318" s="12">
        <v>3.7380559999999998</v>
      </c>
      <c r="G318" s="12">
        <f t="shared" si="4"/>
        <v>4</v>
      </c>
    </row>
    <row r="319" spans="1:7" x14ac:dyDescent="0.2">
      <c r="A319" s="12" t="s">
        <v>16960</v>
      </c>
      <c r="B319" s="12" t="s">
        <v>16961</v>
      </c>
      <c r="C319" s="12" t="s">
        <v>16964</v>
      </c>
      <c r="D319" s="12" t="s">
        <v>17283</v>
      </c>
      <c r="E319" s="12" t="s">
        <v>16963</v>
      </c>
      <c r="F319" s="12">
        <v>3.507126</v>
      </c>
      <c r="G319" s="12">
        <f t="shared" si="4"/>
        <v>4</v>
      </c>
    </row>
    <row r="320" spans="1:7" x14ac:dyDescent="0.2">
      <c r="A320" s="12" t="s">
        <v>16960</v>
      </c>
      <c r="B320" s="12" t="s">
        <v>16961</v>
      </c>
      <c r="C320" s="12" t="s">
        <v>16964</v>
      </c>
      <c r="D320" s="12" t="s">
        <v>17284</v>
      </c>
      <c r="E320" s="12" t="s">
        <v>3188</v>
      </c>
      <c r="F320" s="12">
        <v>3.959222</v>
      </c>
      <c r="G320" s="12">
        <f t="shared" si="4"/>
        <v>4</v>
      </c>
    </row>
    <row r="321" spans="1:7" x14ac:dyDescent="0.2">
      <c r="A321" s="12" t="s">
        <v>16960</v>
      </c>
      <c r="B321" s="12" t="s">
        <v>16961</v>
      </c>
      <c r="C321" s="12" t="s">
        <v>16964</v>
      </c>
      <c r="D321" s="12" t="s">
        <v>17285</v>
      </c>
      <c r="E321" s="12" t="s">
        <v>3188</v>
      </c>
      <c r="F321" s="12">
        <v>4.1245560000000001</v>
      </c>
      <c r="G321" s="12">
        <f t="shared" si="4"/>
        <v>4</v>
      </c>
    </row>
    <row r="322" spans="1:7" x14ac:dyDescent="0.2">
      <c r="A322" s="12" t="s">
        <v>16960</v>
      </c>
      <c r="B322" s="12" t="s">
        <v>16961</v>
      </c>
      <c r="C322" s="12" t="s">
        <v>16964</v>
      </c>
      <c r="D322" s="12" t="s">
        <v>17286</v>
      </c>
      <c r="E322" s="12" t="s">
        <v>3188</v>
      </c>
      <c r="F322" s="12">
        <v>3.8273320000000002</v>
      </c>
      <c r="G322" s="12">
        <f t="shared" ref="G322:G385" si="5">ROUND(F322,0)</f>
        <v>4</v>
      </c>
    </row>
    <row r="323" spans="1:7" x14ac:dyDescent="0.2">
      <c r="A323" s="12" t="s">
        <v>16960</v>
      </c>
      <c r="B323" s="12" t="s">
        <v>16961</v>
      </c>
      <c r="C323" s="12" t="s">
        <v>16964</v>
      </c>
      <c r="D323" s="12" t="s">
        <v>17287</v>
      </c>
      <c r="E323" s="12" t="s">
        <v>16963</v>
      </c>
      <c r="F323" s="12">
        <v>3.5603340000000001</v>
      </c>
      <c r="G323" s="12">
        <f t="shared" si="5"/>
        <v>4</v>
      </c>
    </row>
    <row r="324" spans="1:7" x14ac:dyDescent="0.2">
      <c r="A324" s="12" t="s">
        <v>16960</v>
      </c>
      <c r="B324" s="12" t="s">
        <v>16961</v>
      </c>
      <c r="C324" s="12" t="s">
        <v>16964</v>
      </c>
      <c r="D324" s="12" t="s">
        <v>17288</v>
      </c>
      <c r="E324" s="12" t="s">
        <v>3188</v>
      </c>
      <c r="F324" s="12">
        <v>4.2402810000000004</v>
      </c>
      <c r="G324" s="12">
        <f t="shared" si="5"/>
        <v>4</v>
      </c>
    </row>
    <row r="325" spans="1:7" x14ac:dyDescent="0.2">
      <c r="A325" s="12" t="s">
        <v>16960</v>
      </c>
      <c r="B325" s="12" t="s">
        <v>16961</v>
      </c>
      <c r="C325" s="12" t="s">
        <v>16964</v>
      </c>
      <c r="D325" s="12" t="s">
        <v>17289</v>
      </c>
      <c r="E325" s="12" t="s">
        <v>16963</v>
      </c>
      <c r="F325" s="12">
        <v>3.9396409999999999</v>
      </c>
      <c r="G325" s="12">
        <f t="shared" si="5"/>
        <v>4</v>
      </c>
    </row>
    <row r="326" spans="1:7" x14ac:dyDescent="0.2">
      <c r="A326" s="12" t="s">
        <v>16960</v>
      </c>
      <c r="B326" s="12" t="s">
        <v>16961</v>
      </c>
      <c r="C326" s="12" t="s">
        <v>16964</v>
      </c>
      <c r="D326" s="12" t="s">
        <v>17290</v>
      </c>
      <c r="E326" s="12" t="s">
        <v>3188</v>
      </c>
      <c r="F326" s="12">
        <v>3.618169</v>
      </c>
      <c r="G326" s="12">
        <f t="shared" si="5"/>
        <v>4</v>
      </c>
    </row>
    <row r="327" spans="1:7" x14ac:dyDescent="0.2">
      <c r="A327" s="12" t="s">
        <v>16960</v>
      </c>
      <c r="B327" s="12" t="s">
        <v>16961</v>
      </c>
      <c r="C327" s="12" t="s">
        <v>16964</v>
      </c>
      <c r="D327" s="12" t="s">
        <v>17291</v>
      </c>
      <c r="E327" s="12" t="s">
        <v>3188</v>
      </c>
      <c r="F327" s="12">
        <v>3.7380010000000001</v>
      </c>
      <c r="G327" s="12">
        <f t="shared" si="5"/>
        <v>4</v>
      </c>
    </row>
    <row r="328" spans="1:7" x14ac:dyDescent="0.2">
      <c r="A328" s="12" t="s">
        <v>16960</v>
      </c>
      <c r="B328" s="12" t="s">
        <v>16961</v>
      </c>
      <c r="C328" s="12" t="s">
        <v>16964</v>
      </c>
      <c r="D328" s="12" t="s">
        <v>17292</v>
      </c>
      <c r="E328" s="12" t="s">
        <v>3188</v>
      </c>
      <c r="F328" s="12">
        <v>3.6500729999999999</v>
      </c>
      <c r="G328" s="12">
        <f t="shared" si="5"/>
        <v>4</v>
      </c>
    </row>
    <row r="329" spans="1:7" x14ac:dyDescent="0.2">
      <c r="A329" s="12" t="s">
        <v>16960</v>
      </c>
      <c r="B329" s="12" t="s">
        <v>16961</v>
      </c>
      <c r="C329" s="12" t="s">
        <v>16964</v>
      </c>
      <c r="D329" s="12" t="s">
        <v>17293</v>
      </c>
      <c r="E329" s="12" t="s">
        <v>3188</v>
      </c>
      <c r="F329" s="12">
        <v>4.3199810000000003</v>
      </c>
      <c r="G329" s="12">
        <f t="shared" si="5"/>
        <v>4</v>
      </c>
    </row>
    <row r="330" spans="1:7" x14ac:dyDescent="0.2">
      <c r="A330" s="12" t="s">
        <v>16960</v>
      </c>
      <c r="B330" s="12" t="s">
        <v>16961</v>
      </c>
      <c r="C330" s="12" t="s">
        <v>16964</v>
      </c>
      <c r="D330" s="12" t="s">
        <v>17294</v>
      </c>
      <c r="E330" s="12" t="s">
        <v>16963</v>
      </c>
      <c r="F330" s="12">
        <v>4.4972989999999999</v>
      </c>
      <c r="G330" s="12">
        <f t="shared" si="5"/>
        <v>4</v>
      </c>
    </row>
    <row r="331" spans="1:7" x14ac:dyDescent="0.2">
      <c r="A331" s="12" t="s">
        <v>16960</v>
      </c>
      <c r="B331" s="12" t="s">
        <v>16961</v>
      </c>
      <c r="C331" s="12" t="s">
        <v>16964</v>
      </c>
      <c r="D331" s="12" t="s">
        <v>17295</v>
      </c>
      <c r="E331" s="12" t="s">
        <v>16963</v>
      </c>
      <c r="F331" s="12">
        <v>3.960286</v>
      </c>
      <c r="G331" s="12">
        <f t="shared" si="5"/>
        <v>4</v>
      </c>
    </row>
    <row r="332" spans="1:7" x14ac:dyDescent="0.2">
      <c r="A332" s="12" t="s">
        <v>16960</v>
      </c>
      <c r="B332" s="12" t="s">
        <v>16961</v>
      </c>
      <c r="C332" s="12" t="s">
        <v>16964</v>
      </c>
      <c r="D332" s="12" t="s">
        <v>17296</v>
      </c>
      <c r="E332" s="12" t="s">
        <v>16963</v>
      </c>
      <c r="F332" s="12">
        <v>4.1367229999999999</v>
      </c>
      <c r="G332" s="12">
        <f t="shared" si="5"/>
        <v>4</v>
      </c>
    </row>
    <row r="333" spans="1:7" x14ac:dyDescent="0.2">
      <c r="A333" s="12" t="s">
        <v>16960</v>
      </c>
      <c r="B333" s="12" t="s">
        <v>16961</v>
      </c>
      <c r="C333" s="12" t="s">
        <v>16964</v>
      </c>
      <c r="D333" s="12" t="s">
        <v>17297</v>
      </c>
      <c r="E333" s="12" t="s">
        <v>3188</v>
      </c>
      <c r="F333" s="12">
        <v>4.3364760000000002</v>
      </c>
      <c r="G333" s="12">
        <f t="shared" si="5"/>
        <v>4</v>
      </c>
    </row>
    <row r="334" spans="1:7" x14ac:dyDescent="0.2">
      <c r="A334" s="12" t="s">
        <v>16960</v>
      </c>
      <c r="B334" s="12" t="s">
        <v>16961</v>
      </c>
      <c r="C334" s="12" t="s">
        <v>16964</v>
      </c>
      <c r="D334" s="12" t="s">
        <v>17298</v>
      </c>
      <c r="E334" s="12" t="s">
        <v>3188</v>
      </c>
      <c r="F334" s="12">
        <v>3.8652669999999998</v>
      </c>
      <c r="G334" s="12">
        <f t="shared" si="5"/>
        <v>4</v>
      </c>
    </row>
    <row r="335" spans="1:7" x14ac:dyDescent="0.2">
      <c r="A335" s="12" t="s">
        <v>16960</v>
      </c>
      <c r="B335" s="12" t="s">
        <v>16961</v>
      </c>
      <c r="C335" s="12" t="s">
        <v>16964</v>
      </c>
      <c r="D335" s="12" t="s">
        <v>17299</v>
      </c>
      <c r="E335" s="12" t="s">
        <v>16963</v>
      </c>
      <c r="F335" s="12">
        <v>3.851423</v>
      </c>
      <c r="G335" s="12">
        <f t="shared" si="5"/>
        <v>4</v>
      </c>
    </row>
    <row r="336" spans="1:7" x14ac:dyDescent="0.2">
      <c r="A336" s="12" t="s">
        <v>17039</v>
      </c>
      <c r="B336" s="12" t="s">
        <v>16961</v>
      </c>
      <c r="C336" s="12" t="s">
        <v>17300</v>
      </c>
      <c r="D336" s="12" t="s">
        <v>17301</v>
      </c>
      <c r="E336" s="12" t="s">
        <v>16963</v>
      </c>
      <c r="F336" s="12">
        <v>3.9354499999999999</v>
      </c>
      <c r="G336" s="12">
        <f t="shared" si="5"/>
        <v>4</v>
      </c>
    </row>
    <row r="337" spans="1:7" x14ac:dyDescent="0.2">
      <c r="A337" s="12" t="s">
        <v>17039</v>
      </c>
      <c r="B337" s="12" t="s">
        <v>16961</v>
      </c>
      <c r="C337" s="12" t="s">
        <v>17302</v>
      </c>
      <c r="D337" s="12" t="s">
        <v>17303</v>
      </c>
      <c r="E337" s="12" t="s">
        <v>16963</v>
      </c>
      <c r="F337" s="12">
        <v>3.986996</v>
      </c>
      <c r="G337" s="12">
        <f t="shared" si="5"/>
        <v>4</v>
      </c>
    </row>
    <row r="338" spans="1:7" x14ac:dyDescent="0.2">
      <c r="A338" s="12" t="s">
        <v>17039</v>
      </c>
      <c r="B338" s="12" t="s">
        <v>16961</v>
      </c>
      <c r="C338" s="12" t="s">
        <v>17302</v>
      </c>
      <c r="D338" s="12" t="s">
        <v>17304</v>
      </c>
      <c r="E338" s="12" t="s">
        <v>16963</v>
      </c>
      <c r="F338" s="12">
        <v>3.9405410000000001</v>
      </c>
      <c r="G338" s="12">
        <f t="shared" si="5"/>
        <v>4</v>
      </c>
    </row>
    <row r="339" spans="1:7" x14ac:dyDescent="0.2">
      <c r="A339" s="12" t="s">
        <v>17039</v>
      </c>
      <c r="B339" s="12" t="s">
        <v>16961</v>
      </c>
      <c r="C339" s="12" t="s">
        <v>17305</v>
      </c>
      <c r="D339" s="12" t="s">
        <v>17306</v>
      </c>
      <c r="E339" s="12" t="s">
        <v>16963</v>
      </c>
      <c r="F339" s="12">
        <v>3.7917350000000001</v>
      </c>
      <c r="G339" s="12">
        <f t="shared" si="5"/>
        <v>4</v>
      </c>
    </row>
    <row r="340" spans="1:7" x14ac:dyDescent="0.2">
      <c r="A340" s="12" t="s">
        <v>17039</v>
      </c>
      <c r="B340" s="12" t="s">
        <v>16961</v>
      </c>
      <c r="C340" s="12" t="s">
        <v>17307</v>
      </c>
      <c r="D340" s="12" t="s">
        <v>17308</v>
      </c>
      <c r="E340" s="12" t="s">
        <v>16963</v>
      </c>
      <c r="F340" s="12">
        <v>3.976893</v>
      </c>
      <c r="G340" s="12">
        <f t="shared" si="5"/>
        <v>4</v>
      </c>
    </row>
    <row r="341" spans="1:7" x14ac:dyDescent="0.2">
      <c r="A341" s="12" t="s">
        <v>17039</v>
      </c>
      <c r="B341" s="12" t="s">
        <v>16961</v>
      </c>
      <c r="C341" s="12" t="s">
        <v>17305</v>
      </c>
      <c r="D341" s="12" t="s">
        <v>17309</v>
      </c>
      <c r="E341" s="12" t="s">
        <v>3188</v>
      </c>
      <c r="F341" s="12">
        <v>3.8069829999999998</v>
      </c>
      <c r="G341" s="12">
        <f t="shared" si="5"/>
        <v>4</v>
      </c>
    </row>
    <row r="342" spans="1:7" x14ac:dyDescent="0.2">
      <c r="A342" s="12" t="s">
        <v>17039</v>
      </c>
      <c r="B342" s="12" t="s">
        <v>16961</v>
      </c>
      <c r="C342" s="12" t="s">
        <v>17310</v>
      </c>
      <c r="D342" s="12" t="s">
        <v>17311</v>
      </c>
      <c r="E342" s="12" t="s">
        <v>16963</v>
      </c>
      <c r="F342" s="12">
        <v>3.9202590000000002</v>
      </c>
      <c r="G342" s="12">
        <f t="shared" si="5"/>
        <v>4</v>
      </c>
    </row>
    <row r="343" spans="1:7" x14ac:dyDescent="0.2">
      <c r="A343" s="12" t="s">
        <v>17039</v>
      </c>
      <c r="B343" s="12" t="s">
        <v>16961</v>
      </c>
      <c r="C343" s="12" t="s">
        <v>17312</v>
      </c>
      <c r="D343" s="12" t="s">
        <v>17313</v>
      </c>
      <c r="E343" s="12" t="s">
        <v>3188</v>
      </c>
      <c r="F343" s="12">
        <v>3.7758250000000002</v>
      </c>
      <c r="G343" s="12">
        <f t="shared" si="5"/>
        <v>4</v>
      </c>
    </row>
    <row r="344" spans="1:7" x14ac:dyDescent="0.2">
      <c r="A344" s="12" t="s">
        <v>17039</v>
      </c>
      <c r="B344" s="12" t="s">
        <v>16961</v>
      </c>
      <c r="C344" s="12" t="s">
        <v>17314</v>
      </c>
      <c r="D344" s="12" t="s">
        <v>17315</v>
      </c>
      <c r="E344" s="12" t="s">
        <v>16963</v>
      </c>
      <c r="F344" s="12">
        <v>3.7766410000000001</v>
      </c>
      <c r="G344" s="12">
        <f t="shared" si="5"/>
        <v>4</v>
      </c>
    </row>
    <row r="345" spans="1:7" x14ac:dyDescent="0.2">
      <c r="A345" s="12" t="s">
        <v>17039</v>
      </c>
      <c r="B345" s="12" t="s">
        <v>16961</v>
      </c>
      <c r="C345" s="12" t="s">
        <v>17316</v>
      </c>
      <c r="D345" s="12" t="s">
        <v>17317</v>
      </c>
      <c r="E345" s="12" t="s">
        <v>3188</v>
      </c>
      <c r="F345" s="12">
        <v>3.977112</v>
      </c>
      <c r="G345" s="12">
        <f t="shared" si="5"/>
        <v>4</v>
      </c>
    </row>
    <row r="346" spans="1:7" x14ac:dyDescent="0.2">
      <c r="A346" s="12" t="s">
        <v>17039</v>
      </c>
      <c r="B346" s="12" t="s">
        <v>16961</v>
      </c>
      <c r="C346" s="12" t="s">
        <v>17314</v>
      </c>
      <c r="D346" s="12" t="s">
        <v>17318</v>
      </c>
      <c r="E346" s="12" t="s">
        <v>3188</v>
      </c>
      <c r="F346" s="12">
        <v>3.8089590000000002</v>
      </c>
      <c r="G346" s="12">
        <f t="shared" si="5"/>
        <v>4</v>
      </c>
    </row>
    <row r="347" spans="1:7" x14ac:dyDescent="0.2">
      <c r="A347" s="12" t="s">
        <v>17039</v>
      </c>
      <c r="B347" s="12" t="s">
        <v>16961</v>
      </c>
      <c r="C347" s="12" t="s">
        <v>17307</v>
      </c>
      <c r="D347" s="12" t="s">
        <v>17319</v>
      </c>
      <c r="E347" s="12" t="s">
        <v>16963</v>
      </c>
      <c r="F347" s="12">
        <v>3.923616</v>
      </c>
      <c r="G347" s="12">
        <f t="shared" si="5"/>
        <v>4</v>
      </c>
    </row>
    <row r="348" spans="1:7" x14ac:dyDescent="0.2">
      <c r="A348" s="12" t="s">
        <v>17039</v>
      </c>
      <c r="B348" s="12" t="s">
        <v>16961</v>
      </c>
      <c r="C348" s="12" t="s">
        <v>17320</v>
      </c>
      <c r="D348" s="12" t="s">
        <v>17321</v>
      </c>
      <c r="E348" s="12" t="s">
        <v>16963</v>
      </c>
      <c r="F348" s="12">
        <v>3.9275009999999999</v>
      </c>
      <c r="G348" s="12">
        <f t="shared" si="5"/>
        <v>4</v>
      </c>
    </row>
    <row r="349" spans="1:7" x14ac:dyDescent="0.2">
      <c r="A349" s="12" t="s">
        <v>17039</v>
      </c>
      <c r="B349" s="12" t="s">
        <v>16961</v>
      </c>
      <c r="C349" s="12" t="s">
        <v>17320</v>
      </c>
      <c r="D349" s="12" t="s">
        <v>17322</v>
      </c>
      <c r="E349" s="12" t="s">
        <v>16963</v>
      </c>
      <c r="F349" s="12">
        <v>3.9268749999999999</v>
      </c>
      <c r="G349" s="12">
        <f t="shared" si="5"/>
        <v>4</v>
      </c>
    </row>
    <row r="350" spans="1:7" x14ac:dyDescent="0.2">
      <c r="A350" s="12" t="s">
        <v>17039</v>
      </c>
      <c r="B350" s="12" t="s">
        <v>16961</v>
      </c>
      <c r="C350" s="12" t="s">
        <v>17323</v>
      </c>
      <c r="D350" s="12" t="s">
        <v>17324</v>
      </c>
      <c r="E350" s="12" t="s">
        <v>16963</v>
      </c>
      <c r="F350" s="12">
        <v>3.8711600000000002</v>
      </c>
      <c r="G350" s="12">
        <f t="shared" si="5"/>
        <v>4</v>
      </c>
    </row>
    <row r="351" spans="1:7" x14ac:dyDescent="0.2">
      <c r="A351" s="12" t="s">
        <v>16960</v>
      </c>
      <c r="B351" s="12" t="s">
        <v>16961</v>
      </c>
      <c r="C351" s="12" t="s">
        <v>648</v>
      </c>
      <c r="D351" s="12" t="s">
        <v>17325</v>
      </c>
      <c r="E351" s="12" t="s">
        <v>16963</v>
      </c>
      <c r="F351" s="12">
        <v>4.5201580000000003</v>
      </c>
      <c r="G351" s="12">
        <f t="shared" si="5"/>
        <v>5</v>
      </c>
    </row>
    <row r="352" spans="1:7" x14ac:dyDescent="0.2">
      <c r="A352" s="12" t="s">
        <v>16960</v>
      </c>
      <c r="B352" s="12" t="s">
        <v>16961</v>
      </c>
      <c r="C352" s="12" t="s">
        <v>648</v>
      </c>
      <c r="D352" s="12" t="s">
        <v>17326</v>
      </c>
      <c r="E352" s="12" t="s">
        <v>16963</v>
      </c>
      <c r="F352" s="12">
        <v>5.1743670000000002</v>
      </c>
      <c r="G352" s="12">
        <f t="shared" si="5"/>
        <v>5</v>
      </c>
    </row>
    <row r="353" spans="1:7" x14ac:dyDescent="0.2">
      <c r="A353" s="12" t="s">
        <v>16960</v>
      </c>
      <c r="B353" s="12" t="s">
        <v>16961</v>
      </c>
      <c r="C353" s="12" t="s">
        <v>648</v>
      </c>
      <c r="D353" s="12" t="s">
        <v>17327</v>
      </c>
      <c r="E353" s="12" t="s">
        <v>3188</v>
      </c>
      <c r="F353" s="12">
        <v>4.6723350000000003</v>
      </c>
      <c r="G353" s="12">
        <f t="shared" si="5"/>
        <v>5</v>
      </c>
    </row>
    <row r="354" spans="1:7" x14ac:dyDescent="0.2">
      <c r="A354" s="12" t="s">
        <v>16960</v>
      </c>
      <c r="B354" s="12" t="s">
        <v>16961</v>
      </c>
      <c r="C354" s="12" t="s">
        <v>648</v>
      </c>
      <c r="D354" s="12" t="s">
        <v>17328</v>
      </c>
      <c r="E354" s="12" t="s">
        <v>3188</v>
      </c>
      <c r="F354" s="12">
        <v>5.003298</v>
      </c>
      <c r="G354" s="12">
        <f t="shared" si="5"/>
        <v>5</v>
      </c>
    </row>
    <row r="355" spans="1:7" x14ac:dyDescent="0.2">
      <c r="A355" s="12" t="s">
        <v>16960</v>
      </c>
      <c r="B355" s="12" t="s">
        <v>16961</v>
      </c>
      <c r="C355" s="12" t="s">
        <v>648</v>
      </c>
      <c r="D355" s="12" t="s">
        <v>17329</v>
      </c>
      <c r="E355" s="12" t="s">
        <v>16963</v>
      </c>
      <c r="F355" s="12">
        <v>5.0023489999999997</v>
      </c>
      <c r="G355" s="12">
        <f t="shared" si="5"/>
        <v>5</v>
      </c>
    </row>
    <row r="356" spans="1:7" x14ac:dyDescent="0.2">
      <c r="A356" s="12" t="s">
        <v>16960</v>
      </c>
      <c r="B356" s="12" t="s">
        <v>16961</v>
      </c>
      <c r="C356" s="12" t="s">
        <v>648</v>
      </c>
      <c r="D356" s="12" t="s">
        <v>17330</v>
      </c>
      <c r="E356" s="12" t="s">
        <v>16963</v>
      </c>
      <c r="F356" s="12">
        <v>4.7531160000000003</v>
      </c>
      <c r="G356" s="12">
        <f t="shared" si="5"/>
        <v>5</v>
      </c>
    </row>
    <row r="357" spans="1:7" x14ac:dyDescent="0.2">
      <c r="A357" s="12" t="s">
        <v>16960</v>
      </c>
      <c r="B357" s="12" t="s">
        <v>16961</v>
      </c>
      <c r="C357" s="12" t="s">
        <v>648</v>
      </c>
      <c r="D357" s="12" t="s">
        <v>17331</v>
      </c>
      <c r="E357" s="12" t="s">
        <v>16963</v>
      </c>
      <c r="F357" s="12">
        <v>4.8064730000000004</v>
      </c>
      <c r="G357" s="12">
        <f t="shared" si="5"/>
        <v>5</v>
      </c>
    </row>
    <row r="358" spans="1:7" x14ac:dyDescent="0.2">
      <c r="A358" s="12" t="s">
        <v>16960</v>
      </c>
      <c r="B358" s="12" t="s">
        <v>16961</v>
      </c>
      <c r="C358" s="12" t="s">
        <v>648</v>
      </c>
      <c r="D358" s="12" t="s">
        <v>17332</v>
      </c>
      <c r="E358" s="12" t="s">
        <v>16963</v>
      </c>
      <c r="F358" s="12">
        <v>4.9096739999999999</v>
      </c>
      <c r="G358" s="12">
        <f t="shared" si="5"/>
        <v>5</v>
      </c>
    </row>
    <row r="359" spans="1:7" x14ac:dyDescent="0.2">
      <c r="A359" s="12" t="s">
        <v>16960</v>
      </c>
      <c r="B359" s="12" t="s">
        <v>16961</v>
      </c>
      <c r="C359" s="12" t="s">
        <v>648</v>
      </c>
      <c r="D359" s="12" t="s">
        <v>17333</v>
      </c>
      <c r="E359" s="12" t="s">
        <v>16963</v>
      </c>
      <c r="F359" s="12">
        <v>5.0455259999999997</v>
      </c>
      <c r="G359" s="12">
        <f t="shared" si="5"/>
        <v>5</v>
      </c>
    </row>
    <row r="360" spans="1:7" x14ac:dyDescent="0.2">
      <c r="A360" s="12" t="s">
        <v>16960</v>
      </c>
      <c r="B360" s="12" t="s">
        <v>16961</v>
      </c>
      <c r="C360" s="12" t="s">
        <v>648</v>
      </c>
      <c r="D360" s="12" t="s">
        <v>17334</v>
      </c>
      <c r="E360" s="12" t="s">
        <v>3188</v>
      </c>
      <c r="F360" s="12">
        <v>5.1286589999999999</v>
      </c>
      <c r="G360" s="12">
        <f t="shared" si="5"/>
        <v>5</v>
      </c>
    </row>
    <row r="361" spans="1:7" x14ac:dyDescent="0.2">
      <c r="A361" s="12" t="s">
        <v>16960</v>
      </c>
      <c r="B361" s="12" t="s">
        <v>16961</v>
      </c>
      <c r="C361" s="12" t="s">
        <v>648</v>
      </c>
      <c r="D361" s="12" t="s">
        <v>17335</v>
      </c>
      <c r="E361" s="12" t="s">
        <v>16963</v>
      </c>
      <c r="F361" s="12">
        <v>5.0798129999999997</v>
      </c>
      <c r="G361" s="12">
        <f t="shared" si="5"/>
        <v>5</v>
      </c>
    </row>
    <row r="362" spans="1:7" x14ac:dyDescent="0.2">
      <c r="A362" s="12" t="s">
        <v>16960</v>
      </c>
      <c r="B362" s="12" t="s">
        <v>16961</v>
      </c>
      <c r="C362" s="12" t="s">
        <v>648</v>
      </c>
      <c r="D362" s="12" t="s">
        <v>17336</v>
      </c>
      <c r="E362" s="12" t="s">
        <v>3188</v>
      </c>
      <c r="F362" s="12">
        <v>5.3582159999999996</v>
      </c>
      <c r="G362" s="12">
        <f t="shared" si="5"/>
        <v>5</v>
      </c>
    </row>
    <row r="363" spans="1:7" x14ac:dyDescent="0.2">
      <c r="A363" s="12" t="s">
        <v>16960</v>
      </c>
      <c r="B363" s="12" t="s">
        <v>16961</v>
      </c>
      <c r="C363" s="12" t="s">
        <v>648</v>
      </c>
      <c r="D363" s="12" t="s">
        <v>17337</v>
      </c>
      <c r="E363" s="12" t="s">
        <v>3188</v>
      </c>
      <c r="F363" s="12">
        <v>4.8053429999999997</v>
      </c>
      <c r="G363" s="12">
        <f t="shared" si="5"/>
        <v>5</v>
      </c>
    </row>
    <row r="364" spans="1:7" x14ac:dyDescent="0.2">
      <c r="A364" s="12" t="s">
        <v>16960</v>
      </c>
      <c r="B364" s="12" t="s">
        <v>16961</v>
      </c>
      <c r="C364" s="12" t="s">
        <v>648</v>
      </c>
      <c r="D364" s="12" t="s">
        <v>17338</v>
      </c>
      <c r="E364" s="12" t="s">
        <v>16963</v>
      </c>
      <c r="F364" s="12">
        <v>5.3919940000000004</v>
      </c>
      <c r="G364" s="12">
        <f t="shared" si="5"/>
        <v>5</v>
      </c>
    </row>
    <row r="365" spans="1:7" x14ac:dyDescent="0.2">
      <c r="A365" s="12" t="s">
        <v>16960</v>
      </c>
      <c r="B365" s="12" t="s">
        <v>16961</v>
      </c>
      <c r="C365" s="12" t="s">
        <v>648</v>
      </c>
      <c r="D365" s="12" t="s">
        <v>17339</v>
      </c>
      <c r="E365" s="12" t="s">
        <v>16963</v>
      </c>
      <c r="F365" s="12">
        <v>4.6682959999999998</v>
      </c>
      <c r="G365" s="12">
        <f t="shared" si="5"/>
        <v>5</v>
      </c>
    </row>
    <row r="366" spans="1:7" x14ac:dyDescent="0.2">
      <c r="A366" s="12" t="s">
        <v>16960</v>
      </c>
      <c r="B366" s="12" t="s">
        <v>16961</v>
      </c>
      <c r="C366" s="12" t="s">
        <v>648</v>
      </c>
      <c r="D366" s="12" t="s">
        <v>17340</v>
      </c>
      <c r="E366" s="12" t="s">
        <v>16963</v>
      </c>
      <c r="F366" s="12">
        <v>4.7731279999999998</v>
      </c>
      <c r="G366" s="12">
        <f t="shared" si="5"/>
        <v>5</v>
      </c>
    </row>
    <row r="367" spans="1:7" x14ac:dyDescent="0.2">
      <c r="A367" s="12" t="s">
        <v>16960</v>
      </c>
      <c r="B367" s="12" t="s">
        <v>16961</v>
      </c>
      <c r="C367" s="12" t="s">
        <v>648</v>
      </c>
      <c r="D367" s="12" t="s">
        <v>17341</v>
      </c>
      <c r="E367" s="12" t="s">
        <v>16963</v>
      </c>
      <c r="F367" s="12">
        <v>4.6176110000000001</v>
      </c>
      <c r="G367" s="12">
        <f t="shared" si="5"/>
        <v>5</v>
      </c>
    </row>
    <row r="368" spans="1:7" x14ac:dyDescent="0.2">
      <c r="A368" s="12" t="s">
        <v>16960</v>
      </c>
      <c r="B368" s="12" t="s">
        <v>16961</v>
      </c>
      <c r="C368" s="12" t="s">
        <v>648</v>
      </c>
      <c r="D368" s="12" t="s">
        <v>17342</v>
      </c>
      <c r="E368" s="12" t="s">
        <v>16963</v>
      </c>
      <c r="F368" s="12">
        <v>4.8577709999999996</v>
      </c>
      <c r="G368" s="12">
        <f t="shared" si="5"/>
        <v>5</v>
      </c>
    </row>
    <row r="369" spans="1:7" x14ac:dyDescent="0.2">
      <c r="A369" s="12" t="s">
        <v>16960</v>
      </c>
      <c r="B369" s="12" t="s">
        <v>16961</v>
      </c>
      <c r="C369" s="12" t="s">
        <v>648</v>
      </c>
      <c r="D369" s="12" t="s">
        <v>17343</v>
      </c>
      <c r="E369" s="12" t="s">
        <v>16963</v>
      </c>
      <c r="F369" s="12">
        <v>4.7035980000000004</v>
      </c>
      <c r="G369" s="12">
        <f t="shared" si="5"/>
        <v>5</v>
      </c>
    </row>
    <row r="370" spans="1:7" x14ac:dyDescent="0.2">
      <c r="A370" s="12" t="s">
        <v>16960</v>
      </c>
      <c r="B370" s="12" t="s">
        <v>16961</v>
      </c>
      <c r="C370" s="12" t="s">
        <v>648</v>
      </c>
      <c r="D370" s="12" t="s">
        <v>17344</v>
      </c>
      <c r="E370" s="12" t="s">
        <v>16963</v>
      </c>
      <c r="F370" s="12">
        <v>4.8790469999999999</v>
      </c>
      <c r="G370" s="12">
        <f t="shared" si="5"/>
        <v>5</v>
      </c>
    </row>
    <row r="371" spans="1:7" x14ac:dyDescent="0.2">
      <c r="A371" s="12" t="s">
        <v>16960</v>
      </c>
      <c r="B371" s="12" t="s">
        <v>16961</v>
      </c>
      <c r="C371" s="12" t="s">
        <v>16976</v>
      </c>
      <c r="D371" s="12" t="s">
        <v>17345</v>
      </c>
      <c r="E371" s="12" t="s">
        <v>16963</v>
      </c>
      <c r="F371" s="12">
        <v>4.6333060000000001</v>
      </c>
      <c r="G371" s="12">
        <f t="shared" si="5"/>
        <v>5</v>
      </c>
    </row>
    <row r="372" spans="1:7" x14ac:dyDescent="0.2">
      <c r="A372" s="12" t="s">
        <v>16960</v>
      </c>
      <c r="B372" s="12" t="s">
        <v>16961</v>
      </c>
      <c r="C372" s="12" t="s">
        <v>648</v>
      </c>
      <c r="D372" s="12" t="s">
        <v>17346</v>
      </c>
      <c r="E372" s="12" t="s">
        <v>3188</v>
      </c>
      <c r="F372" s="12">
        <v>4.5810250000000003</v>
      </c>
      <c r="G372" s="12">
        <f t="shared" si="5"/>
        <v>5</v>
      </c>
    </row>
    <row r="373" spans="1:7" x14ac:dyDescent="0.2">
      <c r="A373" s="12" t="s">
        <v>16960</v>
      </c>
      <c r="B373" s="12" t="s">
        <v>16961</v>
      </c>
      <c r="C373" s="12" t="s">
        <v>648</v>
      </c>
      <c r="D373" s="12" t="s">
        <v>17347</v>
      </c>
      <c r="E373" s="12" t="s">
        <v>3188</v>
      </c>
      <c r="F373" s="12">
        <v>4.9575829999999996</v>
      </c>
      <c r="G373" s="12">
        <f t="shared" si="5"/>
        <v>5</v>
      </c>
    </row>
    <row r="374" spans="1:7" x14ac:dyDescent="0.2">
      <c r="A374" s="12" t="s">
        <v>16960</v>
      </c>
      <c r="B374" s="12" t="s">
        <v>16961</v>
      </c>
      <c r="C374" s="12" t="s">
        <v>648</v>
      </c>
      <c r="D374" s="12" t="s">
        <v>17348</v>
      </c>
      <c r="E374" s="12" t="s">
        <v>16963</v>
      </c>
      <c r="F374" s="12">
        <v>4.7000729999999997</v>
      </c>
      <c r="G374" s="12">
        <f t="shared" si="5"/>
        <v>5</v>
      </c>
    </row>
    <row r="375" spans="1:7" x14ac:dyDescent="0.2">
      <c r="A375" s="12" t="s">
        <v>16960</v>
      </c>
      <c r="B375" s="12" t="s">
        <v>16961</v>
      </c>
      <c r="C375" s="12" t="s">
        <v>648</v>
      </c>
      <c r="D375" s="12" t="s">
        <v>17349</v>
      </c>
      <c r="E375" s="12" t="s">
        <v>16963</v>
      </c>
      <c r="F375" s="12">
        <v>5.3713009999999999</v>
      </c>
      <c r="G375" s="12">
        <f t="shared" si="5"/>
        <v>5</v>
      </c>
    </row>
    <row r="376" spans="1:7" x14ac:dyDescent="0.2">
      <c r="A376" s="12" t="s">
        <v>16960</v>
      </c>
      <c r="B376" s="12" t="s">
        <v>16961</v>
      </c>
      <c r="C376" s="12" t="s">
        <v>648</v>
      </c>
      <c r="D376" s="12" t="s">
        <v>17350</v>
      </c>
      <c r="E376" s="12" t="s">
        <v>3188</v>
      </c>
      <c r="F376" s="12">
        <v>4.92509</v>
      </c>
      <c r="G376" s="12">
        <f t="shared" si="5"/>
        <v>5</v>
      </c>
    </row>
    <row r="377" spans="1:7" x14ac:dyDescent="0.2">
      <c r="A377" s="12" t="s">
        <v>16960</v>
      </c>
      <c r="B377" s="12" t="s">
        <v>16961</v>
      </c>
      <c r="C377" s="12" t="s">
        <v>648</v>
      </c>
      <c r="D377" s="12" t="s">
        <v>17351</v>
      </c>
      <c r="E377" s="12" t="s">
        <v>3188</v>
      </c>
      <c r="F377" s="12">
        <v>4.5013699999999996</v>
      </c>
      <c r="G377" s="12">
        <f t="shared" si="5"/>
        <v>5</v>
      </c>
    </row>
    <row r="378" spans="1:7" x14ac:dyDescent="0.2">
      <c r="A378" s="12" t="s">
        <v>16960</v>
      </c>
      <c r="B378" s="12" t="s">
        <v>16961</v>
      </c>
      <c r="C378" s="12" t="s">
        <v>648</v>
      </c>
      <c r="D378" s="12" t="s">
        <v>17352</v>
      </c>
      <c r="E378" s="12" t="s">
        <v>16963</v>
      </c>
      <c r="F378" s="12">
        <v>4.8368089999999997</v>
      </c>
      <c r="G378" s="12">
        <f t="shared" si="5"/>
        <v>5</v>
      </c>
    </row>
    <row r="379" spans="1:7" x14ac:dyDescent="0.2">
      <c r="A379" s="12" t="s">
        <v>16960</v>
      </c>
      <c r="B379" s="12" t="s">
        <v>16961</v>
      </c>
      <c r="C379" s="12" t="s">
        <v>648</v>
      </c>
      <c r="D379" s="12" t="s">
        <v>17353</v>
      </c>
      <c r="E379" s="12" t="s">
        <v>16963</v>
      </c>
      <c r="F379" s="12">
        <v>4.6926649999999999</v>
      </c>
      <c r="G379" s="12">
        <f t="shared" si="5"/>
        <v>5</v>
      </c>
    </row>
    <row r="380" spans="1:7" x14ac:dyDescent="0.2">
      <c r="A380" s="12" t="s">
        <v>16960</v>
      </c>
      <c r="B380" s="12" t="s">
        <v>16961</v>
      </c>
      <c r="C380" s="12" t="s">
        <v>16976</v>
      </c>
      <c r="D380" s="12" t="s">
        <v>17354</v>
      </c>
      <c r="E380" s="12" t="s">
        <v>3188</v>
      </c>
      <c r="F380" s="12">
        <v>5.1357119999999998</v>
      </c>
      <c r="G380" s="12">
        <f t="shared" si="5"/>
        <v>5</v>
      </c>
    </row>
    <row r="381" spans="1:7" x14ac:dyDescent="0.2">
      <c r="A381" s="12" t="s">
        <v>16960</v>
      </c>
      <c r="B381" s="12" t="s">
        <v>16961</v>
      </c>
      <c r="C381" s="12" t="s">
        <v>16976</v>
      </c>
      <c r="D381" s="12" t="s">
        <v>17355</v>
      </c>
      <c r="E381" s="12" t="s">
        <v>16963</v>
      </c>
      <c r="F381" s="12">
        <v>4.7685399999999998</v>
      </c>
      <c r="G381" s="12">
        <f t="shared" si="5"/>
        <v>5</v>
      </c>
    </row>
    <row r="382" spans="1:7" x14ac:dyDescent="0.2">
      <c r="A382" s="12" t="s">
        <v>16960</v>
      </c>
      <c r="B382" s="12" t="s">
        <v>16961</v>
      </c>
      <c r="C382" s="12" t="s">
        <v>16976</v>
      </c>
      <c r="D382" s="12" t="s">
        <v>17356</v>
      </c>
      <c r="E382" s="12" t="s">
        <v>16963</v>
      </c>
      <c r="F382" s="12">
        <v>4.8222699999999996</v>
      </c>
      <c r="G382" s="12">
        <f t="shared" si="5"/>
        <v>5</v>
      </c>
    </row>
    <row r="383" spans="1:7" x14ac:dyDescent="0.2">
      <c r="A383" s="12" t="s">
        <v>16960</v>
      </c>
      <c r="B383" s="12" t="s">
        <v>16961</v>
      </c>
      <c r="C383" s="12" t="s">
        <v>16976</v>
      </c>
      <c r="D383" s="12" t="s">
        <v>17357</v>
      </c>
      <c r="E383" s="12" t="s">
        <v>16963</v>
      </c>
      <c r="F383" s="12">
        <v>4.9651550000000002</v>
      </c>
      <c r="G383" s="12">
        <f t="shared" si="5"/>
        <v>5</v>
      </c>
    </row>
    <row r="384" spans="1:7" x14ac:dyDescent="0.2">
      <c r="A384" s="12" t="s">
        <v>16960</v>
      </c>
      <c r="B384" s="12" t="s">
        <v>16961</v>
      </c>
      <c r="C384" s="12" t="s">
        <v>16976</v>
      </c>
      <c r="D384" s="12" t="s">
        <v>17358</v>
      </c>
      <c r="E384" s="12" t="s">
        <v>3188</v>
      </c>
      <c r="F384" s="12">
        <v>4.6660959999999996</v>
      </c>
      <c r="G384" s="12">
        <f t="shared" si="5"/>
        <v>5</v>
      </c>
    </row>
    <row r="385" spans="1:7" x14ac:dyDescent="0.2">
      <c r="A385" s="12" t="s">
        <v>16960</v>
      </c>
      <c r="B385" s="12" t="s">
        <v>16961</v>
      </c>
      <c r="C385" s="12" t="s">
        <v>16976</v>
      </c>
      <c r="D385" s="12" t="s">
        <v>17359</v>
      </c>
      <c r="E385" s="12" t="s">
        <v>3188</v>
      </c>
      <c r="F385" s="12">
        <v>4.7433509999999997</v>
      </c>
      <c r="G385" s="12">
        <f t="shared" si="5"/>
        <v>5</v>
      </c>
    </row>
    <row r="386" spans="1:7" x14ac:dyDescent="0.2">
      <c r="A386" s="12" t="s">
        <v>16960</v>
      </c>
      <c r="B386" s="12" t="s">
        <v>16961</v>
      </c>
      <c r="C386" s="12" t="s">
        <v>16976</v>
      </c>
      <c r="D386" s="12" t="s">
        <v>17360</v>
      </c>
      <c r="E386" s="12" t="s">
        <v>16963</v>
      </c>
      <c r="F386" s="12">
        <v>4.653511</v>
      </c>
      <c r="G386" s="12">
        <f t="shared" ref="G386:G449" si="6">ROUND(F386,0)</f>
        <v>5</v>
      </c>
    </row>
    <row r="387" spans="1:7" x14ac:dyDescent="0.2">
      <c r="A387" s="12" t="s">
        <v>16960</v>
      </c>
      <c r="B387" s="12" t="s">
        <v>16961</v>
      </c>
      <c r="C387" s="12" t="s">
        <v>16976</v>
      </c>
      <c r="D387" s="12" t="s">
        <v>17361</v>
      </c>
      <c r="E387" s="12" t="s">
        <v>16963</v>
      </c>
      <c r="F387" s="12">
        <v>4.8000740000000004</v>
      </c>
      <c r="G387" s="12">
        <f t="shared" si="6"/>
        <v>5</v>
      </c>
    </row>
    <row r="388" spans="1:7" x14ac:dyDescent="0.2">
      <c r="A388" s="12" t="s">
        <v>16960</v>
      </c>
      <c r="B388" s="12" t="s">
        <v>16961</v>
      </c>
      <c r="C388" s="12" t="s">
        <v>16976</v>
      </c>
      <c r="D388" s="12" t="s">
        <v>17362</v>
      </c>
      <c r="E388" s="12" t="s">
        <v>3188</v>
      </c>
      <c r="F388" s="12">
        <v>4.8256860000000001</v>
      </c>
      <c r="G388" s="12">
        <f t="shared" si="6"/>
        <v>5</v>
      </c>
    </row>
    <row r="389" spans="1:7" x14ac:dyDescent="0.2">
      <c r="A389" s="12" t="s">
        <v>16960</v>
      </c>
      <c r="B389" s="12" t="s">
        <v>16961</v>
      </c>
      <c r="C389" s="12" t="s">
        <v>16976</v>
      </c>
      <c r="D389" s="12" t="s">
        <v>17363</v>
      </c>
      <c r="E389" s="12" t="s">
        <v>3188</v>
      </c>
      <c r="F389" s="12">
        <v>4.6465370000000004</v>
      </c>
      <c r="G389" s="12">
        <f t="shared" si="6"/>
        <v>5</v>
      </c>
    </row>
    <row r="390" spans="1:7" x14ac:dyDescent="0.2">
      <c r="A390" s="12" t="s">
        <v>16960</v>
      </c>
      <c r="B390" s="12" t="s">
        <v>16961</v>
      </c>
      <c r="C390" s="12" t="s">
        <v>16976</v>
      </c>
      <c r="D390" s="12" t="s">
        <v>17364</v>
      </c>
      <c r="E390" s="12" t="s">
        <v>3188</v>
      </c>
      <c r="F390" s="12">
        <v>4.7233330000000002</v>
      </c>
      <c r="G390" s="12">
        <f t="shared" si="6"/>
        <v>5</v>
      </c>
    </row>
    <row r="391" spans="1:7" x14ac:dyDescent="0.2">
      <c r="A391" s="12" t="s">
        <v>16960</v>
      </c>
      <c r="B391" s="12" t="s">
        <v>16961</v>
      </c>
      <c r="C391" s="12" t="s">
        <v>16976</v>
      </c>
      <c r="D391" s="12" t="s">
        <v>17365</v>
      </c>
      <c r="E391" s="12" t="s">
        <v>16963</v>
      </c>
      <c r="F391" s="12">
        <v>4.7944519999999997</v>
      </c>
      <c r="G391" s="12">
        <f t="shared" si="6"/>
        <v>5</v>
      </c>
    </row>
    <row r="392" spans="1:7" x14ac:dyDescent="0.2">
      <c r="A392" s="12" t="s">
        <v>16960</v>
      </c>
      <c r="B392" s="12" t="s">
        <v>16961</v>
      </c>
      <c r="C392" s="12" t="s">
        <v>16976</v>
      </c>
      <c r="D392" s="12" t="s">
        <v>17366</v>
      </c>
      <c r="E392" s="12" t="s">
        <v>3188</v>
      </c>
      <c r="F392" s="12">
        <v>4.7536170000000002</v>
      </c>
      <c r="G392" s="12">
        <f t="shared" si="6"/>
        <v>5</v>
      </c>
    </row>
    <row r="393" spans="1:7" x14ac:dyDescent="0.2">
      <c r="A393" s="12" t="s">
        <v>16960</v>
      </c>
      <c r="B393" s="12" t="s">
        <v>16961</v>
      </c>
      <c r="C393" s="12" t="s">
        <v>16976</v>
      </c>
      <c r="D393" s="12" t="s">
        <v>17367</v>
      </c>
      <c r="E393" s="12" t="s">
        <v>16963</v>
      </c>
      <c r="F393" s="12">
        <v>4.7817530000000001</v>
      </c>
      <c r="G393" s="12">
        <f t="shared" si="6"/>
        <v>5</v>
      </c>
    </row>
    <row r="394" spans="1:7" x14ac:dyDescent="0.2">
      <c r="A394" s="12" t="s">
        <v>16960</v>
      </c>
      <c r="B394" s="12" t="s">
        <v>16961</v>
      </c>
      <c r="C394" s="12" t="s">
        <v>16976</v>
      </c>
      <c r="D394" s="12" t="s">
        <v>17368</v>
      </c>
      <c r="E394" s="12" t="s">
        <v>3188</v>
      </c>
      <c r="F394" s="12">
        <v>5.4800519999999997</v>
      </c>
      <c r="G394" s="12">
        <f t="shared" si="6"/>
        <v>5</v>
      </c>
    </row>
    <row r="395" spans="1:7" x14ac:dyDescent="0.2">
      <c r="A395" s="12" t="s">
        <v>16960</v>
      </c>
      <c r="B395" s="12" t="s">
        <v>16961</v>
      </c>
      <c r="C395" s="12" t="s">
        <v>16976</v>
      </c>
      <c r="D395" s="12" t="s">
        <v>17369</v>
      </c>
      <c r="E395" s="12" t="s">
        <v>16963</v>
      </c>
      <c r="F395" s="12">
        <v>4.7371699999999999</v>
      </c>
      <c r="G395" s="12">
        <f t="shared" si="6"/>
        <v>5</v>
      </c>
    </row>
    <row r="396" spans="1:7" x14ac:dyDescent="0.2">
      <c r="A396" s="12" t="s">
        <v>16960</v>
      </c>
      <c r="B396" s="12" t="s">
        <v>16961</v>
      </c>
      <c r="C396" s="12" t="s">
        <v>16976</v>
      </c>
      <c r="D396" s="12" t="s">
        <v>17370</v>
      </c>
      <c r="E396" s="12" t="s">
        <v>3188</v>
      </c>
      <c r="F396" s="12">
        <v>4.6988329999999996</v>
      </c>
      <c r="G396" s="12">
        <f t="shared" si="6"/>
        <v>5</v>
      </c>
    </row>
    <row r="397" spans="1:7" x14ac:dyDescent="0.2">
      <c r="A397" s="12" t="s">
        <v>16960</v>
      </c>
      <c r="B397" s="12" t="s">
        <v>16961</v>
      </c>
      <c r="C397" s="12" t="s">
        <v>16976</v>
      </c>
      <c r="D397" s="12" t="s">
        <v>17371</v>
      </c>
      <c r="E397" s="12" t="s">
        <v>3188</v>
      </c>
      <c r="F397" s="12">
        <v>4.8116329999999996</v>
      </c>
      <c r="G397" s="12">
        <f t="shared" si="6"/>
        <v>5</v>
      </c>
    </row>
    <row r="398" spans="1:7" x14ac:dyDescent="0.2">
      <c r="A398" s="12" t="s">
        <v>16960</v>
      </c>
      <c r="B398" s="12" t="s">
        <v>16961</v>
      </c>
      <c r="C398" s="12" t="s">
        <v>16976</v>
      </c>
      <c r="D398" s="12" t="s">
        <v>17372</v>
      </c>
      <c r="E398" s="12" t="s">
        <v>16963</v>
      </c>
      <c r="F398" s="12">
        <v>4.8108259999999996</v>
      </c>
      <c r="G398" s="12">
        <f t="shared" si="6"/>
        <v>5</v>
      </c>
    </row>
    <row r="399" spans="1:7" x14ac:dyDescent="0.2">
      <c r="A399" s="12" t="s">
        <v>16960</v>
      </c>
      <c r="B399" s="12" t="s">
        <v>16961</v>
      </c>
      <c r="C399" s="12" t="s">
        <v>16976</v>
      </c>
      <c r="D399" s="12" t="s">
        <v>17373</v>
      </c>
      <c r="E399" s="12" t="s">
        <v>3188</v>
      </c>
      <c r="F399" s="12">
        <v>4.7359210000000003</v>
      </c>
      <c r="G399" s="12">
        <f t="shared" si="6"/>
        <v>5</v>
      </c>
    </row>
    <row r="400" spans="1:7" x14ac:dyDescent="0.2">
      <c r="A400" s="12" t="s">
        <v>16960</v>
      </c>
      <c r="B400" s="12" t="s">
        <v>16961</v>
      </c>
      <c r="C400" s="12" t="s">
        <v>16976</v>
      </c>
      <c r="D400" s="12" t="s">
        <v>17374</v>
      </c>
      <c r="E400" s="12" t="s">
        <v>16963</v>
      </c>
      <c r="F400" s="12">
        <v>4.6494289999999996</v>
      </c>
      <c r="G400" s="12">
        <f t="shared" si="6"/>
        <v>5</v>
      </c>
    </row>
    <row r="401" spans="1:7" x14ac:dyDescent="0.2">
      <c r="A401" s="12" t="s">
        <v>16960</v>
      </c>
      <c r="B401" s="12" t="s">
        <v>16961</v>
      </c>
      <c r="C401" s="12" t="s">
        <v>16976</v>
      </c>
      <c r="D401" s="12" t="s">
        <v>17375</v>
      </c>
      <c r="E401" s="12" t="s">
        <v>3188</v>
      </c>
      <c r="F401" s="12">
        <v>4.9287280000000004</v>
      </c>
      <c r="G401" s="12">
        <f t="shared" si="6"/>
        <v>5</v>
      </c>
    </row>
    <row r="402" spans="1:7" x14ac:dyDescent="0.2">
      <c r="A402" s="12" t="s">
        <v>16960</v>
      </c>
      <c r="B402" s="12" t="s">
        <v>16961</v>
      </c>
      <c r="C402" s="12" t="s">
        <v>16976</v>
      </c>
      <c r="D402" s="12" t="s">
        <v>17376</v>
      </c>
      <c r="E402" s="12" t="s">
        <v>3188</v>
      </c>
      <c r="F402" s="12">
        <v>4.9889609999999998</v>
      </c>
      <c r="G402" s="12">
        <f t="shared" si="6"/>
        <v>5</v>
      </c>
    </row>
    <row r="403" spans="1:7" x14ac:dyDescent="0.2">
      <c r="A403" s="12" t="s">
        <v>16960</v>
      </c>
      <c r="B403" s="12" t="s">
        <v>16961</v>
      </c>
      <c r="C403" s="12" t="s">
        <v>16976</v>
      </c>
      <c r="D403" s="12" t="s">
        <v>17377</v>
      </c>
      <c r="E403" s="12" t="s">
        <v>3188</v>
      </c>
      <c r="F403" s="12">
        <v>4.7665689999999996</v>
      </c>
      <c r="G403" s="12">
        <f t="shared" si="6"/>
        <v>5</v>
      </c>
    </row>
    <row r="404" spans="1:7" x14ac:dyDescent="0.2">
      <c r="A404" s="12" t="s">
        <v>16960</v>
      </c>
      <c r="B404" s="12" t="s">
        <v>16961</v>
      </c>
      <c r="C404" s="12" t="s">
        <v>16976</v>
      </c>
      <c r="D404" s="12" t="s">
        <v>17378</v>
      </c>
      <c r="E404" s="12" t="s">
        <v>3188</v>
      </c>
      <c r="F404" s="12">
        <v>4.7153390000000002</v>
      </c>
      <c r="G404" s="12">
        <f t="shared" si="6"/>
        <v>5</v>
      </c>
    </row>
    <row r="405" spans="1:7" x14ac:dyDescent="0.2">
      <c r="A405" s="12" t="s">
        <v>16960</v>
      </c>
      <c r="B405" s="12" t="s">
        <v>16961</v>
      </c>
      <c r="C405" s="12" t="s">
        <v>16976</v>
      </c>
      <c r="D405" s="12" t="s">
        <v>17379</v>
      </c>
      <c r="E405" s="12" t="s">
        <v>16963</v>
      </c>
      <c r="F405" s="12">
        <v>5.332122</v>
      </c>
      <c r="G405" s="12">
        <f t="shared" si="6"/>
        <v>5</v>
      </c>
    </row>
    <row r="406" spans="1:7" x14ac:dyDescent="0.2">
      <c r="A406" s="12" t="s">
        <v>16960</v>
      </c>
      <c r="B406" s="12" t="s">
        <v>16961</v>
      </c>
      <c r="C406" s="12" t="s">
        <v>16976</v>
      </c>
      <c r="D406" s="12" t="s">
        <v>17380</v>
      </c>
      <c r="E406" s="12" t="s">
        <v>3188</v>
      </c>
      <c r="F406" s="12">
        <v>4.7790929999999996</v>
      </c>
      <c r="G406" s="12">
        <f t="shared" si="6"/>
        <v>5</v>
      </c>
    </row>
    <row r="407" spans="1:7" x14ac:dyDescent="0.2">
      <c r="A407" s="12" t="s">
        <v>16960</v>
      </c>
      <c r="B407" s="12" t="s">
        <v>16961</v>
      </c>
      <c r="C407" s="12" t="s">
        <v>16976</v>
      </c>
      <c r="D407" s="12" t="s">
        <v>17381</v>
      </c>
      <c r="E407" s="12" t="s">
        <v>16963</v>
      </c>
      <c r="F407" s="12">
        <v>4.5072099999999997</v>
      </c>
      <c r="G407" s="12">
        <f t="shared" si="6"/>
        <v>5</v>
      </c>
    </row>
    <row r="408" spans="1:7" x14ac:dyDescent="0.2">
      <c r="A408" s="12" t="s">
        <v>16960</v>
      </c>
      <c r="B408" s="12" t="s">
        <v>16961</v>
      </c>
      <c r="C408" s="12" t="s">
        <v>16976</v>
      </c>
      <c r="D408" s="12" t="s">
        <v>17382</v>
      </c>
      <c r="E408" s="12" t="s">
        <v>16963</v>
      </c>
      <c r="F408" s="12">
        <v>4.5352199999999998</v>
      </c>
      <c r="G408" s="12">
        <f t="shared" si="6"/>
        <v>5</v>
      </c>
    </row>
    <row r="409" spans="1:7" x14ac:dyDescent="0.2">
      <c r="A409" s="12" t="s">
        <v>16960</v>
      </c>
      <c r="B409" s="12" t="s">
        <v>16961</v>
      </c>
      <c r="C409" s="12" t="s">
        <v>16976</v>
      </c>
      <c r="D409" s="12" t="s">
        <v>17383</v>
      </c>
      <c r="E409" s="12" t="s">
        <v>3188</v>
      </c>
      <c r="F409" s="12">
        <v>4.6894</v>
      </c>
      <c r="G409" s="12">
        <f t="shared" si="6"/>
        <v>5</v>
      </c>
    </row>
    <row r="410" spans="1:7" x14ac:dyDescent="0.2">
      <c r="A410" s="12" t="s">
        <v>16960</v>
      </c>
      <c r="B410" s="12" t="s">
        <v>16961</v>
      </c>
      <c r="C410" s="12" t="s">
        <v>16976</v>
      </c>
      <c r="D410" s="12" t="s">
        <v>17384</v>
      </c>
      <c r="E410" s="12" t="s">
        <v>3188</v>
      </c>
      <c r="F410" s="12">
        <v>4.5558519999999998</v>
      </c>
      <c r="G410" s="12">
        <f t="shared" si="6"/>
        <v>5</v>
      </c>
    </row>
    <row r="411" spans="1:7" x14ac:dyDescent="0.2">
      <c r="A411" s="12" t="s">
        <v>16960</v>
      </c>
      <c r="B411" s="12" t="s">
        <v>16961</v>
      </c>
      <c r="C411" s="12" t="s">
        <v>16976</v>
      </c>
      <c r="D411" s="12" t="s">
        <v>17385</v>
      </c>
      <c r="E411" s="12" t="s">
        <v>16963</v>
      </c>
      <c r="F411" s="12">
        <v>4.6808829999999997</v>
      </c>
      <c r="G411" s="12">
        <f t="shared" si="6"/>
        <v>5</v>
      </c>
    </row>
    <row r="412" spans="1:7" x14ac:dyDescent="0.2">
      <c r="A412" s="12" t="s">
        <v>16960</v>
      </c>
      <c r="B412" s="12" t="s">
        <v>16961</v>
      </c>
      <c r="C412" s="12" t="s">
        <v>16976</v>
      </c>
      <c r="D412" s="12" t="s">
        <v>17386</v>
      </c>
      <c r="E412" s="12" t="s">
        <v>3188</v>
      </c>
      <c r="F412" s="12">
        <v>4.6818999999999997</v>
      </c>
      <c r="G412" s="12">
        <f t="shared" si="6"/>
        <v>5</v>
      </c>
    </row>
    <row r="413" spans="1:7" x14ac:dyDescent="0.2">
      <c r="A413" s="12" t="s">
        <v>16960</v>
      </c>
      <c r="B413" s="12" t="s">
        <v>16961</v>
      </c>
      <c r="C413" s="12" t="s">
        <v>16976</v>
      </c>
      <c r="D413" s="12" t="s">
        <v>17387</v>
      </c>
      <c r="E413" s="12" t="s">
        <v>16963</v>
      </c>
      <c r="F413" s="12">
        <v>4.5621200000000002</v>
      </c>
      <c r="G413" s="12">
        <f t="shared" si="6"/>
        <v>5</v>
      </c>
    </row>
    <row r="414" spans="1:7" x14ac:dyDescent="0.2">
      <c r="A414" s="12" t="s">
        <v>16960</v>
      </c>
      <c r="B414" s="12" t="s">
        <v>16961</v>
      </c>
      <c r="C414" s="12" t="s">
        <v>16976</v>
      </c>
      <c r="D414" s="12" t="s">
        <v>17388</v>
      </c>
      <c r="E414" s="12" t="s">
        <v>3188</v>
      </c>
      <c r="F414" s="12">
        <v>4.6288960000000001</v>
      </c>
      <c r="G414" s="12">
        <f t="shared" si="6"/>
        <v>5</v>
      </c>
    </row>
    <row r="415" spans="1:7" x14ac:dyDescent="0.2">
      <c r="A415" s="12" t="s">
        <v>16960</v>
      </c>
      <c r="B415" s="12" t="s">
        <v>16961</v>
      </c>
      <c r="C415" s="12" t="s">
        <v>16992</v>
      </c>
      <c r="D415" s="12" t="s">
        <v>17389</v>
      </c>
      <c r="E415" s="12" t="s">
        <v>3188</v>
      </c>
      <c r="F415" s="12">
        <v>4.8164740000000004</v>
      </c>
      <c r="G415" s="12">
        <f t="shared" si="6"/>
        <v>5</v>
      </c>
    </row>
    <row r="416" spans="1:7" x14ac:dyDescent="0.2">
      <c r="A416" s="12" t="s">
        <v>16960</v>
      </c>
      <c r="B416" s="12" t="s">
        <v>16961</v>
      </c>
      <c r="C416" s="12" t="s">
        <v>16992</v>
      </c>
      <c r="D416" s="12" t="s">
        <v>17390</v>
      </c>
      <c r="E416" s="12" t="s">
        <v>16963</v>
      </c>
      <c r="F416" s="12">
        <v>4.7161730000000004</v>
      </c>
      <c r="G416" s="12">
        <f t="shared" si="6"/>
        <v>5</v>
      </c>
    </row>
    <row r="417" spans="1:7" x14ac:dyDescent="0.2">
      <c r="A417" s="12" t="s">
        <v>16960</v>
      </c>
      <c r="B417" s="12" t="s">
        <v>16961</v>
      </c>
      <c r="C417" s="12" t="s">
        <v>16992</v>
      </c>
      <c r="D417" s="12" t="s">
        <v>17391</v>
      </c>
      <c r="E417" s="12" t="s">
        <v>3188</v>
      </c>
      <c r="F417" s="12">
        <v>4.945443</v>
      </c>
      <c r="G417" s="12">
        <f t="shared" si="6"/>
        <v>5</v>
      </c>
    </row>
    <row r="418" spans="1:7" x14ac:dyDescent="0.2">
      <c r="A418" s="12" t="s">
        <v>16960</v>
      </c>
      <c r="B418" s="12" t="s">
        <v>16961</v>
      </c>
      <c r="C418" s="12" t="s">
        <v>16992</v>
      </c>
      <c r="D418" s="12" t="s">
        <v>17392</v>
      </c>
      <c r="E418" s="12" t="s">
        <v>16963</v>
      </c>
      <c r="F418" s="12">
        <v>4.882663</v>
      </c>
      <c r="G418" s="12">
        <f t="shared" si="6"/>
        <v>5</v>
      </c>
    </row>
    <row r="419" spans="1:7" x14ac:dyDescent="0.2">
      <c r="A419" s="12" t="s">
        <v>16960</v>
      </c>
      <c r="B419" s="12" t="s">
        <v>16961</v>
      </c>
      <c r="C419" s="12" t="s">
        <v>16992</v>
      </c>
      <c r="D419" s="12" t="s">
        <v>17393</v>
      </c>
      <c r="E419" s="12" t="s">
        <v>3188</v>
      </c>
      <c r="F419" s="12">
        <v>4.5441789999999997</v>
      </c>
      <c r="G419" s="12">
        <f t="shared" si="6"/>
        <v>5</v>
      </c>
    </row>
    <row r="420" spans="1:7" x14ac:dyDescent="0.2">
      <c r="A420" s="12" t="s">
        <v>16960</v>
      </c>
      <c r="B420" s="12" t="s">
        <v>16961</v>
      </c>
      <c r="C420" s="12" t="s">
        <v>16992</v>
      </c>
      <c r="D420" s="12" t="s">
        <v>17394</v>
      </c>
      <c r="E420" s="12" t="s">
        <v>16963</v>
      </c>
      <c r="F420" s="12">
        <v>4.8538670000000002</v>
      </c>
      <c r="G420" s="12">
        <f t="shared" si="6"/>
        <v>5</v>
      </c>
    </row>
    <row r="421" spans="1:7" x14ac:dyDescent="0.2">
      <c r="A421" s="12" t="s">
        <v>16960</v>
      </c>
      <c r="B421" s="12" t="s">
        <v>16961</v>
      </c>
      <c r="C421" s="12" t="s">
        <v>16992</v>
      </c>
      <c r="D421" s="12" t="s">
        <v>17395</v>
      </c>
      <c r="E421" s="12" t="s">
        <v>3188</v>
      </c>
      <c r="F421" s="12">
        <v>4.518923</v>
      </c>
      <c r="G421" s="12">
        <f t="shared" si="6"/>
        <v>5</v>
      </c>
    </row>
    <row r="422" spans="1:7" x14ac:dyDescent="0.2">
      <c r="A422" s="12" t="s">
        <v>16960</v>
      </c>
      <c r="B422" s="12" t="s">
        <v>16961</v>
      </c>
      <c r="C422" s="12" t="s">
        <v>16992</v>
      </c>
      <c r="D422" s="12" t="s">
        <v>17396</v>
      </c>
      <c r="E422" s="12" t="s">
        <v>16963</v>
      </c>
      <c r="F422" s="12">
        <v>4.5404340000000003</v>
      </c>
      <c r="G422" s="12">
        <f t="shared" si="6"/>
        <v>5</v>
      </c>
    </row>
    <row r="423" spans="1:7" x14ac:dyDescent="0.2">
      <c r="A423" s="12" t="s">
        <v>16960</v>
      </c>
      <c r="B423" s="12" t="s">
        <v>16961</v>
      </c>
      <c r="C423" s="12" t="s">
        <v>16976</v>
      </c>
      <c r="D423" s="12" t="s">
        <v>17397</v>
      </c>
      <c r="E423" s="12" t="s">
        <v>3188</v>
      </c>
      <c r="F423" s="12">
        <v>4.5296519999999996</v>
      </c>
      <c r="G423" s="12">
        <f t="shared" si="6"/>
        <v>5</v>
      </c>
    </row>
    <row r="424" spans="1:7" x14ac:dyDescent="0.2">
      <c r="A424" s="12" t="s">
        <v>16960</v>
      </c>
      <c r="B424" s="12" t="s">
        <v>16961</v>
      </c>
      <c r="C424" s="12" t="s">
        <v>16976</v>
      </c>
      <c r="D424" s="12" t="s">
        <v>17398</v>
      </c>
      <c r="E424" s="12" t="s">
        <v>16963</v>
      </c>
      <c r="F424" s="12">
        <v>4.9888859999999999</v>
      </c>
      <c r="G424" s="12">
        <f t="shared" si="6"/>
        <v>5</v>
      </c>
    </row>
    <row r="425" spans="1:7" x14ac:dyDescent="0.2">
      <c r="A425" s="12" t="s">
        <v>16960</v>
      </c>
      <c r="B425" s="12" t="s">
        <v>16961</v>
      </c>
      <c r="C425" s="12" t="s">
        <v>16976</v>
      </c>
      <c r="D425" s="12" t="s">
        <v>17399</v>
      </c>
      <c r="E425" s="12" t="s">
        <v>3188</v>
      </c>
      <c r="F425" s="12">
        <v>4.8143739999999999</v>
      </c>
      <c r="G425" s="12">
        <f t="shared" si="6"/>
        <v>5</v>
      </c>
    </row>
    <row r="426" spans="1:7" x14ac:dyDescent="0.2">
      <c r="A426" s="12" t="s">
        <v>16960</v>
      </c>
      <c r="B426" s="12" t="s">
        <v>16961</v>
      </c>
      <c r="C426" s="12" t="s">
        <v>16976</v>
      </c>
      <c r="D426" s="12" t="s">
        <v>17400</v>
      </c>
      <c r="E426" s="12" t="s">
        <v>3188</v>
      </c>
      <c r="F426" s="12">
        <v>4.543183</v>
      </c>
      <c r="G426" s="12">
        <f t="shared" si="6"/>
        <v>5</v>
      </c>
    </row>
    <row r="427" spans="1:7" x14ac:dyDescent="0.2">
      <c r="A427" s="12" t="s">
        <v>16960</v>
      </c>
      <c r="B427" s="12" t="s">
        <v>16961</v>
      </c>
      <c r="C427" s="12" t="s">
        <v>16976</v>
      </c>
      <c r="D427" s="12" t="s">
        <v>17401</v>
      </c>
      <c r="E427" s="12" t="s">
        <v>16963</v>
      </c>
      <c r="F427" s="12">
        <v>4.6377249999999997</v>
      </c>
      <c r="G427" s="12">
        <f t="shared" si="6"/>
        <v>5</v>
      </c>
    </row>
    <row r="428" spans="1:7" x14ac:dyDescent="0.2">
      <c r="A428" s="12" t="s">
        <v>16960</v>
      </c>
      <c r="B428" s="12" t="s">
        <v>16961</v>
      </c>
      <c r="C428" s="12" t="s">
        <v>16976</v>
      </c>
      <c r="D428" s="12" t="s">
        <v>17402</v>
      </c>
      <c r="E428" s="12" t="s">
        <v>16963</v>
      </c>
      <c r="F428" s="12">
        <v>4.7522520000000004</v>
      </c>
      <c r="G428" s="12">
        <f t="shared" si="6"/>
        <v>5</v>
      </c>
    </row>
    <row r="429" spans="1:7" x14ac:dyDescent="0.2">
      <c r="A429" s="12" t="s">
        <v>16960</v>
      </c>
      <c r="B429" s="12" t="s">
        <v>16961</v>
      </c>
      <c r="C429" s="12" t="s">
        <v>16976</v>
      </c>
      <c r="D429" s="12" t="s">
        <v>17403</v>
      </c>
      <c r="E429" s="12" t="s">
        <v>3188</v>
      </c>
      <c r="F429" s="12">
        <v>4.6102949999999998</v>
      </c>
      <c r="G429" s="12">
        <f t="shared" si="6"/>
        <v>5</v>
      </c>
    </row>
    <row r="430" spans="1:7" x14ac:dyDescent="0.2">
      <c r="A430" s="12" t="s">
        <v>16960</v>
      </c>
      <c r="B430" s="12" t="s">
        <v>16961</v>
      </c>
      <c r="C430" s="12" t="s">
        <v>16997</v>
      </c>
      <c r="D430" s="12" t="s">
        <v>17404</v>
      </c>
      <c r="E430" s="12" t="s">
        <v>16963</v>
      </c>
      <c r="F430" s="12">
        <v>4.8299880000000002</v>
      </c>
      <c r="G430" s="12">
        <f t="shared" si="6"/>
        <v>5</v>
      </c>
    </row>
    <row r="431" spans="1:7" x14ac:dyDescent="0.2">
      <c r="A431" s="12" t="s">
        <v>16960</v>
      </c>
      <c r="B431" s="12" t="s">
        <v>16961</v>
      </c>
      <c r="C431" s="12" t="s">
        <v>16997</v>
      </c>
      <c r="D431" s="12" t="s">
        <v>17405</v>
      </c>
      <c r="E431" s="12" t="s">
        <v>16963</v>
      </c>
      <c r="F431" s="12">
        <v>5.2767980000000003</v>
      </c>
      <c r="G431" s="12">
        <f t="shared" si="6"/>
        <v>5</v>
      </c>
    </row>
    <row r="432" spans="1:7" x14ac:dyDescent="0.2">
      <c r="A432" s="12" t="s">
        <v>16960</v>
      </c>
      <c r="B432" s="12" t="s">
        <v>16961</v>
      </c>
      <c r="C432" s="12" t="s">
        <v>16997</v>
      </c>
      <c r="D432" s="12" t="s">
        <v>17406</v>
      </c>
      <c r="E432" s="12" t="s">
        <v>3188</v>
      </c>
      <c r="F432" s="12">
        <v>5.2263029999999997</v>
      </c>
      <c r="G432" s="12">
        <f t="shared" si="6"/>
        <v>5</v>
      </c>
    </row>
    <row r="433" spans="1:7" x14ac:dyDescent="0.2">
      <c r="A433" s="12" t="s">
        <v>16960</v>
      </c>
      <c r="B433" s="12" t="s">
        <v>16961</v>
      </c>
      <c r="C433" s="12" t="s">
        <v>16997</v>
      </c>
      <c r="D433" s="12" t="s">
        <v>17407</v>
      </c>
      <c r="E433" s="12" t="s">
        <v>16963</v>
      </c>
      <c r="F433" s="12">
        <v>5.3440690000000002</v>
      </c>
      <c r="G433" s="12">
        <f t="shared" si="6"/>
        <v>5</v>
      </c>
    </row>
    <row r="434" spans="1:7" x14ac:dyDescent="0.2">
      <c r="A434" s="12" t="s">
        <v>16960</v>
      </c>
      <c r="B434" s="12" t="s">
        <v>16961</v>
      </c>
      <c r="C434" s="12" t="s">
        <v>16997</v>
      </c>
      <c r="D434" s="12" t="s">
        <v>17408</v>
      </c>
      <c r="E434" s="12" t="s">
        <v>16963</v>
      </c>
      <c r="F434" s="12">
        <v>4.6311879999999999</v>
      </c>
      <c r="G434" s="12">
        <f t="shared" si="6"/>
        <v>5</v>
      </c>
    </row>
    <row r="435" spans="1:7" x14ac:dyDescent="0.2">
      <c r="A435" s="12" t="s">
        <v>16960</v>
      </c>
      <c r="B435" s="12" t="s">
        <v>16961</v>
      </c>
      <c r="C435" s="12" t="s">
        <v>16997</v>
      </c>
      <c r="D435" s="12" t="s">
        <v>17409</v>
      </c>
      <c r="E435" s="12" t="s">
        <v>16963</v>
      </c>
      <c r="F435" s="12">
        <v>5.4686190000000003</v>
      </c>
      <c r="G435" s="12">
        <f t="shared" si="6"/>
        <v>5</v>
      </c>
    </row>
    <row r="436" spans="1:7" x14ac:dyDescent="0.2">
      <c r="A436" s="12" t="s">
        <v>16960</v>
      </c>
      <c r="B436" s="12" t="s">
        <v>16961</v>
      </c>
      <c r="C436" s="12" t="s">
        <v>16997</v>
      </c>
      <c r="D436" s="12" t="s">
        <v>17410</v>
      </c>
      <c r="E436" s="12" t="s">
        <v>16963</v>
      </c>
      <c r="F436" s="12">
        <v>4.5757320000000004</v>
      </c>
      <c r="G436" s="12">
        <f t="shared" si="6"/>
        <v>5</v>
      </c>
    </row>
    <row r="437" spans="1:7" x14ac:dyDescent="0.2">
      <c r="A437" s="12" t="s">
        <v>16960</v>
      </c>
      <c r="B437" s="12" t="s">
        <v>16961</v>
      </c>
      <c r="C437" s="12" t="s">
        <v>16997</v>
      </c>
      <c r="D437" s="12" t="s">
        <v>17411</v>
      </c>
      <c r="E437" s="12" t="s">
        <v>3188</v>
      </c>
      <c r="F437" s="12">
        <v>4.7128690000000004</v>
      </c>
      <c r="G437" s="12">
        <f t="shared" si="6"/>
        <v>5</v>
      </c>
    </row>
    <row r="438" spans="1:7" x14ac:dyDescent="0.2">
      <c r="A438" s="12" t="s">
        <v>16960</v>
      </c>
      <c r="B438" s="12" t="s">
        <v>16961</v>
      </c>
      <c r="C438" s="12" t="s">
        <v>16997</v>
      </c>
      <c r="D438" s="12" t="s">
        <v>17412</v>
      </c>
      <c r="E438" s="12" t="s">
        <v>3188</v>
      </c>
      <c r="F438" s="12">
        <v>4.6278459999999999</v>
      </c>
      <c r="G438" s="12">
        <f t="shared" si="6"/>
        <v>5</v>
      </c>
    </row>
    <row r="439" spans="1:7" x14ac:dyDescent="0.2">
      <c r="A439" s="12" t="s">
        <v>16960</v>
      </c>
      <c r="B439" s="12" t="s">
        <v>16961</v>
      </c>
      <c r="C439" s="12" t="s">
        <v>16997</v>
      </c>
      <c r="D439" s="12" t="s">
        <v>17413</v>
      </c>
      <c r="E439" s="12" t="s">
        <v>3188</v>
      </c>
      <c r="F439" s="12">
        <v>4.5296820000000002</v>
      </c>
      <c r="G439" s="12">
        <f t="shared" si="6"/>
        <v>5</v>
      </c>
    </row>
    <row r="440" spans="1:7" x14ac:dyDescent="0.2">
      <c r="A440" s="12" t="s">
        <v>16960</v>
      </c>
      <c r="B440" s="12" t="s">
        <v>16961</v>
      </c>
      <c r="C440" s="12" t="s">
        <v>16997</v>
      </c>
      <c r="D440" s="12" t="s">
        <v>17414</v>
      </c>
      <c r="E440" s="12" t="s">
        <v>3188</v>
      </c>
      <c r="F440" s="12">
        <v>4.7750820000000003</v>
      </c>
      <c r="G440" s="12">
        <f t="shared" si="6"/>
        <v>5</v>
      </c>
    </row>
    <row r="441" spans="1:7" x14ac:dyDescent="0.2">
      <c r="A441" s="12" t="s">
        <v>16960</v>
      </c>
      <c r="B441" s="12" t="s">
        <v>16961</v>
      </c>
      <c r="C441" s="12" t="s">
        <v>16992</v>
      </c>
      <c r="D441" s="12" t="s">
        <v>17415</v>
      </c>
      <c r="E441" s="12" t="s">
        <v>3188</v>
      </c>
      <c r="F441" s="12">
        <v>4.9292059999999998</v>
      </c>
      <c r="G441" s="12">
        <f t="shared" si="6"/>
        <v>5</v>
      </c>
    </row>
    <row r="442" spans="1:7" x14ac:dyDescent="0.2">
      <c r="A442" s="12" t="s">
        <v>16960</v>
      </c>
      <c r="B442" s="12" t="s">
        <v>16961</v>
      </c>
      <c r="C442" s="12" t="s">
        <v>16992</v>
      </c>
      <c r="D442" s="12" t="s">
        <v>17416</v>
      </c>
      <c r="E442" s="12" t="s">
        <v>3188</v>
      </c>
      <c r="F442" s="12">
        <v>5.1601929999999996</v>
      </c>
      <c r="G442" s="12">
        <f t="shared" si="6"/>
        <v>5</v>
      </c>
    </row>
    <row r="443" spans="1:7" x14ac:dyDescent="0.2">
      <c r="A443" s="12" t="s">
        <v>16960</v>
      </c>
      <c r="B443" s="12" t="s">
        <v>16961</v>
      </c>
      <c r="C443" s="12" t="s">
        <v>16992</v>
      </c>
      <c r="D443" s="12" t="s">
        <v>17417</v>
      </c>
      <c r="E443" s="12" t="s">
        <v>16963</v>
      </c>
      <c r="F443" s="12">
        <v>4.6487369999999997</v>
      </c>
      <c r="G443" s="12">
        <f t="shared" si="6"/>
        <v>5</v>
      </c>
    </row>
    <row r="444" spans="1:7" x14ac:dyDescent="0.2">
      <c r="A444" s="12" t="s">
        <v>16960</v>
      </c>
      <c r="B444" s="12" t="s">
        <v>16961</v>
      </c>
      <c r="C444" s="12" t="s">
        <v>16992</v>
      </c>
      <c r="D444" s="12" t="s">
        <v>17418</v>
      </c>
      <c r="E444" s="12" t="s">
        <v>3188</v>
      </c>
      <c r="F444" s="12">
        <v>4.792211</v>
      </c>
      <c r="G444" s="12">
        <f t="shared" si="6"/>
        <v>5</v>
      </c>
    </row>
    <row r="445" spans="1:7" x14ac:dyDescent="0.2">
      <c r="A445" s="12" t="s">
        <v>16960</v>
      </c>
      <c r="B445" s="12" t="s">
        <v>16961</v>
      </c>
      <c r="C445" s="12" t="s">
        <v>16992</v>
      </c>
      <c r="D445" s="12" t="s">
        <v>17419</v>
      </c>
      <c r="E445" s="12" t="s">
        <v>16963</v>
      </c>
      <c r="F445" s="12">
        <v>4.6211330000000004</v>
      </c>
      <c r="G445" s="12">
        <f t="shared" si="6"/>
        <v>5</v>
      </c>
    </row>
    <row r="446" spans="1:7" x14ac:dyDescent="0.2">
      <c r="A446" s="12" t="s">
        <v>16960</v>
      </c>
      <c r="B446" s="12" t="s">
        <v>16961</v>
      </c>
      <c r="C446" s="12" t="s">
        <v>16992</v>
      </c>
      <c r="D446" s="12" t="s">
        <v>17420</v>
      </c>
      <c r="E446" s="12" t="s">
        <v>3188</v>
      </c>
      <c r="F446" s="12">
        <v>4.7412799999999997</v>
      </c>
      <c r="G446" s="12">
        <f t="shared" si="6"/>
        <v>5</v>
      </c>
    </row>
    <row r="447" spans="1:7" x14ac:dyDescent="0.2">
      <c r="A447" s="12" t="s">
        <v>16960</v>
      </c>
      <c r="B447" s="12" t="s">
        <v>16961</v>
      </c>
      <c r="C447" s="12" t="s">
        <v>16992</v>
      </c>
      <c r="D447" s="12" t="s">
        <v>17421</v>
      </c>
      <c r="E447" s="12" t="s">
        <v>3188</v>
      </c>
      <c r="F447" s="12">
        <v>4.5988930000000003</v>
      </c>
      <c r="G447" s="12">
        <f t="shared" si="6"/>
        <v>5</v>
      </c>
    </row>
    <row r="448" spans="1:7" x14ac:dyDescent="0.2">
      <c r="A448" s="12" t="s">
        <v>16960</v>
      </c>
      <c r="B448" s="12" t="s">
        <v>16961</v>
      </c>
      <c r="C448" s="12" t="s">
        <v>16992</v>
      </c>
      <c r="D448" s="12" t="s">
        <v>17422</v>
      </c>
      <c r="E448" s="12" t="s">
        <v>3188</v>
      </c>
      <c r="F448" s="12">
        <v>4.51579</v>
      </c>
      <c r="G448" s="12">
        <f t="shared" si="6"/>
        <v>5</v>
      </c>
    </row>
    <row r="449" spans="1:7" x14ac:dyDescent="0.2">
      <c r="A449" s="12" t="s">
        <v>16960</v>
      </c>
      <c r="B449" s="12" t="s">
        <v>16961</v>
      </c>
      <c r="C449" s="12" t="s">
        <v>16992</v>
      </c>
      <c r="D449" s="12" t="s">
        <v>17423</v>
      </c>
      <c r="E449" s="12" t="s">
        <v>3188</v>
      </c>
      <c r="F449" s="12">
        <v>4.7160279999999997</v>
      </c>
      <c r="G449" s="12">
        <f t="shared" si="6"/>
        <v>5</v>
      </c>
    </row>
    <row r="450" spans="1:7" x14ac:dyDescent="0.2">
      <c r="A450" s="12" t="s">
        <v>16960</v>
      </c>
      <c r="B450" s="12" t="s">
        <v>16961</v>
      </c>
      <c r="C450" s="12" t="s">
        <v>16992</v>
      </c>
      <c r="D450" s="12" t="s">
        <v>17424</v>
      </c>
      <c r="E450" s="12" t="s">
        <v>3188</v>
      </c>
      <c r="F450" s="12">
        <v>5.4206750000000001</v>
      </c>
      <c r="G450" s="12">
        <f t="shared" ref="G450:G513" si="7">ROUND(F450,0)</f>
        <v>5</v>
      </c>
    </row>
    <row r="451" spans="1:7" x14ac:dyDescent="0.2">
      <c r="A451" s="12" t="s">
        <v>16960</v>
      </c>
      <c r="B451" s="12" t="s">
        <v>16961</v>
      </c>
      <c r="C451" s="12" t="s">
        <v>16992</v>
      </c>
      <c r="D451" s="12" t="s">
        <v>17425</v>
      </c>
      <c r="E451" s="12" t="s">
        <v>16963</v>
      </c>
      <c r="F451" s="12">
        <v>4.8131320000000004</v>
      </c>
      <c r="G451" s="12">
        <f t="shared" si="7"/>
        <v>5</v>
      </c>
    </row>
    <row r="452" spans="1:7" x14ac:dyDescent="0.2">
      <c r="A452" s="12" t="s">
        <v>16960</v>
      </c>
      <c r="B452" s="12" t="s">
        <v>16961</v>
      </c>
      <c r="C452" s="12" t="s">
        <v>16992</v>
      </c>
      <c r="D452" s="12" t="s">
        <v>17426</v>
      </c>
      <c r="E452" s="12" t="s">
        <v>16963</v>
      </c>
      <c r="F452" s="12">
        <v>4.845485</v>
      </c>
      <c r="G452" s="12">
        <f t="shared" si="7"/>
        <v>5</v>
      </c>
    </row>
    <row r="453" spans="1:7" x14ac:dyDescent="0.2">
      <c r="A453" s="12" t="s">
        <v>16960</v>
      </c>
      <c r="B453" s="12" t="s">
        <v>16961</v>
      </c>
      <c r="C453" s="12" t="s">
        <v>16992</v>
      </c>
      <c r="D453" s="12" t="s">
        <v>17427</v>
      </c>
      <c r="E453" s="12" t="s">
        <v>3188</v>
      </c>
      <c r="F453" s="12">
        <v>4.610684</v>
      </c>
      <c r="G453" s="12">
        <f t="shared" si="7"/>
        <v>5</v>
      </c>
    </row>
    <row r="454" spans="1:7" x14ac:dyDescent="0.2">
      <c r="A454" s="12" t="s">
        <v>16960</v>
      </c>
      <c r="B454" s="12" t="s">
        <v>16961</v>
      </c>
      <c r="C454" s="12" t="s">
        <v>16992</v>
      </c>
      <c r="D454" s="12" t="s">
        <v>17428</v>
      </c>
      <c r="E454" s="12" t="s">
        <v>16963</v>
      </c>
      <c r="F454" s="12">
        <v>4.6358110000000003</v>
      </c>
      <c r="G454" s="12">
        <f t="shared" si="7"/>
        <v>5</v>
      </c>
    </row>
    <row r="455" spans="1:7" x14ac:dyDescent="0.2">
      <c r="A455" s="12" t="s">
        <v>16960</v>
      </c>
      <c r="B455" s="12" t="s">
        <v>16961</v>
      </c>
      <c r="C455" s="12" t="s">
        <v>16992</v>
      </c>
      <c r="D455" s="12" t="s">
        <v>17429</v>
      </c>
      <c r="E455" s="12" t="s">
        <v>3188</v>
      </c>
      <c r="F455" s="12">
        <v>4.5803409999999998</v>
      </c>
      <c r="G455" s="12">
        <f t="shared" si="7"/>
        <v>5</v>
      </c>
    </row>
    <row r="456" spans="1:7" x14ac:dyDescent="0.2">
      <c r="A456" s="12" t="s">
        <v>16960</v>
      </c>
      <c r="B456" s="12" t="s">
        <v>16961</v>
      </c>
      <c r="C456" s="12" t="s">
        <v>16992</v>
      </c>
      <c r="D456" s="12" t="s">
        <v>17430</v>
      </c>
      <c r="E456" s="12" t="s">
        <v>16963</v>
      </c>
      <c r="F456" s="12">
        <v>4.6420389999999996</v>
      </c>
      <c r="G456" s="12">
        <f t="shared" si="7"/>
        <v>5</v>
      </c>
    </row>
    <row r="457" spans="1:7" x14ac:dyDescent="0.2">
      <c r="A457" s="12" t="s">
        <v>16960</v>
      </c>
      <c r="B457" s="12" t="s">
        <v>16961</v>
      </c>
      <c r="C457" s="12" t="s">
        <v>16992</v>
      </c>
      <c r="D457" s="12" t="s">
        <v>17431</v>
      </c>
      <c r="E457" s="12" t="s">
        <v>16963</v>
      </c>
      <c r="F457" s="12">
        <v>4.5839499999999997</v>
      </c>
      <c r="G457" s="12">
        <f t="shared" si="7"/>
        <v>5</v>
      </c>
    </row>
    <row r="458" spans="1:7" x14ac:dyDescent="0.2">
      <c r="A458" s="12" t="s">
        <v>16960</v>
      </c>
      <c r="B458" s="12" t="s">
        <v>16961</v>
      </c>
      <c r="C458" s="12" t="s">
        <v>16976</v>
      </c>
      <c r="D458" s="12" t="s">
        <v>17432</v>
      </c>
      <c r="E458" s="12" t="s">
        <v>16963</v>
      </c>
      <c r="F458" s="12">
        <v>4.8097709999999996</v>
      </c>
      <c r="G458" s="12">
        <f t="shared" si="7"/>
        <v>5</v>
      </c>
    </row>
    <row r="459" spans="1:7" x14ac:dyDescent="0.2">
      <c r="A459" s="12" t="s">
        <v>16960</v>
      </c>
      <c r="B459" s="12" t="s">
        <v>16961</v>
      </c>
      <c r="C459" s="12" t="s">
        <v>16976</v>
      </c>
      <c r="D459" s="12" t="s">
        <v>17433</v>
      </c>
      <c r="E459" s="12" t="s">
        <v>16963</v>
      </c>
      <c r="F459" s="12">
        <v>4.6128920000000004</v>
      </c>
      <c r="G459" s="12">
        <f t="shared" si="7"/>
        <v>5</v>
      </c>
    </row>
    <row r="460" spans="1:7" x14ac:dyDescent="0.2">
      <c r="A460" s="12" t="s">
        <v>16960</v>
      </c>
      <c r="B460" s="12" t="s">
        <v>16961</v>
      </c>
      <c r="C460" s="12" t="s">
        <v>16976</v>
      </c>
      <c r="D460" s="12" t="s">
        <v>17434</v>
      </c>
      <c r="E460" s="12" t="s">
        <v>3188</v>
      </c>
      <c r="F460" s="12">
        <v>5.473446</v>
      </c>
      <c r="G460" s="12">
        <f t="shared" si="7"/>
        <v>5</v>
      </c>
    </row>
    <row r="461" spans="1:7" x14ac:dyDescent="0.2">
      <c r="A461" s="12" t="s">
        <v>16960</v>
      </c>
      <c r="B461" s="12" t="s">
        <v>16961</v>
      </c>
      <c r="C461" s="12" t="s">
        <v>16992</v>
      </c>
      <c r="D461" s="12" t="s">
        <v>17435</v>
      </c>
      <c r="E461" s="12" t="s">
        <v>16963</v>
      </c>
      <c r="F461" s="12">
        <v>4.5451379999999997</v>
      </c>
      <c r="G461" s="12">
        <f t="shared" si="7"/>
        <v>5</v>
      </c>
    </row>
    <row r="462" spans="1:7" x14ac:dyDescent="0.2">
      <c r="A462" s="12" t="s">
        <v>16960</v>
      </c>
      <c r="B462" s="12" t="s">
        <v>16961</v>
      </c>
      <c r="C462" s="12" t="s">
        <v>16992</v>
      </c>
      <c r="D462" s="12" t="s">
        <v>17436</v>
      </c>
      <c r="E462" s="12" t="s">
        <v>16963</v>
      </c>
      <c r="F462" s="12">
        <v>4.7961239999999998</v>
      </c>
      <c r="G462" s="12">
        <f t="shared" si="7"/>
        <v>5</v>
      </c>
    </row>
    <row r="463" spans="1:7" x14ac:dyDescent="0.2">
      <c r="A463" s="12" t="s">
        <v>16960</v>
      </c>
      <c r="B463" s="12" t="s">
        <v>16961</v>
      </c>
      <c r="C463" s="12" t="s">
        <v>16992</v>
      </c>
      <c r="D463" s="12" t="s">
        <v>17437</v>
      </c>
      <c r="E463" s="12" t="s">
        <v>16963</v>
      </c>
      <c r="F463" s="12">
        <v>4.799804</v>
      </c>
      <c r="G463" s="12">
        <f t="shared" si="7"/>
        <v>5</v>
      </c>
    </row>
    <row r="464" spans="1:7" x14ac:dyDescent="0.2">
      <c r="A464" s="12" t="s">
        <v>16960</v>
      </c>
      <c r="B464" s="12" t="s">
        <v>16961</v>
      </c>
      <c r="C464" s="12" t="s">
        <v>16992</v>
      </c>
      <c r="D464" s="12" t="s">
        <v>17438</v>
      </c>
      <c r="E464" s="12" t="s">
        <v>3188</v>
      </c>
      <c r="F464" s="12">
        <v>5.4271390000000004</v>
      </c>
      <c r="G464" s="12">
        <f t="shared" si="7"/>
        <v>5</v>
      </c>
    </row>
    <row r="465" spans="1:7" x14ac:dyDescent="0.2">
      <c r="A465" s="12" t="s">
        <v>16960</v>
      </c>
      <c r="B465" s="12" t="s">
        <v>16961</v>
      </c>
      <c r="C465" s="12" t="s">
        <v>16992</v>
      </c>
      <c r="D465" s="12" t="s">
        <v>17439</v>
      </c>
      <c r="E465" s="12" t="s">
        <v>3188</v>
      </c>
      <c r="F465" s="12">
        <v>5.4763909999999996</v>
      </c>
      <c r="G465" s="12">
        <f t="shared" si="7"/>
        <v>5</v>
      </c>
    </row>
    <row r="466" spans="1:7" x14ac:dyDescent="0.2">
      <c r="A466" s="12" t="s">
        <v>16960</v>
      </c>
      <c r="B466" s="12" t="s">
        <v>16961</v>
      </c>
      <c r="C466" s="12" t="s">
        <v>16992</v>
      </c>
      <c r="D466" s="12" t="s">
        <v>17440</v>
      </c>
      <c r="E466" s="12" t="s">
        <v>16963</v>
      </c>
      <c r="F466" s="12">
        <v>4.5969499999999996</v>
      </c>
      <c r="G466" s="12">
        <f t="shared" si="7"/>
        <v>5</v>
      </c>
    </row>
    <row r="467" spans="1:7" x14ac:dyDescent="0.2">
      <c r="A467" s="12" t="s">
        <v>16960</v>
      </c>
      <c r="B467" s="12" t="s">
        <v>16961</v>
      </c>
      <c r="C467" s="12" t="s">
        <v>16992</v>
      </c>
      <c r="D467" s="12" t="s">
        <v>17441</v>
      </c>
      <c r="E467" s="12" t="s">
        <v>3188</v>
      </c>
      <c r="F467" s="12">
        <v>4.6879299999999997</v>
      </c>
      <c r="G467" s="12">
        <f t="shared" si="7"/>
        <v>5</v>
      </c>
    </row>
    <row r="468" spans="1:7" x14ac:dyDescent="0.2">
      <c r="A468" s="12" t="s">
        <v>16960</v>
      </c>
      <c r="B468" s="12" t="s">
        <v>16961</v>
      </c>
      <c r="C468" s="12" t="s">
        <v>16992</v>
      </c>
      <c r="D468" s="12" t="s">
        <v>17442</v>
      </c>
      <c r="E468" s="12" t="s">
        <v>16963</v>
      </c>
      <c r="F468" s="12">
        <v>5.116377</v>
      </c>
      <c r="G468" s="12">
        <f t="shared" si="7"/>
        <v>5</v>
      </c>
    </row>
    <row r="469" spans="1:7" x14ac:dyDescent="0.2">
      <c r="A469" s="12" t="s">
        <v>16960</v>
      </c>
      <c r="B469" s="12" t="s">
        <v>16961</v>
      </c>
      <c r="C469" s="12" t="s">
        <v>16992</v>
      </c>
      <c r="D469" s="12" t="s">
        <v>17443</v>
      </c>
      <c r="E469" s="12" t="s">
        <v>16963</v>
      </c>
      <c r="F469" s="12">
        <v>5.3754249999999999</v>
      </c>
      <c r="G469" s="12">
        <f t="shared" si="7"/>
        <v>5</v>
      </c>
    </row>
    <row r="470" spans="1:7" x14ac:dyDescent="0.2">
      <c r="A470" s="12" t="s">
        <v>16960</v>
      </c>
      <c r="B470" s="12" t="s">
        <v>16961</v>
      </c>
      <c r="C470" s="12" t="s">
        <v>16992</v>
      </c>
      <c r="D470" s="12" t="s">
        <v>17444</v>
      </c>
      <c r="E470" s="12" t="s">
        <v>3188</v>
      </c>
      <c r="F470" s="12">
        <v>4.7499659999999997</v>
      </c>
      <c r="G470" s="12">
        <f t="shared" si="7"/>
        <v>5</v>
      </c>
    </row>
    <row r="471" spans="1:7" x14ac:dyDescent="0.2">
      <c r="A471" s="12" t="s">
        <v>16960</v>
      </c>
      <c r="B471" s="12" t="s">
        <v>16961</v>
      </c>
      <c r="C471" s="12" t="s">
        <v>16992</v>
      </c>
      <c r="D471" s="12" t="s">
        <v>17445</v>
      </c>
      <c r="E471" s="12" t="s">
        <v>16963</v>
      </c>
      <c r="F471" s="12">
        <v>4.7941060000000002</v>
      </c>
      <c r="G471" s="12">
        <f t="shared" si="7"/>
        <v>5</v>
      </c>
    </row>
    <row r="472" spans="1:7" x14ac:dyDescent="0.2">
      <c r="A472" s="12" t="s">
        <v>16960</v>
      </c>
      <c r="B472" s="12" t="s">
        <v>16961</v>
      </c>
      <c r="C472" s="12" t="s">
        <v>16992</v>
      </c>
      <c r="D472" s="12" t="s">
        <v>17446</v>
      </c>
      <c r="E472" s="12" t="s">
        <v>3188</v>
      </c>
      <c r="F472" s="12">
        <v>5.00082</v>
      </c>
      <c r="G472" s="12">
        <f t="shared" si="7"/>
        <v>5</v>
      </c>
    </row>
    <row r="473" spans="1:7" x14ac:dyDescent="0.2">
      <c r="A473" s="12" t="s">
        <v>16960</v>
      </c>
      <c r="B473" s="12" t="s">
        <v>16961</v>
      </c>
      <c r="C473" s="12" t="s">
        <v>16992</v>
      </c>
      <c r="D473" s="12" t="s">
        <v>17447</v>
      </c>
      <c r="E473" s="12" t="s">
        <v>3188</v>
      </c>
      <c r="F473" s="12">
        <v>4.6746189999999999</v>
      </c>
      <c r="G473" s="12">
        <f t="shared" si="7"/>
        <v>5</v>
      </c>
    </row>
    <row r="474" spans="1:7" x14ac:dyDescent="0.2">
      <c r="A474" s="12" t="s">
        <v>16960</v>
      </c>
      <c r="B474" s="12" t="s">
        <v>16961</v>
      </c>
      <c r="C474" s="12" t="s">
        <v>16997</v>
      </c>
      <c r="D474" s="12" t="s">
        <v>17448</v>
      </c>
      <c r="E474" s="12" t="s">
        <v>16963</v>
      </c>
      <c r="F474" s="12">
        <v>4.5938670000000004</v>
      </c>
      <c r="G474" s="12">
        <f t="shared" si="7"/>
        <v>5</v>
      </c>
    </row>
    <row r="475" spans="1:7" x14ac:dyDescent="0.2">
      <c r="A475" s="12" t="s">
        <v>16960</v>
      </c>
      <c r="B475" s="12" t="s">
        <v>16961</v>
      </c>
      <c r="C475" s="12" t="s">
        <v>16997</v>
      </c>
      <c r="D475" s="12" t="s">
        <v>17449</v>
      </c>
      <c r="E475" s="12" t="s">
        <v>16963</v>
      </c>
      <c r="F475" s="12">
        <v>4.9562590000000002</v>
      </c>
      <c r="G475" s="12">
        <f t="shared" si="7"/>
        <v>5</v>
      </c>
    </row>
    <row r="476" spans="1:7" x14ac:dyDescent="0.2">
      <c r="A476" s="12" t="s">
        <v>16960</v>
      </c>
      <c r="B476" s="12" t="s">
        <v>16961</v>
      </c>
      <c r="C476" s="12" t="s">
        <v>16997</v>
      </c>
      <c r="D476" s="12" t="s">
        <v>17450</v>
      </c>
      <c r="E476" s="12" t="s">
        <v>3188</v>
      </c>
      <c r="F476" s="12">
        <v>4.8701410000000003</v>
      </c>
      <c r="G476" s="12">
        <f t="shared" si="7"/>
        <v>5</v>
      </c>
    </row>
    <row r="477" spans="1:7" x14ac:dyDescent="0.2">
      <c r="A477" s="12" t="s">
        <v>16960</v>
      </c>
      <c r="B477" s="12" t="s">
        <v>16961</v>
      </c>
      <c r="C477" s="12" t="s">
        <v>16997</v>
      </c>
      <c r="D477" s="12" t="s">
        <v>17451</v>
      </c>
      <c r="E477" s="12" t="s">
        <v>16963</v>
      </c>
      <c r="F477" s="12">
        <v>4.9325780000000004</v>
      </c>
      <c r="G477" s="12">
        <f t="shared" si="7"/>
        <v>5</v>
      </c>
    </row>
    <row r="478" spans="1:7" x14ac:dyDescent="0.2">
      <c r="A478" s="12" t="s">
        <v>16960</v>
      </c>
      <c r="B478" s="12" t="s">
        <v>16961</v>
      </c>
      <c r="C478" s="12" t="s">
        <v>16997</v>
      </c>
      <c r="D478" s="12" t="s">
        <v>17452</v>
      </c>
      <c r="E478" s="12" t="s">
        <v>16963</v>
      </c>
      <c r="F478" s="12">
        <v>4.6940439999999999</v>
      </c>
      <c r="G478" s="12">
        <f t="shared" si="7"/>
        <v>5</v>
      </c>
    </row>
    <row r="479" spans="1:7" x14ac:dyDescent="0.2">
      <c r="A479" s="12" t="s">
        <v>16960</v>
      </c>
      <c r="B479" s="12" t="s">
        <v>16961</v>
      </c>
      <c r="C479" s="12" t="s">
        <v>16997</v>
      </c>
      <c r="D479" s="12" t="s">
        <v>17453</v>
      </c>
      <c r="E479" s="12" t="s">
        <v>3188</v>
      </c>
      <c r="F479" s="12">
        <v>4.9932160000000003</v>
      </c>
      <c r="G479" s="12">
        <f t="shared" si="7"/>
        <v>5</v>
      </c>
    </row>
    <row r="480" spans="1:7" x14ac:dyDescent="0.2">
      <c r="A480" s="12" t="s">
        <v>16960</v>
      </c>
      <c r="B480" s="12" t="s">
        <v>16961</v>
      </c>
      <c r="C480" s="12" t="s">
        <v>16997</v>
      </c>
      <c r="D480" s="12" t="s">
        <v>17454</v>
      </c>
      <c r="E480" s="12" t="s">
        <v>16963</v>
      </c>
      <c r="F480" s="12">
        <v>4.8363690000000004</v>
      </c>
      <c r="G480" s="12">
        <f t="shared" si="7"/>
        <v>5</v>
      </c>
    </row>
    <row r="481" spans="1:7" x14ac:dyDescent="0.2">
      <c r="A481" s="12" t="s">
        <v>16960</v>
      </c>
      <c r="B481" s="12" t="s">
        <v>16961</v>
      </c>
      <c r="C481" s="12" t="s">
        <v>16997</v>
      </c>
      <c r="D481" s="12" t="s">
        <v>17455</v>
      </c>
      <c r="E481" s="12" t="s">
        <v>3188</v>
      </c>
      <c r="F481" s="12">
        <v>4.6912580000000004</v>
      </c>
      <c r="G481" s="12">
        <f t="shared" si="7"/>
        <v>5</v>
      </c>
    </row>
    <row r="482" spans="1:7" x14ac:dyDescent="0.2">
      <c r="A482" s="12" t="s">
        <v>16960</v>
      </c>
      <c r="B482" s="12" t="s">
        <v>16961</v>
      </c>
      <c r="C482" s="12" t="s">
        <v>16997</v>
      </c>
      <c r="D482" s="12" t="s">
        <v>17456</v>
      </c>
      <c r="E482" s="12" t="s">
        <v>3188</v>
      </c>
      <c r="F482" s="12">
        <v>5.1043909999999997</v>
      </c>
      <c r="G482" s="12">
        <f t="shared" si="7"/>
        <v>5</v>
      </c>
    </row>
    <row r="483" spans="1:7" x14ac:dyDescent="0.2">
      <c r="A483" s="12" t="s">
        <v>16960</v>
      </c>
      <c r="B483" s="12" t="s">
        <v>16961</v>
      </c>
      <c r="C483" s="12" t="s">
        <v>16997</v>
      </c>
      <c r="D483" s="12" t="s">
        <v>17457</v>
      </c>
      <c r="E483" s="12" t="s">
        <v>3188</v>
      </c>
      <c r="F483" s="12">
        <v>5.3757999999999999</v>
      </c>
      <c r="G483" s="12">
        <f t="shared" si="7"/>
        <v>5</v>
      </c>
    </row>
    <row r="484" spans="1:7" x14ac:dyDescent="0.2">
      <c r="A484" s="12" t="s">
        <v>16960</v>
      </c>
      <c r="B484" s="12" t="s">
        <v>16961</v>
      </c>
      <c r="C484" s="12" t="s">
        <v>16997</v>
      </c>
      <c r="D484" s="12" t="s">
        <v>17458</v>
      </c>
      <c r="E484" s="12" t="s">
        <v>3188</v>
      </c>
      <c r="F484" s="12">
        <v>4.5734000000000004</v>
      </c>
      <c r="G484" s="12">
        <f t="shared" si="7"/>
        <v>5</v>
      </c>
    </row>
    <row r="485" spans="1:7" x14ac:dyDescent="0.2">
      <c r="A485" s="12" t="s">
        <v>16960</v>
      </c>
      <c r="B485" s="12" t="s">
        <v>16961</v>
      </c>
      <c r="C485" s="12" t="s">
        <v>16997</v>
      </c>
      <c r="D485" s="12" t="s">
        <v>17459</v>
      </c>
      <c r="E485" s="12" t="s">
        <v>3188</v>
      </c>
      <c r="F485" s="12">
        <v>5.0724410000000004</v>
      </c>
      <c r="G485" s="12">
        <f t="shared" si="7"/>
        <v>5</v>
      </c>
    </row>
    <row r="486" spans="1:7" x14ac:dyDescent="0.2">
      <c r="A486" s="12" t="s">
        <v>16960</v>
      </c>
      <c r="B486" s="12" t="s">
        <v>16961</v>
      </c>
      <c r="C486" s="12" t="s">
        <v>16992</v>
      </c>
      <c r="D486" s="12" t="s">
        <v>17460</v>
      </c>
      <c r="E486" s="12" t="s">
        <v>3188</v>
      </c>
      <c r="F486" s="12">
        <v>4.6980950000000004</v>
      </c>
      <c r="G486" s="12">
        <f t="shared" si="7"/>
        <v>5</v>
      </c>
    </row>
    <row r="487" spans="1:7" x14ac:dyDescent="0.2">
      <c r="A487" s="12" t="s">
        <v>16960</v>
      </c>
      <c r="B487" s="12" t="s">
        <v>16961</v>
      </c>
      <c r="C487" s="12" t="s">
        <v>16997</v>
      </c>
      <c r="D487" s="12" t="s">
        <v>17461</v>
      </c>
      <c r="E487" s="12" t="s">
        <v>3188</v>
      </c>
      <c r="F487" s="12">
        <v>4.7748039999999996</v>
      </c>
      <c r="G487" s="12">
        <f t="shared" si="7"/>
        <v>5</v>
      </c>
    </row>
    <row r="488" spans="1:7" x14ac:dyDescent="0.2">
      <c r="A488" s="12" t="s">
        <v>16960</v>
      </c>
      <c r="B488" s="12" t="s">
        <v>16961</v>
      </c>
      <c r="C488" s="12" t="s">
        <v>16997</v>
      </c>
      <c r="D488" s="12" t="s">
        <v>17462</v>
      </c>
      <c r="E488" s="12" t="s">
        <v>16963</v>
      </c>
      <c r="F488" s="12">
        <v>4.6057199999999998</v>
      </c>
      <c r="G488" s="12">
        <f t="shared" si="7"/>
        <v>5</v>
      </c>
    </row>
    <row r="489" spans="1:7" x14ac:dyDescent="0.2">
      <c r="A489" s="12" t="s">
        <v>16960</v>
      </c>
      <c r="B489" s="12" t="s">
        <v>16961</v>
      </c>
      <c r="C489" s="12" t="s">
        <v>16997</v>
      </c>
      <c r="D489" s="12" t="s">
        <v>17463</v>
      </c>
      <c r="E489" s="12" t="s">
        <v>3188</v>
      </c>
      <c r="F489" s="12">
        <v>4.8748719999999999</v>
      </c>
      <c r="G489" s="12">
        <f t="shared" si="7"/>
        <v>5</v>
      </c>
    </row>
    <row r="490" spans="1:7" x14ac:dyDescent="0.2">
      <c r="A490" s="12" t="s">
        <v>16960</v>
      </c>
      <c r="B490" s="12" t="s">
        <v>16961</v>
      </c>
      <c r="C490" s="12" t="s">
        <v>17014</v>
      </c>
      <c r="D490" s="12" t="s">
        <v>17464</v>
      </c>
      <c r="E490" s="12" t="s">
        <v>3188</v>
      </c>
      <c r="F490" s="12">
        <v>4.9108029999999996</v>
      </c>
      <c r="G490" s="12">
        <f t="shared" si="7"/>
        <v>5</v>
      </c>
    </row>
    <row r="491" spans="1:7" x14ac:dyDescent="0.2">
      <c r="A491" s="12" t="s">
        <v>16960</v>
      </c>
      <c r="B491" s="12" t="s">
        <v>16961</v>
      </c>
      <c r="C491" s="12" t="s">
        <v>17014</v>
      </c>
      <c r="D491" s="12" t="s">
        <v>17465</v>
      </c>
      <c r="E491" s="12" t="s">
        <v>3188</v>
      </c>
      <c r="F491" s="12">
        <v>4.6223640000000001</v>
      </c>
      <c r="G491" s="12">
        <f t="shared" si="7"/>
        <v>5</v>
      </c>
    </row>
    <row r="492" spans="1:7" x14ac:dyDescent="0.2">
      <c r="A492" s="12" t="s">
        <v>16960</v>
      </c>
      <c r="B492" s="12" t="s">
        <v>16961</v>
      </c>
      <c r="C492" s="12" t="s">
        <v>17014</v>
      </c>
      <c r="D492" s="12" t="s">
        <v>17466</v>
      </c>
      <c r="E492" s="12" t="s">
        <v>3188</v>
      </c>
      <c r="F492" s="12">
        <v>4.6003629999999998</v>
      </c>
      <c r="G492" s="12">
        <f t="shared" si="7"/>
        <v>5</v>
      </c>
    </row>
    <row r="493" spans="1:7" x14ac:dyDescent="0.2">
      <c r="A493" s="12" t="s">
        <v>16960</v>
      </c>
      <c r="B493" s="12" t="s">
        <v>16961</v>
      </c>
      <c r="C493" s="12" t="s">
        <v>17014</v>
      </c>
      <c r="D493" s="12" t="s">
        <v>17467</v>
      </c>
      <c r="E493" s="12" t="s">
        <v>3188</v>
      </c>
      <c r="F493" s="12">
        <v>4.9724849999999998</v>
      </c>
      <c r="G493" s="12">
        <f t="shared" si="7"/>
        <v>5</v>
      </c>
    </row>
    <row r="494" spans="1:7" x14ac:dyDescent="0.2">
      <c r="A494" s="12" t="s">
        <v>16960</v>
      </c>
      <c r="B494" s="12" t="s">
        <v>16961</v>
      </c>
      <c r="C494" s="12" t="s">
        <v>17014</v>
      </c>
      <c r="D494" s="12" t="s">
        <v>17468</v>
      </c>
      <c r="E494" s="12" t="s">
        <v>16963</v>
      </c>
      <c r="F494" s="12">
        <v>5.4844920000000004</v>
      </c>
      <c r="G494" s="12">
        <f t="shared" si="7"/>
        <v>5</v>
      </c>
    </row>
    <row r="495" spans="1:7" x14ac:dyDescent="0.2">
      <c r="A495" s="12" t="s">
        <v>16960</v>
      </c>
      <c r="B495" s="12" t="s">
        <v>16961</v>
      </c>
      <c r="C495" s="12" t="s">
        <v>17014</v>
      </c>
      <c r="D495" s="12" t="s">
        <v>17469</v>
      </c>
      <c r="E495" s="12" t="s">
        <v>3188</v>
      </c>
      <c r="F495" s="12">
        <v>4.7243620000000002</v>
      </c>
      <c r="G495" s="12">
        <f t="shared" si="7"/>
        <v>5</v>
      </c>
    </row>
    <row r="496" spans="1:7" x14ac:dyDescent="0.2">
      <c r="A496" s="12" t="s">
        <v>16960</v>
      </c>
      <c r="B496" s="12" t="s">
        <v>16961</v>
      </c>
      <c r="C496" s="12" t="s">
        <v>17014</v>
      </c>
      <c r="D496" s="12" t="s">
        <v>17470</v>
      </c>
      <c r="E496" s="12" t="s">
        <v>3188</v>
      </c>
      <c r="F496" s="12">
        <v>5.1749320000000001</v>
      </c>
      <c r="G496" s="12">
        <f t="shared" si="7"/>
        <v>5</v>
      </c>
    </row>
    <row r="497" spans="1:7" x14ac:dyDescent="0.2">
      <c r="A497" s="12" t="s">
        <v>16960</v>
      </c>
      <c r="B497" s="12" t="s">
        <v>16961</v>
      </c>
      <c r="C497" s="12" t="s">
        <v>17014</v>
      </c>
      <c r="D497" s="12" t="s">
        <v>17471</v>
      </c>
      <c r="E497" s="12" t="s">
        <v>16963</v>
      </c>
      <c r="F497" s="12">
        <v>4.8100579999999997</v>
      </c>
      <c r="G497" s="12">
        <f t="shared" si="7"/>
        <v>5</v>
      </c>
    </row>
    <row r="498" spans="1:7" x14ac:dyDescent="0.2">
      <c r="A498" s="12" t="s">
        <v>16960</v>
      </c>
      <c r="B498" s="12" t="s">
        <v>16961</v>
      </c>
      <c r="C498" s="12" t="s">
        <v>17014</v>
      </c>
      <c r="D498" s="12" t="s">
        <v>17472</v>
      </c>
      <c r="E498" s="12" t="s">
        <v>3188</v>
      </c>
      <c r="F498" s="12">
        <v>4.6852280000000004</v>
      </c>
      <c r="G498" s="12">
        <f t="shared" si="7"/>
        <v>5</v>
      </c>
    </row>
    <row r="499" spans="1:7" x14ac:dyDescent="0.2">
      <c r="A499" s="12" t="s">
        <v>16960</v>
      </c>
      <c r="B499" s="12" t="s">
        <v>16961</v>
      </c>
      <c r="C499" s="12" t="s">
        <v>17014</v>
      </c>
      <c r="D499" s="12" t="s">
        <v>17473</v>
      </c>
      <c r="E499" s="12" t="s">
        <v>16963</v>
      </c>
      <c r="F499" s="12">
        <v>4.7609310000000002</v>
      </c>
      <c r="G499" s="12">
        <f t="shared" si="7"/>
        <v>5</v>
      </c>
    </row>
    <row r="500" spans="1:7" x14ac:dyDescent="0.2">
      <c r="A500" s="12" t="s">
        <v>16960</v>
      </c>
      <c r="B500" s="12" t="s">
        <v>16961</v>
      </c>
      <c r="C500" s="12" t="s">
        <v>17014</v>
      </c>
      <c r="D500" s="12" t="s">
        <v>17474</v>
      </c>
      <c r="E500" s="12" t="s">
        <v>3188</v>
      </c>
      <c r="F500" s="12">
        <v>5.3367149999999999</v>
      </c>
      <c r="G500" s="12">
        <f t="shared" si="7"/>
        <v>5</v>
      </c>
    </row>
    <row r="501" spans="1:7" x14ac:dyDescent="0.2">
      <c r="A501" s="12" t="s">
        <v>16960</v>
      </c>
      <c r="B501" s="12" t="s">
        <v>16961</v>
      </c>
      <c r="C501" s="12" t="s">
        <v>17014</v>
      </c>
      <c r="D501" s="12" t="s">
        <v>17475</v>
      </c>
      <c r="E501" s="12" t="s">
        <v>16963</v>
      </c>
      <c r="F501" s="12">
        <v>4.597404</v>
      </c>
      <c r="G501" s="12">
        <f t="shared" si="7"/>
        <v>5</v>
      </c>
    </row>
    <row r="502" spans="1:7" x14ac:dyDescent="0.2">
      <c r="A502" s="12" t="s">
        <v>16960</v>
      </c>
      <c r="B502" s="12" t="s">
        <v>16961</v>
      </c>
      <c r="C502" s="12" t="s">
        <v>17014</v>
      </c>
      <c r="D502" s="12" t="s">
        <v>17476</v>
      </c>
      <c r="E502" s="12" t="s">
        <v>3188</v>
      </c>
      <c r="F502" s="12">
        <v>4.9463619999999997</v>
      </c>
      <c r="G502" s="12">
        <f t="shared" si="7"/>
        <v>5</v>
      </c>
    </row>
    <row r="503" spans="1:7" x14ac:dyDescent="0.2">
      <c r="A503" s="12" t="s">
        <v>16960</v>
      </c>
      <c r="B503" s="12" t="s">
        <v>16961</v>
      </c>
      <c r="C503" s="12" t="s">
        <v>17014</v>
      </c>
      <c r="D503" s="12" t="s">
        <v>17477</v>
      </c>
      <c r="E503" s="12" t="s">
        <v>16963</v>
      </c>
      <c r="F503" s="12">
        <v>4.7982110000000002</v>
      </c>
      <c r="G503" s="12">
        <f t="shared" si="7"/>
        <v>5</v>
      </c>
    </row>
    <row r="504" spans="1:7" x14ac:dyDescent="0.2">
      <c r="A504" s="12" t="s">
        <v>16960</v>
      </c>
      <c r="B504" s="12" t="s">
        <v>16961</v>
      </c>
      <c r="C504" s="12" t="s">
        <v>641</v>
      </c>
      <c r="D504" s="12" t="s">
        <v>17478</v>
      </c>
      <c r="E504" s="12" t="s">
        <v>3188</v>
      </c>
      <c r="F504" s="12">
        <v>5.0561249999999998</v>
      </c>
      <c r="G504" s="12">
        <f t="shared" si="7"/>
        <v>5</v>
      </c>
    </row>
    <row r="505" spans="1:7" x14ac:dyDescent="0.2">
      <c r="A505" s="12" t="s">
        <v>16960</v>
      </c>
      <c r="B505" s="12" t="s">
        <v>16961</v>
      </c>
      <c r="C505" s="12" t="s">
        <v>641</v>
      </c>
      <c r="D505" s="12" t="s">
        <v>17479</v>
      </c>
      <c r="E505" s="12" t="s">
        <v>16963</v>
      </c>
      <c r="F505" s="12">
        <v>5.4839060000000002</v>
      </c>
      <c r="G505" s="12">
        <f t="shared" si="7"/>
        <v>5</v>
      </c>
    </row>
    <row r="506" spans="1:7" x14ac:dyDescent="0.2">
      <c r="A506" s="12" t="s">
        <v>16960</v>
      </c>
      <c r="B506" s="12" t="s">
        <v>16961</v>
      </c>
      <c r="C506" s="12" t="s">
        <v>641</v>
      </c>
      <c r="D506" s="12" t="s">
        <v>17480</v>
      </c>
      <c r="E506" s="12" t="s">
        <v>16963</v>
      </c>
      <c r="F506" s="12">
        <v>4.5691600000000001</v>
      </c>
      <c r="G506" s="12">
        <f t="shared" si="7"/>
        <v>5</v>
      </c>
    </row>
    <row r="507" spans="1:7" x14ac:dyDescent="0.2">
      <c r="A507" s="12" t="s">
        <v>16960</v>
      </c>
      <c r="B507" s="12" t="s">
        <v>16961</v>
      </c>
      <c r="C507" s="12" t="s">
        <v>17014</v>
      </c>
      <c r="D507" s="12" t="s">
        <v>17481</v>
      </c>
      <c r="E507" s="12" t="s">
        <v>16963</v>
      </c>
      <c r="F507" s="12">
        <v>4.8852960000000003</v>
      </c>
      <c r="G507" s="12">
        <f t="shared" si="7"/>
        <v>5</v>
      </c>
    </row>
    <row r="508" spans="1:7" x14ac:dyDescent="0.2">
      <c r="A508" s="12" t="s">
        <v>16960</v>
      </c>
      <c r="B508" s="12" t="s">
        <v>16961</v>
      </c>
      <c r="C508" s="12" t="s">
        <v>17014</v>
      </c>
      <c r="D508" s="12" t="s">
        <v>17482</v>
      </c>
      <c r="E508" s="12" t="s">
        <v>3188</v>
      </c>
      <c r="F508" s="12">
        <v>4.5271699999999999</v>
      </c>
      <c r="G508" s="12">
        <f t="shared" si="7"/>
        <v>5</v>
      </c>
    </row>
    <row r="509" spans="1:7" x14ac:dyDescent="0.2">
      <c r="A509" s="12" t="s">
        <v>16960</v>
      </c>
      <c r="B509" s="12" t="s">
        <v>16961</v>
      </c>
      <c r="C509" s="12" t="s">
        <v>17014</v>
      </c>
      <c r="D509" s="12" t="s">
        <v>17483</v>
      </c>
      <c r="E509" s="12" t="s">
        <v>16963</v>
      </c>
      <c r="F509" s="12">
        <v>4.8754759999999999</v>
      </c>
      <c r="G509" s="12">
        <f t="shared" si="7"/>
        <v>5</v>
      </c>
    </row>
    <row r="510" spans="1:7" x14ac:dyDescent="0.2">
      <c r="A510" s="12" t="s">
        <v>16960</v>
      </c>
      <c r="B510" s="12" t="s">
        <v>16961</v>
      </c>
      <c r="C510" s="12" t="s">
        <v>17014</v>
      </c>
      <c r="D510" s="12" t="s">
        <v>17484</v>
      </c>
      <c r="E510" s="12" t="s">
        <v>3188</v>
      </c>
      <c r="F510" s="12">
        <v>4.6577799999999998</v>
      </c>
      <c r="G510" s="12">
        <f t="shared" si="7"/>
        <v>5</v>
      </c>
    </row>
    <row r="511" spans="1:7" x14ac:dyDescent="0.2">
      <c r="A511" s="12" t="s">
        <v>16960</v>
      </c>
      <c r="B511" s="12" t="s">
        <v>16961</v>
      </c>
      <c r="C511" s="12" t="s">
        <v>17014</v>
      </c>
      <c r="D511" s="12" t="s">
        <v>17485</v>
      </c>
      <c r="E511" s="12" t="s">
        <v>3188</v>
      </c>
      <c r="F511" s="12">
        <v>4.8794129999999996</v>
      </c>
      <c r="G511" s="12">
        <f t="shared" si="7"/>
        <v>5</v>
      </c>
    </row>
    <row r="512" spans="1:7" x14ac:dyDescent="0.2">
      <c r="A512" s="12" t="s">
        <v>16960</v>
      </c>
      <c r="B512" s="12" t="s">
        <v>16961</v>
      </c>
      <c r="C512" s="12" t="s">
        <v>17014</v>
      </c>
      <c r="D512" s="12" t="s">
        <v>17486</v>
      </c>
      <c r="E512" s="12" t="s">
        <v>16963</v>
      </c>
      <c r="F512" s="12">
        <v>4.8921029999999996</v>
      </c>
      <c r="G512" s="12">
        <f t="shared" si="7"/>
        <v>5</v>
      </c>
    </row>
    <row r="513" spans="1:7" x14ac:dyDescent="0.2">
      <c r="A513" s="12" t="s">
        <v>16960</v>
      </c>
      <c r="B513" s="12" t="s">
        <v>16961</v>
      </c>
      <c r="C513" s="12" t="s">
        <v>17014</v>
      </c>
      <c r="D513" s="12" t="s">
        <v>17487</v>
      </c>
      <c r="E513" s="12" t="s">
        <v>16963</v>
      </c>
      <c r="F513" s="12">
        <v>5.3464299999999998</v>
      </c>
      <c r="G513" s="12">
        <f t="shared" si="7"/>
        <v>5</v>
      </c>
    </row>
    <row r="514" spans="1:7" x14ac:dyDescent="0.2">
      <c r="A514" s="12" t="s">
        <v>16960</v>
      </c>
      <c r="B514" s="12" t="s">
        <v>16961</v>
      </c>
      <c r="C514" s="12" t="s">
        <v>17014</v>
      </c>
      <c r="D514" s="12" t="s">
        <v>17488</v>
      </c>
      <c r="E514" s="12" t="s">
        <v>3188</v>
      </c>
      <c r="F514" s="12">
        <v>4.6406720000000004</v>
      </c>
      <c r="G514" s="12">
        <f t="shared" ref="G514:G577" si="8">ROUND(F514,0)</f>
        <v>5</v>
      </c>
    </row>
    <row r="515" spans="1:7" x14ac:dyDescent="0.2">
      <c r="A515" s="12" t="s">
        <v>16960</v>
      </c>
      <c r="B515" s="12" t="s">
        <v>16961</v>
      </c>
      <c r="C515" s="12" t="s">
        <v>17014</v>
      </c>
      <c r="D515" s="12" t="s">
        <v>17489</v>
      </c>
      <c r="E515" s="12" t="s">
        <v>16963</v>
      </c>
      <c r="F515" s="12">
        <v>4.6477440000000003</v>
      </c>
      <c r="G515" s="12">
        <f t="shared" si="8"/>
        <v>5</v>
      </c>
    </row>
    <row r="516" spans="1:7" x14ac:dyDescent="0.2">
      <c r="A516" s="12" t="s">
        <v>16960</v>
      </c>
      <c r="B516" s="12" t="s">
        <v>16961</v>
      </c>
      <c r="C516" s="12" t="s">
        <v>17014</v>
      </c>
      <c r="D516" s="12" t="s">
        <v>17490</v>
      </c>
      <c r="E516" s="12" t="s">
        <v>3188</v>
      </c>
      <c r="F516" s="12">
        <v>4.9942279999999997</v>
      </c>
      <c r="G516" s="12">
        <f t="shared" si="8"/>
        <v>5</v>
      </c>
    </row>
    <row r="517" spans="1:7" x14ac:dyDescent="0.2">
      <c r="A517" s="12" t="s">
        <v>16960</v>
      </c>
      <c r="B517" s="12" t="s">
        <v>16961</v>
      </c>
      <c r="C517" s="12" t="s">
        <v>17014</v>
      </c>
      <c r="D517" s="12" t="s">
        <v>17491</v>
      </c>
      <c r="E517" s="12" t="s">
        <v>16963</v>
      </c>
      <c r="F517" s="12">
        <v>4.5045510000000002</v>
      </c>
      <c r="G517" s="12">
        <f t="shared" si="8"/>
        <v>5</v>
      </c>
    </row>
    <row r="518" spans="1:7" x14ac:dyDescent="0.2">
      <c r="A518" s="12" t="s">
        <v>16960</v>
      </c>
      <c r="B518" s="12" t="s">
        <v>16961</v>
      </c>
      <c r="C518" s="12" t="s">
        <v>17014</v>
      </c>
      <c r="D518" s="12" t="s">
        <v>17492</v>
      </c>
      <c r="E518" s="12" t="s">
        <v>16963</v>
      </c>
      <c r="F518" s="12">
        <v>4.7475170000000002</v>
      </c>
      <c r="G518" s="12">
        <f t="shared" si="8"/>
        <v>5</v>
      </c>
    </row>
    <row r="519" spans="1:7" x14ac:dyDescent="0.2">
      <c r="A519" s="12" t="s">
        <v>16960</v>
      </c>
      <c r="B519" s="12" t="s">
        <v>16961</v>
      </c>
      <c r="C519" s="12" t="s">
        <v>17014</v>
      </c>
      <c r="D519" s="12" t="s">
        <v>17493</v>
      </c>
      <c r="E519" s="12" t="s">
        <v>3188</v>
      </c>
      <c r="F519" s="12">
        <v>4.8136789999999996</v>
      </c>
      <c r="G519" s="12">
        <f t="shared" si="8"/>
        <v>5</v>
      </c>
    </row>
    <row r="520" spans="1:7" x14ac:dyDescent="0.2">
      <c r="A520" s="12" t="s">
        <v>16960</v>
      </c>
      <c r="B520" s="12" t="s">
        <v>16961</v>
      </c>
      <c r="C520" s="12" t="s">
        <v>17014</v>
      </c>
      <c r="D520" s="12" t="s">
        <v>17494</v>
      </c>
      <c r="E520" s="12" t="s">
        <v>16963</v>
      </c>
      <c r="F520" s="12">
        <v>4.6642330000000003</v>
      </c>
      <c r="G520" s="12">
        <f t="shared" si="8"/>
        <v>5</v>
      </c>
    </row>
    <row r="521" spans="1:7" x14ac:dyDescent="0.2">
      <c r="A521" s="12" t="s">
        <v>16960</v>
      </c>
      <c r="B521" s="12" t="s">
        <v>16961</v>
      </c>
      <c r="C521" s="12" t="s">
        <v>17014</v>
      </c>
      <c r="D521" s="12" t="s">
        <v>17495</v>
      </c>
      <c r="E521" s="12" t="s">
        <v>3188</v>
      </c>
      <c r="F521" s="12">
        <v>4.6027699999999996</v>
      </c>
      <c r="G521" s="12">
        <f t="shared" si="8"/>
        <v>5</v>
      </c>
    </row>
    <row r="522" spans="1:7" x14ac:dyDescent="0.2">
      <c r="A522" s="12" t="s">
        <v>16960</v>
      </c>
      <c r="B522" s="12" t="s">
        <v>16961</v>
      </c>
      <c r="C522" s="12" t="s">
        <v>17014</v>
      </c>
      <c r="D522" s="12" t="s">
        <v>17496</v>
      </c>
      <c r="E522" s="12" t="s">
        <v>3188</v>
      </c>
      <c r="F522" s="12">
        <v>4.8389850000000001</v>
      </c>
      <c r="G522" s="12">
        <f t="shared" si="8"/>
        <v>5</v>
      </c>
    </row>
    <row r="523" spans="1:7" x14ac:dyDescent="0.2">
      <c r="A523" s="12" t="s">
        <v>16960</v>
      </c>
      <c r="B523" s="12" t="s">
        <v>16961</v>
      </c>
      <c r="C523" s="12" t="s">
        <v>17014</v>
      </c>
      <c r="D523" s="12" t="s">
        <v>17497</v>
      </c>
      <c r="E523" s="12" t="s">
        <v>16963</v>
      </c>
      <c r="F523" s="12">
        <v>4.6530500000000004</v>
      </c>
      <c r="G523" s="12">
        <f t="shared" si="8"/>
        <v>5</v>
      </c>
    </row>
    <row r="524" spans="1:7" x14ac:dyDescent="0.2">
      <c r="A524" s="12" t="s">
        <v>16960</v>
      </c>
      <c r="B524" s="12" t="s">
        <v>16961</v>
      </c>
      <c r="C524" s="12" t="s">
        <v>17014</v>
      </c>
      <c r="D524" s="12" t="s">
        <v>498</v>
      </c>
      <c r="E524" s="12" t="s">
        <v>3188</v>
      </c>
      <c r="F524" s="12">
        <v>4.7724000000000002</v>
      </c>
      <c r="G524" s="12">
        <f t="shared" si="8"/>
        <v>5</v>
      </c>
    </row>
    <row r="525" spans="1:7" x14ac:dyDescent="0.2">
      <c r="A525" s="12" t="s">
        <v>16960</v>
      </c>
      <c r="B525" s="12" t="s">
        <v>16961</v>
      </c>
      <c r="C525" s="12" t="s">
        <v>17014</v>
      </c>
      <c r="D525" s="12" t="s">
        <v>17498</v>
      </c>
      <c r="E525" s="12" t="s">
        <v>16963</v>
      </c>
      <c r="F525" s="12">
        <v>4.958329</v>
      </c>
      <c r="G525" s="12">
        <f t="shared" si="8"/>
        <v>5</v>
      </c>
    </row>
    <row r="526" spans="1:7" x14ac:dyDescent="0.2">
      <c r="A526" s="12" t="s">
        <v>16960</v>
      </c>
      <c r="B526" s="12" t="s">
        <v>16961</v>
      </c>
      <c r="C526" s="12" t="s">
        <v>17014</v>
      </c>
      <c r="D526" s="12" t="s">
        <v>17499</v>
      </c>
      <c r="E526" s="12" t="s">
        <v>3188</v>
      </c>
      <c r="F526" s="12">
        <v>4.7613620000000001</v>
      </c>
      <c r="G526" s="12">
        <f t="shared" si="8"/>
        <v>5</v>
      </c>
    </row>
    <row r="527" spans="1:7" x14ac:dyDescent="0.2">
      <c r="A527" s="12" t="s">
        <v>16960</v>
      </c>
      <c r="B527" s="12" t="s">
        <v>16961</v>
      </c>
      <c r="C527" s="12" t="s">
        <v>641</v>
      </c>
      <c r="D527" s="12" t="s">
        <v>494</v>
      </c>
      <c r="E527" s="12" t="s">
        <v>16963</v>
      </c>
      <c r="F527" s="12">
        <v>4.6925369999999997</v>
      </c>
      <c r="G527" s="12">
        <f t="shared" si="8"/>
        <v>5</v>
      </c>
    </row>
    <row r="528" spans="1:7" x14ac:dyDescent="0.2">
      <c r="A528" s="12" t="s">
        <v>16960</v>
      </c>
      <c r="B528" s="12" t="s">
        <v>16961</v>
      </c>
      <c r="C528" s="12" t="s">
        <v>641</v>
      </c>
      <c r="D528" s="12" t="s">
        <v>17500</v>
      </c>
      <c r="E528" s="12" t="s">
        <v>3188</v>
      </c>
      <c r="F528" s="12">
        <v>4.6627669999999997</v>
      </c>
      <c r="G528" s="12">
        <f t="shared" si="8"/>
        <v>5</v>
      </c>
    </row>
    <row r="529" spans="1:7" x14ac:dyDescent="0.2">
      <c r="A529" s="12" t="s">
        <v>16960</v>
      </c>
      <c r="B529" s="12" t="s">
        <v>16961</v>
      </c>
      <c r="C529" s="12" t="s">
        <v>641</v>
      </c>
      <c r="D529" s="12" t="s">
        <v>428</v>
      </c>
      <c r="E529" s="12" t="s">
        <v>3188</v>
      </c>
      <c r="F529" s="12">
        <v>4.7722670000000003</v>
      </c>
      <c r="G529" s="12">
        <f t="shared" si="8"/>
        <v>5</v>
      </c>
    </row>
    <row r="530" spans="1:7" x14ac:dyDescent="0.2">
      <c r="A530" s="12" t="s">
        <v>16960</v>
      </c>
      <c r="B530" s="12" t="s">
        <v>16961</v>
      </c>
      <c r="C530" s="12" t="s">
        <v>641</v>
      </c>
      <c r="D530" s="12" t="s">
        <v>17501</v>
      </c>
      <c r="E530" s="12" t="s">
        <v>3188</v>
      </c>
      <c r="F530" s="12">
        <v>4.6475220000000004</v>
      </c>
      <c r="G530" s="12">
        <f t="shared" si="8"/>
        <v>5</v>
      </c>
    </row>
    <row r="531" spans="1:7" x14ac:dyDescent="0.2">
      <c r="A531" s="12" t="s">
        <v>16960</v>
      </c>
      <c r="B531" s="12" t="s">
        <v>16961</v>
      </c>
      <c r="C531" s="12" t="s">
        <v>641</v>
      </c>
      <c r="D531" s="12" t="s">
        <v>433</v>
      </c>
      <c r="E531" s="12" t="s">
        <v>16963</v>
      </c>
      <c r="F531" s="12">
        <v>4.6909809999999998</v>
      </c>
      <c r="G531" s="12">
        <f t="shared" si="8"/>
        <v>5</v>
      </c>
    </row>
    <row r="532" spans="1:7" x14ac:dyDescent="0.2">
      <c r="A532" s="12" t="s">
        <v>16960</v>
      </c>
      <c r="B532" s="12" t="s">
        <v>16961</v>
      </c>
      <c r="C532" s="12" t="s">
        <v>641</v>
      </c>
      <c r="D532" s="12" t="s">
        <v>17502</v>
      </c>
      <c r="E532" s="12" t="s">
        <v>16963</v>
      </c>
      <c r="F532" s="12">
        <v>4.6001079999999996</v>
      </c>
      <c r="G532" s="12">
        <f t="shared" si="8"/>
        <v>5</v>
      </c>
    </row>
    <row r="533" spans="1:7" x14ac:dyDescent="0.2">
      <c r="A533" s="12" t="s">
        <v>16960</v>
      </c>
      <c r="B533" s="12" t="s">
        <v>16961</v>
      </c>
      <c r="C533" s="12" t="s">
        <v>641</v>
      </c>
      <c r="D533" s="12" t="s">
        <v>17503</v>
      </c>
      <c r="E533" s="12" t="s">
        <v>16963</v>
      </c>
      <c r="F533" s="12">
        <v>4.8758689999999998</v>
      </c>
      <c r="G533" s="12">
        <f t="shared" si="8"/>
        <v>5</v>
      </c>
    </row>
    <row r="534" spans="1:7" x14ac:dyDescent="0.2">
      <c r="A534" s="12" t="s">
        <v>16960</v>
      </c>
      <c r="B534" s="12" t="s">
        <v>16961</v>
      </c>
      <c r="C534" s="12" t="s">
        <v>641</v>
      </c>
      <c r="D534" s="12" t="s">
        <v>17504</v>
      </c>
      <c r="E534" s="12" t="s">
        <v>16963</v>
      </c>
      <c r="F534" s="12">
        <v>4.7999359999999998</v>
      </c>
      <c r="G534" s="12">
        <f t="shared" si="8"/>
        <v>5</v>
      </c>
    </row>
    <row r="535" spans="1:7" x14ac:dyDescent="0.2">
      <c r="A535" s="12" t="s">
        <v>16960</v>
      </c>
      <c r="B535" s="12" t="s">
        <v>16961</v>
      </c>
      <c r="C535" s="12" t="s">
        <v>641</v>
      </c>
      <c r="D535" s="12" t="s">
        <v>336</v>
      </c>
      <c r="E535" s="12" t="s">
        <v>16963</v>
      </c>
      <c r="F535" s="12">
        <v>4.749047</v>
      </c>
      <c r="G535" s="12">
        <f t="shared" si="8"/>
        <v>5</v>
      </c>
    </row>
    <row r="536" spans="1:7" x14ac:dyDescent="0.2">
      <c r="A536" s="12" t="s">
        <v>16960</v>
      </c>
      <c r="B536" s="12" t="s">
        <v>16961</v>
      </c>
      <c r="C536" s="12" t="s">
        <v>641</v>
      </c>
      <c r="D536" s="12" t="s">
        <v>17505</v>
      </c>
      <c r="E536" s="12" t="s">
        <v>3188</v>
      </c>
      <c r="F536" s="12">
        <v>5.3676719999999998</v>
      </c>
      <c r="G536" s="12">
        <f t="shared" si="8"/>
        <v>5</v>
      </c>
    </row>
    <row r="537" spans="1:7" x14ac:dyDescent="0.2">
      <c r="A537" s="12" t="s">
        <v>16960</v>
      </c>
      <c r="B537" s="12" t="s">
        <v>16961</v>
      </c>
      <c r="C537" s="12" t="s">
        <v>641</v>
      </c>
      <c r="D537" s="12" t="s">
        <v>17506</v>
      </c>
      <c r="E537" s="12" t="s">
        <v>16963</v>
      </c>
      <c r="F537" s="12">
        <v>4.7862159999999996</v>
      </c>
      <c r="G537" s="12">
        <f t="shared" si="8"/>
        <v>5</v>
      </c>
    </row>
    <row r="538" spans="1:7" x14ac:dyDescent="0.2">
      <c r="A538" s="12" t="s">
        <v>16960</v>
      </c>
      <c r="B538" s="12" t="s">
        <v>16961</v>
      </c>
      <c r="C538" s="12" t="s">
        <v>641</v>
      </c>
      <c r="D538" s="12" t="s">
        <v>17507</v>
      </c>
      <c r="E538" s="12" t="s">
        <v>16963</v>
      </c>
      <c r="F538" s="12">
        <v>4.6712150000000001</v>
      </c>
      <c r="G538" s="12">
        <f t="shared" si="8"/>
        <v>5</v>
      </c>
    </row>
    <row r="539" spans="1:7" x14ac:dyDescent="0.2">
      <c r="A539" s="12" t="s">
        <v>16960</v>
      </c>
      <c r="B539" s="12" t="s">
        <v>16961</v>
      </c>
      <c r="C539" s="12" t="s">
        <v>641</v>
      </c>
      <c r="D539" s="12" t="s">
        <v>17508</v>
      </c>
      <c r="E539" s="12" t="s">
        <v>3188</v>
      </c>
      <c r="F539" s="12">
        <v>4.8777990000000004</v>
      </c>
      <c r="G539" s="12">
        <f t="shared" si="8"/>
        <v>5</v>
      </c>
    </row>
    <row r="540" spans="1:7" x14ac:dyDescent="0.2">
      <c r="A540" s="12" t="s">
        <v>16960</v>
      </c>
      <c r="B540" s="12" t="s">
        <v>16961</v>
      </c>
      <c r="C540" s="12" t="s">
        <v>641</v>
      </c>
      <c r="D540" s="12" t="s">
        <v>327</v>
      </c>
      <c r="E540" s="12" t="s">
        <v>3188</v>
      </c>
      <c r="F540" s="12">
        <v>4.9212249999999997</v>
      </c>
      <c r="G540" s="12">
        <f t="shared" si="8"/>
        <v>5</v>
      </c>
    </row>
    <row r="541" spans="1:7" x14ac:dyDescent="0.2">
      <c r="A541" s="12" t="s">
        <v>16960</v>
      </c>
      <c r="B541" s="12" t="s">
        <v>16961</v>
      </c>
      <c r="C541" s="12" t="s">
        <v>641</v>
      </c>
      <c r="D541" s="12" t="s">
        <v>17509</v>
      </c>
      <c r="E541" s="12" t="s">
        <v>16963</v>
      </c>
      <c r="F541" s="12">
        <v>4.8552730000000004</v>
      </c>
      <c r="G541" s="12">
        <f t="shared" si="8"/>
        <v>5</v>
      </c>
    </row>
    <row r="542" spans="1:7" x14ac:dyDescent="0.2">
      <c r="A542" s="12" t="s">
        <v>16960</v>
      </c>
      <c r="B542" s="12" t="s">
        <v>16961</v>
      </c>
      <c r="C542" s="12" t="s">
        <v>641</v>
      </c>
      <c r="D542" s="12" t="s">
        <v>639</v>
      </c>
      <c r="E542" s="12" t="s">
        <v>3188</v>
      </c>
      <c r="F542" s="12">
        <v>4.8801439999999996</v>
      </c>
      <c r="G542" s="12">
        <f t="shared" si="8"/>
        <v>5</v>
      </c>
    </row>
    <row r="543" spans="1:7" x14ac:dyDescent="0.2">
      <c r="A543" s="12" t="s">
        <v>16960</v>
      </c>
      <c r="B543" s="12" t="s">
        <v>16961</v>
      </c>
      <c r="C543" s="12" t="s">
        <v>641</v>
      </c>
      <c r="D543" s="12" t="s">
        <v>17510</v>
      </c>
      <c r="E543" s="12" t="s">
        <v>16963</v>
      </c>
      <c r="F543" s="12">
        <v>5.3956340000000003</v>
      </c>
      <c r="G543" s="12">
        <f t="shared" si="8"/>
        <v>5</v>
      </c>
    </row>
    <row r="544" spans="1:7" x14ac:dyDescent="0.2">
      <c r="A544" s="12" t="s">
        <v>16960</v>
      </c>
      <c r="B544" s="12" t="s">
        <v>16961</v>
      </c>
      <c r="C544" s="12" t="s">
        <v>641</v>
      </c>
      <c r="D544" s="12" t="s">
        <v>17511</v>
      </c>
      <c r="E544" s="12" t="s">
        <v>3188</v>
      </c>
      <c r="F544" s="12">
        <v>4.5751520000000001</v>
      </c>
      <c r="G544" s="12">
        <f t="shared" si="8"/>
        <v>5</v>
      </c>
    </row>
    <row r="545" spans="1:7" x14ac:dyDescent="0.2">
      <c r="A545" s="12" t="s">
        <v>16960</v>
      </c>
      <c r="B545" s="12" t="s">
        <v>16961</v>
      </c>
      <c r="C545" s="12" t="s">
        <v>641</v>
      </c>
      <c r="D545" s="12" t="s">
        <v>17512</v>
      </c>
      <c r="E545" s="12" t="s">
        <v>16963</v>
      </c>
      <c r="F545" s="12">
        <v>4.6701189999999997</v>
      </c>
      <c r="G545" s="12">
        <f t="shared" si="8"/>
        <v>5</v>
      </c>
    </row>
    <row r="546" spans="1:7" x14ac:dyDescent="0.2">
      <c r="A546" s="12" t="s">
        <v>16960</v>
      </c>
      <c r="B546" s="12" t="s">
        <v>16961</v>
      </c>
      <c r="C546" s="12" t="s">
        <v>641</v>
      </c>
      <c r="D546" s="12" t="s">
        <v>17513</v>
      </c>
      <c r="E546" s="12" t="s">
        <v>16963</v>
      </c>
      <c r="F546" s="12">
        <v>4.5357010000000004</v>
      </c>
      <c r="G546" s="12">
        <f t="shared" si="8"/>
        <v>5</v>
      </c>
    </row>
    <row r="547" spans="1:7" x14ac:dyDescent="0.2">
      <c r="A547" s="12" t="s">
        <v>16960</v>
      </c>
      <c r="B547" s="12" t="s">
        <v>16961</v>
      </c>
      <c r="C547" s="12" t="s">
        <v>641</v>
      </c>
      <c r="D547" s="12" t="s">
        <v>17514</v>
      </c>
      <c r="E547" s="12" t="s">
        <v>16963</v>
      </c>
      <c r="F547" s="12">
        <v>5.270581</v>
      </c>
      <c r="G547" s="12">
        <f t="shared" si="8"/>
        <v>5</v>
      </c>
    </row>
    <row r="548" spans="1:7" x14ac:dyDescent="0.2">
      <c r="A548" s="12" t="s">
        <v>16960</v>
      </c>
      <c r="B548" s="12" t="s">
        <v>16961</v>
      </c>
      <c r="C548" s="12" t="s">
        <v>641</v>
      </c>
      <c r="D548" s="12" t="s">
        <v>17515</v>
      </c>
      <c r="E548" s="12" t="s">
        <v>3188</v>
      </c>
      <c r="F548" s="12">
        <v>4.547015</v>
      </c>
      <c r="G548" s="12">
        <f t="shared" si="8"/>
        <v>5</v>
      </c>
    </row>
    <row r="549" spans="1:7" x14ac:dyDescent="0.2">
      <c r="A549" s="12" t="s">
        <v>16960</v>
      </c>
      <c r="B549" s="12" t="s">
        <v>16961</v>
      </c>
      <c r="C549" s="12" t="s">
        <v>641</v>
      </c>
      <c r="D549" s="12" t="s">
        <v>17516</v>
      </c>
      <c r="E549" s="12" t="s">
        <v>16963</v>
      </c>
      <c r="F549" s="12">
        <v>4.5041719999999996</v>
      </c>
      <c r="G549" s="12">
        <f t="shared" si="8"/>
        <v>5</v>
      </c>
    </row>
    <row r="550" spans="1:7" x14ac:dyDescent="0.2">
      <c r="A550" s="12" t="s">
        <v>16960</v>
      </c>
      <c r="B550" s="12" t="s">
        <v>16961</v>
      </c>
      <c r="C550" s="12" t="s">
        <v>641</v>
      </c>
      <c r="D550" s="12" t="s">
        <v>17517</v>
      </c>
      <c r="E550" s="12" t="s">
        <v>3188</v>
      </c>
      <c r="F550" s="12">
        <v>4.7020119999999999</v>
      </c>
      <c r="G550" s="12">
        <f t="shared" si="8"/>
        <v>5</v>
      </c>
    </row>
    <row r="551" spans="1:7" x14ac:dyDescent="0.2">
      <c r="A551" s="12" t="s">
        <v>16960</v>
      </c>
      <c r="B551" s="12" t="s">
        <v>16961</v>
      </c>
      <c r="C551" s="12" t="s">
        <v>641</v>
      </c>
      <c r="D551" s="12" t="s">
        <v>17518</v>
      </c>
      <c r="E551" s="12" t="s">
        <v>3188</v>
      </c>
      <c r="F551" s="12">
        <v>4.5785179999999999</v>
      </c>
      <c r="G551" s="12">
        <f t="shared" si="8"/>
        <v>5</v>
      </c>
    </row>
    <row r="552" spans="1:7" x14ac:dyDescent="0.2">
      <c r="A552" s="12" t="s">
        <v>16960</v>
      </c>
      <c r="B552" s="12" t="s">
        <v>16961</v>
      </c>
      <c r="C552" s="12" t="s">
        <v>641</v>
      </c>
      <c r="D552" s="12" t="s">
        <v>17519</v>
      </c>
      <c r="E552" s="12" t="s">
        <v>3188</v>
      </c>
      <c r="F552" s="12">
        <v>4.7904879999999999</v>
      </c>
      <c r="G552" s="12">
        <f t="shared" si="8"/>
        <v>5</v>
      </c>
    </row>
    <row r="553" spans="1:7" x14ac:dyDescent="0.2">
      <c r="A553" s="12" t="s">
        <v>16960</v>
      </c>
      <c r="B553" s="12" t="s">
        <v>16961</v>
      </c>
      <c r="C553" s="12" t="s">
        <v>641</v>
      </c>
      <c r="D553" s="12" t="s">
        <v>17520</v>
      </c>
      <c r="E553" s="12" t="s">
        <v>3188</v>
      </c>
      <c r="F553" s="12">
        <v>4.6898900000000001</v>
      </c>
      <c r="G553" s="12">
        <f t="shared" si="8"/>
        <v>5</v>
      </c>
    </row>
    <row r="554" spans="1:7" x14ac:dyDescent="0.2">
      <c r="A554" s="12" t="s">
        <v>16960</v>
      </c>
      <c r="B554" s="12" t="s">
        <v>16961</v>
      </c>
      <c r="C554" s="12" t="s">
        <v>16964</v>
      </c>
      <c r="D554" s="12" t="s">
        <v>17521</v>
      </c>
      <c r="E554" s="12" t="s">
        <v>3188</v>
      </c>
      <c r="F554" s="12">
        <v>4.5351119999999998</v>
      </c>
      <c r="G554" s="12">
        <f t="shared" si="8"/>
        <v>5</v>
      </c>
    </row>
    <row r="555" spans="1:7" x14ac:dyDescent="0.2">
      <c r="A555" s="12" t="s">
        <v>16960</v>
      </c>
      <c r="B555" s="12" t="s">
        <v>16961</v>
      </c>
      <c r="C555" s="12" t="s">
        <v>16964</v>
      </c>
      <c r="D555" s="12" t="s">
        <v>17522</v>
      </c>
      <c r="E555" s="12" t="s">
        <v>3188</v>
      </c>
      <c r="F555" s="12">
        <v>4.790578</v>
      </c>
      <c r="G555" s="12">
        <f t="shared" si="8"/>
        <v>5</v>
      </c>
    </row>
    <row r="556" spans="1:7" x14ac:dyDescent="0.2">
      <c r="A556" s="12" t="s">
        <v>16960</v>
      </c>
      <c r="B556" s="12" t="s">
        <v>16961</v>
      </c>
      <c r="C556" s="12" t="s">
        <v>16964</v>
      </c>
      <c r="D556" s="12" t="s">
        <v>17523</v>
      </c>
      <c r="E556" s="12" t="s">
        <v>16963</v>
      </c>
      <c r="F556" s="12">
        <v>4.5364909999999998</v>
      </c>
      <c r="G556" s="12">
        <f t="shared" si="8"/>
        <v>5</v>
      </c>
    </row>
    <row r="557" spans="1:7" x14ac:dyDescent="0.2">
      <c r="A557" s="12" t="s">
        <v>16960</v>
      </c>
      <c r="B557" s="12" t="s">
        <v>16961</v>
      </c>
      <c r="C557" s="12" t="s">
        <v>16964</v>
      </c>
      <c r="D557" s="12" t="s">
        <v>17524</v>
      </c>
      <c r="E557" s="12" t="s">
        <v>16963</v>
      </c>
      <c r="F557" s="12">
        <v>4.5908579999999999</v>
      </c>
      <c r="G557" s="12">
        <f t="shared" si="8"/>
        <v>5</v>
      </c>
    </row>
    <row r="558" spans="1:7" x14ac:dyDescent="0.2">
      <c r="A558" s="12" t="s">
        <v>16960</v>
      </c>
      <c r="B558" s="12" t="s">
        <v>16961</v>
      </c>
      <c r="C558" s="12" t="s">
        <v>16964</v>
      </c>
      <c r="D558" s="12" t="s">
        <v>17525</v>
      </c>
      <c r="E558" s="12" t="s">
        <v>3188</v>
      </c>
      <c r="F558" s="12">
        <v>4.7227709999999998</v>
      </c>
      <c r="G558" s="12">
        <f t="shared" si="8"/>
        <v>5</v>
      </c>
    </row>
    <row r="559" spans="1:7" x14ac:dyDescent="0.2">
      <c r="A559" s="12" t="s">
        <v>16960</v>
      </c>
      <c r="B559" s="12" t="s">
        <v>16961</v>
      </c>
      <c r="C559" s="12" t="s">
        <v>16964</v>
      </c>
      <c r="D559" s="12" t="s">
        <v>17526</v>
      </c>
      <c r="E559" s="12" t="s">
        <v>3188</v>
      </c>
      <c r="F559" s="12">
        <v>4.7500780000000002</v>
      </c>
      <c r="G559" s="12">
        <f t="shared" si="8"/>
        <v>5</v>
      </c>
    </row>
    <row r="560" spans="1:7" x14ac:dyDescent="0.2">
      <c r="A560" s="12" t="s">
        <v>16960</v>
      </c>
      <c r="B560" s="12" t="s">
        <v>16961</v>
      </c>
      <c r="C560" s="12" t="s">
        <v>16964</v>
      </c>
      <c r="D560" s="12" t="s">
        <v>17527</v>
      </c>
      <c r="E560" s="12" t="s">
        <v>3188</v>
      </c>
      <c r="F560" s="12">
        <v>4.680625</v>
      </c>
      <c r="G560" s="12">
        <f t="shared" si="8"/>
        <v>5</v>
      </c>
    </row>
    <row r="561" spans="1:7" x14ac:dyDescent="0.2">
      <c r="A561" s="12" t="s">
        <v>16960</v>
      </c>
      <c r="B561" s="12" t="s">
        <v>16961</v>
      </c>
      <c r="C561" s="12" t="s">
        <v>16964</v>
      </c>
      <c r="D561" s="12" t="s">
        <v>17528</v>
      </c>
      <c r="E561" s="12" t="s">
        <v>16963</v>
      </c>
      <c r="F561" s="12">
        <v>4.7275169999999997</v>
      </c>
      <c r="G561" s="12">
        <f t="shared" si="8"/>
        <v>5</v>
      </c>
    </row>
    <row r="562" spans="1:7" x14ac:dyDescent="0.2">
      <c r="A562" s="12" t="s">
        <v>16960</v>
      </c>
      <c r="B562" s="12" t="s">
        <v>16961</v>
      </c>
      <c r="C562" s="12" t="s">
        <v>16964</v>
      </c>
      <c r="D562" s="12" t="s">
        <v>17529</v>
      </c>
      <c r="E562" s="12" t="s">
        <v>3188</v>
      </c>
      <c r="F562" s="12">
        <v>4.919467</v>
      </c>
      <c r="G562" s="12">
        <f t="shared" si="8"/>
        <v>5</v>
      </c>
    </row>
    <row r="563" spans="1:7" x14ac:dyDescent="0.2">
      <c r="A563" s="12" t="s">
        <v>16960</v>
      </c>
      <c r="B563" s="12" t="s">
        <v>16961</v>
      </c>
      <c r="C563" s="12" t="s">
        <v>16964</v>
      </c>
      <c r="D563" s="12" t="s">
        <v>17530</v>
      </c>
      <c r="E563" s="12" t="s">
        <v>16963</v>
      </c>
      <c r="F563" s="12">
        <v>5.1525590000000001</v>
      </c>
      <c r="G563" s="12">
        <f t="shared" si="8"/>
        <v>5</v>
      </c>
    </row>
    <row r="564" spans="1:7" x14ac:dyDescent="0.2">
      <c r="A564" s="12" t="s">
        <v>16960</v>
      </c>
      <c r="B564" s="12" t="s">
        <v>16961</v>
      </c>
      <c r="C564" s="12" t="s">
        <v>16964</v>
      </c>
      <c r="D564" s="12" t="s">
        <v>17531</v>
      </c>
      <c r="E564" s="12" t="s">
        <v>16963</v>
      </c>
      <c r="F564" s="12">
        <v>4.7664179999999998</v>
      </c>
      <c r="G564" s="12">
        <f t="shared" si="8"/>
        <v>5</v>
      </c>
    </row>
    <row r="565" spans="1:7" x14ac:dyDescent="0.2">
      <c r="A565" s="12" t="s">
        <v>16960</v>
      </c>
      <c r="B565" s="12" t="s">
        <v>16961</v>
      </c>
      <c r="C565" s="12" t="s">
        <v>16964</v>
      </c>
      <c r="D565" s="12" t="s">
        <v>17532</v>
      </c>
      <c r="E565" s="12" t="s">
        <v>3188</v>
      </c>
      <c r="F565" s="12">
        <v>4.7317130000000001</v>
      </c>
      <c r="G565" s="12">
        <f t="shared" si="8"/>
        <v>5</v>
      </c>
    </row>
    <row r="566" spans="1:7" x14ac:dyDescent="0.2">
      <c r="A566" s="12" t="s">
        <v>16960</v>
      </c>
      <c r="B566" s="12" t="s">
        <v>16961</v>
      </c>
      <c r="C566" s="12" t="s">
        <v>16964</v>
      </c>
      <c r="D566" s="12" t="s">
        <v>17533</v>
      </c>
      <c r="E566" s="12" t="s">
        <v>3188</v>
      </c>
      <c r="F566" s="12">
        <v>4.5531959999999998</v>
      </c>
      <c r="G566" s="12">
        <f t="shared" si="8"/>
        <v>5</v>
      </c>
    </row>
    <row r="567" spans="1:7" x14ac:dyDescent="0.2">
      <c r="A567" s="12" t="s">
        <v>16960</v>
      </c>
      <c r="B567" s="12" t="s">
        <v>16961</v>
      </c>
      <c r="C567" s="12" t="s">
        <v>16964</v>
      </c>
      <c r="D567" s="12" t="s">
        <v>17534</v>
      </c>
      <c r="E567" s="12" t="s">
        <v>3188</v>
      </c>
      <c r="F567" s="12">
        <v>4.542008</v>
      </c>
      <c r="G567" s="12">
        <f t="shared" si="8"/>
        <v>5</v>
      </c>
    </row>
    <row r="568" spans="1:7" x14ac:dyDescent="0.2">
      <c r="A568" s="12" t="s">
        <v>16960</v>
      </c>
      <c r="B568" s="12" t="s">
        <v>16961</v>
      </c>
      <c r="C568" s="12" t="s">
        <v>16964</v>
      </c>
      <c r="D568" s="12" t="s">
        <v>17535</v>
      </c>
      <c r="E568" s="12" t="s">
        <v>16963</v>
      </c>
      <c r="F568" s="12">
        <v>4.5500699999999998</v>
      </c>
      <c r="G568" s="12">
        <f t="shared" si="8"/>
        <v>5</v>
      </c>
    </row>
    <row r="569" spans="1:7" x14ac:dyDescent="0.2">
      <c r="A569" s="12" t="s">
        <v>16960</v>
      </c>
      <c r="B569" s="12" t="s">
        <v>16961</v>
      </c>
      <c r="C569" s="12" t="s">
        <v>16964</v>
      </c>
      <c r="D569" s="12" t="s">
        <v>17536</v>
      </c>
      <c r="E569" s="12" t="s">
        <v>16963</v>
      </c>
      <c r="F569" s="12">
        <v>4.9085999999999999</v>
      </c>
      <c r="G569" s="12">
        <f t="shared" si="8"/>
        <v>5</v>
      </c>
    </row>
    <row r="570" spans="1:7" x14ac:dyDescent="0.2">
      <c r="A570" s="12" t="s">
        <v>16960</v>
      </c>
      <c r="B570" s="12" t="s">
        <v>16961</v>
      </c>
      <c r="C570" s="12" t="s">
        <v>16964</v>
      </c>
      <c r="D570" s="12" t="s">
        <v>17537</v>
      </c>
      <c r="E570" s="12" t="s">
        <v>3188</v>
      </c>
      <c r="F570" s="12">
        <v>4.9042180000000002</v>
      </c>
      <c r="G570" s="12">
        <f t="shared" si="8"/>
        <v>5</v>
      </c>
    </row>
    <row r="571" spans="1:7" x14ac:dyDescent="0.2">
      <c r="A571" s="12" t="s">
        <v>17039</v>
      </c>
      <c r="B571" s="12" t="s">
        <v>16961</v>
      </c>
      <c r="C571" s="12" t="s">
        <v>17300</v>
      </c>
      <c r="D571" s="12" t="s">
        <v>17538</v>
      </c>
      <c r="E571" s="12" t="s">
        <v>3188</v>
      </c>
      <c r="F571" s="12">
        <v>4.7768420000000003</v>
      </c>
      <c r="G571" s="12">
        <f t="shared" si="8"/>
        <v>5</v>
      </c>
    </row>
    <row r="572" spans="1:7" x14ac:dyDescent="0.2">
      <c r="A572" s="12" t="s">
        <v>17039</v>
      </c>
      <c r="B572" s="12" t="s">
        <v>16961</v>
      </c>
      <c r="C572" s="12" t="s">
        <v>17310</v>
      </c>
      <c r="D572" s="12" t="s">
        <v>17539</v>
      </c>
      <c r="E572" s="12" t="s">
        <v>16963</v>
      </c>
      <c r="F572" s="12">
        <v>4.9036929999999996</v>
      </c>
      <c r="G572" s="12">
        <f t="shared" si="8"/>
        <v>5</v>
      </c>
    </row>
    <row r="573" spans="1:7" x14ac:dyDescent="0.2">
      <c r="A573" s="12" t="s">
        <v>17039</v>
      </c>
      <c r="B573" s="12" t="s">
        <v>16961</v>
      </c>
      <c r="C573" s="12" t="s">
        <v>17540</v>
      </c>
      <c r="D573" s="12" t="s">
        <v>17541</v>
      </c>
      <c r="E573" s="12" t="s">
        <v>3188</v>
      </c>
      <c r="F573" s="12">
        <v>4.7611610000000004</v>
      </c>
      <c r="G573" s="12">
        <f t="shared" si="8"/>
        <v>5</v>
      </c>
    </row>
    <row r="574" spans="1:7" x14ac:dyDescent="0.2">
      <c r="A574" s="12" t="s">
        <v>17039</v>
      </c>
      <c r="B574" s="12" t="s">
        <v>16961</v>
      </c>
      <c r="C574" s="12" t="s">
        <v>17312</v>
      </c>
      <c r="D574" s="12" t="s">
        <v>17542</v>
      </c>
      <c r="E574" s="12" t="s">
        <v>16963</v>
      </c>
      <c r="F574" s="12">
        <v>4.8131409999999999</v>
      </c>
      <c r="G574" s="12">
        <f t="shared" si="8"/>
        <v>5</v>
      </c>
    </row>
    <row r="575" spans="1:7" x14ac:dyDescent="0.2">
      <c r="A575" s="12" t="s">
        <v>17039</v>
      </c>
      <c r="B575" s="12" t="s">
        <v>16961</v>
      </c>
      <c r="C575" s="12" t="s">
        <v>17042</v>
      </c>
      <c r="D575" s="12" t="s">
        <v>17543</v>
      </c>
      <c r="E575" s="12" t="s">
        <v>3188</v>
      </c>
      <c r="F575" s="12">
        <v>4.9793710000000004</v>
      </c>
      <c r="G575" s="12">
        <f t="shared" si="8"/>
        <v>5</v>
      </c>
    </row>
    <row r="576" spans="1:7" x14ac:dyDescent="0.2">
      <c r="A576" s="12" t="s">
        <v>17039</v>
      </c>
      <c r="B576" s="12" t="s">
        <v>16961</v>
      </c>
      <c r="C576" s="12" t="s">
        <v>17544</v>
      </c>
      <c r="D576" s="12" t="s">
        <v>17545</v>
      </c>
      <c r="E576" s="12" t="s">
        <v>3188</v>
      </c>
      <c r="F576" s="12">
        <v>4.813148</v>
      </c>
      <c r="G576" s="12">
        <f t="shared" si="8"/>
        <v>5</v>
      </c>
    </row>
    <row r="577" spans="1:7" x14ac:dyDescent="0.2">
      <c r="A577" s="12" t="s">
        <v>17039</v>
      </c>
      <c r="B577" s="12" t="s">
        <v>16961</v>
      </c>
      <c r="C577" s="12" t="s">
        <v>17044</v>
      </c>
      <c r="D577" s="12" t="s">
        <v>17546</v>
      </c>
      <c r="E577" s="12" t="s">
        <v>16963</v>
      </c>
      <c r="F577" s="12">
        <v>4.9629960000000004</v>
      </c>
      <c r="G577" s="12">
        <f t="shared" si="8"/>
        <v>5</v>
      </c>
    </row>
    <row r="578" spans="1:7" x14ac:dyDescent="0.2">
      <c r="A578" s="12" t="s">
        <v>17039</v>
      </c>
      <c r="B578" s="12" t="s">
        <v>16961</v>
      </c>
      <c r="C578" s="12" t="s">
        <v>17547</v>
      </c>
      <c r="D578" s="12" t="s">
        <v>17548</v>
      </c>
      <c r="E578" s="12" t="s">
        <v>16963</v>
      </c>
      <c r="F578" s="12">
        <v>4.9145409999999998</v>
      </c>
      <c r="G578" s="12">
        <f t="shared" ref="G578:G641" si="9">ROUND(F578,0)</f>
        <v>5</v>
      </c>
    </row>
    <row r="579" spans="1:7" x14ac:dyDescent="0.2">
      <c r="A579" s="12" t="s">
        <v>17039</v>
      </c>
      <c r="B579" s="12" t="s">
        <v>16961</v>
      </c>
      <c r="C579" s="12" t="s">
        <v>17549</v>
      </c>
      <c r="D579" s="12" t="s">
        <v>17550</v>
      </c>
      <c r="E579" s="12" t="s">
        <v>3188</v>
      </c>
      <c r="F579" s="12">
        <v>4.8017349999999999</v>
      </c>
      <c r="G579" s="12">
        <f t="shared" si="9"/>
        <v>5</v>
      </c>
    </row>
    <row r="580" spans="1:7" x14ac:dyDescent="0.2">
      <c r="A580" s="12" t="s">
        <v>17039</v>
      </c>
      <c r="B580" s="12" t="s">
        <v>16961</v>
      </c>
      <c r="C580" s="12" t="s">
        <v>17551</v>
      </c>
      <c r="D580" s="12" t="s">
        <v>17552</v>
      </c>
      <c r="E580" s="12" t="s">
        <v>16963</v>
      </c>
      <c r="F580" s="12">
        <v>5.0044139999999997</v>
      </c>
      <c r="G580" s="12">
        <f t="shared" si="9"/>
        <v>5</v>
      </c>
    </row>
    <row r="581" spans="1:7" x14ac:dyDescent="0.2">
      <c r="A581" s="12" t="s">
        <v>16960</v>
      </c>
      <c r="B581" s="12" t="s">
        <v>16961</v>
      </c>
      <c r="C581" s="12" t="s">
        <v>648</v>
      </c>
      <c r="D581" s="12" t="s">
        <v>17553</v>
      </c>
      <c r="E581" s="12" t="s">
        <v>3188</v>
      </c>
      <c r="F581" s="12">
        <v>5.7145159999999997</v>
      </c>
      <c r="G581" s="12">
        <f t="shared" si="9"/>
        <v>6</v>
      </c>
    </row>
    <row r="582" spans="1:7" x14ac:dyDescent="0.2">
      <c r="A582" s="12" t="s">
        <v>16960</v>
      </c>
      <c r="B582" s="12" t="s">
        <v>16961</v>
      </c>
      <c r="C582" s="12" t="s">
        <v>648</v>
      </c>
      <c r="D582" s="12" t="s">
        <v>17554</v>
      </c>
      <c r="E582" s="12" t="s">
        <v>16963</v>
      </c>
      <c r="F582" s="12">
        <v>5.5564039999999997</v>
      </c>
      <c r="G582" s="12">
        <f t="shared" si="9"/>
        <v>6</v>
      </c>
    </row>
    <row r="583" spans="1:7" x14ac:dyDescent="0.2">
      <c r="A583" s="12" t="s">
        <v>16960</v>
      </c>
      <c r="B583" s="12" t="s">
        <v>16961</v>
      </c>
      <c r="C583" s="12" t="s">
        <v>648</v>
      </c>
      <c r="D583" s="12" t="s">
        <v>17555</v>
      </c>
      <c r="E583" s="12" t="s">
        <v>16963</v>
      </c>
      <c r="F583" s="12">
        <v>5.6104589999999996</v>
      </c>
      <c r="G583" s="12">
        <f t="shared" si="9"/>
        <v>6</v>
      </c>
    </row>
    <row r="584" spans="1:7" x14ac:dyDescent="0.2">
      <c r="A584" s="12" t="s">
        <v>16960</v>
      </c>
      <c r="B584" s="12" t="s">
        <v>16961</v>
      </c>
      <c r="C584" s="12" t="s">
        <v>648</v>
      </c>
      <c r="D584" s="12" t="s">
        <v>17556</v>
      </c>
      <c r="E584" s="12" t="s">
        <v>3188</v>
      </c>
      <c r="F584" s="12">
        <v>5.6916019999999996</v>
      </c>
      <c r="G584" s="12">
        <f t="shared" si="9"/>
        <v>6</v>
      </c>
    </row>
    <row r="585" spans="1:7" x14ac:dyDescent="0.2">
      <c r="A585" s="12" t="s">
        <v>16960</v>
      </c>
      <c r="B585" s="12" t="s">
        <v>16961</v>
      </c>
      <c r="C585" s="12" t="s">
        <v>648</v>
      </c>
      <c r="D585" s="12" t="s">
        <v>17557</v>
      </c>
      <c r="E585" s="12" t="s">
        <v>16963</v>
      </c>
      <c r="F585" s="12">
        <v>5.7977030000000003</v>
      </c>
      <c r="G585" s="12">
        <f t="shared" si="9"/>
        <v>6</v>
      </c>
    </row>
    <row r="586" spans="1:7" x14ac:dyDescent="0.2">
      <c r="A586" s="12" t="s">
        <v>16960</v>
      </c>
      <c r="B586" s="12" t="s">
        <v>16961</v>
      </c>
      <c r="C586" s="12" t="s">
        <v>648</v>
      </c>
      <c r="D586" s="12" t="s">
        <v>17558</v>
      </c>
      <c r="E586" s="12" t="s">
        <v>3188</v>
      </c>
      <c r="F586" s="12">
        <v>5.545452</v>
      </c>
      <c r="G586" s="12">
        <f t="shared" si="9"/>
        <v>6</v>
      </c>
    </row>
    <row r="587" spans="1:7" x14ac:dyDescent="0.2">
      <c r="A587" s="12" t="s">
        <v>16960</v>
      </c>
      <c r="B587" s="12" t="s">
        <v>16961</v>
      </c>
      <c r="C587" s="12" t="s">
        <v>648</v>
      </c>
      <c r="D587" s="12" t="s">
        <v>17559</v>
      </c>
      <c r="E587" s="12" t="s">
        <v>16963</v>
      </c>
      <c r="F587" s="12">
        <v>5.8459669999999999</v>
      </c>
      <c r="G587" s="12">
        <f t="shared" si="9"/>
        <v>6</v>
      </c>
    </row>
    <row r="588" spans="1:7" x14ac:dyDescent="0.2">
      <c r="A588" s="12" t="s">
        <v>16960</v>
      </c>
      <c r="B588" s="12" t="s">
        <v>16961</v>
      </c>
      <c r="C588" s="12" t="s">
        <v>648</v>
      </c>
      <c r="D588" s="12" t="s">
        <v>17560</v>
      </c>
      <c r="E588" s="12" t="s">
        <v>3188</v>
      </c>
      <c r="F588" s="12">
        <v>5.757892</v>
      </c>
      <c r="G588" s="12">
        <f t="shared" si="9"/>
        <v>6</v>
      </c>
    </row>
    <row r="589" spans="1:7" x14ac:dyDescent="0.2">
      <c r="A589" s="12" t="s">
        <v>16960</v>
      </c>
      <c r="B589" s="12" t="s">
        <v>16961</v>
      </c>
      <c r="C589" s="12" t="s">
        <v>648</v>
      </c>
      <c r="D589" s="12" t="s">
        <v>17561</v>
      </c>
      <c r="E589" s="12" t="s">
        <v>3188</v>
      </c>
      <c r="F589" s="12">
        <v>5.8568150000000001</v>
      </c>
      <c r="G589" s="12">
        <f t="shared" si="9"/>
        <v>6</v>
      </c>
    </row>
    <row r="590" spans="1:7" x14ac:dyDescent="0.2">
      <c r="A590" s="12" t="s">
        <v>16960</v>
      </c>
      <c r="B590" s="12" t="s">
        <v>16961</v>
      </c>
      <c r="C590" s="12" t="s">
        <v>16976</v>
      </c>
      <c r="D590" s="12" t="s">
        <v>17562</v>
      </c>
      <c r="E590" s="12" t="s">
        <v>16963</v>
      </c>
      <c r="F590" s="12">
        <v>5.666099</v>
      </c>
      <c r="G590" s="12">
        <f t="shared" si="9"/>
        <v>6</v>
      </c>
    </row>
    <row r="591" spans="1:7" x14ac:dyDescent="0.2">
      <c r="A591" s="12" t="s">
        <v>16960</v>
      </c>
      <c r="B591" s="12" t="s">
        <v>16961</v>
      </c>
      <c r="C591" s="12" t="s">
        <v>16976</v>
      </c>
      <c r="D591" s="12" t="s">
        <v>17563</v>
      </c>
      <c r="E591" s="12" t="s">
        <v>16963</v>
      </c>
      <c r="F591" s="12">
        <v>5.5173230000000002</v>
      </c>
      <c r="G591" s="12">
        <f t="shared" si="9"/>
        <v>6</v>
      </c>
    </row>
    <row r="592" spans="1:7" x14ac:dyDescent="0.2">
      <c r="A592" s="12" t="s">
        <v>16960</v>
      </c>
      <c r="B592" s="12" t="s">
        <v>16961</v>
      </c>
      <c r="C592" s="12" t="s">
        <v>16976</v>
      </c>
      <c r="D592" s="12" t="s">
        <v>17564</v>
      </c>
      <c r="E592" s="12" t="s">
        <v>16963</v>
      </c>
      <c r="F592" s="12">
        <v>5.6751500000000004</v>
      </c>
      <c r="G592" s="12">
        <f t="shared" si="9"/>
        <v>6</v>
      </c>
    </row>
    <row r="593" spans="1:7" x14ac:dyDescent="0.2">
      <c r="A593" s="12" t="s">
        <v>16960</v>
      </c>
      <c r="B593" s="12" t="s">
        <v>16961</v>
      </c>
      <c r="C593" s="12" t="s">
        <v>16976</v>
      </c>
      <c r="D593" s="12" t="s">
        <v>17565</v>
      </c>
      <c r="E593" s="12" t="s">
        <v>3188</v>
      </c>
      <c r="F593" s="12">
        <v>5.7369060000000003</v>
      </c>
      <c r="G593" s="12">
        <f t="shared" si="9"/>
        <v>6</v>
      </c>
    </row>
    <row r="594" spans="1:7" x14ac:dyDescent="0.2">
      <c r="A594" s="12" t="s">
        <v>16960</v>
      </c>
      <c r="B594" s="12" t="s">
        <v>16961</v>
      </c>
      <c r="C594" s="12" t="s">
        <v>16976</v>
      </c>
      <c r="D594" s="12" t="s">
        <v>17566</v>
      </c>
      <c r="E594" s="12" t="s">
        <v>16963</v>
      </c>
      <c r="F594" s="12">
        <v>5.7607499999999998</v>
      </c>
      <c r="G594" s="12">
        <f t="shared" si="9"/>
        <v>6</v>
      </c>
    </row>
    <row r="595" spans="1:7" x14ac:dyDescent="0.2">
      <c r="A595" s="12" t="s">
        <v>16960</v>
      </c>
      <c r="B595" s="12" t="s">
        <v>16961</v>
      </c>
      <c r="C595" s="12" t="s">
        <v>16976</v>
      </c>
      <c r="D595" s="12" t="s">
        <v>17567</v>
      </c>
      <c r="E595" s="12" t="s">
        <v>16963</v>
      </c>
      <c r="F595" s="12">
        <v>5.6610279999999999</v>
      </c>
      <c r="G595" s="12">
        <f t="shared" si="9"/>
        <v>6</v>
      </c>
    </row>
    <row r="596" spans="1:7" x14ac:dyDescent="0.2">
      <c r="A596" s="12" t="s">
        <v>16960</v>
      </c>
      <c r="B596" s="12" t="s">
        <v>16961</v>
      </c>
      <c r="C596" s="12" t="s">
        <v>16976</v>
      </c>
      <c r="D596" s="12" t="s">
        <v>17568</v>
      </c>
      <c r="E596" s="12" t="s">
        <v>16963</v>
      </c>
      <c r="F596" s="12">
        <v>5.5485110000000004</v>
      </c>
      <c r="G596" s="12">
        <f t="shared" si="9"/>
        <v>6</v>
      </c>
    </row>
    <row r="597" spans="1:7" x14ac:dyDescent="0.2">
      <c r="A597" s="12" t="s">
        <v>16960</v>
      </c>
      <c r="B597" s="12" t="s">
        <v>16961</v>
      </c>
      <c r="C597" s="12" t="s">
        <v>16976</v>
      </c>
      <c r="D597" s="12" t="s">
        <v>17569</v>
      </c>
      <c r="E597" s="12" t="s">
        <v>16963</v>
      </c>
      <c r="F597" s="12">
        <v>5.543336</v>
      </c>
      <c r="G597" s="12">
        <f t="shared" si="9"/>
        <v>6</v>
      </c>
    </row>
    <row r="598" spans="1:7" x14ac:dyDescent="0.2">
      <c r="A598" s="12" t="s">
        <v>16960</v>
      </c>
      <c r="B598" s="12" t="s">
        <v>16961</v>
      </c>
      <c r="C598" s="12" t="s">
        <v>16976</v>
      </c>
      <c r="D598" s="12" t="s">
        <v>17570</v>
      </c>
      <c r="E598" s="12" t="s">
        <v>3188</v>
      </c>
      <c r="F598" s="12">
        <v>5.9413460000000002</v>
      </c>
      <c r="G598" s="12">
        <f t="shared" si="9"/>
        <v>6</v>
      </c>
    </row>
    <row r="599" spans="1:7" x14ac:dyDescent="0.2">
      <c r="A599" s="12" t="s">
        <v>16960</v>
      </c>
      <c r="B599" s="12" t="s">
        <v>16961</v>
      </c>
      <c r="C599" s="12" t="s">
        <v>16976</v>
      </c>
      <c r="D599" s="12" t="s">
        <v>17571</v>
      </c>
      <c r="E599" s="12" t="s">
        <v>3188</v>
      </c>
      <c r="F599" s="12">
        <v>5.5258409999999998</v>
      </c>
      <c r="G599" s="12">
        <f t="shared" si="9"/>
        <v>6</v>
      </c>
    </row>
    <row r="600" spans="1:7" x14ac:dyDescent="0.2">
      <c r="A600" s="12" t="s">
        <v>16960</v>
      </c>
      <c r="B600" s="12" t="s">
        <v>16961</v>
      </c>
      <c r="C600" s="12" t="s">
        <v>16976</v>
      </c>
      <c r="D600" s="12" t="s">
        <v>17572</v>
      </c>
      <c r="E600" s="12" t="s">
        <v>16963</v>
      </c>
      <c r="F600" s="12">
        <v>5.9573270000000003</v>
      </c>
      <c r="G600" s="12">
        <f t="shared" si="9"/>
        <v>6</v>
      </c>
    </row>
    <row r="601" spans="1:7" x14ac:dyDescent="0.2">
      <c r="A601" s="12" t="s">
        <v>16960</v>
      </c>
      <c r="B601" s="12" t="s">
        <v>16961</v>
      </c>
      <c r="C601" s="12" t="s">
        <v>16992</v>
      </c>
      <c r="D601" s="12" t="s">
        <v>17573</v>
      </c>
      <c r="E601" s="12" t="s">
        <v>16963</v>
      </c>
      <c r="F601" s="12">
        <v>5.9436429999999998</v>
      </c>
      <c r="G601" s="12">
        <f t="shared" si="9"/>
        <v>6</v>
      </c>
    </row>
    <row r="602" spans="1:7" x14ac:dyDescent="0.2">
      <c r="A602" s="12" t="s">
        <v>16960</v>
      </c>
      <c r="B602" s="12" t="s">
        <v>16961</v>
      </c>
      <c r="C602" s="12" t="s">
        <v>16992</v>
      </c>
      <c r="D602" s="12" t="s">
        <v>17574</v>
      </c>
      <c r="E602" s="12" t="s">
        <v>16963</v>
      </c>
      <c r="F602" s="12">
        <v>5.5090510000000004</v>
      </c>
      <c r="G602" s="12">
        <f t="shared" si="9"/>
        <v>6</v>
      </c>
    </row>
    <row r="603" spans="1:7" x14ac:dyDescent="0.2">
      <c r="A603" s="12" t="s">
        <v>16960</v>
      </c>
      <c r="B603" s="12" t="s">
        <v>16961</v>
      </c>
      <c r="C603" s="12" t="s">
        <v>16976</v>
      </c>
      <c r="D603" s="12" t="s">
        <v>17575</v>
      </c>
      <c r="E603" s="12" t="s">
        <v>16963</v>
      </c>
      <c r="F603" s="12">
        <v>5.5330789999999999</v>
      </c>
      <c r="G603" s="12">
        <f t="shared" si="9"/>
        <v>6</v>
      </c>
    </row>
    <row r="604" spans="1:7" x14ac:dyDescent="0.2">
      <c r="A604" s="12" t="s">
        <v>16960</v>
      </c>
      <c r="B604" s="12" t="s">
        <v>16961</v>
      </c>
      <c r="C604" s="12" t="s">
        <v>16997</v>
      </c>
      <c r="D604" s="12" t="s">
        <v>17576</v>
      </c>
      <c r="E604" s="12" t="s">
        <v>16963</v>
      </c>
      <c r="F604" s="12">
        <v>5.52773</v>
      </c>
      <c r="G604" s="12">
        <f t="shared" si="9"/>
        <v>6</v>
      </c>
    </row>
    <row r="605" spans="1:7" x14ac:dyDescent="0.2">
      <c r="A605" s="12" t="s">
        <v>16960</v>
      </c>
      <c r="B605" s="12" t="s">
        <v>16961</v>
      </c>
      <c r="C605" s="12" t="s">
        <v>16997</v>
      </c>
      <c r="D605" s="12" t="s">
        <v>17577</v>
      </c>
      <c r="E605" s="12" t="s">
        <v>16963</v>
      </c>
      <c r="F605" s="12">
        <v>5.6590420000000003</v>
      </c>
      <c r="G605" s="12">
        <f t="shared" si="9"/>
        <v>6</v>
      </c>
    </row>
    <row r="606" spans="1:7" x14ac:dyDescent="0.2">
      <c r="A606" s="12" t="s">
        <v>16960</v>
      </c>
      <c r="B606" s="12" t="s">
        <v>16961</v>
      </c>
      <c r="C606" s="12" t="s">
        <v>16997</v>
      </c>
      <c r="D606" s="12" t="s">
        <v>17578</v>
      </c>
      <c r="E606" s="12" t="s">
        <v>3188</v>
      </c>
      <c r="F606" s="12">
        <v>5.8588009999999997</v>
      </c>
      <c r="G606" s="12">
        <f t="shared" si="9"/>
        <v>6</v>
      </c>
    </row>
    <row r="607" spans="1:7" x14ac:dyDescent="0.2">
      <c r="A607" s="12" t="s">
        <v>16960</v>
      </c>
      <c r="B607" s="12" t="s">
        <v>16961</v>
      </c>
      <c r="C607" s="12" t="s">
        <v>16992</v>
      </c>
      <c r="D607" s="12" t="s">
        <v>17579</v>
      </c>
      <c r="E607" s="12" t="s">
        <v>16963</v>
      </c>
      <c r="F607" s="12">
        <v>5.6230120000000001</v>
      </c>
      <c r="G607" s="12">
        <f t="shared" si="9"/>
        <v>6</v>
      </c>
    </row>
    <row r="608" spans="1:7" x14ac:dyDescent="0.2">
      <c r="A608" s="12" t="s">
        <v>16960</v>
      </c>
      <c r="B608" s="12" t="s">
        <v>16961</v>
      </c>
      <c r="C608" s="12" t="s">
        <v>16992</v>
      </c>
      <c r="D608" s="12" t="s">
        <v>17580</v>
      </c>
      <c r="E608" s="12" t="s">
        <v>16963</v>
      </c>
      <c r="F608" s="12">
        <v>5.7392880000000002</v>
      </c>
      <c r="G608" s="12">
        <f t="shared" si="9"/>
        <v>6</v>
      </c>
    </row>
    <row r="609" spans="1:7" x14ac:dyDescent="0.2">
      <c r="A609" s="12" t="s">
        <v>16960</v>
      </c>
      <c r="B609" s="12" t="s">
        <v>16961</v>
      </c>
      <c r="C609" s="12" t="s">
        <v>16992</v>
      </c>
      <c r="D609" s="12" t="s">
        <v>17581</v>
      </c>
      <c r="E609" s="12" t="s">
        <v>16963</v>
      </c>
      <c r="F609" s="12">
        <v>6.3884400000000001</v>
      </c>
      <c r="G609" s="12">
        <f t="shared" si="9"/>
        <v>6</v>
      </c>
    </row>
    <row r="610" spans="1:7" x14ac:dyDescent="0.2">
      <c r="A610" s="12" t="s">
        <v>16960</v>
      </c>
      <c r="B610" s="12" t="s">
        <v>16961</v>
      </c>
      <c r="C610" s="12" t="s">
        <v>16992</v>
      </c>
      <c r="D610" s="12" t="s">
        <v>17582</v>
      </c>
      <c r="E610" s="12" t="s">
        <v>16963</v>
      </c>
      <c r="F610" s="12">
        <v>6.3805079999999998</v>
      </c>
      <c r="G610" s="12">
        <f t="shared" si="9"/>
        <v>6</v>
      </c>
    </row>
    <row r="611" spans="1:7" x14ac:dyDescent="0.2">
      <c r="A611" s="12" t="s">
        <v>16960</v>
      </c>
      <c r="B611" s="12" t="s">
        <v>16961</v>
      </c>
      <c r="C611" s="12" t="s">
        <v>16997</v>
      </c>
      <c r="D611" s="12" t="s">
        <v>17583</v>
      </c>
      <c r="E611" s="12" t="s">
        <v>16963</v>
      </c>
      <c r="F611" s="12">
        <v>5.5001509999999998</v>
      </c>
      <c r="G611" s="12">
        <f t="shared" si="9"/>
        <v>6</v>
      </c>
    </row>
    <row r="612" spans="1:7" x14ac:dyDescent="0.2">
      <c r="A612" s="12" t="s">
        <v>16960</v>
      </c>
      <c r="B612" s="12" t="s">
        <v>16961</v>
      </c>
      <c r="C612" s="12" t="s">
        <v>16992</v>
      </c>
      <c r="D612" s="12" t="s">
        <v>17584</v>
      </c>
      <c r="E612" s="12" t="s">
        <v>3188</v>
      </c>
      <c r="F612" s="12">
        <v>5.8180709999999998</v>
      </c>
      <c r="G612" s="12">
        <f t="shared" si="9"/>
        <v>6</v>
      </c>
    </row>
    <row r="613" spans="1:7" x14ac:dyDescent="0.2">
      <c r="A613" s="12" t="s">
        <v>16960</v>
      </c>
      <c r="B613" s="12" t="s">
        <v>16961</v>
      </c>
      <c r="C613" s="12" t="s">
        <v>16997</v>
      </c>
      <c r="D613" s="12" t="s">
        <v>17585</v>
      </c>
      <c r="E613" s="12" t="s">
        <v>16963</v>
      </c>
      <c r="F613" s="12">
        <v>5.5513279999999998</v>
      </c>
      <c r="G613" s="12">
        <f t="shared" si="9"/>
        <v>6</v>
      </c>
    </row>
    <row r="614" spans="1:7" x14ac:dyDescent="0.2">
      <c r="A614" s="12" t="s">
        <v>16960</v>
      </c>
      <c r="B614" s="12" t="s">
        <v>16961</v>
      </c>
      <c r="C614" s="12" t="s">
        <v>16997</v>
      </c>
      <c r="D614" s="12" t="s">
        <v>17586</v>
      </c>
      <c r="E614" s="12" t="s">
        <v>3188</v>
      </c>
      <c r="F614" s="12">
        <v>5.7928369999999996</v>
      </c>
      <c r="G614" s="12">
        <f t="shared" si="9"/>
        <v>6</v>
      </c>
    </row>
    <row r="615" spans="1:7" x14ac:dyDescent="0.2">
      <c r="A615" s="12" t="s">
        <v>16960</v>
      </c>
      <c r="B615" s="12" t="s">
        <v>16961</v>
      </c>
      <c r="C615" s="12" t="s">
        <v>16997</v>
      </c>
      <c r="D615" s="12" t="s">
        <v>17587</v>
      </c>
      <c r="E615" s="12" t="s">
        <v>16963</v>
      </c>
      <c r="F615" s="12">
        <v>5.503717</v>
      </c>
      <c r="G615" s="12">
        <f t="shared" si="9"/>
        <v>6</v>
      </c>
    </row>
    <row r="616" spans="1:7" x14ac:dyDescent="0.2">
      <c r="A616" s="12" t="s">
        <v>16960</v>
      </c>
      <c r="B616" s="12" t="s">
        <v>16961</v>
      </c>
      <c r="C616" s="12" t="s">
        <v>16997</v>
      </c>
      <c r="D616" s="12" t="s">
        <v>17588</v>
      </c>
      <c r="E616" s="12" t="s">
        <v>16963</v>
      </c>
      <c r="F616" s="12">
        <v>5.6014730000000004</v>
      </c>
      <c r="G616" s="12">
        <f t="shared" si="9"/>
        <v>6</v>
      </c>
    </row>
    <row r="617" spans="1:7" x14ac:dyDescent="0.2">
      <c r="A617" s="12" t="s">
        <v>16960</v>
      </c>
      <c r="B617" s="12" t="s">
        <v>16961</v>
      </c>
      <c r="C617" s="12" t="s">
        <v>16992</v>
      </c>
      <c r="D617" s="12" t="s">
        <v>17589</v>
      </c>
      <c r="E617" s="12" t="s">
        <v>16963</v>
      </c>
      <c r="F617" s="12">
        <v>5.6362480000000001</v>
      </c>
      <c r="G617" s="12">
        <f t="shared" si="9"/>
        <v>6</v>
      </c>
    </row>
    <row r="618" spans="1:7" x14ac:dyDescent="0.2">
      <c r="A618" s="12" t="s">
        <v>16960</v>
      </c>
      <c r="B618" s="12" t="s">
        <v>16961</v>
      </c>
      <c r="C618" s="12" t="s">
        <v>16997</v>
      </c>
      <c r="D618" s="12" t="s">
        <v>17590</v>
      </c>
      <c r="E618" s="12" t="s">
        <v>3188</v>
      </c>
      <c r="F618" s="12">
        <v>5.6461899999999998</v>
      </c>
      <c r="G618" s="12">
        <f t="shared" si="9"/>
        <v>6</v>
      </c>
    </row>
    <row r="619" spans="1:7" x14ac:dyDescent="0.2">
      <c r="A619" s="12" t="s">
        <v>16960</v>
      </c>
      <c r="B619" s="12" t="s">
        <v>16961</v>
      </c>
      <c r="C619" s="12" t="s">
        <v>16997</v>
      </c>
      <c r="D619" s="12" t="s">
        <v>17591</v>
      </c>
      <c r="E619" s="12" t="s">
        <v>3188</v>
      </c>
      <c r="F619" s="12">
        <v>5.8256410000000001</v>
      </c>
      <c r="G619" s="12">
        <f t="shared" si="9"/>
        <v>6</v>
      </c>
    </row>
    <row r="620" spans="1:7" x14ac:dyDescent="0.2">
      <c r="A620" s="12" t="s">
        <v>16960</v>
      </c>
      <c r="B620" s="12" t="s">
        <v>16961</v>
      </c>
      <c r="C620" s="12" t="s">
        <v>16997</v>
      </c>
      <c r="D620" s="12" t="s">
        <v>17592</v>
      </c>
      <c r="E620" s="12" t="s">
        <v>3188</v>
      </c>
      <c r="F620" s="12">
        <v>5.7193810000000003</v>
      </c>
      <c r="G620" s="12">
        <f t="shared" si="9"/>
        <v>6</v>
      </c>
    </row>
    <row r="621" spans="1:7" x14ac:dyDescent="0.2">
      <c r="A621" s="12" t="s">
        <v>16960</v>
      </c>
      <c r="B621" s="12" t="s">
        <v>16961</v>
      </c>
      <c r="C621" s="12" t="s">
        <v>17014</v>
      </c>
      <c r="D621" s="12" t="s">
        <v>17593</v>
      </c>
      <c r="E621" s="12" t="s">
        <v>3188</v>
      </c>
      <c r="F621" s="12">
        <v>5.8809380000000004</v>
      </c>
      <c r="G621" s="12">
        <f t="shared" si="9"/>
        <v>6</v>
      </c>
    </row>
    <row r="622" spans="1:7" x14ac:dyDescent="0.2">
      <c r="A622" s="12" t="s">
        <v>16960</v>
      </c>
      <c r="B622" s="12" t="s">
        <v>16961</v>
      </c>
      <c r="C622" s="12" t="s">
        <v>17014</v>
      </c>
      <c r="D622" s="12" t="s">
        <v>17594</v>
      </c>
      <c r="E622" s="12" t="s">
        <v>3188</v>
      </c>
      <c r="F622" s="12">
        <v>5.8406710000000004</v>
      </c>
      <c r="G622" s="12">
        <f t="shared" si="9"/>
        <v>6</v>
      </c>
    </row>
    <row r="623" spans="1:7" x14ac:dyDescent="0.2">
      <c r="A623" s="12" t="s">
        <v>16960</v>
      </c>
      <c r="B623" s="12" t="s">
        <v>16961</v>
      </c>
      <c r="C623" s="12" t="s">
        <v>17014</v>
      </c>
      <c r="D623" s="12" t="s">
        <v>17595</v>
      </c>
      <c r="E623" s="12" t="s">
        <v>16963</v>
      </c>
      <c r="F623" s="12">
        <v>5.5735549999999998</v>
      </c>
      <c r="G623" s="12">
        <f t="shared" si="9"/>
        <v>6</v>
      </c>
    </row>
    <row r="624" spans="1:7" x14ac:dyDescent="0.2">
      <c r="A624" s="12" t="s">
        <v>16960</v>
      </c>
      <c r="B624" s="12" t="s">
        <v>16961</v>
      </c>
      <c r="C624" s="12" t="s">
        <v>17014</v>
      </c>
      <c r="D624" s="12" t="s">
        <v>17596</v>
      </c>
      <c r="E624" s="12" t="s">
        <v>3188</v>
      </c>
      <c r="F624" s="12">
        <v>5.5894440000000003</v>
      </c>
      <c r="G624" s="12">
        <f t="shared" si="9"/>
        <v>6</v>
      </c>
    </row>
    <row r="625" spans="1:7" x14ac:dyDescent="0.2">
      <c r="A625" s="12" t="s">
        <v>16960</v>
      </c>
      <c r="B625" s="12" t="s">
        <v>16961</v>
      </c>
      <c r="C625" s="12" t="s">
        <v>17014</v>
      </c>
      <c r="D625" s="12" t="s">
        <v>17597</v>
      </c>
      <c r="E625" s="12" t="s">
        <v>3188</v>
      </c>
      <c r="F625" s="12">
        <v>5.7599080000000002</v>
      </c>
      <c r="G625" s="12">
        <f t="shared" si="9"/>
        <v>6</v>
      </c>
    </row>
    <row r="626" spans="1:7" x14ac:dyDescent="0.2">
      <c r="A626" s="12" t="s">
        <v>16960</v>
      </c>
      <c r="B626" s="12" t="s">
        <v>16961</v>
      </c>
      <c r="C626" s="12" t="s">
        <v>17014</v>
      </c>
      <c r="D626" s="12" t="s">
        <v>17598</v>
      </c>
      <c r="E626" s="12" t="s">
        <v>16963</v>
      </c>
      <c r="F626" s="12">
        <v>5.6299000000000001</v>
      </c>
      <c r="G626" s="12">
        <f t="shared" si="9"/>
        <v>6</v>
      </c>
    </row>
    <row r="627" spans="1:7" x14ac:dyDescent="0.2">
      <c r="A627" s="12" t="s">
        <v>16960</v>
      </c>
      <c r="B627" s="12" t="s">
        <v>16961</v>
      </c>
      <c r="C627" s="12" t="s">
        <v>17014</v>
      </c>
      <c r="D627" s="12" t="s">
        <v>17599</v>
      </c>
      <c r="E627" s="12" t="s">
        <v>3188</v>
      </c>
      <c r="F627" s="12">
        <v>5.8771389999999997</v>
      </c>
      <c r="G627" s="12">
        <f t="shared" si="9"/>
        <v>6</v>
      </c>
    </row>
    <row r="628" spans="1:7" x14ac:dyDescent="0.2">
      <c r="A628" s="12" t="s">
        <v>16960</v>
      </c>
      <c r="B628" s="12" t="s">
        <v>16961</v>
      </c>
      <c r="C628" s="12" t="s">
        <v>17014</v>
      </c>
      <c r="D628" s="12" t="s">
        <v>17600</v>
      </c>
      <c r="E628" s="12" t="s">
        <v>16963</v>
      </c>
      <c r="F628" s="12">
        <v>5.655475</v>
      </c>
      <c r="G628" s="12">
        <f t="shared" si="9"/>
        <v>6</v>
      </c>
    </row>
    <row r="629" spans="1:7" x14ac:dyDescent="0.2">
      <c r="A629" s="12" t="s">
        <v>16960</v>
      </c>
      <c r="B629" s="12" t="s">
        <v>16961</v>
      </c>
      <c r="C629" s="12" t="s">
        <v>17014</v>
      </c>
      <c r="D629" s="12" t="s">
        <v>17601</v>
      </c>
      <c r="E629" s="12" t="s">
        <v>16963</v>
      </c>
      <c r="F629" s="12">
        <v>5.6761200000000001</v>
      </c>
      <c r="G629" s="12">
        <f t="shared" si="9"/>
        <v>6</v>
      </c>
    </row>
    <row r="630" spans="1:7" x14ac:dyDescent="0.2">
      <c r="A630" s="12" t="s">
        <v>16960</v>
      </c>
      <c r="B630" s="12" t="s">
        <v>16961</v>
      </c>
      <c r="C630" s="12" t="s">
        <v>17014</v>
      </c>
      <c r="D630" s="12" t="s">
        <v>17602</v>
      </c>
      <c r="E630" s="12" t="s">
        <v>3188</v>
      </c>
      <c r="F630" s="12">
        <v>5.6878380000000002</v>
      </c>
      <c r="G630" s="12">
        <f t="shared" si="9"/>
        <v>6</v>
      </c>
    </row>
    <row r="631" spans="1:7" x14ac:dyDescent="0.2">
      <c r="A631" s="12" t="s">
        <v>16960</v>
      </c>
      <c r="B631" s="12" t="s">
        <v>16961</v>
      </c>
      <c r="C631" s="12" t="s">
        <v>17014</v>
      </c>
      <c r="D631" s="12" t="s">
        <v>17603</v>
      </c>
      <c r="E631" s="12" t="s">
        <v>3188</v>
      </c>
      <c r="F631" s="12">
        <v>6.4269189999999998</v>
      </c>
      <c r="G631" s="12">
        <f t="shared" si="9"/>
        <v>6</v>
      </c>
    </row>
    <row r="632" spans="1:7" x14ac:dyDescent="0.2">
      <c r="A632" s="12" t="s">
        <v>16960</v>
      </c>
      <c r="B632" s="12" t="s">
        <v>16961</v>
      </c>
      <c r="C632" s="12" t="s">
        <v>17014</v>
      </c>
      <c r="D632" s="12" t="s">
        <v>17604</v>
      </c>
      <c r="E632" s="12" t="s">
        <v>3188</v>
      </c>
      <c r="F632" s="12">
        <v>5.7222770000000001</v>
      </c>
      <c r="G632" s="12">
        <f t="shared" si="9"/>
        <v>6</v>
      </c>
    </row>
    <row r="633" spans="1:7" x14ac:dyDescent="0.2">
      <c r="A633" s="12" t="s">
        <v>16960</v>
      </c>
      <c r="B633" s="12" t="s">
        <v>16961</v>
      </c>
      <c r="C633" s="12" t="s">
        <v>641</v>
      </c>
      <c r="D633" s="12" t="s">
        <v>17605</v>
      </c>
      <c r="E633" s="12" t="s">
        <v>16963</v>
      </c>
      <c r="F633" s="12">
        <v>5.643167</v>
      </c>
      <c r="G633" s="12">
        <f t="shared" si="9"/>
        <v>6</v>
      </c>
    </row>
    <row r="634" spans="1:7" x14ac:dyDescent="0.2">
      <c r="A634" s="12" t="s">
        <v>16960</v>
      </c>
      <c r="B634" s="12" t="s">
        <v>16961</v>
      </c>
      <c r="C634" s="12" t="s">
        <v>641</v>
      </c>
      <c r="D634" s="12" t="s">
        <v>17606</v>
      </c>
      <c r="E634" s="12" t="s">
        <v>3188</v>
      </c>
      <c r="F634" s="12">
        <v>5.5334890000000003</v>
      </c>
      <c r="G634" s="12">
        <f t="shared" si="9"/>
        <v>6</v>
      </c>
    </row>
    <row r="635" spans="1:7" x14ac:dyDescent="0.2">
      <c r="A635" s="12" t="s">
        <v>16960</v>
      </c>
      <c r="B635" s="12" t="s">
        <v>16961</v>
      </c>
      <c r="C635" s="12" t="s">
        <v>641</v>
      </c>
      <c r="D635" s="12" t="s">
        <v>17607</v>
      </c>
      <c r="E635" s="12" t="s">
        <v>3188</v>
      </c>
      <c r="F635" s="12">
        <v>5.6670290000000003</v>
      </c>
      <c r="G635" s="12">
        <f t="shared" si="9"/>
        <v>6</v>
      </c>
    </row>
    <row r="636" spans="1:7" x14ac:dyDescent="0.2">
      <c r="A636" s="12" t="s">
        <v>16960</v>
      </c>
      <c r="B636" s="12" t="s">
        <v>16961</v>
      </c>
      <c r="C636" s="12" t="s">
        <v>641</v>
      </c>
      <c r="D636" s="12" t="s">
        <v>17608</v>
      </c>
      <c r="E636" s="12" t="s">
        <v>3188</v>
      </c>
      <c r="F636" s="12">
        <v>5.8398219999999998</v>
      </c>
      <c r="G636" s="12">
        <f t="shared" si="9"/>
        <v>6</v>
      </c>
    </row>
    <row r="637" spans="1:7" x14ac:dyDescent="0.2">
      <c r="A637" s="12" t="s">
        <v>16960</v>
      </c>
      <c r="B637" s="12" t="s">
        <v>16961</v>
      </c>
      <c r="C637" s="12" t="s">
        <v>641</v>
      </c>
      <c r="D637" s="12" t="s">
        <v>17609</v>
      </c>
      <c r="E637" s="12" t="s">
        <v>16963</v>
      </c>
      <c r="F637" s="12">
        <v>5.6143280000000004</v>
      </c>
      <c r="G637" s="12">
        <f t="shared" si="9"/>
        <v>6</v>
      </c>
    </row>
    <row r="638" spans="1:7" x14ac:dyDescent="0.2">
      <c r="A638" s="12" t="s">
        <v>16960</v>
      </c>
      <c r="B638" s="12" t="s">
        <v>16961</v>
      </c>
      <c r="C638" s="12" t="s">
        <v>641</v>
      </c>
      <c r="D638" s="12" t="s">
        <v>17610</v>
      </c>
      <c r="E638" s="12" t="s">
        <v>3188</v>
      </c>
      <c r="F638" s="12">
        <v>5.5076609999999997</v>
      </c>
      <c r="G638" s="12">
        <f t="shared" si="9"/>
        <v>6</v>
      </c>
    </row>
    <row r="639" spans="1:7" x14ac:dyDescent="0.2">
      <c r="A639" s="12" t="s">
        <v>16960</v>
      </c>
      <c r="B639" s="12" t="s">
        <v>16961</v>
      </c>
      <c r="C639" s="12" t="s">
        <v>16964</v>
      </c>
      <c r="D639" s="12" t="s">
        <v>17611</v>
      </c>
      <c r="E639" s="12" t="s">
        <v>16963</v>
      </c>
      <c r="F639" s="12">
        <v>5.8390440000000003</v>
      </c>
      <c r="G639" s="12">
        <f t="shared" si="9"/>
        <v>6</v>
      </c>
    </row>
    <row r="640" spans="1:7" x14ac:dyDescent="0.2">
      <c r="A640" s="12" t="s">
        <v>16960</v>
      </c>
      <c r="B640" s="12" t="s">
        <v>16961</v>
      </c>
      <c r="C640" s="12" t="s">
        <v>16964</v>
      </c>
      <c r="D640" s="12" t="s">
        <v>17612</v>
      </c>
      <c r="E640" s="12" t="s">
        <v>16963</v>
      </c>
      <c r="F640" s="12">
        <v>5.6711879999999999</v>
      </c>
      <c r="G640" s="12">
        <f t="shared" si="9"/>
        <v>6</v>
      </c>
    </row>
    <row r="641" spans="1:7" x14ac:dyDescent="0.2">
      <c r="A641" s="12" t="s">
        <v>17039</v>
      </c>
      <c r="B641" s="12" t="s">
        <v>16961</v>
      </c>
      <c r="C641" s="12" t="s">
        <v>17540</v>
      </c>
      <c r="D641" s="12" t="s">
        <v>17613</v>
      </c>
      <c r="E641" s="12" t="s">
        <v>16963</v>
      </c>
      <c r="F641" s="12">
        <v>5.9061729999999999</v>
      </c>
      <c r="G641" s="12">
        <f t="shared" si="9"/>
        <v>6</v>
      </c>
    </row>
    <row r="642" spans="1:7" x14ac:dyDescent="0.2">
      <c r="A642" s="12" t="s">
        <v>17039</v>
      </c>
      <c r="B642" s="12" t="s">
        <v>16961</v>
      </c>
      <c r="C642" s="12" t="s">
        <v>17614</v>
      </c>
      <c r="D642" s="12" t="s">
        <v>17615</v>
      </c>
      <c r="E642" s="12" t="s">
        <v>16963</v>
      </c>
      <c r="F642" s="12">
        <v>5.8497919999999999</v>
      </c>
      <c r="G642" s="12">
        <f t="shared" ref="G642:G705" si="10">ROUND(F642,0)</f>
        <v>6</v>
      </c>
    </row>
    <row r="643" spans="1:7" x14ac:dyDescent="0.2">
      <c r="A643" s="12" t="s">
        <v>17039</v>
      </c>
      <c r="B643" s="12" t="s">
        <v>16961</v>
      </c>
      <c r="C643" s="12" t="s">
        <v>17616</v>
      </c>
      <c r="D643" s="12" t="s">
        <v>17617</v>
      </c>
      <c r="E643" s="12" t="s">
        <v>16963</v>
      </c>
      <c r="F643" s="12">
        <v>5.8713839999999999</v>
      </c>
      <c r="G643" s="12">
        <f t="shared" si="10"/>
        <v>6</v>
      </c>
    </row>
    <row r="644" spans="1:7" x14ac:dyDescent="0.2">
      <c r="A644" s="12" t="s">
        <v>17039</v>
      </c>
      <c r="B644" s="12" t="s">
        <v>16961</v>
      </c>
      <c r="C644" s="12" t="s">
        <v>17616</v>
      </c>
      <c r="D644" s="12" t="s">
        <v>17618</v>
      </c>
      <c r="E644" s="12" t="s">
        <v>3188</v>
      </c>
      <c r="F644" s="12">
        <v>5.8037549999999998</v>
      </c>
      <c r="G644" s="12">
        <f t="shared" si="10"/>
        <v>6</v>
      </c>
    </row>
    <row r="645" spans="1:7" x14ac:dyDescent="0.2">
      <c r="A645" s="12" t="s">
        <v>17039</v>
      </c>
      <c r="B645" s="12" t="s">
        <v>16961</v>
      </c>
      <c r="C645" s="12" t="s">
        <v>17040</v>
      </c>
      <c r="D645" s="12" t="s">
        <v>17619</v>
      </c>
      <c r="E645" s="12" t="s">
        <v>16963</v>
      </c>
      <c r="F645" s="12">
        <v>5.7814880000000004</v>
      </c>
      <c r="G645" s="12">
        <f t="shared" si="10"/>
        <v>6</v>
      </c>
    </row>
    <row r="646" spans="1:7" x14ac:dyDescent="0.2">
      <c r="A646" s="12" t="s">
        <v>17039</v>
      </c>
      <c r="B646" s="12" t="s">
        <v>16961</v>
      </c>
      <c r="C646" s="12" t="s">
        <v>17323</v>
      </c>
      <c r="D646" s="12" t="s">
        <v>17620</v>
      </c>
      <c r="E646" s="12" t="s">
        <v>16963</v>
      </c>
      <c r="F646" s="12">
        <v>5.7635610000000002</v>
      </c>
      <c r="G646" s="12">
        <f t="shared" si="10"/>
        <v>6</v>
      </c>
    </row>
    <row r="647" spans="1:7" x14ac:dyDescent="0.2">
      <c r="A647" s="12" t="s">
        <v>17039</v>
      </c>
      <c r="B647" s="12" t="s">
        <v>16961</v>
      </c>
      <c r="C647" s="12" t="s">
        <v>17302</v>
      </c>
      <c r="D647" s="12" t="s">
        <v>17621</v>
      </c>
      <c r="E647" s="12" t="s">
        <v>16963</v>
      </c>
      <c r="F647" s="12">
        <v>5.9016029999999997</v>
      </c>
      <c r="G647" s="12">
        <f t="shared" si="10"/>
        <v>6</v>
      </c>
    </row>
    <row r="648" spans="1:7" x14ac:dyDescent="0.2">
      <c r="A648" s="12" t="s">
        <v>16960</v>
      </c>
      <c r="B648" s="12" t="s">
        <v>16961</v>
      </c>
      <c r="C648" s="12" t="s">
        <v>648</v>
      </c>
      <c r="D648" s="12" t="s">
        <v>17622</v>
      </c>
      <c r="E648" s="12" t="s">
        <v>3188</v>
      </c>
      <c r="F648" s="12">
        <v>6.609178</v>
      </c>
      <c r="G648" s="12">
        <f t="shared" si="10"/>
        <v>7</v>
      </c>
    </row>
    <row r="649" spans="1:7" x14ac:dyDescent="0.2">
      <c r="A649" s="12" t="s">
        <v>16960</v>
      </c>
      <c r="B649" s="12" t="s">
        <v>16961</v>
      </c>
      <c r="C649" s="12" t="s">
        <v>16976</v>
      </c>
      <c r="D649" s="12" t="s">
        <v>17623</v>
      </c>
      <c r="E649" s="12" t="s">
        <v>3188</v>
      </c>
      <c r="F649" s="12">
        <v>6.7308709999999996</v>
      </c>
      <c r="G649" s="12">
        <f t="shared" si="10"/>
        <v>7</v>
      </c>
    </row>
    <row r="650" spans="1:7" x14ac:dyDescent="0.2">
      <c r="A650" s="12" t="s">
        <v>16960</v>
      </c>
      <c r="B650" s="12" t="s">
        <v>16961</v>
      </c>
      <c r="C650" s="12" t="s">
        <v>16976</v>
      </c>
      <c r="D650" s="12" t="s">
        <v>17624</v>
      </c>
      <c r="E650" s="12" t="s">
        <v>16963</v>
      </c>
      <c r="F650" s="12">
        <v>6.8811689999999999</v>
      </c>
      <c r="G650" s="12">
        <f t="shared" si="10"/>
        <v>7</v>
      </c>
    </row>
    <row r="651" spans="1:7" x14ac:dyDescent="0.2">
      <c r="A651" s="12" t="s">
        <v>16960</v>
      </c>
      <c r="B651" s="12" t="s">
        <v>16961</v>
      </c>
      <c r="C651" s="12" t="s">
        <v>16992</v>
      </c>
      <c r="D651" s="12" t="s">
        <v>17625</v>
      </c>
      <c r="E651" s="12" t="s">
        <v>16963</v>
      </c>
      <c r="F651" s="12">
        <v>7.2903079999999996</v>
      </c>
      <c r="G651" s="12">
        <f t="shared" si="10"/>
        <v>7</v>
      </c>
    </row>
    <row r="652" spans="1:7" x14ac:dyDescent="0.2">
      <c r="A652" s="12" t="s">
        <v>16960</v>
      </c>
      <c r="B652" s="12" t="s">
        <v>16961</v>
      </c>
      <c r="C652" s="12" t="s">
        <v>16992</v>
      </c>
      <c r="D652" s="12" t="s">
        <v>17626</v>
      </c>
      <c r="E652" s="12" t="s">
        <v>3188</v>
      </c>
      <c r="F652" s="12">
        <v>6.642347</v>
      </c>
      <c r="G652" s="12">
        <f t="shared" si="10"/>
        <v>7</v>
      </c>
    </row>
    <row r="653" spans="1:7" x14ac:dyDescent="0.2">
      <c r="A653" s="12" t="s">
        <v>16960</v>
      </c>
      <c r="B653" s="12" t="s">
        <v>16961</v>
      </c>
      <c r="C653" s="12" t="s">
        <v>16992</v>
      </c>
      <c r="D653" s="12" t="s">
        <v>17627</v>
      </c>
      <c r="E653" s="12" t="s">
        <v>3188</v>
      </c>
      <c r="F653" s="12">
        <v>6.7569049999999997</v>
      </c>
      <c r="G653" s="12">
        <f t="shared" si="10"/>
        <v>7</v>
      </c>
    </row>
    <row r="654" spans="1:7" x14ac:dyDescent="0.2">
      <c r="A654" s="12" t="s">
        <v>16960</v>
      </c>
      <c r="B654" s="12" t="s">
        <v>16961</v>
      </c>
      <c r="C654" s="12" t="s">
        <v>17014</v>
      </c>
      <c r="D654" s="12" t="s">
        <v>17628</v>
      </c>
      <c r="E654" s="12" t="s">
        <v>3188</v>
      </c>
      <c r="F654" s="12">
        <v>6.5379180000000003</v>
      </c>
      <c r="G654" s="12">
        <f t="shared" si="10"/>
        <v>7</v>
      </c>
    </row>
    <row r="655" spans="1:7" x14ac:dyDescent="0.2">
      <c r="A655" s="12" t="s">
        <v>17039</v>
      </c>
      <c r="B655" s="12" t="s">
        <v>16961</v>
      </c>
      <c r="C655" s="12" t="s">
        <v>17614</v>
      </c>
      <c r="D655" s="12" t="s">
        <v>17629</v>
      </c>
      <c r="E655" s="12" t="s">
        <v>3188</v>
      </c>
      <c r="F655" s="12">
        <v>6.7007459999999996</v>
      </c>
      <c r="G655" s="12">
        <f t="shared" si="10"/>
        <v>7</v>
      </c>
    </row>
    <row r="656" spans="1:7" x14ac:dyDescent="0.2">
      <c r="A656" s="12" t="s">
        <v>16960</v>
      </c>
      <c r="B656" s="12" t="s">
        <v>17630</v>
      </c>
      <c r="C656" s="12" t="s">
        <v>631</v>
      </c>
      <c r="D656" s="12" t="s">
        <v>17631</v>
      </c>
      <c r="E656" s="12" t="s">
        <v>16963</v>
      </c>
      <c r="F656" s="12">
        <v>1.738977</v>
      </c>
      <c r="G656" s="12">
        <f t="shared" si="10"/>
        <v>2</v>
      </c>
    </row>
    <row r="657" spans="1:7" x14ac:dyDescent="0.2">
      <c r="A657" s="12" t="s">
        <v>16960</v>
      </c>
      <c r="B657" s="12" t="s">
        <v>17630</v>
      </c>
      <c r="C657" s="12" t="s">
        <v>631</v>
      </c>
      <c r="D657" s="12" t="s">
        <v>17632</v>
      </c>
      <c r="E657" s="12" t="s">
        <v>3188</v>
      </c>
      <c r="F657" s="12">
        <v>1.9128769999999999</v>
      </c>
      <c r="G657" s="12">
        <f t="shared" si="10"/>
        <v>2</v>
      </c>
    </row>
    <row r="658" spans="1:7" x14ac:dyDescent="0.2">
      <c r="A658" s="12" t="s">
        <v>16960</v>
      </c>
      <c r="B658" s="12" t="s">
        <v>17630</v>
      </c>
      <c r="C658" s="12" t="s">
        <v>17633</v>
      </c>
      <c r="D658" s="12" t="s">
        <v>17634</v>
      </c>
      <c r="E658" s="12" t="s">
        <v>16963</v>
      </c>
      <c r="F658" s="12">
        <v>1.9110039999999999</v>
      </c>
      <c r="G658" s="12">
        <f t="shared" si="10"/>
        <v>2</v>
      </c>
    </row>
    <row r="659" spans="1:7" x14ac:dyDescent="0.2">
      <c r="A659" s="12" t="s">
        <v>16960</v>
      </c>
      <c r="B659" s="12" t="s">
        <v>17630</v>
      </c>
      <c r="C659" s="12" t="s">
        <v>17633</v>
      </c>
      <c r="D659" s="12" t="s">
        <v>17635</v>
      </c>
      <c r="E659" s="12" t="s">
        <v>16963</v>
      </c>
      <c r="F659" s="12">
        <v>1.9762310000000001</v>
      </c>
      <c r="G659" s="12">
        <f t="shared" si="10"/>
        <v>2</v>
      </c>
    </row>
    <row r="660" spans="1:7" x14ac:dyDescent="0.2">
      <c r="A660" s="12" t="s">
        <v>16960</v>
      </c>
      <c r="B660" s="12" t="s">
        <v>17630</v>
      </c>
      <c r="C660" s="12" t="s">
        <v>17636</v>
      </c>
      <c r="D660" s="12" t="s">
        <v>17637</v>
      </c>
      <c r="E660" s="12" t="s">
        <v>16963</v>
      </c>
      <c r="F660" s="12">
        <v>1.9281280000000001</v>
      </c>
      <c r="G660" s="12">
        <f t="shared" si="10"/>
        <v>2</v>
      </c>
    </row>
    <row r="661" spans="1:7" x14ac:dyDescent="0.2">
      <c r="A661" s="12" t="s">
        <v>16960</v>
      </c>
      <c r="B661" s="12" t="s">
        <v>17630</v>
      </c>
      <c r="C661" s="12" t="s">
        <v>17636</v>
      </c>
      <c r="D661" s="12" t="s">
        <v>17638</v>
      </c>
      <c r="E661" s="12" t="s">
        <v>16963</v>
      </c>
      <c r="F661" s="12">
        <v>1.775347</v>
      </c>
      <c r="G661" s="12">
        <f t="shared" si="10"/>
        <v>2</v>
      </c>
    </row>
    <row r="662" spans="1:7" x14ac:dyDescent="0.2">
      <c r="A662" s="12" t="s">
        <v>17039</v>
      </c>
      <c r="B662" s="12" t="s">
        <v>17630</v>
      </c>
      <c r="C662" s="12" t="s">
        <v>17639</v>
      </c>
      <c r="D662" s="12" t="s">
        <v>17640</v>
      </c>
      <c r="E662" s="12" t="s">
        <v>3188</v>
      </c>
      <c r="F662" s="12">
        <v>1.8939140000000001</v>
      </c>
      <c r="G662" s="12">
        <f t="shared" si="10"/>
        <v>2</v>
      </c>
    </row>
    <row r="663" spans="1:7" x14ac:dyDescent="0.2">
      <c r="A663" s="12" t="s">
        <v>17039</v>
      </c>
      <c r="B663" s="12" t="s">
        <v>17630</v>
      </c>
      <c r="C663" s="12" t="s">
        <v>17641</v>
      </c>
      <c r="D663" s="12" t="s">
        <v>17642</v>
      </c>
      <c r="E663" s="12" t="s">
        <v>3188</v>
      </c>
      <c r="F663" s="12">
        <v>1.9191670000000001</v>
      </c>
      <c r="G663" s="12">
        <f t="shared" si="10"/>
        <v>2</v>
      </c>
    </row>
    <row r="664" spans="1:7" x14ac:dyDescent="0.2">
      <c r="A664" s="12" t="s">
        <v>16960</v>
      </c>
      <c r="B664" s="12" t="s">
        <v>17630</v>
      </c>
      <c r="C664" s="12" t="s">
        <v>17643</v>
      </c>
      <c r="D664" s="12" t="s">
        <v>17644</v>
      </c>
      <c r="E664" s="12" t="s">
        <v>16963</v>
      </c>
      <c r="F664" s="12">
        <v>2.845278</v>
      </c>
      <c r="G664" s="12">
        <f t="shared" si="10"/>
        <v>3</v>
      </c>
    </row>
    <row r="665" spans="1:7" x14ac:dyDescent="0.2">
      <c r="A665" s="12" t="s">
        <v>16960</v>
      </c>
      <c r="B665" s="12" t="s">
        <v>17630</v>
      </c>
      <c r="C665" s="12" t="s">
        <v>17643</v>
      </c>
      <c r="D665" s="12" t="s">
        <v>17645</v>
      </c>
      <c r="E665" s="12" t="s">
        <v>16963</v>
      </c>
      <c r="F665" s="12">
        <v>2.7219899999999999</v>
      </c>
      <c r="G665" s="12">
        <f t="shared" si="10"/>
        <v>3</v>
      </c>
    </row>
    <row r="666" spans="1:7" x14ac:dyDescent="0.2">
      <c r="A666" s="12" t="s">
        <v>16960</v>
      </c>
      <c r="B666" s="12" t="s">
        <v>17630</v>
      </c>
      <c r="C666" s="12" t="s">
        <v>17643</v>
      </c>
      <c r="D666" s="12" t="s">
        <v>17646</v>
      </c>
      <c r="E666" s="12" t="s">
        <v>3188</v>
      </c>
      <c r="F666" s="12">
        <v>2.6459290000000002</v>
      </c>
      <c r="G666" s="12">
        <f t="shared" si="10"/>
        <v>3</v>
      </c>
    </row>
    <row r="667" spans="1:7" x14ac:dyDescent="0.2">
      <c r="A667" s="12" t="s">
        <v>16960</v>
      </c>
      <c r="B667" s="12" t="s">
        <v>17630</v>
      </c>
      <c r="C667" s="12" t="s">
        <v>17643</v>
      </c>
      <c r="D667" s="12" t="s">
        <v>17647</v>
      </c>
      <c r="E667" s="12" t="s">
        <v>16963</v>
      </c>
      <c r="F667" s="12">
        <v>3.0707620000000002</v>
      </c>
      <c r="G667" s="12">
        <f t="shared" si="10"/>
        <v>3</v>
      </c>
    </row>
    <row r="668" spans="1:7" x14ac:dyDescent="0.2">
      <c r="A668" s="12" t="s">
        <v>16960</v>
      </c>
      <c r="B668" s="12" t="s">
        <v>17630</v>
      </c>
      <c r="C668" s="12" t="s">
        <v>631</v>
      </c>
      <c r="D668" s="12" t="s">
        <v>17648</v>
      </c>
      <c r="E668" s="12" t="s">
        <v>16963</v>
      </c>
      <c r="F668" s="12">
        <v>2.9230550000000002</v>
      </c>
      <c r="G668" s="12">
        <f t="shared" si="10"/>
        <v>3</v>
      </c>
    </row>
    <row r="669" spans="1:7" x14ac:dyDescent="0.2">
      <c r="A669" s="12" t="s">
        <v>16960</v>
      </c>
      <c r="B669" s="12" t="s">
        <v>17630</v>
      </c>
      <c r="C669" s="12" t="s">
        <v>631</v>
      </c>
      <c r="D669" s="12" t="s">
        <v>17649</v>
      </c>
      <c r="E669" s="12" t="s">
        <v>3188</v>
      </c>
      <c r="F669" s="12">
        <v>2.743411</v>
      </c>
      <c r="G669" s="12">
        <f t="shared" si="10"/>
        <v>3</v>
      </c>
    </row>
    <row r="670" spans="1:7" x14ac:dyDescent="0.2">
      <c r="A670" s="12" t="s">
        <v>16960</v>
      </c>
      <c r="B670" s="12" t="s">
        <v>17630</v>
      </c>
      <c r="C670" s="12" t="s">
        <v>17643</v>
      </c>
      <c r="D670" s="12" t="s">
        <v>17650</v>
      </c>
      <c r="E670" s="12" t="s">
        <v>3188</v>
      </c>
      <c r="F670" s="12">
        <v>2.8731599999999999</v>
      </c>
      <c r="G670" s="12">
        <f t="shared" si="10"/>
        <v>3</v>
      </c>
    </row>
    <row r="671" spans="1:7" x14ac:dyDescent="0.2">
      <c r="A671" s="12" t="s">
        <v>16960</v>
      </c>
      <c r="B671" s="12" t="s">
        <v>17630</v>
      </c>
      <c r="C671" s="12" t="s">
        <v>17643</v>
      </c>
      <c r="D671" s="12" t="s">
        <v>17651</v>
      </c>
      <c r="E671" s="12" t="s">
        <v>16963</v>
      </c>
      <c r="F671" s="12">
        <v>2.891114</v>
      </c>
      <c r="G671" s="12">
        <f t="shared" si="10"/>
        <v>3</v>
      </c>
    </row>
    <row r="672" spans="1:7" x14ac:dyDescent="0.2">
      <c r="A672" s="12" t="s">
        <v>16960</v>
      </c>
      <c r="B672" s="12" t="s">
        <v>17630</v>
      </c>
      <c r="C672" s="12" t="s">
        <v>17643</v>
      </c>
      <c r="D672" s="12" t="s">
        <v>17652</v>
      </c>
      <c r="E672" s="12" t="s">
        <v>16963</v>
      </c>
      <c r="F672" s="12">
        <v>2.8228140000000002</v>
      </c>
      <c r="G672" s="12">
        <f t="shared" si="10"/>
        <v>3</v>
      </c>
    </row>
    <row r="673" spans="1:7" x14ac:dyDescent="0.2">
      <c r="A673" s="12" t="s">
        <v>16960</v>
      </c>
      <c r="B673" s="12" t="s">
        <v>17630</v>
      </c>
      <c r="C673" s="12" t="s">
        <v>17643</v>
      </c>
      <c r="D673" s="12" t="s">
        <v>17653</v>
      </c>
      <c r="E673" s="12" t="s">
        <v>3188</v>
      </c>
      <c r="F673" s="12">
        <v>2.8645390000000002</v>
      </c>
      <c r="G673" s="12">
        <f t="shared" si="10"/>
        <v>3</v>
      </c>
    </row>
    <row r="674" spans="1:7" x14ac:dyDescent="0.2">
      <c r="A674" s="12" t="s">
        <v>16960</v>
      </c>
      <c r="B674" s="12" t="s">
        <v>17630</v>
      </c>
      <c r="C674" s="12" t="s">
        <v>631</v>
      </c>
      <c r="D674" s="12" t="s">
        <v>17654</v>
      </c>
      <c r="E674" s="12" t="s">
        <v>16963</v>
      </c>
      <c r="F674" s="12">
        <v>3.3913769999999999</v>
      </c>
      <c r="G674" s="12">
        <f t="shared" si="10"/>
        <v>3</v>
      </c>
    </row>
    <row r="675" spans="1:7" x14ac:dyDescent="0.2">
      <c r="A675" s="12" t="s">
        <v>16960</v>
      </c>
      <c r="B675" s="12" t="s">
        <v>17630</v>
      </c>
      <c r="C675" s="12" t="s">
        <v>631</v>
      </c>
      <c r="D675" s="12" t="s">
        <v>17655</v>
      </c>
      <c r="E675" s="12" t="s">
        <v>16963</v>
      </c>
      <c r="F675" s="12">
        <v>2.8742990000000002</v>
      </c>
      <c r="G675" s="12">
        <f t="shared" si="10"/>
        <v>3</v>
      </c>
    </row>
    <row r="676" spans="1:7" x14ac:dyDescent="0.2">
      <c r="A676" s="12" t="s">
        <v>16960</v>
      </c>
      <c r="B676" s="12" t="s">
        <v>17630</v>
      </c>
      <c r="C676" s="12" t="s">
        <v>17643</v>
      </c>
      <c r="D676" s="12" t="s">
        <v>17656</v>
      </c>
      <c r="E676" s="12" t="s">
        <v>16963</v>
      </c>
      <c r="F676" s="12">
        <v>2.7565740000000001</v>
      </c>
      <c r="G676" s="12">
        <f t="shared" si="10"/>
        <v>3</v>
      </c>
    </row>
    <row r="677" spans="1:7" x14ac:dyDescent="0.2">
      <c r="A677" s="12" t="s">
        <v>16960</v>
      </c>
      <c r="B677" s="12" t="s">
        <v>17630</v>
      </c>
      <c r="C677" s="12" t="s">
        <v>631</v>
      </c>
      <c r="D677" s="12" t="s">
        <v>17657</v>
      </c>
      <c r="E677" s="12" t="s">
        <v>3188</v>
      </c>
      <c r="F677" s="12">
        <v>2.8305579999999999</v>
      </c>
      <c r="G677" s="12">
        <f t="shared" si="10"/>
        <v>3</v>
      </c>
    </row>
    <row r="678" spans="1:7" x14ac:dyDescent="0.2">
      <c r="A678" s="12" t="s">
        <v>16960</v>
      </c>
      <c r="B678" s="12" t="s">
        <v>17630</v>
      </c>
      <c r="C678" s="12" t="s">
        <v>17643</v>
      </c>
      <c r="D678" s="12" t="s">
        <v>17658</v>
      </c>
      <c r="E678" s="12" t="s">
        <v>16963</v>
      </c>
      <c r="F678" s="12">
        <v>3.047364</v>
      </c>
      <c r="G678" s="12">
        <f t="shared" si="10"/>
        <v>3</v>
      </c>
    </row>
    <row r="679" spans="1:7" x14ac:dyDescent="0.2">
      <c r="A679" s="12" t="s">
        <v>16960</v>
      </c>
      <c r="B679" s="12" t="s">
        <v>17630</v>
      </c>
      <c r="C679" s="12" t="s">
        <v>17643</v>
      </c>
      <c r="D679" s="12" t="s">
        <v>17659</v>
      </c>
      <c r="E679" s="12" t="s">
        <v>16963</v>
      </c>
      <c r="F679" s="12">
        <v>2.7921870000000002</v>
      </c>
      <c r="G679" s="12">
        <f t="shared" si="10"/>
        <v>3</v>
      </c>
    </row>
    <row r="680" spans="1:7" x14ac:dyDescent="0.2">
      <c r="A680" s="12" t="s">
        <v>16960</v>
      </c>
      <c r="B680" s="12" t="s">
        <v>17630</v>
      </c>
      <c r="C680" s="12" t="s">
        <v>17643</v>
      </c>
      <c r="D680" s="12" t="s">
        <v>17660</v>
      </c>
      <c r="E680" s="12" t="s">
        <v>16963</v>
      </c>
      <c r="F680" s="12">
        <v>3.0658050000000001</v>
      </c>
      <c r="G680" s="12">
        <f t="shared" si="10"/>
        <v>3</v>
      </c>
    </row>
    <row r="681" spans="1:7" x14ac:dyDescent="0.2">
      <c r="A681" s="12" t="s">
        <v>16960</v>
      </c>
      <c r="B681" s="12" t="s">
        <v>17630</v>
      </c>
      <c r="C681" s="12" t="s">
        <v>17643</v>
      </c>
      <c r="D681" s="12" t="s">
        <v>17661</v>
      </c>
      <c r="E681" s="12" t="s">
        <v>16963</v>
      </c>
      <c r="F681" s="12">
        <v>2.7992300000000001</v>
      </c>
      <c r="G681" s="12">
        <f t="shared" si="10"/>
        <v>3</v>
      </c>
    </row>
    <row r="682" spans="1:7" x14ac:dyDescent="0.2">
      <c r="A682" s="12" t="s">
        <v>16960</v>
      </c>
      <c r="B682" s="12" t="s">
        <v>17630</v>
      </c>
      <c r="C682" s="12" t="s">
        <v>631</v>
      </c>
      <c r="D682" s="12" t="s">
        <v>17662</v>
      </c>
      <c r="E682" s="12" t="s">
        <v>16963</v>
      </c>
      <c r="F682" s="12">
        <v>3.4189370000000001</v>
      </c>
      <c r="G682" s="12">
        <f t="shared" si="10"/>
        <v>3</v>
      </c>
    </row>
    <row r="683" spans="1:7" x14ac:dyDescent="0.2">
      <c r="A683" s="12" t="s">
        <v>16960</v>
      </c>
      <c r="B683" s="12" t="s">
        <v>17630</v>
      </c>
      <c r="C683" s="12" t="s">
        <v>631</v>
      </c>
      <c r="D683" s="12" t="s">
        <v>17663</v>
      </c>
      <c r="E683" s="12" t="s">
        <v>16963</v>
      </c>
      <c r="F683" s="12">
        <v>3.42875</v>
      </c>
      <c r="G683" s="12">
        <f t="shared" si="10"/>
        <v>3</v>
      </c>
    </row>
    <row r="684" spans="1:7" x14ac:dyDescent="0.2">
      <c r="A684" s="12" t="s">
        <v>16960</v>
      </c>
      <c r="B684" s="12" t="s">
        <v>17630</v>
      </c>
      <c r="C684" s="12" t="s">
        <v>631</v>
      </c>
      <c r="D684" s="12" t="s">
        <v>17664</v>
      </c>
      <c r="E684" s="12" t="s">
        <v>3188</v>
      </c>
      <c r="F684" s="12">
        <v>3.4591189999999998</v>
      </c>
      <c r="G684" s="12">
        <f t="shared" si="10"/>
        <v>3</v>
      </c>
    </row>
    <row r="685" spans="1:7" x14ac:dyDescent="0.2">
      <c r="A685" s="12" t="s">
        <v>16960</v>
      </c>
      <c r="B685" s="12" t="s">
        <v>17630</v>
      </c>
      <c r="C685" s="12" t="s">
        <v>17633</v>
      </c>
      <c r="D685" s="12" t="s">
        <v>17665</v>
      </c>
      <c r="E685" s="12" t="s">
        <v>3188</v>
      </c>
      <c r="F685" s="12">
        <v>2.7110460000000001</v>
      </c>
      <c r="G685" s="12">
        <f t="shared" si="10"/>
        <v>3</v>
      </c>
    </row>
    <row r="686" spans="1:7" x14ac:dyDescent="0.2">
      <c r="A686" s="12" t="s">
        <v>16960</v>
      </c>
      <c r="B686" s="12" t="s">
        <v>17630</v>
      </c>
      <c r="C686" s="12" t="s">
        <v>17633</v>
      </c>
      <c r="D686" s="12" t="s">
        <v>17666</v>
      </c>
      <c r="E686" s="12" t="s">
        <v>16963</v>
      </c>
      <c r="F686" s="12">
        <v>2.8296600000000001</v>
      </c>
      <c r="G686" s="12">
        <f t="shared" si="10"/>
        <v>3</v>
      </c>
    </row>
    <row r="687" spans="1:7" x14ac:dyDescent="0.2">
      <c r="A687" s="12" t="s">
        <v>16960</v>
      </c>
      <c r="B687" s="12" t="s">
        <v>17630</v>
      </c>
      <c r="C687" s="12" t="s">
        <v>17633</v>
      </c>
      <c r="D687" s="12" t="s">
        <v>17667</v>
      </c>
      <c r="E687" s="12" t="s">
        <v>3188</v>
      </c>
      <c r="F687" s="12">
        <v>2.8240270000000001</v>
      </c>
      <c r="G687" s="12">
        <f t="shared" si="10"/>
        <v>3</v>
      </c>
    </row>
    <row r="688" spans="1:7" x14ac:dyDescent="0.2">
      <c r="A688" s="12" t="s">
        <v>16960</v>
      </c>
      <c r="B688" s="12" t="s">
        <v>17630</v>
      </c>
      <c r="C688" s="12" t="s">
        <v>17633</v>
      </c>
      <c r="D688" s="12" t="s">
        <v>17668</v>
      </c>
      <c r="E688" s="12" t="s">
        <v>3188</v>
      </c>
      <c r="F688" s="12">
        <v>3.4849079999999999</v>
      </c>
      <c r="G688" s="12">
        <f t="shared" si="10"/>
        <v>3</v>
      </c>
    </row>
    <row r="689" spans="1:7" x14ac:dyDescent="0.2">
      <c r="A689" s="12" t="s">
        <v>16960</v>
      </c>
      <c r="B689" s="12" t="s">
        <v>17630</v>
      </c>
      <c r="C689" s="12" t="s">
        <v>17633</v>
      </c>
      <c r="D689" s="12" t="s">
        <v>17669</v>
      </c>
      <c r="E689" s="12" t="s">
        <v>3188</v>
      </c>
      <c r="F689" s="12">
        <v>2.7547890000000002</v>
      </c>
      <c r="G689" s="12">
        <f t="shared" si="10"/>
        <v>3</v>
      </c>
    </row>
    <row r="690" spans="1:7" x14ac:dyDescent="0.2">
      <c r="A690" s="12" t="s">
        <v>16960</v>
      </c>
      <c r="B690" s="12" t="s">
        <v>17630</v>
      </c>
      <c r="C690" s="12" t="s">
        <v>17633</v>
      </c>
      <c r="D690" s="12" t="s">
        <v>17670</v>
      </c>
      <c r="E690" s="12" t="s">
        <v>16963</v>
      </c>
      <c r="F690" s="12">
        <v>2.9231370000000001</v>
      </c>
      <c r="G690" s="12">
        <f t="shared" si="10"/>
        <v>3</v>
      </c>
    </row>
    <row r="691" spans="1:7" x14ac:dyDescent="0.2">
      <c r="A691" s="12" t="s">
        <v>16960</v>
      </c>
      <c r="B691" s="12" t="s">
        <v>17630</v>
      </c>
      <c r="C691" s="12" t="s">
        <v>17633</v>
      </c>
      <c r="D691" s="12" t="s">
        <v>17671</v>
      </c>
      <c r="E691" s="12" t="s">
        <v>3188</v>
      </c>
      <c r="F691" s="12">
        <v>2.7315640000000001</v>
      </c>
      <c r="G691" s="12">
        <f t="shared" si="10"/>
        <v>3</v>
      </c>
    </row>
    <row r="692" spans="1:7" x14ac:dyDescent="0.2">
      <c r="A692" s="12" t="s">
        <v>16960</v>
      </c>
      <c r="B692" s="12" t="s">
        <v>17630</v>
      </c>
      <c r="C692" s="12" t="s">
        <v>17633</v>
      </c>
      <c r="D692" s="12" t="s">
        <v>17672</v>
      </c>
      <c r="E692" s="12" t="s">
        <v>3188</v>
      </c>
      <c r="F692" s="12">
        <v>2.851083</v>
      </c>
      <c r="G692" s="12">
        <f t="shared" si="10"/>
        <v>3</v>
      </c>
    </row>
    <row r="693" spans="1:7" x14ac:dyDescent="0.2">
      <c r="A693" s="12" t="s">
        <v>16960</v>
      </c>
      <c r="B693" s="12" t="s">
        <v>17630</v>
      </c>
      <c r="C693" s="12" t="s">
        <v>17633</v>
      </c>
      <c r="D693" s="12" t="s">
        <v>17673</v>
      </c>
      <c r="E693" s="12" t="s">
        <v>3188</v>
      </c>
      <c r="F693" s="12">
        <v>2.7669039999999998</v>
      </c>
      <c r="G693" s="12">
        <f t="shared" si="10"/>
        <v>3</v>
      </c>
    </row>
    <row r="694" spans="1:7" x14ac:dyDescent="0.2">
      <c r="A694" s="12" t="s">
        <v>16960</v>
      </c>
      <c r="B694" s="12" t="s">
        <v>17630</v>
      </c>
      <c r="C694" s="12" t="s">
        <v>17633</v>
      </c>
      <c r="D694" s="12" t="s">
        <v>17674</v>
      </c>
      <c r="E694" s="12" t="s">
        <v>16963</v>
      </c>
      <c r="F694" s="12">
        <v>3.0006430000000002</v>
      </c>
      <c r="G694" s="12">
        <f t="shared" si="10"/>
        <v>3</v>
      </c>
    </row>
    <row r="695" spans="1:7" x14ac:dyDescent="0.2">
      <c r="A695" s="12" t="s">
        <v>16960</v>
      </c>
      <c r="B695" s="12" t="s">
        <v>17630</v>
      </c>
      <c r="C695" s="12" t="s">
        <v>17633</v>
      </c>
      <c r="D695" s="12" t="s">
        <v>17675</v>
      </c>
      <c r="E695" s="12" t="s">
        <v>3188</v>
      </c>
      <c r="F695" s="12">
        <v>2.9476659999999999</v>
      </c>
      <c r="G695" s="12">
        <f t="shared" si="10"/>
        <v>3</v>
      </c>
    </row>
    <row r="696" spans="1:7" x14ac:dyDescent="0.2">
      <c r="A696" s="12" t="s">
        <v>16960</v>
      </c>
      <c r="B696" s="12" t="s">
        <v>17630</v>
      </c>
      <c r="C696" s="12" t="s">
        <v>17633</v>
      </c>
      <c r="D696" s="12" t="s">
        <v>17676</v>
      </c>
      <c r="E696" s="12" t="s">
        <v>16963</v>
      </c>
      <c r="F696" s="12">
        <v>2.8163290000000001</v>
      </c>
      <c r="G696" s="12">
        <f t="shared" si="10"/>
        <v>3</v>
      </c>
    </row>
    <row r="697" spans="1:7" x14ac:dyDescent="0.2">
      <c r="A697" s="12" t="s">
        <v>16960</v>
      </c>
      <c r="B697" s="12" t="s">
        <v>17630</v>
      </c>
      <c r="C697" s="12" t="s">
        <v>17633</v>
      </c>
      <c r="D697" s="12" t="s">
        <v>17677</v>
      </c>
      <c r="E697" s="12" t="s">
        <v>3188</v>
      </c>
      <c r="F697" s="12">
        <v>2.8256860000000001</v>
      </c>
      <c r="G697" s="12">
        <f t="shared" si="10"/>
        <v>3</v>
      </c>
    </row>
    <row r="698" spans="1:7" x14ac:dyDescent="0.2">
      <c r="A698" s="12" t="s">
        <v>16960</v>
      </c>
      <c r="B698" s="12" t="s">
        <v>17630</v>
      </c>
      <c r="C698" s="12" t="s">
        <v>17633</v>
      </c>
      <c r="D698" s="12" t="s">
        <v>17678</v>
      </c>
      <c r="E698" s="12" t="s">
        <v>16963</v>
      </c>
      <c r="F698" s="12">
        <v>2.8759049999999999</v>
      </c>
      <c r="G698" s="12">
        <f t="shared" si="10"/>
        <v>3</v>
      </c>
    </row>
    <row r="699" spans="1:7" x14ac:dyDescent="0.2">
      <c r="A699" s="12" t="s">
        <v>16960</v>
      </c>
      <c r="B699" s="12" t="s">
        <v>17630</v>
      </c>
      <c r="C699" s="12" t="s">
        <v>17633</v>
      </c>
      <c r="D699" s="12" t="s">
        <v>17679</v>
      </c>
      <c r="E699" s="12" t="s">
        <v>16963</v>
      </c>
      <c r="F699" s="12">
        <v>2.9342359999999998</v>
      </c>
      <c r="G699" s="12">
        <f t="shared" si="10"/>
        <v>3</v>
      </c>
    </row>
    <row r="700" spans="1:7" x14ac:dyDescent="0.2">
      <c r="A700" s="12" t="s">
        <v>16960</v>
      </c>
      <c r="B700" s="12" t="s">
        <v>17630</v>
      </c>
      <c r="C700" s="12" t="s">
        <v>17633</v>
      </c>
      <c r="D700" s="12" t="s">
        <v>17680</v>
      </c>
      <c r="E700" s="12" t="s">
        <v>3188</v>
      </c>
      <c r="F700" s="12">
        <v>2.8636249999999999</v>
      </c>
      <c r="G700" s="12">
        <f t="shared" si="10"/>
        <v>3</v>
      </c>
    </row>
    <row r="701" spans="1:7" x14ac:dyDescent="0.2">
      <c r="A701" s="12" t="s">
        <v>16960</v>
      </c>
      <c r="B701" s="12" t="s">
        <v>17630</v>
      </c>
      <c r="C701" s="12" t="s">
        <v>17633</v>
      </c>
      <c r="D701" s="12" t="s">
        <v>17681</v>
      </c>
      <c r="E701" s="12" t="s">
        <v>16963</v>
      </c>
      <c r="F701" s="12">
        <v>3.4535040000000001</v>
      </c>
      <c r="G701" s="12">
        <f t="shared" si="10"/>
        <v>3</v>
      </c>
    </row>
    <row r="702" spans="1:7" x14ac:dyDescent="0.2">
      <c r="A702" s="12" t="s">
        <v>16960</v>
      </c>
      <c r="B702" s="12" t="s">
        <v>17630</v>
      </c>
      <c r="C702" s="12" t="s">
        <v>17633</v>
      </c>
      <c r="D702" s="12" t="s">
        <v>17682</v>
      </c>
      <c r="E702" s="12" t="s">
        <v>16963</v>
      </c>
      <c r="F702" s="12">
        <v>2.7678600000000002</v>
      </c>
      <c r="G702" s="12">
        <f t="shared" si="10"/>
        <v>3</v>
      </c>
    </row>
    <row r="703" spans="1:7" x14ac:dyDescent="0.2">
      <c r="A703" s="12" t="s">
        <v>16960</v>
      </c>
      <c r="B703" s="12" t="s">
        <v>17630</v>
      </c>
      <c r="C703" s="12" t="s">
        <v>17633</v>
      </c>
      <c r="D703" s="12" t="s">
        <v>17683</v>
      </c>
      <c r="E703" s="12" t="s">
        <v>3188</v>
      </c>
      <c r="F703" s="12">
        <v>2.8612690000000001</v>
      </c>
      <c r="G703" s="12">
        <f t="shared" si="10"/>
        <v>3</v>
      </c>
    </row>
    <row r="704" spans="1:7" x14ac:dyDescent="0.2">
      <c r="A704" s="12" t="s">
        <v>16960</v>
      </c>
      <c r="B704" s="12" t="s">
        <v>17630</v>
      </c>
      <c r="C704" s="12" t="s">
        <v>17633</v>
      </c>
      <c r="D704" s="12" t="s">
        <v>17684</v>
      </c>
      <c r="E704" s="12" t="s">
        <v>16963</v>
      </c>
      <c r="F704" s="12">
        <v>2.7494429999999999</v>
      </c>
      <c r="G704" s="12">
        <f t="shared" si="10"/>
        <v>3</v>
      </c>
    </row>
    <row r="705" spans="1:7" x14ac:dyDescent="0.2">
      <c r="A705" s="12" t="s">
        <v>16960</v>
      </c>
      <c r="B705" s="12" t="s">
        <v>17630</v>
      </c>
      <c r="C705" s="12" t="s">
        <v>17633</v>
      </c>
      <c r="D705" s="12" t="s">
        <v>17685</v>
      </c>
      <c r="E705" s="12" t="s">
        <v>16963</v>
      </c>
      <c r="F705" s="12">
        <v>2.8087789999999999</v>
      </c>
      <c r="G705" s="12">
        <f t="shared" si="10"/>
        <v>3</v>
      </c>
    </row>
    <row r="706" spans="1:7" x14ac:dyDescent="0.2">
      <c r="A706" s="12" t="s">
        <v>16960</v>
      </c>
      <c r="B706" s="12" t="s">
        <v>17630</v>
      </c>
      <c r="C706" s="12" t="s">
        <v>17633</v>
      </c>
      <c r="D706" s="12" t="s">
        <v>17686</v>
      </c>
      <c r="E706" s="12" t="s">
        <v>16963</v>
      </c>
      <c r="F706" s="12">
        <v>2.8445870000000002</v>
      </c>
      <c r="G706" s="12">
        <f t="shared" ref="G706:G769" si="11">ROUND(F706,0)</f>
        <v>3</v>
      </c>
    </row>
    <row r="707" spans="1:7" x14ac:dyDescent="0.2">
      <c r="A707" s="12" t="s">
        <v>16960</v>
      </c>
      <c r="B707" s="12" t="s">
        <v>17630</v>
      </c>
      <c r="C707" s="12" t="s">
        <v>17633</v>
      </c>
      <c r="D707" s="12" t="s">
        <v>17687</v>
      </c>
      <c r="E707" s="12" t="s">
        <v>3188</v>
      </c>
      <c r="F707" s="12">
        <v>2.7539280000000002</v>
      </c>
      <c r="G707" s="12">
        <f t="shared" si="11"/>
        <v>3</v>
      </c>
    </row>
    <row r="708" spans="1:7" x14ac:dyDescent="0.2">
      <c r="A708" s="12" t="s">
        <v>16960</v>
      </c>
      <c r="B708" s="12" t="s">
        <v>17630</v>
      </c>
      <c r="C708" s="12" t="s">
        <v>17633</v>
      </c>
      <c r="D708" s="12" t="s">
        <v>17688</v>
      </c>
      <c r="E708" s="12" t="s">
        <v>16963</v>
      </c>
      <c r="F708" s="12">
        <v>2.9949330000000001</v>
      </c>
      <c r="G708" s="12">
        <f t="shared" si="11"/>
        <v>3</v>
      </c>
    </row>
    <row r="709" spans="1:7" x14ac:dyDescent="0.2">
      <c r="A709" s="12" t="s">
        <v>16960</v>
      </c>
      <c r="B709" s="12" t="s">
        <v>17630</v>
      </c>
      <c r="C709" s="12" t="s">
        <v>17633</v>
      </c>
      <c r="D709" s="12" t="s">
        <v>17689</v>
      </c>
      <c r="E709" s="12" t="s">
        <v>16963</v>
      </c>
      <c r="F709" s="12">
        <v>2.8944239999999999</v>
      </c>
      <c r="G709" s="12">
        <f t="shared" si="11"/>
        <v>3</v>
      </c>
    </row>
    <row r="710" spans="1:7" x14ac:dyDescent="0.2">
      <c r="A710" s="12" t="s">
        <v>16960</v>
      </c>
      <c r="B710" s="12" t="s">
        <v>17630</v>
      </c>
      <c r="C710" s="12" t="s">
        <v>17633</v>
      </c>
      <c r="D710" s="12" t="s">
        <v>17690</v>
      </c>
      <c r="E710" s="12" t="s">
        <v>16963</v>
      </c>
      <c r="F710" s="12">
        <v>3.4933519999999998</v>
      </c>
      <c r="G710" s="12">
        <f t="shared" si="11"/>
        <v>3</v>
      </c>
    </row>
    <row r="711" spans="1:7" x14ac:dyDescent="0.2">
      <c r="A711" s="12" t="s">
        <v>16960</v>
      </c>
      <c r="B711" s="12" t="s">
        <v>17630</v>
      </c>
      <c r="C711" s="12" t="s">
        <v>17633</v>
      </c>
      <c r="D711" s="12" t="s">
        <v>17691</v>
      </c>
      <c r="E711" s="12" t="s">
        <v>3188</v>
      </c>
      <c r="F711" s="12">
        <v>3.4890180000000002</v>
      </c>
      <c r="G711" s="12">
        <f t="shared" si="11"/>
        <v>3</v>
      </c>
    </row>
    <row r="712" spans="1:7" x14ac:dyDescent="0.2">
      <c r="A712" s="12" t="s">
        <v>16960</v>
      </c>
      <c r="B712" s="12" t="s">
        <v>17630</v>
      </c>
      <c r="C712" s="12" t="s">
        <v>17633</v>
      </c>
      <c r="D712" s="12" t="s">
        <v>17692</v>
      </c>
      <c r="E712" s="12" t="s">
        <v>16963</v>
      </c>
      <c r="F712" s="12">
        <v>2.7362519999999999</v>
      </c>
      <c r="G712" s="12">
        <f t="shared" si="11"/>
        <v>3</v>
      </c>
    </row>
    <row r="713" spans="1:7" x14ac:dyDescent="0.2">
      <c r="A713" s="12" t="s">
        <v>16960</v>
      </c>
      <c r="B713" s="12" t="s">
        <v>17630</v>
      </c>
      <c r="C713" s="12" t="s">
        <v>17633</v>
      </c>
      <c r="D713" s="12" t="s">
        <v>17693</v>
      </c>
      <c r="E713" s="12" t="s">
        <v>3188</v>
      </c>
      <c r="F713" s="12">
        <v>3.4972859999999999</v>
      </c>
      <c r="G713" s="12">
        <f t="shared" si="11"/>
        <v>3</v>
      </c>
    </row>
    <row r="714" spans="1:7" x14ac:dyDescent="0.2">
      <c r="A714" s="12" t="s">
        <v>16960</v>
      </c>
      <c r="B714" s="12" t="s">
        <v>17630</v>
      </c>
      <c r="C714" s="12" t="s">
        <v>17633</v>
      </c>
      <c r="D714" s="12" t="s">
        <v>17694</v>
      </c>
      <c r="E714" s="12" t="s">
        <v>3188</v>
      </c>
      <c r="F714" s="12">
        <v>2.9760970000000002</v>
      </c>
      <c r="G714" s="12">
        <f t="shared" si="11"/>
        <v>3</v>
      </c>
    </row>
    <row r="715" spans="1:7" x14ac:dyDescent="0.2">
      <c r="A715" s="12" t="s">
        <v>16960</v>
      </c>
      <c r="B715" s="12" t="s">
        <v>17630</v>
      </c>
      <c r="C715" s="12" t="s">
        <v>17636</v>
      </c>
      <c r="D715" s="12" t="s">
        <v>17695</v>
      </c>
      <c r="E715" s="12" t="s">
        <v>16963</v>
      </c>
      <c r="F715" s="12">
        <v>2.763341</v>
      </c>
      <c r="G715" s="12">
        <f t="shared" si="11"/>
        <v>3</v>
      </c>
    </row>
    <row r="716" spans="1:7" x14ac:dyDescent="0.2">
      <c r="A716" s="12" t="s">
        <v>16960</v>
      </c>
      <c r="B716" s="12" t="s">
        <v>17630</v>
      </c>
      <c r="C716" s="12" t="s">
        <v>17636</v>
      </c>
      <c r="D716" s="12" t="s">
        <v>17696</v>
      </c>
      <c r="E716" s="12" t="s">
        <v>3188</v>
      </c>
      <c r="F716" s="12">
        <v>2.9120840000000001</v>
      </c>
      <c r="G716" s="12">
        <f t="shared" si="11"/>
        <v>3</v>
      </c>
    </row>
    <row r="717" spans="1:7" x14ac:dyDescent="0.2">
      <c r="A717" s="12" t="s">
        <v>16960</v>
      </c>
      <c r="B717" s="12" t="s">
        <v>17630</v>
      </c>
      <c r="C717" s="12" t="s">
        <v>17636</v>
      </c>
      <c r="D717" s="12" t="s">
        <v>17697</v>
      </c>
      <c r="E717" s="12" t="s">
        <v>3188</v>
      </c>
      <c r="F717" s="12">
        <v>3.3992230000000001</v>
      </c>
      <c r="G717" s="12">
        <f t="shared" si="11"/>
        <v>3</v>
      </c>
    </row>
    <row r="718" spans="1:7" x14ac:dyDescent="0.2">
      <c r="A718" s="12" t="s">
        <v>16960</v>
      </c>
      <c r="B718" s="12" t="s">
        <v>17630</v>
      </c>
      <c r="C718" s="12" t="s">
        <v>17636</v>
      </c>
      <c r="D718" s="12" t="s">
        <v>17698</v>
      </c>
      <c r="E718" s="12" t="s">
        <v>16963</v>
      </c>
      <c r="F718" s="12">
        <v>2.7919740000000002</v>
      </c>
      <c r="G718" s="12">
        <f t="shared" si="11"/>
        <v>3</v>
      </c>
    </row>
    <row r="719" spans="1:7" x14ac:dyDescent="0.2">
      <c r="A719" s="12" t="s">
        <v>16960</v>
      </c>
      <c r="B719" s="12" t="s">
        <v>17630</v>
      </c>
      <c r="C719" s="12" t="s">
        <v>17636</v>
      </c>
      <c r="D719" s="12" t="s">
        <v>17699</v>
      </c>
      <c r="E719" s="12" t="s">
        <v>3188</v>
      </c>
      <c r="F719" s="12">
        <v>2.769021</v>
      </c>
      <c r="G719" s="12">
        <f t="shared" si="11"/>
        <v>3</v>
      </c>
    </row>
    <row r="720" spans="1:7" x14ac:dyDescent="0.2">
      <c r="A720" s="12" t="s">
        <v>16960</v>
      </c>
      <c r="B720" s="12" t="s">
        <v>17630</v>
      </c>
      <c r="C720" s="12" t="s">
        <v>17636</v>
      </c>
      <c r="D720" s="12" t="s">
        <v>17700</v>
      </c>
      <c r="E720" s="12" t="s">
        <v>3188</v>
      </c>
      <c r="F720" s="12">
        <v>2.8479079999999999</v>
      </c>
      <c r="G720" s="12">
        <f t="shared" si="11"/>
        <v>3</v>
      </c>
    </row>
    <row r="721" spans="1:7" x14ac:dyDescent="0.2">
      <c r="A721" s="12" t="s">
        <v>16960</v>
      </c>
      <c r="B721" s="12" t="s">
        <v>17630</v>
      </c>
      <c r="C721" s="12" t="s">
        <v>17636</v>
      </c>
      <c r="D721" s="12" t="s">
        <v>17701</v>
      </c>
      <c r="E721" s="12" t="s">
        <v>3188</v>
      </c>
      <c r="F721" s="12">
        <v>2.794896</v>
      </c>
      <c r="G721" s="12">
        <f t="shared" si="11"/>
        <v>3</v>
      </c>
    </row>
    <row r="722" spans="1:7" x14ac:dyDescent="0.2">
      <c r="A722" s="12" t="s">
        <v>16960</v>
      </c>
      <c r="B722" s="12" t="s">
        <v>17630</v>
      </c>
      <c r="C722" s="12" t="s">
        <v>17636</v>
      </c>
      <c r="D722" s="12" t="s">
        <v>17702</v>
      </c>
      <c r="E722" s="12" t="s">
        <v>16963</v>
      </c>
      <c r="F722" s="12">
        <v>2.9583490000000001</v>
      </c>
      <c r="G722" s="12">
        <f t="shared" si="11"/>
        <v>3</v>
      </c>
    </row>
    <row r="723" spans="1:7" x14ac:dyDescent="0.2">
      <c r="A723" s="12" t="s">
        <v>16960</v>
      </c>
      <c r="B723" s="12" t="s">
        <v>17630</v>
      </c>
      <c r="C723" s="12" t="s">
        <v>17636</v>
      </c>
      <c r="D723" s="12" t="s">
        <v>17703</v>
      </c>
      <c r="E723" s="12" t="s">
        <v>16963</v>
      </c>
      <c r="F723" s="12">
        <v>3.1484610000000002</v>
      </c>
      <c r="G723" s="12">
        <f t="shared" si="11"/>
        <v>3</v>
      </c>
    </row>
    <row r="724" spans="1:7" x14ac:dyDescent="0.2">
      <c r="A724" s="12" t="s">
        <v>17039</v>
      </c>
      <c r="B724" s="12" t="s">
        <v>17630</v>
      </c>
      <c r="C724" s="12" t="s">
        <v>17704</v>
      </c>
      <c r="D724" s="12" t="s">
        <v>17705</v>
      </c>
      <c r="E724" s="12" t="s">
        <v>3188</v>
      </c>
      <c r="F724" s="12">
        <v>2.872436</v>
      </c>
      <c r="G724" s="12">
        <f t="shared" si="11"/>
        <v>3</v>
      </c>
    </row>
    <row r="725" spans="1:7" x14ac:dyDescent="0.2">
      <c r="A725" s="12" t="s">
        <v>17039</v>
      </c>
      <c r="B725" s="12" t="s">
        <v>17630</v>
      </c>
      <c r="C725" s="12" t="s">
        <v>17704</v>
      </c>
      <c r="D725" s="12" t="s">
        <v>17706</v>
      </c>
      <c r="E725" s="12" t="s">
        <v>3188</v>
      </c>
      <c r="F725" s="12">
        <v>2.8959320000000002</v>
      </c>
      <c r="G725" s="12">
        <f t="shared" si="11"/>
        <v>3</v>
      </c>
    </row>
    <row r="726" spans="1:7" x14ac:dyDescent="0.2">
      <c r="A726" s="12" t="s">
        <v>17039</v>
      </c>
      <c r="B726" s="12" t="s">
        <v>17630</v>
      </c>
      <c r="C726" s="12" t="s">
        <v>17707</v>
      </c>
      <c r="D726" s="12" t="s">
        <v>17708</v>
      </c>
      <c r="E726" s="12" t="s">
        <v>3188</v>
      </c>
      <c r="F726" s="12">
        <v>2.8929749999999999</v>
      </c>
      <c r="G726" s="12">
        <f t="shared" si="11"/>
        <v>3</v>
      </c>
    </row>
    <row r="727" spans="1:7" x14ac:dyDescent="0.2">
      <c r="A727" s="12" t="s">
        <v>17039</v>
      </c>
      <c r="B727" s="12" t="s">
        <v>17630</v>
      </c>
      <c r="C727" s="12" t="s">
        <v>17639</v>
      </c>
      <c r="D727" s="12" t="s">
        <v>17709</v>
      </c>
      <c r="E727" s="12" t="s">
        <v>16963</v>
      </c>
      <c r="F727" s="12">
        <v>2.8202020000000001</v>
      </c>
      <c r="G727" s="12">
        <f t="shared" si="11"/>
        <v>3</v>
      </c>
    </row>
    <row r="728" spans="1:7" x14ac:dyDescent="0.2">
      <c r="A728" s="12" t="s">
        <v>17039</v>
      </c>
      <c r="B728" s="12" t="s">
        <v>17630</v>
      </c>
      <c r="C728" s="12" t="s">
        <v>17710</v>
      </c>
      <c r="D728" s="12" t="s">
        <v>17711</v>
      </c>
      <c r="E728" s="12" t="s">
        <v>3188</v>
      </c>
      <c r="F728" s="12">
        <v>2.891095</v>
      </c>
      <c r="G728" s="12">
        <f t="shared" si="11"/>
        <v>3</v>
      </c>
    </row>
    <row r="729" spans="1:7" x14ac:dyDescent="0.2">
      <c r="A729" s="12" t="s">
        <v>17039</v>
      </c>
      <c r="B729" s="12" t="s">
        <v>17630</v>
      </c>
      <c r="C729" s="12" t="s">
        <v>17712</v>
      </c>
      <c r="D729" s="12" t="s">
        <v>17713</v>
      </c>
      <c r="E729" s="12" t="s">
        <v>3188</v>
      </c>
      <c r="F729" s="12">
        <v>2.8729119999999999</v>
      </c>
      <c r="G729" s="12">
        <f t="shared" si="11"/>
        <v>3</v>
      </c>
    </row>
    <row r="730" spans="1:7" x14ac:dyDescent="0.2">
      <c r="A730" s="12" t="s">
        <v>17039</v>
      </c>
      <c r="B730" s="12" t="s">
        <v>17630</v>
      </c>
      <c r="C730" s="12" t="s">
        <v>17714</v>
      </c>
      <c r="D730" s="12" t="s">
        <v>17715</v>
      </c>
      <c r="E730" s="12" t="s">
        <v>16963</v>
      </c>
      <c r="F730" s="12">
        <v>2.9536009999999999</v>
      </c>
      <c r="G730" s="12">
        <f t="shared" si="11"/>
        <v>3</v>
      </c>
    </row>
    <row r="731" spans="1:7" x14ac:dyDescent="0.2">
      <c r="A731" s="12" t="s">
        <v>17039</v>
      </c>
      <c r="B731" s="12" t="s">
        <v>17630</v>
      </c>
      <c r="C731" s="12" t="s">
        <v>17716</v>
      </c>
      <c r="D731" s="12" t="s">
        <v>17717</v>
      </c>
      <c r="E731" s="12" t="s">
        <v>3188</v>
      </c>
      <c r="F731" s="12">
        <v>3.1578300000000001</v>
      </c>
      <c r="G731" s="12">
        <f t="shared" si="11"/>
        <v>3</v>
      </c>
    </row>
    <row r="732" spans="1:7" x14ac:dyDescent="0.2">
      <c r="A732" s="12" t="s">
        <v>16960</v>
      </c>
      <c r="B732" s="12" t="s">
        <v>17630</v>
      </c>
      <c r="C732" s="12" t="s">
        <v>17643</v>
      </c>
      <c r="D732" s="12" t="s">
        <v>17718</v>
      </c>
      <c r="E732" s="12" t="s">
        <v>3188</v>
      </c>
      <c r="F732" s="12">
        <v>3.8169719999999998</v>
      </c>
      <c r="G732" s="12">
        <f t="shared" si="11"/>
        <v>4</v>
      </c>
    </row>
    <row r="733" spans="1:7" x14ac:dyDescent="0.2">
      <c r="A733" s="12" t="s">
        <v>16960</v>
      </c>
      <c r="B733" s="12" t="s">
        <v>17630</v>
      </c>
      <c r="C733" s="12" t="s">
        <v>17643</v>
      </c>
      <c r="D733" s="12" t="s">
        <v>17719</v>
      </c>
      <c r="E733" s="12" t="s">
        <v>16963</v>
      </c>
      <c r="F733" s="12">
        <v>3.856306</v>
      </c>
      <c r="G733" s="12">
        <f t="shared" si="11"/>
        <v>4</v>
      </c>
    </row>
    <row r="734" spans="1:7" x14ac:dyDescent="0.2">
      <c r="A734" s="12" t="s">
        <v>16960</v>
      </c>
      <c r="B734" s="12" t="s">
        <v>17630</v>
      </c>
      <c r="C734" s="12" t="s">
        <v>17643</v>
      </c>
      <c r="D734" s="12" t="s">
        <v>17720</v>
      </c>
      <c r="E734" s="12" t="s">
        <v>3188</v>
      </c>
      <c r="F734" s="12">
        <v>3.6892749999999999</v>
      </c>
      <c r="G734" s="12">
        <f t="shared" si="11"/>
        <v>4</v>
      </c>
    </row>
    <row r="735" spans="1:7" x14ac:dyDescent="0.2">
      <c r="A735" s="12" t="s">
        <v>16960</v>
      </c>
      <c r="B735" s="12" t="s">
        <v>17630</v>
      </c>
      <c r="C735" s="12" t="s">
        <v>17643</v>
      </c>
      <c r="D735" s="12" t="s">
        <v>17721</v>
      </c>
      <c r="E735" s="12" t="s">
        <v>3188</v>
      </c>
      <c r="F735" s="12">
        <v>4.28071</v>
      </c>
      <c r="G735" s="12">
        <f t="shared" si="11"/>
        <v>4</v>
      </c>
    </row>
    <row r="736" spans="1:7" x14ac:dyDescent="0.2">
      <c r="A736" s="12" t="s">
        <v>16960</v>
      </c>
      <c r="B736" s="12" t="s">
        <v>17630</v>
      </c>
      <c r="C736" s="12" t="s">
        <v>17643</v>
      </c>
      <c r="D736" s="12" t="s">
        <v>17722</v>
      </c>
      <c r="E736" s="12" t="s">
        <v>16963</v>
      </c>
      <c r="F736" s="12">
        <v>3.7438069999999999</v>
      </c>
      <c r="G736" s="12">
        <f t="shared" si="11"/>
        <v>4</v>
      </c>
    </row>
    <row r="737" spans="1:7" x14ac:dyDescent="0.2">
      <c r="A737" s="12" t="s">
        <v>16960</v>
      </c>
      <c r="B737" s="12" t="s">
        <v>17630</v>
      </c>
      <c r="C737" s="12" t="s">
        <v>17643</v>
      </c>
      <c r="D737" s="12" t="s">
        <v>17723</v>
      </c>
      <c r="E737" s="12" t="s">
        <v>3188</v>
      </c>
      <c r="F737" s="12">
        <v>3.8839399999999999</v>
      </c>
      <c r="G737" s="12">
        <f t="shared" si="11"/>
        <v>4</v>
      </c>
    </row>
    <row r="738" spans="1:7" x14ac:dyDescent="0.2">
      <c r="A738" s="12" t="s">
        <v>16960</v>
      </c>
      <c r="B738" s="12" t="s">
        <v>17630</v>
      </c>
      <c r="C738" s="12" t="s">
        <v>17643</v>
      </c>
      <c r="D738" s="12" t="s">
        <v>17724</v>
      </c>
      <c r="E738" s="12" t="s">
        <v>16963</v>
      </c>
      <c r="F738" s="12">
        <v>3.7777660000000002</v>
      </c>
      <c r="G738" s="12">
        <f t="shared" si="11"/>
        <v>4</v>
      </c>
    </row>
    <row r="739" spans="1:7" x14ac:dyDescent="0.2">
      <c r="A739" s="12" t="s">
        <v>16960</v>
      </c>
      <c r="B739" s="12" t="s">
        <v>17630</v>
      </c>
      <c r="C739" s="12" t="s">
        <v>17643</v>
      </c>
      <c r="D739" s="12" t="s">
        <v>17725</v>
      </c>
      <c r="E739" s="12" t="s">
        <v>3188</v>
      </c>
      <c r="F739" s="12">
        <v>3.7234349999999998</v>
      </c>
      <c r="G739" s="12">
        <f t="shared" si="11"/>
        <v>4</v>
      </c>
    </row>
    <row r="740" spans="1:7" x14ac:dyDescent="0.2">
      <c r="A740" s="12" t="s">
        <v>16960</v>
      </c>
      <c r="B740" s="12" t="s">
        <v>17630</v>
      </c>
      <c r="C740" s="12" t="s">
        <v>17643</v>
      </c>
      <c r="D740" s="12" t="s">
        <v>17726</v>
      </c>
      <c r="E740" s="12" t="s">
        <v>16963</v>
      </c>
      <c r="F740" s="12">
        <v>3.878558</v>
      </c>
      <c r="G740" s="12">
        <f t="shared" si="11"/>
        <v>4</v>
      </c>
    </row>
    <row r="741" spans="1:7" x14ac:dyDescent="0.2">
      <c r="A741" s="12" t="s">
        <v>16960</v>
      </c>
      <c r="B741" s="12" t="s">
        <v>17630</v>
      </c>
      <c r="C741" s="12" t="s">
        <v>17643</v>
      </c>
      <c r="D741" s="12" t="s">
        <v>17727</v>
      </c>
      <c r="E741" s="12" t="s">
        <v>16963</v>
      </c>
      <c r="F741" s="12">
        <v>3.7259289999999998</v>
      </c>
      <c r="G741" s="12">
        <f t="shared" si="11"/>
        <v>4</v>
      </c>
    </row>
    <row r="742" spans="1:7" x14ac:dyDescent="0.2">
      <c r="A742" s="12" t="s">
        <v>16960</v>
      </c>
      <c r="B742" s="12" t="s">
        <v>17630</v>
      </c>
      <c r="C742" s="12" t="s">
        <v>17643</v>
      </c>
      <c r="D742" s="12" t="s">
        <v>17728</v>
      </c>
      <c r="E742" s="12" t="s">
        <v>16963</v>
      </c>
      <c r="F742" s="12">
        <v>3.8125460000000002</v>
      </c>
      <c r="G742" s="12">
        <f t="shared" si="11"/>
        <v>4</v>
      </c>
    </row>
    <row r="743" spans="1:7" x14ac:dyDescent="0.2">
      <c r="A743" s="12" t="s">
        <v>16960</v>
      </c>
      <c r="B743" s="12" t="s">
        <v>17630</v>
      </c>
      <c r="C743" s="12" t="s">
        <v>17643</v>
      </c>
      <c r="D743" s="12" t="s">
        <v>17729</v>
      </c>
      <c r="E743" s="12" t="s">
        <v>3188</v>
      </c>
      <c r="F743" s="12">
        <v>3.6609370000000001</v>
      </c>
      <c r="G743" s="12">
        <f t="shared" si="11"/>
        <v>4</v>
      </c>
    </row>
    <row r="744" spans="1:7" x14ac:dyDescent="0.2">
      <c r="A744" s="12" t="s">
        <v>16960</v>
      </c>
      <c r="B744" s="12" t="s">
        <v>17630</v>
      </c>
      <c r="C744" s="12" t="s">
        <v>17643</v>
      </c>
      <c r="D744" s="12" t="s">
        <v>17730</v>
      </c>
      <c r="E744" s="12" t="s">
        <v>3188</v>
      </c>
      <c r="F744" s="12">
        <v>3.878943</v>
      </c>
      <c r="G744" s="12">
        <f t="shared" si="11"/>
        <v>4</v>
      </c>
    </row>
    <row r="745" spans="1:7" x14ac:dyDescent="0.2">
      <c r="A745" s="12" t="s">
        <v>16960</v>
      </c>
      <c r="B745" s="12" t="s">
        <v>17630</v>
      </c>
      <c r="C745" s="12" t="s">
        <v>17643</v>
      </c>
      <c r="D745" s="12" t="s">
        <v>17731</v>
      </c>
      <c r="E745" s="12" t="s">
        <v>3188</v>
      </c>
      <c r="F745" s="12">
        <v>3.6736710000000001</v>
      </c>
      <c r="G745" s="12">
        <f t="shared" si="11"/>
        <v>4</v>
      </c>
    </row>
    <row r="746" spans="1:7" x14ac:dyDescent="0.2">
      <c r="A746" s="12" t="s">
        <v>16960</v>
      </c>
      <c r="B746" s="12" t="s">
        <v>17630</v>
      </c>
      <c r="C746" s="12" t="s">
        <v>17643</v>
      </c>
      <c r="D746" s="12" t="s">
        <v>17732</v>
      </c>
      <c r="E746" s="12" t="s">
        <v>16963</v>
      </c>
      <c r="F746" s="12">
        <v>3.7140230000000001</v>
      </c>
      <c r="G746" s="12">
        <f t="shared" si="11"/>
        <v>4</v>
      </c>
    </row>
    <row r="747" spans="1:7" x14ac:dyDescent="0.2">
      <c r="A747" s="12" t="s">
        <v>16960</v>
      </c>
      <c r="B747" s="12" t="s">
        <v>17630</v>
      </c>
      <c r="C747" s="12" t="s">
        <v>17643</v>
      </c>
      <c r="D747" s="12" t="s">
        <v>17733</v>
      </c>
      <c r="E747" s="12" t="s">
        <v>3188</v>
      </c>
      <c r="F747" s="12">
        <v>3.782902</v>
      </c>
      <c r="G747" s="12">
        <f t="shared" si="11"/>
        <v>4</v>
      </c>
    </row>
    <row r="748" spans="1:7" x14ac:dyDescent="0.2">
      <c r="A748" s="12" t="s">
        <v>16960</v>
      </c>
      <c r="B748" s="12" t="s">
        <v>17630</v>
      </c>
      <c r="C748" s="12" t="s">
        <v>17643</v>
      </c>
      <c r="D748" s="12" t="s">
        <v>17734</v>
      </c>
      <c r="E748" s="12" t="s">
        <v>16963</v>
      </c>
      <c r="F748" s="12">
        <v>4.047517</v>
      </c>
      <c r="G748" s="12">
        <f t="shared" si="11"/>
        <v>4</v>
      </c>
    </row>
    <row r="749" spans="1:7" x14ac:dyDescent="0.2">
      <c r="A749" s="12" t="s">
        <v>16960</v>
      </c>
      <c r="B749" s="12" t="s">
        <v>17630</v>
      </c>
      <c r="C749" s="12" t="s">
        <v>17643</v>
      </c>
      <c r="D749" s="12" t="s">
        <v>17735</v>
      </c>
      <c r="E749" s="12" t="s">
        <v>16963</v>
      </c>
      <c r="F749" s="12">
        <v>3.8942199999999998</v>
      </c>
      <c r="G749" s="12">
        <f t="shared" si="11"/>
        <v>4</v>
      </c>
    </row>
    <row r="750" spans="1:7" x14ac:dyDescent="0.2">
      <c r="A750" s="12" t="s">
        <v>16960</v>
      </c>
      <c r="B750" s="12" t="s">
        <v>17630</v>
      </c>
      <c r="C750" s="12" t="s">
        <v>17643</v>
      </c>
      <c r="D750" s="12" t="s">
        <v>17736</v>
      </c>
      <c r="E750" s="12" t="s">
        <v>3188</v>
      </c>
      <c r="F750" s="12">
        <v>3.661775</v>
      </c>
      <c r="G750" s="12">
        <f t="shared" si="11"/>
        <v>4</v>
      </c>
    </row>
    <row r="751" spans="1:7" x14ac:dyDescent="0.2">
      <c r="A751" s="12" t="s">
        <v>16960</v>
      </c>
      <c r="B751" s="12" t="s">
        <v>17630</v>
      </c>
      <c r="C751" s="12" t="s">
        <v>17643</v>
      </c>
      <c r="D751" s="12" t="s">
        <v>17737</v>
      </c>
      <c r="E751" s="12" t="s">
        <v>16963</v>
      </c>
      <c r="F751" s="12">
        <v>3.7174909999999999</v>
      </c>
      <c r="G751" s="12">
        <f t="shared" si="11"/>
        <v>4</v>
      </c>
    </row>
    <row r="752" spans="1:7" x14ac:dyDescent="0.2">
      <c r="A752" s="12" t="s">
        <v>16960</v>
      </c>
      <c r="B752" s="12" t="s">
        <v>17630</v>
      </c>
      <c r="C752" s="12" t="s">
        <v>17643</v>
      </c>
      <c r="D752" s="12" t="s">
        <v>17738</v>
      </c>
      <c r="E752" s="12" t="s">
        <v>3188</v>
      </c>
      <c r="F752" s="12">
        <v>3.7163189999999999</v>
      </c>
      <c r="G752" s="12">
        <f t="shared" si="11"/>
        <v>4</v>
      </c>
    </row>
    <row r="753" spans="1:7" x14ac:dyDescent="0.2">
      <c r="A753" s="12" t="s">
        <v>16960</v>
      </c>
      <c r="B753" s="12" t="s">
        <v>17630</v>
      </c>
      <c r="C753" s="12" t="s">
        <v>17643</v>
      </c>
      <c r="D753" s="12" t="s">
        <v>17739</v>
      </c>
      <c r="E753" s="12" t="s">
        <v>16963</v>
      </c>
      <c r="F753" s="12">
        <v>4.4018079999999999</v>
      </c>
      <c r="G753" s="12">
        <f t="shared" si="11"/>
        <v>4</v>
      </c>
    </row>
    <row r="754" spans="1:7" x14ac:dyDescent="0.2">
      <c r="A754" s="12" t="s">
        <v>16960</v>
      </c>
      <c r="B754" s="12" t="s">
        <v>17630</v>
      </c>
      <c r="C754" s="12" t="s">
        <v>17643</v>
      </c>
      <c r="D754" s="12" t="s">
        <v>17740</v>
      </c>
      <c r="E754" s="12" t="s">
        <v>3188</v>
      </c>
      <c r="F754" s="12">
        <v>3.759563</v>
      </c>
      <c r="G754" s="12">
        <f t="shared" si="11"/>
        <v>4</v>
      </c>
    </row>
    <row r="755" spans="1:7" x14ac:dyDescent="0.2">
      <c r="A755" s="12" t="s">
        <v>16960</v>
      </c>
      <c r="B755" s="12" t="s">
        <v>17630</v>
      </c>
      <c r="C755" s="12" t="s">
        <v>17643</v>
      </c>
      <c r="D755" s="12" t="s">
        <v>17741</v>
      </c>
      <c r="E755" s="12" t="s">
        <v>16963</v>
      </c>
      <c r="F755" s="12">
        <v>3.8242910000000001</v>
      </c>
      <c r="G755" s="12">
        <f t="shared" si="11"/>
        <v>4</v>
      </c>
    </row>
    <row r="756" spans="1:7" x14ac:dyDescent="0.2">
      <c r="A756" s="12" t="s">
        <v>16960</v>
      </c>
      <c r="B756" s="12" t="s">
        <v>17630</v>
      </c>
      <c r="C756" s="12" t="s">
        <v>17643</v>
      </c>
      <c r="D756" s="12" t="s">
        <v>17742</v>
      </c>
      <c r="E756" s="12" t="s">
        <v>3188</v>
      </c>
      <c r="F756" s="12">
        <v>3.7076560000000001</v>
      </c>
      <c r="G756" s="12">
        <f t="shared" si="11"/>
        <v>4</v>
      </c>
    </row>
    <row r="757" spans="1:7" x14ac:dyDescent="0.2">
      <c r="A757" s="12" t="s">
        <v>16960</v>
      </c>
      <c r="B757" s="12" t="s">
        <v>17630</v>
      </c>
      <c r="C757" s="12" t="s">
        <v>17643</v>
      </c>
      <c r="D757" s="12" t="s">
        <v>17743</v>
      </c>
      <c r="E757" s="12" t="s">
        <v>3188</v>
      </c>
      <c r="F757" s="12">
        <v>3.5918559999999999</v>
      </c>
      <c r="G757" s="12">
        <f t="shared" si="11"/>
        <v>4</v>
      </c>
    </row>
    <row r="758" spans="1:7" x14ac:dyDescent="0.2">
      <c r="A758" s="12" t="s">
        <v>16960</v>
      </c>
      <c r="B758" s="12" t="s">
        <v>17630</v>
      </c>
      <c r="C758" s="12" t="s">
        <v>17643</v>
      </c>
      <c r="D758" s="12" t="s">
        <v>17744</v>
      </c>
      <c r="E758" s="12" t="s">
        <v>16963</v>
      </c>
      <c r="F758" s="12">
        <v>3.7080160000000002</v>
      </c>
      <c r="G758" s="12">
        <f t="shared" si="11"/>
        <v>4</v>
      </c>
    </row>
    <row r="759" spans="1:7" x14ac:dyDescent="0.2">
      <c r="A759" s="12" t="s">
        <v>16960</v>
      </c>
      <c r="B759" s="12" t="s">
        <v>17630</v>
      </c>
      <c r="C759" s="12" t="s">
        <v>17643</v>
      </c>
      <c r="D759" s="12" t="s">
        <v>17745</v>
      </c>
      <c r="E759" s="12" t="s">
        <v>3188</v>
      </c>
      <c r="F759" s="12">
        <v>3.6608499999999999</v>
      </c>
      <c r="G759" s="12">
        <f t="shared" si="11"/>
        <v>4</v>
      </c>
    </row>
    <row r="760" spans="1:7" x14ac:dyDescent="0.2">
      <c r="A760" s="12" t="s">
        <v>16960</v>
      </c>
      <c r="B760" s="12" t="s">
        <v>17630</v>
      </c>
      <c r="C760" s="12" t="s">
        <v>17643</v>
      </c>
      <c r="D760" s="12" t="s">
        <v>17746</v>
      </c>
      <c r="E760" s="12" t="s">
        <v>16963</v>
      </c>
      <c r="F760" s="12">
        <v>3.6231960000000001</v>
      </c>
      <c r="G760" s="12">
        <f t="shared" si="11"/>
        <v>4</v>
      </c>
    </row>
    <row r="761" spans="1:7" x14ac:dyDescent="0.2">
      <c r="A761" s="12" t="s">
        <v>16960</v>
      </c>
      <c r="B761" s="12" t="s">
        <v>17630</v>
      </c>
      <c r="C761" s="12" t="s">
        <v>17643</v>
      </c>
      <c r="D761" s="12" t="s">
        <v>17747</v>
      </c>
      <c r="E761" s="12" t="s">
        <v>3188</v>
      </c>
      <c r="F761" s="12">
        <v>3.6330659999999999</v>
      </c>
      <c r="G761" s="12">
        <f t="shared" si="11"/>
        <v>4</v>
      </c>
    </row>
    <row r="762" spans="1:7" x14ac:dyDescent="0.2">
      <c r="A762" s="12" t="s">
        <v>16960</v>
      </c>
      <c r="B762" s="12" t="s">
        <v>17630</v>
      </c>
      <c r="C762" s="12" t="s">
        <v>17643</v>
      </c>
      <c r="D762" s="12" t="s">
        <v>17748</v>
      </c>
      <c r="E762" s="12" t="s">
        <v>16963</v>
      </c>
      <c r="F762" s="12">
        <v>4.1106509999999998</v>
      </c>
      <c r="G762" s="12">
        <f t="shared" si="11"/>
        <v>4</v>
      </c>
    </row>
    <row r="763" spans="1:7" x14ac:dyDescent="0.2">
      <c r="A763" s="12" t="s">
        <v>16960</v>
      </c>
      <c r="B763" s="12" t="s">
        <v>17630</v>
      </c>
      <c r="C763" s="12" t="s">
        <v>17643</v>
      </c>
      <c r="D763" s="12" t="s">
        <v>17749</v>
      </c>
      <c r="E763" s="12" t="s">
        <v>16963</v>
      </c>
      <c r="F763" s="12">
        <v>3.7297099999999999</v>
      </c>
      <c r="G763" s="12">
        <f t="shared" si="11"/>
        <v>4</v>
      </c>
    </row>
    <row r="764" spans="1:7" x14ac:dyDescent="0.2">
      <c r="A764" s="12" t="s">
        <v>16960</v>
      </c>
      <c r="B764" s="12" t="s">
        <v>17630</v>
      </c>
      <c r="C764" s="12" t="s">
        <v>17643</v>
      </c>
      <c r="D764" s="12" t="s">
        <v>17750</v>
      </c>
      <c r="E764" s="12" t="s">
        <v>3188</v>
      </c>
      <c r="F764" s="12">
        <v>3.6888109999999998</v>
      </c>
      <c r="G764" s="12">
        <f t="shared" si="11"/>
        <v>4</v>
      </c>
    </row>
    <row r="765" spans="1:7" x14ac:dyDescent="0.2">
      <c r="A765" s="12" t="s">
        <v>16960</v>
      </c>
      <c r="B765" s="12" t="s">
        <v>17630</v>
      </c>
      <c r="C765" s="12" t="s">
        <v>631</v>
      </c>
      <c r="D765" s="12" t="s">
        <v>17751</v>
      </c>
      <c r="E765" s="12" t="s">
        <v>16963</v>
      </c>
      <c r="F765" s="12">
        <v>3.8287740000000001</v>
      </c>
      <c r="G765" s="12">
        <f t="shared" si="11"/>
        <v>4</v>
      </c>
    </row>
    <row r="766" spans="1:7" x14ac:dyDescent="0.2">
      <c r="A766" s="12" t="s">
        <v>16960</v>
      </c>
      <c r="B766" s="12" t="s">
        <v>17630</v>
      </c>
      <c r="C766" s="12" t="s">
        <v>631</v>
      </c>
      <c r="D766" s="12" t="s">
        <v>17752</v>
      </c>
      <c r="E766" s="12" t="s">
        <v>3188</v>
      </c>
      <c r="F766" s="12">
        <v>3.7725430000000002</v>
      </c>
      <c r="G766" s="12">
        <f t="shared" si="11"/>
        <v>4</v>
      </c>
    </row>
    <row r="767" spans="1:7" x14ac:dyDescent="0.2">
      <c r="A767" s="12" t="s">
        <v>16960</v>
      </c>
      <c r="B767" s="12" t="s">
        <v>17630</v>
      </c>
      <c r="C767" s="12" t="s">
        <v>631</v>
      </c>
      <c r="D767" s="12" t="s">
        <v>17753</v>
      </c>
      <c r="E767" s="12" t="s">
        <v>3188</v>
      </c>
      <c r="F767" s="12">
        <v>3.93194</v>
      </c>
      <c r="G767" s="12">
        <f t="shared" si="11"/>
        <v>4</v>
      </c>
    </row>
    <row r="768" spans="1:7" x14ac:dyDescent="0.2">
      <c r="A768" s="12" t="s">
        <v>16960</v>
      </c>
      <c r="B768" s="12" t="s">
        <v>17630</v>
      </c>
      <c r="C768" s="12" t="s">
        <v>631</v>
      </c>
      <c r="D768" s="12" t="s">
        <v>17754</v>
      </c>
      <c r="E768" s="12" t="s">
        <v>16963</v>
      </c>
      <c r="F768" s="12">
        <v>3.9284240000000001</v>
      </c>
      <c r="G768" s="12">
        <f t="shared" si="11"/>
        <v>4</v>
      </c>
    </row>
    <row r="769" spans="1:7" x14ac:dyDescent="0.2">
      <c r="A769" s="12" t="s">
        <v>16960</v>
      </c>
      <c r="B769" s="12" t="s">
        <v>17630</v>
      </c>
      <c r="C769" s="12" t="s">
        <v>631</v>
      </c>
      <c r="D769" s="12" t="s">
        <v>17755</v>
      </c>
      <c r="E769" s="12" t="s">
        <v>3188</v>
      </c>
      <c r="F769" s="12">
        <v>3.944477</v>
      </c>
      <c r="G769" s="12">
        <f t="shared" si="11"/>
        <v>4</v>
      </c>
    </row>
    <row r="770" spans="1:7" x14ac:dyDescent="0.2">
      <c r="A770" s="12" t="s">
        <v>16960</v>
      </c>
      <c r="B770" s="12" t="s">
        <v>17630</v>
      </c>
      <c r="C770" s="12" t="s">
        <v>631</v>
      </c>
      <c r="D770" s="12" t="s">
        <v>17756</v>
      </c>
      <c r="E770" s="12" t="s">
        <v>16963</v>
      </c>
      <c r="F770" s="12">
        <v>4.3240509999999999</v>
      </c>
      <c r="G770" s="12">
        <f t="shared" ref="G770:G833" si="12">ROUND(F770,0)</f>
        <v>4</v>
      </c>
    </row>
    <row r="771" spans="1:7" x14ac:dyDescent="0.2">
      <c r="A771" s="12" t="s">
        <v>16960</v>
      </c>
      <c r="B771" s="12" t="s">
        <v>17630</v>
      </c>
      <c r="C771" s="12" t="s">
        <v>631</v>
      </c>
      <c r="D771" s="12" t="s">
        <v>17757</v>
      </c>
      <c r="E771" s="12" t="s">
        <v>3188</v>
      </c>
      <c r="F771" s="12">
        <v>3.788049</v>
      </c>
      <c r="G771" s="12">
        <f t="shared" si="12"/>
        <v>4</v>
      </c>
    </row>
    <row r="772" spans="1:7" x14ac:dyDescent="0.2">
      <c r="A772" s="12" t="s">
        <v>16960</v>
      </c>
      <c r="B772" s="12" t="s">
        <v>17630</v>
      </c>
      <c r="C772" s="12" t="s">
        <v>631</v>
      </c>
      <c r="D772" s="12" t="s">
        <v>17758</v>
      </c>
      <c r="E772" s="12" t="s">
        <v>16963</v>
      </c>
      <c r="F772" s="12">
        <v>3.5327199999999999</v>
      </c>
      <c r="G772" s="12">
        <f t="shared" si="12"/>
        <v>4</v>
      </c>
    </row>
    <row r="773" spans="1:7" x14ac:dyDescent="0.2">
      <c r="A773" s="12" t="s">
        <v>16960</v>
      </c>
      <c r="B773" s="12" t="s">
        <v>17630</v>
      </c>
      <c r="C773" s="12" t="s">
        <v>631</v>
      </c>
      <c r="D773" s="12" t="s">
        <v>17759</v>
      </c>
      <c r="E773" s="12" t="s">
        <v>3188</v>
      </c>
      <c r="F773" s="12">
        <v>3.8342999999999998</v>
      </c>
      <c r="G773" s="12">
        <f t="shared" si="12"/>
        <v>4</v>
      </c>
    </row>
    <row r="774" spans="1:7" x14ac:dyDescent="0.2">
      <c r="A774" s="12" t="s">
        <v>16960</v>
      </c>
      <c r="B774" s="12" t="s">
        <v>17630</v>
      </c>
      <c r="C774" s="12" t="s">
        <v>631</v>
      </c>
      <c r="D774" s="12" t="s">
        <v>17760</v>
      </c>
      <c r="E774" s="12" t="s">
        <v>16963</v>
      </c>
      <c r="F774" s="12">
        <v>4.0375949999999996</v>
      </c>
      <c r="G774" s="12">
        <f t="shared" si="12"/>
        <v>4</v>
      </c>
    </row>
    <row r="775" spans="1:7" x14ac:dyDescent="0.2">
      <c r="A775" s="12" t="s">
        <v>16960</v>
      </c>
      <c r="B775" s="12" t="s">
        <v>17630</v>
      </c>
      <c r="C775" s="12" t="s">
        <v>631</v>
      </c>
      <c r="D775" s="12" t="s">
        <v>17761</v>
      </c>
      <c r="E775" s="12" t="s">
        <v>3188</v>
      </c>
      <c r="F775" s="12">
        <v>3.5989580000000001</v>
      </c>
      <c r="G775" s="12">
        <f t="shared" si="12"/>
        <v>4</v>
      </c>
    </row>
    <row r="776" spans="1:7" x14ac:dyDescent="0.2">
      <c r="A776" s="12" t="s">
        <v>16960</v>
      </c>
      <c r="B776" s="12" t="s">
        <v>17630</v>
      </c>
      <c r="C776" s="12" t="s">
        <v>631</v>
      </c>
      <c r="D776" s="12" t="s">
        <v>17762</v>
      </c>
      <c r="E776" s="12" t="s">
        <v>3188</v>
      </c>
      <c r="F776" s="12">
        <v>4.2788139999999997</v>
      </c>
      <c r="G776" s="12">
        <f t="shared" si="12"/>
        <v>4</v>
      </c>
    </row>
    <row r="777" spans="1:7" x14ac:dyDescent="0.2">
      <c r="A777" s="12" t="s">
        <v>16960</v>
      </c>
      <c r="B777" s="12" t="s">
        <v>17630</v>
      </c>
      <c r="C777" s="12" t="s">
        <v>17643</v>
      </c>
      <c r="D777" s="12" t="s">
        <v>17763</v>
      </c>
      <c r="E777" s="12" t="s">
        <v>16963</v>
      </c>
      <c r="F777" s="12">
        <v>3.7974779999999999</v>
      </c>
      <c r="G777" s="12">
        <f t="shared" si="12"/>
        <v>4</v>
      </c>
    </row>
    <row r="778" spans="1:7" x14ac:dyDescent="0.2">
      <c r="A778" s="12" t="s">
        <v>16960</v>
      </c>
      <c r="B778" s="12" t="s">
        <v>17630</v>
      </c>
      <c r="C778" s="12" t="s">
        <v>17643</v>
      </c>
      <c r="D778" s="12" t="s">
        <v>17764</v>
      </c>
      <c r="E778" s="12" t="s">
        <v>16963</v>
      </c>
      <c r="F778" s="12">
        <v>3.9352870000000002</v>
      </c>
      <c r="G778" s="12">
        <f t="shared" si="12"/>
        <v>4</v>
      </c>
    </row>
    <row r="779" spans="1:7" x14ac:dyDescent="0.2">
      <c r="A779" s="12" t="s">
        <v>16960</v>
      </c>
      <c r="B779" s="12" t="s">
        <v>17630</v>
      </c>
      <c r="C779" s="12" t="s">
        <v>17643</v>
      </c>
      <c r="D779" s="12" t="s">
        <v>17765</v>
      </c>
      <c r="E779" s="12" t="s">
        <v>16963</v>
      </c>
      <c r="F779" s="12">
        <v>3.902844</v>
      </c>
      <c r="G779" s="12">
        <f t="shared" si="12"/>
        <v>4</v>
      </c>
    </row>
    <row r="780" spans="1:7" x14ac:dyDescent="0.2">
      <c r="A780" s="12" t="s">
        <v>16960</v>
      </c>
      <c r="B780" s="12" t="s">
        <v>17630</v>
      </c>
      <c r="C780" s="12" t="s">
        <v>17643</v>
      </c>
      <c r="D780" s="12" t="s">
        <v>17766</v>
      </c>
      <c r="E780" s="12" t="s">
        <v>16963</v>
      </c>
      <c r="F780" s="12">
        <v>3.9211450000000001</v>
      </c>
      <c r="G780" s="12">
        <f t="shared" si="12"/>
        <v>4</v>
      </c>
    </row>
    <row r="781" spans="1:7" x14ac:dyDescent="0.2">
      <c r="A781" s="12" t="s">
        <v>16960</v>
      </c>
      <c r="B781" s="12" t="s">
        <v>17630</v>
      </c>
      <c r="C781" s="12" t="s">
        <v>17643</v>
      </c>
      <c r="D781" s="12" t="s">
        <v>17767</v>
      </c>
      <c r="E781" s="12" t="s">
        <v>3188</v>
      </c>
      <c r="F781" s="12">
        <v>3.9832670000000001</v>
      </c>
      <c r="G781" s="12">
        <f t="shared" si="12"/>
        <v>4</v>
      </c>
    </row>
    <row r="782" spans="1:7" x14ac:dyDescent="0.2">
      <c r="A782" s="12" t="s">
        <v>16960</v>
      </c>
      <c r="B782" s="12" t="s">
        <v>17630</v>
      </c>
      <c r="C782" s="12" t="s">
        <v>17643</v>
      </c>
      <c r="D782" s="12" t="s">
        <v>17768</v>
      </c>
      <c r="E782" s="12" t="s">
        <v>16963</v>
      </c>
      <c r="F782" s="12">
        <v>3.7711130000000002</v>
      </c>
      <c r="G782" s="12">
        <f t="shared" si="12"/>
        <v>4</v>
      </c>
    </row>
    <row r="783" spans="1:7" x14ac:dyDescent="0.2">
      <c r="A783" s="12" t="s">
        <v>16960</v>
      </c>
      <c r="B783" s="12" t="s">
        <v>17630</v>
      </c>
      <c r="C783" s="12" t="s">
        <v>17643</v>
      </c>
      <c r="D783" s="12" t="s">
        <v>17769</v>
      </c>
      <c r="E783" s="12" t="s">
        <v>16963</v>
      </c>
      <c r="F783" s="12">
        <v>4.0016879999999997</v>
      </c>
      <c r="G783" s="12">
        <f t="shared" si="12"/>
        <v>4</v>
      </c>
    </row>
    <row r="784" spans="1:7" x14ac:dyDescent="0.2">
      <c r="A784" s="12" t="s">
        <v>16960</v>
      </c>
      <c r="B784" s="12" t="s">
        <v>17630</v>
      </c>
      <c r="C784" s="12" t="s">
        <v>17643</v>
      </c>
      <c r="D784" s="12" t="s">
        <v>17770</v>
      </c>
      <c r="E784" s="12" t="s">
        <v>16963</v>
      </c>
      <c r="F784" s="12">
        <v>3.727293</v>
      </c>
      <c r="G784" s="12">
        <f t="shared" si="12"/>
        <v>4</v>
      </c>
    </row>
    <row r="785" spans="1:7" x14ac:dyDescent="0.2">
      <c r="A785" s="12" t="s">
        <v>16960</v>
      </c>
      <c r="B785" s="12" t="s">
        <v>17630</v>
      </c>
      <c r="C785" s="12" t="s">
        <v>17643</v>
      </c>
      <c r="D785" s="12" t="s">
        <v>17771</v>
      </c>
      <c r="E785" s="12" t="s">
        <v>3188</v>
      </c>
      <c r="F785" s="12">
        <v>3.9647329999999998</v>
      </c>
      <c r="G785" s="12">
        <f t="shared" si="12"/>
        <v>4</v>
      </c>
    </row>
    <row r="786" spans="1:7" x14ac:dyDescent="0.2">
      <c r="A786" s="12" t="s">
        <v>16960</v>
      </c>
      <c r="B786" s="12" t="s">
        <v>17630</v>
      </c>
      <c r="C786" s="12" t="s">
        <v>17643</v>
      </c>
      <c r="D786" s="12" t="s">
        <v>17772</v>
      </c>
      <c r="E786" s="12" t="s">
        <v>3188</v>
      </c>
      <c r="F786" s="12">
        <v>3.6814610000000001</v>
      </c>
      <c r="G786" s="12">
        <f t="shared" si="12"/>
        <v>4</v>
      </c>
    </row>
    <row r="787" spans="1:7" x14ac:dyDescent="0.2">
      <c r="A787" s="12" t="s">
        <v>16960</v>
      </c>
      <c r="B787" s="12" t="s">
        <v>17630</v>
      </c>
      <c r="C787" s="12" t="s">
        <v>17643</v>
      </c>
      <c r="D787" s="12" t="s">
        <v>17773</v>
      </c>
      <c r="E787" s="12" t="s">
        <v>16963</v>
      </c>
      <c r="F787" s="12">
        <v>3.5217710000000002</v>
      </c>
      <c r="G787" s="12">
        <f t="shared" si="12"/>
        <v>4</v>
      </c>
    </row>
    <row r="788" spans="1:7" x14ac:dyDescent="0.2">
      <c r="A788" s="12" t="s">
        <v>16960</v>
      </c>
      <c r="B788" s="12" t="s">
        <v>17630</v>
      </c>
      <c r="C788" s="12" t="s">
        <v>631</v>
      </c>
      <c r="D788" s="12" t="s">
        <v>17774</v>
      </c>
      <c r="E788" s="12" t="s">
        <v>16963</v>
      </c>
      <c r="F788" s="12">
        <v>3.8717600000000001</v>
      </c>
      <c r="G788" s="12">
        <f t="shared" si="12"/>
        <v>4</v>
      </c>
    </row>
    <row r="789" spans="1:7" x14ac:dyDescent="0.2">
      <c r="A789" s="12" t="s">
        <v>16960</v>
      </c>
      <c r="B789" s="12" t="s">
        <v>17630</v>
      </c>
      <c r="C789" s="12" t="s">
        <v>631</v>
      </c>
      <c r="D789" s="12" t="s">
        <v>17775</v>
      </c>
      <c r="E789" s="12" t="s">
        <v>3188</v>
      </c>
      <c r="F789" s="12">
        <v>3.772678</v>
      </c>
      <c r="G789" s="12">
        <f t="shared" si="12"/>
        <v>4</v>
      </c>
    </row>
    <row r="790" spans="1:7" x14ac:dyDescent="0.2">
      <c r="A790" s="12" t="s">
        <v>16960</v>
      </c>
      <c r="B790" s="12" t="s">
        <v>17630</v>
      </c>
      <c r="C790" s="12" t="s">
        <v>631</v>
      </c>
      <c r="D790" s="12" t="s">
        <v>17776</v>
      </c>
      <c r="E790" s="12" t="s">
        <v>16963</v>
      </c>
      <c r="F790" s="12">
        <v>3.7331799999999999</v>
      </c>
      <c r="G790" s="12">
        <f t="shared" si="12"/>
        <v>4</v>
      </c>
    </row>
    <row r="791" spans="1:7" x14ac:dyDescent="0.2">
      <c r="A791" s="12" t="s">
        <v>16960</v>
      </c>
      <c r="B791" s="12" t="s">
        <v>17630</v>
      </c>
      <c r="C791" s="12" t="s">
        <v>631</v>
      </c>
      <c r="D791" s="12" t="s">
        <v>17777</v>
      </c>
      <c r="E791" s="12" t="s">
        <v>3188</v>
      </c>
      <c r="F791" s="12">
        <v>3.8734410000000001</v>
      </c>
      <c r="G791" s="12">
        <f t="shared" si="12"/>
        <v>4</v>
      </c>
    </row>
    <row r="792" spans="1:7" x14ac:dyDescent="0.2">
      <c r="A792" s="12" t="s">
        <v>16960</v>
      </c>
      <c r="B792" s="12" t="s">
        <v>17630</v>
      </c>
      <c r="C792" s="12" t="s">
        <v>631</v>
      </c>
      <c r="D792" s="12" t="s">
        <v>17778</v>
      </c>
      <c r="E792" s="12" t="s">
        <v>3188</v>
      </c>
      <c r="F792" s="12">
        <v>3.7632819999999998</v>
      </c>
      <c r="G792" s="12">
        <f t="shared" si="12"/>
        <v>4</v>
      </c>
    </row>
    <row r="793" spans="1:7" x14ac:dyDescent="0.2">
      <c r="A793" s="12" t="s">
        <v>16960</v>
      </c>
      <c r="B793" s="12" t="s">
        <v>17630</v>
      </c>
      <c r="C793" s="12" t="s">
        <v>631</v>
      </c>
      <c r="D793" s="12" t="s">
        <v>17779</v>
      </c>
      <c r="E793" s="12" t="s">
        <v>16963</v>
      </c>
      <c r="F793" s="12">
        <v>4.178668</v>
      </c>
      <c r="G793" s="12">
        <f t="shared" si="12"/>
        <v>4</v>
      </c>
    </row>
    <row r="794" spans="1:7" x14ac:dyDescent="0.2">
      <c r="A794" s="12" t="s">
        <v>16960</v>
      </c>
      <c r="B794" s="12" t="s">
        <v>17630</v>
      </c>
      <c r="C794" s="12" t="s">
        <v>631</v>
      </c>
      <c r="D794" s="12" t="s">
        <v>17780</v>
      </c>
      <c r="E794" s="12" t="s">
        <v>3188</v>
      </c>
      <c r="F794" s="12">
        <v>3.9819879999999999</v>
      </c>
      <c r="G794" s="12">
        <f t="shared" si="12"/>
        <v>4</v>
      </c>
    </row>
    <row r="795" spans="1:7" x14ac:dyDescent="0.2">
      <c r="A795" s="12" t="s">
        <v>16960</v>
      </c>
      <c r="B795" s="12" t="s">
        <v>17630</v>
      </c>
      <c r="C795" s="12" t="s">
        <v>631</v>
      </c>
      <c r="D795" s="12" t="s">
        <v>17781</v>
      </c>
      <c r="E795" s="12" t="s">
        <v>3188</v>
      </c>
      <c r="F795" s="12">
        <v>3.9172280000000002</v>
      </c>
      <c r="G795" s="12">
        <f t="shared" si="12"/>
        <v>4</v>
      </c>
    </row>
    <row r="796" spans="1:7" x14ac:dyDescent="0.2">
      <c r="A796" s="12" t="s">
        <v>16960</v>
      </c>
      <c r="B796" s="12" t="s">
        <v>17630</v>
      </c>
      <c r="C796" s="12" t="s">
        <v>631</v>
      </c>
      <c r="D796" s="12" t="s">
        <v>17782</v>
      </c>
      <c r="E796" s="12" t="s">
        <v>3188</v>
      </c>
      <c r="F796" s="12">
        <v>3.6689600000000002</v>
      </c>
      <c r="G796" s="12">
        <f t="shared" si="12"/>
        <v>4</v>
      </c>
    </row>
    <row r="797" spans="1:7" x14ac:dyDescent="0.2">
      <c r="A797" s="12" t="s">
        <v>16960</v>
      </c>
      <c r="B797" s="12" t="s">
        <v>17630</v>
      </c>
      <c r="C797" s="12" t="s">
        <v>17643</v>
      </c>
      <c r="D797" s="12" t="s">
        <v>17783</v>
      </c>
      <c r="E797" s="12" t="s">
        <v>16963</v>
      </c>
      <c r="F797" s="12">
        <v>4.1896870000000002</v>
      </c>
      <c r="G797" s="12">
        <f t="shared" si="12"/>
        <v>4</v>
      </c>
    </row>
    <row r="798" spans="1:7" x14ac:dyDescent="0.2">
      <c r="A798" s="12" t="s">
        <v>16960</v>
      </c>
      <c r="B798" s="12" t="s">
        <v>17630</v>
      </c>
      <c r="C798" s="12" t="s">
        <v>17643</v>
      </c>
      <c r="D798" s="12" t="s">
        <v>17784</v>
      </c>
      <c r="E798" s="12" t="s">
        <v>3188</v>
      </c>
      <c r="F798" s="12">
        <v>3.5367679999999999</v>
      </c>
      <c r="G798" s="12">
        <f t="shared" si="12"/>
        <v>4</v>
      </c>
    </row>
    <row r="799" spans="1:7" x14ac:dyDescent="0.2">
      <c r="A799" s="12" t="s">
        <v>16960</v>
      </c>
      <c r="B799" s="12" t="s">
        <v>17630</v>
      </c>
      <c r="C799" s="12" t="s">
        <v>17643</v>
      </c>
      <c r="D799" s="12" t="s">
        <v>17785</v>
      </c>
      <c r="E799" s="12" t="s">
        <v>16963</v>
      </c>
      <c r="F799" s="12">
        <v>3.7363339999999998</v>
      </c>
      <c r="G799" s="12">
        <f t="shared" si="12"/>
        <v>4</v>
      </c>
    </row>
    <row r="800" spans="1:7" x14ac:dyDescent="0.2">
      <c r="A800" s="12" t="s">
        <v>16960</v>
      </c>
      <c r="B800" s="12" t="s">
        <v>17630</v>
      </c>
      <c r="C800" s="12" t="s">
        <v>17643</v>
      </c>
      <c r="D800" s="12" t="s">
        <v>17786</v>
      </c>
      <c r="E800" s="12" t="s">
        <v>3188</v>
      </c>
      <c r="F800" s="12">
        <v>3.7662610000000001</v>
      </c>
      <c r="G800" s="12">
        <f t="shared" si="12"/>
        <v>4</v>
      </c>
    </row>
    <row r="801" spans="1:7" x14ac:dyDescent="0.2">
      <c r="A801" s="12" t="s">
        <v>16960</v>
      </c>
      <c r="B801" s="12" t="s">
        <v>17630</v>
      </c>
      <c r="C801" s="12" t="s">
        <v>17643</v>
      </c>
      <c r="D801" s="12" t="s">
        <v>17787</v>
      </c>
      <c r="E801" s="12" t="s">
        <v>3188</v>
      </c>
      <c r="F801" s="12">
        <v>3.894736</v>
      </c>
      <c r="G801" s="12">
        <f t="shared" si="12"/>
        <v>4</v>
      </c>
    </row>
    <row r="802" spans="1:7" x14ac:dyDescent="0.2">
      <c r="A802" s="12" t="s">
        <v>16960</v>
      </c>
      <c r="B802" s="12" t="s">
        <v>17630</v>
      </c>
      <c r="C802" s="12" t="s">
        <v>17643</v>
      </c>
      <c r="D802" s="12" t="s">
        <v>17788</v>
      </c>
      <c r="E802" s="12" t="s">
        <v>16963</v>
      </c>
      <c r="F802" s="12">
        <v>3.6364299999999998</v>
      </c>
      <c r="G802" s="12">
        <f t="shared" si="12"/>
        <v>4</v>
      </c>
    </row>
    <row r="803" spans="1:7" x14ac:dyDescent="0.2">
      <c r="A803" s="12" t="s">
        <v>16960</v>
      </c>
      <c r="B803" s="12" t="s">
        <v>17630</v>
      </c>
      <c r="C803" s="12" t="s">
        <v>17643</v>
      </c>
      <c r="D803" s="12" t="s">
        <v>17789</v>
      </c>
      <c r="E803" s="12" t="s">
        <v>3188</v>
      </c>
      <c r="F803" s="12">
        <v>4.2705289999999998</v>
      </c>
      <c r="G803" s="12">
        <f t="shared" si="12"/>
        <v>4</v>
      </c>
    </row>
    <row r="804" spans="1:7" x14ac:dyDescent="0.2">
      <c r="A804" s="12" t="s">
        <v>16960</v>
      </c>
      <c r="B804" s="12" t="s">
        <v>17630</v>
      </c>
      <c r="C804" s="12" t="s">
        <v>631</v>
      </c>
      <c r="D804" s="12" t="s">
        <v>17790</v>
      </c>
      <c r="E804" s="12" t="s">
        <v>16963</v>
      </c>
      <c r="F804" s="12">
        <v>3.8453680000000001</v>
      </c>
      <c r="G804" s="12">
        <f t="shared" si="12"/>
        <v>4</v>
      </c>
    </row>
    <row r="805" spans="1:7" x14ac:dyDescent="0.2">
      <c r="A805" s="12" t="s">
        <v>16960</v>
      </c>
      <c r="B805" s="12" t="s">
        <v>17630</v>
      </c>
      <c r="C805" s="12" t="s">
        <v>631</v>
      </c>
      <c r="D805" s="12" t="s">
        <v>17791</v>
      </c>
      <c r="E805" s="12" t="s">
        <v>3188</v>
      </c>
      <c r="F805" s="12">
        <v>4.4869159999999999</v>
      </c>
      <c r="G805" s="12">
        <f t="shared" si="12"/>
        <v>4</v>
      </c>
    </row>
    <row r="806" spans="1:7" x14ac:dyDescent="0.2">
      <c r="A806" s="12" t="s">
        <v>16960</v>
      </c>
      <c r="B806" s="12" t="s">
        <v>17630</v>
      </c>
      <c r="C806" s="12" t="s">
        <v>631</v>
      </c>
      <c r="D806" s="12" t="s">
        <v>17792</v>
      </c>
      <c r="E806" s="12" t="s">
        <v>16963</v>
      </c>
      <c r="F806" s="12">
        <v>4.1633969999999998</v>
      </c>
      <c r="G806" s="12">
        <f t="shared" si="12"/>
        <v>4</v>
      </c>
    </row>
    <row r="807" spans="1:7" x14ac:dyDescent="0.2">
      <c r="A807" s="12" t="s">
        <v>16960</v>
      </c>
      <c r="B807" s="12" t="s">
        <v>17630</v>
      </c>
      <c r="C807" s="12" t="s">
        <v>631</v>
      </c>
      <c r="D807" s="12" t="s">
        <v>17793</v>
      </c>
      <c r="E807" s="12" t="s">
        <v>3188</v>
      </c>
      <c r="F807" s="12">
        <v>3.7080929999999999</v>
      </c>
      <c r="G807" s="12">
        <f t="shared" si="12"/>
        <v>4</v>
      </c>
    </row>
    <row r="808" spans="1:7" x14ac:dyDescent="0.2">
      <c r="A808" s="12" t="s">
        <v>16960</v>
      </c>
      <c r="B808" s="12" t="s">
        <v>17630</v>
      </c>
      <c r="C808" s="12" t="s">
        <v>631</v>
      </c>
      <c r="D808" s="12" t="s">
        <v>17794</v>
      </c>
      <c r="E808" s="12" t="s">
        <v>16963</v>
      </c>
      <c r="F808" s="12">
        <v>3.9028079999999998</v>
      </c>
      <c r="G808" s="12">
        <f t="shared" si="12"/>
        <v>4</v>
      </c>
    </row>
    <row r="809" spans="1:7" x14ac:dyDescent="0.2">
      <c r="A809" s="12" t="s">
        <v>16960</v>
      </c>
      <c r="B809" s="12" t="s">
        <v>17630</v>
      </c>
      <c r="C809" s="12" t="s">
        <v>631</v>
      </c>
      <c r="D809" s="12" t="s">
        <v>17795</v>
      </c>
      <c r="E809" s="12" t="s">
        <v>16963</v>
      </c>
      <c r="F809" s="12">
        <v>3.5716239999999999</v>
      </c>
      <c r="G809" s="12">
        <f t="shared" si="12"/>
        <v>4</v>
      </c>
    </row>
    <row r="810" spans="1:7" x14ac:dyDescent="0.2">
      <c r="A810" s="12" t="s">
        <v>16960</v>
      </c>
      <c r="B810" s="12" t="s">
        <v>17630</v>
      </c>
      <c r="C810" s="12" t="s">
        <v>631</v>
      </c>
      <c r="D810" s="12" t="s">
        <v>17796</v>
      </c>
      <c r="E810" s="12" t="s">
        <v>3188</v>
      </c>
      <c r="F810" s="12">
        <v>3.837418</v>
      </c>
      <c r="G810" s="12">
        <f t="shared" si="12"/>
        <v>4</v>
      </c>
    </row>
    <row r="811" spans="1:7" x14ac:dyDescent="0.2">
      <c r="A811" s="12" t="s">
        <v>16960</v>
      </c>
      <c r="B811" s="12" t="s">
        <v>17630</v>
      </c>
      <c r="C811" s="12" t="s">
        <v>631</v>
      </c>
      <c r="D811" s="12" t="s">
        <v>17797</v>
      </c>
      <c r="E811" s="12" t="s">
        <v>16963</v>
      </c>
      <c r="F811" s="12">
        <v>3.6816870000000002</v>
      </c>
      <c r="G811" s="12">
        <f t="shared" si="12"/>
        <v>4</v>
      </c>
    </row>
    <row r="812" spans="1:7" x14ac:dyDescent="0.2">
      <c r="A812" s="12" t="s">
        <v>16960</v>
      </c>
      <c r="B812" s="12" t="s">
        <v>17630</v>
      </c>
      <c r="C812" s="12" t="s">
        <v>631</v>
      </c>
      <c r="D812" s="12" t="s">
        <v>17798</v>
      </c>
      <c r="E812" s="12" t="s">
        <v>16963</v>
      </c>
      <c r="F812" s="12">
        <v>3.52888</v>
      </c>
      <c r="G812" s="12">
        <f t="shared" si="12"/>
        <v>4</v>
      </c>
    </row>
    <row r="813" spans="1:7" x14ac:dyDescent="0.2">
      <c r="A813" s="12" t="s">
        <v>16960</v>
      </c>
      <c r="B813" s="12" t="s">
        <v>17630</v>
      </c>
      <c r="C813" s="12" t="s">
        <v>631</v>
      </c>
      <c r="D813" s="12" t="s">
        <v>17799</v>
      </c>
      <c r="E813" s="12" t="s">
        <v>3188</v>
      </c>
      <c r="F813" s="12">
        <v>3.8434430000000002</v>
      </c>
      <c r="G813" s="12">
        <f t="shared" si="12"/>
        <v>4</v>
      </c>
    </row>
    <row r="814" spans="1:7" x14ac:dyDescent="0.2">
      <c r="A814" s="12" t="s">
        <v>16960</v>
      </c>
      <c r="B814" s="12" t="s">
        <v>17630</v>
      </c>
      <c r="C814" s="12" t="s">
        <v>631</v>
      </c>
      <c r="D814" s="12" t="s">
        <v>17800</v>
      </c>
      <c r="E814" s="12" t="s">
        <v>3188</v>
      </c>
      <c r="F814" s="12">
        <v>3.751277</v>
      </c>
      <c r="G814" s="12">
        <f t="shared" si="12"/>
        <v>4</v>
      </c>
    </row>
    <row r="815" spans="1:7" x14ac:dyDescent="0.2">
      <c r="A815" s="12" t="s">
        <v>16960</v>
      </c>
      <c r="B815" s="12" t="s">
        <v>17630</v>
      </c>
      <c r="C815" s="12" t="s">
        <v>631</v>
      </c>
      <c r="D815" s="12" t="s">
        <v>17801</v>
      </c>
      <c r="E815" s="12" t="s">
        <v>16963</v>
      </c>
      <c r="F815" s="12">
        <v>3.6589550000000002</v>
      </c>
      <c r="G815" s="12">
        <f t="shared" si="12"/>
        <v>4</v>
      </c>
    </row>
    <row r="816" spans="1:7" x14ac:dyDescent="0.2">
      <c r="A816" s="12" t="s">
        <v>16960</v>
      </c>
      <c r="B816" s="12" t="s">
        <v>17630</v>
      </c>
      <c r="C816" s="12" t="s">
        <v>631</v>
      </c>
      <c r="D816" s="12" t="s">
        <v>630</v>
      </c>
      <c r="E816" s="12" t="s">
        <v>16963</v>
      </c>
      <c r="F816" s="12">
        <v>3.6269469999999999</v>
      </c>
      <c r="G816" s="12">
        <f t="shared" si="12"/>
        <v>4</v>
      </c>
    </row>
    <row r="817" spans="1:7" x14ac:dyDescent="0.2">
      <c r="A817" s="12" t="s">
        <v>16960</v>
      </c>
      <c r="B817" s="12" t="s">
        <v>17630</v>
      </c>
      <c r="C817" s="12" t="s">
        <v>631</v>
      </c>
      <c r="D817" s="12" t="s">
        <v>17802</v>
      </c>
      <c r="E817" s="12" t="s">
        <v>16963</v>
      </c>
      <c r="F817" s="12">
        <v>3.8544610000000001</v>
      </c>
      <c r="G817" s="12">
        <f t="shared" si="12"/>
        <v>4</v>
      </c>
    </row>
    <row r="818" spans="1:7" x14ac:dyDescent="0.2">
      <c r="A818" s="12" t="s">
        <v>16960</v>
      </c>
      <c r="B818" s="12" t="s">
        <v>17630</v>
      </c>
      <c r="C818" s="12" t="s">
        <v>631</v>
      </c>
      <c r="D818" s="12" t="s">
        <v>17803</v>
      </c>
      <c r="E818" s="12" t="s">
        <v>3188</v>
      </c>
      <c r="F818" s="12">
        <v>3.7448519999999998</v>
      </c>
      <c r="G818" s="12">
        <f t="shared" si="12"/>
        <v>4</v>
      </c>
    </row>
    <row r="819" spans="1:7" x14ac:dyDescent="0.2">
      <c r="A819" s="12" t="s">
        <v>16960</v>
      </c>
      <c r="B819" s="12" t="s">
        <v>17630</v>
      </c>
      <c r="C819" s="12" t="s">
        <v>17643</v>
      </c>
      <c r="D819" s="12" t="s">
        <v>17804</v>
      </c>
      <c r="E819" s="12" t="s">
        <v>16963</v>
      </c>
      <c r="F819" s="12">
        <v>3.872045</v>
      </c>
      <c r="G819" s="12">
        <f t="shared" si="12"/>
        <v>4</v>
      </c>
    </row>
    <row r="820" spans="1:7" x14ac:dyDescent="0.2">
      <c r="A820" s="12" t="s">
        <v>16960</v>
      </c>
      <c r="B820" s="12" t="s">
        <v>17630</v>
      </c>
      <c r="C820" s="12" t="s">
        <v>17643</v>
      </c>
      <c r="D820" s="12" t="s">
        <v>17805</v>
      </c>
      <c r="E820" s="12" t="s">
        <v>3188</v>
      </c>
      <c r="F820" s="12">
        <v>3.844252</v>
      </c>
      <c r="G820" s="12">
        <f t="shared" si="12"/>
        <v>4</v>
      </c>
    </row>
    <row r="821" spans="1:7" x14ac:dyDescent="0.2">
      <c r="A821" s="12" t="s">
        <v>16960</v>
      </c>
      <c r="B821" s="12" t="s">
        <v>17630</v>
      </c>
      <c r="C821" s="12" t="s">
        <v>17643</v>
      </c>
      <c r="D821" s="12" t="s">
        <v>17806</v>
      </c>
      <c r="E821" s="12" t="s">
        <v>16963</v>
      </c>
      <c r="F821" s="12">
        <v>4.2708760000000003</v>
      </c>
      <c r="G821" s="12">
        <f t="shared" si="12"/>
        <v>4</v>
      </c>
    </row>
    <row r="822" spans="1:7" x14ac:dyDescent="0.2">
      <c r="A822" s="12" t="s">
        <v>16960</v>
      </c>
      <c r="B822" s="12" t="s">
        <v>17630</v>
      </c>
      <c r="C822" s="12" t="s">
        <v>17643</v>
      </c>
      <c r="D822" s="12" t="s">
        <v>17807</v>
      </c>
      <c r="E822" s="12" t="s">
        <v>16963</v>
      </c>
      <c r="F822" s="12">
        <v>3.704377</v>
      </c>
      <c r="G822" s="12">
        <f t="shared" si="12"/>
        <v>4</v>
      </c>
    </row>
    <row r="823" spans="1:7" x14ac:dyDescent="0.2">
      <c r="A823" s="12" t="s">
        <v>16960</v>
      </c>
      <c r="B823" s="12" t="s">
        <v>17630</v>
      </c>
      <c r="C823" s="12" t="s">
        <v>631</v>
      </c>
      <c r="D823" s="12" t="s">
        <v>17808</v>
      </c>
      <c r="E823" s="12" t="s">
        <v>3188</v>
      </c>
      <c r="F823" s="12">
        <v>3.5798480000000001</v>
      </c>
      <c r="G823" s="12">
        <f t="shared" si="12"/>
        <v>4</v>
      </c>
    </row>
    <row r="824" spans="1:7" x14ac:dyDescent="0.2">
      <c r="A824" s="12" t="s">
        <v>16960</v>
      </c>
      <c r="B824" s="12" t="s">
        <v>17630</v>
      </c>
      <c r="C824" s="12" t="s">
        <v>631</v>
      </c>
      <c r="D824" s="12" t="s">
        <v>17809</v>
      </c>
      <c r="E824" s="12" t="s">
        <v>3188</v>
      </c>
      <c r="F824" s="12">
        <v>3.8627669999999998</v>
      </c>
      <c r="G824" s="12">
        <f t="shared" si="12"/>
        <v>4</v>
      </c>
    </row>
    <row r="825" spans="1:7" x14ac:dyDescent="0.2">
      <c r="A825" s="12" t="s">
        <v>16960</v>
      </c>
      <c r="B825" s="12" t="s">
        <v>17630</v>
      </c>
      <c r="C825" s="12" t="s">
        <v>631</v>
      </c>
      <c r="D825" s="12" t="s">
        <v>17810</v>
      </c>
      <c r="E825" s="12" t="s">
        <v>3188</v>
      </c>
      <c r="F825" s="12">
        <v>4.0118200000000002</v>
      </c>
      <c r="G825" s="12">
        <f t="shared" si="12"/>
        <v>4</v>
      </c>
    </row>
    <row r="826" spans="1:7" x14ac:dyDescent="0.2">
      <c r="A826" s="12" t="s">
        <v>16960</v>
      </c>
      <c r="B826" s="12" t="s">
        <v>17630</v>
      </c>
      <c r="C826" s="12" t="s">
        <v>631</v>
      </c>
      <c r="D826" s="12" t="s">
        <v>17811</v>
      </c>
      <c r="E826" s="12" t="s">
        <v>16963</v>
      </c>
      <c r="F826" s="12">
        <v>3.7695180000000001</v>
      </c>
      <c r="G826" s="12">
        <f t="shared" si="12"/>
        <v>4</v>
      </c>
    </row>
    <row r="827" spans="1:7" x14ac:dyDescent="0.2">
      <c r="A827" s="12" t="s">
        <v>16960</v>
      </c>
      <c r="B827" s="12" t="s">
        <v>17630</v>
      </c>
      <c r="C827" s="12" t="s">
        <v>631</v>
      </c>
      <c r="D827" s="12" t="s">
        <v>17812</v>
      </c>
      <c r="E827" s="12" t="s">
        <v>3188</v>
      </c>
      <c r="F827" s="12">
        <v>3.6669330000000002</v>
      </c>
      <c r="G827" s="12">
        <f t="shared" si="12"/>
        <v>4</v>
      </c>
    </row>
    <row r="828" spans="1:7" x14ac:dyDescent="0.2">
      <c r="A828" s="12" t="s">
        <v>16960</v>
      </c>
      <c r="B828" s="12" t="s">
        <v>17630</v>
      </c>
      <c r="C828" s="12" t="s">
        <v>631</v>
      </c>
      <c r="D828" s="12" t="s">
        <v>17813</v>
      </c>
      <c r="E828" s="12" t="s">
        <v>3188</v>
      </c>
      <c r="F828" s="12">
        <v>3.7012309999999999</v>
      </c>
      <c r="G828" s="12">
        <f t="shared" si="12"/>
        <v>4</v>
      </c>
    </row>
    <row r="829" spans="1:7" x14ac:dyDescent="0.2">
      <c r="A829" s="12" t="s">
        <v>16960</v>
      </c>
      <c r="B829" s="12" t="s">
        <v>17630</v>
      </c>
      <c r="C829" s="12" t="s">
        <v>631</v>
      </c>
      <c r="D829" s="12" t="s">
        <v>17814</v>
      </c>
      <c r="E829" s="12" t="s">
        <v>3188</v>
      </c>
      <c r="F829" s="12">
        <v>3.7228110000000001</v>
      </c>
      <c r="G829" s="12">
        <f t="shared" si="12"/>
        <v>4</v>
      </c>
    </row>
    <row r="830" spans="1:7" x14ac:dyDescent="0.2">
      <c r="A830" s="12" t="s">
        <v>16960</v>
      </c>
      <c r="B830" s="12" t="s">
        <v>17630</v>
      </c>
      <c r="C830" s="12" t="s">
        <v>631</v>
      </c>
      <c r="D830" s="12" t="s">
        <v>17815</v>
      </c>
      <c r="E830" s="12" t="s">
        <v>16963</v>
      </c>
      <c r="F830" s="12">
        <v>3.8803179999999999</v>
      </c>
      <c r="G830" s="12">
        <f t="shared" si="12"/>
        <v>4</v>
      </c>
    </row>
    <row r="831" spans="1:7" x14ac:dyDescent="0.2">
      <c r="A831" s="12" t="s">
        <v>16960</v>
      </c>
      <c r="B831" s="12" t="s">
        <v>17630</v>
      </c>
      <c r="C831" s="12" t="s">
        <v>631</v>
      </c>
      <c r="D831" s="12" t="s">
        <v>17816</v>
      </c>
      <c r="E831" s="12" t="s">
        <v>3188</v>
      </c>
      <c r="F831" s="12">
        <v>3.8383880000000001</v>
      </c>
      <c r="G831" s="12">
        <f t="shared" si="12"/>
        <v>4</v>
      </c>
    </row>
    <row r="832" spans="1:7" x14ac:dyDescent="0.2">
      <c r="A832" s="12" t="s">
        <v>16960</v>
      </c>
      <c r="B832" s="12" t="s">
        <v>17630</v>
      </c>
      <c r="C832" s="12" t="s">
        <v>631</v>
      </c>
      <c r="D832" s="12" t="s">
        <v>17817</v>
      </c>
      <c r="E832" s="12" t="s">
        <v>3188</v>
      </c>
      <c r="F832" s="12">
        <v>3.850295</v>
      </c>
      <c r="G832" s="12">
        <f t="shared" si="12"/>
        <v>4</v>
      </c>
    </row>
    <row r="833" spans="1:7" x14ac:dyDescent="0.2">
      <c r="A833" s="12" t="s">
        <v>16960</v>
      </c>
      <c r="B833" s="12" t="s">
        <v>17630</v>
      </c>
      <c r="C833" s="12" t="s">
        <v>631</v>
      </c>
      <c r="D833" s="12" t="s">
        <v>17818</v>
      </c>
      <c r="E833" s="12" t="s">
        <v>3188</v>
      </c>
      <c r="F833" s="12">
        <v>3.904668</v>
      </c>
      <c r="G833" s="12">
        <f t="shared" si="12"/>
        <v>4</v>
      </c>
    </row>
    <row r="834" spans="1:7" x14ac:dyDescent="0.2">
      <c r="A834" s="12" t="s">
        <v>16960</v>
      </c>
      <c r="B834" s="12" t="s">
        <v>17630</v>
      </c>
      <c r="C834" s="12" t="s">
        <v>631</v>
      </c>
      <c r="D834" s="12" t="s">
        <v>17819</v>
      </c>
      <c r="E834" s="12" t="s">
        <v>16963</v>
      </c>
      <c r="F834" s="12">
        <v>3.6048</v>
      </c>
      <c r="G834" s="12">
        <f t="shared" ref="G834:G897" si="13">ROUND(F834,0)</f>
        <v>4</v>
      </c>
    </row>
    <row r="835" spans="1:7" x14ac:dyDescent="0.2">
      <c r="A835" s="12" t="s">
        <v>16960</v>
      </c>
      <c r="B835" s="12" t="s">
        <v>17630</v>
      </c>
      <c r="C835" s="12" t="s">
        <v>631</v>
      </c>
      <c r="D835" s="12" t="s">
        <v>17820</v>
      </c>
      <c r="E835" s="12" t="s">
        <v>16963</v>
      </c>
      <c r="F835" s="12">
        <v>4.1083850000000002</v>
      </c>
      <c r="G835" s="12">
        <f t="shared" si="13"/>
        <v>4</v>
      </c>
    </row>
    <row r="836" spans="1:7" x14ac:dyDescent="0.2">
      <c r="A836" s="12" t="s">
        <v>16960</v>
      </c>
      <c r="B836" s="12" t="s">
        <v>17630</v>
      </c>
      <c r="C836" s="12" t="s">
        <v>631</v>
      </c>
      <c r="D836" s="12" t="s">
        <v>17821</v>
      </c>
      <c r="E836" s="12" t="s">
        <v>3188</v>
      </c>
      <c r="F836" s="12">
        <v>3.7902450000000001</v>
      </c>
      <c r="G836" s="12">
        <f t="shared" si="13"/>
        <v>4</v>
      </c>
    </row>
    <row r="837" spans="1:7" x14ac:dyDescent="0.2">
      <c r="A837" s="12" t="s">
        <v>16960</v>
      </c>
      <c r="B837" s="12" t="s">
        <v>17630</v>
      </c>
      <c r="C837" s="12" t="s">
        <v>631</v>
      </c>
      <c r="D837" s="12" t="s">
        <v>17822</v>
      </c>
      <c r="E837" s="12" t="s">
        <v>3188</v>
      </c>
      <c r="F837" s="12">
        <v>4.093648</v>
      </c>
      <c r="G837" s="12">
        <f t="shared" si="13"/>
        <v>4</v>
      </c>
    </row>
    <row r="838" spans="1:7" x14ac:dyDescent="0.2">
      <c r="A838" s="12" t="s">
        <v>16960</v>
      </c>
      <c r="B838" s="12" t="s">
        <v>17630</v>
      </c>
      <c r="C838" s="12" t="s">
        <v>631</v>
      </c>
      <c r="D838" s="12" t="s">
        <v>17823</v>
      </c>
      <c r="E838" s="12" t="s">
        <v>3188</v>
      </c>
      <c r="F838" s="12">
        <v>3.8647360000000002</v>
      </c>
      <c r="G838" s="12">
        <f t="shared" si="13"/>
        <v>4</v>
      </c>
    </row>
    <row r="839" spans="1:7" x14ac:dyDescent="0.2">
      <c r="A839" s="12" t="s">
        <v>16960</v>
      </c>
      <c r="B839" s="12" t="s">
        <v>17630</v>
      </c>
      <c r="C839" s="12" t="s">
        <v>631</v>
      </c>
      <c r="D839" s="12" t="s">
        <v>17824</v>
      </c>
      <c r="E839" s="12" t="s">
        <v>16963</v>
      </c>
      <c r="F839" s="12">
        <v>3.7853690000000002</v>
      </c>
      <c r="G839" s="12">
        <f t="shared" si="13"/>
        <v>4</v>
      </c>
    </row>
    <row r="840" spans="1:7" x14ac:dyDescent="0.2">
      <c r="A840" s="12" t="s">
        <v>16960</v>
      </c>
      <c r="B840" s="12" t="s">
        <v>17630</v>
      </c>
      <c r="C840" s="12" t="s">
        <v>631</v>
      </c>
      <c r="D840" s="12" t="s">
        <v>17825</v>
      </c>
      <c r="E840" s="12" t="s">
        <v>3188</v>
      </c>
      <c r="F840" s="12">
        <v>3.9009680000000002</v>
      </c>
      <c r="G840" s="12">
        <f t="shared" si="13"/>
        <v>4</v>
      </c>
    </row>
    <row r="841" spans="1:7" x14ac:dyDescent="0.2">
      <c r="A841" s="12" t="s">
        <v>16960</v>
      </c>
      <c r="B841" s="12" t="s">
        <v>17630</v>
      </c>
      <c r="C841" s="12" t="s">
        <v>631</v>
      </c>
      <c r="D841" s="12" t="s">
        <v>17826</v>
      </c>
      <c r="E841" s="12" t="s">
        <v>16963</v>
      </c>
      <c r="F841" s="12">
        <v>3.5317210000000001</v>
      </c>
      <c r="G841" s="12">
        <f t="shared" si="13"/>
        <v>4</v>
      </c>
    </row>
    <row r="842" spans="1:7" x14ac:dyDescent="0.2">
      <c r="A842" s="12" t="s">
        <v>16960</v>
      </c>
      <c r="B842" s="12" t="s">
        <v>17630</v>
      </c>
      <c r="C842" s="12" t="s">
        <v>631</v>
      </c>
      <c r="D842" s="12" t="s">
        <v>17827</v>
      </c>
      <c r="E842" s="12" t="s">
        <v>3188</v>
      </c>
      <c r="F842" s="12">
        <v>3.7834539999999999</v>
      </c>
      <c r="G842" s="12">
        <f t="shared" si="13"/>
        <v>4</v>
      </c>
    </row>
    <row r="843" spans="1:7" x14ac:dyDescent="0.2">
      <c r="A843" s="12" t="s">
        <v>16960</v>
      </c>
      <c r="B843" s="12" t="s">
        <v>17630</v>
      </c>
      <c r="C843" s="12" t="s">
        <v>17633</v>
      </c>
      <c r="D843" s="12" t="s">
        <v>17828</v>
      </c>
      <c r="E843" s="12" t="s">
        <v>16963</v>
      </c>
      <c r="F843" s="12">
        <v>3.648104</v>
      </c>
      <c r="G843" s="12">
        <f t="shared" si="13"/>
        <v>4</v>
      </c>
    </row>
    <row r="844" spans="1:7" x14ac:dyDescent="0.2">
      <c r="A844" s="12" t="s">
        <v>16960</v>
      </c>
      <c r="B844" s="12" t="s">
        <v>17630</v>
      </c>
      <c r="C844" s="12" t="s">
        <v>17633</v>
      </c>
      <c r="D844" s="12" t="s">
        <v>17829</v>
      </c>
      <c r="E844" s="12" t="s">
        <v>3188</v>
      </c>
      <c r="F844" s="12">
        <v>3.644819</v>
      </c>
      <c r="G844" s="12">
        <f t="shared" si="13"/>
        <v>4</v>
      </c>
    </row>
    <row r="845" spans="1:7" x14ac:dyDescent="0.2">
      <c r="A845" s="12" t="s">
        <v>16960</v>
      </c>
      <c r="B845" s="12" t="s">
        <v>17630</v>
      </c>
      <c r="C845" s="12" t="s">
        <v>17633</v>
      </c>
      <c r="D845" s="12" t="s">
        <v>17830</v>
      </c>
      <c r="E845" s="12" t="s">
        <v>16963</v>
      </c>
      <c r="F845" s="12">
        <v>3.8396680000000001</v>
      </c>
      <c r="G845" s="12">
        <f t="shared" si="13"/>
        <v>4</v>
      </c>
    </row>
    <row r="846" spans="1:7" x14ac:dyDescent="0.2">
      <c r="A846" s="12" t="s">
        <v>16960</v>
      </c>
      <c r="B846" s="12" t="s">
        <v>17630</v>
      </c>
      <c r="C846" s="12" t="s">
        <v>17633</v>
      </c>
      <c r="D846" s="12" t="s">
        <v>17831</v>
      </c>
      <c r="E846" s="12" t="s">
        <v>3188</v>
      </c>
      <c r="F846" s="12">
        <v>3.8456250000000001</v>
      </c>
      <c r="G846" s="12">
        <f t="shared" si="13"/>
        <v>4</v>
      </c>
    </row>
    <row r="847" spans="1:7" x14ac:dyDescent="0.2">
      <c r="A847" s="12" t="s">
        <v>16960</v>
      </c>
      <c r="B847" s="12" t="s">
        <v>17630</v>
      </c>
      <c r="C847" s="12" t="s">
        <v>17633</v>
      </c>
      <c r="D847" s="12" t="s">
        <v>17832</v>
      </c>
      <c r="E847" s="12" t="s">
        <v>3188</v>
      </c>
      <c r="F847" s="12">
        <v>3.9609450000000002</v>
      </c>
      <c r="G847" s="12">
        <f t="shared" si="13"/>
        <v>4</v>
      </c>
    </row>
    <row r="848" spans="1:7" x14ac:dyDescent="0.2">
      <c r="A848" s="12" t="s">
        <v>16960</v>
      </c>
      <c r="B848" s="12" t="s">
        <v>17630</v>
      </c>
      <c r="C848" s="12" t="s">
        <v>17633</v>
      </c>
      <c r="D848" s="12" t="s">
        <v>17833</v>
      </c>
      <c r="E848" s="12" t="s">
        <v>16963</v>
      </c>
      <c r="F848" s="12">
        <v>3.6725569999999998</v>
      </c>
      <c r="G848" s="12">
        <f t="shared" si="13"/>
        <v>4</v>
      </c>
    </row>
    <row r="849" spans="1:7" x14ac:dyDescent="0.2">
      <c r="A849" s="12" t="s">
        <v>16960</v>
      </c>
      <c r="B849" s="12" t="s">
        <v>17630</v>
      </c>
      <c r="C849" s="12" t="s">
        <v>17633</v>
      </c>
      <c r="D849" s="12" t="s">
        <v>17834</v>
      </c>
      <c r="E849" s="12" t="s">
        <v>3188</v>
      </c>
      <c r="F849" s="12">
        <v>3.779604</v>
      </c>
      <c r="G849" s="12">
        <f t="shared" si="13"/>
        <v>4</v>
      </c>
    </row>
    <row r="850" spans="1:7" x14ac:dyDescent="0.2">
      <c r="A850" s="12" t="s">
        <v>16960</v>
      </c>
      <c r="B850" s="12" t="s">
        <v>17630</v>
      </c>
      <c r="C850" s="12" t="s">
        <v>17633</v>
      </c>
      <c r="D850" s="12" t="s">
        <v>17835</v>
      </c>
      <c r="E850" s="12" t="s">
        <v>16963</v>
      </c>
      <c r="F850" s="12">
        <v>3.5844390000000002</v>
      </c>
      <c r="G850" s="12">
        <f t="shared" si="13"/>
        <v>4</v>
      </c>
    </row>
    <row r="851" spans="1:7" x14ac:dyDescent="0.2">
      <c r="A851" s="12" t="s">
        <v>16960</v>
      </c>
      <c r="B851" s="12" t="s">
        <v>17630</v>
      </c>
      <c r="C851" s="12" t="s">
        <v>17633</v>
      </c>
      <c r="D851" s="12" t="s">
        <v>17836</v>
      </c>
      <c r="E851" s="12" t="s">
        <v>16963</v>
      </c>
      <c r="F851" s="12">
        <v>3.7102149999999998</v>
      </c>
      <c r="G851" s="12">
        <f t="shared" si="13"/>
        <v>4</v>
      </c>
    </row>
    <row r="852" spans="1:7" x14ac:dyDescent="0.2">
      <c r="A852" s="12" t="s">
        <v>16960</v>
      </c>
      <c r="B852" s="12" t="s">
        <v>17630</v>
      </c>
      <c r="C852" s="12" t="s">
        <v>17633</v>
      </c>
      <c r="D852" s="12" t="s">
        <v>17837</v>
      </c>
      <c r="E852" s="12" t="s">
        <v>3188</v>
      </c>
      <c r="F852" s="12">
        <v>3.8306330000000002</v>
      </c>
      <c r="G852" s="12">
        <f t="shared" si="13"/>
        <v>4</v>
      </c>
    </row>
    <row r="853" spans="1:7" x14ac:dyDescent="0.2">
      <c r="A853" s="12" t="s">
        <v>16960</v>
      </c>
      <c r="B853" s="12" t="s">
        <v>17630</v>
      </c>
      <c r="C853" s="12" t="s">
        <v>17633</v>
      </c>
      <c r="D853" s="12" t="s">
        <v>17838</v>
      </c>
      <c r="E853" s="12" t="s">
        <v>16963</v>
      </c>
      <c r="F853" s="12">
        <v>3.7579479999999998</v>
      </c>
      <c r="G853" s="12">
        <f t="shared" si="13"/>
        <v>4</v>
      </c>
    </row>
    <row r="854" spans="1:7" x14ac:dyDescent="0.2">
      <c r="A854" s="12" t="s">
        <v>16960</v>
      </c>
      <c r="B854" s="12" t="s">
        <v>17630</v>
      </c>
      <c r="C854" s="12" t="s">
        <v>17633</v>
      </c>
      <c r="D854" s="12" t="s">
        <v>17839</v>
      </c>
      <c r="E854" s="12" t="s">
        <v>3188</v>
      </c>
      <c r="F854" s="12">
        <v>3.764033</v>
      </c>
      <c r="G854" s="12">
        <f t="shared" si="13"/>
        <v>4</v>
      </c>
    </row>
    <row r="855" spans="1:7" x14ac:dyDescent="0.2">
      <c r="A855" s="12" t="s">
        <v>16960</v>
      </c>
      <c r="B855" s="12" t="s">
        <v>17630</v>
      </c>
      <c r="C855" s="12" t="s">
        <v>17633</v>
      </c>
      <c r="D855" s="12" t="s">
        <v>17840</v>
      </c>
      <c r="E855" s="12" t="s">
        <v>16963</v>
      </c>
      <c r="F855" s="12">
        <v>3.604663</v>
      </c>
      <c r="G855" s="12">
        <f t="shared" si="13"/>
        <v>4</v>
      </c>
    </row>
    <row r="856" spans="1:7" x14ac:dyDescent="0.2">
      <c r="A856" s="12" t="s">
        <v>16960</v>
      </c>
      <c r="B856" s="12" t="s">
        <v>17630</v>
      </c>
      <c r="C856" s="12" t="s">
        <v>17633</v>
      </c>
      <c r="D856" s="12" t="s">
        <v>17841</v>
      </c>
      <c r="E856" s="12" t="s">
        <v>3188</v>
      </c>
      <c r="F856" s="12">
        <v>3.7535569999999998</v>
      </c>
      <c r="G856" s="12">
        <f t="shared" si="13"/>
        <v>4</v>
      </c>
    </row>
    <row r="857" spans="1:7" x14ac:dyDescent="0.2">
      <c r="A857" s="12" t="s">
        <v>16960</v>
      </c>
      <c r="B857" s="12" t="s">
        <v>17630</v>
      </c>
      <c r="C857" s="12" t="s">
        <v>17633</v>
      </c>
      <c r="D857" s="12" t="s">
        <v>17842</v>
      </c>
      <c r="E857" s="12" t="s">
        <v>16963</v>
      </c>
      <c r="F857" s="12">
        <v>3.8819089999999998</v>
      </c>
      <c r="G857" s="12">
        <f t="shared" si="13"/>
        <v>4</v>
      </c>
    </row>
    <row r="858" spans="1:7" x14ac:dyDescent="0.2">
      <c r="A858" s="12" t="s">
        <v>16960</v>
      </c>
      <c r="B858" s="12" t="s">
        <v>17630</v>
      </c>
      <c r="C858" s="12" t="s">
        <v>17633</v>
      </c>
      <c r="D858" s="12" t="s">
        <v>17843</v>
      </c>
      <c r="E858" s="12" t="s">
        <v>16963</v>
      </c>
      <c r="F858" s="12">
        <v>3.5130599999999998</v>
      </c>
      <c r="G858" s="12">
        <f t="shared" si="13"/>
        <v>4</v>
      </c>
    </row>
    <row r="859" spans="1:7" x14ac:dyDescent="0.2">
      <c r="A859" s="12" t="s">
        <v>16960</v>
      </c>
      <c r="B859" s="12" t="s">
        <v>17630</v>
      </c>
      <c r="C859" s="12" t="s">
        <v>17633</v>
      </c>
      <c r="D859" s="12" t="s">
        <v>17844</v>
      </c>
      <c r="E859" s="12" t="s">
        <v>16963</v>
      </c>
      <c r="F859" s="12">
        <v>4.0790949999999997</v>
      </c>
      <c r="G859" s="12">
        <f t="shared" si="13"/>
        <v>4</v>
      </c>
    </row>
    <row r="860" spans="1:7" x14ac:dyDescent="0.2">
      <c r="A860" s="12" t="s">
        <v>16960</v>
      </c>
      <c r="B860" s="12" t="s">
        <v>17630</v>
      </c>
      <c r="C860" s="12" t="s">
        <v>17633</v>
      </c>
      <c r="D860" s="12" t="s">
        <v>17845</v>
      </c>
      <c r="E860" s="12" t="s">
        <v>16963</v>
      </c>
      <c r="F860" s="12">
        <v>3.8386179999999999</v>
      </c>
      <c r="G860" s="12">
        <f t="shared" si="13"/>
        <v>4</v>
      </c>
    </row>
    <row r="861" spans="1:7" x14ac:dyDescent="0.2">
      <c r="A861" s="12" t="s">
        <v>16960</v>
      </c>
      <c r="B861" s="12" t="s">
        <v>17630</v>
      </c>
      <c r="C861" s="12" t="s">
        <v>17633</v>
      </c>
      <c r="D861" s="12" t="s">
        <v>17846</v>
      </c>
      <c r="E861" s="12" t="s">
        <v>3188</v>
      </c>
      <c r="F861" s="12">
        <v>3.9029159999999998</v>
      </c>
      <c r="G861" s="12">
        <f t="shared" si="13"/>
        <v>4</v>
      </c>
    </row>
    <row r="862" spans="1:7" x14ac:dyDescent="0.2">
      <c r="A862" s="12" t="s">
        <v>16960</v>
      </c>
      <c r="B862" s="12" t="s">
        <v>17630</v>
      </c>
      <c r="C862" s="12" t="s">
        <v>17633</v>
      </c>
      <c r="D862" s="12" t="s">
        <v>17847</v>
      </c>
      <c r="E862" s="12" t="s">
        <v>3188</v>
      </c>
      <c r="F862" s="12">
        <v>3.8299880000000002</v>
      </c>
      <c r="G862" s="12">
        <f t="shared" si="13"/>
        <v>4</v>
      </c>
    </row>
    <row r="863" spans="1:7" x14ac:dyDescent="0.2">
      <c r="A863" s="12" t="s">
        <v>16960</v>
      </c>
      <c r="B863" s="12" t="s">
        <v>17630</v>
      </c>
      <c r="C863" s="12" t="s">
        <v>17633</v>
      </c>
      <c r="D863" s="12" t="s">
        <v>17848</v>
      </c>
      <c r="E863" s="12" t="s">
        <v>16963</v>
      </c>
      <c r="F863" s="12">
        <v>3.9127489999999998</v>
      </c>
      <c r="G863" s="12">
        <f t="shared" si="13"/>
        <v>4</v>
      </c>
    </row>
    <row r="864" spans="1:7" x14ac:dyDescent="0.2">
      <c r="A864" s="12" t="s">
        <v>16960</v>
      </c>
      <c r="B864" s="12" t="s">
        <v>17630</v>
      </c>
      <c r="C864" s="12" t="s">
        <v>17633</v>
      </c>
      <c r="D864" s="12" t="s">
        <v>17849</v>
      </c>
      <c r="E864" s="12" t="s">
        <v>16963</v>
      </c>
      <c r="F864" s="12">
        <v>3.990872</v>
      </c>
      <c r="G864" s="12">
        <f t="shared" si="13"/>
        <v>4</v>
      </c>
    </row>
    <row r="865" spans="1:7" x14ac:dyDescent="0.2">
      <c r="A865" s="12" t="s">
        <v>16960</v>
      </c>
      <c r="B865" s="12" t="s">
        <v>17630</v>
      </c>
      <c r="C865" s="12" t="s">
        <v>17633</v>
      </c>
      <c r="D865" s="12" t="s">
        <v>17850</v>
      </c>
      <c r="E865" s="12" t="s">
        <v>3188</v>
      </c>
      <c r="F865" s="12">
        <v>3.6722739999999998</v>
      </c>
      <c r="G865" s="12">
        <f t="shared" si="13"/>
        <v>4</v>
      </c>
    </row>
    <row r="866" spans="1:7" x14ac:dyDescent="0.2">
      <c r="A866" s="12" t="s">
        <v>16960</v>
      </c>
      <c r="B866" s="12" t="s">
        <v>17630</v>
      </c>
      <c r="C866" s="12" t="s">
        <v>17633</v>
      </c>
      <c r="D866" s="12" t="s">
        <v>17851</v>
      </c>
      <c r="E866" s="12" t="s">
        <v>16963</v>
      </c>
      <c r="F866" s="12">
        <v>3.765517</v>
      </c>
      <c r="G866" s="12">
        <f t="shared" si="13"/>
        <v>4</v>
      </c>
    </row>
    <row r="867" spans="1:7" x14ac:dyDescent="0.2">
      <c r="A867" s="12" t="s">
        <v>16960</v>
      </c>
      <c r="B867" s="12" t="s">
        <v>17630</v>
      </c>
      <c r="C867" s="12" t="s">
        <v>17633</v>
      </c>
      <c r="D867" s="12" t="s">
        <v>17852</v>
      </c>
      <c r="E867" s="12" t="s">
        <v>3188</v>
      </c>
      <c r="F867" s="12">
        <v>3.9382820000000001</v>
      </c>
      <c r="G867" s="12">
        <f t="shared" si="13"/>
        <v>4</v>
      </c>
    </row>
    <row r="868" spans="1:7" x14ac:dyDescent="0.2">
      <c r="A868" s="12" t="s">
        <v>16960</v>
      </c>
      <c r="B868" s="12" t="s">
        <v>17630</v>
      </c>
      <c r="C868" s="12" t="s">
        <v>17633</v>
      </c>
      <c r="D868" s="12" t="s">
        <v>17853</v>
      </c>
      <c r="E868" s="12" t="s">
        <v>3188</v>
      </c>
      <c r="F868" s="12">
        <v>3.5809730000000002</v>
      </c>
      <c r="G868" s="12">
        <f t="shared" si="13"/>
        <v>4</v>
      </c>
    </row>
    <row r="869" spans="1:7" x14ac:dyDescent="0.2">
      <c r="A869" s="12" t="s">
        <v>16960</v>
      </c>
      <c r="B869" s="12" t="s">
        <v>17630</v>
      </c>
      <c r="C869" s="12" t="s">
        <v>17633</v>
      </c>
      <c r="D869" s="12" t="s">
        <v>17854</v>
      </c>
      <c r="E869" s="12" t="s">
        <v>16963</v>
      </c>
      <c r="F869" s="12">
        <v>3.5845039999999999</v>
      </c>
      <c r="G869" s="12">
        <f t="shared" si="13"/>
        <v>4</v>
      </c>
    </row>
    <row r="870" spans="1:7" x14ac:dyDescent="0.2">
      <c r="A870" s="12" t="s">
        <v>16960</v>
      </c>
      <c r="B870" s="12" t="s">
        <v>17630</v>
      </c>
      <c r="C870" s="12" t="s">
        <v>17633</v>
      </c>
      <c r="D870" s="12" t="s">
        <v>17855</v>
      </c>
      <c r="E870" s="12" t="s">
        <v>3188</v>
      </c>
      <c r="F870" s="12">
        <v>4.4152279999999999</v>
      </c>
      <c r="G870" s="12">
        <f t="shared" si="13"/>
        <v>4</v>
      </c>
    </row>
    <row r="871" spans="1:7" x14ac:dyDescent="0.2">
      <c r="A871" s="12" t="s">
        <v>16960</v>
      </c>
      <c r="B871" s="12" t="s">
        <v>17630</v>
      </c>
      <c r="C871" s="12" t="s">
        <v>17633</v>
      </c>
      <c r="D871" s="12" t="s">
        <v>17856</v>
      </c>
      <c r="E871" s="12" t="s">
        <v>3188</v>
      </c>
      <c r="F871" s="12">
        <v>3.9069929999999999</v>
      </c>
      <c r="G871" s="12">
        <f t="shared" si="13"/>
        <v>4</v>
      </c>
    </row>
    <row r="872" spans="1:7" x14ac:dyDescent="0.2">
      <c r="A872" s="12" t="s">
        <v>16960</v>
      </c>
      <c r="B872" s="12" t="s">
        <v>17630</v>
      </c>
      <c r="C872" s="12" t="s">
        <v>17633</v>
      </c>
      <c r="D872" s="12" t="s">
        <v>17857</v>
      </c>
      <c r="E872" s="12" t="s">
        <v>3188</v>
      </c>
      <c r="F872" s="12">
        <v>3.6792699999999998</v>
      </c>
      <c r="G872" s="12">
        <f t="shared" si="13"/>
        <v>4</v>
      </c>
    </row>
    <row r="873" spans="1:7" x14ac:dyDescent="0.2">
      <c r="A873" s="12" t="s">
        <v>16960</v>
      </c>
      <c r="B873" s="12" t="s">
        <v>17630</v>
      </c>
      <c r="C873" s="12" t="s">
        <v>17633</v>
      </c>
      <c r="D873" s="12" t="s">
        <v>17858</v>
      </c>
      <c r="E873" s="12" t="s">
        <v>16963</v>
      </c>
      <c r="F873" s="12">
        <v>4.0888970000000002</v>
      </c>
      <c r="G873" s="12">
        <f t="shared" si="13"/>
        <v>4</v>
      </c>
    </row>
    <row r="874" spans="1:7" x14ac:dyDescent="0.2">
      <c r="A874" s="12" t="s">
        <v>16960</v>
      </c>
      <c r="B874" s="12" t="s">
        <v>17630</v>
      </c>
      <c r="C874" s="12" t="s">
        <v>17633</v>
      </c>
      <c r="D874" s="12" t="s">
        <v>17859</v>
      </c>
      <c r="E874" s="12" t="s">
        <v>3188</v>
      </c>
      <c r="F874" s="12">
        <v>3.6795019999999998</v>
      </c>
      <c r="G874" s="12">
        <f t="shared" si="13"/>
        <v>4</v>
      </c>
    </row>
    <row r="875" spans="1:7" x14ac:dyDescent="0.2">
      <c r="A875" s="12" t="s">
        <v>16960</v>
      </c>
      <c r="B875" s="12" t="s">
        <v>17630</v>
      </c>
      <c r="C875" s="12" t="s">
        <v>17633</v>
      </c>
      <c r="D875" s="12" t="s">
        <v>17860</v>
      </c>
      <c r="E875" s="12" t="s">
        <v>3188</v>
      </c>
      <c r="F875" s="12">
        <v>4.0189089999999998</v>
      </c>
      <c r="G875" s="12">
        <f t="shared" si="13"/>
        <v>4</v>
      </c>
    </row>
    <row r="876" spans="1:7" x14ac:dyDescent="0.2">
      <c r="A876" s="12" t="s">
        <v>16960</v>
      </c>
      <c r="B876" s="12" t="s">
        <v>17630</v>
      </c>
      <c r="C876" s="12" t="s">
        <v>17633</v>
      </c>
      <c r="D876" s="12" t="s">
        <v>17861</v>
      </c>
      <c r="E876" s="12" t="s">
        <v>16963</v>
      </c>
      <c r="F876" s="12">
        <v>3.760958</v>
      </c>
      <c r="G876" s="12">
        <f t="shared" si="13"/>
        <v>4</v>
      </c>
    </row>
    <row r="877" spans="1:7" x14ac:dyDescent="0.2">
      <c r="A877" s="12" t="s">
        <v>16960</v>
      </c>
      <c r="B877" s="12" t="s">
        <v>17630</v>
      </c>
      <c r="C877" s="12" t="s">
        <v>17633</v>
      </c>
      <c r="D877" s="12" t="s">
        <v>17862</v>
      </c>
      <c r="E877" s="12" t="s">
        <v>3188</v>
      </c>
      <c r="F877" s="12">
        <v>3.6747679999999998</v>
      </c>
      <c r="G877" s="12">
        <f t="shared" si="13"/>
        <v>4</v>
      </c>
    </row>
    <row r="878" spans="1:7" x14ac:dyDescent="0.2">
      <c r="A878" s="12" t="s">
        <v>16960</v>
      </c>
      <c r="B878" s="12" t="s">
        <v>17630</v>
      </c>
      <c r="C878" s="12" t="s">
        <v>17633</v>
      </c>
      <c r="D878" s="12" t="s">
        <v>17863</v>
      </c>
      <c r="E878" s="12" t="s">
        <v>16963</v>
      </c>
      <c r="F878" s="12">
        <v>3.813523</v>
      </c>
      <c r="G878" s="12">
        <f t="shared" si="13"/>
        <v>4</v>
      </c>
    </row>
    <row r="879" spans="1:7" x14ac:dyDescent="0.2">
      <c r="A879" s="12" t="s">
        <v>16960</v>
      </c>
      <c r="B879" s="12" t="s">
        <v>17630</v>
      </c>
      <c r="C879" s="12" t="s">
        <v>17633</v>
      </c>
      <c r="D879" s="12" t="s">
        <v>17864</v>
      </c>
      <c r="E879" s="12" t="s">
        <v>3188</v>
      </c>
      <c r="F879" s="12">
        <v>3.73786</v>
      </c>
      <c r="G879" s="12">
        <f t="shared" si="13"/>
        <v>4</v>
      </c>
    </row>
    <row r="880" spans="1:7" x14ac:dyDescent="0.2">
      <c r="A880" s="12" t="s">
        <v>16960</v>
      </c>
      <c r="B880" s="12" t="s">
        <v>17630</v>
      </c>
      <c r="C880" s="12" t="s">
        <v>17633</v>
      </c>
      <c r="D880" s="12" t="s">
        <v>17865</v>
      </c>
      <c r="E880" s="12" t="s">
        <v>3188</v>
      </c>
      <c r="F880" s="12">
        <v>3.90171</v>
      </c>
      <c r="G880" s="12">
        <f t="shared" si="13"/>
        <v>4</v>
      </c>
    </row>
    <row r="881" spans="1:7" x14ac:dyDescent="0.2">
      <c r="A881" s="12" t="s">
        <v>16960</v>
      </c>
      <c r="B881" s="12" t="s">
        <v>17630</v>
      </c>
      <c r="C881" s="12" t="s">
        <v>17633</v>
      </c>
      <c r="D881" s="12" t="s">
        <v>17866</v>
      </c>
      <c r="E881" s="12" t="s">
        <v>3188</v>
      </c>
      <c r="F881" s="12">
        <v>3.982507</v>
      </c>
      <c r="G881" s="12">
        <f t="shared" si="13"/>
        <v>4</v>
      </c>
    </row>
    <row r="882" spans="1:7" x14ac:dyDescent="0.2">
      <c r="A882" s="12" t="s">
        <v>16960</v>
      </c>
      <c r="B882" s="12" t="s">
        <v>17630</v>
      </c>
      <c r="C882" s="12" t="s">
        <v>17636</v>
      </c>
      <c r="D882" s="12" t="s">
        <v>17867</v>
      </c>
      <c r="E882" s="12" t="s">
        <v>3188</v>
      </c>
      <c r="F882" s="12">
        <v>3.7705310000000001</v>
      </c>
      <c r="G882" s="12">
        <f t="shared" si="13"/>
        <v>4</v>
      </c>
    </row>
    <row r="883" spans="1:7" x14ac:dyDescent="0.2">
      <c r="A883" s="12" t="s">
        <v>16960</v>
      </c>
      <c r="B883" s="12" t="s">
        <v>17630</v>
      </c>
      <c r="C883" s="12" t="s">
        <v>17636</v>
      </c>
      <c r="D883" s="12" t="s">
        <v>17868</v>
      </c>
      <c r="E883" s="12" t="s">
        <v>16963</v>
      </c>
      <c r="F883" s="12">
        <v>3.7087569999999999</v>
      </c>
      <c r="G883" s="12">
        <f t="shared" si="13"/>
        <v>4</v>
      </c>
    </row>
    <row r="884" spans="1:7" x14ac:dyDescent="0.2">
      <c r="A884" s="12" t="s">
        <v>16960</v>
      </c>
      <c r="B884" s="12" t="s">
        <v>17630</v>
      </c>
      <c r="C884" s="12" t="s">
        <v>17636</v>
      </c>
      <c r="D884" s="12" t="s">
        <v>17869</v>
      </c>
      <c r="E884" s="12" t="s">
        <v>3188</v>
      </c>
      <c r="F884" s="12">
        <v>3.689565</v>
      </c>
      <c r="G884" s="12">
        <f t="shared" si="13"/>
        <v>4</v>
      </c>
    </row>
    <row r="885" spans="1:7" x14ac:dyDescent="0.2">
      <c r="A885" s="12" t="s">
        <v>16960</v>
      </c>
      <c r="B885" s="12" t="s">
        <v>17630</v>
      </c>
      <c r="C885" s="12" t="s">
        <v>17636</v>
      </c>
      <c r="D885" s="12" t="s">
        <v>17870</v>
      </c>
      <c r="E885" s="12" t="s">
        <v>16963</v>
      </c>
      <c r="F885" s="12">
        <v>3.8801510000000001</v>
      </c>
      <c r="G885" s="12">
        <f t="shared" si="13"/>
        <v>4</v>
      </c>
    </row>
    <row r="886" spans="1:7" x14ac:dyDescent="0.2">
      <c r="A886" s="12" t="s">
        <v>16960</v>
      </c>
      <c r="B886" s="12" t="s">
        <v>17630</v>
      </c>
      <c r="C886" s="12" t="s">
        <v>17636</v>
      </c>
      <c r="D886" s="12" t="s">
        <v>17871</v>
      </c>
      <c r="E886" s="12" t="s">
        <v>16963</v>
      </c>
      <c r="F886" s="12">
        <v>4.0266970000000004</v>
      </c>
      <c r="G886" s="12">
        <f t="shared" si="13"/>
        <v>4</v>
      </c>
    </row>
    <row r="887" spans="1:7" x14ac:dyDescent="0.2">
      <c r="A887" s="12" t="s">
        <v>16960</v>
      </c>
      <c r="B887" s="12" t="s">
        <v>17630</v>
      </c>
      <c r="C887" s="12" t="s">
        <v>17636</v>
      </c>
      <c r="D887" s="12" t="s">
        <v>17872</v>
      </c>
      <c r="E887" s="12" t="s">
        <v>3188</v>
      </c>
      <c r="F887" s="12">
        <v>3.7683409999999999</v>
      </c>
      <c r="G887" s="12">
        <f t="shared" si="13"/>
        <v>4</v>
      </c>
    </row>
    <row r="888" spans="1:7" x14ac:dyDescent="0.2">
      <c r="A888" s="12" t="s">
        <v>16960</v>
      </c>
      <c r="B888" s="12" t="s">
        <v>17630</v>
      </c>
      <c r="C888" s="12" t="s">
        <v>17636</v>
      </c>
      <c r="D888" s="12" t="s">
        <v>17873</v>
      </c>
      <c r="E888" s="12" t="s">
        <v>16963</v>
      </c>
      <c r="F888" s="12">
        <v>3.7063700000000002</v>
      </c>
      <c r="G888" s="12">
        <f t="shared" si="13"/>
        <v>4</v>
      </c>
    </row>
    <row r="889" spans="1:7" x14ac:dyDescent="0.2">
      <c r="A889" s="12" t="s">
        <v>16960</v>
      </c>
      <c r="B889" s="12" t="s">
        <v>17630</v>
      </c>
      <c r="C889" s="12" t="s">
        <v>17636</v>
      </c>
      <c r="D889" s="12" t="s">
        <v>17874</v>
      </c>
      <c r="E889" s="12" t="s">
        <v>16963</v>
      </c>
      <c r="F889" s="12">
        <v>3.6335540000000002</v>
      </c>
      <c r="G889" s="12">
        <f t="shared" si="13"/>
        <v>4</v>
      </c>
    </row>
    <row r="890" spans="1:7" x14ac:dyDescent="0.2">
      <c r="A890" s="12" t="s">
        <v>16960</v>
      </c>
      <c r="B890" s="12" t="s">
        <v>17630</v>
      </c>
      <c r="C890" s="12" t="s">
        <v>17636</v>
      </c>
      <c r="D890" s="12" t="s">
        <v>17875</v>
      </c>
      <c r="E890" s="12" t="s">
        <v>3188</v>
      </c>
      <c r="F890" s="12">
        <v>3.7888950000000001</v>
      </c>
      <c r="G890" s="12">
        <f t="shared" si="13"/>
        <v>4</v>
      </c>
    </row>
    <row r="891" spans="1:7" x14ac:dyDescent="0.2">
      <c r="A891" s="12" t="s">
        <v>16960</v>
      </c>
      <c r="B891" s="12" t="s">
        <v>17630</v>
      </c>
      <c r="C891" s="12" t="s">
        <v>17636</v>
      </c>
      <c r="D891" s="12" t="s">
        <v>17876</v>
      </c>
      <c r="E891" s="12" t="s">
        <v>16963</v>
      </c>
      <c r="F891" s="12">
        <v>3.7000860000000002</v>
      </c>
      <c r="G891" s="12">
        <f t="shared" si="13"/>
        <v>4</v>
      </c>
    </row>
    <row r="892" spans="1:7" x14ac:dyDescent="0.2">
      <c r="A892" s="12" t="s">
        <v>16960</v>
      </c>
      <c r="B892" s="12" t="s">
        <v>17630</v>
      </c>
      <c r="C892" s="12" t="s">
        <v>17636</v>
      </c>
      <c r="D892" s="12" t="s">
        <v>17877</v>
      </c>
      <c r="E892" s="12" t="s">
        <v>16963</v>
      </c>
      <c r="F892" s="12">
        <v>3.888922</v>
      </c>
      <c r="G892" s="12">
        <f t="shared" si="13"/>
        <v>4</v>
      </c>
    </row>
    <row r="893" spans="1:7" x14ac:dyDescent="0.2">
      <c r="A893" s="12" t="s">
        <v>16960</v>
      </c>
      <c r="B893" s="12" t="s">
        <v>17630</v>
      </c>
      <c r="C893" s="12" t="s">
        <v>17636</v>
      </c>
      <c r="D893" s="12" t="s">
        <v>17878</v>
      </c>
      <c r="E893" s="12" t="s">
        <v>3188</v>
      </c>
      <c r="F893" s="12">
        <v>3.9986030000000001</v>
      </c>
      <c r="G893" s="12">
        <f t="shared" si="13"/>
        <v>4</v>
      </c>
    </row>
    <row r="894" spans="1:7" x14ac:dyDescent="0.2">
      <c r="A894" s="12" t="s">
        <v>16960</v>
      </c>
      <c r="B894" s="12" t="s">
        <v>17630</v>
      </c>
      <c r="C894" s="12" t="s">
        <v>17636</v>
      </c>
      <c r="D894" s="12" t="s">
        <v>17879</v>
      </c>
      <c r="E894" s="12" t="s">
        <v>3188</v>
      </c>
      <c r="F894" s="12">
        <v>4.3290649999999999</v>
      </c>
      <c r="G894" s="12">
        <f t="shared" si="13"/>
        <v>4</v>
      </c>
    </row>
    <row r="895" spans="1:7" x14ac:dyDescent="0.2">
      <c r="A895" s="12" t="s">
        <v>16960</v>
      </c>
      <c r="B895" s="12" t="s">
        <v>17630</v>
      </c>
      <c r="C895" s="12" t="s">
        <v>17636</v>
      </c>
      <c r="D895" s="12" t="s">
        <v>17880</v>
      </c>
      <c r="E895" s="12" t="s">
        <v>3188</v>
      </c>
      <c r="F895" s="12">
        <v>4.0318319999999996</v>
      </c>
      <c r="G895" s="12">
        <f t="shared" si="13"/>
        <v>4</v>
      </c>
    </row>
    <row r="896" spans="1:7" x14ac:dyDescent="0.2">
      <c r="A896" s="12" t="s">
        <v>16960</v>
      </c>
      <c r="B896" s="12" t="s">
        <v>17630</v>
      </c>
      <c r="C896" s="12" t="s">
        <v>17636</v>
      </c>
      <c r="D896" s="12" t="s">
        <v>17881</v>
      </c>
      <c r="E896" s="12" t="s">
        <v>16963</v>
      </c>
      <c r="F896" s="12">
        <v>4.0011039999999998</v>
      </c>
      <c r="G896" s="12">
        <f t="shared" si="13"/>
        <v>4</v>
      </c>
    </row>
    <row r="897" spans="1:7" x14ac:dyDescent="0.2">
      <c r="A897" s="12" t="s">
        <v>16960</v>
      </c>
      <c r="B897" s="12" t="s">
        <v>17630</v>
      </c>
      <c r="C897" s="12" t="s">
        <v>17636</v>
      </c>
      <c r="D897" s="12" t="s">
        <v>17882</v>
      </c>
      <c r="E897" s="12" t="s">
        <v>16963</v>
      </c>
      <c r="F897" s="12">
        <v>4.0027229999999996</v>
      </c>
      <c r="G897" s="12">
        <f t="shared" si="13"/>
        <v>4</v>
      </c>
    </row>
    <row r="898" spans="1:7" x14ac:dyDescent="0.2">
      <c r="A898" s="12" t="s">
        <v>16960</v>
      </c>
      <c r="B898" s="12" t="s">
        <v>17630</v>
      </c>
      <c r="C898" s="12" t="s">
        <v>17636</v>
      </c>
      <c r="D898" s="12" t="s">
        <v>17883</v>
      </c>
      <c r="E898" s="12" t="s">
        <v>16963</v>
      </c>
      <c r="F898" s="12">
        <v>3.698391</v>
      </c>
      <c r="G898" s="12">
        <f t="shared" ref="G898:G961" si="14">ROUND(F898,0)</f>
        <v>4</v>
      </c>
    </row>
    <row r="899" spans="1:7" x14ac:dyDescent="0.2">
      <c r="A899" s="12" t="s">
        <v>16960</v>
      </c>
      <c r="B899" s="12" t="s">
        <v>17630</v>
      </c>
      <c r="C899" s="12" t="s">
        <v>17636</v>
      </c>
      <c r="D899" s="12" t="s">
        <v>17884</v>
      </c>
      <c r="E899" s="12" t="s">
        <v>3188</v>
      </c>
      <c r="F899" s="12">
        <v>3.7475000000000001</v>
      </c>
      <c r="G899" s="12">
        <f t="shared" si="14"/>
        <v>4</v>
      </c>
    </row>
    <row r="900" spans="1:7" x14ac:dyDescent="0.2">
      <c r="A900" s="12" t="s">
        <v>16960</v>
      </c>
      <c r="B900" s="12" t="s">
        <v>17630</v>
      </c>
      <c r="C900" s="12" t="s">
        <v>17636</v>
      </c>
      <c r="D900" s="12" t="s">
        <v>17885</v>
      </c>
      <c r="E900" s="12" t="s">
        <v>3188</v>
      </c>
      <c r="F900" s="12">
        <v>3.7993420000000002</v>
      </c>
      <c r="G900" s="12">
        <f t="shared" si="14"/>
        <v>4</v>
      </c>
    </row>
    <row r="901" spans="1:7" x14ac:dyDescent="0.2">
      <c r="A901" s="12" t="s">
        <v>16960</v>
      </c>
      <c r="B901" s="12" t="s">
        <v>17630</v>
      </c>
      <c r="C901" s="12" t="s">
        <v>17636</v>
      </c>
      <c r="D901" s="12" t="s">
        <v>17886</v>
      </c>
      <c r="E901" s="12" t="s">
        <v>16963</v>
      </c>
      <c r="F901" s="12">
        <v>3.6189429999999998</v>
      </c>
      <c r="G901" s="12">
        <f t="shared" si="14"/>
        <v>4</v>
      </c>
    </row>
    <row r="902" spans="1:7" x14ac:dyDescent="0.2">
      <c r="A902" s="12" t="s">
        <v>16960</v>
      </c>
      <c r="B902" s="12" t="s">
        <v>17630</v>
      </c>
      <c r="C902" s="12" t="s">
        <v>17636</v>
      </c>
      <c r="D902" s="12" t="s">
        <v>17887</v>
      </c>
      <c r="E902" s="12" t="s">
        <v>3188</v>
      </c>
      <c r="F902" s="12">
        <v>3.5531570000000001</v>
      </c>
      <c r="G902" s="12">
        <f t="shared" si="14"/>
        <v>4</v>
      </c>
    </row>
    <row r="903" spans="1:7" x14ac:dyDescent="0.2">
      <c r="A903" s="12" t="s">
        <v>16960</v>
      </c>
      <c r="B903" s="12" t="s">
        <v>17630</v>
      </c>
      <c r="C903" s="12" t="s">
        <v>17636</v>
      </c>
      <c r="D903" s="12" t="s">
        <v>17888</v>
      </c>
      <c r="E903" s="12" t="s">
        <v>3188</v>
      </c>
      <c r="F903" s="12">
        <v>3.7726850000000001</v>
      </c>
      <c r="G903" s="12">
        <f t="shared" si="14"/>
        <v>4</v>
      </c>
    </row>
    <row r="904" spans="1:7" x14ac:dyDescent="0.2">
      <c r="A904" s="12" t="s">
        <v>16960</v>
      </c>
      <c r="B904" s="12" t="s">
        <v>17630</v>
      </c>
      <c r="C904" s="12" t="s">
        <v>17636</v>
      </c>
      <c r="D904" s="12" t="s">
        <v>17889</v>
      </c>
      <c r="E904" s="12" t="s">
        <v>16963</v>
      </c>
      <c r="F904" s="12">
        <v>3.6696710000000001</v>
      </c>
      <c r="G904" s="12">
        <f t="shared" si="14"/>
        <v>4</v>
      </c>
    </row>
    <row r="905" spans="1:7" x14ac:dyDescent="0.2">
      <c r="A905" s="12" t="s">
        <v>16960</v>
      </c>
      <c r="B905" s="12" t="s">
        <v>17630</v>
      </c>
      <c r="C905" s="12" t="s">
        <v>17636</v>
      </c>
      <c r="D905" s="12" t="s">
        <v>17890</v>
      </c>
      <c r="E905" s="12" t="s">
        <v>3188</v>
      </c>
      <c r="F905" s="12">
        <v>3.7117110000000002</v>
      </c>
      <c r="G905" s="12">
        <f t="shared" si="14"/>
        <v>4</v>
      </c>
    </row>
    <row r="906" spans="1:7" x14ac:dyDescent="0.2">
      <c r="A906" s="12" t="s">
        <v>16960</v>
      </c>
      <c r="B906" s="12" t="s">
        <v>17630</v>
      </c>
      <c r="C906" s="12" t="s">
        <v>17636</v>
      </c>
      <c r="D906" s="12" t="s">
        <v>17891</v>
      </c>
      <c r="E906" s="12" t="s">
        <v>16963</v>
      </c>
      <c r="F906" s="12">
        <v>3.8536730000000001</v>
      </c>
      <c r="G906" s="12">
        <f t="shared" si="14"/>
        <v>4</v>
      </c>
    </row>
    <row r="907" spans="1:7" x14ac:dyDescent="0.2">
      <c r="A907" s="12" t="s">
        <v>16960</v>
      </c>
      <c r="B907" s="12" t="s">
        <v>17630</v>
      </c>
      <c r="C907" s="12" t="s">
        <v>17636</v>
      </c>
      <c r="D907" s="12" t="s">
        <v>17892</v>
      </c>
      <c r="E907" s="12" t="s">
        <v>3188</v>
      </c>
      <c r="F907" s="12">
        <v>3.7716599999999998</v>
      </c>
      <c r="G907" s="12">
        <f t="shared" si="14"/>
        <v>4</v>
      </c>
    </row>
    <row r="908" spans="1:7" x14ac:dyDescent="0.2">
      <c r="A908" s="12" t="s">
        <v>16960</v>
      </c>
      <c r="B908" s="12" t="s">
        <v>17630</v>
      </c>
      <c r="C908" s="12" t="s">
        <v>17636</v>
      </c>
      <c r="D908" s="12" t="s">
        <v>17893</v>
      </c>
      <c r="E908" s="12" t="s">
        <v>16963</v>
      </c>
      <c r="F908" s="12">
        <v>3.686499</v>
      </c>
      <c r="G908" s="12">
        <f t="shared" si="14"/>
        <v>4</v>
      </c>
    </row>
    <row r="909" spans="1:7" x14ac:dyDescent="0.2">
      <c r="A909" s="12" t="s">
        <v>16960</v>
      </c>
      <c r="B909" s="12" t="s">
        <v>17630</v>
      </c>
      <c r="C909" s="12" t="s">
        <v>17636</v>
      </c>
      <c r="D909" s="12" t="s">
        <v>17894</v>
      </c>
      <c r="E909" s="12" t="s">
        <v>3188</v>
      </c>
      <c r="F909" s="12">
        <v>3.8125</v>
      </c>
      <c r="G909" s="12">
        <f t="shared" si="14"/>
        <v>4</v>
      </c>
    </row>
    <row r="910" spans="1:7" x14ac:dyDescent="0.2">
      <c r="A910" s="12" t="s">
        <v>16960</v>
      </c>
      <c r="B910" s="12" t="s">
        <v>17630</v>
      </c>
      <c r="C910" s="12" t="s">
        <v>17636</v>
      </c>
      <c r="D910" s="12" t="s">
        <v>17895</v>
      </c>
      <c r="E910" s="12" t="s">
        <v>16963</v>
      </c>
      <c r="F910" s="12">
        <v>3.61185</v>
      </c>
      <c r="G910" s="12">
        <f t="shared" si="14"/>
        <v>4</v>
      </c>
    </row>
    <row r="911" spans="1:7" x14ac:dyDescent="0.2">
      <c r="A911" s="12" t="s">
        <v>16960</v>
      </c>
      <c r="B911" s="12" t="s">
        <v>17630</v>
      </c>
      <c r="C911" s="12" t="s">
        <v>17636</v>
      </c>
      <c r="D911" s="12" t="s">
        <v>17896</v>
      </c>
      <c r="E911" s="12" t="s">
        <v>3188</v>
      </c>
      <c r="F911" s="12">
        <v>3.6463670000000001</v>
      </c>
      <c r="G911" s="12">
        <f t="shared" si="14"/>
        <v>4</v>
      </c>
    </row>
    <row r="912" spans="1:7" x14ac:dyDescent="0.2">
      <c r="A912" s="12" t="s">
        <v>16960</v>
      </c>
      <c r="B912" s="12" t="s">
        <v>17630</v>
      </c>
      <c r="C912" s="12" t="s">
        <v>17636</v>
      </c>
      <c r="D912" s="12" t="s">
        <v>17897</v>
      </c>
      <c r="E912" s="12" t="s">
        <v>16963</v>
      </c>
      <c r="F912" s="12">
        <v>3.885329</v>
      </c>
      <c r="G912" s="12">
        <f t="shared" si="14"/>
        <v>4</v>
      </c>
    </row>
    <row r="913" spans="1:7" x14ac:dyDescent="0.2">
      <c r="A913" s="12" t="s">
        <v>16960</v>
      </c>
      <c r="B913" s="12" t="s">
        <v>17630</v>
      </c>
      <c r="C913" s="12" t="s">
        <v>17636</v>
      </c>
      <c r="D913" s="12" t="s">
        <v>17898</v>
      </c>
      <c r="E913" s="12" t="s">
        <v>16963</v>
      </c>
      <c r="F913" s="12">
        <v>3.9610439999999998</v>
      </c>
      <c r="G913" s="12">
        <f t="shared" si="14"/>
        <v>4</v>
      </c>
    </row>
    <row r="914" spans="1:7" x14ac:dyDescent="0.2">
      <c r="A914" s="12" t="s">
        <v>16960</v>
      </c>
      <c r="B914" s="12" t="s">
        <v>17630</v>
      </c>
      <c r="C914" s="12" t="s">
        <v>17636</v>
      </c>
      <c r="D914" s="12" t="s">
        <v>17899</v>
      </c>
      <c r="E914" s="12" t="s">
        <v>16963</v>
      </c>
      <c r="F914" s="12">
        <v>3.6605210000000001</v>
      </c>
      <c r="G914" s="12">
        <f t="shared" si="14"/>
        <v>4</v>
      </c>
    </row>
    <row r="915" spans="1:7" x14ac:dyDescent="0.2">
      <c r="A915" s="12" t="s">
        <v>17039</v>
      </c>
      <c r="B915" s="12" t="s">
        <v>17630</v>
      </c>
      <c r="C915" s="12" t="s">
        <v>17900</v>
      </c>
      <c r="D915" s="12" t="s">
        <v>17901</v>
      </c>
      <c r="E915" s="12" t="s">
        <v>3188</v>
      </c>
      <c r="F915" s="12">
        <v>3.859534</v>
      </c>
      <c r="G915" s="12">
        <f t="shared" si="14"/>
        <v>4</v>
      </c>
    </row>
    <row r="916" spans="1:7" x14ac:dyDescent="0.2">
      <c r="A916" s="12" t="s">
        <v>17039</v>
      </c>
      <c r="B916" s="12" t="s">
        <v>17630</v>
      </c>
      <c r="C916" s="12" t="s">
        <v>17900</v>
      </c>
      <c r="D916" s="12" t="s">
        <v>17902</v>
      </c>
      <c r="E916" s="12" t="s">
        <v>3188</v>
      </c>
      <c r="F916" s="12">
        <v>3.8945799999999999</v>
      </c>
      <c r="G916" s="12">
        <f t="shared" si="14"/>
        <v>4</v>
      </c>
    </row>
    <row r="917" spans="1:7" x14ac:dyDescent="0.2">
      <c r="A917" s="12" t="s">
        <v>17039</v>
      </c>
      <c r="B917" s="12" t="s">
        <v>17630</v>
      </c>
      <c r="C917" s="12" t="s">
        <v>17707</v>
      </c>
      <c r="D917" s="12" t="s">
        <v>17903</v>
      </c>
      <c r="E917" s="12" t="s">
        <v>16963</v>
      </c>
      <c r="F917" s="12">
        <v>3.8225009999999999</v>
      </c>
      <c r="G917" s="12">
        <f t="shared" si="14"/>
        <v>4</v>
      </c>
    </row>
    <row r="918" spans="1:7" x14ac:dyDescent="0.2">
      <c r="A918" s="12" t="s">
        <v>17039</v>
      </c>
      <c r="B918" s="12" t="s">
        <v>17630</v>
      </c>
      <c r="C918" s="12" t="s">
        <v>17904</v>
      </c>
      <c r="D918" s="12" t="s">
        <v>17905</v>
      </c>
      <c r="E918" s="12" t="s">
        <v>16963</v>
      </c>
      <c r="F918" s="12">
        <v>3.9243600000000001</v>
      </c>
      <c r="G918" s="12">
        <f t="shared" si="14"/>
        <v>4</v>
      </c>
    </row>
    <row r="919" spans="1:7" x14ac:dyDescent="0.2">
      <c r="A919" s="12" t="s">
        <v>17039</v>
      </c>
      <c r="B919" s="12" t="s">
        <v>17630</v>
      </c>
      <c r="C919" s="12" t="s">
        <v>17710</v>
      </c>
      <c r="D919" s="12" t="s">
        <v>17906</v>
      </c>
      <c r="E919" s="12" t="s">
        <v>3188</v>
      </c>
      <c r="F919" s="12">
        <v>3.9192900000000002</v>
      </c>
      <c r="G919" s="12">
        <f t="shared" si="14"/>
        <v>4</v>
      </c>
    </row>
    <row r="920" spans="1:7" x14ac:dyDescent="0.2">
      <c r="A920" s="12" t="s">
        <v>17039</v>
      </c>
      <c r="B920" s="12" t="s">
        <v>17630</v>
      </c>
      <c r="C920" s="12" t="s">
        <v>17712</v>
      </c>
      <c r="D920" s="12" t="s">
        <v>17907</v>
      </c>
      <c r="E920" s="12" t="s">
        <v>16963</v>
      </c>
      <c r="F920" s="12">
        <v>3.9704259999999998</v>
      </c>
      <c r="G920" s="12">
        <f t="shared" si="14"/>
        <v>4</v>
      </c>
    </row>
    <row r="921" spans="1:7" x14ac:dyDescent="0.2">
      <c r="A921" s="12" t="s">
        <v>17039</v>
      </c>
      <c r="B921" s="12" t="s">
        <v>17630</v>
      </c>
      <c r="C921" s="12" t="s">
        <v>17716</v>
      </c>
      <c r="D921" s="12" t="s">
        <v>17908</v>
      </c>
      <c r="E921" s="12" t="s">
        <v>3188</v>
      </c>
      <c r="F921" s="12">
        <v>3.8839299999999999</v>
      </c>
      <c r="G921" s="12">
        <f t="shared" si="14"/>
        <v>4</v>
      </c>
    </row>
    <row r="922" spans="1:7" x14ac:dyDescent="0.2">
      <c r="A922" s="12" t="s">
        <v>16960</v>
      </c>
      <c r="B922" s="12" t="s">
        <v>17630</v>
      </c>
      <c r="C922" s="12" t="s">
        <v>17643</v>
      </c>
      <c r="D922" s="12" t="s">
        <v>17909</v>
      </c>
      <c r="E922" s="12" t="s">
        <v>16963</v>
      </c>
      <c r="F922" s="12">
        <v>4.7915809999999999</v>
      </c>
      <c r="G922" s="12">
        <f t="shared" si="14"/>
        <v>5</v>
      </c>
    </row>
    <row r="923" spans="1:7" x14ac:dyDescent="0.2">
      <c r="A923" s="12" t="s">
        <v>16960</v>
      </c>
      <c r="B923" s="12" t="s">
        <v>17630</v>
      </c>
      <c r="C923" s="12" t="s">
        <v>17643</v>
      </c>
      <c r="D923" s="12" t="s">
        <v>17910</v>
      </c>
      <c r="E923" s="12" t="s">
        <v>3188</v>
      </c>
      <c r="F923" s="12">
        <v>4.7478340000000001</v>
      </c>
      <c r="G923" s="12">
        <f t="shared" si="14"/>
        <v>5</v>
      </c>
    </row>
    <row r="924" spans="1:7" x14ac:dyDescent="0.2">
      <c r="A924" s="12" t="s">
        <v>16960</v>
      </c>
      <c r="B924" s="12" t="s">
        <v>17630</v>
      </c>
      <c r="C924" s="12" t="s">
        <v>17643</v>
      </c>
      <c r="D924" s="12" t="s">
        <v>17911</v>
      </c>
      <c r="E924" s="12" t="s">
        <v>16963</v>
      </c>
      <c r="F924" s="12">
        <v>4.874403</v>
      </c>
      <c r="G924" s="12">
        <f t="shared" si="14"/>
        <v>5</v>
      </c>
    </row>
    <row r="925" spans="1:7" x14ac:dyDescent="0.2">
      <c r="A925" s="12" t="s">
        <v>16960</v>
      </c>
      <c r="B925" s="12" t="s">
        <v>17630</v>
      </c>
      <c r="C925" s="12" t="s">
        <v>17643</v>
      </c>
      <c r="D925" s="12" t="s">
        <v>17912</v>
      </c>
      <c r="E925" s="12" t="s">
        <v>16963</v>
      </c>
      <c r="F925" s="12">
        <v>4.7361449999999996</v>
      </c>
      <c r="G925" s="12">
        <f t="shared" si="14"/>
        <v>5</v>
      </c>
    </row>
    <row r="926" spans="1:7" x14ac:dyDescent="0.2">
      <c r="A926" s="12" t="s">
        <v>16960</v>
      </c>
      <c r="B926" s="12" t="s">
        <v>17630</v>
      </c>
      <c r="C926" s="12" t="s">
        <v>17643</v>
      </c>
      <c r="D926" s="12" t="s">
        <v>17913</v>
      </c>
      <c r="E926" s="12" t="s">
        <v>16963</v>
      </c>
      <c r="F926" s="12">
        <v>4.5121200000000004</v>
      </c>
      <c r="G926" s="12">
        <f t="shared" si="14"/>
        <v>5</v>
      </c>
    </row>
    <row r="927" spans="1:7" x14ac:dyDescent="0.2">
      <c r="A927" s="12" t="s">
        <v>16960</v>
      </c>
      <c r="B927" s="12" t="s">
        <v>17630</v>
      </c>
      <c r="C927" s="12" t="s">
        <v>17643</v>
      </c>
      <c r="D927" s="12" t="s">
        <v>17914</v>
      </c>
      <c r="E927" s="12" t="s">
        <v>16963</v>
      </c>
      <c r="F927" s="12">
        <v>4.7005559999999997</v>
      </c>
      <c r="G927" s="12">
        <f t="shared" si="14"/>
        <v>5</v>
      </c>
    </row>
    <row r="928" spans="1:7" x14ac:dyDescent="0.2">
      <c r="A928" s="12" t="s">
        <v>16960</v>
      </c>
      <c r="B928" s="12" t="s">
        <v>17630</v>
      </c>
      <c r="C928" s="12" t="s">
        <v>17643</v>
      </c>
      <c r="D928" s="12" t="s">
        <v>17915</v>
      </c>
      <c r="E928" s="12" t="s">
        <v>16963</v>
      </c>
      <c r="F928" s="12">
        <v>4.6990619999999996</v>
      </c>
      <c r="G928" s="12">
        <f t="shared" si="14"/>
        <v>5</v>
      </c>
    </row>
    <row r="929" spans="1:7" x14ac:dyDescent="0.2">
      <c r="A929" s="12" t="s">
        <v>16960</v>
      </c>
      <c r="B929" s="12" t="s">
        <v>17630</v>
      </c>
      <c r="C929" s="12" t="s">
        <v>17643</v>
      </c>
      <c r="D929" s="12" t="s">
        <v>17916</v>
      </c>
      <c r="E929" s="12" t="s">
        <v>16963</v>
      </c>
      <c r="F929" s="12">
        <v>4.6942810000000001</v>
      </c>
      <c r="G929" s="12">
        <f t="shared" si="14"/>
        <v>5</v>
      </c>
    </row>
    <row r="930" spans="1:7" x14ac:dyDescent="0.2">
      <c r="A930" s="12" t="s">
        <v>16960</v>
      </c>
      <c r="B930" s="12" t="s">
        <v>17630</v>
      </c>
      <c r="C930" s="12" t="s">
        <v>17643</v>
      </c>
      <c r="D930" s="12" t="s">
        <v>17917</v>
      </c>
      <c r="E930" s="12" t="s">
        <v>16963</v>
      </c>
      <c r="F930" s="12">
        <v>4.6773220000000002</v>
      </c>
      <c r="G930" s="12">
        <f t="shared" si="14"/>
        <v>5</v>
      </c>
    </row>
    <row r="931" spans="1:7" x14ac:dyDescent="0.2">
      <c r="A931" s="12" t="s">
        <v>16960</v>
      </c>
      <c r="B931" s="12" t="s">
        <v>17630</v>
      </c>
      <c r="C931" s="12" t="s">
        <v>631</v>
      </c>
      <c r="D931" s="12" t="s">
        <v>17918</v>
      </c>
      <c r="E931" s="12" t="s">
        <v>16963</v>
      </c>
      <c r="F931" s="12">
        <v>4.8796229999999996</v>
      </c>
      <c r="G931" s="12">
        <f t="shared" si="14"/>
        <v>5</v>
      </c>
    </row>
    <row r="932" spans="1:7" x14ac:dyDescent="0.2">
      <c r="A932" s="12" t="s">
        <v>16960</v>
      </c>
      <c r="B932" s="12" t="s">
        <v>17630</v>
      </c>
      <c r="C932" s="12" t="s">
        <v>631</v>
      </c>
      <c r="D932" s="12" t="s">
        <v>17919</v>
      </c>
      <c r="E932" s="12" t="s">
        <v>3188</v>
      </c>
      <c r="F932" s="12">
        <v>4.5586289999999998</v>
      </c>
      <c r="G932" s="12">
        <f t="shared" si="14"/>
        <v>5</v>
      </c>
    </row>
    <row r="933" spans="1:7" x14ac:dyDescent="0.2">
      <c r="A933" s="12" t="s">
        <v>16960</v>
      </c>
      <c r="B933" s="12" t="s">
        <v>17630</v>
      </c>
      <c r="C933" s="12" t="s">
        <v>17643</v>
      </c>
      <c r="D933" s="12" t="s">
        <v>17920</v>
      </c>
      <c r="E933" s="12" t="s">
        <v>16963</v>
      </c>
      <c r="F933" s="12">
        <v>4.9877089999999997</v>
      </c>
      <c r="G933" s="12">
        <f t="shared" si="14"/>
        <v>5</v>
      </c>
    </row>
    <row r="934" spans="1:7" x14ac:dyDescent="0.2">
      <c r="A934" s="12" t="s">
        <v>16960</v>
      </c>
      <c r="B934" s="12" t="s">
        <v>17630</v>
      </c>
      <c r="C934" s="12" t="s">
        <v>631</v>
      </c>
      <c r="D934" s="12" t="s">
        <v>17921</v>
      </c>
      <c r="E934" s="12" t="s">
        <v>3188</v>
      </c>
      <c r="F934" s="12">
        <v>4.6746160000000003</v>
      </c>
      <c r="G934" s="12">
        <f t="shared" si="14"/>
        <v>5</v>
      </c>
    </row>
    <row r="935" spans="1:7" x14ac:dyDescent="0.2">
      <c r="A935" s="12" t="s">
        <v>16960</v>
      </c>
      <c r="B935" s="12" t="s">
        <v>17630</v>
      </c>
      <c r="C935" s="12" t="s">
        <v>631</v>
      </c>
      <c r="D935" s="12" t="s">
        <v>17922</v>
      </c>
      <c r="E935" s="12" t="s">
        <v>16963</v>
      </c>
      <c r="F935" s="12">
        <v>5.3923860000000001</v>
      </c>
      <c r="G935" s="12">
        <f t="shared" si="14"/>
        <v>5</v>
      </c>
    </row>
    <row r="936" spans="1:7" x14ac:dyDescent="0.2">
      <c r="A936" s="12" t="s">
        <v>16960</v>
      </c>
      <c r="B936" s="12" t="s">
        <v>17630</v>
      </c>
      <c r="C936" s="12" t="s">
        <v>631</v>
      </c>
      <c r="D936" s="12" t="s">
        <v>17923</v>
      </c>
      <c r="E936" s="12" t="s">
        <v>16963</v>
      </c>
      <c r="F936" s="12">
        <v>4.5124230000000001</v>
      </c>
      <c r="G936" s="12">
        <f t="shared" si="14"/>
        <v>5</v>
      </c>
    </row>
    <row r="937" spans="1:7" x14ac:dyDescent="0.2">
      <c r="A937" s="12" t="s">
        <v>16960</v>
      </c>
      <c r="B937" s="12" t="s">
        <v>17630</v>
      </c>
      <c r="C937" s="12" t="s">
        <v>17643</v>
      </c>
      <c r="D937" s="12" t="s">
        <v>17924</v>
      </c>
      <c r="E937" s="12" t="s">
        <v>3188</v>
      </c>
      <c r="F937" s="12">
        <v>4.6047169999999999</v>
      </c>
      <c r="G937" s="12">
        <f t="shared" si="14"/>
        <v>5</v>
      </c>
    </row>
    <row r="938" spans="1:7" x14ac:dyDescent="0.2">
      <c r="A938" s="12" t="s">
        <v>16960</v>
      </c>
      <c r="B938" s="12" t="s">
        <v>17630</v>
      </c>
      <c r="C938" s="12" t="s">
        <v>631</v>
      </c>
      <c r="D938" s="12" t="s">
        <v>17925</v>
      </c>
      <c r="E938" s="12" t="s">
        <v>3188</v>
      </c>
      <c r="F938" s="12">
        <v>5.2422149999999998</v>
      </c>
      <c r="G938" s="12">
        <f t="shared" si="14"/>
        <v>5</v>
      </c>
    </row>
    <row r="939" spans="1:7" x14ac:dyDescent="0.2">
      <c r="A939" s="12" t="s">
        <v>16960</v>
      </c>
      <c r="B939" s="12" t="s">
        <v>17630</v>
      </c>
      <c r="C939" s="12" t="s">
        <v>631</v>
      </c>
      <c r="D939" s="12" t="s">
        <v>17926</v>
      </c>
      <c r="E939" s="12" t="s">
        <v>16963</v>
      </c>
      <c r="F939" s="12">
        <v>4.92014</v>
      </c>
      <c r="G939" s="12">
        <f t="shared" si="14"/>
        <v>5</v>
      </c>
    </row>
    <row r="940" spans="1:7" x14ac:dyDescent="0.2">
      <c r="A940" s="12" t="s">
        <v>16960</v>
      </c>
      <c r="B940" s="12" t="s">
        <v>17630</v>
      </c>
      <c r="C940" s="12" t="s">
        <v>631</v>
      </c>
      <c r="D940" s="12" t="s">
        <v>17927</v>
      </c>
      <c r="E940" s="12" t="s">
        <v>3188</v>
      </c>
      <c r="F940" s="12">
        <v>5.4804599999999999</v>
      </c>
      <c r="G940" s="12">
        <f t="shared" si="14"/>
        <v>5</v>
      </c>
    </row>
    <row r="941" spans="1:7" x14ac:dyDescent="0.2">
      <c r="A941" s="12" t="s">
        <v>16960</v>
      </c>
      <c r="B941" s="12" t="s">
        <v>17630</v>
      </c>
      <c r="C941" s="12" t="s">
        <v>631</v>
      </c>
      <c r="D941" s="12" t="s">
        <v>17928</v>
      </c>
      <c r="E941" s="12" t="s">
        <v>16963</v>
      </c>
      <c r="F941" s="12">
        <v>4.6043839999999996</v>
      </c>
      <c r="G941" s="12">
        <f t="shared" si="14"/>
        <v>5</v>
      </c>
    </row>
    <row r="942" spans="1:7" x14ac:dyDescent="0.2">
      <c r="A942" s="12" t="s">
        <v>16960</v>
      </c>
      <c r="B942" s="12" t="s">
        <v>17630</v>
      </c>
      <c r="C942" s="12" t="s">
        <v>631</v>
      </c>
      <c r="D942" s="12" t="s">
        <v>17929</v>
      </c>
      <c r="E942" s="12" t="s">
        <v>16963</v>
      </c>
      <c r="F942" s="12">
        <v>4.815143</v>
      </c>
      <c r="G942" s="12">
        <f t="shared" si="14"/>
        <v>5</v>
      </c>
    </row>
    <row r="943" spans="1:7" x14ac:dyDescent="0.2">
      <c r="A943" s="12" t="s">
        <v>16960</v>
      </c>
      <c r="B943" s="12" t="s">
        <v>17630</v>
      </c>
      <c r="C943" s="12" t="s">
        <v>631</v>
      </c>
      <c r="D943" s="12" t="s">
        <v>17930</v>
      </c>
      <c r="E943" s="12" t="s">
        <v>16963</v>
      </c>
      <c r="F943" s="12">
        <v>5.372503</v>
      </c>
      <c r="G943" s="12">
        <f t="shared" si="14"/>
        <v>5</v>
      </c>
    </row>
    <row r="944" spans="1:7" x14ac:dyDescent="0.2">
      <c r="A944" s="12" t="s">
        <v>16960</v>
      </c>
      <c r="B944" s="12" t="s">
        <v>17630</v>
      </c>
      <c r="C944" s="12" t="s">
        <v>17633</v>
      </c>
      <c r="D944" s="12" t="s">
        <v>17931</v>
      </c>
      <c r="E944" s="12" t="s">
        <v>16963</v>
      </c>
      <c r="F944" s="12">
        <v>4.5743539999999996</v>
      </c>
      <c r="G944" s="12">
        <f t="shared" si="14"/>
        <v>5</v>
      </c>
    </row>
    <row r="945" spans="1:7" x14ac:dyDescent="0.2">
      <c r="A945" s="12" t="s">
        <v>16960</v>
      </c>
      <c r="B945" s="12" t="s">
        <v>17630</v>
      </c>
      <c r="C945" s="12" t="s">
        <v>17633</v>
      </c>
      <c r="D945" s="12" t="s">
        <v>17932</v>
      </c>
      <c r="E945" s="12" t="s">
        <v>3188</v>
      </c>
      <c r="F945" s="12">
        <v>4.6292559999999998</v>
      </c>
      <c r="G945" s="12">
        <f t="shared" si="14"/>
        <v>5</v>
      </c>
    </row>
    <row r="946" spans="1:7" x14ac:dyDescent="0.2">
      <c r="A946" s="12" t="s">
        <v>16960</v>
      </c>
      <c r="B946" s="12" t="s">
        <v>17630</v>
      </c>
      <c r="C946" s="12" t="s">
        <v>17633</v>
      </c>
      <c r="D946" s="12" t="s">
        <v>17933</v>
      </c>
      <c r="E946" s="12" t="s">
        <v>16963</v>
      </c>
      <c r="F946" s="12">
        <v>4.9190129999999996</v>
      </c>
      <c r="G946" s="12">
        <f t="shared" si="14"/>
        <v>5</v>
      </c>
    </row>
    <row r="947" spans="1:7" x14ac:dyDescent="0.2">
      <c r="A947" s="12" t="s">
        <v>16960</v>
      </c>
      <c r="B947" s="12" t="s">
        <v>17630</v>
      </c>
      <c r="C947" s="12" t="s">
        <v>17633</v>
      </c>
      <c r="D947" s="12" t="s">
        <v>17934</v>
      </c>
      <c r="E947" s="12" t="s">
        <v>3188</v>
      </c>
      <c r="F947" s="12">
        <v>4.7550080000000001</v>
      </c>
      <c r="G947" s="12">
        <f t="shared" si="14"/>
        <v>5</v>
      </c>
    </row>
    <row r="948" spans="1:7" x14ac:dyDescent="0.2">
      <c r="A948" s="12" t="s">
        <v>16960</v>
      </c>
      <c r="B948" s="12" t="s">
        <v>17630</v>
      </c>
      <c r="C948" s="12" t="s">
        <v>17633</v>
      </c>
      <c r="D948" s="12" t="s">
        <v>17935</v>
      </c>
      <c r="E948" s="12" t="s">
        <v>16963</v>
      </c>
      <c r="F948" s="12">
        <v>4.9241599999999996</v>
      </c>
      <c r="G948" s="12">
        <f t="shared" si="14"/>
        <v>5</v>
      </c>
    </row>
    <row r="949" spans="1:7" x14ac:dyDescent="0.2">
      <c r="A949" s="12" t="s">
        <v>16960</v>
      </c>
      <c r="B949" s="12" t="s">
        <v>17630</v>
      </c>
      <c r="C949" s="12" t="s">
        <v>17633</v>
      </c>
      <c r="D949" s="12" t="s">
        <v>17936</v>
      </c>
      <c r="E949" s="12" t="s">
        <v>16963</v>
      </c>
      <c r="F949" s="12">
        <v>4.6613639999999998</v>
      </c>
      <c r="G949" s="12">
        <f t="shared" si="14"/>
        <v>5</v>
      </c>
    </row>
    <row r="950" spans="1:7" x14ac:dyDescent="0.2">
      <c r="A950" s="12" t="s">
        <v>16960</v>
      </c>
      <c r="B950" s="12" t="s">
        <v>17630</v>
      </c>
      <c r="C950" s="12" t="s">
        <v>17636</v>
      </c>
      <c r="D950" s="12" t="s">
        <v>17937</v>
      </c>
      <c r="E950" s="12" t="s">
        <v>16963</v>
      </c>
      <c r="F950" s="12">
        <v>4.8239780000000003</v>
      </c>
      <c r="G950" s="12">
        <f t="shared" si="14"/>
        <v>5</v>
      </c>
    </row>
    <row r="951" spans="1:7" x14ac:dyDescent="0.2">
      <c r="A951" s="12" t="s">
        <v>16960</v>
      </c>
      <c r="B951" s="12" t="s">
        <v>17630</v>
      </c>
      <c r="C951" s="12" t="s">
        <v>17636</v>
      </c>
      <c r="D951" s="12" t="s">
        <v>17938</v>
      </c>
      <c r="E951" s="12" t="s">
        <v>16963</v>
      </c>
      <c r="F951" s="12">
        <v>4.5861520000000002</v>
      </c>
      <c r="G951" s="12">
        <f t="shared" si="14"/>
        <v>5</v>
      </c>
    </row>
    <row r="952" spans="1:7" x14ac:dyDescent="0.2">
      <c r="A952" s="12" t="s">
        <v>16960</v>
      </c>
      <c r="B952" s="12" t="s">
        <v>17630</v>
      </c>
      <c r="C952" s="12" t="s">
        <v>17636</v>
      </c>
      <c r="D952" s="12" t="s">
        <v>17939</v>
      </c>
      <c r="E952" s="12" t="s">
        <v>3188</v>
      </c>
      <c r="F952" s="12">
        <v>4.7787139999999999</v>
      </c>
      <c r="G952" s="12">
        <f t="shared" si="14"/>
        <v>5</v>
      </c>
    </row>
    <row r="953" spans="1:7" x14ac:dyDescent="0.2">
      <c r="A953" s="12" t="s">
        <v>16960</v>
      </c>
      <c r="B953" s="12" t="s">
        <v>17630</v>
      </c>
      <c r="C953" s="12" t="s">
        <v>17636</v>
      </c>
      <c r="D953" s="12" t="s">
        <v>17940</v>
      </c>
      <c r="E953" s="12" t="s">
        <v>3188</v>
      </c>
      <c r="F953" s="12">
        <v>4.9179570000000004</v>
      </c>
      <c r="G953" s="12">
        <f t="shared" si="14"/>
        <v>5</v>
      </c>
    </row>
    <row r="954" spans="1:7" x14ac:dyDescent="0.2">
      <c r="A954" s="12" t="s">
        <v>16960</v>
      </c>
      <c r="B954" s="12" t="s">
        <v>17630</v>
      </c>
      <c r="C954" s="12" t="s">
        <v>17636</v>
      </c>
      <c r="D954" s="12" t="s">
        <v>17941</v>
      </c>
      <c r="E954" s="12" t="s">
        <v>16963</v>
      </c>
      <c r="F954" s="12">
        <v>4.5140070000000003</v>
      </c>
      <c r="G954" s="12">
        <f t="shared" si="14"/>
        <v>5</v>
      </c>
    </row>
    <row r="955" spans="1:7" x14ac:dyDescent="0.2">
      <c r="A955" s="12" t="s">
        <v>17039</v>
      </c>
      <c r="B955" s="12" t="s">
        <v>17630</v>
      </c>
      <c r="C955" s="12" t="s">
        <v>17641</v>
      </c>
      <c r="D955" s="12" t="s">
        <v>17942</v>
      </c>
      <c r="E955" s="12" t="s">
        <v>3188</v>
      </c>
      <c r="F955" s="12">
        <v>4.8518860000000004</v>
      </c>
      <c r="G955" s="12">
        <f t="shared" si="14"/>
        <v>5</v>
      </c>
    </row>
    <row r="956" spans="1:7" x14ac:dyDescent="0.2">
      <c r="A956" s="12" t="s">
        <v>16960</v>
      </c>
      <c r="B956" s="12" t="s">
        <v>17630</v>
      </c>
      <c r="C956" s="12" t="s">
        <v>631</v>
      </c>
      <c r="D956" s="12" t="s">
        <v>17943</v>
      </c>
      <c r="E956" s="12" t="s">
        <v>16963</v>
      </c>
      <c r="F956" s="12">
        <v>5.6147919999999996</v>
      </c>
      <c r="G956" s="12">
        <f t="shared" si="14"/>
        <v>6</v>
      </c>
    </row>
    <row r="957" spans="1:7" x14ac:dyDescent="0.2">
      <c r="A957" s="12" t="s">
        <v>16960</v>
      </c>
      <c r="B957" s="12" t="s">
        <v>17630</v>
      </c>
      <c r="C957" s="12" t="s">
        <v>17643</v>
      </c>
      <c r="D957" s="12" t="s">
        <v>17944</v>
      </c>
      <c r="E957" s="12" t="s">
        <v>16963</v>
      </c>
      <c r="F957" s="12">
        <v>5.8568680000000004</v>
      </c>
      <c r="G957" s="12">
        <f t="shared" si="14"/>
        <v>6</v>
      </c>
    </row>
    <row r="958" spans="1:7" x14ac:dyDescent="0.2">
      <c r="A958" s="12" t="s">
        <v>16960</v>
      </c>
      <c r="B958" s="12" t="s">
        <v>17630</v>
      </c>
      <c r="C958" s="12" t="s">
        <v>631</v>
      </c>
      <c r="D958" s="12" t="s">
        <v>17945</v>
      </c>
      <c r="E958" s="12" t="s">
        <v>3188</v>
      </c>
      <c r="F958" s="12">
        <v>5.5814339999999998</v>
      </c>
      <c r="G958" s="12">
        <f t="shared" si="14"/>
        <v>6</v>
      </c>
    </row>
    <row r="959" spans="1:7" x14ac:dyDescent="0.2">
      <c r="A959" s="12" t="s">
        <v>17946</v>
      </c>
      <c r="B959" s="12" t="s">
        <v>17947</v>
      </c>
      <c r="C959" s="12" t="s">
        <v>17948</v>
      </c>
      <c r="D959" s="12" t="s">
        <v>17949</v>
      </c>
      <c r="E959" s="12" t="s">
        <v>3188</v>
      </c>
      <c r="F959" s="12">
        <v>3.976108</v>
      </c>
      <c r="G959" s="12">
        <f t="shared" si="14"/>
        <v>4</v>
      </c>
    </row>
    <row r="960" spans="1:7" x14ac:dyDescent="0.2">
      <c r="A960" s="12" t="s">
        <v>17946</v>
      </c>
      <c r="B960" s="12" t="s">
        <v>17947</v>
      </c>
      <c r="C960" s="12" t="s">
        <v>17950</v>
      </c>
      <c r="D960" s="12" t="s">
        <v>17950</v>
      </c>
      <c r="E960" s="12" t="s">
        <v>16963</v>
      </c>
      <c r="F960" s="12">
        <v>5.9109220000000002</v>
      </c>
      <c r="G960" s="12">
        <f t="shared" si="14"/>
        <v>6</v>
      </c>
    </row>
    <row r="961" spans="1:7" x14ac:dyDescent="0.2">
      <c r="A961" s="12" t="s">
        <v>17946</v>
      </c>
      <c r="B961" s="12" t="s">
        <v>17947</v>
      </c>
      <c r="C961" s="12" t="s">
        <v>17951</v>
      </c>
      <c r="D961" s="12" t="s">
        <v>17952</v>
      </c>
      <c r="E961" s="12" t="s">
        <v>16963</v>
      </c>
      <c r="F961" s="12">
        <v>6.9575610000000001</v>
      </c>
      <c r="G961" s="12">
        <f t="shared" si="14"/>
        <v>7</v>
      </c>
    </row>
    <row r="962" spans="1:7" x14ac:dyDescent="0.2">
      <c r="A962" s="12" t="s">
        <v>17953</v>
      </c>
      <c r="B962" s="12" t="s">
        <v>17953</v>
      </c>
      <c r="C962" s="12" t="s">
        <v>17954</v>
      </c>
      <c r="D962" s="12" t="s">
        <v>17955</v>
      </c>
      <c r="E962" s="12" t="s">
        <v>3188</v>
      </c>
      <c r="F962" s="12">
        <v>1.92269</v>
      </c>
      <c r="G962" s="12">
        <f t="shared" ref="G962:G1025" si="15">ROUND(F962,0)</f>
        <v>2</v>
      </c>
    </row>
    <row r="963" spans="1:7" x14ac:dyDescent="0.2">
      <c r="A963" s="12" t="s">
        <v>17953</v>
      </c>
      <c r="B963" s="12" t="s">
        <v>17953</v>
      </c>
      <c r="C963" s="12" t="s">
        <v>17956</v>
      </c>
      <c r="D963" s="12" t="s">
        <v>17957</v>
      </c>
      <c r="E963" s="12" t="s">
        <v>3188</v>
      </c>
      <c r="F963" s="12">
        <v>1.9916590000000001</v>
      </c>
      <c r="G963" s="12">
        <f t="shared" si="15"/>
        <v>2</v>
      </c>
    </row>
    <row r="964" spans="1:7" x14ac:dyDescent="0.2">
      <c r="A964" s="12" t="s">
        <v>17039</v>
      </c>
      <c r="B964" s="12" t="s">
        <v>17958</v>
      </c>
      <c r="C964" s="12" t="s">
        <v>17959</v>
      </c>
      <c r="D964" s="12" t="s">
        <v>17960</v>
      </c>
      <c r="E964" s="12" t="s">
        <v>16963</v>
      </c>
      <c r="F964" s="12">
        <v>1.8586849999999999</v>
      </c>
      <c r="G964" s="12">
        <f t="shared" si="15"/>
        <v>2</v>
      </c>
    </row>
    <row r="965" spans="1:7" x14ac:dyDescent="0.2">
      <c r="A965" s="12" t="s">
        <v>16960</v>
      </c>
      <c r="B965" s="12" t="s">
        <v>17958</v>
      </c>
      <c r="C965" s="12" t="s">
        <v>644</v>
      </c>
      <c r="D965" s="12" t="s">
        <v>17961</v>
      </c>
      <c r="E965" s="12" t="s">
        <v>3188</v>
      </c>
      <c r="F965" s="12">
        <v>2.0109520000000001</v>
      </c>
      <c r="G965" s="12">
        <f t="shared" si="15"/>
        <v>2</v>
      </c>
    </row>
    <row r="966" spans="1:7" x14ac:dyDescent="0.2">
      <c r="A966" s="12" t="s">
        <v>16960</v>
      </c>
      <c r="B966" s="12" t="s">
        <v>17958</v>
      </c>
      <c r="C966" s="12" t="s">
        <v>644</v>
      </c>
      <c r="D966" s="12" t="s">
        <v>17962</v>
      </c>
      <c r="E966" s="12" t="s">
        <v>3188</v>
      </c>
      <c r="F966" s="12">
        <v>1.7733890000000001</v>
      </c>
      <c r="G966" s="12">
        <f t="shared" si="15"/>
        <v>2</v>
      </c>
    </row>
    <row r="967" spans="1:7" x14ac:dyDescent="0.2">
      <c r="A967" s="12" t="s">
        <v>16960</v>
      </c>
      <c r="B967" s="12" t="s">
        <v>17958</v>
      </c>
      <c r="C967" s="12" t="s">
        <v>634</v>
      </c>
      <c r="D967" s="12" t="s">
        <v>17963</v>
      </c>
      <c r="E967" s="12" t="s">
        <v>3188</v>
      </c>
      <c r="F967" s="12">
        <v>1.9182999999999999</v>
      </c>
      <c r="G967" s="12">
        <f t="shared" si="15"/>
        <v>2</v>
      </c>
    </row>
    <row r="968" spans="1:7" x14ac:dyDescent="0.2">
      <c r="A968" s="12" t="s">
        <v>16960</v>
      </c>
      <c r="B968" s="12" t="s">
        <v>17958</v>
      </c>
      <c r="C968" s="12" t="s">
        <v>634</v>
      </c>
      <c r="D968" s="12" t="s">
        <v>17964</v>
      </c>
      <c r="E968" s="12" t="s">
        <v>16963</v>
      </c>
      <c r="F968" s="12">
        <v>1.8311519999999999</v>
      </c>
      <c r="G968" s="12">
        <f t="shared" si="15"/>
        <v>2</v>
      </c>
    </row>
    <row r="969" spans="1:7" x14ac:dyDescent="0.2">
      <c r="A969" s="12" t="s">
        <v>17039</v>
      </c>
      <c r="B969" s="12" t="s">
        <v>17958</v>
      </c>
      <c r="C969" s="12" t="s">
        <v>17965</v>
      </c>
      <c r="D969" s="12" t="s">
        <v>17966</v>
      </c>
      <c r="E969" s="12" t="s">
        <v>3188</v>
      </c>
      <c r="F969" s="12">
        <v>2.8906170000000002</v>
      </c>
      <c r="G969" s="12">
        <f t="shared" si="15"/>
        <v>3</v>
      </c>
    </row>
    <row r="970" spans="1:7" x14ac:dyDescent="0.2">
      <c r="A970" s="12" t="s">
        <v>17039</v>
      </c>
      <c r="B970" s="12" t="s">
        <v>17958</v>
      </c>
      <c r="C970" s="12" t="s">
        <v>17967</v>
      </c>
      <c r="D970" s="12" t="s">
        <v>17968</v>
      </c>
      <c r="E970" s="12" t="s">
        <v>3188</v>
      </c>
      <c r="F970" s="12">
        <v>2.9370189999999998</v>
      </c>
      <c r="G970" s="12">
        <f t="shared" si="15"/>
        <v>3</v>
      </c>
    </row>
    <row r="971" spans="1:7" x14ac:dyDescent="0.2">
      <c r="A971" s="12" t="s">
        <v>17039</v>
      </c>
      <c r="B971" s="12" t="s">
        <v>17958</v>
      </c>
      <c r="C971" s="12" t="s">
        <v>17969</v>
      </c>
      <c r="D971" s="12" t="s">
        <v>17970</v>
      </c>
      <c r="E971" s="12" t="s">
        <v>3188</v>
      </c>
      <c r="F971" s="12">
        <v>2.8253849999999998</v>
      </c>
      <c r="G971" s="12">
        <f t="shared" si="15"/>
        <v>3</v>
      </c>
    </row>
    <row r="972" spans="1:7" x14ac:dyDescent="0.2">
      <c r="A972" s="12" t="s">
        <v>17039</v>
      </c>
      <c r="B972" s="12" t="s">
        <v>17958</v>
      </c>
      <c r="C972" s="12" t="s">
        <v>17971</v>
      </c>
      <c r="D972" s="12" t="s">
        <v>17972</v>
      </c>
      <c r="E972" s="12" t="s">
        <v>16963</v>
      </c>
      <c r="F972" s="12">
        <v>2.8955600000000001</v>
      </c>
      <c r="G972" s="12">
        <f t="shared" si="15"/>
        <v>3</v>
      </c>
    </row>
    <row r="973" spans="1:7" x14ac:dyDescent="0.2">
      <c r="A973" s="12" t="s">
        <v>17039</v>
      </c>
      <c r="B973" s="12" t="s">
        <v>17958</v>
      </c>
      <c r="C973" s="12" t="s">
        <v>17971</v>
      </c>
      <c r="D973" s="12" t="s">
        <v>17973</v>
      </c>
      <c r="E973" s="12" t="s">
        <v>3188</v>
      </c>
      <c r="F973" s="12">
        <v>2.9951919999999999</v>
      </c>
      <c r="G973" s="12">
        <f t="shared" si="15"/>
        <v>3</v>
      </c>
    </row>
    <row r="974" spans="1:7" x14ac:dyDescent="0.2">
      <c r="A974" s="12" t="s">
        <v>17039</v>
      </c>
      <c r="B974" s="12" t="s">
        <v>17958</v>
      </c>
      <c r="C974" s="12" t="s">
        <v>17974</v>
      </c>
      <c r="D974" s="12" t="s">
        <v>17975</v>
      </c>
      <c r="E974" s="12" t="s">
        <v>16963</v>
      </c>
      <c r="F974" s="12">
        <v>2.7866780000000002</v>
      </c>
      <c r="G974" s="12">
        <f t="shared" si="15"/>
        <v>3</v>
      </c>
    </row>
    <row r="975" spans="1:7" x14ac:dyDescent="0.2">
      <c r="A975" s="12" t="s">
        <v>17039</v>
      </c>
      <c r="B975" s="12" t="s">
        <v>17958</v>
      </c>
      <c r="C975" s="12" t="s">
        <v>17976</v>
      </c>
      <c r="D975" s="12" t="s">
        <v>17977</v>
      </c>
      <c r="E975" s="12" t="s">
        <v>16963</v>
      </c>
      <c r="F975" s="12">
        <v>2.8635299999999999</v>
      </c>
      <c r="G975" s="12">
        <f t="shared" si="15"/>
        <v>3</v>
      </c>
    </row>
    <row r="976" spans="1:7" x14ac:dyDescent="0.2">
      <c r="A976" s="12" t="s">
        <v>17039</v>
      </c>
      <c r="B976" s="12" t="s">
        <v>17958</v>
      </c>
      <c r="C976" s="12" t="s">
        <v>17978</v>
      </c>
      <c r="D976" s="12" t="s">
        <v>17979</v>
      </c>
      <c r="E976" s="12" t="s">
        <v>16963</v>
      </c>
      <c r="F976" s="12">
        <v>2.8436050000000002</v>
      </c>
      <c r="G976" s="12">
        <f t="shared" si="15"/>
        <v>3</v>
      </c>
    </row>
    <row r="977" spans="1:7" x14ac:dyDescent="0.2">
      <c r="A977" s="12" t="s">
        <v>16960</v>
      </c>
      <c r="B977" s="12" t="s">
        <v>17958</v>
      </c>
      <c r="C977" s="12" t="s">
        <v>646</v>
      </c>
      <c r="D977" s="12" t="s">
        <v>17980</v>
      </c>
      <c r="E977" s="12" t="s">
        <v>16963</v>
      </c>
      <c r="F977" s="12">
        <v>2.9132440000000002</v>
      </c>
      <c r="G977" s="12">
        <f t="shared" si="15"/>
        <v>3</v>
      </c>
    </row>
    <row r="978" spans="1:7" x14ac:dyDescent="0.2">
      <c r="A978" s="12" t="s">
        <v>16960</v>
      </c>
      <c r="B978" s="12" t="s">
        <v>17958</v>
      </c>
      <c r="C978" s="12" t="s">
        <v>646</v>
      </c>
      <c r="D978" s="12" t="s">
        <v>17981</v>
      </c>
      <c r="E978" s="12" t="s">
        <v>3188</v>
      </c>
      <c r="F978" s="12">
        <v>3.451673</v>
      </c>
      <c r="G978" s="12">
        <f t="shared" si="15"/>
        <v>3</v>
      </c>
    </row>
    <row r="979" spans="1:7" x14ac:dyDescent="0.2">
      <c r="A979" s="12" t="s">
        <v>16960</v>
      </c>
      <c r="B979" s="12" t="s">
        <v>17958</v>
      </c>
      <c r="C979" s="12" t="s">
        <v>646</v>
      </c>
      <c r="D979" s="12" t="s">
        <v>17982</v>
      </c>
      <c r="E979" s="12" t="s">
        <v>16963</v>
      </c>
      <c r="F979" s="12">
        <v>2.709918</v>
      </c>
      <c r="G979" s="12">
        <f t="shared" si="15"/>
        <v>3</v>
      </c>
    </row>
    <row r="980" spans="1:7" x14ac:dyDescent="0.2">
      <c r="A980" s="12" t="s">
        <v>16960</v>
      </c>
      <c r="B980" s="12" t="s">
        <v>17958</v>
      </c>
      <c r="C980" s="12" t="s">
        <v>646</v>
      </c>
      <c r="D980" s="12" t="s">
        <v>17983</v>
      </c>
      <c r="E980" s="12" t="s">
        <v>3188</v>
      </c>
      <c r="F980" s="12">
        <v>2.7619720000000001</v>
      </c>
      <c r="G980" s="12">
        <f t="shared" si="15"/>
        <v>3</v>
      </c>
    </row>
    <row r="981" spans="1:7" x14ac:dyDescent="0.2">
      <c r="A981" s="12" t="s">
        <v>16960</v>
      </c>
      <c r="B981" s="12" t="s">
        <v>17958</v>
      </c>
      <c r="C981" s="12" t="s">
        <v>646</v>
      </c>
      <c r="D981" s="12" t="s">
        <v>17984</v>
      </c>
      <c r="E981" s="12" t="s">
        <v>16963</v>
      </c>
      <c r="F981" s="12">
        <v>2.8156330000000001</v>
      </c>
      <c r="G981" s="12">
        <f t="shared" si="15"/>
        <v>3</v>
      </c>
    </row>
    <row r="982" spans="1:7" x14ac:dyDescent="0.2">
      <c r="A982" s="12" t="s">
        <v>16960</v>
      </c>
      <c r="B982" s="12" t="s">
        <v>17958</v>
      </c>
      <c r="C982" s="12" t="s">
        <v>646</v>
      </c>
      <c r="D982" s="12" t="s">
        <v>17985</v>
      </c>
      <c r="E982" s="12" t="s">
        <v>16963</v>
      </c>
      <c r="F982" s="12">
        <v>2.5995520000000001</v>
      </c>
      <c r="G982" s="12">
        <f t="shared" si="15"/>
        <v>3</v>
      </c>
    </row>
    <row r="983" spans="1:7" x14ac:dyDescent="0.2">
      <c r="A983" s="12" t="s">
        <v>16960</v>
      </c>
      <c r="B983" s="12" t="s">
        <v>17958</v>
      </c>
      <c r="C983" s="12" t="s">
        <v>646</v>
      </c>
      <c r="D983" s="12" t="s">
        <v>17986</v>
      </c>
      <c r="E983" s="12" t="s">
        <v>16963</v>
      </c>
      <c r="F983" s="12">
        <v>3.4385520000000001</v>
      </c>
      <c r="G983" s="12">
        <f t="shared" si="15"/>
        <v>3</v>
      </c>
    </row>
    <row r="984" spans="1:7" x14ac:dyDescent="0.2">
      <c r="A984" s="12" t="s">
        <v>16960</v>
      </c>
      <c r="B984" s="12" t="s">
        <v>17958</v>
      </c>
      <c r="C984" s="12" t="s">
        <v>646</v>
      </c>
      <c r="D984" s="12" t="s">
        <v>17987</v>
      </c>
      <c r="E984" s="12" t="s">
        <v>3188</v>
      </c>
      <c r="F984" s="12">
        <v>2.871051</v>
      </c>
      <c r="G984" s="12">
        <f t="shared" si="15"/>
        <v>3</v>
      </c>
    </row>
    <row r="985" spans="1:7" x14ac:dyDescent="0.2">
      <c r="A985" s="12" t="s">
        <v>16960</v>
      </c>
      <c r="B985" s="12" t="s">
        <v>17958</v>
      </c>
      <c r="C985" s="12" t="s">
        <v>646</v>
      </c>
      <c r="D985" s="12" t="s">
        <v>17988</v>
      </c>
      <c r="E985" s="12" t="s">
        <v>16963</v>
      </c>
      <c r="F985" s="12">
        <v>2.8271959999999998</v>
      </c>
      <c r="G985" s="12">
        <f t="shared" si="15"/>
        <v>3</v>
      </c>
    </row>
    <row r="986" spans="1:7" x14ac:dyDescent="0.2">
      <c r="A986" s="12" t="s">
        <v>16960</v>
      </c>
      <c r="B986" s="12" t="s">
        <v>17958</v>
      </c>
      <c r="C986" s="12" t="s">
        <v>646</v>
      </c>
      <c r="D986" s="12" t="s">
        <v>17989</v>
      </c>
      <c r="E986" s="12" t="s">
        <v>3188</v>
      </c>
      <c r="F986" s="12">
        <v>2.9580109999999999</v>
      </c>
      <c r="G986" s="12">
        <f t="shared" si="15"/>
        <v>3</v>
      </c>
    </row>
    <row r="987" spans="1:7" x14ac:dyDescent="0.2">
      <c r="A987" s="12" t="s">
        <v>16960</v>
      </c>
      <c r="B987" s="12" t="s">
        <v>17958</v>
      </c>
      <c r="C987" s="12" t="s">
        <v>646</v>
      </c>
      <c r="D987" s="12" t="s">
        <v>17990</v>
      </c>
      <c r="E987" s="12" t="s">
        <v>3188</v>
      </c>
      <c r="F987" s="12">
        <v>2.71069</v>
      </c>
      <c r="G987" s="12">
        <f t="shared" si="15"/>
        <v>3</v>
      </c>
    </row>
    <row r="988" spans="1:7" x14ac:dyDescent="0.2">
      <c r="A988" s="12" t="s">
        <v>16960</v>
      </c>
      <c r="B988" s="12" t="s">
        <v>17958</v>
      </c>
      <c r="C988" s="12" t="s">
        <v>646</v>
      </c>
      <c r="D988" s="12" t="s">
        <v>17991</v>
      </c>
      <c r="E988" s="12" t="s">
        <v>3188</v>
      </c>
      <c r="F988" s="12">
        <v>2.7479279999999999</v>
      </c>
      <c r="G988" s="12">
        <f t="shared" si="15"/>
        <v>3</v>
      </c>
    </row>
    <row r="989" spans="1:7" x14ac:dyDescent="0.2">
      <c r="A989" s="12" t="s">
        <v>16960</v>
      </c>
      <c r="B989" s="12" t="s">
        <v>17958</v>
      </c>
      <c r="C989" s="12" t="s">
        <v>646</v>
      </c>
      <c r="D989" s="12" t="s">
        <v>17992</v>
      </c>
      <c r="E989" s="12" t="s">
        <v>16963</v>
      </c>
      <c r="F989" s="12">
        <v>3.4574060000000002</v>
      </c>
      <c r="G989" s="12">
        <f t="shared" si="15"/>
        <v>3</v>
      </c>
    </row>
    <row r="990" spans="1:7" x14ac:dyDescent="0.2">
      <c r="A990" s="12" t="s">
        <v>16960</v>
      </c>
      <c r="B990" s="12" t="s">
        <v>17958</v>
      </c>
      <c r="C990" s="12" t="s">
        <v>646</v>
      </c>
      <c r="D990" s="12" t="s">
        <v>17993</v>
      </c>
      <c r="E990" s="12" t="s">
        <v>16963</v>
      </c>
      <c r="F990" s="12">
        <v>2.9477820000000001</v>
      </c>
      <c r="G990" s="12">
        <f t="shared" si="15"/>
        <v>3</v>
      </c>
    </row>
    <row r="991" spans="1:7" x14ac:dyDescent="0.2">
      <c r="A991" s="12" t="s">
        <v>16960</v>
      </c>
      <c r="B991" s="12" t="s">
        <v>17958</v>
      </c>
      <c r="C991" s="12" t="s">
        <v>646</v>
      </c>
      <c r="D991" s="12" t="s">
        <v>17994</v>
      </c>
      <c r="E991" s="12" t="s">
        <v>16963</v>
      </c>
      <c r="F991" s="12">
        <v>2.6767569999999998</v>
      </c>
      <c r="G991" s="12">
        <f t="shared" si="15"/>
        <v>3</v>
      </c>
    </row>
    <row r="992" spans="1:7" x14ac:dyDescent="0.2">
      <c r="A992" s="12" t="s">
        <v>16960</v>
      </c>
      <c r="B992" s="12" t="s">
        <v>17958</v>
      </c>
      <c r="C992" s="12" t="s">
        <v>644</v>
      </c>
      <c r="D992" s="12" t="s">
        <v>17995</v>
      </c>
      <c r="E992" s="12" t="s">
        <v>3188</v>
      </c>
      <c r="F992" s="12">
        <v>3.454418</v>
      </c>
      <c r="G992" s="12">
        <f t="shared" si="15"/>
        <v>3</v>
      </c>
    </row>
    <row r="993" spans="1:7" x14ac:dyDescent="0.2">
      <c r="A993" s="12" t="s">
        <v>16960</v>
      </c>
      <c r="B993" s="12" t="s">
        <v>17958</v>
      </c>
      <c r="C993" s="12" t="s">
        <v>644</v>
      </c>
      <c r="D993" s="12" t="s">
        <v>17996</v>
      </c>
      <c r="E993" s="12" t="s">
        <v>3188</v>
      </c>
      <c r="F993" s="12">
        <v>2.8596819999999998</v>
      </c>
      <c r="G993" s="12">
        <f t="shared" si="15"/>
        <v>3</v>
      </c>
    </row>
    <row r="994" spans="1:7" x14ac:dyDescent="0.2">
      <c r="A994" s="12" t="s">
        <v>16960</v>
      </c>
      <c r="B994" s="12" t="s">
        <v>17958</v>
      </c>
      <c r="C994" s="12" t="s">
        <v>644</v>
      </c>
      <c r="D994" s="12" t="s">
        <v>17997</v>
      </c>
      <c r="E994" s="12" t="s">
        <v>3188</v>
      </c>
      <c r="F994" s="12">
        <v>2.7776420000000002</v>
      </c>
      <c r="G994" s="12">
        <f t="shared" si="15"/>
        <v>3</v>
      </c>
    </row>
    <row r="995" spans="1:7" x14ac:dyDescent="0.2">
      <c r="A995" s="12" t="s">
        <v>16960</v>
      </c>
      <c r="B995" s="12" t="s">
        <v>17958</v>
      </c>
      <c r="C995" s="12" t="s">
        <v>644</v>
      </c>
      <c r="D995" s="12" t="s">
        <v>17998</v>
      </c>
      <c r="E995" s="12" t="s">
        <v>3188</v>
      </c>
      <c r="F995" s="12">
        <v>2.827315</v>
      </c>
      <c r="G995" s="12">
        <f t="shared" si="15"/>
        <v>3</v>
      </c>
    </row>
    <row r="996" spans="1:7" x14ac:dyDescent="0.2">
      <c r="A996" s="12" t="s">
        <v>16960</v>
      </c>
      <c r="B996" s="12" t="s">
        <v>17958</v>
      </c>
      <c r="C996" s="12" t="s">
        <v>644</v>
      </c>
      <c r="D996" s="12" t="s">
        <v>17999</v>
      </c>
      <c r="E996" s="12" t="s">
        <v>16963</v>
      </c>
      <c r="F996" s="12">
        <v>2.8851360000000001</v>
      </c>
      <c r="G996" s="12">
        <f t="shared" si="15"/>
        <v>3</v>
      </c>
    </row>
    <row r="997" spans="1:7" x14ac:dyDescent="0.2">
      <c r="A997" s="12" t="s">
        <v>16960</v>
      </c>
      <c r="B997" s="12" t="s">
        <v>17958</v>
      </c>
      <c r="C997" s="12" t="s">
        <v>644</v>
      </c>
      <c r="D997" s="12" t="s">
        <v>18000</v>
      </c>
      <c r="E997" s="12" t="s">
        <v>3188</v>
      </c>
      <c r="F997" s="12">
        <v>2.8698190000000001</v>
      </c>
      <c r="G997" s="12">
        <f t="shared" si="15"/>
        <v>3</v>
      </c>
    </row>
    <row r="998" spans="1:7" x14ac:dyDescent="0.2">
      <c r="A998" s="12" t="s">
        <v>16960</v>
      </c>
      <c r="B998" s="12" t="s">
        <v>17958</v>
      </c>
      <c r="C998" s="12" t="s">
        <v>644</v>
      </c>
      <c r="D998" s="12" t="s">
        <v>18001</v>
      </c>
      <c r="E998" s="12" t="s">
        <v>3188</v>
      </c>
      <c r="F998" s="12">
        <v>2.9818859999999998</v>
      </c>
      <c r="G998" s="12">
        <f t="shared" si="15"/>
        <v>3</v>
      </c>
    </row>
    <row r="999" spans="1:7" x14ac:dyDescent="0.2">
      <c r="A999" s="12" t="s">
        <v>16960</v>
      </c>
      <c r="B999" s="12" t="s">
        <v>17958</v>
      </c>
      <c r="C999" s="12" t="s">
        <v>644</v>
      </c>
      <c r="D999" s="12" t="s">
        <v>18002</v>
      </c>
      <c r="E999" s="12" t="s">
        <v>3188</v>
      </c>
      <c r="F999" s="12">
        <v>2.7621000000000002</v>
      </c>
      <c r="G999" s="12">
        <f t="shared" si="15"/>
        <v>3</v>
      </c>
    </row>
    <row r="1000" spans="1:7" x14ac:dyDescent="0.2">
      <c r="A1000" s="12" t="s">
        <v>16960</v>
      </c>
      <c r="B1000" s="12" t="s">
        <v>17958</v>
      </c>
      <c r="C1000" s="12" t="s">
        <v>18003</v>
      </c>
      <c r="D1000" s="12" t="s">
        <v>18004</v>
      </c>
      <c r="E1000" s="12" t="s">
        <v>3188</v>
      </c>
      <c r="F1000" s="12">
        <v>2.9400930000000001</v>
      </c>
      <c r="G1000" s="12">
        <f t="shared" si="15"/>
        <v>3</v>
      </c>
    </row>
    <row r="1001" spans="1:7" x14ac:dyDescent="0.2">
      <c r="A1001" s="12" t="s">
        <v>16960</v>
      </c>
      <c r="B1001" s="12" t="s">
        <v>17958</v>
      </c>
      <c r="C1001" s="12" t="s">
        <v>18003</v>
      </c>
      <c r="D1001" s="12" t="s">
        <v>18005</v>
      </c>
      <c r="E1001" s="12" t="s">
        <v>16963</v>
      </c>
      <c r="F1001" s="12">
        <v>2.6744599999999998</v>
      </c>
      <c r="G1001" s="12">
        <f t="shared" si="15"/>
        <v>3</v>
      </c>
    </row>
    <row r="1002" spans="1:7" x14ac:dyDescent="0.2">
      <c r="A1002" s="12" t="s">
        <v>16960</v>
      </c>
      <c r="B1002" s="12" t="s">
        <v>17958</v>
      </c>
      <c r="C1002" s="12" t="s">
        <v>18003</v>
      </c>
      <c r="D1002" s="12" t="s">
        <v>18006</v>
      </c>
      <c r="E1002" s="12" t="s">
        <v>3188</v>
      </c>
      <c r="F1002" s="12">
        <v>2.6829960000000002</v>
      </c>
      <c r="G1002" s="12">
        <f t="shared" si="15"/>
        <v>3</v>
      </c>
    </row>
    <row r="1003" spans="1:7" x14ac:dyDescent="0.2">
      <c r="A1003" s="12" t="s">
        <v>16960</v>
      </c>
      <c r="B1003" s="12" t="s">
        <v>17958</v>
      </c>
      <c r="C1003" s="12" t="s">
        <v>18003</v>
      </c>
      <c r="D1003" s="12" t="s">
        <v>18007</v>
      </c>
      <c r="E1003" s="12" t="s">
        <v>3188</v>
      </c>
      <c r="F1003" s="12">
        <v>2.879232</v>
      </c>
      <c r="G1003" s="12">
        <f t="shared" si="15"/>
        <v>3</v>
      </c>
    </row>
    <row r="1004" spans="1:7" x14ac:dyDescent="0.2">
      <c r="A1004" s="12" t="s">
        <v>16960</v>
      </c>
      <c r="B1004" s="12" t="s">
        <v>17958</v>
      </c>
      <c r="C1004" s="12" t="s">
        <v>18003</v>
      </c>
      <c r="D1004" s="12" t="s">
        <v>18008</v>
      </c>
      <c r="E1004" s="12" t="s">
        <v>3188</v>
      </c>
      <c r="F1004" s="12">
        <v>3.4801739999999999</v>
      </c>
      <c r="G1004" s="12">
        <f t="shared" si="15"/>
        <v>3</v>
      </c>
    </row>
    <row r="1005" spans="1:7" x14ac:dyDescent="0.2">
      <c r="A1005" s="12" t="s">
        <v>16960</v>
      </c>
      <c r="B1005" s="12" t="s">
        <v>17958</v>
      </c>
      <c r="C1005" s="12" t="s">
        <v>18003</v>
      </c>
      <c r="D1005" s="12" t="s">
        <v>18009</v>
      </c>
      <c r="E1005" s="12" t="s">
        <v>16963</v>
      </c>
      <c r="F1005" s="12">
        <v>2.912569</v>
      </c>
      <c r="G1005" s="12">
        <f t="shared" si="15"/>
        <v>3</v>
      </c>
    </row>
    <row r="1006" spans="1:7" x14ac:dyDescent="0.2">
      <c r="A1006" s="12" t="s">
        <v>16960</v>
      </c>
      <c r="B1006" s="12" t="s">
        <v>17958</v>
      </c>
      <c r="C1006" s="12" t="s">
        <v>18003</v>
      </c>
      <c r="D1006" s="12" t="s">
        <v>18010</v>
      </c>
      <c r="E1006" s="12" t="s">
        <v>3188</v>
      </c>
      <c r="F1006" s="12">
        <v>2.6381079999999999</v>
      </c>
      <c r="G1006" s="12">
        <f t="shared" si="15"/>
        <v>3</v>
      </c>
    </row>
    <row r="1007" spans="1:7" x14ac:dyDescent="0.2">
      <c r="A1007" s="12" t="s">
        <v>16960</v>
      </c>
      <c r="B1007" s="12" t="s">
        <v>17958</v>
      </c>
      <c r="C1007" s="12" t="s">
        <v>18003</v>
      </c>
      <c r="D1007" s="12" t="s">
        <v>18011</v>
      </c>
      <c r="E1007" s="12" t="s">
        <v>3188</v>
      </c>
      <c r="F1007" s="12">
        <v>2.754337</v>
      </c>
      <c r="G1007" s="12">
        <f t="shared" si="15"/>
        <v>3</v>
      </c>
    </row>
    <row r="1008" spans="1:7" x14ac:dyDescent="0.2">
      <c r="A1008" s="12" t="s">
        <v>16960</v>
      </c>
      <c r="B1008" s="12" t="s">
        <v>17958</v>
      </c>
      <c r="C1008" s="12" t="s">
        <v>18003</v>
      </c>
      <c r="D1008" s="12" t="s">
        <v>18012</v>
      </c>
      <c r="E1008" s="12" t="s">
        <v>3188</v>
      </c>
      <c r="F1008" s="12">
        <v>2.8392270000000002</v>
      </c>
      <c r="G1008" s="12">
        <f t="shared" si="15"/>
        <v>3</v>
      </c>
    </row>
    <row r="1009" spans="1:7" x14ac:dyDescent="0.2">
      <c r="A1009" s="12" t="s">
        <v>16960</v>
      </c>
      <c r="B1009" s="12" t="s">
        <v>17958</v>
      </c>
      <c r="C1009" s="12" t="s">
        <v>18003</v>
      </c>
      <c r="D1009" s="12" t="s">
        <v>18013</v>
      </c>
      <c r="E1009" s="12" t="s">
        <v>16963</v>
      </c>
      <c r="F1009" s="12">
        <v>2.922444</v>
      </c>
      <c r="G1009" s="12">
        <f t="shared" si="15"/>
        <v>3</v>
      </c>
    </row>
    <row r="1010" spans="1:7" x14ac:dyDescent="0.2">
      <c r="A1010" s="12" t="s">
        <v>16960</v>
      </c>
      <c r="B1010" s="12" t="s">
        <v>17958</v>
      </c>
      <c r="C1010" s="12" t="s">
        <v>18003</v>
      </c>
      <c r="D1010" s="12" t="s">
        <v>18014</v>
      </c>
      <c r="E1010" s="12" t="s">
        <v>16963</v>
      </c>
      <c r="F1010" s="12">
        <v>3.0059960000000001</v>
      </c>
      <c r="G1010" s="12">
        <f t="shared" si="15"/>
        <v>3</v>
      </c>
    </row>
    <row r="1011" spans="1:7" x14ac:dyDescent="0.2">
      <c r="A1011" s="12" t="s">
        <v>16960</v>
      </c>
      <c r="B1011" s="12" t="s">
        <v>17958</v>
      </c>
      <c r="C1011" s="12" t="s">
        <v>18003</v>
      </c>
      <c r="D1011" s="12" t="s">
        <v>18015</v>
      </c>
      <c r="E1011" s="12" t="s">
        <v>16963</v>
      </c>
      <c r="F1011" s="12">
        <v>2.5830449999999998</v>
      </c>
      <c r="G1011" s="12">
        <f t="shared" si="15"/>
        <v>3</v>
      </c>
    </row>
    <row r="1012" spans="1:7" x14ac:dyDescent="0.2">
      <c r="A1012" s="12" t="s">
        <v>16960</v>
      </c>
      <c r="B1012" s="12" t="s">
        <v>17958</v>
      </c>
      <c r="C1012" s="12" t="s">
        <v>18003</v>
      </c>
      <c r="D1012" s="12" t="s">
        <v>18016</v>
      </c>
      <c r="E1012" s="12" t="s">
        <v>3188</v>
      </c>
      <c r="F1012" s="12">
        <v>2.8885519999999998</v>
      </c>
      <c r="G1012" s="12">
        <f t="shared" si="15"/>
        <v>3</v>
      </c>
    </row>
    <row r="1013" spans="1:7" x14ac:dyDescent="0.2">
      <c r="A1013" s="12" t="s">
        <v>16960</v>
      </c>
      <c r="B1013" s="12" t="s">
        <v>17958</v>
      </c>
      <c r="C1013" s="12" t="s">
        <v>18003</v>
      </c>
      <c r="D1013" s="12" t="s">
        <v>18017</v>
      </c>
      <c r="E1013" s="12" t="s">
        <v>3188</v>
      </c>
      <c r="F1013" s="12">
        <v>2.8751899999999999</v>
      </c>
      <c r="G1013" s="12">
        <f t="shared" si="15"/>
        <v>3</v>
      </c>
    </row>
    <row r="1014" spans="1:7" x14ac:dyDescent="0.2">
      <c r="A1014" s="12" t="s">
        <v>16960</v>
      </c>
      <c r="B1014" s="12" t="s">
        <v>17958</v>
      </c>
      <c r="C1014" s="12" t="s">
        <v>18003</v>
      </c>
      <c r="D1014" s="12" t="s">
        <v>18018</v>
      </c>
      <c r="E1014" s="12" t="s">
        <v>16963</v>
      </c>
      <c r="F1014" s="12">
        <v>3.1732469999999999</v>
      </c>
      <c r="G1014" s="12">
        <f t="shared" si="15"/>
        <v>3</v>
      </c>
    </row>
    <row r="1015" spans="1:7" x14ac:dyDescent="0.2">
      <c r="A1015" s="12" t="s">
        <v>16960</v>
      </c>
      <c r="B1015" s="12" t="s">
        <v>17958</v>
      </c>
      <c r="C1015" s="12" t="s">
        <v>18003</v>
      </c>
      <c r="D1015" s="12" t="s">
        <v>18019</v>
      </c>
      <c r="E1015" s="12" t="s">
        <v>16963</v>
      </c>
      <c r="F1015" s="12">
        <v>2.7823060000000002</v>
      </c>
      <c r="G1015" s="12">
        <f t="shared" si="15"/>
        <v>3</v>
      </c>
    </row>
    <row r="1016" spans="1:7" x14ac:dyDescent="0.2">
      <c r="A1016" s="12" t="s">
        <v>16960</v>
      </c>
      <c r="B1016" s="12" t="s">
        <v>17958</v>
      </c>
      <c r="C1016" s="12" t="s">
        <v>18003</v>
      </c>
      <c r="D1016" s="12" t="s">
        <v>18020</v>
      </c>
      <c r="E1016" s="12" t="s">
        <v>3188</v>
      </c>
      <c r="F1016" s="12">
        <v>2.8399549999999998</v>
      </c>
      <c r="G1016" s="12">
        <f t="shared" si="15"/>
        <v>3</v>
      </c>
    </row>
    <row r="1017" spans="1:7" x14ac:dyDescent="0.2">
      <c r="A1017" s="12" t="s">
        <v>16960</v>
      </c>
      <c r="B1017" s="12" t="s">
        <v>17958</v>
      </c>
      <c r="C1017" s="12" t="s">
        <v>18003</v>
      </c>
      <c r="D1017" s="12" t="s">
        <v>18021</v>
      </c>
      <c r="E1017" s="12" t="s">
        <v>16963</v>
      </c>
      <c r="F1017" s="12">
        <v>3.4553799999999999</v>
      </c>
      <c r="G1017" s="12">
        <f t="shared" si="15"/>
        <v>3</v>
      </c>
    </row>
    <row r="1018" spans="1:7" x14ac:dyDescent="0.2">
      <c r="A1018" s="12" t="s">
        <v>16960</v>
      </c>
      <c r="B1018" s="12" t="s">
        <v>17958</v>
      </c>
      <c r="C1018" s="12" t="s">
        <v>18003</v>
      </c>
      <c r="D1018" s="12" t="s">
        <v>18022</v>
      </c>
      <c r="E1018" s="12" t="s">
        <v>16963</v>
      </c>
      <c r="F1018" s="12">
        <v>2.741876</v>
      </c>
      <c r="G1018" s="12">
        <f t="shared" si="15"/>
        <v>3</v>
      </c>
    </row>
    <row r="1019" spans="1:7" x14ac:dyDescent="0.2">
      <c r="A1019" s="12" t="s">
        <v>16960</v>
      </c>
      <c r="B1019" s="12" t="s">
        <v>17958</v>
      </c>
      <c r="C1019" s="12" t="s">
        <v>644</v>
      </c>
      <c r="D1019" s="12" t="s">
        <v>18023</v>
      </c>
      <c r="E1019" s="12" t="s">
        <v>3188</v>
      </c>
      <c r="F1019" s="12">
        <v>2.854009</v>
      </c>
      <c r="G1019" s="12">
        <f t="shared" si="15"/>
        <v>3</v>
      </c>
    </row>
    <row r="1020" spans="1:7" x14ac:dyDescent="0.2">
      <c r="A1020" s="12" t="s">
        <v>16960</v>
      </c>
      <c r="B1020" s="12" t="s">
        <v>17958</v>
      </c>
      <c r="C1020" s="12" t="s">
        <v>644</v>
      </c>
      <c r="D1020" s="12" t="s">
        <v>18024</v>
      </c>
      <c r="E1020" s="12" t="s">
        <v>16963</v>
      </c>
      <c r="F1020" s="12">
        <v>2.8222290000000001</v>
      </c>
      <c r="G1020" s="12">
        <f t="shared" si="15"/>
        <v>3</v>
      </c>
    </row>
    <row r="1021" spans="1:7" x14ac:dyDescent="0.2">
      <c r="A1021" s="12" t="s">
        <v>16960</v>
      </c>
      <c r="B1021" s="12" t="s">
        <v>17958</v>
      </c>
      <c r="C1021" s="12" t="s">
        <v>644</v>
      </c>
      <c r="D1021" s="12" t="s">
        <v>18025</v>
      </c>
      <c r="E1021" s="12" t="s">
        <v>16963</v>
      </c>
      <c r="F1021" s="12">
        <v>3.459784</v>
      </c>
      <c r="G1021" s="12">
        <f t="shared" si="15"/>
        <v>3</v>
      </c>
    </row>
    <row r="1022" spans="1:7" x14ac:dyDescent="0.2">
      <c r="A1022" s="12" t="s">
        <v>16960</v>
      </c>
      <c r="B1022" s="12" t="s">
        <v>17958</v>
      </c>
      <c r="C1022" s="12" t="s">
        <v>644</v>
      </c>
      <c r="D1022" s="12" t="s">
        <v>645</v>
      </c>
      <c r="E1022" s="12" t="s">
        <v>16963</v>
      </c>
      <c r="F1022" s="12">
        <v>2.827877</v>
      </c>
      <c r="G1022" s="12">
        <f t="shared" si="15"/>
        <v>3</v>
      </c>
    </row>
    <row r="1023" spans="1:7" x14ac:dyDescent="0.2">
      <c r="A1023" s="12" t="s">
        <v>16960</v>
      </c>
      <c r="B1023" s="12" t="s">
        <v>17958</v>
      </c>
      <c r="C1023" s="12" t="s">
        <v>644</v>
      </c>
      <c r="D1023" s="12" t="s">
        <v>18026</v>
      </c>
      <c r="E1023" s="12" t="s">
        <v>16963</v>
      </c>
      <c r="F1023" s="12">
        <v>2.6674579999999999</v>
      </c>
      <c r="G1023" s="12">
        <f t="shared" si="15"/>
        <v>3</v>
      </c>
    </row>
    <row r="1024" spans="1:7" x14ac:dyDescent="0.2">
      <c r="A1024" s="12" t="s">
        <v>16960</v>
      </c>
      <c r="B1024" s="12" t="s">
        <v>17958</v>
      </c>
      <c r="C1024" s="12" t="s">
        <v>644</v>
      </c>
      <c r="D1024" s="12" t="s">
        <v>18027</v>
      </c>
      <c r="E1024" s="12" t="s">
        <v>16963</v>
      </c>
      <c r="F1024" s="12">
        <v>2.7953579999999998</v>
      </c>
      <c r="G1024" s="12">
        <f t="shared" si="15"/>
        <v>3</v>
      </c>
    </row>
    <row r="1025" spans="1:7" x14ac:dyDescent="0.2">
      <c r="A1025" s="12" t="s">
        <v>16960</v>
      </c>
      <c r="B1025" s="12" t="s">
        <v>17958</v>
      </c>
      <c r="C1025" s="12" t="s">
        <v>644</v>
      </c>
      <c r="D1025" s="12" t="s">
        <v>18028</v>
      </c>
      <c r="E1025" s="12" t="s">
        <v>16963</v>
      </c>
      <c r="F1025" s="12">
        <v>2.8351980000000001</v>
      </c>
      <c r="G1025" s="12">
        <f t="shared" si="15"/>
        <v>3</v>
      </c>
    </row>
    <row r="1026" spans="1:7" x14ac:dyDescent="0.2">
      <c r="A1026" s="12" t="s">
        <v>16960</v>
      </c>
      <c r="B1026" s="12" t="s">
        <v>17958</v>
      </c>
      <c r="C1026" s="12" t="s">
        <v>644</v>
      </c>
      <c r="D1026" s="12" t="s">
        <v>18029</v>
      </c>
      <c r="E1026" s="12" t="s">
        <v>16963</v>
      </c>
      <c r="F1026" s="12">
        <v>2.7933159999999999</v>
      </c>
      <c r="G1026" s="12">
        <f t="shared" ref="G1026:G1089" si="16">ROUND(F1026,0)</f>
        <v>3</v>
      </c>
    </row>
    <row r="1027" spans="1:7" x14ac:dyDescent="0.2">
      <c r="A1027" s="12" t="s">
        <v>16960</v>
      </c>
      <c r="B1027" s="12" t="s">
        <v>17958</v>
      </c>
      <c r="C1027" s="12" t="s">
        <v>644</v>
      </c>
      <c r="D1027" s="12" t="s">
        <v>18030</v>
      </c>
      <c r="E1027" s="12" t="s">
        <v>16963</v>
      </c>
      <c r="F1027" s="12">
        <v>2.8903850000000002</v>
      </c>
      <c r="G1027" s="12">
        <f t="shared" si="16"/>
        <v>3</v>
      </c>
    </row>
    <row r="1028" spans="1:7" x14ac:dyDescent="0.2">
      <c r="A1028" s="12" t="s">
        <v>16960</v>
      </c>
      <c r="B1028" s="12" t="s">
        <v>17958</v>
      </c>
      <c r="C1028" s="12" t="s">
        <v>644</v>
      </c>
      <c r="D1028" s="12" t="s">
        <v>18031</v>
      </c>
      <c r="E1028" s="12" t="s">
        <v>16963</v>
      </c>
      <c r="F1028" s="12">
        <v>3.3937840000000001</v>
      </c>
      <c r="G1028" s="12">
        <f t="shared" si="16"/>
        <v>3</v>
      </c>
    </row>
    <row r="1029" spans="1:7" x14ac:dyDescent="0.2">
      <c r="A1029" s="12" t="s">
        <v>16960</v>
      </c>
      <c r="B1029" s="12" t="s">
        <v>17958</v>
      </c>
      <c r="C1029" s="12" t="s">
        <v>644</v>
      </c>
      <c r="D1029" s="12" t="s">
        <v>18032</v>
      </c>
      <c r="E1029" s="12" t="s">
        <v>16963</v>
      </c>
      <c r="F1029" s="12">
        <v>2.8353069999999998</v>
      </c>
      <c r="G1029" s="12">
        <f t="shared" si="16"/>
        <v>3</v>
      </c>
    </row>
    <row r="1030" spans="1:7" x14ac:dyDescent="0.2">
      <c r="A1030" s="12" t="s">
        <v>16960</v>
      </c>
      <c r="B1030" s="12" t="s">
        <v>17958</v>
      </c>
      <c r="C1030" s="12" t="s">
        <v>644</v>
      </c>
      <c r="D1030" s="12" t="s">
        <v>18033</v>
      </c>
      <c r="E1030" s="12" t="s">
        <v>16963</v>
      </c>
      <c r="F1030" s="12">
        <v>2.9173469999999999</v>
      </c>
      <c r="G1030" s="12">
        <f t="shared" si="16"/>
        <v>3</v>
      </c>
    </row>
    <row r="1031" spans="1:7" x14ac:dyDescent="0.2">
      <c r="A1031" s="12" t="s">
        <v>16960</v>
      </c>
      <c r="B1031" s="12" t="s">
        <v>17958</v>
      </c>
      <c r="C1031" s="12" t="s">
        <v>644</v>
      </c>
      <c r="D1031" s="12" t="s">
        <v>18034</v>
      </c>
      <c r="E1031" s="12" t="s">
        <v>16963</v>
      </c>
      <c r="F1031" s="12">
        <v>2.7080009999999999</v>
      </c>
      <c r="G1031" s="12">
        <f t="shared" si="16"/>
        <v>3</v>
      </c>
    </row>
    <row r="1032" spans="1:7" x14ac:dyDescent="0.2">
      <c r="A1032" s="12" t="s">
        <v>16960</v>
      </c>
      <c r="B1032" s="12" t="s">
        <v>17958</v>
      </c>
      <c r="C1032" s="12" t="s">
        <v>643</v>
      </c>
      <c r="D1032" s="12" t="s">
        <v>18035</v>
      </c>
      <c r="E1032" s="12" t="s">
        <v>16963</v>
      </c>
      <c r="F1032" s="12">
        <v>3.4958650000000002</v>
      </c>
      <c r="G1032" s="12">
        <f t="shared" si="16"/>
        <v>3</v>
      </c>
    </row>
    <row r="1033" spans="1:7" x14ac:dyDescent="0.2">
      <c r="A1033" s="12" t="s">
        <v>16960</v>
      </c>
      <c r="B1033" s="12" t="s">
        <v>17958</v>
      </c>
      <c r="C1033" s="12" t="s">
        <v>643</v>
      </c>
      <c r="D1033" s="12" t="s">
        <v>18036</v>
      </c>
      <c r="E1033" s="12" t="s">
        <v>3188</v>
      </c>
      <c r="F1033" s="12">
        <v>2.9966789999999999</v>
      </c>
      <c r="G1033" s="12">
        <f t="shared" si="16"/>
        <v>3</v>
      </c>
    </row>
    <row r="1034" spans="1:7" x14ac:dyDescent="0.2">
      <c r="A1034" s="12" t="s">
        <v>16960</v>
      </c>
      <c r="B1034" s="12" t="s">
        <v>17958</v>
      </c>
      <c r="C1034" s="12" t="s">
        <v>643</v>
      </c>
      <c r="D1034" s="12" t="s">
        <v>18037</v>
      </c>
      <c r="E1034" s="12" t="s">
        <v>3188</v>
      </c>
      <c r="F1034" s="12">
        <v>2.8323100000000001</v>
      </c>
      <c r="G1034" s="12">
        <f t="shared" si="16"/>
        <v>3</v>
      </c>
    </row>
    <row r="1035" spans="1:7" x14ac:dyDescent="0.2">
      <c r="A1035" s="12" t="s">
        <v>16960</v>
      </c>
      <c r="B1035" s="12" t="s">
        <v>17958</v>
      </c>
      <c r="C1035" s="12" t="s">
        <v>643</v>
      </c>
      <c r="D1035" s="12" t="s">
        <v>18038</v>
      </c>
      <c r="E1035" s="12" t="s">
        <v>3188</v>
      </c>
      <c r="F1035" s="12">
        <v>3.404137</v>
      </c>
      <c r="G1035" s="12">
        <f t="shared" si="16"/>
        <v>3</v>
      </c>
    </row>
    <row r="1036" spans="1:7" x14ac:dyDescent="0.2">
      <c r="A1036" s="12" t="s">
        <v>16960</v>
      </c>
      <c r="B1036" s="12" t="s">
        <v>17958</v>
      </c>
      <c r="C1036" s="12" t="s">
        <v>643</v>
      </c>
      <c r="D1036" s="12" t="s">
        <v>18039</v>
      </c>
      <c r="E1036" s="12" t="s">
        <v>3188</v>
      </c>
      <c r="F1036" s="12">
        <v>2.8075100000000002</v>
      </c>
      <c r="G1036" s="12">
        <f t="shared" si="16"/>
        <v>3</v>
      </c>
    </row>
    <row r="1037" spans="1:7" x14ac:dyDescent="0.2">
      <c r="A1037" s="12" t="s">
        <v>16960</v>
      </c>
      <c r="B1037" s="12" t="s">
        <v>17958</v>
      </c>
      <c r="C1037" s="12" t="s">
        <v>643</v>
      </c>
      <c r="D1037" s="12" t="s">
        <v>18040</v>
      </c>
      <c r="E1037" s="12" t="s">
        <v>3188</v>
      </c>
      <c r="F1037" s="12">
        <v>2.81623</v>
      </c>
      <c r="G1037" s="12">
        <f t="shared" si="16"/>
        <v>3</v>
      </c>
    </row>
    <row r="1038" spans="1:7" x14ac:dyDescent="0.2">
      <c r="A1038" s="12" t="s">
        <v>16960</v>
      </c>
      <c r="B1038" s="12" t="s">
        <v>17958</v>
      </c>
      <c r="C1038" s="12" t="s">
        <v>643</v>
      </c>
      <c r="D1038" s="12" t="s">
        <v>18041</v>
      </c>
      <c r="E1038" s="12" t="s">
        <v>3188</v>
      </c>
      <c r="F1038" s="12">
        <v>3.441675</v>
      </c>
      <c r="G1038" s="12">
        <f t="shared" si="16"/>
        <v>3</v>
      </c>
    </row>
    <row r="1039" spans="1:7" x14ac:dyDescent="0.2">
      <c r="A1039" s="12" t="s">
        <v>16960</v>
      </c>
      <c r="B1039" s="12" t="s">
        <v>17958</v>
      </c>
      <c r="C1039" s="12" t="s">
        <v>643</v>
      </c>
      <c r="D1039" s="12" t="s">
        <v>18042</v>
      </c>
      <c r="E1039" s="12" t="s">
        <v>3188</v>
      </c>
      <c r="F1039" s="12">
        <v>3.3105000000000002</v>
      </c>
      <c r="G1039" s="12">
        <f t="shared" si="16"/>
        <v>3</v>
      </c>
    </row>
    <row r="1040" spans="1:7" x14ac:dyDescent="0.2">
      <c r="A1040" s="12" t="s">
        <v>16960</v>
      </c>
      <c r="B1040" s="12" t="s">
        <v>17958</v>
      </c>
      <c r="C1040" s="12" t="s">
        <v>643</v>
      </c>
      <c r="D1040" s="12" t="s">
        <v>18043</v>
      </c>
      <c r="E1040" s="12" t="s">
        <v>16963</v>
      </c>
      <c r="F1040" s="12">
        <v>2.8878469999999998</v>
      </c>
      <c r="G1040" s="12">
        <f t="shared" si="16"/>
        <v>3</v>
      </c>
    </row>
    <row r="1041" spans="1:7" x14ac:dyDescent="0.2">
      <c r="A1041" s="12" t="s">
        <v>16960</v>
      </c>
      <c r="B1041" s="12" t="s">
        <v>17958</v>
      </c>
      <c r="C1041" s="12" t="s">
        <v>643</v>
      </c>
      <c r="D1041" s="12" t="s">
        <v>18044</v>
      </c>
      <c r="E1041" s="12" t="s">
        <v>16963</v>
      </c>
      <c r="F1041" s="12">
        <v>2.9077570000000001</v>
      </c>
      <c r="G1041" s="12">
        <f t="shared" si="16"/>
        <v>3</v>
      </c>
    </row>
    <row r="1042" spans="1:7" x14ac:dyDescent="0.2">
      <c r="A1042" s="12" t="s">
        <v>16960</v>
      </c>
      <c r="B1042" s="12" t="s">
        <v>17958</v>
      </c>
      <c r="C1042" s="12" t="s">
        <v>643</v>
      </c>
      <c r="D1042" s="12" t="s">
        <v>18045</v>
      </c>
      <c r="E1042" s="12" t="s">
        <v>16963</v>
      </c>
      <c r="F1042" s="12">
        <v>3.294565</v>
      </c>
      <c r="G1042" s="12">
        <f t="shared" si="16"/>
        <v>3</v>
      </c>
    </row>
    <row r="1043" spans="1:7" x14ac:dyDescent="0.2">
      <c r="A1043" s="12" t="s">
        <v>16960</v>
      </c>
      <c r="B1043" s="12" t="s">
        <v>17958</v>
      </c>
      <c r="C1043" s="12" t="s">
        <v>643</v>
      </c>
      <c r="D1043" s="12" t="s">
        <v>18046</v>
      </c>
      <c r="E1043" s="12" t="s">
        <v>16963</v>
      </c>
      <c r="F1043" s="12">
        <v>2.7238250000000002</v>
      </c>
      <c r="G1043" s="12">
        <f t="shared" si="16"/>
        <v>3</v>
      </c>
    </row>
    <row r="1044" spans="1:7" x14ac:dyDescent="0.2">
      <c r="A1044" s="12" t="s">
        <v>16960</v>
      </c>
      <c r="B1044" s="12" t="s">
        <v>17958</v>
      </c>
      <c r="C1044" s="12" t="s">
        <v>643</v>
      </c>
      <c r="D1044" s="12" t="s">
        <v>18047</v>
      </c>
      <c r="E1044" s="12" t="s">
        <v>16963</v>
      </c>
      <c r="F1044" s="12">
        <v>2.7735509999999999</v>
      </c>
      <c r="G1044" s="12">
        <f t="shared" si="16"/>
        <v>3</v>
      </c>
    </row>
    <row r="1045" spans="1:7" x14ac:dyDescent="0.2">
      <c r="A1045" s="12" t="s">
        <v>16960</v>
      </c>
      <c r="B1045" s="12" t="s">
        <v>17958</v>
      </c>
      <c r="C1045" s="12" t="s">
        <v>634</v>
      </c>
      <c r="D1045" s="12" t="s">
        <v>18048</v>
      </c>
      <c r="E1045" s="12" t="s">
        <v>3188</v>
      </c>
      <c r="F1045" s="12">
        <v>3.4551789999999998</v>
      </c>
      <c r="G1045" s="12">
        <f t="shared" si="16"/>
        <v>3</v>
      </c>
    </row>
    <row r="1046" spans="1:7" x14ac:dyDescent="0.2">
      <c r="A1046" s="12" t="s">
        <v>16960</v>
      </c>
      <c r="B1046" s="12" t="s">
        <v>17958</v>
      </c>
      <c r="C1046" s="12" t="s">
        <v>634</v>
      </c>
      <c r="D1046" s="12" t="s">
        <v>18049</v>
      </c>
      <c r="E1046" s="12" t="s">
        <v>16963</v>
      </c>
      <c r="F1046" s="12">
        <v>2.8294060000000001</v>
      </c>
      <c r="G1046" s="12">
        <f t="shared" si="16"/>
        <v>3</v>
      </c>
    </row>
    <row r="1047" spans="1:7" x14ac:dyDescent="0.2">
      <c r="A1047" s="12" t="s">
        <v>16960</v>
      </c>
      <c r="B1047" s="12" t="s">
        <v>17958</v>
      </c>
      <c r="C1047" s="12" t="s">
        <v>634</v>
      </c>
      <c r="D1047" s="12" t="s">
        <v>18050</v>
      </c>
      <c r="E1047" s="12" t="s">
        <v>3188</v>
      </c>
      <c r="F1047" s="12">
        <v>3.4752429999999999</v>
      </c>
      <c r="G1047" s="12">
        <f t="shared" si="16"/>
        <v>3</v>
      </c>
    </row>
    <row r="1048" spans="1:7" x14ac:dyDescent="0.2">
      <c r="A1048" s="12" t="s">
        <v>16960</v>
      </c>
      <c r="B1048" s="12" t="s">
        <v>17958</v>
      </c>
      <c r="C1048" s="12" t="s">
        <v>634</v>
      </c>
      <c r="D1048" s="12" t="s">
        <v>18051</v>
      </c>
      <c r="E1048" s="12" t="s">
        <v>16963</v>
      </c>
      <c r="F1048" s="12">
        <v>2.9423149999999998</v>
      </c>
      <c r="G1048" s="12">
        <f t="shared" si="16"/>
        <v>3</v>
      </c>
    </row>
    <row r="1049" spans="1:7" x14ac:dyDescent="0.2">
      <c r="A1049" s="12" t="s">
        <v>16960</v>
      </c>
      <c r="B1049" s="12" t="s">
        <v>17958</v>
      </c>
      <c r="C1049" s="12" t="s">
        <v>634</v>
      </c>
      <c r="D1049" s="12" t="s">
        <v>18052</v>
      </c>
      <c r="E1049" s="12" t="s">
        <v>16963</v>
      </c>
      <c r="F1049" s="12">
        <v>3.3625780000000001</v>
      </c>
      <c r="G1049" s="12">
        <f t="shared" si="16"/>
        <v>3</v>
      </c>
    </row>
    <row r="1050" spans="1:7" x14ac:dyDescent="0.2">
      <c r="A1050" s="12" t="s">
        <v>16960</v>
      </c>
      <c r="B1050" s="12" t="s">
        <v>17958</v>
      </c>
      <c r="C1050" s="12" t="s">
        <v>634</v>
      </c>
      <c r="D1050" s="12" t="s">
        <v>18053</v>
      </c>
      <c r="E1050" s="12" t="s">
        <v>3188</v>
      </c>
      <c r="F1050" s="12">
        <v>3.1090100000000001</v>
      </c>
      <c r="G1050" s="12">
        <f t="shared" si="16"/>
        <v>3</v>
      </c>
    </row>
    <row r="1051" spans="1:7" x14ac:dyDescent="0.2">
      <c r="A1051" s="12" t="s">
        <v>16960</v>
      </c>
      <c r="B1051" s="12" t="s">
        <v>17958</v>
      </c>
      <c r="C1051" s="12" t="s">
        <v>634</v>
      </c>
      <c r="D1051" s="12" t="s">
        <v>18054</v>
      </c>
      <c r="E1051" s="12" t="s">
        <v>16963</v>
      </c>
      <c r="F1051" s="12">
        <v>2.7998769999999999</v>
      </c>
      <c r="G1051" s="12">
        <f t="shared" si="16"/>
        <v>3</v>
      </c>
    </row>
    <row r="1052" spans="1:7" x14ac:dyDescent="0.2">
      <c r="A1052" s="12" t="s">
        <v>16960</v>
      </c>
      <c r="B1052" s="12" t="s">
        <v>17958</v>
      </c>
      <c r="C1052" s="12" t="s">
        <v>634</v>
      </c>
      <c r="D1052" s="12" t="s">
        <v>18055</v>
      </c>
      <c r="E1052" s="12" t="s">
        <v>16963</v>
      </c>
      <c r="F1052" s="12">
        <v>3.455346</v>
      </c>
      <c r="G1052" s="12">
        <f t="shared" si="16"/>
        <v>3</v>
      </c>
    </row>
    <row r="1053" spans="1:7" x14ac:dyDescent="0.2">
      <c r="A1053" s="12" t="s">
        <v>16960</v>
      </c>
      <c r="B1053" s="12" t="s">
        <v>17958</v>
      </c>
      <c r="C1053" s="12" t="s">
        <v>634</v>
      </c>
      <c r="D1053" s="12" t="s">
        <v>18056</v>
      </c>
      <c r="E1053" s="12" t="s">
        <v>16963</v>
      </c>
      <c r="F1053" s="12">
        <v>2.7700849999999999</v>
      </c>
      <c r="G1053" s="12">
        <f t="shared" si="16"/>
        <v>3</v>
      </c>
    </row>
    <row r="1054" spans="1:7" x14ac:dyDescent="0.2">
      <c r="A1054" s="12" t="s">
        <v>16960</v>
      </c>
      <c r="B1054" s="12" t="s">
        <v>17958</v>
      </c>
      <c r="C1054" s="12" t="s">
        <v>634</v>
      </c>
      <c r="D1054" s="12" t="s">
        <v>18057</v>
      </c>
      <c r="E1054" s="12" t="s">
        <v>3188</v>
      </c>
      <c r="F1054" s="12">
        <v>2.6663359999999998</v>
      </c>
      <c r="G1054" s="12">
        <f t="shared" si="16"/>
        <v>3</v>
      </c>
    </row>
    <row r="1055" spans="1:7" x14ac:dyDescent="0.2">
      <c r="A1055" s="12" t="s">
        <v>16960</v>
      </c>
      <c r="B1055" s="12" t="s">
        <v>17958</v>
      </c>
      <c r="C1055" s="12" t="s">
        <v>634</v>
      </c>
      <c r="D1055" s="12" t="s">
        <v>18058</v>
      </c>
      <c r="E1055" s="12" t="s">
        <v>16963</v>
      </c>
      <c r="F1055" s="12">
        <v>2.7391070000000002</v>
      </c>
      <c r="G1055" s="12">
        <f t="shared" si="16"/>
        <v>3</v>
      </c>
    </row>
    <row r="1056" spans="1:7" x14ac:dyDescent="0.2">
      <c r="A1056" s="12" t="s">
        <v>16960</v>
      </c>
      <c r="B1056" s="12" t="s">
        <v>17958</v>
      </c>
      <c r="C1056" s="12" t="s">
        <v>634</v>
      </c>
      <c r="D1056" s="12" t="s">
        <v>18059</v>
      </c>
      <c r="E1056" s="12" t="s">
        <v>16963</v>
      </c>
      <c r="F1056" s="12">
        <v>2.7480560000000001</v>
      </c>
      <c r="G1056" s="12">
        <f t="shared" si="16"/>
        <v>3</v>
      </c>
    </row>
    <row r="1057" spans="1:7" x14ac:dyDescent="0.2">
      <c r="A1057" s="12" t="s">
        <v>16960</v>
      </c>
      <c r="B1057" s="12" t="s">
        <v>17958</v>
      </c>
      <c r="C1057" s="12" t="s">
        <v>634</v>
      </c>
      <c r="D1057" s="12" t="s">
        <v>18060</v>
      </c>
      <c r="E1057" s="12" t="s">
        <v>3188</v>
      </c>
      <c r="F1057" s="12">
        <v>3.2017790000000002</v>
      </c>
      <c r="G1057" s="12">
        <f t="shared" si="16"/>
        <v>3</v>
      </c>
    </row>
    <row r="1058" spans="1:7" x14ac:dyDescent="0.2">
      <c r="A1058" s="12" t="s">
        <v>16960</v>
      </c>
      <c r="B1058" s="12" t="s">
        <v>17958</v>
      </c>
      <c r="C1058" s="12" t="s">
        <v>634</v>
      </c>
      <c r="D1058" s="12" t="s">
        <v>18061</v>
      </c>
      <c r="E1058" s="12" t="s">
        <v>16963</v>
      </c>
      <c r="F1058" s="12">
        <v>2.8100019999999999</v>
      </c>
      <c r="G1058" s="12">
        <f t="shared" si="16"/>
        <v>3</v>
      </c>
    </row>
    <row r="1059" spans="1:7" x14ac:dyDescent="0.2">
      <c r="A1059" s="12" t="s">
        <v>16960</v>
      </c>
      <c r="B1059" s="12" t="s">
        <v>17958</v>
      </c>
      <c r="C1059" s="12" t="s">
        <v>634</v>
      </c>
      <c r="D1059" s="12" t="s">
        <v>18062</v>
      </c>
      <c r="E1059" s="12" t="s">
        <v>3188</v>
      </c>
      <c r="F1059" s="12">
        <v>3.4359099999999998</v>
      </c>
      <c r="G1059" s="12">
        <f t="shared" si="16"/>
        <v>3</v>
      </c>
    </row>
    <row r="1060" spans="1:7" x14ac:dyDescent="0.2">
      <c r="A1060" s="12" t="s">
        <v>16960</v>
      </c>
      <c r="B1060" s="12" t="s">
        <v>17958</v>
      </c>
      <c r="C1060" s="12" t="s">
        <v>634</v>
      </c>
      <c r="D1060" s="12" t="s">
        <v>18063</v>
      </c>
      <c r="E1060" s="12" t="s">
        <v>16963</v>
      </c>
      <c r="F1060" s="12">
        <v>2.8299219999999998</v>
      </c>
      <c r="G1060" s="12">
        <f t="shared" si="16"/>
        <v>3</v>
      </c>
    </row>
    <row r="1061" spans="1:7" x14ac:dyDescent="0.2">
      <c r="A1061" s="12" t="s">
        <v>16960</v>
      </c>
      <c r="B1061" s="12" t="s">
        <v>17958</v>
      </c>
      <c r="C1061" s="12" t="s">
        <v>634</v>
      </c>
      <c r="D1061" s="12" t="s">
        <v>18064</v>
      </c>
      <c r="E1061" s="12" t="s">
        <v>16963</v>
      </c>
      <c r="F1061" s="12">
        <v>2.7902399999999998</v>
      </c>
      <c r="G1061" s="12">
        <f t="shared" si="16"/>
        <v>3</v>
      </c>
    </row>
    <row r="1062" spans="1:7" x14ac:dyDescent="0.2">
      <c r="A1062" s="12" t="s">
        <v>16960</v>
      </c>
      <c r="B1062" s="12" t="s">
        <v>17958</v>
      </c>
      <c r="C1062" s="12" t="s">
        <v>634</v>
      </c>
      <c r="D1062" s="12" t="s">
        <v>633</v>
      </c>
      <c r="E1062" s="12" t="s">
        <v>16963</v>
      </c>
      <c r="F1062" s="12">
        <v>2.706693</v>
      </c>
      <c r="G1062" s="12">
        <f t="shared" si="16"/>
        <v>3</v>
      </c>
    </row>
    <row r="1063" spans="1:7" x14ac:dyDescent="0.2">
      <c r="A1063" s="12" t="s">
        <v>16960</v>
      </c>
      <c r="B1063" s="12" t="s">
        <v>17958</v>
      </c>
      <c r="C1063" s="12" t="s">
        <v>634</v>
      </c>
      <c r="D1063" s="12" t="s">
        <v>18065</v>
      </c>
      <c r="E1063" s="12" t="s">
        <v>16963</v>
      </c>
      <c r="F1063" s="12">
        <v>2.5673119999999998</v>
      </c>
      <c r="G1063" s="12">
        <f t="shared" si="16"/>
        <v>3</v>
      </c>
    </row>
    <row r="1064" spans="1:7" x14ac:dyDescent="0.2">
      <c r="A1064" s="12" t="s">
        <v>16960</v>
      </c>
      <c r="B1064" s="12" t="s">
        <v>17958</v>
      </c>
      <c r="C1064" s="12" t="s">
        <v>634</v>
      </c>
      <c r="D1064" s="12" t="s">
        <v>18066</v>
      </c>
      <c r="E1064" s="12" t="s">
        <v>16963</v>
      </c>
      <c r="F1064" s="12">
        <v>3.4671099999999999</v>
      </c>
      <c r="G1064" s="12">
        <f t="shared" si="16"/>
        <v>3</v>
      </c>
    </row>
    <row r="1065" spans="1:7" x14ac:dyDescent="0.2">
      <c r="A1065" s="12" t="s">
        <v>17039</v>
      </c>
      <c r="B1065" s="12" t="s">
        <v>17958</v>
      </c>
      <c r="C1065" s="12" t="s">
        <v>18067</v>
      </c>
      <c r="D1065" s="12" t="s">
        <v>18068</v>
      </c>
      <c r="E1065" s="12" t="s">
        <v>3188</v>
      </c>
      <c r="F1065" s="12">
        <v>3.9338730000000002</v>
      </c>
      <c r="G1065" s="12">
        <f t="shared" si="16"/>
        <v>4</v>
      </c>
    </row>
    <row r="1066" spans="1:7" x14ac:dyDescent="0.2">
      <c r="A1066" s="12" t="s">
        <v>17039</v>
      </c>
      <c r="B1066" s="12" t="s">
        <v>17958</v>
      </c>
      <c r="C1066" s="12" t="s">
        <v>17974</v>
      </c>
      <c r="D1066" s="12" t="s">
        <v>18069</v>
      </c>
      <c r="E1066" s="12" t="s">
        <v>3188</v>
      </c>
      <c r="F1066" s="12">
        <v>4.0318350000000001</v>
      </c>
      <c r="G1066" s="12">
        <f t="shared" si="16"/>
        <v>4</v>
      </c>
    </row>
    <row r="1067" spans="1:7" x14ac:dyDescent="0.2">
      <c r="A1067" s="12" t="s">
        <v>17039</v>
      </c>
      <c r="B1067" s="12" t="s">
        <v>17958</v>
      </c>
      <c r="C1067" s="12" t="s">
        <v>18070</v>
      </c>
      <c r="D1067" s="12" t="s">
        <v>18071</v>
      </c>
      <c r="E1067" s="12" t="s">
        <v>16963</v>
      </c>
      <c r="F1067" s="12">
        <v>3.927673</v>
      </c>
      <c r="G1067" s="12">
        <f t="shared" si="16"/>
        <v>4</v>
      </c>
    </row>
    <row r="1068" spans="1:7" x14ac:dyDescent="0.2">
      <c r="A1068" s="12" t="s">
        <v>17039</v>
      </c>
      <c r="B1068" s="12" t="s">
        <v>17958</v>
      </c>
      <c r="C1068" s="12" t="s">
        <v>18072</v>
      </c>
      <c r="D1068" s="12" t="s">
        <v>18073</v>
      </c>
      <c r="E1068" s="12" t="s">
        <v>16963</v>
      </c>
      <c r="F1068" s="12">
        <v>3.9206780000000001</v>
      </c>
      <c r="G1068" s="12">
        <f t="shared" si="16"/>
        <v>4</v>
      </c>
    </row>
    <row r="1069" spans="1:7" x14ac:dyDescent="0.2">
      <c r="A1069" s="12" t="s">
        <v>17039</v>
      </c>
      <c r="B1069" s="12" t="s">
        <v>17958</v>
      </c>
      <c r="C1069" s="12" t="s">
        <v>18070</v>
      </c>
      <c r="D1069" s="12" t="s">
        <v>18074</v>
      </c>
      <c r="E1069" s="12" t="s">
        <v>3188</v>
      </c>
      <c r="F1069" s="12">
        <v>3.7488860000000002</v>
      </c>
      <c r="G1069" s="12">
        <f t="shared" si="16"/>
        <v>4</v>
      </c>
    </row>
    <row r="1070" spans="1:7" x14ac:dyDescent="0.2">
      <c r="A1070" s="12" t="s">
        <v>17039</v>
      </c>
      <c r="B1070" s="12" t="s">
        <v>17958</v>
      </c>
      <c r="C1070" s="12" t="s">
        <v>18072</v>
      </c>
      <c r="D1070" s="12" t="s">
        <v>18075</v>
      </c>
      <c r="E1070" s="12" t="s">
        <v>3188</v>
      </c>
      <c r="F1070" s="12">
        <v>3.844592</v>
      </c>
      <c r="G1070" s="12">
        <f t="shared" si="16"/>
        <v>4</v>
      </c>
    </row>
    <row r="1071" spans="1:7" x14ac:dyDescent="0.2">
      <c r="A1071" s="12" t="s">
        <v>17039</v>
      </c>
      <c r="B1071" s="12" t="s">
        <v>17958</v>
      </c>
      <c r="C1071" s="12" t="s">
        <v>18076</v>
      </c>
      <c r="D1071" s="12" t="s">
        <v>18077</v>
      </c>
      <c r="E1071" s="12" t="s">
        <v>3188</v>
      </c>
      <c r="F1071" s="12">
        <v>3.8919800000000002</v>
      </c>
      <c r="G1071" s="12">
        <f t="shared" si="16"/>
        <v>4</v>
      </c>
    </row>
    <row r="1072" spans="1:7" x14ac:dyDescent="0.2">
      <c r="A1072" s="12" t="s">
        <v>17039</v>
      </c>
      <c r="B1072" s="12" t="s">
        <v>17958</v>
      </c>
      <c r="C1072" s="12" t="s">
        <v>17967</v>
      </c>
      <c r="D1072" s="12" t="s">
        <v>18078</v>
      </c>
      <c r="E1072" s="12" t="s">
        <v>16963</v>
      </c>
      <c r="F1072" s="12">
        <v>3.9358770000000001</v>
      </c>
      <c r="G1072" s="12">
        <f t="shared" si="16"/>
        <v>4</v>
      </c>
    </row>
    <row r="1073" spans="1:7" x14ac:dyDescent="0.2">
      <c r="A1073" s="12" t="s">
        <v>17039</v>
      </c>
      <c r="B1073" s="12" t="s">
        <v>17958</v>
      </c>
      <c r="C1073" s="12" t="s">
        <v>18079</v>
      </c>
      <c r="D1073" s="12" t="s">
        <v>18080</v>
      </c>
      <c r="E1073" s="12" t="s">
        <v>16963</v>
      </c>
      <c r="F1073" s="12">
        <v>4.0650199999999996</v>
      </c>
      <c r="G1073" s="12">
        <f t="shared" si="16"/>
        <v>4</v>
      </c>
    </row>
    <row r="1074" spans="1:7" x14ac:dyDescent="0.2">
      <c r="A1074" s="12" t="s">
        <v>17039</v>
      </c>
      <c r="B1074" s="12" t="s">
        <v>17958</v>
      </c>
      <c r="C1074" s="12" t="s">
        <v>18081</v>
      </c>
      <c r="D1074" s="12" t="s">
        <v>18082</v>
      </c>
      <c r="E1074" s="12" t="s">
        <v>3188</v>
      </c>
      <c r="F1074" s="12">
        <v>4.012772</v>
      </c>
      <c r="G1074" s="12">
        <f t="shared" si="16"/>
        <v>4</v>
      </c>
    </row>
    <row r="1075" spans="1:7" x14ac:dyDescent="0.2">
      <c r="A1075" s="12" t="s">
        <v>17039</v>
      </c>
      <c r="B1075" s="12" t="s">
        <v>17958</v>
      </c>
      <c r="C1075" s="12" t="s">
        <v>18079</v>
      </c>
      <c r="D1075" s="12" t="s">
        <v>18083</v>
      </c>
      <c r="E1075" s="12" t="s">
        <v>3188</v>
      </c>
      <c r="F1075" s="12">
        <v>3.8517899999999998</v>
      </c>
      <c r="G1075" s="12">
        <f t="shared" si="16"/>
        <v>4</v>
      </c>
    </row>
    <row r="1076" spans="1:7" x14ac:dyDescent="0.2">
      <c r="A1076" s="12" t="s">
        <v>17039</v>
      </c>
      <c r="B1076" s="12" t="s">
        <v>17958</v>
      </c>
      <c r="C1076" s="12" t="s">
        <v>18084</v>
      </c>
      <c r="D1076" s="12" t="s">
        <v>18085</v>
      </c>
      <c r="E1076" s="12" t="s">
        <v>16963</v>
      </c>
      <c r="F1076" s="12">
        <v>3.8014299999999999</v>
      </c>
      <c r="G1076" s="12">
        <f t="shared" si="16"/>
        <v>4</v>
      </c>
    </row>
    <row r="1077" spans="1:7" x14ac:dyDescent="0.2">
      <c r="A1077" s="12" t="s">
        <v>17039</v>
      </c>
      <c r="B1077" s="12" t="s">
        <v>17958</v>
      </c>
      <c r="C1077" s="12" t="s">
        <v>17969</v>
      </c>
      <c r="D1077" s="12" t="s">
        <v>18086</v>
      </c>
      <c r="E1077" s="12" t="s">
        <v>16963</v>
      </c>
      <c r="F1077" s="12">
        <v>4.1532879999999999</v>
      </c>
      <c r="G1077" s="12">
        <f t="shared" si="16"/>
        <v>4</v>
      </c>
    </row>
    <row r="1078" spans="1:7" x14ac:dyDescent="0.2">
      <c r="A1078" s="12" t="s">
        <v>17039</v>
      </c>
      <c r="B1078" s="12" t="s">
        <v>17958</v>
      </c>
      <c r="C1078" s="12" t="s">
        <v>18084</v>
      </c>
      <c r="D1078" s="12" t="s">
        <v>18087</v>
      </c>
      <c r="E1078" s="12" t="s">
        <v>3188</v>
      </c>
      <c r="F1078" s="12">
        <v>3.986056</v>
      </c>
      <c r="G1078" s="12">
        <f t="shared" si="16"/>
        <v>4</v>
      </c>
    </row>
    <row r="1079" spans="1:7" x14ac:dyDescent="0.2">
      <c r="A1079" s="12" t="s">
        <v>17039</v>
      </c>
      <c r="B1079" s="12" t="s">
        <v>17958</v>
      </c>
      <c r="C1079" s="12" t="s">
        <v>18088</v>
      </c>
      <c r="D1079" s="12" t="s">
        <v>18089</v>
      </c>
      <c r="E1079" s="12" t="s">
        <v>3188</v>
      </c>
      <c r="F1079" s="12">
        <v>3.7843260000000001</v>
      </c>
      <c r="G1079" s="12">
        <f t="shared" si="16"/>
        <v>4</v>
      </c>
    </row>
    <row r="1080" spans="1:7" x14ac:dyDescent="0.2">
      <c r="A1080" s="12" t="s">
        <v>17039</v>
      </c>
      <c r="B1080" s="12" t="s">
        <v>17958</v>
      </c>
      <c r="C1080" s="12" t="s">
        <v>17978</v>
      </c>
      <c r="D1080" s="12" t="s">
        <v>18090</v>
      </c>
      <c r="E1080" s="12" t="s">
        <v>16963</v>
      </c>
      <c r="F1080" s="12">
        <v>3.9146649999999998</v>
      </c>
      <c r="G1080" s="12">
        <f t="shared" si="16"/>
        <v>4</v>
      </c>
    </row>
    <row r="1081" spans="1:7" x14ac:dyDescent="0.2">
      <c r="A1081" s="12" t="s">
        <v>17039</v>
      </c>
      <c r="B1081" s="12" t="s">
        <v>17958</v>
      </c>
      <c r="C1081" s="12" t="s">
        <v>17959</v>
      </c>
      <c r="D1081" s="12" t="s">
        <v>18091</v>
      </c>
      <c r="E1081" s="12" t="s">
        <v>16963</v>
      </c>
      <c r="F1081" s="12">
        <v>3.976594</v>
      </c>
      <c r="G1081" s="12">
        <f t="shared" si="16"/>
        <v>4</v>
      </c>
    </row>
    <row r="1082" spans="1:7" x14ac:dyDescent="0.2">
      <c r="A1082" s="12" t="s">
        <v>17039</v>
      </c>
      <c r="B1082" s="12" t="s">
        <v>17958</v>
      </c>
      <c r="C1082" s="12" t="s">
        <v>18092</v>
      </c>
      <c r="D1082" s="12" t="s">
        <v>18093</v>
      </c>
      <c r="E1082" s="12" t="s">
        <v>3188</v>
      </c>
      <c r="F1082" s="12">
        <v>3.7046389999999998</v>
      </c>
      <c r="G1082" s="12">
        <f t="shared" si="16"/>
        <v>4</v>
      </c>
    </row>
    <row r="1083" spans="1:7" x14ac:dyDescent="0.2">
      <c r="A1083" s="12" t="s">
        <v>17039</v>
      </c>
      <c r="B1083" s="12" t="s">
        <v>17958</v>
      </c>
      <c r="C1083" s="12" t="s">
        <v>18094</v>
      </c>
      <c r="D1083" s="12" t="s">
        <v>18095</v>
      </c>
      <c r="E1083" s="12" t="s">
        <v>16963</v>
      </c>
      <c r="F1083" s="12">
        <v>4.0381229999999997</v>
      </c>
      <c r="G1083" s="12">
        <f t="shared" si="16"/>
        <v>4</v>
      </c>
    </row>
    <row r="1084" spans="1:7" x14ac:dyDescent="0.2">
      <c r="A1084" s="12" t="s">
        <v>17039</v>
      </c>
      <c r="B1084" s="12" t="s">
        <v>17958</v>
      </c>
      <c r="C1084" s="12" t="s">
        <v>18096</v>
      </c>
      <c r="D1084" s="12" t="s">
        <v>18097</v>
      </c>
      <c r="E1084" s="12" t="s">
        <v>16963</v>
      </c>
      <c r="F1084" s="12">
        <v>3.8998050000000002</v>
      </c>
      <c r="G1084" s="12">
        <f t="shared" si="16"/>
        <v>4</v>
      </c>
    </row>
    <row r="1085" spans="1:7" x14ac:dyDescent="0.2">
      <c r="A1085" s="12" t="s">
        <v>17039</v>
      </c>
      <c r="B1085" s="12" t="s">
        <v>17958</v>
      </c>
      <c r="C1085" s="12" t="s">
        <v>18098</v>
      </c>
      <c r="D1085" s="12" t="s">
        <v>18099</v>
      </c>
      <c r="E1085" s="12" t="s">
        <v>16963</v>
      </c>
      <c r="F1085" s="12">
        <v>3.8393459999999999</v>
      </c>
      <c r="G1085" s="12">
        <f t="shared" si="16"/>
        <v>4</v>
      </c>
    </row>
    <row r="1086" spans="1:7" x14ac:dyDescent="0.2">
      <c r="A1086" s="12" t="s">
        <v>17039</v>
      </c>
      <c r="B1086" s="12" t="s">
        <v>17958</v>
      </c>
      <c r="C1086" s="12" t="s">
        <v>18088</v>
      </c>
      <c r="D1086" s="12" t="s">
        <v>18100</v>
      </c>
      <c r="E1086" s="12" t="s">
        <v>16963</v>
      </c>
      <c r="F1086" s="12">
        <v>3.84829</v>
      </c>
      <c r="G1086" s="12">
        <f t="shared" si="16"/>
        <v>4</v>
      </c>
    </row>
    <row r="1087" spans="1:7" x14ac:dyDescent="0.2">
      <c r="A1087" s="12" t="s">
        <v>17039</v>
      </c>
      <c r="B1087" s="12" t="s">
        <v>17958</v>
      </c>
      <c r="C1087" s="12" t="s">
        <v>18101</v>
      </c>
      <c r="D1087" s="12" t="s">
        <v>18102</v>
      </c>
      <c r="E1087" s="12" t="s">
        <v>3188</v>
      </c>
      <c r="F1087" s="12">
        <v>3.8796170000000001</v>
      </c>
      <c r="G1087" s="12">
        <f t="shared" si="16"/>
        <v>4</v>
      </c>
    </row>
    <row r="1088" spans="1:7" x14ac:dyDescent="0.2">
      <c r="A1088" s="12" t="s">
        <v>17039</v>
      </c>
      <c r="B1088" s="12" t="s">
        <v>17958</v>
      </c>
      <c r="C1088" s="12" t="s">
        <v>18101</v>
      </c>
      <c r="D1088" s="12" t="s">
        <v>18103</v>
      </c>
      <c r="E1088" s="12" t="s">
        <v>16963</v>
      </c>
      <c r="F1088" s="12">
        <v>3.831162</v>
      </c>
      <c r="G1088" s="12">
        <f t="shared" si="16"/>
        <v>4</v>
      </c>
    </row>
    <row r="1089" spans="1:7" x14ac:dyDescent="0.2">
      <c r="A1089" s="12" t="s">
        <v>17039</v>
      </c>
      <c r="B1089" s="12" t="s">
        <v>17958</v>
      </c>
      <c r="C1089" s="12" t="s">
        <v>18067</v>
      </c>
      <c r="D1089" s="12" t="s">
        <v>18104</v>
      </c>
      <c r="E1089" s="12" t="s">
        <v>16963</v>
      </c>
      <c r="F1089" s="12">
        <v>3.9524970000000001</v>
      </c>
      <c r="G1089" s="12">
        <f t="shared" si="16"/>
        <v>4</v>
      </c>
    </row>
    <row r="1090" spans="1:7" x14ac:dyDescent="0.2">
      <c r="A1090" s="12" t="s">
        <v>17039</v>
      </c>
      <c r="B1090" s="12" t="s">
        <v>17958</v>
      </c>
      <c r="C1090" s="12" t="s">
        <v>18076</v>
      </c>
      <c r="D1090" s="12" t="s">
        <v>18105</v>
      </c>
      <c r="E1090" s="12" t="s">
        <v>16963</v>
      </c>
      <c r="F1090" s="12">
        <v>4.0289609999999998</v>
      </c>
      <c r="G1090" s="12">
        <f t="shared" ref="G1090:G1153" si="17">ROUND(F1090,0)</f>
        <v>4</v>
      </c>
    </row>
    <row r="1091" spans="1:7" x14ac:dyDescent="0.2">
      <c r="A1091" s="12" t="s">
        <v>17039</v>
      </c>
      <c r="B1091" s="12" t="s">
        <v>17958</v>
      </c>
      <c r="C1091" s="12" t="s">
        <v>18106</v>
      </c>
      <c r="D1091" s="12" t="s">
        <v>18107</v>
      </c>
      <c r="E1091" s="12" t="s">
        <v>16963</v>
      </c>
      <c r="F1091" s="12">
        <v>4.1003069999999999</v>
      </c>
      <c r="G1091" s="12">
        <f t="shared" si="17"/>
        <v>4</v>
      </c>
    </row>
    <row r="1092" spans="1:7" x14ac:dyDescent="0.2">
      <c r="A1092" s="12" t="s">
        <v>17039</v>
      </c>
      <c r="B1092" s="12" t="s">
        <v>17958</v>
      </c>
      <c r="C1092" s="12" t="s">
        <v>18070</v>
      </c>
      <c r="D1092" s="12" t="s">
        <v>18108</v>
      </c>
      <c r="E1092" s="12" t="s">
        <v>16963</v>
      </c>
      <c r="F1092" s="12">
        <v>3.8482240000000001</v>
      </c>
      <c r="G1092" s="12">
        <f t="shared" si="17"/>
        <v>4</v>
      </c>
    </row>
    <row r="1093" spans="1:7" x14ac:dyDescent="0.2">
      <c r="A1093" s="12" t="s">
        <v>17039</v>
      </c>
      <c r="B1093" s="12" t="s">
        <v>17958</v>
      </c>
      <c r="C1093" s="12" t="s">
        <v>18098</v>
      </c>
      <c r="D1093" s="12" t="s">
        <v>18109</v>
      </c>
      <c r="E1093" s="12" t="s">
        <v>3188</v>
      </c>
      <c r="F1093" s="12">
        <v>3.7533859999999999</v>
      </c>
      <c r="G1093" s="12">
        <f t="shared" si="17"/>
        <v>4</v>
      </c>
    </row>
    <row r="1094" spans="1:7" x14ac:dyDescent="0.2">
      <c r="A1094" s="12" t="s">
        <v>16960</v>
      </c>
      <c r="B1094" s="12" t="s">
        <v>17958</v>
      </c>
      <c r="C1094" s="12" t="s">
        <v>646</v>
      </c>
      <c r="D1094" s="12" t="s">
        <v>18110</v>
      </c>
      <c r="E1094" s="12" t="s">
        <v>3188</v>
      </c>
      <c r="F1094" s="12">
        <v>3.8344619999999998</v>
      </c>
      <c r="G1094" s="12">
        <f t="shared" si="17"/>
        <v>4</v>
      </c>
    </row>
    <row r="1095" spans="1:7" x14ac:dyDescent="0.2">
      <c r="A1095" s="12" t="s">
        <v>16960</v>
      </c>
      <c r="B1095" s="12" t="s">
        <v>17958</v>
      </c>
      <c r="C1095" s="12" t="s">
        <v>646</v>
      </c>
      <c r="D1095" s="12" t="s">
        <v>18111</v>
      </c>
      <c r="E1095" s="12" t="s">
        <v>3188</v>
      </c>
      <c r="F1095" s="12">
        <v>3.8235860000000002</v>
      </c>
      <c r="G1095" s="12">
        <f t="shared" si="17"/>
        <v>4</v>
      </c>
    </row>
    <row r="1096" spans="1:7" x14ac:dyDescent="0.2">
      <c r="A1096" s="12" t="s">
        <v>16960</v>
      </c>
      <c r="B1096" s="12" t="s">
        <v>17958</v>
      </c>
      <c r="C1096" s="12" t="s">
        <v>646</v>
      </c>
      <c r="D1096" s="12" t="s">
        <v>18112</v>
      </c>
      <c r="E1096" s="12" t="s">
        <v>16963</v>
      </c>
      <c r="F1096" s="12">
        <v>3.7586490000000001</v>
      </c>
      <c r="G1096" s="12">
        <f t="shared" si="17"/>
        <v>4</v>
      </c>
    </row>
    <row r="1097" spans="1:7" x14ac:dyDescent="0.2">
      <c r="A1097" s="12" t="s">
        <v>16960</v>
      </c>
      <c r="B1097" s="12" t="s">
        <v>17958</v>
      </c>
      <c r="C1097" s="12" t="s">
        <v>646</v>
      </c>
      <c r="D1097" s="12" t="s">
        <v>18113</v>
      </c>
      <c r="E1097" s="12" t="s">
        <v>3188</v>
      </c>
      <c r="F1097" s="12">
        <v>4.4956550000000002</v>
      </c>
      <c r="G1097" s="12">
        <f t="shared" si="17"/>
        <v>4</v>
      </c>
    </row>
    <row r="1098" spans="1:7" x14ac:dyDescent="0.2">
      <c r="A1098" s="12" t="s">
        <v>16960</v>
      </c>
      <c r="B1098" s="12" t="s">
        <v>17958</v>
      </c>
      <c r="C1098" s="12" t="s">
        <v>646</v>
      </c>
      <c r="D1098" s="12" t="s">
        <v>18114</v>
      </c>
      <c r="E1098" s="12" t="s">
        <v>16963</v>
      </c>
      <c r="F1098" s="12">
        <v>3.8720970000000001</v>
      </c>
      <c r="G1098" s="12">
        <f t="shared" si="17"/>
        <v>4</v>
      </c>
    </row>
    <row r="1099" spans="1:7" x14ac:dyDescent="0.2">
      <c r="A1099" s="12" t="s">
        <v>16960</v>
      </c>
      <c r="B1099" s="12" t="s">
        <v>17958</v>
      </c>
      <c r="C1099" s="12" t="s">
        <v>646</v>
      </c>
      <c r="D1099" s="12" t="s">
        <v>18115</v>
      </c>
      <c r="E1099" s="12" t="s">
        <v>3188</v>
      </c>
      <c r="F1099" s="12">
        <v>3.7252510000000001</v>
      </c>
      <c r="G1099" s="12">
        <f t="shared" si="17"/>
        <v>4</v>
      </c>
    </row>
    <row r="1100" spans="1:7" x14ac:dyDescent="0.2">
      <c r="A1100" s="12" t="s">
        <v>16960</v>
      </c>
      <c r="B1100" s="12" t="s">
        <v>17958</v>
      </c>
      <c r="C1100" s="12" t="s">
        <v>646</v>
      </c>
      <c r="D1100" s="12" t="s">
        <v>18116</v>
      </c>
      <c r="E1100" s="12" t="s">
        <v>16963</v>
      </c>
      <c r="F1100" s="12">
        <v>3.6591939999999998</v>
      </c>
      <c r="G1100" s="12">
        <f t="shared" si="17"/>
        <v>4</v>
      </c>
    </row>
    <row r="1101" spans="1:7" x14ac:dyDescent="0.2">
      <c r="A1101" s="12" t="s">
        <v>16960</v>
      </c>
      <c r="B1101" s="12" t="s">
        <v>17958</v>
      </c>
      <c r="C1101" s="12" t="s">
        <v>646</v>
      </c>
      <c r="D1101" s="12" t="s">
        <v>18117</v>
      </c>
      <c r="E1101" s="12" t="s">
        <v>3188</v>
      </c>
      <c r="F1101" s="12">
        <v>3.8105000000000002</v>
      </c>
      <c r="G1101" s="12">
        <f t="shared" si="17"/>
        <v>4</v>
      </c>
    </row>
    <row r="1102" spans="1:7" x14ac:dyDescent="0.2">
      <c r="A1102" s="12" t="s">
        <v>16960</v>
      </c>
      <c r="B1102" s="12" t="s">
        <v>17958</v>
      </c>
      <c r="C1102" s="12" t="s">
        <v>646</v>
      </c>
      <c r="D1102" s="12" t="s">
        <v>18118</v>
      </c>
      <c r="E1102" s="12" t="s">
        <v>16963</v>
      </c>
      <c r="F1102" s="12">
        <v>3.743179</v>
      </c>
      <c r="G1102" s="12">
        <f t="shared" si="17"/>
        <v>4</v>
      </c>
    </row>
    <row r="1103" spans="1:7" x14ac:dyDescent="0.2">
      <c r="A1103" s="12" t="s">
        <v>16960</v>
      </c>
      <c r="B1103" s="12" t="s">
        <v>17958</v>
      </c>
      <c r="C1103" s="12" t="s">
        <v>646</v>
      </c>
      <c r="D1103" s="12" t="s">
        <v>18119</v>
      </c>
      <c r="E1103" s="12" t="s">
        <v>3188</v>
      </c>
      <c r="F1103" s="12">
        <v>3.755903</v>
      </c>
      <c r="G1103" s="12">
        <f t="shared" si="17"/>
        <v>4</v>
      </c>
    </row>
    <row r="1104" spans="1:7" x14ac:dyDescent="0.2">
      <c r="A1104" s="12" t="s">
        <v>16960</v>
      </c>
      <c r="B1104" s="12" t="s">
        <v>17958</v>
      </c>
      <c r="C1104" s="12" t="s">
        <v>646</v>
      </c>
      <c r="D1104" s="12" t="s">
        <v>18120</v>
      </c>
      <c r="E1104" s="12" t="s">
        <v>16963</v>
      </c>
      <c r="F1104" s="12">
        <v>3.7069559999999999</v>
      </c>
      <c r="G1104" s="12">
        <f t="shared" si="17"/>
        <v>4</v>
      </c>
    </row>
    <row r="1105" spans="1:7" x14ac:dyDescent="0.2">
      <c r="A1105" s="12" t="s">
        <v>16960</v>
      </c>
      <c r="B1105" s="12" t="s">
        <v>17958</v>
      </c>
      <c r="C1105" s="12" t="s">
        <v>646</v>
      </c>
      <c r="D1105" s="12" t="s">
        <v>18121</v>
      </c>
      <c r="E1105" s="12" t="s">
        <v>3188</v>
      </c>
      <c r="F1105" s="12">
        <v>3.5704470000000001</v>
      </c>
      <c r="G1105" s="12">
        <f t="shared" si="17"/>
        <v>4</v>
      </c>
    </row>
    <row r="1106" spans="1:7" x14ac:dyDescent="0.2">
      <c r="A1106" s="12" t="s">
        <v>16960</v>
      </c>
      <c r="B1106" s="12" t="s">
        <v>17958</v>
      </c>
      <c r="C1106" s="12" t="s">
        <v>646</v>
      </c>
      <c r="D1106" s="12" t="s">
        <v>18122</v>
      </c>
      <c r="E1106" s="12" t="s">
        <v>16963</v>
      </c>
      <c r="F1106" s="12">
        <v>3.7629100000000002</v>
      </c>
      <c r="G1106" s="12">
        <f t="shared" si="17"/>
        <v>4</v>
      </c>
    </row>
    <row r="1107" spans="1:7" x14ac:dyDescent="0.2">
      <c r="A1107" s="12" t="s">
        <v>16960</v>
      </c>
      <c r="B1107" s="12" t="s">
        <v>17958</v>
      </c>
      <c r="C1107" s="12" t="s">
        <v>646</v>
      </c>
      <c r="D1107" s="12" t="s">
        <v>18123</v>
      </c>
      <c r="E1107" s="12" t="s">
        <v>16963</v>
      </c>
      <c r="F1107" s="12">
        <v>3.7180080000000002</v>
      </c>
      <c r="G1107" s="12">
        <f t="shared" si="17"/>
        <v>4</v>
      </c>
    </row>
    <row r="1108" spans="1:7" x14ac:dyDescent="0.2">
      <c r="A1108" s="12" t="s">
        <v>16960</v>
      </c>
      <c r="B1108" s="12" t="s">
        <v>17958</v>
      </c>
      <c r="C1108" s="12" t="s">
        <v>646</v>
      </c>
      <c r="D1108" s="12" t="s">
        <v>18124</v>
      </c>
      <c r="E1108" s="12" t="s">
        <v>3188</v>
      </c>
      <c r="F1108" s="12">
        <v>3.54115</v>
      </c>
      <c r="G1108" s="12">
        <f t="shared" si="17"/>
        <v>4</v>
      </c>
    </row>
    <row r="1109" spans="1:7" x14ac:dyDescent="0.2">
      <c r="A1109" s="12" t="s">
        <v>16960</v>
      </c>
      <c r="B1109" s="12" t="s">
        <v>17958</v>
      </c>
      <c r="C1109" s="12" t="s">
        <v>646</v>
      </c>
      <c r="D1109" s="12" t="s">
        <v>18125</v>
      </c>
      <c r="E1109" s="12" t="s">
        <v>3188</v>
      </c>
      <c r="F1109" s="12">
        <v>3.67937</v>
      </c>
      <c r="G1109" s="12">
        <f t="shared" si="17"/>
        <v>4</v>
      </c>
    </row>
    <row r="1110" spans="1:7" x14ac:dyDescent="0.2">
      <c r="A1110" s="12" t="s">
        <v>16960</v>
      </c>
      <c r="B1110" s="12" t="s">
        <v>17958</v>
      </c>
      <c r="C1110" s="12" t="s">
        <v>646</v>
      </c>
      <c r="D1110" s="12" t="s">
        <v>18126</v>
      </c>
      <c r="E1110" s="12" t="s">
        <v>16963</v>
      </c>
      <c r="F1110" s="12">
        <v>3.9783089999999999</v>
      </c>
      <c r="G1110" s="12">
        <f t="shared" si="17"/>
        <v>4</v>
      </c>
    </row>
    <row r="1111" spans="1:7" x14ac:dyDescent="0.2">
      <c r="A1111" s="12" t="s">
        <v>16960</v>
      </c>
      <c r="B1111" s="12" t="s">
        <v>17958</v>
      </c>
      <c r="C1111" s="12" t="s">
        <v>646</v>
      </c>
      <c r="D1111" s="12" t="s">
        <v>18127</v>
      </c>
      <c r="E1111" s="12" t="s">
        <v>16963</v>
      </c>
      <c r="F1111" s="12">
        <v>3.6984940000000002</v>
      </c>
      <c r="G1111" s="12">
        <f t="shared" si="17"/>
        <v>4</v>
      </c>
    </row>
    <row r="1112" spans="1:7" x14ac:dyDescent="0.2">
      <c r="A1112" s="12" t="s">
        <v>16960</v>
      </c>
      <c r="B1112" s="12" t="s">
        <v>17958</v>
      </c>
      <c r="C1112" s="12" t="s">
        <v>646</v>
      </c>
      <c r="D1112" s="12" t="s">
        <v>18128</v>
      </c>
      <c r="E1112" s="12" t="s">
        <v>16963</v>
      </c>
      <c r="F1112" s="12">
        <v>3.7298149999999999</v>
      </c>
      <c r="G1112" s="12">
        <f t="shared" si="17"/>
        <v>4</v>
      </c>
    </row>
    <row r="1113" spans="1:7" x14ac:dyDescent="0.2">
      <c r="A1113" s="12" t="s">
        <v>16960</v>
      </c>
      <c r="B1113" s="12" t="s">
        <v>17958</v>
      </c>
      <c r="C1113" s="12" t="s">
        <v>646</v>
      </c>
      <c r="D1113" s="12" t="s">
        <v>18129</v>
      </c>
      <c r="E1113" s="12" t="s">
        <v>16963</v>
      </c>
      <c r="F1113" s="12">
        <v>3.8254220000000001</v>
      </c>
      <c r="G1113" s="12">
        <f t="shared" si="17"/>
        <v>4</v>
      </c>
    </row>
    <row r="1114" spans="1:7" x14ac:dyDescent="0.2">
      <c r="A1114" s="12" t="s">
        <v>16960</v>
      </c>
      <c r="B1114" s="12" t="s">
        <v>17958</v>
      </c>
      <c r="C1114" s="12" t="s">
        <v>646</v>
      </c>
      <c r="D1114" s="12" t="s">
        <v>18130</v>
      </c>
      <c r="E1114" s="12" t="s">
        <v>16963</v>
      </c>
      <c r="F1114" s="12">
        <v>3.6754099999999998</v>
      </c>
      <c r="G1114" s="12">
        <f t="shared" si="17"/>
        <v>4</v>
      </c>
    </row>
    <row r="1115" spans="1:7" x14ac:dyDescent="0.2">
      <c r="A1115" s="12" t="s">
        <v>16960</v>
      </c>
      <c r="B1115" s="12" t="s">
        <v>17958</v>
      </c>
      <c r="C1115" s="12" t="s">
        <v>646</v>
      </c>
      <c r="D1115" s="12" t="s">
        <v>18131</v>
      </c>
      <c r="E1115" s="12" t="s">
        <v>3188</v>
      </c>
      <c r="F1115" s="12">
        <v>3.9202319999999999</v>
      </c>
      <c r="G1115" s="12">
        <f t="shared" si="17"/>
        <v>4</v>
      </c>
    </row>
    <row r="1116" spans="1:7" x14ac:dyDescent="0.2">
      <c r="A1116" s="12" t="s">
        <v>16960</v>
      </c>
      <c r="B1116" s="12" t="s">
        <v>17958</v>
      </c>
      <c r="C1116" s="12" t="s">
        <v>646</v>
      </c>
      <c r="D1116" s="12" t="s">
        <v>18132</v>
      </c>
      <c r="E1116" s="12" t="s">
        <v>16963</v>
      </c>
      <c r="F1116" s="12">
        <v>3.7874850000000002</v>
      </c>
      <c r="G1116" s="12">
        <f t="shared" si="17"/>
        <v>4</v>
      </c>
    </row>
    <row r="1117" spans="1:7" x14ac:dyDescent="0.2">
      <c r="A1117" s="12" t="s">
        <v>16960</v>
      </c>
      <c r="B1117" s="12" t="s">
        <v>17958</v>
      </c>
      <c r="C1117" s="12" t="s">
        <v>646</v>
      </c>
      <c r="D1117" s="12" t="s">
        <v>18133</v>
      </c>
      <c r="E1117" s="12" t="s">
        <v>16963</v>
      </c>
      <c r="F1117" s="12">
        <v>3.746372</v>
      </c>
      <c r="G1117" s="12">
        <f t="shared" si="17"/>
        <v>4</v>
      </c>
    </row>
    <row r="1118" spans="1:7" x14ac:dyDescent="0.2">
      <c r="A1118" s="12" t="s">
        <v>16960</v>
      </c>
      <c r="B1118" s="12" t="s">
        <v>17958</v>
      </c>
      <c r="C1118" s="12" t="s">
        <v>646</v>
      </c>
      <c r="D1118" s="12" t="s">
        <v>18134</v>
      </c>
      <c r="E1118" s="12" t="s">
        <v>16963</v>
      </c>
      <c r="F1118" s="12">
        <v>3.9616880000000001</v>
      </c>
      <c r="G1118" s="12">
        <f t="shared" si="17"/>
        <v>4</v>
      </c>
    </row>
    <row r="1119" spans="1:7" x14ac:dyDescent="0.2">
      <c r="A1119" s="12" t="s">
        <v>16960</v>
      </c>
      <c r="B1119" s="12" t="s">
        <v>17958</v>
      </c>
      <c r="C1119" s="12" t="s">
        <v>646</v>
      </c>
      <c r="D1119" s="12" t="s">
        <v>18135</v>
      </c>
      <c r="E1119" s="12" t="s">
        <v>16963</v>
      </c>
      <c r="F1119" s="12">
        <v>3.5499990000000001</v>
      </c>
      <c r="G1119" s="12">
        <f t="shared" si="17"/>
        <v>4</v>
      </c>
    </row>
    <row r="1120" spans="1:7" x14ac:dyDescent="0.2">
      <c r="A1120" s="12" t="s">
        <v>16960</v>
      </c>
      <c r="B1120" s="12" t="s">
        <v>17958</v>
      </c>
      <c r="C1120" s="12" t="s">
        <v>646</v>
      </c>
      <c r="D1120" s="12" t="s">
        <v>18136</v>
      </c>
      <c r="E1120" s="12" t="s">
        <v>16963</v>
      </c>
      <c r="F1120" s="12">
        <v>4.036257</v>
      </c>
      <c r="G1120" s="12">
        <f t="shared" si="17"/>
        <v>4</v>
      </c>
    </row>
    <row r="1121" spans="1:7" x14ac:dyDescent="0.2">
      <c r="A1121" s="12" t="s">
        <v>16960</v>
      </c>
      <c r="B1121" s="12" t="s">
        <v>17958</v>
      </c>
      <c r="C1121" s="12" t="s">
        <v>646</v>
      </c>
      <c r="D1121" s="12" t="s">
        <v>18137</v>
      </c>
      <c r="E1121" s="12" t="s">
        <v>16963</v>
      </c>
      <c r="F1121" s="12">
        <v>3.6325419999999999</v>
      </c>
      <c r="G1121" s="12">
        <f t="shared" si="17"/>
        <v>4</v>
      </c>
    </row>
    <row r="1122" spans="1:7" x14ac:dyDescent="0.2">
      <c r="A1122" s="12" t="s">
        <v>16960</v>
      </c>
      <c r="B1122" s="12" t="s">
        <v>17958</v>
      </c>
      <c r="C1122" s="12" t="s">
        <v>646</v>
      </c>
      <c r="D1122" s="12" t="s">
        <v>18138</v>
      </c>
      <c r="E1122" s="12" t="s">
        <v>3188</v>
      </c>
      <c r="F1122" s="12">
        <v>3.7600009999999999</v>
      </c>
      <c r="G1122" s="12">
        <f t="shared" si="17"/>
        <v>4</v>
      </c>
    </row>
    <row r="1123" spans="1:7" x14ac:dyDescent="0.2">
      <c r="A1123" s="12" t="s">
        <v>16960</v>
      </c>
      <c r="B1123" s="12" t="s">
        <v>17958</v>
      </c>
      <c r="C1123" s="12" t="s">
        <v>646</v>
      </c>
      <c r="D1123" s="12" t="s">
        <v>18139</v>
      </c>
      <c r="E1123" s="12" t="s">
        <v>16963</v>
      </c>
      <c r="F1123" s="12">
        <v>3.6017679999999999</v>
      </c>
      <c r="G1123" s="12">
        <f t="shared" si="17"/>
        <v>4</v>
      </c>
    </row>
    <row r="1124" spans="1:7" x14ac:dyDescent="0.2">
      <c r="A1124" s="12" t="s">
        <v>16960</v>
      </c>
      <c r="B1124" s="12" t="s">
        <v>17958</v>
      </c>
      <c r="C1124" s="12" t="s">
        <v>646</v>
      </c>
      <c r="D1124" s="12" t="s">
        <v>18140</v>
      </c>
      <c r="E1124" s="12" t="s">
        <v>3188</v>
      </c>
      <c r="F1124" s="12">
        <v>3.6924239999999999</v>
      </c>
      <c r="G1124" s="12">
        <f t="shared" si="17"/>
        <v>4</v>
      </c>
    </row>
    <row r="1125" spans="1:7" x14ac:dyDescent="0.2">
      <c r="A1125" s="12" t="s">
        <v>16960</v>
      </c>
      <c r="B1125" s="12" t="s">
        <v>17958</v>
      </c>
      <c r="C1125" s="12" t="s">
        <v>644</v>
      </c>
      <c r="D1125" s="12" t="s">
        <v>18141</v>
      </c>
      <c r="E1125" s="12" t="s">
        <v>3188</v>
      </c>
      <c r="F1125" s="12">
        <v>4.4600119999999999</v>
      </c>
      <c r="G1125" s="12">
        <f t="shared" si="17"/>
        <v>4</v>
      </c>
    </row>
    <row r="1126" spans="1:7" x14ac:dyDescent="0.2">
      <c r="A1126" s="12" t="s">
        <v>16960</v>
      </c>
      <c r="B1126" s="12" t="s">
        <v>17958</v>
      </c>
      <c r="C1126" s="12" t="s">
        <v>644</v>
      </c>
      <c r="D1126" s="12" t="s">
        <v>18142</v>
      </c>
      <c r="E1126" s="12" t="s">
        <v>3188</v>
      </c>
      <c r="F1126" s="12">
        <v>3.8085529999999999</v>
      </c>
      <c r="G1126" s="12">
        <f t="shared" si="17"/>
        <v>4</v>
      </c>
    </row>
    <row r="1127" spans="1:7" x14ac:dyDescent="0.2">
      <c r="A1127" s="12" t="s">
        <v>16960</v>
      </c>
      <c r="B1127" s="12" t="s">
        <v>17958</v>
      </c>
      <c r="C1127" s="12" t="s">
        <v>644</v>
      </c>
      <c r="D1127" s="12" t="s">
        <v>18143</v>
      </c>
      <c r="E1127" s="12" t="s">
        <v>16963</v>
      </c>
      <c r="F1127" s="12">
        <v>3.7090909999999999</v>
      </c>
      <c r="G1127" s="12">
        <f t="shared" si="17"/>
        <v>4</v>
      </c>
    </row>
    <row r="1128" spans="1:7" x14ac:dyDescent="0.2">
      <c r="A1128" s="12" t="s">
        <v>16960</v>
      </c>
      <c r="B1128" s="12" t="s">
        <v>17958</v>
      </c>
      <c r="C1128" s="12" t="s">
        <v>644</v>
      </c>
      <c r="D1128" s="12" t="s">
        <v>18144</v>
      </c>
      <c r="E1128" s="12" t="s">
        <v>3188</v>
      </c>
      <c r="F1128" s="12">
        <v>4.0161910000000001</v>
      </c>
      <c r="G1128" s="12">
        <f t="shared" si="17"/>
        <v>4</v>
      </c>
    </row>
    <row r="1129" spans="1:7" x14ac:dyDescent="0.2">
      <c r="A1129" s="12" t="s">
        <v>16960</v>
      </c>
      <c r="B1129" s="12" t="s">
        <v>17958</v>
      </c>
      <c r="C1129" s="12" t="s">
        <v>644</v>
      </c>
      <c r="D1129" s="12" t="s">
        <v>18145</v>
      </c>
      <c r="E1129" s="12" t="s">
        <v>3188</v>
      </c>
      <c r="F1129" s="12">
        <v>3.7465700000000002</v>
      </c>
      <c r="G1129" s="12">
        <f t="shared" si="17"/>
        <v>4</v>
      </c>
    </row>
    <row r="1130" spans="1:7" x14ac:dyDescent="0.2">
      <c r="A1130" s="12" t="s">
        <v>16960</v>
      </c>
      <c r="B1130" s="12" t="s">
        <v>17958</v>
      </c>
      <c r="C1130" s="12" t="s">
        <v>644</v>
      </c>
      <c r="D1130" s="12" t="s">
        <v>18146</v>
      </c>
      <c r="E1130" s="12" t="s">
        <v>16963</v>
      </c>
      <c r="F1130" s="12">
        <v>3.5179510000000001</v>
      </c>
      <c r="G1130" s="12">
        <f t="shared" si="17"/>
        <v>4</v>
      </c>
    </row>
    <row r="1131" spans="1:7" x14ac:dyDescent="0.2">
      <c r="A1131" s="12" t="s">
        <v>16960</v>
      </c>
      <c r="B1131" s="12" t="s">
        <v>17958</v>
      </c>
      <c r="C1131" s="12" t="s">
        <v>644</v>
      </c>
      <c r="D1131" s="12" t="s">
        <v>18147</v>
      </c>
      <c r="E1131" s="12" t="s">
        <v>3188</v>
      </c>
      <c r="F1131" s="12">
        <v>3.879362</v>
      </c>
      <c r="G1131" s="12">
        <f t="shared" si="17"/>
        <v>4</v>
      </c>
    </row>
    <row r="1132" spans="1:7" x14ac:dyDescent="0.2">
      <c r="A1132" s="12" t="s">
        <v>16960</v>
      </c>
      <c r="B1132" s="12" t="s">
        <v>17958</v>
      </c>
      <c r="C1132" s="12" t="s">
        <v>644</v>
      </c>
      <c r="D1132" s="12" t="s">
        <v>18148</v>
      </c>
      <c r="E1132" s="12" t="s">
        <v>3188</v>
      </c>
      <c r="F1132" s="12">
        <v>3.8635410000000001</v>
      </c>
      <c r="G1132" s="12">
        <f t="shared" si="17"/>
        <v>4</v>
      </c>
    </row>
    <row r="1133" spans="1:7" x14ac:dyDescent="0.2">
      <c r="A1133" s="12" t="s">
        <v>16960</v>
      </c>
      <c r="B1133" s="12" t="s">
        <v>17958</v>
      </c>
      <c r="C1133" s="12" t="s">
        <v>644</v>
      </c>
      <c r="D1133" s="12" t="s">
        <v>18149</v>
      </c>
      <c r="E1133" s="12" t="s">
        <v>16963</v>
      </c>
      <c r="F1133" s="12">
        <v>3.630789</v>
      </c>
      <c r="G1133" s="12">
        <f t="shared" si="17"/>
        <v>4</v>
      </c>
    </row>
    <row r="1134" spans="1:7" x14ac:dyDescent="0.2">
      <c r="A1134" s="12" t="s">
        <v>16960</v>
      </c>
      <c r="B1134" s="12" t="s">
        <v>17958</v>
      </c>
      <c r="C1134" s="12" t="s">
        <v>644</v>
      </c>
      <c r="D1134" s="12" t="s">
        <v>18150</v>
      </c>
      <c r="E1134" s="12" t="s">
        <v>3188</v>
      </c>
      <c r="F1134" s="12">
        <v>3.7913139999999999</v>
      </c>
      <c r="G1134" s="12">
        <f t="shared" si="17"/>
        <v>4</v>
      </c>
    </row>
    <row r="1135" spans="1:7" x14ac:dyDescent="0.2">
      <c r="A1135" s="12" t="s">
        <v>16960</v>
      </c>
      <c r="B1135" s="12" t="s">
        <v>17958</v>
      </c>
      <c r="C1135" s="12" t="s">
        <v>644</v>
      </c>
      <c r="D1135" s="12" t="s">
        <v>18151</v>
      </c>
      <c r="E1135" s="12" t="s">
        <v>16963</v>
      </c>
      <c r="F1135" s="12">
        <v>3.9101689999999998</v>
      </c>
      <c r="G1135" s="12">
        <f t="shared" si="17"/>
        <v>4</v>
      </c>
    </row>
    <row r="1136" spans="1:7" x14ac:dyDescent="0.2">
      <c r="A1136" s="12" t="s">
        <v>16960</v>
      </c>
      <c r="B1136" s="12" t="s">
        <v>17958</v>
      </c>
      <c r="C1136" s="12" t="s">
        <v>18003</v>
      </c>
      <c r="D1136" s="12" t="s">
        <v>18152</v>
      </c>
      <c r="E1136" s="12" t="s">
        <v>3188</v>
      </c>
      <c r="F1136" s="12">
        <v>3.590255</v>
      </c>
      <c r="G1136" s="12">
        <f t="shared" si="17"/>
        <v>4</v>
      </c>
    </row>
    <row r="1137" spans="1:7" x14ac:dyDescent="0.2">
      <c r="A1137" s="12" t="s">
        <v>16960</v>
      </c>
      <c r="B1137" s="12" t="s">
        <v>17958</v>
      </c>
      <c r="C1137" s="12" t="s">
        <v>18003</v>
      </c>
      <c r="D1137" s="12" t="s">
        <v>18153</v>
      </c>
      <c r="E1137" s="12" t="s">
        <v>3188</v>
      </c>
      <c r="F1137" s="12">
        <v>3.6726209999999999</v>
      </c>
      <c r="G1137" s="12">
        <f t="shared" si="17"/>
        <v>4</v>
      </c>
    </row>
    <row r="1138" spans="1:7" x14ac:dyDescent="0.2">
      <c r="A1138" s="12" t="s">
        <v>16960</v>
      </c>
      <c r="B1138" s="12" t="s">
        <v>17958</v>
      </c>
      <c r="C1138" s="12" t="s">
        <v>18003</v>
      </c>
      <c r="D1138" s="12" t="s">
        <v>18154</v>
      </c>
      <c r="E1138" s="12" t="s">
        <v>3188</v>
      </c>
      <c r="F1138" s="12">
        <v>3.8956050000000002</v>
      </c>
      <c r="G1138" s="12">
        <f t="shared" si="17"/>
        <v>4</v>
      </c>
    </row>
    <row r="1139" spans="1:7" x14ac:dyDescent="0.2">
      <c r="A1139" s="12" t="s">
        <v>16960</v>
      </c>
      <c r="B1139" s="12" t="s">
        <v>17958</v>
      </c>
      <c r="C1139" s="12" t="s">
        <v>18003</v>
      </c>
      <c r="D1139" s="12" t="s">
        <v>18155</v>
      </c>
      <c r="E1139" s="12" t="s">
        <v>3188</v>
      </c>
      <c r="F1139" s="12">
        <v>3.6111490000000002</v>
      </c>
      <c r="G1139" s="12">
        <f t="shared" si="17"/>
        <v>4</v>
      </c>
    </row>
    <row r="1140" spans="1:7" x14ac:dyDescent="0.2">
      <c r="A1140" s="12" t="s">
        <v>16960</v>
      </c>
      <c r="B1140" s="12" t="s">
        <v>17958</v>
      </c>
      <c r="C1140" s="12" t="s">
        <v>18003</v>
      </c>
      <c r="D1140" s="12" t="s">
        <v>18156</v>
      </c>
      <c r="E1140" s="12" t="s">
        <v>3188</v>
      </c>
      <c r="F1140" s="12">
        <v>3.782168</v>
      </c>
      <c r="G1140" s="12">
        <f t="shared" si="17"/>
        <v>4</v>
      </c>
    </row>
    <row r="1141" spans="1:7" x14ac:dyDescent="0.2">
      <c r="A1141" s="12" t="s">
        <v>16960</v>
      </c>
      <c r="B1141" s="12" t="s">
        <v>17958</v>
      </c>
      <c r="C1141" s="12" t="s">
        <v>644</v>
      </c>
      <c r="D1141" s="12" t="s">
        <v>18157</v>
      </c>
      <c r="E1141" s="12" t="s">
        <v>3188</v>
      </c>
      <c r="F1141" s="12">
        <v>3.785895</v>
      </c>
      <c r="G1141" s="12">
        <f t="shared" si="17"/>
        <v>4</v>
      </c>
    </row>
    <row r="1142" spans="1:7" x14ac:dyDescent="0.2">
      <c r="A1142" s="12" t="s">
        <v>16960</v>
      </c>
      <c r="B1142" s="12" t="s">
        <v>17958</v>
      </c>
      <c r="C1142" s="12" t="s">
        <v>644</v>
      </c>
      <c r="D1142" s="12" t="s">
        <v>18158</v>
      </c>
      <c r="E1142" s="12" t="s">
        <v>3188</v>
      </c>
      <c r="F1142" s="12">
        <v>3.757514</v>
      </c>
      <c r="G1142" s="12">
        <f t="shared" si="17"/>
        <v>4</v>
      </c>
    </row>
    <row r="1143" spans="1:7" x14ac:dyDescent="0.2">
      <c r="A1143" s="12" t="s">
        <v>16960</v>
      </c>
      <c r="B1143" s="12" t="s">
        <v>17958</v>
      </c>
      <c r="C1143" s="12" t="s">
        <v>644</v>
      </c>
      <c r="D1143" s="12" t="s">
        <v>18159</v>
      </c>
      <c r="E1143" s="12" t="s">
        <v>3188</v>
      </c>
      <c r="F1143" s="12">
        <v>3.88978</v>
      </c>
      <c r="G1143" s="12">
        <f t="shared" si="17"/>
        <v>4</v>
      </c>
    </row>
    <row r="1144" spans="1:7" x14ac:dyDescent="0.2">
      <c r="A1144" s="12" t="s">
        <v>16960</v>
      </c>
      <c r="B1144" s="12" t="s">
        <v>17958</v>
      </c>
      <c r="C1144" s="12" t="s">
        <v>644</v>
      </c>
      <c r="D1144" s="12" t="s">
        <v>18160</v>
      </c>
      <c r="E1144" s="12" t="s">
        <v>3188</v>
      </c>
      <c r="F1144" s="12">
        <v>4.3620539999999997</v>
      </c>
      <c r="G1144" s="12">
        <f t="shared" si="17"/>
        <v>4</v>
      </c>
    </row>
    <row r="1145" spans="1:7" x14ac:dyDescent="0.2">
      <c r="A1145" s="12" t="s">
        <v>16960</v>
      </c>
      <c r="B1145" s="12" t="s">
        <v>17958</v>
      </c>
      <c r="C1145" s="12" t="s">
        <v>644</v>
      </c>
      <c r="D1145" s="12" t="s">
        <v>18161</v>
      </c>
      <c r="E1145" s="12" t="s">
        <v>3188</v>
      </c>
      <c r="F1145" s="12">
        <v>3.8075580000000002</v>
      </c>
      <c r="G1145" s="12">
        <f t="shared" si="17"/>
        <v>4</v>
      </c>
    </row>
    <row r="1146" spans="1:7" x14ac:dyDescent="0.2">
      <c r="A1146" s="12" t="s">
        <v>16960</v>
      </c>
      <c r="B1146" s="12" t="s">
        <v>17958</v>
      </c>
      <c r="C1146" s="12" t="s">
        <v>644</v>
      </c>
      <c r="D1146" s="12" t="s">
        <v>18162</v>
      </c>
      <c r="E1146" s="12" t="s">
        <v>3188</v>
      </c>
      <c r="F1146" s="12">
        <v>3.5823260000000001</v>
      </c>
      <c r="G1146" s="12">
        <f t="shared" si="17"/>
        <v>4</v>
      </c>
    </row>
    <row r="1147" spans="1:7" x14ac:dyDescent="0.2">
      <c r="A1147" s="12" t="s">
        <v>16960</v>
      </c>
      <c r="B1147" s="12" t="s">
        <v>17958</v>
      </c>
      <c r="C1147" s="12" t="s">
        <v>644</v>
      </c>
      <c r="D1147" s="12" t="s">
        <v>18163</v>
      </c>
      <c r="E1147" s="12" t="s">
        <v>3188</v>
      </c>
      <c r="F1147" s="12">
        <v>3.866139</v>
      </c>
      <c r="G1147" s="12">
        <f t="shared" si="17"/>
        <v>4</v>
      </c>
    </row>
    <row r="1148" spans="1:7" x14ac:dyDescent="0.2">
      <c r="A1148" s="12" t="s">
        <v>16960</v>
      </c>
      <c r="B1148" s="12" t="s">
        <v>17958</v>
      </c>
      <c r="C1148" s="12" t="s">
        <v>644</v>
      </c>
      <c r="D1148" s="12" t="s">
        <v>18164</v>
      </c>
      <c r="E1148" s="12" t="s">
        <v>3188</v>
      </c>
      <c r="F1148" s="12">
        <v>3.6805880000000002</v>
      </c>
      <c r="G1148" s="12">
        <f t="shared" si="17"/>
        <v>4</v>
      </c>
    </row>
    <row r="1149" spans="1:7" x14ac:dyDescent="0.2">
      <c r="A1149" s="12" t="s">
        <v>16960</v>
      </c>
      <c r="B1149" s="12" t="s">
        <v>17958</v>
      </c>
      <c r="C1149" s="12" t="s">
        <v>644</v>
      </c>
      <c r="D1149" s="12" t="s">
        <v>18165</v>
      </c>
      <c r="E1149" s="12" t="s">
        <v>3188</v>
      </c>
      <c r="F1149" s="12">
        <v>3.6620460000000001</v>
      </c>
      <c r="G1149" s="12">
        <f t="shared" si="17"/>
        <v>4</v>
      </c>
    </row>
    <row r="1150" spans="1:7" x14ac:dyDescent="0.2">
      <c r="A1150" s="12" t="s">
        <v>16960</v>
      </c>
      <c r="B1150" s="12" t="s">
        <v>17958</v>
      </c>
      <c r="C1150" s="12" t="s">
        <v>644</v>
      </c>
      <c r="D1150" s="12" t="s">
        <v>18166</v>
      </c>
      <c r="E1150" s="12" t="s">
        <v>3188</v>
      </c>
      <c r="F1150" s="12">
        <v>3.6948270000000001</v>
      </c>
      <c r="G1150" s="12">
        <f t="shared" si="17"/>
        <v>4</v>
      </c>
    </row>
    <row r="1151" spans="1:7" x14ac:dyDescent="0.2">
      <c r="A1151" s="12" t="s">
        <v>16960</v>
      </c>
      <c r="B1151" s="12" t="s">
        <v>17958</v>
      </c>
      <c r="C1151" s="12" t="s">
        <v>644</v>
      </c>
      <c r="D1151" s="12" t="s">
        <v>18167</v>
      </c>
      <c r="E1151" s="12" t="s">
        <v>16963</v>
      </c>
      <c r="F1151" s="12">
        <v>3.6515620000000002</v>
      </c>
      <c r="G1151" s="12">
        <f t="shared" si="17"/>
        <v>4</v>
      </c>
    </row>
    <row r="1152" spans="1:7" x14ac:dyDescent="0.2">
      <c r="A1152" s="12" t="s">
        <v>16960</v>
      </c>
      <c r="B1152" s="12" t="s">
        <v>17958</v>
      </c>
      <c r="C1152" s="12" t="s">
        <v>644</v>
      </c>
      <c r="D1152" s="12" t="s">
        <v>18168</v>
      </c>
      <c r="E1152" s="12" t="s">
        <v>3188</v>
      </c>
      <c r="F1152" s="12">
        <v>3.962183</v>
      </c>
      <c r="G1152" s="12">
        <f t="shared" si="17"/>
        <v>4</v>
      </c>
    </row>
    <row r="1153" spans="1:7" x14ac:dyDescent="0.2">
      <c r="A1153" s="12" t="s">
        <v>16960</v>
      </c>
      <c r="B1153" s="12" t="s">
        <v>17958</v>
      </c>
      <c r="C1153" s="12" t="s">
        <v>644</v>
      </c>
      <c r="D1153" s="12" t="s">
        <v>18169</v>
      </c>
      <c r="E1153" s="12" t="s">
        <v>16963</v>
      </c>
      <c r="F1153" s="12">
        <v>3.710229</v>
      </c>
      <c r="G1153" s="12">
        <f t="shared" si="17"/>
        <v>4</v>
      </c>
    </row>
    <row r="1154" spans="1:7" x14ac:dyDescent="0.2">
      <c r="A1154" s="12" t="s">
        <v>16960</v>
      </c>
      <c r="B1154" s="12" t="s">
        <v>17958</v>
      </c>
      <c r="C1154" s="12" t="s">
        <v>18003</v>
      </c>
      <c r="D1154" s="12" t="s">
        <v>18170</v>
      </c>
      <c r="E1154" s="12" t="s">
        <v>3188</v>
      </c>
      <c r="F1154" s="12">
        <v>3.808554</v>
      </c>
      <c r="G1154" s="12">
        <f t="shared" ref="G1154:G1217" si="18">ROUND(F1154,0)</f>
        <v>4</v>
      </c>
    </row>
    <row r="1155" spans="1:7" x14ac:dyDescent="0.2">
      <c r="A1155" s="12" t="s">
        <v>16960</v>
      </c>
      <c r="B1155" s="12" t="s">
        <v>17958</v>
      </c>
      <c r="C1155" s="12" t="s">
        <v>18003</v>
      </c>
      <c r="D1155" s="12" t="s">
        <v>18171</v>
      </c>
      <c r="E1155" s="12" t="s">
        <v>3188</v>
      </c>
      <c r="F1155" s="12">
        <v>3.9701520000000001</v>
      </c>
      <c r="G1155" s="12">
        <f t="shared" si="18"/>
        <v>4</v>
      </c>
    </row>
    <row r="1156" spans="1:7" x14ac:dyDescent="0.2">
      <c r="A1156" s="12" t="s">
        <v>16960</v>
      </c>
      <c r="B1156" s="12" t="s">
        <v>17958</v>
      </c>
      <c r="C1156" s="12" t="s">
        <v>18003</v>
      </c>
      <c r="D1156" s="12" t="s">
        <v>18172</v>
      </c>
      <c r="E1156" s="12" t="s">
        <v>16963</v>
      </c>
      <c r="F1156" s="12">
        <v>4.0566810000000002</v>
      </c>
      <c r="G1156" s="12">
        <f t="shared" si="18"/>
        <v>4</v>
      </c>
    </row>
    <row r="1157" spans="1:7" x14ac:dyDescent="0.2">
      <c r="A1157" s="12" t="s">
        <v>16960</v>
      </c>
      <c r="B1157" s="12" t="s">
        <v>17958</v>
      </c>
      <c r="C1157" s="12" t="s">
        <v>18003</v>
      </c>
      <c r="D1157" s="12" t="s">
        <v>18173</v>
      </c>
      <c r="E1157" s="12" t="s">
        <v>3188</v>
      </c>
      <c r="F1157" s="12">
        <v>3.8938199999999998</v>
      </c>
      <c r="G1157" s="12">
        <f t="shared" si="18"/>
        <v>4</v>
      </c>
    </row>
    <row r="1158" spans="1:7" x14ac:dyDescent="0.2">
      <c r="A1158" s="12" t="s">
        <v>16960</v>
      </c>
      <c r="B1158" s="12" t="s">
        <v>17958</v>
      </c>
      <c r="C1158" s="12" t="s">
        <v>18003</v>
      </c>
      <c r="D1158" s="12" t="s">
        <v>18174</v>
      </c>
      <c r="E1158" s="12" t="s">
        <v>3188</v>
      </c>
      <c r="F1158" s="12">
        <v>3.5983109999999998</v>
      </c>
      <c r="G1158" s="12">
        <f t="shared" si="18"/>
        <v>4</v>
      </c>
    </row>
    <row r="1159" spans="1:7" x14ac:dyDescent="0.2">
      <c r="A1159" s="12" t="s">
        <v>16960</v>
      </c>
      <c r="B1159" s="12" t="s">
        <v>17958</v>
      </c>
      <c r="C1159" s="12" t="s">
        <v>18003</v>
      </c>
      <c r="D1159" s="12" t="s">
        <v>18175</v>
      </c>
      <c r="E1159" s="12" t="s">
        <v>3188</v>
      </c>
      <c r="F1159" s="12">
        <v>4.4485219999999996</v>
      </c>
      <c r="G1159" s="12">
        <f t="shared" si="18"/>
        <v>4</v>
      </c>
    </row>
    <row r="1160" spans="1:7" x14ac:dyDescent="0.2">
      <c r="A1160" s="12" t="s">
        <v>16960</v>
      </c>
      <c r="B1160" s="12" t="s">
        <v>17958</v>
      </c>
      <c r="C1160" s="12" t="s">
        <v>18003</v>
      </c>
      <c r="D1160" s="12" t="s">
        <v>18176</v>
      </c>
      <c r="E1160" s="12" t="s">
        <v>16963</v>
      </c>
      <c r="F1160" s="12">
        <v>3.844239</v>
      </c>
      <c r="G1160" s="12">
        <f t="shared" si="18"/>
        <v>4</v>
      </c>
    </row>
    <row r="1161" spans="1:7" x14ac:dyDescent="0.2">
      <c r="A1161" s="12" t="s">
        <v>16960</v>
      </c>
      <c r="B1161" s="12" t="s">
        <v>17958</v>
      </c>
      <c r="C1161" s="12" t="s">
        <v>18003</v>
      </c>
      <c r="D1161" s="12" t="s">
        <v>18177</v>
      </c>
      <c r="E1161" s="12" t="s">
        <v>3188</v>
      </c>
      <c r="F1161" s="12">
        <v>3.6791779999999998</v>
      </c>
      <c r="G1161" s="12">
        <f t="shared" si="18"/>
        <v>4</v>
      </c>
    </row>
    <row r="1162" spans="1:7" x14ac:dyDescent="0.2">
      <c r="A1162" s="12" t="s">
        <v>16960</v>
      </c>
      <c r="B1162" s="12" t="s">
        <v>17958</v>
      </c>
      <c r="C1162" s="12" t="s">
        <v>18003</v>
      </c>
      <c r="D1162" s="12" t="s">
        <v>18178</v>
      </c>
      <c r="E1162" s="12" t="s">
        <v>16963</v>
      </c>
      <c r="F1162" s="12">
        <v>3.7737970000000001</v>
      </c>
      <c r="G1162" s="12">
        <f t="shared" si="18"/>
        <v>4</v>
      </c>
    </row>
    <row r="1163" spans="1:7" x14ac:dyDescent="0.2">
      <c r="A1163" s="12" t="s">
        <v>16960</v>
      </c>
      <c r="B1163" s="12" t="s">
        <v>17958</v>
      </c>
      <c r="C1163" s="12" t="s">
        <v>18003</v>
      </c>
      <c r="D1163" s="12" t="s">
        <v>18179</v>
      </c>
      <c r="E1163" s="12" t="s">
        <v>16963</v>
      </c>
      <c r="F1163" s="12">
        <v>3.7781280000000002</v>
      </c>
      <c r="G1163" s="12">
        <f t="shared" si="18"/>
        <v>4</v>
      </c>
    </row>
    <row r="1164" spans="1:7" x14ac:dyDescent="0.2">
      <c r="A1164" s="12" t="s">
        <v>16960</v>
      </c>
      <c r="B1164" s="12" t="s">
        <v>17958</v>
      </c>
      <c r="C1164" s="12" t="s">
        <v>18003</v>
      </c>
      <c r="D1164" s="12" t="s">
        <v>18180</v>
      </c>
      <c r="E1164" s="12" t="s">
        <v>16963</v>
      </c>
      <c r="F1164" s="12">
        <v>3.8125589999999998</v>
      </c>
      <c r="G1164" s="12">
        <f t="shared" si="18"/>
        <v>4</v>
      </c>
    </row>
    <row r="1165" spans="1:7" x14ac:dyDescent="0.2">
      <c r="A1165" s="12" t="s">
        <v>16960</v>
      </c>
      <c r="B1165" s="12" t="s">
        <v>17958</v>
      </c>
      <c r="C1165" s="12" t="s">
        <v>18003</v>
      </c>
      <c r="D1165" s="12" t="s">
        <v>18181</v>
      </c>
      <c r="E1165" s="12" t="s">
        <v>16963</v>
      </c>
      <c r="F1165" s="12">
        <v>3.78627</v>
      </c>
      <c r="G1165" s="12">
        <f t="shared" si="18"/>
        <v>4</v>
      </c>
    </row>
    <row r="1166" spans="1:7" x14ac:dyDescent="0.2">
      <c r="A1166" s="12" t="s">
        <v>16960</v>
      </c>
      <c r="B1166" s="12" t="s">
        <v>17958</v>
      </c>
      <c r="C1166" s="12" t="s">
        <v>18003</v>
      </c>
      <c r="D1166" s="12" t="s">
        <v>18182</v>
      </c>
      <c r="E1166" s="12" t="s">
        <v>3188</v>
      </c>
      <c r="F1166" s="12">
        <v>3.9661</v>
      </c>
      <c r="G1166" s="12">
        <f t="shared" si="18"/>
        <v>4</v>
      </c>
    </row>
    <row r="1167" spans="1:7" x14ac:dyDescent="0.2">
      <c r="A1167" s="12" t="s">
        <v>16960</v>
      </c>
      <c r="B1167" s="12" t="s">
        <v>17958</v>
      </c>
      <c r="C1167" s="12" t="s">
        <v>18003</v>
      </c>
      <c r="D1167" s="12" t="s">
        <v>18183</v>
      </c>
      <c r="E1167" s="12" t="s">
        <v>3188</v>
      </c>
      <c r="F1167" s="12">
        <v>3.9509439999999998</v>
      </c>
      <c r="G1167" s="12">
        <f t="shared" si="18"/>
        <v>4</v>
      </c>
    </row>
    <row r="1168" spans="1:7" x14ac:dyDescent="0.2">
      <c r="A1168" s="12" t="s">
        <v>16960</v>
      </c>
      <c r="B1168" s="12" t="s">
        <v>17958</v>
      </c>
      <c r="C1168" s="12" t="s">
        <v>18003</v>
      </c>
      <c r="D1168" s="12" t="s">
        <v>18184</v>
      </c>
      <c r="E1168" s="12" t="s">
        <v>3188</v>
      </c>
      <c r="F1168" s="12">
        <v>3.7491430000000001</v>
      </c>
      <c r="G1168" s="12">
        <f t="shared" si="18"/>
        <v>4</v>
      </c>
    </row>
    <row r="1169" spans="1:7" x14ac:dyDescent="0.2">
      <c r="A1169" s="12" t="s">
        <v>16960</v>
      </c>
      <c r="B1169" s="12" t="s">
        <v>17958</v>
      </c>
      <c r="C1169" s="12" t="s">
        <v>18003</v>
      </c>
      <c r="D1169" s="12" t="s">
        <v>18185</v>
      </c>
      <c r="E1169" s="12" t="s">
        <v>16963</v>
      </c>
      <c r="F1169" s="12">
        <v>3.921926</v>
      </c>
      <c r="G1169" s="12">
        <f t="shared" si="18"/>
        <v>4</v>
      </c>
    </row>
    <row r="1170" spans="1:7" x14ac:dyDescent="0.2">
      <c r="A1170" s="12" t="s">
        <v>16960</v>
      </c>
      <c r="B1170" s="12" t="s">
        <v>17958</v>
      </c>
      <c r="C1170" s="12" t="s">
        <v>18003</v>
      </c>
      <c r="D1170" s="12" t="s">
        <v>18186</v>
      </c>
      <c r="E1170" s="12" t="s">
        <v>16963</v>
      </c>
      <c r="F1170" s="12">
        <v>3.8418589999999999</v>
      </c>
      <c r="G1170" s="12">
        <f t="shared" si="18"/>
        <v>4</v>
      </c>
    </row>
    <row r="1171" spans="1:7" x14ac:dyDescent="0.2">
      <c r="A1171" s="12" t="s">
        <v>16960</v>
      </c>
      <c r="B1171" s="12" t="s">
        <v>17958</v>
      </c>
      <c r="C1171" s="12" t="s">
        <v>18003</v>
      </c>
      <c r="D1171" s="12" t="s">
        <v>18187</v>
      </c>
      <c r="E1171" s="12" t="s">
        <v>3188</v>
      </c>
      <c r="F1171" s="12">
        <v>3.8884720000000002</v>
      </c>
      <c r="G1171" s="12">
        <f t="shared" si="18"/>
        <v>4</v>
      </c>
    </row>
    <row r="1172" spans="1:7" x14ac:dyDescent="0.2">
      <c r="A1172" s="12" t="s">
        <v>16960</v>
      </c>
      <c r="B1172" s="12" t="s">
        <v>17958</v>
      </c>
      <c r="C1172" s="12" t="s">
        <v>18003</v>
      </c>
      <c r="D1172" s="12" t="s">
        <v>18188</v>
      </c>
      <c r="E1172" s="12" t="s">
        <v>3188</v>
      </c>
      <c r="F1172" s="12">
        <v>3.5444659999999999</v>
      </c>
      <c r="G1172" s="12">
        <f t="shared" si="18"/>
        <v>4</v>
      </c>
    </row>
    <row r="1173" spans="1:7" x14ac:dyDescent="0.2">
      <c r="A1173" s="12" t="s">
        <v>16960</v>
      </c>
      <c r="B1173" s="12" t="s">
        <v>17958</v>
      </c>
      <c r="C1173" s="12" t="s">
        <v>18003</v>
      </c>
      <c r="D1173" s="12" t="s">
        <v>18189</v>
      </c>
      <c r="E1173" s="12" t="s">
        <v>16963</v>
      </c>
      <c r="F1173" s="12">
        <v>4.019679</v>
      </c>
      <c r="G1173" s="12">
        <f t="shared" si="18"/>
        <v>4</v>
      </c>
    </row>
    <row r="1174" spans="1:7" x14ac:dyDescent="0.2">
      <c r="A1174" s="12" t="s">
        <v>16960</v>
      </c>
      <c r="B1174" s="12" t="s">
        <v>17958</v>
      </c>
      <c r="C1174" s="12" t="s">
        <v>18003</v>
      </c>
      <c r="D1174" s="12" t="s">
        <v>18190</v>
      </c>
      <c r="E1174" s="12" t="s">
        <v>3188</v>
      </c>
      <c r="F1174" s="12">
        <v>3.931956</v>
      </c>
      <c r="G1174" s="12">
        <f t="shared" si="18"/>
        <v>4</v>
      </c>
    </row>
    <row r="1175" spans="1:7" x14ac:dyDescent="0.2">
      <c r="A1175" s="12" t="s">
        <v>16960</v>
      </c>
      <c r="B1175" s="12" t="s">
        <v>17958</v>
      </c>
      <c r="C1175" s="12" t="s">
        <v>18003</v>
      </c>
      <c r="D1175" s="12" t="s">
        <v>18191</v>
      </c>
      <c r="E1175" s="12" t="s">
        <v>16963</v>
      </c>
      <c r="F1175" s="12">
        <v>3.873815</v>
      </c>
      <c r="G1175" s="12">
        <f t="shared" si="18"/>
        <v>4</v>
      </c>
    </row>
    <row r="1176" spans="1:7" x14ac:dyDescent="0.2">
      <c r="A1176" s="12" t="s">
        <v>16960</v>
      </c>
      <c r="B1176" s="12" t="s">
        <v>17958</v>
      </c>
      <c r="C1176" s="12" t="s">
        <v>18003</v>
      </c>
      <c r="D1176" s="12" t="s">
        <v>18192</v>
      </c>
      <c r="E1176" s="12" t="s">
        <v>16963</v>
      </c>
      <c r="F1176" s="12">
        <v>3.8042220000000002</v>
      </c>
      <c r="G1176" s="12">
        <f t="shared" si="18"/>
        <v>4</v>
      </c>
    </row>
    <row r="1177" spans="1:7" x14ac:dyDescent="0.2">
      <c r="A1177" s="12" t="s">
        <v>16960</v>
      </c>
      <c r="B1177" s="12" t="s">
        <v>17958</v>
      </c>
      <c r="C1177" s="12" t="s">
        <v>18003</v>
      </c>
      <c r="D1177" s="12" t="s">
        <v>18193</v>
      </c>
      <c r="E1177" s="12" t="s">
        <v>3188</v>
      </c>
      <c r="F1177" s="12">
        <v>3.6848179999999999</v>
      </c>
      <c r="G1177" s="12">
        <f t="shared" si="18"/>
        <v>4</v>
      </c>
    </row>
    <row r="1178" spans="1:7" x14ac:dyDescent="0.2">
      <c r="A1178" s="12" t="s">
        <v>16960</v>
      </c>
      <c r="B1178" s="12" t="s">
        <v>17958</v>
      </c>
      <c r="C1178" s="12" t="s">
        <v>18003</v>
      </c>
      <c r="D1178" s="12" t="s">
        <v>18194</v>
      </c>
      <c r="E1178" s="12" t="s">
        <v>3188</v>
      </c>
      <c r="F1178" s="12">
        <v>3.727163</v>
      </c>
      <c r="G1178" s="12">
        <f t="shared" si="18"/>
        <v>4</v>
      </c>
    </row>
    <row r="1179" spans="1:7" x14ac:dyDescent="0.2">
      <c r="A1179" s="12" t="s">
        <v>16960</v>
      </c>
      <c r="B1179" s="12" t="s">
        <v>17958</v>
      </c>
      <c r="C1179" s="12" t="s">
        <v>18003</v>
      </c>
      <c r="D1179" s="12" t="s">
        <v>18195</v>
      </c>
      <c r="E1179" s="12" t="s">
        <v>3188</v>
      </c>
      <c r="F1179" s="12">
        <v>4.012346</v>
      </c>
      <c r="G1179" s="12">
        <f t="shared" si="18"/>
        <v>4</v>
      </c>
    </row>
    <row r="1180" spans="1:7" x14ac:dyDescent="0.2">
      <c r="A1180" s="12" t="s">
        <v>16960</v>
      </c>
      <c r="B1180" s="12" t="s">
        <v>17958</v>
      </c>
      <c r="C1180" s="12" t="s">
        <v>18003</v>
      </c>
      <c r="D1180" s="12" t="s">
        <v>18196</v>
      </c>
      <c r="E1180" s="12" t="s">
        <v>3188</v>
      </c>
      <c r="F1180" s="12">
        <v>3.8590239999999998</v>
      </c>
      <c r="G1180" s="12">
        <f t="shared" si="18"/>
        <v>4</v>
      </c>
    </row>
    <row r="1181" spans="1:7" x14ac:dyDescent="0.2">
      <c r="A1181" s="12" t="s">
        <v>16960</v>
      </c>
      <c r="B1181" s="12" t="s">
        <v>17958</v>
      </c>
      <c r="C1181" s="12" t="s">
        <v>18003</v>
      </c>
      <c r="D1181" s="12" t="s">
        <v>18197</v>
      </c>
      <c r="E1181" s="12" t="s">
        <v>16963</v>
      </c>
      <c r="F1181" s="12">
        <v>4.4331149999999999</v>
      </c>
      <c r="G1181" s="12">
        <f t="shared" si="18"/>
        <v>4</v>
      </c>
    </row>
    <row r="1182" spans="1:7" x14ac:dyDescent="0.2">
      <c r="A1182" s="12" t="s">
        <v>16960</v>
      </c>
      <c r="B1182" s="12" t="s">
        <v>17958</v>
      </c>
      <c r="C1182" s="12" t="s">
        <v>18003</v>
      </c>
      <c r="D1182" s="12" t="s">
        <v>18198</v>
      </c>
      <c r="E1182" s="12" t="s">
        <v>3188</v>
      </c>
      <c r="F1182" s="12">
        <v>3.8279700000000001</v>
      </c>
      <c r="G1182" s="12">
        <f t="shared" si="18"/>
        <v>4</v>
      </c>
    </row>
    <row r="1183" spans="1:7" x14ac:dyDescent="0.2">
      <c r="A1183" s="12" t="s">
        <v>16960</v>
      </c>
      <c r="B1183" s="12" t="s">
        <v>17958</v>
      </c>
      <c r="C1183" s="12" t="s">
        <v>18003</v>
      </c>
      <c r="D1183" s="12" t="s">
        <v>18199</v>
      </c>
      <c r="E1183" s="12" t="s">
        <v>16963</v>
      </c>
      <c r="F1183" s="12">
        <v>3.7523520000000001</v>
      </c>
      <c r="G1183" s="12">
        <f t="shared" si="18"/>
        <v>4</v>
      </c>
    </row>
    <row r="1184" spans="1:7" x14ac:dyDescent="0.2">
      <c r="A1184" s="12" t="s">
        <v>16960</v>
      </c>
      <c r="B1184" s="12" t="s">
        <v>17958</v>
      </c>
      <c r="C1184" s="12" t="s">
        <v>18003</v>
      </c>
      <c r="D1184" s="12" t="s">
        <v>18200</v>
      </c>
      <c r="E1184" s="12" t="s">
        <v>3188</v>
      </c>
      <c r="F1184" s="12">
        <v>3.817672</v>
      </c>
      <c r="G1184" s="12">
        <f t="shared" si="18"/>
        <v>4</v>
      </c>
    </row>
    <row r="1185" spans="1:7" x14ac:dyDescent="0.2">
      <c r="A1185" s="12" t="s">
        <v>16960</v>
      </c>
      <c r="B1185" s="12" t="s">
        <v>17958</v>
      </c>
      <c r="C1185" s="12" t="s">
        <v>18003</v>
      </c>
      <c r="D1185" s="12" t="s">
        <v>18201</v>
      </c>
      <c r="E1185" s="12" t="s">
        <v>3188</v>
      </c>
      <c r="F1185" s="12">
        <v>3.972893</v>
      </c>
      <c r="G1185" s="12">
        <f t="shared" si="18"/>
        <v>4</v>
      </c>
    </row>
    <row r="1186" spans="1:7" x14ac:dyDescent="0.2">
      <c r="A1186" s="12" t="s">
        <v>16960</v>
      </c>
      <c r="B1186" s="12" t="s">
        <v>17958</v>
      </c>
      <c r="C1186" s="12" t="s">
        <v>18003</v>
      </c>
      <c r="D1186" s="12" t="s">
        <v>18202</v>
      </c>
      <c r="E1186" s="12" t="s">
        <v>16963</v>
      </c>
      <c r="F1186" s="12">
        <v>3.86469</v>
      </c>
      <c r="G1186" s="12">
        <f t="shared" si="18"/>
        <v>4</v>
      </c>
    </row>
    <row r="1187" spans="1:7" x14ac:dyDescent="0.2">
      <c r="A1187" s="12" t="s">
        <v>16960</v>
      </c>
      <c r="B1187" s="12" t="s">
        <v>17958</v>
      </c>
      <c r="C1187" s="12" t="s">
        <v>18003</v>
      </c>
      <c r="D1187" s="12" t="s">
        <v>18203</v>
      </c>
      <c r="E1187" s="12" t="s">
        <v>3188</v>
      </c>
      <c r="F1187" s="12">
        <v>3.5463809999999998</v>
      </c>
      <c r="G1187" s="12">
        <f t="shared" si="18"/>
        <v>4</v>
      </c>
    </row>
    <row r="1188" spans="1:7" x14ac:dyDescent="0.2">
      <c r="A1188" s="12" t="s">
        <v>16960</v>
      </c>
      <c r="B1188" s="12" t="s">
        <v>17958</v>
      </c>
      <c r="C1188" s="12" t="s">
        <v>18003</v>
      </c>
      <c r="D1188" s="12" t="s">
        <v>18204</v>
      </c>
      <c r="E1188" s="12" t="s">
        <v>16963</v>
      </c>
      <c r="F1188" s="12">
        <v>3.5313699999999999</v>
      </c>
      <c r="G1188" s="12">
        <f t="shared" si="18"/>
        <v>4</v>
      </c>
    </row>
    <row r="1189" spans="1:7" x14ac:dyDescent="0.2">
      <c r="A1189" s="12" t="s">
        <v>16960</v>
      </c>
      <c r="B1189" s="12" t="s">
        <v>17958</v>
      </c>
      <c r="C1189" s="12" t="s">
        <v>18003</v>
      </c>
      <c r="D1189" s="12" t="s">
        <v>18205</v>
      </c>
      <c r="E1189" s="12" t="s">
        <v>16963</v>
      </c>
      <c r="F1189" s="12">
        <v>3.5841080000000001</v>
      </c>
      <c r="G1189" s="12">
        <f t="shared" si="18"/>
        <v>4</v>
      </c>
    </row>
    <row r="1190" spans="1:7" x14ac:dyDescent="0.2">
      <c r="A1190" s="12" t="s">
        <v>16960</v>
      </c>
      <c r="B1190" s="12" t="s">
        <v>17958</v>
      </c>
      <c r="C1190" s="12" t="s">
        <v>18003</v>
      </c>
      <c r="D1190" s="12" t="s">
        <v>18206</v>
      </c>
      <c r="E1190" s="12" t="s">
        <v>3188</v>
      </c>
      <c r="F1190" s="12">
        <v>3.5480339999999999</v>
      </c>
      <c r="G1190" s="12">
        <f t="shared" si="18"/>
        <v>4</v>
      </c>
    </row>
    <row r="1191" spans="1:7" x14ac:dyDescent="0.2">
      <c r="A1191" s="12" t="s">
        <v>16960</v>
      </c>
      <c r="B1191" s="12" t="s">
        <v>17958</v>
      </c>
      <c r="C1191" s="12" t="s">
        <v>18003</v>
      </c>
      <c r="D1191" s="12" t="s">
        <v>18207</v>
      </c>
      <c r="E1191" s="12" t="s">
        <v>3188</v>
      </c>
      <c r="F1191" s="12">
        <v>3.5813679999999999</v>
      </c>
      <c r="G1191" s="12">
        <f t="shared" si="18"/>
        <v>4</v>
      </c>
    </row>
    <row r="1192" spans="1:7" x14ac:dyDescent="0.2">
      <c r="A1192" s="12" t="s">
        <v>16960</v>
      </c>
      <c r="B1192" s="12" t="s">
        <v>17958</v>
      </c>
      <c r="C1192" s="12" t="s">
        <v>18003</v>
      </c>
      <c r="D1192" s="12" t="s">
        <v>18208</v>
      </c>
      <c r="E1192" s="12" t="s">
        <v>3188</v>
      </c>
      <c r="F1192" s="12">
        <v>3.6531509999999998</v>
      </c>
      <c r="G1192" s="12">
        <f t="shared" si="18"/>
        <v>4</v>
      </c>
    </row>
    <row r="1193" spans="1:7" x14ac:dyDescent="0.2">
      <c r="A1193" s="12" t="s">
        <v>16960</v>
      </c>
      <c r="B1193" s="12" t="s">
        <v>17958</v>
      </c>
      <c r="C1193" s="12" t="s">
        <v>18003</v>
      </c>
      <c r="D1193" s="12" t="s">
        <v>18209</v>
      </c>
      <c r="E1193" s="12" t="s">
        <v>16963</v>
      </c>
      <c r="F1193" s="12">
        <v>4.0233739999999996</v>
      </c>
      <c r="G1193" s="12">
        <f t="shared" si="18"/>
        <v>4</v>
      </c>
    </row>
    <row r="1194" spans="1:7" x14ac:dyDescent="0.2">
      <c r="A1194" s="12" t="s">
        <v>16960</v>
      </c>
      <c r="B1194" s="12" t="s">
        <v>17958</v>
      </c>
      <c r="C1194" s="12" t="s">
        <v>18003</v>
      </c>
      <c r="D1194" s="12" t="s">
        <v>18210</v>
      </c>
      <c r="E1194" s="12" t="s">
        <v>3188</v>
      </c>
      <c r="F1194" s="12">
        <v>3.5949080000000002</v>
      </c>
      <c r="G1194" s="12">
        <f t="shared" si="18"/>
        <v>4</v>
      </c>
    </row>
    <row r="1195" spans="1:7" x14ac:dyDescent="0.2">
      <c r="A1195" s="12" t="s">
        <v>16960</v>
      </c>
      <c r="B1195" s="12" t="s">
        <v>17958</v>
      </c>
      <c r="C1195" s="12" t="s">
        <v>18003</v>
      </c>
      <c r="D1195" s="12" t="s">
        <v>18211</v>
      </c>
      <c r="E1195" s="12" t="s">
        <v>16963</v>
      </c>
      <c r="F1195" s="12">
        <v>3.9712109999999998</v>
      </c>
      <c r="G1195" s="12">
        <f t="shared" si="18"/>
        <v>4</v>
      </c>
    </row>
    <row r="1196" spans="1:7" x14ac:dyDescent="0.2">
      <c r="A1196" s="12" t="s">
        <v>16960</v>
      </c>
      <c r="B1196" s="12" t="s">
        <v>17958</v>
      </c>
      <c r="C1196" s="12" t="s">
        <v>18003</v>
      </c>
      <c r="D1196" s="12" t="s">
        <v>18212</v>
      </c>
      <c r="E1196" s="12" t="s">
        <v>16963</v>
      </c>
      <c r="F1196" s="12">
        <v>3.503377</v>
      </c>
      <c r="G1196" s="12">
        <f t="shared" si="18"/>
        <v>4</v>
      </c>
    </row>
    <row r="1197" spans="1:7" x14ac:dyDescent="0.2">
      <c r="A1197" s="12" t="s">
        <v>16960</v>
      </c>
      <c r="B1197" s="12" t="s">
        <v>17958</v>
      </c>
      <c r="C1197" s="12" t="s">
        <v>18003</v>
      </c>
      <c r="D1197" s="12" t="s">
        <v>18213</v>
      </c>
      <c r="E1197" s="12" t="s">
        <v>3188</v>
      </c>
      <c r="F1197" s="12">
        <v>4.323118</v>
      </c>
      <c r="G1197" s="12">
        <f t="shared" si="18"/>
        <v>4</v>
      </c>
    </row>
    <row r="1198" spans="1:7" x14ac:dyDescent="0.2">
      <c r="A1198" s="12" t="s">
        <v>16960</v>
      </c>
      <c r="B1198" s="12" t="s">
        <v>17958</v>
      </c>
      <c r="C1198" s="12" t="s">
        <v>18003</v>
      </c>
      <c r="D1198" s="12" t="s">
        <v>18214</v>
      </c>
      <c r="E1198" s="12" t="s">
        <v>3188</v>
      </c>
      <c r="F1198" s="12">
        <v>3.7145359999999998</v>
      </c>
      <c r="G1198" s="12">
        <f t="shared" si="18"/>
        <v>4</v>
      </c>
    </row>
    <row r="1199" spans="1:7" x14ac:dyDescent="0.2">
      <c r="A1199" s="12" t="s">
        <v>16960</v>
      </c>
      <c r="B1199" s="12" t="s">
        <v>17958</v>
      </c>
      <c r="C1199" s="12" t="s">
        <v>18003</v>
      </c>
      <c r="D1199" s="12" t="s">
        <v>18215</v>
      </c>
      <c r="E1199" s="12" t="s">
        <v>3188</v>
      </c>
      <c r="F1199" s="12">
        <v>3.801107</v>
      </c>
      <c r="G1199" s="12">
        <f t="shared" si="18"/>
        <v>4</v>
      </c>
    </row>
    <row r="1200" spans="1:7" x14ac:dyDescent="0.2">
      <c r="A1200" s="12" t="s">
        <v>16960</v>
      </c>
      <c r="B1200" s="12" t="s">
        <v>17958</v>
      </c>
      <c r="C1200" s="12" t="s">
        <v>644</v>
      </c>
      <c r="D1200" s="12" t="s">
        <v>18216</v>
      </c>
      <c r="E1200" s="12" t="s">
        <v>3188</v>
      </c>
      <c r="F1200" s="12">
        <v>4.0175999999999998</v>
      </c>
      <c r="G1200" s="12">
        <f t="shared" si="18"/>
        <v>4</v>
      </c>
    </row>
    <row r="1201" spans="1:7" x14ac:dyDescent="0.2">
      <c r="A1201" s="12" t="s">
        <v>16960</v>
      </c>
      <c r="B1201" s="12" t="s">
        <v>17958</v>
      </c>
      <c r="C1201" s="12" t="s">
        <v>644</v>
      </c>
      <c r="D1201" s="12" t="s">
        <v>18217</v>
      </c>
      <c r="E1201" s="12" t="s">
        <v>3188</v>
      </c>
      <c r="F1201" s="12">
        <v>3.970424</v>
      </c>
      <c r="G1201" s="12">
        <f t="shared" si="18"/>
        <v>4</v>
      </c>
    </row>
    <row r="1202" spans="1:7" x14ac:dyDescent="0.2">
      <c r="A1202" s="12" t="s">
        <v>16960</v>
      </c>
      <c r="B1202" s="12" t="s">
        <v>17958</v>
      </c>
      <c r="C1202" s="12" t="s">
        <v>644</v>
      </c>
      <c r="D1202" s="12" t="s">
        <v>18218</v>
      </c>
      <c r="E1202" s="12" t="s">
        <v>3188</v>
      </c>
      <c r="F1202" s="12">
        <v>3.8587250000000002</v>
      </c>
      <c r="G1202" s="12">
        <f t="shared" si="18"/>
        <v>4</v>
      </c>
    </row>
    <row r="1203" spans="1:7" x14ac:dyDescent="0.2">
      <c r="A1203" s="12" t="s">
        <v>16960</v>
      </c>
      <c r="B1203" s="12" t="s">
        <v>17958</v>
      </c>
      <c r="C1203" s="12" t="s">
        <v>644</v>
      </c>
      <c r="D1203" s="12" t="s">
        <v>18219</v>
      </c>
      <c r="E1203" s="12" t="s">
        <v>3188</v>
      </c>
      <c r="F1203" s="12">
        <v>3.781825</v>
      </c>
      <c r="G1203" s="12">
        <f t="shared" si="18"/>
        <v>4</v>
      </c>
    </row>
    <row r="1204" spans="1:7" x14ac:dyDescent="0.2">
      <c r="A1204" s="12" t="s">
        <v>16960</v>
      </c>
      <c r="B1204" s="12" t="s">
        <v>17958</v>
      </c>
      <c r="C1204" s="12" t="s">
        <v>644</v>
      </c>
      <c r="D1204" s="12" t="s">
        <v>18220</v>
      </c>
      <c r="E1204" s="12" t="s">
        <v>3188</v>
      </c>
      <c r="F1204" s="12">
        <v>3.6638739999999999</v>
      </c>
      <c r="G1204" s="12">
        <f t="shared" si="18"/>
        <v>4</v>
      </c>
    </row>
    <row r="1205" spans="1:7" x14ac:dyDescent="0.2">
      <c r="A1205" s="12" t="s">
        <v>16960</v>
      </c>
      <c r="B1205" s="12" t="s">
        <v>17958</v>
      </c>
      <c r="C1205" s="12" t="s">
        <v>644</v>
      </c>
      <c r="D1205" s="12" t="s">
        <v>18221</v>
      </c>
      <c r="E1205" s="12" t="s">
        <v>3188</v>
      </c>
      <c r="F1205" s="12">
        <v>3.6231499999999999</v>
      </c>
      <c r="G1205" s="12">
        <f t="shared" si="18"/>
        <v>4</v>
      </c>
    </row>
    <row r="1206" spans="1:7" x14ac:dyDescent="0.2">
      <c r="A1206" s="12" t="s">
        <v>16960</v>
      </c>
      <c r="B1206" s="12" t="s">
        <v>17958</v>
      </c>
      <c r="C1206" s="12" t="s">
        <v>644</v>
      </c>
      <c r="D1206" s="12" t="s">
        <v>18222</v>
      </c>
      <c r="E1206" s="12" t="s">
        <v>3188</v>
      </c>
      <c r="F1206" s="12">
        <v>3.6385230000000002</v>
      </c>
      <c r="G1206" s="12">
        <f t="shared" si="18"/>
        <v>4</v>
      </c>
    </row>
    <row r="1207" spans="1:7" x14ac:dyDescent="0.2">
      <c r="A1207" s="12" t="s">
        <v>16960</v>
      </c>
      <c r="B1207" s="12" t="s">
        <v>17958</v>
      </c>
      <c r="C1207" s="12" t="s">
        <v>644</v>
      </c>
      <c r="D1207" s="12" t="s">
        <v>18223</v>
      </c>
      <c r="E1207" s="12" t="s">
        <v>3188</v>
      </c>
      <c r="F1207" s="12">
        <v>3.658814</v>
      </c>
      <c r="G1207" s="12">
        <f t="shared" si="18"/>
        <v>4</v>
      </c>
    </row>
    <row r="1208" spans="1:7" x14ac:dyDescent="0.2">
      <c r="A1208" s="12" t="s">
        <v>16960</v>
      </c>
      <c r="B1208" s="12" t="s">
        <v>17958</v>
      </c>
      <c r="C1208" s="12" t="s">
        <v>644</v>
      </c>
      <c r="D1208" s="12" t="s">
        <v>18224</v>
      </c>
      <c r="E1208" s="12" t="s">
        <v>3188</v>
      </c>
      <c r="F1208" s="12">
        <v>3.6649699999999998</v>
      </c>
      <c r="G1208" s="12">
        <f t="shared" si="18"/>
        <v>4</v>
      </c>
    </row>
    <row r="1209" spans="1:7" x14ac:dyDescent="0.2">
      <c r="A1209" s="12" t="s">
        <v>16960</v>
      </c>
      <c r="B1209" s="12" t="s">
        <v>17958</v>
      </c>
      <c r="C1209" s="12" t="s">
        <v>644</v>
      </c>
      <c r="D1209" s="12" t="s">
        <v>18225</v>
      </c>
      <c r="E1209" s="12" t="s">
        <v>3188</v>
      </c>
      <c r="F1209" s="12">
        <v>3.9450430000000001</v>
      </c>
      <c r="G1209" s="12">
        <f t="shared" si="18"/>
        <v>4</v>
      </c>
    </row>
    <row r="1210" spans="1:7" x14ac:dyDescent="0.2">
      <c r="A1210" s="12" t="s">
        <v>16960</v>
      </c>
      <c r="B1210" s="12" t="s">
        <v>17958</v>
      </c>
      <c r="C1210" s="12" t="s">
        <v>644</v>
      </c>
      <c r="D1210" s="12" t="s">
        <v>18226</v>
      </c>
      <c r="E1210" s="12" t="s">
        <v>3188</v>
      </c>
      <c r="F1210" s="12">
        <v>3.9427080000000001</v>
      </c>
      <c r="G1210" s="12">
        <f t="shared" si="18"/>
        <v>4</v>
      </c>
    </row>
    <row r="1211" spans="1:7" x14ac:dyDescent="0.2">
      <c r="A1211" s="12" t="s">
        <v>16960</v>
      </c>
      <c r="B1211" s="12" t="s">
        <v>17958</v>
      </c>
      <c r="C1211" s="12" t="s">
        <v>644</v>
      </c>
      <c r="D1211" s="12" t="s">
        <v>18227</v>
      </c>
      <c r="E1211" s="12" t="s">
        <v>3188</v>
      </c>
      <c r="F1211" s="12">
        <v>3.6634600000000002</v>
      </c>
      <c r="G1211" s="12">
        <f t="shared" si="18"/>
        <v>4</v>
      </c>
    </row>
    <row r="1212" spans="1:7" x14ac:dyDescent="0.2">
      <c r="A1212" s="12" t="s">
        <v>16960</v>
      </c>
      <c r="B1212" s="12" t="s">
        <v>17958</v>
      </c>
      <c r="C1212" s="12" t="s">
        <v>644</v>
      </c>
      <c r="D1212" s="12" t="s">
        <v>18228</v>
      </c>
      <c r="E1212" s="12" t="s">
        <v>16963</v>
      </c>
      <c r="F1212" s="12">
        <v>3.5228760000000001</v>
      </c>
      <c r="G1212" s="12">
        <f t="shared" si="18"/>
        <v>4</v>
      </c>
    </row>
    <row r="1213" spans="1:7" x14ac:dyDescent="0.2">
      <c r="A1213" s="12" t="s">
        <v>16960</v>
      </c>
      <c r="B1213" s="12" t="s">
        <v>17958</v>
      </c>
      <c r="C1213" s="12" t="s">
        <v>644</v>
      </c>
      <c r="D1213" s="12" t="s">
        <v>18229</v>
      </c>
      <c r="E1213" s="12" t="s">
        <v>16963</v>
      </c>
      <c r="F1213" s="12">
        <v>3.963193</v>
      </c>
      <c r="G1213" s="12">
        <f t="shared" si="18"/>
        <v>4</v>
      </c>
    </row>
    <row r="1214" spans="1:7" x14ac:dyDescent="0.2">
      <c r="A1214" s="12" t="s">
        <v>16960</v>
      </c>
      <c r="B1214" s="12" t="s">
        <v>17958</v>
      </c>
      <c r="C1214" s="12" t="s">
        <v>644</v>
      </c>
      <c r="D1214" s="12" t="s">
        <v>18230</v>
      </c>
      <c r="E1214" s="12" t="s">
        <v>16963</v>
      </c>
      <c r="F1214" s="12">
        <v>3.739938</v>
      </c>
      <c r="G1214" s="12">
        <f t="shared" si="18"/>
        <v>4</v>
      </c>
    </row>
    <row r="1215" spans="1:7" x14ac:dyDescent="0.2">
      <c r="A1215" s="12" t="s">
        <v>16960</v>
      </c>
      <c r="B1215" s="12" t="s">
        <v>17958</v>
      </c>
      <c r="C1215" s="12" t="s">
        <v>644</v>
      </c>
      <c r="D1215" s="12" t="s">
        <v>18231</v>
      </c>
      <c r="E1215" s="12" t="s">
        <v>16963</v>
      </c>
      <c r="F1215" s="12">
        <v>3.970307</v>
      </c>
      <c r="G1215" s="12">
        <f t="shared" si="18"/>
        <v>4</v>
      </c>
    </row>
    <row r="1216" spans="1:7" x14ac:dyDescent="0.2">
      <c r="A1216" s="12" t="s">
        <v>16960</v>
      </c>
      <c r="B1216" s="12" t="s">
        <v>17958</v>
      </c>
      <c r="C1216" s="12" t="s">
        <v>644</v>
      </c>
      <c r="D1216" s="12" t="s">
        <v>18232</v>
      </c>
      <c r="E1216" s="12" t="s">
        <v>16963</v>
      </c>
      <c r="F1216" s="12">
        <v>3.6991139999999998</v>
      </c>
      <c r="G1216" s="12">
        <f t="shared" si="18"/>
        <v>4</v>
      </c>
    </row>
    <row r="1217" spans="1:7" x14ac:dyDescent="0.2">
      <c r="A1217" s="12" t="s">
        <v>16960</v>
      </c>
      <c r="B1217" s="12" t="s">
        <v>17958</v>
      </c>
      <c r="C1217" s="12" t="s">
        <v>644</v>
      </c>
      <c r="D1217" s="12" t="s">
        <v>18233</v>
      </c>
      <c r="E1217" s="12" t="s">
        <v>16963</v>
      </c>
      <c r="F1217" s="12">
        <v>3.9299040000000001</v>
      </c>
      <c r="G1217" s="12">
        <f t="shared" si="18"/>
        <v>4</v>
      </c>
    </row>
    <row r="1218" spans="1:7" x14ac:dyDescent="0.2">
      <c r="A1218" s="12" t="s">
        <v>16960</v>
      </c>
      <c r="B1218" s="12" t="s">
        <v>17958</v>
      </c>
      <c r="C1218" s="12" t="s">
        <v>644</v>
      </c>
      <c r="D1218" s="12" t="s">
        <v>18234</v>
      </c>
      <c r="E1218" s="12" t="s">
        <v>16963</v>
      </c>
      <c r="F1218" s="12">
        <v>3.7903199999999999</v>
      </c>
      <c r="G1218" s="12">
        <f t="shared" ref="G1218:G1281" si="19">ROUND(F1218,0)</f>
        <v>4</v>
      </c>
    </row>
    <row r="1219" spans="1:7" x14ac:dyDescent="0.2">
      <c r="A1219" s="12" t="s">
        <v>16960</v>
      </c>
      <c r="B1219" s="12" t="s">
        <v>17958</v>
      </c>
      <c r="C1219" s="12" t="s">
        <v>644</v>
      </c>
      <c r="D1219" s="12" t="s">
        <v>18235</v>
      </c>
      <c r="E1219" s="12" t="s">
        <v>16963</v>
      </c>
      <c r="F1219" s="12">
        <v>3.9189959999999999</v>
      </c>
      <c r="G1219" s="12">
        <f t="shared" si="19"/>
        <v>4</v>
      </c>
    </row>
    <row r="1220" spans="1:7" x14ac:dyDescent="0.2">
      <c r="A1220" s="12" t="s">
        <v>16960</v>
      </c>
      <c r="B1220" s="12" t="s">
        <v>17958</v>
      </c>
      <c r="C1220" s="12" t="s">
        <v>644</v>
      </c>
      <c r="D1220" s="12" t="s">
        <v>18236</v>
      </c>
      <c r="E1220" s="12" t="s">
        <v>16963</v>
      </c>
      <c r="F1220" s="12">
        <v>3.7782</v>
      </c>
      <c r="G1220" s="12">
        <f t="shared" si="19"/>
        <v>4</v>
      </c>
    </row>
    <row r="1221" spans="1:7" x14ac:dyDescent="0.2">
      <c r="A1221" s="12" t="s">
        <v>16960</v>
      </c>
      <c r="B1221" s="12" t="s">
        <v>17958</v>
      </c>
      <c r="C1221" s="12" t="s">
        <v>644</v>
      </c>
      <c r="D1221" s="12" t="s">
        <v>18237</v>
      </c>
      <c r="E1221" s="12" t="s">
        <v>16963</v>
      </c>
      <c r="F1221" s="12">
        <v>3.8746999999999998</v>
      </c>
      <c r="G1221" s="12">
        <f t="shared" si="19"/>
        <v>4</v>
      </c>
    </row>
    <row r="1222" spans="1:7" x14ac:dyDescent="0.2">
      <c r="A1222" s="12" t="s">
        <v>16960</v>
      </c>
      <c r="B1222" s="12" t="s">
        <v>17958</v>
      </c>
      <c r="C1222" s="12" t="s">
        <v>644</v>
      </c>
      <c r="D1222" s="12" t="s">
        <v>18238</v>
      </c>
      <c r="E1222" s="12" t="s">
        <v>16963</v>
      </c>
      <c r="F1222" s="12">
        <v>3.6484000000000001</v>
      </c>
      <c r="G1222" s="12">
        <f t="shared" si="19"/>
        <v>4</v>
      </c>
    </row>
    <row r="1223" spans="1:7" x14ac:dyDescent="0.2">
      <c r="A1223" s="12" t="s">
        <v>16960</v>
      </c>
      <c r="B1223" s="12" t="s">
        <v>17958</v>
      </c>
      <c r="C1223" s="12" t="s">
        <v>644</v>
      </c>
      <c r="D1223" s="12" t="s">
        <v>18239</v>
      </c>
      <c r="E1223" s="12" t="s">
        <v>16963</v>
      </c>
      <c r="F1223" s="12">
        <v>3.6693539999999998</v>
      </c>
      <c r="G1223" s="12">
        <f t="shared" si="19"/>
        <v>4</v>
      </c>
    </row>
    <row r="1224" spans="1:7" x14ac:dyDescent="0.2">
      <c r="A1224" s="12" t="s">
        <v>16960</v>
      </c>
      <c r="B1224" s="12" t="s">
        <v>17958</v>
      </c>
      <c r="C1224" s="12" t="s">
        <v>644</v>
      </c>
      <c r="D1224" s="12" t="s">
        <v>18240</v>
      </c>
      <c r="E1224" s="12" t="s">
        <v>16963</v>
      </c>
      <c r="F1224" s="12">
        <v>3.7133250000000002</v>
      </c>
      <c r="G1224" s="12">
        <f t="shared" si="19"/>
        <v>4</v>
      </c>
    </row>
    <row r="1225" spans="1:7" x14ac:dyDescent="0.2">
      <c r="A1225" s="12" t="s">
        <v>16960</v>
      </c>
      <c r="B1225" s="12" t="s">
        <v>17958</v>
      </c>
      <c r="C1225" s="12" t="s">
        <v>644</v>
      </c>
      <c r="D1225" s="12" t="s">
        <v>18241</v>
      </c>
      <c r="E1225" s="12" t="s">
        <v>16963</v>
      </c>
      <c r="F1225" s="12">
        <v>3.721409</v>
      </c>
      <c r="G1225" s="12">
        <f t="shared" si="19"/>
        <v>4</v>
      </c>
    </row>
    <row r="1226" spans="1:7" x14ac:dyDescent="0.2">
      <c r="A1226" s="12" t="s">
        <v>16960</v>
      </c>
      <c r="B1226" s="12" t="s">
        <v>17958</v>
      </c>
      <c r="C1226" s="12" t="s">
        <v>644</v>
      </c>
      <c r="D1226" s="12" t="s">
        <v>18242</v>
      </c>
      <c r="E1226" s="12" t="s">
        <v>16963</v>
      </c>
      <c r="F1226" s="12">
        <v>3.954237</v>
      </c>
      <c r="G1226" s="12">
        <f t="shared" si="19"/>
        <v>4</v>
      </c>
    </row>
    <row r="1227" spans="1:7" x14ac:dyDescent="0.2">
      <c r="A1227" s="12" t="s">
        <v>16960</v>
      </c>
      <c r="B1227" s="12" t="s">
        <v>17958</v>
      </c>
      <c r="C1227" s="12" t="s">
        <v>644</v>
      </c>
      <c r="D1227" s="12" t="s">
        <v>18243</v>
      </c>
      <c r="E1227" s="12" t="s">
        <v>16963</v>
      </c>
      <c r="F1227" s="12">
        <v>4.3000090000000002</v>
      </c>
      <c r="G1227" s="12">
        <f t="shared" si="19"/>
        <v>4</v>
      </c>
    </row>
    <row r="1228" spans="1:7" x14ac:dyDescent="0.2">
      <c r="A1228" s="12" t="s">
        <v>16960</v>
      </c>
      <c r="B1228" s="12" t="s">
        <v>17958</v>
      </c>
      <c r="C1228" s="12" t="s">
        <v>644</v>
      </c>
      <c r="D1228" s="12" t="s">
        <v>18244</v>
      </c>
      <c r="E1228" s="12" t="s">
        <v>16963</v>
      </c>
      <c r="F1228" s="12">
        <v>3.8996189999999999</v>
      </c>
      <c r="G1228" s="12">
        <f t="shared" si="19"/>
        <v>4</v>
      </c>
    </row>
    <row r="1229" spans="1:7" x14ac:dyDescent="0.2">
      <c r="A1229" s="12" t="s">
        <v>16960</v>
      </c>
      <c r="B1229" s="12" t="s">
        <v>17958</v>
      </c>
      <c r="C1229" s="12" t="s">
        <v>644</v>
      </c>
      <c r="D1229" s="12" t="s">
        <v>18245</v>
      </c>
      <c r="E1229" s="12" t="s">
        <v>16963</v>
      </c>
      <c r="F1229" s="12">
        <v>3.7575240000000001</v>
      </c>
      <c r="G1229" s="12">
        <f t="shared" si="19"/>
        <v>4</v>
      </c>
    </row>
    <row r="1230" spans="1:7" x14ac:dyDescent="0.2">
      <c r="A1230" s="12" t="s">
        <v>16960</v>
      </c>
      <c r="B1230" s="12" t="s">
        <v>17958</v>
      </c>
      <c r="C1230" s="12" t="s">
        <v>644</v>
      </c>
      <c r="D1230" s="12" t="s">
        <v>18246</v>
      </c>
      <c r="E1230" s="12" t="s">
        <v>16963</v>
      </c>
      <c r="F1230" s="12">
        <v>3.75021</v>
      </c>
      <c r="G1230" s="12">
        <f t="shared" si="19"/>
        <v>4</v>
      </c>
    </row>
    <row r="1231" spans="1:7" x14ac:dyDescent="0.2">
      <c r="A1231" s="12" t="s">
        <v>16960</v>
      </c>
      <c r="B1231" s="12" t="s">
        <v>17958</v>
      </c>
      <c r="C1231" s="12" t="s">
        <v>644</v>
      </c>
      <c r="D1231" s="12" t="s">
        <v>18247</v>
      </c>
      <c r="E1231" s="12" t="s">
        <v>16963</v>
      </c>
      <c r="F1231" s="12">
        <v>3.882647</v>
      </c>
      <c r="G1231" s="12">
        <f t="shared" si="19"/>
        <v>4</v>
      </c>
    </row>
    <row r="1232" spans="1:7" x14ac:dyDescent="0.2">
      <c r="A1232" s="12" t="s">
        <v>16960</v>
      </c>
      <c r="B1232" s="12" t="s">
        <v>17958</v>
      </c>
      <c r="C1232" s="12" t="s">
        <v>18003</v>
      </c>
      <c r="D1232" s="12" t="s">
        <v>18248</v>
      </c>
      <c r="E1232" s="12" t="s">
        <v>16963</v>
      </c>
      <c r="F1232" s="12">
        <v>4.3307830000000003</v>
      </c>
      <c r="G1232" s="12">
        <f t="shared" si="19"/>
        <v>4</v>
      </c>
    </row>
    <row r="1233" spans="1:7" x14ac:dyDescent="0.2">
      <c r="A1233" s="12" t="s">
        <v>16960</v>
      </c>
      <c r="B1233" s="12" t="s">
        <v>17958</v>
      </c>
      <c r="C1233" s="12" t="s">
        <v>18003</v>
      </c>
      <c r="D1233" s="12" t="s">
        <v>18249</v>
      </c>
      <c r="E1233" s="12" t="s">
        <v>3188</v>
      </c>
      <c r="F1233" s="12">
        <v>3.7993739999999998</v>
      </c>
      <c r="G1233" s="12">
        <f t="shared" si="19"/>
        <v>4</v>
      </c>
    </row>
    <row r="1234" spans="1:7" x14ac:dyDescent="0.2">
      <c r="A1234" s="12" t="s">
        <v>16960</v>
      </c>
      <c r="B1234" s="12" t="s">
        <v>17958</v>
      </c>
      <c r="C1234" s="12" t="s">
        <v>18003</v>
      </c>
      <c r="D1234" s="12" t="s">
        <v>18250</v>
      </c>
      <c r="E1234" s="12" t="s">
        <v>16963</v>
      </c>
      <c r="F1234" s="12">
        <v>3.9251040000000001</v>
      </c>
      <c r="G1234" s="12">
        <f t="shared" si="19"/>
        <v>4</v>
      </c>
    </row>
    <row r="1235" spans="1:7" x14ac:dyDescent="0.2">
      <c r="A1235" s="12" t="s">
        <v>16960</v>
      </c>
      <c r="B1235" s="12" t="s">
        <v>17958</v>
      </c>
      <c r="C1235" s="12" t="s">
        <v>18003</v>
      </c>
      <c r="D1235" s="12" t="s">
        <v>18251</v>
      </c>
      <c r="E1235" s="12" t="s">
        <v>3188</v>
      </c>
      <c r="F1235" s="12">
        <v>3.7437640000000001</v>
      </c>
      <c r="G1235" s="12">
        <f t="shared" si="19"/>
        <v>4</v>
      </c>
    </row>
    <row r="1236" spans="1:7" x14ac:dyDescent="0.2">
      <c r="A1236" s="12" t="s">
        <v>16960</v>
      </c>
      <c r="B1236" s="12" t="s">
        <v>17958</v>
      </c>
      <c r="C1236" s="12" t="s">
        <v>643</v>
      </c>
      <c r="D1236" s="12" t="s">
        <v>18252</v>
      </c>
      <c r="E1236" s="12" t="s">
        <v>3188</v>
      </c>
      <c r="F1236" s="12">
        <v>3.6209880000000001</v>
      </c>
      <c r="G1236" s="12">
        <f t="shared" si="19"/>
        <v>4</v>
      </c>
    </row>
    <row r="1237" spans="1:7" x14ac:dyDescent="0.2">
      <c r="A1237" s="12" t="s">
        <v>16960</v>
      </c>
      <c r="B1237" s="12" t="s">
        <v>17958</v>
      </c>
      <c r="C1237" s="12" t="s">
        <v>643</v>
      </c>
      <c r="D1237" s="12" t="s">
        <v>18253</v>
      </c>
      <c r="E1237" s="12" t="s">
        <v>3188</v>
      </c>
      <c r="F1237" s="12">
        <v>3.7262170000000001</v>
      </c>
      <c r="G1237" s="12">
        <f t="shared" si="19"/>
        <v>4</v>
      </c>
    </row>
    <row r="1238" spans="1:7" x14ac:dyDescent="0.2">
      <c r="A1238" s="12" t="s">
        <v>16960</v>
      </c>
      <c r="B1238" s="12" t="s">
        <v>17958</v>
      </c>
      <c r="C1238" s="12" t="s">
        <v>643</v>
      </c>
      <c r="D1238" s="12" t="s">
        <v>339</v>
      </c>
      <c r="E1238" s="12" t="s">
        <v>3188</v>
      </c>
      <c r="F1238" s="12">
        <v>4.0469619999999997</v>
      </c>
      <c r="G1238" s="12">
        <f t="shared" si="19"/>
        <v>4</v>
      </c>
    </row>
    <row r="1239" spans="1:7" x14ac:dyDescent="0.2">
      <c r="A1239" s="12" t="s">
        <v>16960</v>
      </c>
      <c r="B1239" s="12" t="s">
        <v>17958</v>
      </c>
      <c r="C1239" s="12" t="s">
        <v>643</v>
      </c>
      <c r="D1239" s="12" t="s">
        <v>18254</v>
      </c>
      <c r="E1239" s="12" t="s">
        <v>3188</v>
      </c>
      <c r="F1239" s="12">
        <v>3.6919580000000001</v>
      </c>
      <c r="G1239" s="12">
        <f t="shared" si="19"/>
        <v>4</v>
      </c>
    </row>
    <row r="1240" spans="1:7" x14ac:dyDescent="0.2">
      <c r="A1240" s="12" t="s">
        <v>16960</v>
      </c>
      <c r="B1240" s="12" t="s">
        <v>17958</v>
      </c>
      <c r="C1240" s="12" t="s">
        <v>643</v>
      </c>
      <c r="D1240" s="12" t="s">
        <v>18255</v>
      </c>
      <c r="E1240" s="12" t="s">
        <v>3188</v>
      </c>
      <c r="F1240" s="12">
        <v>3.8770600000000002</v>
      </c>
      <c r="G1240" s="12">
        <f t="shared" si="19"/>
        <v>4</v>
      </c>
    </row>
    <row r="1241" spans="1:7" x14ac:dyDescent="0.2">
      <c r="A1241" s="12" t="s">
        <v>16960</v>
      </c>
      <c r="B1241" s="12" t="s">
        <v>17958</v>
      </c>
      <c r="C1241" s="12" t="s">
        <v>643</v>
      </c>
      <c r="D1241" s="12" t="s">
        <v>18256</v>
      </c>
      <c r="E1241" s="12" t="s">
        <v>3188</v>
      </c>
      <c r="F1241" s="12">
        <v>3.642258</v>
      </c>
      <c r="G1241" s="12">
        <f t="shared" si="19"/>
        <v>4</v>
      </c>
    </row>
    <row r="1242" spans="1:7" x14ac:dyDescent="0.2">
      <c r="A1242" s="12" t="s">
        <v>16960</v>
      </c>
      <c r="B1242" s="12" t="s">
        <v>17958</v>
      </c>
      <c r="C1242" s="12" t="s">
        <v>643</v>
      </c>
      <c r="D1242" s="12" t="s">
        <v>18257</v>
      </c>
      <c r="E1242" s="12" t="s">
        <v>16963</v>
      </c>
      <c r="F1242" s="12">
        <v>3.6590250000000002</v>
      </c>
      <c r="G1242" s="12">
        <f t="shared" si="19"/>
        <v>4</v>
      </c>
    </row>
    <row r="1243" spans="1:7" x14ac:dyDescent="0.2">
      <c r="A1243" s="12" t="s">
        <v>16960</v>
      </c>
      <c r="B1243" s="12" t="s">
        <v>17958</v>
      </c>
      <c r="C1243" s="12" t="s">
        <v>643</v>
      </c>
      <c r="D1243" s="12" t="s">
        <v>18258</v>
      </c>
      <c r="E1243" s="12" t="s">
        <v>16963</v>
      </c>
      <c r="F1243" s="12">
        <v>3.5402300000000002</v>
      </c>
      <c r="G1243" s="12">
        <f t="shared" si="19"/>
        <v>4</v>
      </c>
    </row>
    <row r="1244" spans="1:7" x14ac:dyDescent="0.2">
      <c r="A1244" s="12" t="s">
        <v>16960</v>
      </c>
      <c r="B1244" s="12" t="s">
        <v>17958</v>
      </c>
      <c r="C1244" s="12" t="s">
        <v>643</v>
      </c>
      <c r="D1244" s="12" t="s">
        <v>18259</v>
      </c>
      <c r="E1244" s="12" t="s">
        <v>16963</v>
      </c>
      <c r="F1244" s="12">
        <v>3.5785900000000002</v>
      </c>
      <c r="G1244" s="12">
        <f t="shared" si="19"/>
        <v>4</v>
      </c>
    </row>
    <row r="1245" spans="1:7" x14ac:dyDescent="0.2">
      <c r="A1245" s="12" t="s">
        <v>16960</v>
      </c>
      <c r="B1245" s="12" t="s">
        <v>17958</v>
      </c>
      <c r="C1245" s="12" t="s">
        <v>643</v>
      </c>
      <c r="D1245" s="12" t="s">
        <v>18260</v>
      </c>
      <c r="E1245" s="12" t="s">
        <v>3188</v>
      </c>
      <c r="F1245" s="12">
        <v>3.6009540000000002</v>
      </c>
      <c r="G1245" s="12">
        <f t="shared" si="19"/>
        <v>4</v>
      </c>
    </row>
    <row r="1246" spans="1:7" x14ac:dyDescent="0.2">
      <c r="A1246" s="12" t="s">
        <v>16960</v>
      </c>
      <c r="B1246" s="12" t="s">
        <v>17958</v>
      </c>
      <c r="C1246" s="12" t="s">
        <v>643</v>
      </c>
      <c r="D1246" s="12" t="s">
        <v>18261</v>
      </c>
      <c r="E1246" s="12" t="s">
        <v>3188</v>
      </c>
      <c r="F1246" s="12">
        <v>3.8094440000000001</v>
      </c>
      <c r="G1246" s="12">
        <f t="shared" si="19"/>
        <v>4</v>
      </c>
    </row>
    <row r="1247" spans="1:7" x14ac:dyDescent="0.2">
      <c r="A1247" s="12" t="s">
        <v>16960</v>
      </c>
      <c r="B1247" s="12" t="s">
        <v>17958</v>
      </c>
      <c r="C1247" s="12" t="s">
        <v>643</v>
      </c>
      <c r="D1247" s="12" t="s">
        <v>18262</v>
      </c>
      <c r="E1247" s="12" t="s">
        <v>16963</v>
      </c>
      <c r="F1247" s="12">
        <v>3.8130639999999998</v>
      </c>
      <c r="G1247" s="12">
        <f t="shared" si="19"/>
        <v>4</v>
      </c>
    </row>
    <row r="1248" spans="1:7" x14ac:dyDescent="0.2">
      <c r="A1248" s="12" t="s">
        <v>16960</v>
      </c>
      <c r="B1248" s="12" t="s">
        <v>17958</v>
      </c>
      <c r="C1248" s="12" t="s">
        <v>643</v>
      </c>
      <c r="D1248" s="12" t="s">
        <v>650</v>
      </c>
      <c r="E1248" s="12" t="s">
        <v>16963</v>
      </c>
      <c r="F1248" s="12">
        <v>4.060683</v>
      </c>
      <c r="G1248" s="12">
        <f t="shared" si="19"/>
        <v>4</v>
      </c>
    </row>
    <row r="1249" spans="1:7" x14ac:dyDescent="0.2">
      <c r="A1249" s="12" t="s">
        <v>16960</v>
      </c>
      <c r="B1249" s="12" t="s">
        <v>17958</v>
      </c>
      <c r="C1249" s="12" t="s">
        <v>643</v>
      </c>
      <c r="D1249" s="12" t="s">
        <v>18263</v>
      </c>
      <c r="E1249" s="12" t="s">
        <v>16963</v>
      </c>
      <c r="F1249" s="12">
        <v>3.6720380000000001</v>
      </c>
      <c r="G1249" s="12">
        <f t="shared" si="19"/>
        <v>4</v>
      </c>
    </row>
    <row r="1250" spans="1:7" x14ac:dyDescent="0.2">
      <c r="A1250" s="12" t="s">
        <v>16960</v>
      </c>
      <c r="B1250" s="12" t="s">
        <v>17958</v>
      </c>
      <c r="C1250" s="12" t="s">
        <v>643</v>
      </c>
      <c r="D1250" s="12" t="s">
        <v>18264</v>
      </c>
      <c r="E1250" s="12" t="s">
        <v>16963</v>
      </c>
      <c r="F1250" s="12">
        <v>3.8841049999999999</v>
      </c>
      <c r="G1250" s="12">
        <f t="shared" si="19"/>
        <v>4</v>
      </c>
    </row>
    <row r="1251" spans="1:7" x14ac:dyDescent="0.2">
      <c r="A1251" s="12" t="s">
        <v>16960</v>
      </c>
      <c r="B1251" s="12" t="s">
        <v>17958</v>
      </c>
      <c r="C1251" s="12" t="s">
        <v>643</v>
      </c>
      <c r="D1251" s="12" t="s">
        <v>18265</v>
      </c>
      <c r="E1251" s="12" t="s">
        <v>16963</v>
      </c>
      <c r="F1251" s="12">
        <v>3.9212530000000001</v>
      </c>
      <c r="G1251" s="12">
        <f t="shared" si="19"/>
        <v>4</v>
      </c>
    </row>
    <row r="1252" spans="1:7" x14ac:dyDescent="0.2">
      <c r="A1252" s="12" t="s">
        <v>16960</v>
      </c>
      <c r="B1252" s="12" t="s">
        <v>17958</v>
      </c>
      <c r="C1252" s="12" t="s">
        <v>643</v>
      </c>
      <c r="D1252" s="12" t="s">
        <v>18266</v>
      </c>
      <c r="E1252" s="12" t="s">
        <v>16963</v>
      </c>
      <c r="F1252" s="12">
        <v>3.9096709999999999</v>
      </c>
      <c r="G1252" s="12">
        <f t="shared" si="19"/>
        <v>4</v>
      </c>
    </row>
    <row r="1253" spans="1:7" x14ac:dyDescent="0.2">
      <c r="A1253" s="12" t="s">
        <v>16960</v>
      </c>
      <c r="B1253" s="12" t="s">
        <v>17958</v>
      </c>
      <c r="C1253" s="12" t="s">
        <v>643</v>
      </c>
      <c r="D1253" s="12" t="s">
        <v>18267</v>
      </c>
      <c r="E1253" s="12" t="s">
        <v>3188</v>
      </c>
      <c r="F1253" s="12">
        <v>3.822451</v>
      </c>
      <c r="G1253" s="12">
        <f t="shared" si="19"/>
        <v>4</v>
      </c>
    </row>
    <row r="1254" spans="1:7" x14ac:dyDescent="0.2">
      <c r="A1254" s="12" t="s">
        <v>16960</v>
      </c>
      <c r="B1254" s="12" t="s">
        <v>17958</v>
      </c>
      <c r="C1254" s="12" t="s">
        <v>643</v>
      </c>
      <c r="D1254" s="12" t="s">
        <v>18268</v>
      </c>
      <c r="E1254" s="12" t="s">
        <v>3188</v>
      </c>
      <c r="F1254" s="12">
        <v>3.645648</v>
      </c>
      <c r="G1254" s="12">
        <f t="shared" si="19"/>
        <v>4</v>
      </c>
    </row>
    <row r="1255" spans="1:7" x14ac:dyDescent="0.2">
      <c r="A1255" s="12" t="s">
        <v>16960</v>
      </c>
      <c r="B1255" s="12" t="s">
        <v>17958</v>
      </c>
      <c r="C1255" s="12" t="s">
        <v>643</v>
      </c>
      <c r="D1255" s="12" t="s">
        <v>18269</v>
      </c>
      <c r="E1255" s="12" t="s">
        <v>3188</v>
      </c>
      <c r="F1255" s="12">
        <v>3.7004570000000001</v>
      </c>
      <c r="G1255" s="12">
        <f t="shared" si="19"/>
        <v>4</v>
      </c>
    </row>
    <row r="1256" spans="1:7" x14ac:dyDescent="0.2">
      <c r="A1256" s="12" t="s">
        <v>16960</v>
      </c>
      <c r="B1256" s="12" t="s">
        <v>17958</v>
      </c>
      <c r="C1256" s="12" t="s">
        <v>643</v>
      </c>
      <c r="D1256" s="12" t="s">
        <v>18270</v>
      </c>
      <c r="E1256" s="12" t="s">
        <v>3188</v>
      </c>
      <c r="F1256" s="12">
        <v>3.6807690000000002</v>
      </c>
      <c r="G1256" s="12">
        <f t="shared" si="19"/>
        <v>4</v>
      </c>
    </row>
    <row r="1257" spans="1:7" x14ac:dyDescent="0.2">
      <c r="A1257" s="12" t="s">
        <v>16960</v>
      </c>
      <c r="B1257" s="12" t="s">
        <v>17958</v>
      </c>
      <c r="C1257" s="12" t="s">
        <v>643</v>
      </c>
      <c r="D1257" s="12" t="s">
        <v>18271</v>
      </c>
      <c r="E1257" s="12" t="s">
        <v>3188</v>
      </c>
      <c r="F1257" s="12">
        <v>3.6443989999999999</v>
      </c>
      <c r="G1257" s="12">
        <f t="shared" si="19"/>
        <v>4</v>
      </c>
    </row>
    <row r="1258" spans="1:7" x14ac:dyDescent="0.2">
      <c r="A1258" s="12" t="s">
        <v>16960</v>
      </c>
      <c r="B1258" s="12" t="s">
        <v>17958</v>
      </c>
      <c r="C1258" s="12" t="s">
        <v>643</v>
      </c>
      <c r="D1258" s="12" t="s">
        <v>18272</v>
      </c>
      <c r="E1258" s="12" t="s">
        <v>3188</v>
      </c>
      <c r="F1258" s="12">
        <v>3.6360749999999999</v>
      </c>
      <c r="G1258" s="12">
        <f t="shared" si="19"/>
        <v>4</v>
      </c>
    </row>
    <row r="1259" spans="1:7" x14ac:dyDescent="0.2">
      <c r="A1259" s="12" t="s">
        <v>16960</v>
      </c>
      <c r="B1259" s="12" t="s">
        <v>17958</v>
      </c>
      <c r="C1259" s="12" t="s">
        <v>643</v>
      </c>
      <c r="D1259" s="12" t="s">
        <v>18273</v>
      </c>
      <c r="E1259" s="12" t="s">
        <v>3188</v>
      </c>
      <c r="F1259" s="12">
        <v>3.6999430000000002</v>
      </c>
      <c r="G1259" s="12">
        <f t="shared" si="19"/>
        <v>4</v>
      </c>
    </row>
    <row r="1260" spans="1:7" x14ac:dyDescent="0.2">
      <c r="A1260" s="12" t="s">
        <v>16960</v>
      </c>
      <c r="B1260" s="12" t="s">
        <v>17958</v>
      </c>
      <c r="C1260" s="12" t="s">
        <v>643</v>
      </c>
      <c r="D1260" s="12" t="s">
        <v>18274</v>
      </c>
      <c r="E1260" s="12" t="s">
        <v>16963</v>
      </c>
      <c r="F1260" s="12">
        <v>3.8001149999999999</v>
      </c>
      <c r="G1260" s="12">
        <f t="shared" si="19"/>
        <v>4</v>
      </c>
    </row>
    <row r="1261" spans="1:7" x14ac:dyDescent="0.2">
      <c r="A1261" s="12" t="s">
        <v>16960</v>
      </c>
      <c r="B1261" s="12" t="s">
        <v>17958</v>
      </c>
      <c r="C1261" s="12" t="s">
        <v>643</v>
      </c>
      <c r="D1261" s="12" t="s">
        <v>18275</v>
      </c>
      <c r="E1261" s="12" t="s">
        <v>16963</v>
      </c>
      <c r="F1261" s="12">
        <v>3.6973790000000002</v>
      </c>
      <c r="G1261" s="12">
        <f t="shared" si="19"/>
        <v>4</v>
      </c>
    </row>
    <row r="1262" spans="1:7" x14ac:dyDescent="0.2">
      <c r="A1262" s="12" t="s">
        <v>16960</v>
      </c>
      <c r="B1262" s="12" t="s">
        <v>17958</v>
      </c>
      <c r="C1262" s="12" t="s">
        <v>643</v>
      </c>
      <c r="D1262" s="12" t="s">
        <v>18276</v>
      </c>
      <c r="E1262" s="12" t="s">
        <v>16963</v>
      </c>
      <c r="F1262" s="12">
        <v>3.688126</v>
      </c>
      <c r="G1262" s="12">
        <f t="shared" si="19"/>
        <v>4</v>
      </c>
    </row>
    <row r="1263" spans="1:7" x14ac:dyDescent="0.2">
      <c r="A1263" s="12" t="s">
        <v>16960</v>
      </c>
      <c r="B1263" s="12" t="s">
        <v>17958</v>
      </c>
      <c r="C1263" s="12" t="s">
        <v>643</v>
      </c>
      <c r="D1263" s="12" t="s">
        <v>18277</v>
      </c>
      <c r="E1263" s="12" t="s">
        <v>3188</v>
      </c>
      <c r="F1263" s="12">
        <v>3.7913679999999998</v>
      </c>
      <c r="G1263" s="12">
        <f t="shared" si="19"/>
        <v>4</v>
      </c>
    </row>
    <row r="1264" spans="1:7" x14ac:dyDescent="0.2">
      <c r="A1264" s="12" t="s">
        <v>16960</v>
      </c>
      <c r="B1264" s="12" t="s">
        <v>17958</v>
      </c>
      <c r="C1264" s="12" t="s">
        <v>643</v>
      </c>
      <c r="D1264" s="12" t="s">
        <v>18278</v>
      </c>
      <c r="E1264" s="12" t="s">
        <v>16963</v>
      </c>
      <c r="F1264" s="12">
        <v>3.8080050000000001</v>
      </c>
      <c r="G1264" s="12">
        <f t="shared" si="19"/>
        <v>4</v>
      </c>
    </row>
    <row r="1265" spans="1:7" x14ac:dyDescent="0.2">
      <c r="A1265" s="12" t="s">
        <v>16960</v>
      </c>
      <c r="B1265" s="12" t="s">
        <v>17958</v>
      </c>
      <c r="C1265" s="12" t="s">
        <v>643</v>
      </c>
      <c r="D1265" s="12" t="s">
        <v>18279</v>
      </c>
      <c r="E1265" s="12" t="s">
        <v>3188</v>
      </c>
      <c r="F1265" s="12">
        <v>3.670925</v>
      </c>
      <c r="G1265" s="12">
        <f t="shared" si="19"/>
        <v>4</v>
      </c>
    </row>
    <row r="1266" spans="1:7" x14ac:dyDescent="0.2">
      <c r="A1266" s="12" t="s">
        <v>16960</v>
      </c>
      <c r="B1266" s="12" t="s">
        <v>17958</v>
      </c>
      <c r="C1266" s="12" t="s">
        <v>643</v>
      </c>
      <c r="D1266" s="12" t="s">
        <v>18280</v>
      </c>
      <c r="E1266" s="12" t="s">
        <v>16963</v>
      </c>
      <c r="F1266" s="12">
        <v>3.641054</v>
      </c>
      <c r="G1266" s="12">
        <f t="shared" si="19"/>
        <v>4</v>
      </c>
    </row>
    <row r="1267" spans="1:7" x14ac:dyDescent="0.2">
      <c r="A1267" s="12" t="s">
        <v>16960</v>
      </c>
      <c r="B1267" s="12" t="s">
        <v>17958</v>
      </c>
      <c r="C1267" s="12" t="s">
        <v>643</v>
      </c>
      <c r="D1267" s="12" t="s">
        <v>18281</v>
      </c>
      <c r="E1267" s="12" t="s">
        <v>16963</v>
      </c>
      <c r="F1267" s="12">
        <v>3.5926339999999999</v>
      </c>
      <c r="G1267" s="12">
        <f t="shared" si="19"/>
        <v>4</v>
      </c>
    </row>
    <row r="1268" spans="1:7" x14ac:dyDescent="0.2">
      <c r="A1268" s="12" t="s">
        <v>16960</v>
      </c>
      <c r="B1268" s="12" t="s">
        <v>17958</v>
      </c>
      <c r="C1268" s="12" t="s">
        <v>643</v>
      </c>
      <c r="D1268" s="12" t="s">
        <v>18282</v>
      </c>
      <c r="E1268" s="12" t="s">
        <v>16963</v>
      </c>
      <c r="F1268" s="12">
        <v>3.6775519999999999</v>
      </c>
      <c r="G1268" s="12">
        <f t="shared" si="19"/>
        <v>4</v>
      </c>
    </row>
    <row r="1269" spans="1:7" x14ac:dyDescent="0.2">
      <c r="A1269" s="12" t="s">
        <v>16960</v>
      </c>
      <c r="B1269" s="12" t="s">
        <v>17958</v>
      </c>
      <c r="C1269" s="12" t="s">
        <v>643</v>
      </c>
      <c r="D1269" s="12" t="s">
        <v>18283</v>
      </c>
      <c r="E1269" s="12" t="s">
        <v>16963</v>
      </c>
      <c r="F1269" s="12">
        <v>3.5834429999999999</v>
      </c>
      <c r="G1269" s="12">
        <f t="shared" si="19"/>
        <v>4</v>
      </c>
    </row>
    <row r="1270" spans="1:7" x14ac:dyDescent="0.2">
      <c r="A1270" s="12" t="s">
        <v>16960</v>
      </c>
      <c r="B1270" s="12" t="s">
        <v>17958</v>
      </c>
      <c r="C1270" s="12" t="s">
        <v>643</v>
      </c>
      <c r="D1270" s="12" t="s">
        <v>18284</v>
      </c>
      <c r="E1270" s="12" t="s">
        <v>3188</v>
      </c>
      <c r="F1270" s="12">
        <v>3.9261439999999999</v>
      </c>
      <c r="G1270" s="12">
        <f t="shared" si="19"/>
        <v>4</v>
      </c>
    </row>
    <row r="1271" spans="1:7" x14ac:dyDescent="0.2">
      <c r="A1271" s="12" t="s">
        <v>16960</v>
      </c>
      <c r="B1271" s="12" t="s">
        <v>17958</v>
      </c>
      <c r="C1271" s="12" t="s">
        <v>643</v>
      </c>
      <c r="D1271" s="12" t="s">
        <v>18285</v>
      </c>
      <c r="E1271" s="12" t="s">
        <v>3188</v>
      </c>
      <c r="F1271" s="12">
        <v>4.4840689999999999</v>
      </c>
      <c r="G1271" s="12">
        <f t="shared" si="19"/>
        <v>4</v>
      </c>
    </row>
    <row r="1272" spans="1:7" x14ac:dyDescent="0.2">
      <c r="A1272" s="12" t="s">
        <v>16960</v>
      </c>
      <c r="B1272" s="12" t="s">
        <v>17958</v>
      </c>
      <c r="C1272" s="12" t="s">
        <v>643</v>
      </c>
      <c r="D1272" s="12" t="s">
        <v>18286</v>
      </c>
      <c r="E1272" s="12" t="s">
        <v>3188</v>
      </c>
      <c r="F1272" s="12">
        <v>3.7458490000000002</v>
      </c>
      <c r="G1272" s="12">
        <f t="shared" si="19"/>
        <v>4</v>
      </c>
    </row>
    <row r="1273" spans="1:7" x14ac:dyDescent="0.2">
      <c r="A1273" s="12" t="s">
        <v>16960</v>
      </c>
      <c r="B1273" s="12" t="s">
        <v>17958</v>
      </c>
      <c r="C1273" s="12" t="s">
        <v>643</v>
      </c>
      <c r="D1273" s="12" t="s">
        <v>18287</v>
      </c>
      <c r="E1273" s="12" t="s">
        <v>3188</v>
      </c>
      <c r="F1273" s="12">
        <v>3.7535590000000001</v>
      </c>
      <c r="G1273" s="12">
        <f t="shared" si="19"/>
        <v>4</v>
      </c>
    </row>
    <row r="1274" spans="1:7" x14ac:dyDescent="0.2">
      <c r="A1274" s="12" t="s">
        <v>16960</v>
      </c>
      <c r="B1274" s="12" t="s">
        <v>17958</v>
      </c>
      <c r="C1274" s="12" t="s">
        <v>643</v>
      </c>
      <c r="D1274" s="12" t="s">
        <v>18288</v>
      </c>
      <c r="E1274" s="12" t="s">
        <v>16963</v>
      </c>
      <c r="F1274" s="12">
        <v>3.5870510000000002</v>
      </c>
      <c r="G1274" s="12">
        <f t="shared" si="19"/>
        <v>4</v>
      </c>
    </row>
    <row r="1275" spans="1:7" x14ac:dyDescent="0.2">
      <c r="A1275" s="12" t="s">
        <v>16960</v>
      </c>
      <c r="B1275" s="12" t="s">
        <v>17958</v>
      </c>
      <c r="C1275" s="12" t="s">
        <v>643</v>
      </c>
      <c r="D1275" s="12" t="s">
        <v>18289</v>
      </c>
      <c r="E1275" s="12" t="s">
        <v>16963</v>
      </c>
      <c r="F1275" s="12">
        <v>3.6576379999999999</v>
      </c>
      <c r="G1275" s="12">
        <f t="shared" si="19"/>
        <v>4</v>
      </c>
    </row>
    <row r="1276" spans="1:7" x14ac:dyDescent="0.2">
      <c r="A1276" s="12" t="s">
        <v>16960</v>
      </c>
      <c r="B1276" s="12" t="s">
        <v>17958</v>
      </c>
      <c r="C1276" s="12" t="s">
        <v>643</v>
      </c>
      <c r="D1276" s="12" t="s">
        <v>18290</v>
      </c>
      <c r="E1276" s="12" t="s">
        <v>3188</v>
      </c>
      <c r="F1276" s="12">
        <v>3.7262559999999998</v>
      </c>
      <c r="G1276" s="12">
        <f t="shared" si="19"/>
        <v>4</v>
      </c>
    </row>
    <row r="1277" spans="1:7" x14ac:dyDescent="0.2">
      <c r="A1277" s="12" t="s">
        <v>16960</v>
      </c>
      <c r="B1277" s="12" t="s">
        <v>17958</v>
      </c>
      <c r="C1277" s="12" t="s">
        <v>643</v>
      </c>
      <c r="D1277" s="12" t="s">
        <v>18291</v>
      </c>
      <c r="E1277" s="12" t="s">
        <v>16963</v>
      </c>
      <c r="F1277" s="12">
        <v>3.6172200000000001</v>
      </c>
      <c r="G1277" s="12">
        <f t="shared" si="19"/>
        <v>4</v>
      </c>
    </row>
    <row r="1278" spans="1:7" x14ac:dyDescent="0.2">
      <c r="A1278" s="12" t="s">
        <v>16960</v>
      </c>
      <c r="B1278" s="12" t="s">
        <v>17958</v>
      </c>
      <c r="C1278" s="12" t="s">
        <v>643</v>
      </c>
      <c r="D1278" s="12" t="s">
        <v>18292</v>
      </c>
      <c r="E1278" s="12" t="s">
        <v>16963</v>
      </c>
      <c r="F1278" s="12">
        <v>3.746305</v>
      </c>
      <c r="G1278" s="12">
        <f t="shared" si="19"/>
        <v>4</v>
      </c>
    </row>
    <row r="1279" spans="1:7" x14ac:dyDescent="0.2">
      <c r="A1279" s="12" t="s">
        <v>16960</v>
      </c>
      <c r="B1279" s="12" t="s">
        <v>17958</v>
      </c>
      <c r="C1279" s="12" t="s">
        <v>643</v>
      </c>
      <c r="D1279" s="12" t="s">
        <v>18293</v>
      </c>
      <c r="E1279" s="12" t="s">
        <v>16963</v>
      </c>
      <c r="F1279" s="12">
        <v>3.7896459999999998</v>
      </c>
      <c r="G1279" s="12">
        <f t="shared" si="19"/>
        <v>4</v>
      </c>
    </row>
    <row r="1280" spans="1:7" x14ac:dyDescent="0.2">
      <c r="A1280" s="12" t="s">
        <v>16960</v>
      </c>
      <c r="B1280" s="12" t="s">
        <v>17958</v>
      </c>
      <c r="C1280" s="12" t="s">
        <v>643</v>
      </c>
      <c r="D1280" s="12" t="s">
        <v>18294</v>
      </c>
      <c r="E1280" s="12" t="s">
        <v>3188</v>
      </c>
      <c r="F1280" s="12">
        <v>3.6180340000000002</v>
      </c>
      <c r="G1280" s="12">
        <f t="shared" si="19"/>
        <v>4</v>
      </c>
    </row>
    <row r="1281" spans="1:7" x14ac:dyDescent="0.2">
      <c r="A1281" s="12" t="s">
        <v>16960</v>
      </c>
      <c r="B1281" s="12" t="s">
        <v>17958</v>
      </c>
      <c r="C1281" s="12" t="s">
        <v>643</v>
      </c>
      <c r="D1281" s="12" t="s">
        <v>18295</v>
      </c>
      <c r="E1281" s="12" t="s">
        <v>3188</v>
      </c>
      <c r="F1281" s="12">
        <v>3.6666509999999999</v>
      </c>
      <c r="G1281" s="12">
        <f t="shared" si="19"/>
        <v>4</v>
      </c>
    </row>
    <row r="1282" spans="1:7" x14ac:dyDescent="0.2">
      <c r="A1282" s="12" t="s">
        <v>16960</v>
      </c>
      <c r="B1282" s="12" t="s">
        <v>17958</v>
      </c>
      <c r="C1282" s="12" t="s">
        <v>643</v>
      </c>
      <c r="D1282" s="12" t="s">
        <v>18296</v>
      </c>
      <c r="E1282" s="12" t="s">
        <v>3188</v>
      </c>
      <c r="F1282" s="12">
        <v>3.9314369999999998</v>
      </c>
      <c r="G1282" s="12">
        <f t="shared" ref="G1282:G1345" si="20">ROUND(F1282,0)</f>
        <v>4</v>
      </c>
    </row>
    <row r="1283" spans="1:7" x14ac:dyDescent="0.2">
      <c r="A1283" s="12" t="s">
        <v>16960</v>
      </c>
      <c r="B1283" s="12" t="s">
        <v>17958</v>
      </c>
      <c r="C1283" s="12" t="s">
        <v>643</v>
      </c>
      <c r="D1283" s="12" t="s">
        <v>18297</v>
      </c>
      <c r="E1283" s="12" t="s">
        <v>16963</v>
      </c>
      <c r="F1283" s="12">
        <v>4.2885140000000002</v>
      </c>
      <c r="G1283" s="12">
        <f t="shared" si="20"/>
        <v>4</v>
      </c>
    </row>
    <row r="1284" spans="1:7" x14ac:dyDescent="0.2">
      <c r="A1284" s="12" t="s">
        <v>16960</v>
      </c>
      <c r="B1284" s="12" t="s">
        <v>17958</v>
      </c>
      <c r="C1284" s="12" t="s">
        <v>634</v>
      </c>
      <c r="D1284" s="12" t="s">
        <v>18298</v>
      </c>
      <c r="E1284" s="12" t="s">
        <v>16963</v>
      </c>
      <c r="F1284" s="12">
        <v>3.8769019999999998</v>
      </c>
      <c r="G1284" s="12">
        <f t="shared" si="20"/>
        <v>4</v>
      </c>
    </row>
    <row r="1285" spans="1:7" x14ac:dyDescent="0.2">
      <c r="A1285" s="12" t="s">
        <v>16960</v>
      </c>
      <c r="B1285" s="12" t="s">
        <v>17958</v>
      </c>
      <c r="C1285" s="12" t="s">
        <v>634</v>
      </c>
      <c r="D1285" s="12" t="s">
        <v>18299</v>
      </c>
      <c r="E1285" s="12" t="s">
        <v>16963</v>
      </c>
      <c r="F1285" s="12">
        <v>3.7714949999999998</v>
      </c>
      <c r="G1285" s="12">
        <f t="shared" si="20"/>
        <v>4</v>
      </c>
    </row>
    <row r="1286" spans="1:7" x14ac:dyDescent="0.2">
      <c r="A1286" s="12" t="s">
        <v>16960</v>
      </c>
      <c r="B1286" s="12" t="s">
        <v>17958</v>
      </c>
      <c r="C1286" s="12" t="s">
        <v>634</v>
      </c>
      <c r="D1286" s="12" t="s">
        <v>18300</v>
      </c>
      <c r="E1286" s="12" t="s">
        <v>16963</v>
      </c>
      <c r="F1286" s="12">
        <v>3.937011</v>
      </c>
      <c r="G1286" s="12">
        <f t="shared" si="20"/>
        <v>4</v>
      </c>
    </row>
    <row r="1287" spans="1:7" x14ac:dyDescent="0.2">
      <c r="A1287" s="12" t="s">
        <v>16960</v>
      </c>
      <c r="B1287" s="12" t="s">
        <v>17958</v>
      </c>
      <c r="C1287" s="12" t="s">
        <v>634</v>
      </c>
      <c r="D1287" s="12" t="s">
        <v>18301</v>
      </c>
      <c r="E1287" s="12" t="s">
        <v>3188</v>
      </c>
      <c r="F1287" s="12">
        <v>4.3981399999999997</v>
      </c>
      <c r="G1287" s="12">
        <f t="shared" si="20"/>
        <v>4</v>
      </c>
    </row>
    <row r="1288" spans="1:7" x14ac:dyDescent="0.2">
      <c r="A1288" s="12" t="s">
        <v>16960</v>
      </c>
      <c r="B1288" s="12" t="s">
        <v>17958</v>
      </c>
      <c r="C1288" s="12" t="s">
        <v>634</v>
      </c>
      <c r="D1288" s="12" t="s">
        <v>18302</v>
      </c>
      <c r="E1288" s="12" t="s">
        <v>3188</v>
      </c>
      <c r="F1288" s="12">
        <v>3.7709220000000001</v>
      </c>
      <c r="G1288" s="12">
        <f t="shared" si="20"/>
        <v>4</v>
      </c>
    </row>
    <row r="1289" spans="1:7" x14ac:dyDescent="0.2">
      <c r="A1289" s="12" t="s">
        <v>16960</v>
      </c>
      <c r="B1289" s="12" t="s">
        <v>17958</v>
      </c>
      <c r="C1289" s="12" t="s">
        <v>634</v>
      </c>
      <c r="D1289" s="12" t="s">
        <v>18303</v>
      </c>
      <c r="E1289" s="12" t="s">
        <v>3188</v>
      </c>
      <c r="F1289" s="12">
        <v>3.7916789999999998</v>
      </c>
      <c r="G1289" s="12">
        <f t="shared" si="20"/>
        <v>4</v>
      </c>
    </row>
    <row r="1290" spans="1:7" x14ac:dyDescent="0.2">
      <c r="A1290" s="12" t="s">
        <v>16960</v>
      </c>
      <c r="B1290" s="12" t="s">
        <v>17958</v>
      </c>
      <c r="C1290" s="12" t="s">
        <v>634</v>
      </c>
      <c r="D1290" s="12" t="s">
        <v>18304</v>
      </c>
      <c r="E1290" s="12" t="s">
        <v>3188</v>
      </c>
      <c r="F1290" s="12">
        <v>3.5379119999999999</v>
      </c>
      <c r="G1290" s="12">
        <f t="shared" si="20"/>
        <v>4</v>
      </c>
    </row>
    <row r="1291" spans="1:7" x14ac:dyDescent="0.2">
      <c r="A1291" s="12" t="s">
        <v>16960</v>
      </c>
      <c r="B1291" s="12" t="s">
        <v>17958</v>
      </c>
      <c r="C1291" s="12" t="s">
        <v>634</v>
      </c>
      <c r="D1291" s="12" t="s">
        <v>18305</v>
      </c>
      <c r="E1291" s="12" t="s">
        <v>16963</v>
      </c>
      <c r="F1291" s="12">
        <v>3.8402669999999999</v>
      </c>
      <c r="G1291" s="12">
        <f t="shared" si="20"/>
        <v>4</v>
      </c>
    </row>
    <row r="1292" spans="1:7" x14ac:dyDescent="0.2">
      <c r="A1292" s="12" t="s">
        <v>16960</v>
      </c>
      <c r="B1292" s="12" t="s">
        <v>17958</v>
      </c>
      <c r="C1292" s="12" t="s">
        <v>634</v>
      </c>
      <c r="D1292" s="12" t="s">
        <v>18306</v>
      </c>
      <c r="E1292" s="12" t="s">
        <v>16963</v>
      </c>
      <c r="F1292" s="12">
        <v>3.8122340000000001</v>
      </c>
      <c r="G1292" s="12">
        <f t="shared" si="20"/>
        <v>4</v>
      </c>
    </row>
    <row r="1293" spans="1:7" x14ac:dyDescent="0.2">
      <c r="A1293" s="12" t="s">
        <v>16960</v>
      </c>
      <c r="B1293" s="12" t="s">
        <v>17958</v>
      </c>
      <c r="C1293" s="12" t="s">
        <v>634</v>
      </c>
      <c r="D1293" s="12" t="s">
        <v>18307</v>
      </c>
      <c r="E1293" s="12" t="s">
        <v>16963</v>
      </c>
      <c r="F1293" s="12">
        <v>3.5500240000000001</v>
      </c>
      <c r="G1293" s="12">
        <f t="shared" si="20"/>
        <v>4</v>
      </c>
    </row>
    <row r="1294" spans="1:7" x14ac:dyDescent="0.2">
      <c r="A1294" s="12" t="s">
        <v>16960</v>
      </c>
      <c r="B1294" s="12" t="s">
        <v>17958</v>
      </c>
      <c r="C1294" s="12" t="s">
        <v>634</v>
      </c>
      <c r="D1294" s="12" t="s">
        <v>18308</v>
      </c>
      <c r="E1294" s="12" t="s">
        <v>16963</v>
      </c>
      <c r="F1294" s="12">
        <v>4.0261839999999998</v>
      </c>
      <c r="G1294" s="12">
        <f t="shared" si="20"/>
        <v>4</v>
      </c>
    </row>
    <row r="1295" spans="1:7" x14ac:dyDescent="0.2">
      <c r="A1295" s="12" t="s">
        <v>16960</v>
      </c>
      <c r="B1295" s="12" t="s">
        <v>17958</v>
      </c>
      <c r="C1295" s="12" t="s">
        <v>634</v>
      </c>
      <c r="D1295" s="12" t="s">
        <v>18309</v>
      </c>
      <c r="E1295" s="12" t="s">
        <v>16963</v>
      </c>
      <c r="F1295" s="12">
        <v>3.757917</v>
      </c>
      <c r="G1295" s="12">
        <f t="shared" si="20"/>
        <v>4</v>
      </c>
    </row>
    <row r="1296" spans="1:7" x14ac:dyDescent="0.2">
      <c r="A1296" s="12" t="s">
        <v>16960</v>
      </c>
      <c r="B1296" s="12" t="s">
        <v>17958</v>
      </c>
      <c r="C1296" s="12" t="s">
        <v>634</v>
      </c>
      <c r="D1296" s="12" t="s">
        <v>18310</v>
      </c>
      <c r="E1296" s="12" t="s">
        <v>3188</v>
      </c>
      <c r="F1296" s="12">
        <v>3.5608979999999999</v>
      </c>
      <c r="G1296" s="12">
        <f t="shared" si="20"/>
        <v>4</v>
      </c>
    </row>
    <row r="1297" spans="1:7" x14ac:dyDescent="0.2">
      <c r="A1297" s="12" t="s">
        <v>16960</v>
      </c>
      <c r="B1297" s="12" t="s">
        <v>17958</v>
      </c>
      <c r="C1297" s="12" t="s">
        <v>634</v>
      </c>
      <c r="D1297" s="12" t="s">
        <v>18311</v>
      </c>
      <c r="E1297" s="12" t="s">
        <v>16963</v>
      </c>
      <c r="F1297" s="12">
        <v>3.9260969999999999</v>
      </c>
      <c r="G1297" s="12">
        <f t="shared" si="20"/>
        <v>4</v>
      </c>
    </row>
    <row r="1298" spans="1:7" x14ac:dyDescent="0.2">
      <c r="A1298" s="12" t="s">
        <v>16960</v>
      </c>
      <c r="B1298" s="12" t="s">
        <v>17958</v>
      </c>
      <c r="C1298" s="12" t="s">
        <v>634</v>
      </c>
      <c r="D1298" s="12" t="s">
        <v>18312</v>
      </c>
      <c r="E1298" s="12" t="s">
        <v>3188</v>
      </c>
      <c r="F1298" s="12">
        <v>3.7471420000000002</v>
      </c>
      <c r="G1298" s="12">
        <f t="shared" si="20"/>
        <v>4</v>
      </c>
    </row>
    <row r="1299" spans="1:7" x14ac:dyDescent="0.2">
      <c r="A1299" s="12" t="s">
        <v>16960</v>
      </c>
      <c r="B1299" s="12" t="s">
        <v>17958</v>
      </c>
      <c r="C1299" s="12" t="s">
        <v>634</v>
      </c>
      <c r="D1299" s="12" t="s">
        <v>18313</v>
      </c>
      <c r="E1299" s="12" t="s">
        <v>16963</v>
      </c>
      <c r="F1299" s="12">
        <v>3.9289499999999999</v>
      </c>
      <c r="G1299" s="12">
        <f t="shared" si="20"/>
        <v>4</v>
      </c>
    </row>
    <row r="1300" spans="1:7" x14ac:dyDescent="0.2">
      <c r="A1300" s="12" t="s">
        <v>16960</v>
      </c>
      <c r="B1300" s="12" t="s">
        <v>17958</v>
      </c>
      <c r="C1300" s="12" t="s">
        <v>634</v>
      </c>
      <c r="D1300" s="12" t="s">
        <v>18314</v>
      </c>
      <c r="E1300" s="12" t="s">
        <v>3188</v>
      </c>
      <c r="F1300" s="12">
        <v>3.7019820000000001</v>
      </c>
      <c r="G1300" s="12">
        <f t="shared" si="20"/>
        <v>4</v>
      </c>
    </row>
    <row r="1301" spans="1:7" x14ac:dyDescent="0.2">
      <c r="A1301" s="12" t="s">
        <v>16960</v>
      </c>
      <c r="B1301" s="12" t="s">
        <v>17958</v>
      </c>
      <c r="C1301" s="12" t="s">
        <v>634</v>
      </c>
      <c r="D1301" s="12" t="s">
        <v>18315</v>
      </c>
      <c r="E1301" s="12" t="s">
        <v>3188</v>
      </c>
      <c r="F1301" s="12">
        <v>4.1841460000000001</v>
      </c>
      <c r="G1301" s="12">
        <f t="shared" si="20"/>
        <v>4</v>
      </c>
    </row>
    <row r="1302" spans="1:7" x14ac:dyDescent="0.2">
      <c r="A1302" s="12" t="s">
        <v>16960</v>
      </c>
      <c r="B1302" s="12" t="s">
        <v>17958</v>
      </c>
      <c r="C1302" s="12" t="s">
        <v>634</v>
      </c>
      <c r="D1302" s="12" t="s">
        <v>18316</v>
      </c>
      <c r="E1302" s="12" t="s">
        <v>3188</v>
      </c>
      <c r="F1302" s="12">
        <v>4.0742079999999996</v>
      </c>
      <c r="G1302" s="12">
        <f t="shared" si="20"/>
        <v>4</v>
      </c>
    </row>
    <row r="1303" spans="1:7" x14ac:dyDescent="0.2">
      <c r="A1303" s="12" t="s">
        <v>16960</v>
      </c>
      <c r="B1303" s="12" t="s">
        <v>17958</v>
      </c>
      <c r="C1303" s="12" t="s">
        <v>634</v>
      </c>
      <c r="D1303" s="12" t="s">
        <v>18317</v>
      </c>
      <c r="E1303" s="12" t="s">
        <v>16963</v>
      </c>
      <c r="F1303" s="12">
        <v>3.6670229999999999</v>
      </c>
      <c r="G1303" s="12">
        <f t="shared" si="20"/>
        <v>4</v>
      </c>
    </row>
    <row r="1304" spans="1:7" x14ac:dyDescent="0.2">
      <c r="A1304" s="12" t="s">
        <v>16960</v>
      </c>
      <c r="B1304" s="12" t="s">
        <v>17958</v>
      </c>
      <c r="C1304" s="12" t="s">
        <v>634</v>
      </c>
      <c r="D1304" s="12" t="s">
        <v>18318</v>
      </c>
      <c r="E1304" s="12" t="s">
        <v>16963</v>
      </c>
      <c r="F1304" s="12">
        <v>3.798699</v>
      </c>
      <c r="G1304" s="12">
        <f t="shared" si="20"/>
        <v>4</v>
      </c>
    </row>
    <row r="1305" spans="1:7" x14ac:dyDescent="0.2">
      <c r="A1305" s="12" t="s">
        <v>16960</v>
      </c>
      <c r="B1305" s="12" t="s">
        <v>17958</v>
      </c>
      <c r="C1305" s="12" t="s">
        <v>634</v>
      </c>
      <c r="D1305" s="12" t="s">
        <v>18319</v>
      </c>
      <c r="E1305" s="12" t="s">
        <v>16963</v>
      </c>
      <c r="F1305" s="12">
        <v>3.5408529999999998</v>
      </c>
      <c r="G1305" s="12">
        <f t="shared" si="20"/>
        <v>4</v>
      </c>
    </row>
    <row r="1306" spans="1:7" x14ac:dyDescent="0.2">
      <c r="A1306" s="12" t="s">
        <v>16960</v>
      </c>
      <c r="B1306" s="12" t="s">
        <v>17958</v>
      </c>
      <c r="C1306" s="12" t="s">
        <v>634</v>
      </c>
      <c r="D1306" s="12" t="s">
        <v>18320</v>
      </c>
      <c r="E1306" s="12" t="s">
        <v>16963</v>
      </c>
      <c r="F1306" s="12">
        <v>3.788389</v>
      </c>
      <c r="G1306" s="12">
        <f t="shared" si="20"/>
        <v>4</v>
      </c>
    </row>
    <row r="1307" spans="1:7" x14ac:dyDescent="0.2">
      <c r="A1307" s="12" t="s">
        <v>16960</v>
      </c>
      <c r="B1307" s="12" t="s">
        <v>17958</v>
      </c>
      <c r="C1307" s="12" t="s">
        <v>634</v>
      </c>
      <c r="D1307" s="12" t="s">
        <v>18321</v>
      </c>
      <c r="E1307" s="12" t="s">
        <v>16963</v>
      </c>
      <c r="F1307" s="12">
        <v>3.6646399999999999</v>
      </c>
      <c r="G1307" s="12">
        <f t="shared" si="20"/>
        <v>4</v>
      </c>
    </row>
    <row r="1308" spans="1:7" x14ac:dyDescent="0.2">
      <c r="A1308" s="12" t="s">
        <v>16960</v>
      </c>
      <c r="B1308" s="12" t="s">
        <v>17958</v>
      </c>
      <c r="C1308" s="12" t="s">
        <v>634</v>
      </c>
      <c r="D1308" s="12" t="s">
        <v>18322</v>
      </c>
      <c r="E1308" s="12" t="s">
        <v>16963</v>
      </c>
      <c r="F1308" s="12">
        <v>4.0481009999999999</v>
      </c>
      <c r="G1308" s="12">
        <f t="shared" si="20"/>
        <v>4</v>
      </c>
    </row>
    <row r="1309" spans="1:7" x14ac:dyDescent="0.2">
      <c r="A1309" s="12" t="s">
        <v>16960</v>
      </c>
      <c r="B1309" s="12" t="s">
        <v>17958</v>
      </c>
      <c r="C1309" s="12" t="s">
        <v>634</v>
      </c>
      <c r="D1309" s="12" t="s">
        <v>18323</v>
      </c>
      <c r="E1309" s="12" t="s">
        <v>3188</v>
      </c>
      <c r="F1309" s="12">
        <v>3.6649229999999999</v>
      </c>
      <c r="G1309" s="12">
        <f t="shared" si="20"/>
        <v>4</v>
      </c>
    </row>
    <row r="1310" spans="1:7" x14ac:dyDescent="0.2">
      <c r="A1310" s="12" t="s">
        <v>16960</v>
      </c>
      <c r="B1310" s="12" t="s">
        <v>17958</v>
      </c>
      <c r="C1310" s="12" t="s">
        <v>634</v>
      </c>
      <c r="D1310" s="12" t="s">
        <v>18324</v>
      </c>
      <c r="E1310" s="12" t="s">
        <v>3188</v>
      </c>
      <c r="F1310" s="12">
        <v>3.8653360000000001</v>
      </c>
      <c r="G1310" s="12">
        <f t="shared" si="20"/>
        <v>4</v>
      </c>
    </row>
    <row r="1311" spans="1:7" x14ac:dyDescent="0.2">
      <c r="A1311" s="12" t="s">
        <v>16960</v>
      </c>
      <c r="B1311" s="12" t="s">
        <v>17958</v>
      </c>
      <c r="C1311" s="12" t="s">
        <v>634</v>
      </c>
      <c r="D1311" s="12" t="s">
        <v>18325</v>
      </c>
      <c r="E1311" s="12" t="s">
        <v>16963</v>
      </c>
      <c r="F1311" s="12">
        <v>4.4945899999999996</v>
      </c>
      <c r="G1311" s="12">
        <f t="shared" si="20"/>
        <v>4</v>
      </c>
    </row>
    <row r="1312" spans="1:7" x14ac:dyDescent="0.2">
      <c r="A1312" s="12" t="s">
        <v>16960</v>
      </c>
      <c r="B1312" s="12" t="s">
        <v>17958</v>
      </c>
      <c r="C1312" s="12" t="s">
        <v>634</v>
      </c>
      <c r="D1312" s="12" t="s">
        <v>18326</v>
      </c>
      <c r="E1312" s="12" t="s">
        <v>16963</v>
      </c>
      <c r="F1312" s="12">
        <v>3.6230180000000001</v>
      </c>
      <c r="G1312" s="12">
        <f t="shared" si="20"/>
        <v>4</v>
      </c>
    </row>
    <row r="1313" spans="1:7" x14ac:dyDescent="0.2">
      <c r="A1313" s="12" t="s">
        <v>16960</v>
      </c>
      <c r="B1313" s="12" t="s">
        <v>17958</v>
      </c>
      <c r="C1313" s="12" t="s">
        <v>634</v>
      </c>
      <c r="D1313" s="12" t="s">
        <v>18327</v>
      </c>
      <c r="E1313" s="12" t="s">
        <v>16963</v>
      </c>
      <c r="F1313" s="12">
        <v>4.0700719999999997</v>
      </c>
      <c r="G1313" s="12">
        <f t="shared" si="20"/>
        <v>4</v>
      </c>
    </row>
    <row r="1314" spans="1:7" x14ac:dyDescent="0.2">
      <c r="A1314" s="12" t="s">
        <v>16960</v>
      </c>
      <c r="B1314" s="12" t="s">
        <v>17958</v>
      </c>
      <c r="C1314" s="12" t="s">
        <v>634</v>
      </c>
      <c r="D1314" s="12" t="s">
        <v>18328</v>
      </c>
      <c r="E1314" s="12" t="s">
        <v>3188</v>
      </c>
      <c r="F1314" s="12">
        <v>3.9684360000000001</v>
      </c>
      <c r="G1314" s="12">
        <f t="shared" si="20"/>
        <v>4</v>
      </c>
    </row>
    <row r="1315" spans="1:7" x14ac:dyDescent="0.2">
      <c r="A1315" s="12" t="s">
        <v>16960</v>
      </c>
      <c r="B1315" s="12" t="s">
        <v>17958</v>
      </c>
      <c r="C1315" s="12" t="s">
        <v>634</v>
      </c>
      <c r="D1315" s="12" t="s">
        <v>18329</v>
      </c>
      <c r="E1315" s="12" t="s">
        <v>16963</v>
      </c>
      <c r="F1315" s="12">
        <v>4.4858469999999997</v>
      </c>
      <c r="G1315" s="12">
        <f t="shared" si="20"/>
        <v>4</v>
      </c>
    </row>
    <row r="1316" spans="1:7" x14ac:dyDescent="0.2">
      <c r="A1316" s="12" t="s">
        <v>16960</v>
      </c>
      <c r="B1316" s="12" t="s">
        <v>17958</v>
      </c>
      <c r="C1316" s="12" t="s">
        <v>634</v>
      </c>
      <c r="D1316" s="12" t="s">
        <v>18330</v>
      </c>
      <c r="E1316" s="12" t="s">
        <v>3188</v>
      </c>
      <c r="F1316" s="12">
        <v>3.7436060000000002</v>
      </c>
      <c r="G1316" s="12">
        <f t="shared" si="20"/>
        <v>4</v>
      </c>
    </row>
    <row r="1317" spans="1:7" x14ac:dyDescent="0.2">
      <c r="A1317" s="12" t="s">
        <v>16960</v>
      </c>
      <c r="B1317" s="12" t="s">
        <v>17958</v>
      </c>
      <c r="C1317" s="12" t="s">
        <v>634</v>
      </c>
      <c r="D1317" s="12" t="s">
        <v>18331</v>
      </c>
      <c r="E1317" s="12" t="s">
        <v>16963</v>
      </c>
      <c r="F1317" s="12">
        <v>3.645295</v>
      </c>
      <c r="G1317" s="12">
        <f t="shared" si="20"/>
        <v>4</v>
      </c>
    </row>
    <row r="1318" spans="1:7" x14ac:dyDescent="0.2">
      <c r="A1318" s="12" t="s">
        <v>16960</v>
      </c>
      <c r="B1318" s="12" t="s">
        <v>17958</v>
      </c>
      <c r="C1318" s="12" t="s">
        <v>634</v>
      </c>
      <c r="D1318" s="12" t="s">
        <v>18332</v>
      </c>
      <c r="E1318" s="12" t="s">
        <v>3188</v>
      </c>
      <c r="F1318" s="12">
        <v>3.8239730000000001</v>
      </c>
      <c r="G1318" s="12">
        <f t="shared" si="20"/>
        <v>4</v>
      </c>
    </row>
    <row r="1319" spans="1:7" x14ac:dyDescent="0.2">
      <c r="A1319" s="12" t="s">
        <v>16960</v>
      </c>
      <c r="B1319" s="12" t="s">
        <v>17958</v>
      </c>
      <c r="C1319" s="12" t="s">
        <v>634</v>
      </c>
      <c r="D1319" s="12" t="s">
        <v>18333</v>
      </c>
      <c r="E1319" s="12" t="s">
        <v>3188</v>
      </c>
      <c r="F1319" s="12">
        <v>3.8087659999999999</v>
      </c>
      <c r="G1319" s="12">
        <f t="shared" si="20"/>
        <v>4</v>
      </c>
    </row>
    <row r="1320" spans="1:7" x14ac:dyDescent="0.2">
      <c r="A1320" s="12" t="s">
        <v>16960</v>
      </c>
      <c r="B1320" s="12" t="s">
        <v>17958</v>
      </c>
      <c r="C1320" s="12" t="s">
        <v>634</v>
      </c>
      <c r="D1320" s="12" t="s">
        <v>18334</v>
      </c>
      <c r="E1320" s="12" t="s">
        <v>16963</v>
      </c>
      <c r="F1320" s="12">
        <v>3.7689159999999999</v>
      </c>
      <c r="G1320" s="12">
        <f t="shared" si="20"/>
        <v>4</v>
      </c>
    </row>
    <row r="1321" spans="1:7" x14ac:dyDescent="0.2">
      <c r="A1321" s="12" t="s">
        <v>16960</v>
      </c>
      <c r="B1321" s="12" t="s">
        <v>17958</v>
      </c>
      <c r="C1321" s="12" t="s">
        <v>634</v>
      </c>
      <c r="D1321" s="12" t="s">
        <v>18335</v>
      </c>
      <c r="E1321" s="12" t="s">
        <v>3188</v>
      </c>
      <c r="F1321" s="12">
        <v>3.662369</v>
      </c>
      <c r="G1321" s="12">
        <f t="shared" si="20"/>
        <v>4</v>
      </c>
    </row>
    <row r="1322" spans="1:7" x14ac:dyDescent="0.2">
      <c r="A1322" s="12" t="s">
        <v>16960</v>
      </c>
      <c r="B1322" s="12" t="s">
        <v>17958</v>
      </c>
      <c r="C1322" s="12" t="s">
        <v>634</v>
      </c>
      <c r="D1322" s="12" t="s">
        <v>18336</v>
      </c>
      <c r="E1322" s="12" t="s">
        <v>3188</v>
      </c>
      <c r="F1322" s="12">
        <v>3.698896</v>
      </c>
      <c r="G1322" s="12">
        <f t="shared" si="20"/>
        <v>4</v>
      </c>
    </row>
    <row r="1323" spans="1:7" x14ac:dyDescent="0.2">
      <c r="A1323" s="12" t="s">
        <v>16960</v>
      </c>
      <c r="B1323" s="12" t="s">
        <v>17958</v>
      </c>
      <c r="C1323" s="12" t="s">
        <v>634</v>
      </c>
      <c r="D1323" s="12" t="s">
        <v>18337</v>
      </c>
      <c r="E1323" s="12" t="s">
        <v>3188</v>
      </c>
      <c r="F1323" s="12">
        <v>3.6974819999999999</v>
      </c>
      <c r="G1323" s="12">
        <f t="shared" si="20"/>
        <v>4</v>
      </c>
    </row>
    <row r="1324" spans="1:7" x14ac:dyDescent="0.2">
      <c r="A1324" s="12" t="s">
        <v>16960</v>
      </c>
      <c r="B1324" s="12" t="s">
        <v>17958</v>
      </c>
      <c r="C1324" s="12" t="s">
        <v>634</v>
      </c>
      <c r="D1324" s="12" t="s">
        <v>18338</v>
      </c>
      <c r="E1324" s="12" t="s">
        <v>16963</v>
      </c>
      <c r="F1324" s="12">
        <v>3.6889020000000001</v>
      </c>
      <c r="G1324" s="12">
        <f t="shared" si="20"/>
        <v>4</v>
      </c>
    </row>
    <row r="1325" spans="1:7" x14ac:dyDescent="0.2">
      <c r="A1325" s="12" t="s">
        <v>16960</v>
      </c>
      <c r="B1325" s="12" t="s">
        <v>17958</v>
      </c>
      <c r="C1325" s="12" t="s">
        <v>634</v>
      </c>
      <c r="D1325" s="12" t="s">
        <v>18339</v>
      </c>
      <c r="E1325" s="12" t="s">
        <v>16963</v>
      </c>
      <c r="F1325" s="12">
        <v>4.0421940000000003</v>
      </c>
      <c r="G1325" s="12">
        <f t="shared" si="20"/>
        <v>4</v>
      </c>
    </row>
    <row r="1326" spans="1:7" x14ac:dyDescent="0.2">
      <c r="A1326" s="12" t="s">
        <v>16960</v>
      </c>
      <c r="B1326" s="12" t="s">
        <v>17958</v>
      </c>
      <c r="C1326" s="12" t="s">
        <v>634</v>
      </c>
      <c r="D1326" s="12" t="s">
        <v>18340</v>
      </c>
      <c r="E1326" s="12" t="s">
        <v>3188</v>
      </c>
      <c r="F1326" s="12">
        <v>3.7188059999999998</v>
      </c>
      <c r="G1326" s="12">
        <f t="shared" si="20"/>
        <v>4</v>
      </c>
    </row>
    <row r="1327" spans="1:7" x14ac:dyDescent="0.2">
      <c r="A1327" s="12" t="s">
        <v>16960</v>
      </c>
      <c r="B1327" s="12" t="s">
        <v>17958</v>
      </c>
      <c r="C1327" s="12" t="s">
        <v>634</v>
      </c>
      <c r="D1327" s="12" t="s">
        <v>18341</v>
      </c>
      <c r="E1327" s="12" t="s">
        <v>16963</v>
      </c>
      <c r="F1327" s="12">
        <v>3.9212560000000001</v>
      </c>
      <c r="G1327" s="12">
        <f t="shared" si="20"/>
        <v>4</v>
      </c>
    </row>
    <row r="1328" spans="1:7" x14ac:dyDescent="0.2">
      <c r="A1328" s="12" t="s">
        <v>16960</v>
      </c>
      <c r="B1328" s="12" t="s">
        <v>17958</v>
      </c>
      <c r="C1328" s="12" t="s">
        <v>634</v>
      </c>
      <c r="D1328" s="12" t="s">
        <v>18342</v>
      </c>
      <c r="E1328" s="12" t="s">
        <v>16963</v>
      </c>
      <c r="F1328" s="12">
        <v>3.8275320000000002</v>
      </c>
      <c r="G1328" s="12">
        <f t="shared" si="20"/>
        <v>4</v>
      </c>
    </row>
    <row r="1329" spans="1:7" x14ac:dyDescent="0.2">
      <c r="A1329" s="12" t="s">
        <v>16960</v>
      </c>
      <c r="B1329" s="12" t="s">
        <v>17958</v>
      </c>
      <c r="C1329" s="12" t="s">
        <v>634</v>
      </c>
      <c r="D1329" s="12" t="s">
        <v>18343</v>
      </c>
      <c r="E1329" s="12" t="s">
        <v>3188</v>
      </c>
      <c r="F1329" s="12">
        <v>3.5294319999999999</v>
      </c>
      <c r="G1329" s="12">
        <f t="shared" si="20"/>
        <v>4</v>
      </c>
    </row>
    <row r="1330" spans="1:7" x14ac:dyDescent="0.2">
      <c r="A1330" s="12" t="s">
        <v>16960</v>
      </c>
      <c r="B1330" s="12" t="s">
        <v>17958</v>
      </c>
      <c r="C1330" s="12" t="s">
        <v>634</v>
      </c>
      <c r="D1330" s="12" t="s">
        <v>18344</v>
      </c>
      <c r="E1330" s="12" t="s">
        <v>16963</v>
      </c>
      <c r="F1330" s="12">
        <v>4.2219249999999997</v>
      </c>
      <c r="G1330" s="12">
        <f t="shared" si="20"/>
        <v>4</v>
      </c>
    </row>
    <row r="1331" spans="1:7" x14ac:dyDescent="0.2">
      <c r="A1331" s="12" t="s">
        <v>17039</v>
      </c>
      <c r="B1331" s="12" t="s">
        <v>17958</v>
      </c>
      <c r="C1331" s="12" t="s">
        <v>17965</v>
      </c>
      <c r="D1331" s="12" t="s">
        <v>18345</v>
      </c>
      <c r="E1331" s="12" t="s">
        <v>16963</v>
      </c>
      <c r="F1331" s="12">
        <v>4.8632499999999999</v>
      </c>
      <c r="G1331" s="12">
        <f t="shared" si="20"/>
        <v>5</v>
      </c>
    </row>
    <row r="1332" spans="1:7" x14ac:dyDescent="0.2">
      <c r="A1332" s="12" t="s">
        <v>17039</v>
      </c>
      <c r="B1332" s="12" t="s">
        <v>17958</v>
      </c>
      <c r="C1332" s="12" t="s">
        <v>18098</v>
      </c>
      <c r="D1332" s="12" t="s">
        <v>18346</v>
      </c>
      <c r="E1332" s="12" t="s">
        <v>3188</v>
      </c>
      <c r="F1332" s="12">
        <v>4.9075100000000003</v>
      </c>
      <c r="G1332" s="12">
        <f t="shared" si="20"/>
        <v>5</v>
      </c>
    </row>
    <row r="1333" spans="1:7" x14ac:dyDescent="0.2">
      <c r="A1333" s="12" t="s">
        <v>17039</v>
      </c>
      <c r="B1333" s="12" t="s">
        <v>17958</v>
      </c>
      <c r="C1333" s="12" t="s">
        <v>18094</v>
      </c>
      <c r="D1333" s="12" t="s">
        <v>18347</v>
      </c>
      <c r="E1333" s="12" t="s">
        <v>3188</v>
      </c>
      <c r="F1333" s="12">
        <v>4.9834420000000001</v>
      </c>
      <c r="G1333" s="12">
        <f t="shared" si="20"/>
        <v>5</v>
      </c>
    </row>
    <row r="1334" spans="1:7" x14ac:dyDescent="0.2">
      <c r="A1334" s="12" t="s">
        <v>17039</v>
      </c>
      <c r="B1334" s="12" t="s">
        <v>17958</v>
      </c>
      <c r="C1334" s="12" t="s">
        <v>18096</v>
      </c>
      <c r="D1334" s="12" t="s">
        <v>18348</v>
      </c>
      <c r="E1334" s="12" t="s">
        <v>3188</v>
      </c>
      <c r="F1334" s="12">
        <v>4.8243609999999997</v>
      </c>
      <c r="G1334" s="12">
        <f t="shared" si="20"/>
        <v>5</v>
      </c>
    </row>
    <row r="1335" spans="1:7" x14ac:dyDescent="0.2">
      <c r="A1335" s="12" t="s">
        <v>16960</v>
      </c>
      <c r="B1335" s="12" t="s">
        <v>17958</v>
      </c>
      <c r="C1335" s="12" t="s">
        <v>646</v>
      </c>
      <c r="D1335" s="12" t="s">
        <v>18349</v>
      </c>
      <c r="E1335" s="12" t="s">
        <v>3188</v>
      </c>
      <c r="F1335" s="12">
        <v>4.7204139999999999</v>
      </c>
      <c r="G1335" s="12">
        <f t="shared" si="20"/>
        <v>5</v>
      </c>
    </row>
    <row r="1336" spans="1:7" x14ac:dyDescent="0.2">
      <c r="A1336" s="12" t="s">
        <v>16960</v>
      </c>
      <c r="B1336" s="12" t="s">
        <v>17958</v>
      </c>
      <c r="C1336" s="12" t="s">
        <v>646</v>
      </c>
      <c r="D1336" s="12" t="s">
        <v>18350</v>
      </c>
      <c r="E1336" s="12" t="s">
        <v>16963</v>
      </c>
      <c r="F1336" s="12">
        <v>5.007892</v>
      </c>
      <c r="G1336" s="12">
        <f t="shared" si="20"/>
        <v>5</v>
      </c>
    </row>
    <row r="1337" spans="1:7" x14ac:dyDescent="0.2">
      <c r="A1337" s="12" t="s">
        <v>16960</v>
      </c>
      <c r="B1337" s="12" t="s">
        <v>17958</v>
      </c>
      <c r="C1337" s="12" t="s">
        <v>646</v>
      </c>
      <c r="D1337" s="12" t="s">
        <v>18351</v>
      </c>
      <c r="E1337" s="12" t="s">
        <v>3188</v>
      </c>
      <c r="F1337" s="12">
        <v>4.6181770000000002</v>
      </c>
      <c r="G1337" s="12">
        <f t="shared" si="20"/>
        <v>5</v>
      </c>
    </row>
    <row r="1338" spans="1:7" x14ac:dyDescent="0.2">
      <c r="A1338" s="12" t="s">
        <v>16960</v>
      </c>
      <c r="B1338" s="12" t="s">
        <v>17958</v>
      </c>
      <c r="C1338" s="12" t="s">
        <v>646</v>
      </c>
      <c r="D1338" s="12" t="s">
        <v>18352</v>
      </c>
      <c r="E1338" s="12" t="s">
        <v>3188</v>
      </c>
      <c r="F1338" s="12">
        <v>4.860563</v>
      </c>
      <c r="G1338" s="12">
        <f t="shared" si="20"/>
        <v>5</v>
      </c>
    </row>
    <row r="1339" spans="1:7" x14ac:dyDescent="0.2">
      <c r="A1339" s="12" t="s">
        <v>16960</v>
      </c>
      <c r="B1339" s="12" t="s">
        <v>17958</v>
      </c>
      <c r="C1339" s="12" t="s">
        <v>646</v>
      </c>
      <c r="D1339" s="12" t="s">
        <v>18353</v>
      </c>
      <c r="E1339" s="12" t="s">
        <v>3188</v>
      </c>
      <c r="F1339" s="12">
        <v>4.8512899999999997</v>
      </c>
      <c r="G1339" s="12">
        <f t="shared" si="20"/>
        <v>5</v>
      </c>
    </row>
    <row r="1340" spans="1:7" x14ac:dyDescent="0.2">
      <c r="A1340" s="12" t="s">
        <v>16960</v>
      </c>
      <c r="B1340" s="12" t="s">
        <v>17958</v>
      </c>
      <c r="C1340" s="12" t="s">
        <v>646</v>
      </c>
      <c r="D1340" s="12" t="s">
        <v>647</v>
      </c>
      <c r="E1340" s="12" t="s">
        <v>3188</v>
      </c>
      <c r="F1340" s="12">
        <v>5.0610429999999997</v>
      </c>
      <c r="G1340" s="12">
        <f t="shared" si="20"/>
        <v>5</v>
      </c>
    </row>
    <row r="1341" spans="1:7" x14ac:dyDescent="0.2">
      <c r="A1341" s="12" t="s">
        <v>16960</v>
      </c>
      <c r="B1341" s="12" t="s">
        <v>17958</v>
      </c>
      <c r="C1341" s="12" t="s">
        <v>646</v>
      </c>
      <c r="D1341" s="12" t="s">
        <v>18354</v>
      </c>
      <c r="E1341" s="12" t="s">
        <v>16963</v>
      </c>
      <c r="F1341" s="12">
        <v>4.6928190000000001</v>
      </c>
      <c r="G1341" s="12">
        <f t="shared" si="20"/>
        <v>5</v>
      </c>
    </row>
    <row r="1342" spans="1:7" x14ac:dyDescent="0.2">
      <c r="A1342" s="12" t="s">
        <v>16960</v>
      </c>
      <c r="B1342" s="12" t="s">
        <v>17958</v>
      </c>
      <c r="C1342" s="12" t="s">
        <v>646</v>
      </c>
      <c r="D1342" s="12" t="s">
        <v>18355</v>
      </c>
      <c r="E1342" s="12" t="s">
        <v>3188</v>
      </c>
      <c r="F1342" s="12">
        <v>4.6355190000000004</v>
      </c>
      <c r="G1342" s="12">
        <f t="shared" si="20"/>
        <v>5</v>
      </c>
    </row>
    <row r="1343" spans="1:7" x14ac:dyDescent="0.2">
      <c r="A1343" s="12" t="s">
        <v>16960</v>
      </c>
      <c r="B1343" s="12" t="s">
        <v>17958</v>
      </c>
      <c r="C1343" s="12" t="s">
        <v>646</v>
      </c>
      <c r="D1343" s="12" t="s">
        <v>18356</v>
      </c>
      <c r="E1343" s="12" t="s">
        <v>3188</v>
      </c>
      <c r="F1343" s="12">
        <v>4.8292310000000001</v>
      </c>
      <c r="G1343" s="12">
        <f t="shared" si="20"/>
        <v>5</v>
      </c>
    </row>
    <row r="1344" spans="1:7" x14ac:dyDescent="0.2">
      <c r="A1344" s="12" t="s">
        <v>16960</v>
      </c>
      <c r="B1344" s="12" t="s">
        <v>17958</v>
      </c>
      <c r="C1344" s="12" t="s">
        <v>646</v>
      </c>
      <c r="D1344" s="12" t="s">
        <v>18357</v>
      </c>
      <c r="E1344" s="12" t="s">
        <v>3188</v>
      </c>
      <c r="F1344" s="12">
        <v>4.5060089999999997</v>
      </c>
      <c r="G1344" s="12">
        <f t="shared" si="20"/>
        <v>5</v>
      </c>
    </row>
    <row r="1345" spans="1:7" x14ac:dyDescent="0.2">
      <c r="A1345" s="12" t="s">
        <v>16960</v>
      </c>
      <c r="B1345" s="12" t="s">
        <v>17958</v>
      </c>
      <c r="C1345" s="12" t="s">
        <v>646</v>
      </c>
      <c r="D1345" s="12" t="s">
        <v>18358</v>
      </c>
      <c r="E1345" s="12" t="s">
        <v>3188</v>
      </c>
      <c r="F1345" s="12">
        <v>4.7907380000000002</v>
      </c>
      <c r="G1345" s="12">
        <f t="shared" si="20"/>
        <v>5</v>
      </c>
    </row>
    <row r="1346" spans="1:7" x14ac:dyDescent="0.2">
      <c r="A1346" s="12" t="s">
        <v>16960</v>
      </c>
      <c r="B1346" s="12" t="s">
        <v>17958</v>
      </c>
      <c r="C1346" s="12" t="s">
        <v>646</v>
      </c>
      <c r="D1346" s="12" t="s">
        <v>18359</v>
      </c>
      <c r="E1346" s="12" t="s">
        <v>16963</v>
      </c>
      <c r="F1346" s="12">
        <v>4.506958</v>
      </c>
      <c r="G1346" s="12">
        <f t="shared" ref="G1346:G1409" si="21">ROUND(F1346,0)</f>
        <v>5</v>
      </c>
    </row>
    <row r="1347" spans="1:7" x14ac:dyDescent="0.2">
      <c r="A1347" s="12" t="s">
        <v>16960</v>
      </c>
      <c r="B1347" s="12" t="s">
        <v>17958</v>
      </c>
      <c r="C1347" s="12" t="s">
        <v>644</v>
      </c>
      <c r="D1347" s="12" t="s">
        <v>18360</v>
      </c>
      <c r="E1347" s="12" t="s">
        <v>16963</v>
      </c>
      <c r="F1347" s="12">
        <v>5.3990960000000001</v>
      </c>
      <c r="G1347" s="12">
        <f t="shared" si="21"/>
        <v>5</v>
      </c>
    </row>
    <row r="1348" spans="1:7" x14ac:dyDescent="0.2">
      <c r="A1348" s="12" t="s">
        <v>16960</v>
      </c>
      <c r="B1348" s="12" t="s">
        <v>17958</v>
      </c>
      <c r="C1348" s="12" t="s">
        <v>644</v>
      </c>
      <c r="D1348" s="12" t="s">
        <v>18361</v>
      </c>
      <c r="E1348" s="12" t="s">
        <v>3188</v>
      </c>
      <c r="F1348" s="12">
        <v>4.6317240000000002</v>
      </c>
      <c r="G1348" s="12">
        <f t="shared" si="21"/>
        <v>5</v>
      </c>
    </row>
    <row r="1349" spans="1:7" x14ac:dyDescent="0.2">
      <c r="A1349" s="12" t="s">
        <v>16960</v>
      </c>
      <c r="B1349" s="12" t="s">
        <v>17958</v>
      </c>
      <c r="C1349" s="12" t="s">
        <v>18003</v>
      </c>
      <c r="D1349" s="12" t="s">
        <v>18362</v>
      </c>
      <c r="E1349" s="12" t="s">
        <v>16963</v>
      </c>
      <c r="F1349" s="12">
        <v>4.9617760000000004</v>
      </c>
      <c r="G1349" s="12">
        <f t="shared" si="21"/>
        <v>5</v>
      </c>
    </row>
    <row r="1350" spans="1:7" x14ac:dyDescent="0.2">
      <c r="A1350" s="12" t="s">
        <v>16960</v>
      </c>
      <c r="B1350" s="12" t="s">
        <v>17958</v>
      </c>
      <c r="C1350" s="12" t="s">
        <v>644</v>
      </c>
      <c r="D1350" s="12" t="s">
        <v>18363</v>
      </c>
      <c r="E1350" s="12" t="s">
        <v>3188</v>
      </c>
      <c r="F1350" s="12">
        <v>4.9639519999999999</v>
      </c>
      <c r="G1350" s="12">
        <f t="shared" si="21"/>
        <v>5</v>
      </c>
    </row>
    <row r="1351" spans="1:7" x14ac:dyDescent="0.2">
      <c r="A1351" s="12" t="s">
        <v>16960</v>
      </c>
      <c r="B1351" s="12" t="s">
        <v>17958</v>
      </c>
      <c r="C1351" s="12" t="s">
        <v>644</v>
      </c>
      <c r="D1351" s="12" t="s">
        <v>18364</v>
      </c>
      <c r="E1351" s="12" t="s">
        <v>3188</v>
      </c>
      <c r="F1351" s="12">
        <v>4.879327</v>
      </c>
      <c r="G1351" s="12">
        <f t="shared" si="21"/>
        <v>5</v>
      </c>
    </row>
    <row r="1352" spans="1:7" x14ac:dyDescent="0.2">
      <c r="A1352" s="12" t="s">
        <v>16960</v>
      </c>
      <c r="B1352" s="12" t="s">
        <v>17958</v>
      </c>
      <c r="C1352" s="12" t="s">
        <v>18003</v>
      </c>
      <c r="D1352" s="12" t="s">
        <v>18365</v>
      </c>
      <c r="E1352" s="12" t="s">
        <v>16963</v>
      </c>
      <c r="F1352" s="12">
        <v>4.7527109999999997</v>
      </c>
      <c r="G1352" s="12">
        <f t="shared" si="21"/>
        <v>5</v>
      </c>
    </row>
    <row r="1353" spans="1:7" x14ac:dyDescent="0.2">
      <c r="A1353" s="12" t="s">
        <v>16960</v>
      </c>
      <c r="B1353" s="12" t="s">
        <v>17958</v>
      </c>
      <c r="C1353" s="12" t="s">
        <v>18003</v>
      </c>
      <c r="D1353" s="12" t="s">
        <v>18366</v>
      </c>
      <c r="E1353" s="12" t="s">
        <v>16963</v>
      </c>
      <c r="F1353" s="12">
        <v>4.9546659999999996</v>
      </c>
      <c r="G1353" s="12">
        <f t="shared" si="21"/>
        <v>5</v>
      </c>
    </row>
    <row r="1354" spans="1:7" x14ac:dyDescent="0.2">
      <c r="A1354" s="12" t="s">
        <v>16960</v>
      </c>
      <c r="B1354" s="12" t="s">
        <v>17958</v>
      </c>
      <c r="C1354" s="12" t="s">
        <v>18003</v>
      </c>
      <c r="D1354" s="12" t="s">
        <v>18367</v>
      </c>
      <c r="E1354" s="12" t="s">
        <v>3188</v>
      </c>
      <c r="F1354" s="12">
        <v>4.8141429999999996</v>
      </c>
      <c r="G1354" s="12">
        <f t="shared" si="21"/>
        <v>5</v>
      </c>
    </row>
    <row r="1355" spans="1:7" x14ac:dyDescent="0.2">
      <c r="A1355" s="12" t="s">
        <v>16960</v>
      </c>
      <c r="B1355" s="12" t="s">
        <v>17958</v>
      </c>
      <c r="C1355" s="12" t="s">
        <v>18003</v>
      </c>
      <c r="D1355" s="12" t="s">
        <v>18368</v>
      </c>
      <c r="E1355" s="12" t="s">
        <v>3188</v>
      </c>
      <c r="F1355" s="12">
        <v>4.5431840000000001</v>
      </c>
      <c r="G1355" s="12">
        <f t="shared" si="21"/>
        <v>5</v>
      </c>
    </row>
    <row r="1356" spans="1:7" x14ac:dyDescent="0.2">
      <c r="A1356" s="12" t="s">
        <v>16960</v>
      </c>
      <c r="B1356" s="12" t="s">
        <v>17958</v>
      </c>
      <c r="C1356" s="12" t="s">
        <v>18003</v>
      </c>
      <c r="D1356" s="12" t="s">
        <v>18369</v>
      </c>
      <c r="E1356" s="12" t="s">
        <v>3188</v>
      </c>
      <c r="F1356" s="12">
        <v>4.61639</v>
      </c>
      <c r="G1356" s="12">
        <f t="shared" si="21"/>
        <v>5</v>
      </c>
    </row>
    <row r="1357" spans="1:7" x14ac:dyDescent="0.2">
      <c r="A1357" s="12" t="s">
        <v>16960</v>
      </c>
      <c r="B1357" s="12" t="s">
        <v>17958</v>
      </c>
      <c r="C1357" s="12" t="s">
        <v>18003</v>
      </c>
      <c r="D1357" s="12" t="s">
        <v>18370</v>
      </c>
      <c r="E1357" s="12" t="s">
        <v>16963</v>
      </c>
      <c r="F1357" s="12">
        <v>4.5761560000000001</v>
      </c>
      <c r="G1357" s="12">
        <f t="shared" si="21"/>
        <v>5</v>
      </c>
    </row>
    <row r="1358" spans="1:7" x14ac:dyDescent="0.2">
      <c r="A1358" s="12" t="s">
        <v>16960</v>
      </c>
      <c r="B1358" s="12" t="s">
        <v>17958</v>
      </c>
      <c r="C1358" s="12" t="s">
        <v>18003</v>
      </c>
      <c r="D1358" s="12" t="s">
        <v>18371</v>
      </c>
      <c r="E1358" s="12" t="s">
        <v>16963</v>
      </c>
      <c r="F1358" s="12">
        <v>4.9353109999999996</v>
      </c>
      <c r="G1358" s="12">
        <f t="shared" si="21"/>
        <v>5</v>
      </c>
    </row>
    <row r="1359" spans="1:7" x14ac:dyDescent="0.2">
      <c r="A1359" s="12" t="s">
        <v>16960</v>
      </c>
      <c r="B1359" s="12" t="s">
        <v>17958</v>
      </c>
      <c r="C1359" s="12" t="s">
        <v>18003</v>
      </c>
      <c r="D1359" s="12" t="s">
        <v>18372</v>
      </c>
      <c r="E1359" s="12" t="s">
        <v>16963</v>
      </c>
      <c r="F1359" s="12">
        <v>4.6505320000000001</v>
      </c>
      <c r="G1359" s="12">
        <f t="shared" si="21"/>
        <v>5</v>
      </c>
    </row>
    <row r="1360" spans="1:7" x14ac:dyDescent="0.2">
      <c r="A1360" s="12" t="s">
        <v>16960</v>
      </c>
      <c r="B1360" s="12" t="s">
        <v>17958</v>
      </c>
      <c r="C1360" s="12" t="s">
        <v>18003</v>
      </c>
      <c r="D1360" s="12" t="s">
        <v>18373</v>
      </c>
      <c r="E1360" s="12" t="s">
        <v>16963</v>
      </c>
      <c r="F1360" s="12">
        <v>4.7023060000000001</v>
      </c>
      <c r="G1360" s="12">
        <f t="shared" si="21"/>
        <v>5</v>
      </c>
    </row>
    <row r="1361" spans="1:7" x14ac:dyDescent="0.2">
      <c r="A1361" s="12" t="s">
        <v>16960</v>
      </c>
      <c r="B1361" s="12" t="s">
        <v>17958</v>
      </c>
      <c r="C1361" s="12" t="s">
        <v>18003</v>
      </c>
      <c r="D1361" s="12" t="s">
        <v>18374</v>
      </c>
      <c r="E1361" s="12" t="s">
        <v>16963</v>
      </c>
      <c r="F1361" s="12">
        <v>4.9272200000000002</v>
      </c>
      <c r="G1361" s="12">
        <f t="shared" si="21"/>
        <v>5</v>
      </c>
    </row>
    <row r="1362" spans="1:7" x14ac:dyDescent="0.2">
      <c r="A1362" s="12" t="s">
        <v>16960</v>
      </c>
      <c r="B1362" s="12" t="s">
        <v>17958</v>
      </c>
      <c r="C1362" s="12" t="s">
        <v>644</v>
      </c>
      <c r="D1362" s="12" t="s">
        <v>18375</v>
      </c>
      <c r="E1362" s="12" t="s">
        <v>3188</v>
      </c>
      <c r="F1362" s="12">
        <v>4.9574759999999998</v>
      </c>
      <c r="G1362" s="12">
        <f t="shared" si="21"/>
        <v>5</v>
      </c>
    </row>
    <row r="1363" spans="1:7" x14ac:dyDescent="0.2">
      <c r="A1363" s="12" t="s">
        <v>16960</v>
      </c>
      <c r="B1363" s="12" t="s">
        <v>17958</v>
      </c>
      <c r="C1363" s="12" t="s">
        <v>644</v>
      </c>
      <c r="D1363" s="12" t="s">
        <v>18376</v>
      </c>
      <c r="E1363" s="12" t="s">
        <v>3188</v>
      </c>
      <c r="F1363" s="12">
        <v>4.573868</v>
      </c>
      <c r="G1363" s="12">
        <f t="shared" si="21"/>
        <v>5</v>
      </c>
    </row>
    <row r="1364" spans="1:7" x14ac:dyDescent="0.2">
      <c r="A1364" s="12" t="s">
        <v>16960</v>
      </c>
      <c r="B1364" s="12" t="s">
        <v>17958</v>
      </c>
      <c r="C1364" s="12" t="s">
        <v>644</v>
      </c>
      <c r="D1364" s="12" t="s">
        <v>18377</v>
      </c>
      <c r="E1364" s="12" t="s">
        <v>3188</v>
      </c>
      <c r="F1364" s="12">
        <v>4.9139939999999998</v>
      </c>
      <c r="G1364" s="12">
        <f t="shared" si="21"/>
        <v>5</v>
      </c>
    </row>
    <row r="1365" spans="1:7" x14ac:dyDescent="0.2">
      <c r="A1365" s="12" t="s">
        <v>16960</v>
      </c>
      <c r="B1365" s="12" t="s">
        <v>17958</v>
      </c>
      <c r="C1365" s="12" t="s">
        <v>644</v>
      </c>
      <c r="D1365" s="12" t="s">
        <v>18378</v>
      </c>
      <c r="E1365" s="12" t="s">
        <v>3188</v>
      </c>
      <c r="F1365" s="12">
        <v>4.7016650000000002</v>
      </c>
      <c r="G1365" s="12">
        <f t="shared" si="21"/>
        <v>5</v>
      </c>
    </row>
    <row r="1366" spans="1:7" x14ac:dyDescent="0.2">
      <c r="A1366" s="12" t="s">
        <v>16960</v>
      </c>
      <c r="B1366" s="12" t="s">
        <v>17958</v>
      </c>
      <c r="C1366" s="12" t="s">
        <v>644</v>
      </c>
      <c r="D1366" s="12" t="s">
        <v>18379</v>
      </c>
      <c r="E1366" s="12" t="s">
        <v>3188</v>
      </c>
      <c r="F1366" s="12">
        <v>4.7639670000000001</v>
      </c>
      <c r="G1366" s="12">
        <f t="shared" si="21"/>
        <v>5</v>
      </c>
    </row>
    <row r="1367" spans="1:7" x14ac:dyDescent="0.2">
      <c r="A1367" s="12" t="s">
        <v>16960</v>
      </c>
      <c r="B1367" s="12" t="s">
        <v>17958</v>
      </c>
      <c r="C1367" s="12" t="s">
        <v>644</v>
      </c>
      <c r="D1367" s="12" t="s">
        <v>18380</v>
      </c>
      <c r="E1367" s="12" t="s">
        <v>16963</v>
      </c>
      <c r="F1367" s="12">
        <v>5.3599990000000002</v>
      </c>
      <c r="G1367" s="12">
        <f t="shared" si="21"/>
        <v>5</v>
      </c>
    </row>
    <row r="1368" spans="1:7" x14ac:dyDescent="0.2">
      <c r="A1368" s="12" t="s">
        <v>16960</v>
      </c>
      <c r="B1368" s="12" t="s">
        <v>17958</v>
      </c>
      <c r="C1368" s="12" t="s">
        <v>644</v>
      </c>
      <c r="D1368" s="12" t="s">
        <v>18381</v>
      </c>
      <c r="E1368" s="12" t="s">
        <v>16963</v>
      </c>
      <c r="F1368" s="12">
        <v>4.6534880000000003</v>
      </c>
      <c r="G1368" s="12">
        <f t="shared" si="21"/>
        <v>5</v>
      </c>
    </row>
    <row r="1369" spans="1:7" x14ac:dyDescent="0.2">
      <c r="A1369" s="12" t="s">
        <v>16960</v>
      </c>
      <c r="B1369" s="12" t="s">
        <v>17958</v>
      </c>
      <c r="C1369" s="12" t="s">
        <v>644</v>
      </c>
      <c r="D1369" s="12" t="s">
        <v>18382</v>
      </c>
      <c r="E1369" s="12" t="s">
        <v>16963</v>
      </c>
      <c r="F1369" s="12">
        <v>4.864573</v>
      </c>
      <c r="G1369" s="12">
        <f t="shared" si="21"/>
        <v>5</v>
      </c>
    </row>
    <row r="1370" spans="1:7" x14ac:dyDescent="0.2">
      <c r="A1370" s="12" t="s">
        <v>16960</v>
      </c>
      <c r="B1370" s="12" t="s">
        <v>17958</v>
      </c>
      <c r="C1370" s="12" t="s">
        <v>644</v>
      </c>
      <c r="D1370" s="12" t="s">
        <v>18383</v>
      </c>
      <c r="E1370" s="12" t="s">
        <v>16963</v>
      </c>
      <c r="F1370" s="12">
        <v>4.5007140000000003</v>
      </c>
      <c r="G1370" s="12">
        <f t="shared" si="21"/>
        <v>5</v>
      </c>
    </row>
    <row r="1371" spans="1:7" x14ac:dyDescent="0.2">
      <c r="A1371" s="12" t="s">
        <v>16960</v>
      </c>
      <c r="B1371" s="12" t="s">
        <v>17958</v>
      </c>
      <c r="C1371" s="12" t="s">
        <v>643</v>
      </c>
      <c r="D1371" s="12" t="s">
        <v>18384</v>
      </c>
      <c r="E1371" s="12" t="s">
        <v>3188</v>
      </c>
      <c r="F1371" s="12">
        <v>4.5325660000000001</v>
      </c>
      <c r="G1371" s="12">
        <f t="shared" si="21"/>
        <v>5</v>
      </c>
    </row>
    <row r="1372" spans="1:7" x14ac:dyDescent="0.2">
      <c r="A1372" s="12" t="s">
        <v>16960</v>
      </c>
      <c r="B1372" s="12" t="s">
        <v>17958</v>
      </c>
      <c r="C1372" s="12" t="s">
        <v>643</v>
      </c>
      <c r="D1372" s="12" t="s">
        <v>18385</v>
      </c>
      <c r="E1372" s="12" t="s">
        <v>3188</v>
      </c>
      <c r="F1372" s="12">
        <v>5.0539529999999999</v>
      </c>
      <c r="G1372" s="12">
        <f t="shared" si="21"/>
        <v>5</v>
      </c>
    </row>
    <row r="1373" spans="1:7" x14ac:dyDescent="0.2">
      <c r="A1373" s="12" t="s">
        <v>16960</v>
      </c>
      <c r="B1373" s="12" t="s">
        <v>17958</v>
      </c>
      <c r="C1373" s="12" t="s">
        <v>643</v>
      </c>
      <c r="D1373" s="12" t="s">
        <v>18386</v>
      </c>
      <c r="E1373" s="12" t="s">
        <v>3188</v>
      </c>
      <c r="F1373" s="12">
        <v>4.5971060000000001</v>
      </c>
      <c r="G1373" s="12">
        <f t="shared" si="21"/>
        <v>5</v>
      </c>
    </row>
    <row r="1374" spans="1:7" x14ac:dyDescent="0.2">
      <c r="A1374" s="12" t="s">
        <v>16960</v>
      </c>
      <c r="B1374" s="12" t="s">
        <v>17958</v>
      </c>
      <c r="C1374" s="12" t="s">
        <v>643</v>
      </c>
      <c r="D1374" s="12" t="s">
        <v>18387</v>
      </c>
      <c r="E1374" s="12" t="s">
        <v>3188</v>
      </c>
      <c r="F1374" s="12">
        <v>4.5464479999999998</v>
      </c>
      <c r="G1374" s="12">
        <f t="shared" si="21"/>
        <v>5</v>
      </c>
    </row>
    <row r="1375" spans="1:7" x14ac:dyDescent="0.2">
      <c r="A1375" s="12" t="s">
        <v>16960</v>
      </c>
      <c r="B1375" s="12" t="s">
        <v>17958</v>
      </c>
      <c r="C1375" s="12" t="s">
        <v>643</v>
      </c>
      <c r="D1375" s="12" t="s">
        <v>18388</v>
      </c>
      <c r="E1375" s="12" t="s">
        <v>3188</v>
      </c>
      <c r="F1375" s="12">
        <v>4.5616880000000002</v>
      </c>
      <c r="G1375" s="12">
        <f t="shared" si="21"/>
        <v>5</v>
      </c>
    </row>
    <row r="1376" spans="1:7" x14ac:dyDescent="0.2">
      <c r="A1376" s="12" t="s">
        <v>16960</v>
      </c>
      <c r="B1376" s="12" t="s">
        <v>17958</v>
      </c>
      <c r="C1376" s="12" t="s">
        <v>643</v>
      </c>
      <c r="D1376" s="12" t="s">
        <v>18389</v>
      </c>
      <c r="E1376" s="12" t="s">
        <v>3188</v>
      </c>
      <c r="F1376" s="12">
        <v>4.5624549999999999</v>
      </c>
      <c r="G1376" s="12">
        <f t="shared" si="21"/>
        <v>5</v>
      </c>
    </row>
    <row r="1377" spans="1:7" x14ac:dyDescent="0.2">
      <c r="A1377" s="12" t="s">
        <v>16960</v>
      </c>
      <c r="B1377" s="12" t="s">
        <v>17958</v>
      </c>
      <c r="C1377" s="12" t="s">
        <v>643</v>
      </c>
      <c r="D1377" s="12" t="s">
        <v>18390</v>
      </c>
      <c r="E1377" s="12" t="s">
        <v>3188</v>
      </c>
      <c r="F1377" s="12">
        <v>4.7740749999999998</v>
      </c>
      <c r="G1377" s="12">
        <f t="shared" si="21"/>
        <v>5</v>
      </c>
    </row>
    <row r="1378" spans="1:7" x14ac:dyDescent="0.2">
      <c r="A1378" s="12" t="s">
        <v>16960</v>
      </c>
      <c r="B1378" s="12" t="s">
        <v>17958</v>
      </c>
      <c r="C1378" s="12" t="s">
        <v>643</v>
      </c>
      <c r="D1378" s="12" t="s">
        <v>18391</v>
      </c>
      <c r="E1378" s="12" t="s">
        <v>3188</v>
      </c>
      <c r="F1378" s="12">
        <v>5.3655629999999999</v>
      </c>
      <c r="G1378" s="12">
        <f t="shared" si="21"/>
        <v>5</v>
      </c>
    </row>
    <row r="1379" spans="1:7" x14ac:dyDescent="0.2">
      <c r="A1379" s="12" t="s">
        <v>16960</v>
      </c>
      <c r="B1379" s="12" t="s">
        <v>17958</v>
      </c>
      <c r="C1379" s="12" t="s">
        <v>643</v>
      </c>
      <c r="D1379" s="12" t="s">
        <v>18392</v>
      </c>
      <c r="E1379" s="12" t="s">
        <v>16963</v>
      </c>
      <c r="F1379" s="12">
        <v>4.5666700000000002</v>
      </c>
      <c r="G1379" s="12">
        <f t="shared" si="21"/>
        <v>5</v>
      </c>
    </row>
    <row r="1380" spans="1:7" x14ac:dyDescent="0.2">
      <c r="A1380" s="12" t="s">
        <v>16960</v>
      </c>
      <c r="B1380" s="12" t="s">
        <v>17958</v>
      </c>
      <c r="C1380" s="12" t="s">
        <v>643</v>
      </c>
      <c r="D1380" s="12" t="s">
        <v>18393</v>
      </c>
      <c r="E1380" s="12" t="s">
        <v>3188</v>
      </c>
      <c r="F1380" s="12">
        <v>4.5282400000000003</v>
      </c>
      <c r="G1380" s="12">
        <f t="shared" si="21"/>
        <v>5</v>
      </c>
    </row>
    <row r="1381" spans="1:7" x14ac:dyDescent="0.2">
      <c r="A1381" s="12" t="s">
        <v>16960</v>
      </c>
      <c r="B1381" s="12" t="s">
        <v>17958</v>
      </c>
      <c r="C1381" s="12" t="s">
        <v>643</v>
      </c>
      <c r="D1381" s="12" t="s">
        <v>18394</v>
      </c>
      <c r="E1381" s="12" t="s">
        <v>16963</v>
      </c>
      <c r="F1381" s="12">
        <v>4.7531090000000003</v>
      </c>
      <c r="G1381" s="12">
        <f t="shared" si="21"/>
        <v>5</v>
      </c>
    </row>
    <row r="1382" spans="1:7" x14ac:dyDescent="0.2">
      <c r="A1382" s="12" t="s">
        <v>16960</v>
      </c>
      <c r="B1382" s="12" t="s">
        <v>17958</v>
      </c>
      <c r="C1382" s="12" t="s">
        <v>643</v>
      </c>
      <c r="D1382" s="12" t="s">
        <v>18395</v>
      </c>
      <c r="E1382" s="12" t="s">
        <v>3188</v>
      </c>
      <c r="F1382" s="12">
        <v>4.5468890000000002</v>
      </c>
      <c r="G1382" s="12">
        <f t="shared" si="21"/>
        <v>5</v>
      </c>
    </row>
    <row r="1383" spans="1:7" x14ac:dyDescent="0.2">
      <c r="A1383" s="12" t="s">
        <v>16960</v>
      </c>
      <c r="B1383" s="12" t="s">
        <v>17958</v>
      </c>
      <c r="C1383" s="12" t="s">
        <v>643</v>
      </c>
      <c r="D1383" s="12" t="s">
        <v>18396</v>
      </c>
      <c r="E1383" s="12" t="s">
        <v>16963</v>
      </c>
      <c r="F1383" s="12">
        <v>4.7643190000000004</v>
      </c>
      <c r="G1383" s="12">
        <f t="shared" si="21"/>
        <v>5</v>
      </c>
    </row>
    <row r="1384" spans="1:7" x14ac:dyDescent="0.2">
      <c r="A1384" s="12" t="s">
        <v>16960</v>
      </c>
      <c r="B1384" s="12" t="s">
        <v>17958</v>
      </c>
      <c r="C1384" s="12" t="s">
        <v>643</v>
      </c>
      <c r="D1384" s="12" t="s">
        <v>18397</v>
      </c>
      <c r="E1384" s="12" t="s">
        <v>16963</v>
      </c>
      <c r="F1384" s="12">
        <v>4.5714430000000004</v>
      </c>
      <c r="G1384" s="12">
        <f t="shared" si="21"/>
        <v>5</v>
      </c>
    </row>
    <row r="1385" spans="1:7" x14ac:dyDescent="0.2">
      <c r="A1385" s="12" t="s">
        <v>16960</v>
      </c>
      <c r="B1385" s="12" t="s">
        <v>17958</v>
      </c>
      <c r="C1385" s="12" t="s">
        <v>634</v>
      </c>
      <c r="D1385" s="12" t="s">
        <v>18398</v>
      </c>
      <c r="E1385" s="12" t="s">
        <v>3188</v>
      </c>
      <c r="F1385" s="12">
        <v>4.5277320000000003</v>
      </c>
      <c r="G1385" s="12">
        <f t="shared" si="21"/>
        <v>5</v>
      </c>
    </row>
    <row r="1386" spans="1:7" x14ac:dyDescent="0.2">
      <c r="A1386" s="12" t="s">
        <v>16960</v>
      </c>
      <c r="B1386" s="12" t="s">
        <v>17958</v>
      </c>
      <c r="C1386" s="12" t="s">
        <v>634</v>
      </c>
      <c r="D1386" s="12" t="s">
        <v>18399</v>
      </c>
      <c r="E1386" s="12" t="s">
        <v>16963</v>
      </c>
      <c r="F1386" s="12">
        <v>4.743754</v>
      </c>
      <c r="G1386" s="12">
        <f t="shared" si="21"/>
        <v>5</v>
      </c>
    </row>
    <row r="1387" spans="1:7" x14ac:dyDescent="0.2">
      <c r="A1387" s="12" t="s">
        <v>16960</v>
      </c>
      <c r="B1387" s="12" t="s">
        <v>17958</v>
      </c>
      <c r="C1387" s="12" t="s">
        <v>634</v>
      </c>
      <c r="D1387" s="12" t="s">
        <v>640</v>
      </c>
      <c r="E1387" s="12" t="s">
        <v>3188</v>
      </c>
      <c r="F1387" s="12">
        <v>4.721114</v>
      </c>
      <c r="G1387" s="12">
        <f t="shared" si="21"/>
        <v>5</v>
      </c>
    </row>
    <row r="1388" spans="1:7" x14ac:dyDescent="0.2">
      <c r="A1388" s="12" t="s">
        <v>16960</v>
      </c>
      <c r="B1388" s="12" t="s">
        <v>17958</v>
      </c>
      <c r="C1388" s="12" t="s">
        <v>634</v>
      </c>
      <c r="D1388" s="12" t="s">
        <v>18400</v>
      </c>
      <c r="E1388" s="12" t="s">
        <v>3188</v>
      </c>
      <c r="F1388" s="12">
        <v>4.7234090000000002</v>
      </c>
      <c r="G1388" s="12">
        <f t="shared" si="21"/>
        <v>5</v>
      </c>
    </row>
    <row r="1389" spans="1:7" x14ac:dyDescent="0.2">
      <c r="A1389" s="12" t="s">
        <v>16960</v>
      </c>
      <c r="B1389" s="12" t="s">
        <v>17958</v>
      </c>
      <c r="C1389" s="12" t="s">
        <v>634</v>
      </c>
      <c r="D1389" s="12" t="s">
        <v>18401</v>
      </c>
      <c r="E1389" s="12" t="s">
        <v>16963</v>
      </c>
      <c r="F1389" s="12">
        <v>4.9080360000000001</v>
      </c>
      <c r="G1389" s="12">
        <f t="shared" si="21"/>
        <v>5</v>
      </c>
    </row>
    <row r="1390" spans="1:7" x14ac:dyDescent="0.2">
      <c r="A1390" s="12" t="s">
        <v>16960</v>
      </c>
      <c r="B1390" s="12" t="s">
        <v>17958</v>
      </c>
      <c r="C1390" s="12" t="s">
        <v>634</v>
      </c>
      <c r="D1390" s="12" t="s">
        <v>18402</v>
      </c>
      <c r="E1390" s="12" t="s">
        <v>3188</v>
      </c>
      <c r="F1390" s="12">
        <v>4.8329570000000004</v>
      </c>
      <c r="G1390" s="12">
        <f t="shared" si="21"/>
        <v>5</v>
      </c>
    </row>
    <row r="1391" spans="1:7" x14ac:dyDescent="0.2">
      <c r="A1391" s="12" t="s">
        <v>16960</v>
      </c>
      <c r="B1391" s="12" t="s">
        <v>17958</v>
      </c>
      <c r="C1391" s="12" t="s">
        <v>634</v>
      </c>
      <c r="D1391" s="12" t="s">
        <v>18403</v>
      </c>
      <c r="E1391" s="12" t="s">
        <v>3188</v>
      </c>
      <c r="F1391" s="12">
        <v>4.6979059999999997</v>
      </c>
      <c r="G1391" s="12">
        <f t="shared" si="21"/>
        <v>5</v>
      </c>
    </row>
    <row r="1392" spans="1:7" x14ac:dyDescent="0.2">
      <c r="A1392" s="12" t="s">
        <v>16960</v>
      </c>
      <c r="B1392" s="12" t="s">
        <v>17958</v>
      </c>
      <c r="C1392" s="12" t="s">
        <v>634</v>
      </c>
      <c r="D1392" s="12" t="s">
        <v>18404</v>
      </c>
      <c r="E1392" s="12" t="s">
        <v>3188</v>
      </c>
      <c r="F1392" s="12">
        <v>4.61395</v>
      </c>
      <c r="G1392" s="12">
        <f t="shared" si="21"/>
        <v>5</v>
      </c>
    </row>
    <row r="1393" spans="1:7" x14ac:dyDescent="0.2">
      <c r="A1393" s="12" t="s">
        <v>16960</v>
      </c>
      <c r="B1393" s="12" t="s">
        <v>17958</v>
      </c>
      <c r="C1393" s="12" t="s">
        <v>634</v>
      </c>
      <c r="D1393" s="12" t="s">
        <v>18405</v>
      </c>
      <c r="E1393" s="12" t="s">
        <v>3188</v>
      </c>
      <c r="F1393" s="12">
        <v>4.7966519999999999</v>
      </c>
      <c r="G1393" s="12">
        <f t="shared" si="21"/>
        <v>5</v>
      </c>
    </row>
    <row r="1394" spans="1:7" x14ac:dyDescent="0.2">
      <c r="A1394" s="12" t="s">
        <v>16960</v>
      </c>
      <c r="B1394" s="12" t="s">
        <v>17958</v>
      </c>
      <c r="C1394" s="12" t="s">
        <v>634</v>
      </c>
      <c r="D1394" s="12" t="s">
        <v>18406</v>
      </c>
      <c r="E1394" s="12" t="s">
        <v>3188</v>
      </c>
      <c r="F1394" s="12">
        <v>4.5536070000000004</v>
      </c>
      <c r="G1394" s="12">
        <f t="shared" si="21"/>
        <v>5</v>
      </c>
    </row>
    <row r="1395" spans="1:7" x14ac:dyDescent="0.2">
      <c r="A1395" s="12" t="s">
        <v>16960</v>
      </c>
      <c r="B1395" s="12" t="s">
        <v>17958</v>
      </c>
      <c r="C1395" s="12" t="s">
        <v>634</v>
      </c>
      <c r="D1395" s="12" t="s">
        <v>18407</v>
      </c>
      <c r="E1395" s="12" t="s">
        <v>16963</v>
      </c>
      <c r="F1395" s="12">
        <v>4.568378</v>
      </c>
      <c r="G1395" s="12">
        <f t="shared" si="21"/>
        <v>5</v>
      </c>
    </row>
    <row r="1396" spans="1:7" x14ac:dyDescent="0.2">
      <c r="A1396" s="12" t="s">
        <v>16960</v>
      </c>
      <c r="B1396" s="12" t="s">
        <v>17958</v>
      </c>
      <c r="C1396" s="12" t="s">
        <v>634</v>
      </c>
      <c r="D1396" s="12" t="s">
        <v>18408</v>
      </c>
      <c r="E1396" s="12" t="s">
        <v>3188</v>
      </c>
      <c r="F1396" s="12">
        <v>4.7026940000000002</v>
      </c>
      <c r="G1396" s="12">
        <f t="shared" si="21"/>
        <v>5</v>
      </c>
    </row>
    <row r="1397" spans="1:7" x14ac:dyDescent="0.2">
      <c r="A1397" s="12" t="s">
        <v>16960</v>
      </c>
      <c r="B1397" s="12" t="s">
        <v>17958</v>
      </c>
      <c r="C1397" s="12" t="s">
        <v>634</v>
      </c>
      <c r="D1397" s="12" t="s">
        <v>18409</v>
      </c>
      <c r="E1397" s="12" t="s">
        <v>16963</v>
      </c>
      <c r="F1397" s="12">
        <v>4.9328139999999996</v>
      </c>
      <c r="G1397" s="12">
        <f t="shared" si="21"/>
        <v>5</v>
      </c>
    </row>
    <row r="1398" spans="1:7" x14ac:dyDescent="0.2">
      <c r="A1398" s="12" t="s">
        <v>16960</v>
      </c>
      <c r="B1398" s="12" t="s">
        <v>17958</v>
      </c>
      <c r="C1398" s="12" t="s">
        <v>634</v>
      </c>
      <c r="D1398" s="12" t="s">
        <v>18410</v>
      </c>
      <c r="E1398" s="12" t="s">
        <v>16963</v>
      </c>
      <c r="F1398" s="12">
        <v>4.765047</v>
      </c>
      <c r="G1398" s="12">
        <f t="shared" si="21"/>
        <v>5</v>
      </c>
    </row>
    <row r="1399" spans="1:7" x14ac:dyDescent="0.2">
      <c r="A1399" s="12" t="s">
        <v>16960</v>
      </c>
      <c r="B1399" s="12" t="s">
        <v>17958</v>
      </c>
      <c r="C1399" s="12" t="s">
        <v>634</v>
      </c>
      <c r="D1399" s="12" t="s">
        <v>18411</v>
      </c>
      <c r="E1399" s="12" t="s">
        <v>16963</v>
      </c>
      <c r="F1399" s="12">
        <v>4.5968039999999997</v>
      </c>
      <c r="G1399" s="12">
        <f t="shared" si="21"/>
        <v>5</v>
      </c>
    </row>
    <row r="1400" spans="1:7" x14ac:dyDescent="0.2">
      <c r="A1400" s="12" t="s">
        <v>17039</v>
      </c>
      <c r="B1400" s="12" t="s">
        <v>17958</v>
      </c>
      <c r="C1400" s="12" t="s">
        <v>17974</v>
      </c>
      <c r="D1400" s="12" t="s">
        <v>18412</v>
      </c>
      <c r="E1400" s="12" t="s">
        <v>16963</v>
      </c>
      <c r="F1400" s="12">
        <v>5.6658480000000004</v>
      </c>
      <c r="G1400" s="12">
        <f t="shared" si="21"/>
        <v>6</v>
      </c>
    </row>
    <row r="1401" spans="1:7" x14ac:dyDescent="0.2">
      <c r="A1401" s="12" t="s">
        <v>17039</v>
      </c>
      <c r="B1401" s="12" t="s">
        <v>17958</v>
      </c>
      <c r="C1401" s="12" t="s">
        <v>18092</v>
      </c>
      <c r="D1401" s="12" t="s">
        <v>18413</v>
      </c>
      <c r="E1401" s="12" t="s">
        <v>16963</v>
      </c>
      <c r="F1401" s="12">
        <v>5.576759</v>
      </c>
      <c r="G1401" s="12">
        <f t="shared" si="21"/>
        <v>6</v>
      </c>
    </row>
    <row r="1402" spans="1:7" x14ac:dyDescent="0.2">
      <c r="A1402" s="12" t="s">
        <v>17039</v>
      </c>
      <c r="B1402" s="12" t="s">
        <v>17958</v>
      </c>
      <c r="C1402" s="12" t="s">
        <v>18414</v>
      </c>
      <c r="D1402" s="12" t="s">
        <v>18415</v>
      </c>
      <c r="E1402" s="12" t="s">
        <v>16963</v>
      </c>
      <c r="F1402" s="12">
        <v>5.8640090000000002</v>
      </c>
      <c r="G1402" s="12">
        <f t="shared" si="21"/>
        <v>6</v>
      </c>
    </row>
    <row r="1403" spans="1:7" x14ac:dyDescent="0.2">
      <c r="A1403" s="12" t="s">
        <v>16960</v>
      </c>
      <c r="B1403" s="12" t="s">
        <v>17958</v>
      </c>
      <c r="C1403" s="12" t="s">
        <v>646</v>
      </c>
      <c r="D1403" s="12" t="s">
        <v>18416</v>
      </c>
      <c r="E1403" s="12" t="s">
        <v>16963</v>
      </c>
      <c r="F1403" s="12">
        <v>5.6165750000000001</v>
      </c>
      <c r="G1403" s="12">
        <f t="shared" si="21"/>
        <v>6</v>
      </c>
    </row>
    <row r="1404" spans="1:7" x14ac:dyDescent="0.2">
      <c r="A1404" s="12" t="s">
        <v>16960</v>
      </c>
      <c r="B1404" s="12" t="s">
        <v>17958</v>
      </c>
      <c r="C1404" s="12" t="s">
        <v>646</v>
      </c>
      <c r="D1404" s="12" t="s">
        <v>18417</v>
      </c>
      <c r="E1404" s="12" t="s">
        <v>3188</v>
      </c>
      <c r="F1404" s="12">
        <v>5.6276840000000004</v>
      </c>
      <c r="G1404" s="12">
        <f t="shared" si="21"/>
        <v>6</v>
      </c>
    </row>
    <row r="1405" spans="1:7" x14ac:dyDescent="0.2">
      <c r="A1405" s="12" t="s">
        <v>16960</v>
      </c>
      <c r="B1405" s="12" t="s">
        <v>17958</v>
      </c>
      <c r="C1405" s="12" t="s">
        <v>644</v>
      </c>
      <c r="D1405" s="12" t="s">
        <v>18418</v>
      </c>
      <c r="E1405" s="12" t="s">
        <v>3188</v>
      </c>
      <c r="F1405" s="12">
        <v>5.597607</v>
      </c>
      <c r="G1405" s="12">
        <f t="shared" si="21"/>
        <v>6</v>
      </c>
    </row>
    <row r="1406" spans="1:7" x14ac:dyDescent="0.2">
      <c r="A1406" s="12" t="s">
        <v>16960</v>
      </c>
      <c r="B1406" s="12" t="s">
        <v>17958</v>
      </c>
      <c r="C1406" s="12" t="s">
        <v>18003</v>
      </c>
      <c r="D1406" s="12" t="s">
        <v>18419</v>
      </c>
      <c r="E1406" s="12" t="s">
        <v>16963</v>
      </c>
      <c r="F1406" s="12">
        <v>5.5389140000000001</v>
      </c>
      <c r="G1406" s="12">
        <f t="shared" si="21"/>
        <v>6</v>
      </c>
    </row>
    <row r="1407" spans="1:7" x14ac:dyDescent="0.2">
      <c r="A1407" s="12" t="s">
        <v>16960</v>
      </c>
      <c r="B1407" s="12" t="s">
        <v>17958</v>
      </c>
      <c r="C1407" s="12" t="s">
        <v>18003</v>
      </c>
      <c r="D1407" s="12" t="s">
        <v>18420</v>
      </c>
      <c r="E1407" s="12" t="s">
        <v>16963</v>
      </c>
      <c r="F1407" s="12">
        <v>5.6421270000000003</v>
      </c>
      <c r="G1407" s="12">
        <f t="shared" si="21"/>
        <v>6</v>
      </c>
    </row>
    <row r="1408" spans="1:7" x14ac:dyDescent="0.2">
      <c r="A1408" s="12" t="s">
        <v>16960</v>
      </c>
      <c r="B1408" s="12" t="s">
        <v>17958</v>
      </c>
      <c r="C1408" s="12" t="s">
        <v>643</v>
      </c>
      <c r="D1408" s="12" t="s">
        <v>18421</v>
      </c>
      <c r="E1408" s="12" t="s">
        <v>16963</v>
      </c>
      <c r="F1408" s="12">
        <v>5.7617659999999997</v>
      </c>
      <c r="G1408" s="12">
        <f t="shared" si="21"/>
        <v>6</v>
      </c>
    </row>
    <row r="1409" spans="1:7" x14ac:dyDescent="0.2">
      <c r="A1409" s="12" t="s">
        <v>16960</v>
      </c>
      <c r="B1409" s="12" t="s">
        <v>17958</v>
      </c>
      <c r="C1409" s="12" t="s">
        <v>643</v>
      </c>
      <c r="D1409" s="12" t="s">
        <v>18422</v>
      </c>
      <c r="E1409" s="12" t="s">
        <v>16963</v>
      </c>
      <c r="F1409" s="12">
        <v>6.0854119999999998</v>
      </c>
      <c r="G1409" s="12">
        <f t="shared" si="21"/>
        <v>6</v>
      </c>
    </row>
    <row r="1410" spans="1:7" x14ac:dyDescent="0.2">
      <c r="A1410" s="12" t="s">
        <v>16960</v>
      </c>
      <c r="B1410" s="12" t="s">
        <v>17958</v>
      </c>
      <c r="C1410" s="12" t="s">
        <v>643</v>
      </c>
      <c r="D1410" s="12" t="s">
        <v>18423</v>
      </c>
      <c r="E1410" s="12" t="s">
        <v>16963</v>
      </c>
      <c r="F1410" s="12">
        <v>5.5059240000000003</v>
      </c>
      <c r="G1410" s="12">
        <f t="shared" ref="G1410:G1473" si="22">ROUND(F1410,0)</f>
        <v>6</v>
      </c>
    </row>
    <row r="1411" spans="1:7" x14ac:dyDescent="0.2">
      <c r="A1411" s="12" t="s">
        <v>16960</v>
      </c>
      <c r="B1411" s="12" t="s">
        <v>17958</v>
      </c>
      <c r="C1411" s="12" t="s">
        <v>634</v>
      </c>
      <c r="D1411" s="12" t="s">
        <v>18424</v>
      </c>
      <c r="E1411" s="12" t="s">
        <v>16963</v>
      </c>
      <c r="F1411" s="12">
        <v>5.7785830000000002</v>
      </c>
      <c r="G1411" s="12">
        <f t="shared" si="22"/>
        <v>6</v>
      </c>
    </row>
    <row r="1412" spans="1:7" x14ac:dyDescent="0.2">
      <c r="A1412" s="12" t="s">
        <v>16960</v>
      </c>
      <c r="B1412" s="12" t="s">
        <v>18425</v>
      </c>
      <c r="C1412" s="12" t="s">
        <v>642</v>
      </c>
      <c r="D1412" s="12" t="s">
        <v>18426</v>
      </c>
      <c r="E1412" s="12" t="s">
        <v>3188</v>
      </c>
      <c r="F1412" s="12">
        <v>3.0054780000000001</v>
      </c>
      <c r="G1412" s="12">
        <f t="shared" si="22"/>
        <v>3</v>
      </c>
    </row>
    <row r="1413" spans="1:7" x14ac:dyDescent="0.2">
      <c r="A1413" s="12" t="s">
        <v>16960</v>
      </c>
      <c r="B1413" s="12" t="s">
        <v>18425</v>
      </c>
      <c r="C1413" s="12" t="s">
        <v>642</v>
      </c>
      <c r="D1413" s="12" t="s">
        <v>18427</v>
      </c>
      <c r="E1413" s="12" t="s">
        <v>16963</v>
      </c>
      <c r="F1413" s="12">
        <v>2.866533</v>
      </c>
      <c r="G1413" s="12">
        <f t="shared" si="22"/>
        <v>3</v>
      </c>
    </row>
    <row r="1414" spans="1:7" x14ac:dyDescent="0.2">
      <c r="A1414" s="12" t="s">
        <v>16960</v>
      </c>
      <c r="B1414" s="12" t="s">
        <v>18425</v>
      </c>
      <c r="C1414" s="12" t="s">
        <v>642</v>
      </c>
      <c r="D1414" s="12" t="s">
        <v>18428</v>
      </c>
      <c r="E1414" s="12" t="s">
        <v>16963</v>
      </c>
      <c r="F1414" s="12">
        <v>2.7123729999999999</v>
      </c>
      <c r="G1414" s="12">
        <f t="shared" si="22"/>
        <v>3</v>
      </c>
    </row>
    <row r="1415" spans="1:7" x14ac:dyDescent="0.2">
      <c r="A1415" s="12" t="s">
        <v>16960</v>
      </c>
      <c r="B1415" s="12" t="s">
        <v>18425</v>
      </c>
      <c r="C1415" s="12" t="s">
        <v>18429</v>
      </c>
      <c r="D1415" s="12" t="s">
        <v>18430</v>
      </c>
      <c r="E1415" s="12" t="s">
        <v>3188</v>
      </c>
      <c r="F1415" s="12">
        <v>3.325815</v>
      </c>
      <c r="G1415" s="12">
        <f t="shared" si="22"/>
        <v>3</v>
      </c>
    </row>
    <row r="1416" spans="1:7" x14ac:dyDescent="0.2">
      <c r="A1416" s="12" t="s">
        <v>16960</v>
      </c>
      <c r="B1416" s="12" t="s">
        <v>18425</v>
      </c>
      <c r="C1416" s="12" t="s">
        <v>18429</v>
      </c>
      <c r="D1416" s="12" t="s">
        <v>18431</v>
      </c>
      <c r="E1416" s="12" t="s">
        <v>16963</v>
      </c>
      <c r="F1416" s="12">
        <v>3.420903</v>
      </c>
      <c r="G1416" s="12">
        <f t="shared" si="22"/>
        <v>3</v>
      </c>
    </row>
    <row r="1417" spans="1:7" x14ac:dyDescent="0.2">
      <c r="A1417" s="12" t="s">
        <v>16960</v>
      </c>
      <c r="B1417" s="12" t="s">
        <v>18425</v>
      </c>
      <c r="C1417" s="12" t="s">
        <v>18429</v>
      </c>
      <c r="D1417" s="12" t="s">
        <v>18432</v>
      </c>
      <c r="E1417" s="12" t="s">
        <v>3188</v>
      </c>
      <c r="F1417" s="12">
        <v>3.3742800000000002</v>
      </c>
      <c r="G1417" s="12">
        <f t="shared" si="22"/>
        <v>3</v>
      </c>
    </row>
    <row r="1418" spans="1:7" x14ac:dyDescent="0.2">
      <c r="A1418" s="12" t="s">
        <v>16960</v>
      </c>
      <c r="B1418" s="12" t="s">
        <v>18425</v>
      </c>
      <c r="C1418" s="12" t="s">
        <v>18429</v>
      </c>
      <c r="D1418" s="12" t="s">
        <v>18433</v>
      </c>
      <c r="E1418" s="12" t="s">
        <v>3188</v>
      </c>
      <c r="F1418" s="12">
        <v>3.3560720000000002</v>
      </c>
      <c r="G1418" s="12">
        <f t="shared" si="22"/>
        <v>3</v>
      </c>
    </row>
    <row r="1419" spans="1:7" x14ac:dyDescent="0.2">
      <c r="A1419" s="12" t="s">
        <v>16960</v>
      </c>
      <c r="B1419" s="12" t="s">
        <v>18425</v>
      </c>
      <c r="C1419" s="12" t="s">
        <v>18429</v>
      </c>
      <c r="D1419" s="12" t="s">
        <v>18434</v>
      </c>
      <c r="E1419" s="12" t="s">
        <v>16963</v>
      </c>
      <c r="F1419" s="12">
        <v>2.5911520000000001</v>
      </c>
      <c r="G1419" s="12">
        <f t="shared" si="22"/>
        <v>3</v>
      </c>
    </row>
    <row r="1420" spans="1:7" x14ac:dyDescent="0.2">
      <c r="A1420" s="12" t="s">
        <v>16960</v>
      </c>
      <c r="B1420" s="12" t="s">
        <v>18425</v>
      </c>
      <c r="C1420" s="12" t="s">
        <v>18429</v>
      </c>
      <c r="D1420" s="12" t="s">
        <v>18435</v>
      </c>
      <c r="E1420" s="12" t="s">
        <v>16963</v>
      </c>
      <c r="F1420" s="12">
        <v>3.4250289999999999</v>
      </c>
      <c r="G1420" s="12">
        <f t="shared" si="22"/>
        <v>3</v>
      </c>
    </row>
    <row r="1421" spans="1:7" x14ac:dyDescent="0.2">
      <c r="A1421" s="12" t="s">
        <v>16960</v>
      </c>
      <c r="B1421" s="12" t="s">
        <v>18425</v>
      </c>
      <c r="C1421" s="12" t="s">
        <v>18429</v>
      </c>
      <c r="D1421" s="12" t="s">
        <v>18436</v>
      </c>
      <c r="E1421" s="12" t="s">
        <v>3188</v>
      </c>
      <c r="F1421" s="12">
        <v>3.4239600000000001</v>
      </c>
      <c r="G1421" s="12">
        <f t="shared" si="22"/>
        <v>3</v>
      </c>
    </row>
    <row r="1422" spans="1:7" x14ac:dyDescent="0.2">
      <c r="A1422" s="12" t="s">
        <v>16960</v>
      </c>
      <c r="B1422" s="12" t="s">
        <v>18425</v>
      </c>
      <c r="C1422" s="12" t="s">
        <v>18429</v>
      </c>
      <c r="D1422" s="12" t="s">
        <v>18437</v>
      </c>
      <c r="E1422" s="12" t="s">
        <v>16963</v>
      </c>
      <c r="F1422" s="12">
        <v>3.4988890000000001</v>
      </c>
      <c r="G1422" s="12">
        <f t="shared" si="22"/>
        <v>3</v>
      </c>
    </row>
    <row r="1423" spans="1:7" x14ac:dyDescent="0.2">
      <c r="A1423" s="12" t="s">
        <v>16960</v>
      </c>
      <c r="B1423" s="12" t="s">
        <v>18425</v>
      </c>
      <c r="C1423" s="12" t="s">
        <v>18429</v>
      </c>
      <c r="D1423" s="12" t="s">
        <v>18438</v>
      </c>
      <c r="E1423" s="12" t="s">
        <v>16963</v>
      </c>
      <c r="F1423" s="12">
        <v>3.4749409999999998</v>
      </c>
      <c r="G1423" s="12">
        <f t="shared" si="22"/>
        <v>3</v>
      </c>
    </row>
    <row r="1424" spans="1:7" x14ac:dyDescent="0.2">
      <c r="A1424" s="12" t="s">
        <v>16960</v>
      </c>
      <c r="B1424" s="12" t="s">
        <v>18425</v>
      </c>
      <c r="C1424" s="12" t="s">
        <v>18429</v>
      </c>
      <c r="D1424" s="12" t="s">
        <v>18439</v>
      </c>
      <c r="E1424" s="12" t="s">
        <v>3188</v>
      </c>
      <c r="F1424" s="12">
        <v>2.865094</v>
      </c>
      <c r="G1424" s="12">
        <f t="shared" si="22"/>
        <v>3</v>
      </c>
    </row>
    <row r="1425" spans="1:7" x14ac:dyDescent="0.2">
      <c r="A1425" s="12" t="s">
        <v>16960</v>
      </c>
      <c r="B1425" s="12" t="s">
        <v>18425</v>
      </c>
      <c r="C1425" s="12" t="s">
        <v>18429</v>
      </c>
      <c r="D1425" s="12" t="s">
        <v>18440</v>
      </c>
      <c r="E1425" s="12" t="s">
        <v>3188</v>
      </c>
      <c r="F1425" s="12">
        <v>2.856544</v>
      </c>
      <c r="G1425" s="12">
        <f t="shared" si="22"/>
        <v>3</v>
      </c>
    </row>
    <row r="1426" spans="1:7" x14ac:dyDescent="0.2">
      <c r="A1426" s="12" t="s">
        <v>16960</v>
      </c>
      <c r="B1426" s="12" t="s">
        <v>18425</v>
      </c>
      <c r="C1426" s="12" t="s">
        <v>18429</v>
      </c>
      <c r="D1426" s="12" t="s">
        <v>18441</v>
      </c>
      <c r="E1426" s="12" t="s">
        <v>3188</v>
      </c>
      <c r="F1426" s="12">
        <v>2.9305029999999999</v>
      </c>
      <c r="G1426" s="12">
        <f t="shared" si="22"/>
        <v>3</v>
      </c>
    </row>
    <row r="1427" spans="1:7" x14ac:dyDescent="0.2">
      <c r="A1427" s="12" t="s">
        <v>16960</v>
      </c>
      <c r="B1427" s="12" t="s">
        <v>18425</v>
      </c>
      <c r="C1427" s="12" t="s">
        <v>18429</v>
      </c>
      <c r="D1427" s="12" t="s">
        <v>18442</v>
      </c>
      <c r="E1427" s="12" t="s">
        <v>3188</v>
      </c>
      <c r="F1427" s="12">
        <v>3.4650699999999999</v>
      </c>
      <c r="G1427" s="12">
        <f t="shared" si="22"/>
        <v>3</v>
      </c>
    </row>
    <row r="1428" spans="1:7" x14ac:dyDescent="0.2">
      <c r="A1428" s="12" t="s">
        <v>16960</v>
      </c>
      <c r="B1428" s="12" t="s">
        <v>18425</v>
      </c>
      <c r="C1428" s="12" t="s">
        <v>642</v>
      </c>
      <c r="D1428" s="12" t="s">
        <v>18443</v>
      </c>
      <c r="E1428" s="12" t="s">
        <v>3188</v>
      </c>
      <c r="F1428" s="12">
        <v>3.0157690000000001</v>
      </c>
      <c r="G1428" s="12">
        <f t="shared" si="22"/>
        <v>3</v>
      </c>
    </row>
    <row r="1429" spans="1:7" x14ac:dyDescent="0.2">
      <c r="A1429" s="12" t="s">
        <v>16960</v>
      </c>
      <c r="B1429" s="12" t="s">
        <v>18425</v>
      </c>
      <c r="C1429" s="12" t="s">
        <v>18429</v>
      </c>
      <c r="D1429" s="12" t="s">
        <v>18444</v>
      </c>
      <c r="E1429" s="12" t="s">
        <v>16963</v>
      </c>
      <c r="F1429" s="12">
        <v>3.4420890000000002</v>
      </c>
      <c r="G1429" s="12">
        <f t="shared" si="22"/>
        <v>3</v>
      </c>
    </row>
    <row r="1430" spans="1:7" x14ac:dyDescent="0.2">
      <c r="A1430" s="12" t="s">
        <v>16960</v>
      </c>
      <c r="B1430" s="12" t="s">
        <v>18425</v>
      </c>
      <c r="C1430" s="12" t="s">
        <v>18429</v>
      </c>
      <c r="D1430" s="12" t="s">
        <v>18445</v>
      </c>
      <c r="E1430" s="12" t="s">
        <v>16963</v>
      </c>
      <c r="F1430" s="12">
        <v>2.8794379999999999</v>
      </c>
      <c r="G1430" s="12">
        <f t="shared" si="22"/>
        <v>3</v>
      </c>
    </row>
    <row r="1431" spans="1:7" x14ac:dyDescent="0.2">
      <c r="A1431" s="12" t="s">
        <v>16960</v>
      </c>
      <c r="B1431" s="12" t="s">
        <v>18425</v>
      </c>
      <c r="C1431" s="12" t="s">
        <v>18429</v>
      </c>
      <c r="D1431" s="12" t="s">
        <v>18446</v>
      </c>
      <c r="E1431" s="12" t="s">
        <v>3188</v>
      </c>
      <c r="F1431" s="12">
        <v>3.4680520000000001</v>
      </c>
      <c r="G1431" s="12">
        <f t="shared" si="22"/>
        <v>3</v>
      </c>
    </row>
    <row r="1432" spans="1:7" x14ac:dyDescent="0.2">
      <c r="A1432" s="12" t="s">
        <v>16960</v>
      </c>
      <c r="B1432" s="12" t="s">
        <v>18425</v>
      </c>
      <c r="C1432" s="12" t="s">
        <v>18447</v>
      </c>
      <c r="D1432" s="12" t="s">
        <v>18448</v>
      </c>
      <c r="E1432" s="12" t="s">
        <v>16963</v>
      </c>
      <c r="F1432" s="12">
        <v>2.9964439999999999</v>
      </c>
      <c r="G1432" s="12">
        <f t="shared" si="22"/>
        <v>3</v>
      </c>
    </row>
    <row r="1433" spans="1:7" x14ac:dyDescent="0.2">
      <c r="A1433" s="12" t="s">
        <v>16960</v>
      </c>
      <c r="B1433" s="12" t="s">
        <v>18425</v>
      </c>
      <c r="C1433" s="12" t="s">
        <v>18447</v>
      </c>
      <c r="D1433" s="12" t="s">
        <v>18449</v>
      </c>
      <c r="E1433" s="12" t="s">
        <v>3188</v>
      </c>
      <c r="F1433" s="12">
        <v>2.6743869999999998</v>
      </c>
      <c r="G1433" s="12">
        <f t="shared" si="22"/>
        <v>3</v>
      </c>
    </row>
    <row r="1434" spans="1:7" x14ac:dyDescent="0.2">
      <c r="A1434" s="12" t="s">
        <v>16960</v>
      </c>
      <c r="B1434" s="12" t="s">
        <v>18425</v>
      </c>
      <c r="C1434" s="12" t="s">
        <v>18447</v>
      </c>
      <c r="D1434" s="12" t="s">
        <v>18450</v>
      </c>
      <c r="E1434" s="12" t="s">
        <v>16963</v>
      </c>
      <c r="F1434" s="12">
        <v>3.4750920000000001</v>
      </c>
      <c r="G1434" s="12">
        <f t="shared" si="22"/>
        <v>3</v>
      </c>
    </row>
    <row r="1435" spans="1:7" x14ac:dyDescent="0.2">
      <c r="A1435" s="12" t="s">
        <v>16960</v>
      </c>
      <c r="B1435" s="12" t="s">
        <v>18425</v>
      </c>
      <c r="C1435" s="12" t="s">
        <v>18451</v>
      </c>
      <c r="D1435" s="12" t="s">
        <v>18452</v>
      </c>
      <c r="E1435" s="12" t="s">
        <v>16963</v>
      </c>
      <c r="F1435" s="12">
        <v>2.7214299999999998</v>
      </c>
      <c r="G1435" s="12">
        <f t="shared" si="22"/>
        <v>3</v>
      </c>
    </row>
    <row r="1436" spans="1:7" x14ac:dyDescent="0.2">
      <c r="A1436" s="12" t="s">
        <v>16960</v>
      </c>
      <c r="B1436" s="12" t="s">
        <v>18425</v>
      </c>
      <c r="C1436" s="12" t="s">
        <v>18451</v>
      </c>
      <c r="D1436" s="12" t="s">
        <v>18453</v>
      </c>
      <c r="E1436" s="12" t="s">
        <v>3188</v>
      </c>
      <c r="F1436" s="12">
        <v>2.7583669999999998</v>
      </c>
      <c r="G1436" s="12">
        <f t="shared" si="22"/>
        <v>3</v>
      </c>
    </row>
    <row r="1437" spans="1:7" x14ac:dyDescent="0.2">
      <c r="A1437" s="12" t="s">
        <v>16960</v>
      </c>
      <c r="B1437" s="12" t="s">
        <v>18425</v>
      </c>
      <c r="C1437" s="12" t="s">
        <v>18451</v>
      </c>
      <c r="D1437" s="12" t="s">
        <v>18454</v>
      </c>
      <c r="E1437" s="12" t="s">
        <v>16963</v>
      </c>
      <c r="F1437" s="12">
        <v>2.9146800000000002</v>
      </c>
      <c r="G1437" s="12">
        <f t="shared" si="22"/>
        <v>3</v>
      </c>
    </row>
    <row r="1438" spans="1:7" x14ac:dyDescent="0.2">
      <c r="A1438" s="12" t="s">
        <v>16960</v>
      </c>
      <c r="B1438" s="12" t="s">
        <v>18425</v>
      </c>
      <c r="C1438" s="12" t="s">
        <v>18451</v>
      </c>
      <c r="D1438" s="12" t="s">
        <v>18455</v>
      </c>
      <c r="E1438" s="12" t="s">
        <v>16963</v>
      </c>
      <c r="F1438" s="12">
        <v>3.4796779999999998</v>
      </c>
      <c r="G1438" s="12">
        <f t="shared" si="22"/>
        <v>3</v>
      </c>
    </row>
    <row r="1439" spans="1:7" x14ac:dyDescent="0.2">
      <c r="A1439" s="12" t="s">
        <v>16960</v>
      </c>
      <c r="B1439" s="12" t="s">
        <v>18425</v>
      </c>
      <c r="C1439" s="12" t="s">
        <v>18451</v>
      </c>
      <c r="D1439" s="12" t="s">
        <v>18456</v>
      </c>
      <c r="E1439" s="12" t="s">
        <v>16963</v>
      </c>
      <c r="F1439" s="12">
        <v>2.8062109999999998</v>
      </c>
      <c r="G1439" s="12">
        <f t="shared" si="22"/>
        <v>3</v>
      </c>
    </row>
    <row r="1440" spans="1:7" x14ac:dyDescent="0.2">
      <c r="A1440" s="12" t="s">
        <v>16960</v>
      </c>
      <c r="B1440" s="12" t="s">
        <v>18425</v>
      </c>
      <c r="C1440" s="12" t="s">
        <v>18451</v>
      </c>
      <c r="D1440" s="12" t="s">
        <v>18457</v>
      </c>
      <c r="E1440" s="12" t="s">
        <v>3188</v>
      </c>
      <c r="F1440" s="12">
        <v>2.9189440000000002</v>
      </c>
      <c r="G1440" s="12">
        <f t="shared" si="22"/>
        <v>3</v>
      </c>
    </row>
    <row r="1441" spans="1:7" x14ac:dyDescent="0.2">
      <c r="A1441" s="12" t="s">
        <v>16960</v>
      </c>
      <c r="B1441" s="12" t="s">
        <v>18425</v>
      </c>
      <c r="C1441" s="12" t="s">
        <v>18451</v>
      </c>
      <c r="D1441" s="12" t="s">
        <v>18458</v>
      </c>
      <c r="E1441" s="12" t="s">
        <v>3188</v>
      </c>
      <c r="F1441" s="12">
        <v>3.3949400000000001</v>
      </c>
      <c r="G1441" s="12">
        <f t="shared" si="22"/>
        <v>3</v>
      </c>
    </row>
    <row r="1442" spans="1:7" x14ac:dyDescent="0.2">
      <c r="A1442" s="12" t="s">
        <v>16960</v>
      </c>
      <c r="B1442" s="12" t="s">
        <v>18425</v>
      </c>
      <c r="C1442" s="12" t="s">
        <v>18451</v>
      </c>
      <c r="D1442" s="12" t="s">
        <v>18459</v>
      </c>
      <c r="E1442" s="12" t="s">
        <v>3188</v>
      </c>
      <c r="F1442" s="12">
        <v>2.7590029999999999</v>
      </c>
      <c r="G1442" s="12">
        <f t="shared" si="22"/>
        <v>3</v>
      </c>
    </row>
    <row r="1443" spans="1:7" x14ac:dyDescent="0.2">
      <c r="A1443" s="12" t="s">
        <v>17039</v>
      </c>
      <c r="B1443" s="12" t="s">
        <v>18425</v>
      </c>
      <c r="C1443" s="12" t="s">
        <v>18460</v>
      </c>
      <c r="D1443" s="12" t="s">
        <v>18461</v>
      </c>
      <c r="E1443" s="12" t="s">
        <v>16963</v>
      </c>
      <c r="F1443" s="12">
        <v>2.955419</v>
      </c>
      <c r="G1443" s="12">
        <f t="shared" si="22"/>
        <v>3</v>
      </c>
    </row>
    <row r="1444" spans="1:7" x14ac:dyDescent="0.2">
      <c r="A1444" s="12" t="s">
        <v>16960</v>
      </c>
      <c r="B1444" s="12" t="s">
        <v>18425</v>
      </c>
      <c r="C1444" s="12" t="s">
        <v>642</v>
      </c>
      <c r="D1444" s="12" t="s">
        <v>18462</v>
      </c>
      <c r="E1444" s="12" t="s">
        <v>16963</v>
      </c>
      <c r="F1444" s="12">
        <v>3.533379</v>
      </c>
      <c r="G1444" s="12">
        <f t="shared" si="22"/>
        <v>4</v>
      </c>
    </row>
    <row r="1445" spans="1:7" x14ac:dyDescent="0.2">
      <c r="A1445" s="12" t="s">
        <v>16960</v>
      </c>
      <c r="B1445" s="12" t="s">
        <v>18425</v>
      </c>
      <c r="C1445" s="12" t="s">
        <v>642</v>
      </c>
      <c r="D1445" s="12" t="s">
        <v>18463</v>
      </c>
      <c r="E1445" s="12" t="s">
        <v>3188</v>
      </c>
      <c r="F1445" s="12">
        <v>3.6951550000000002</v>
      </c>
      <c r="G1445" s="12">
        <f t="shared" si="22"/>
        <v>4</v>
      </c>
    </row>
    <row r="1446" spans="1:7" x14ac:dyDescent="0.2">
      <c r="A1446" s="12" t="s">
        <v>16960</v>
      </c>
      <c r="B1446" s="12" t="s">
        <v>18425</v>
      </c>
      <c r="C1446" s="12" t="s">
        <v>642</v>
      </c>
      <c r="D1446" s="12" t="s">
        <v>18464</v>
      </c>
      <c r="E1446" s="12" t="s">
        <v>16963</v>
      </c>
      <c r="F1446" s="12">
        <v>3.9497450000000001</v>
      </c>
      <c r="G1446" s="12">
        <f t="shared" si="22"/>
        <v>4</v>
      </c>
    </row>
    <row r="1447" spans="1:7" x14ac:dyDescent="0.2">
      <c r="A1447" s="12" t="s">
        <v>16960</v>
      </c>
      <c r="B1447" s="12" t="s">
        <v>18425</v>
      </c>
      <c r="C1447" s="12" t="s">
        <v>642</v>
      </c>
      <c r="D1447" s="12" t="s">
        <v>18465</v>
      </c>
      <c r="E1447" s="12" t="s">
        <v>16963</v>
      </c>
      <c r="F1447" s="12">
        <v>3.7370040000000002</v>
      </c>
      <c r="G1447" s="12">
        <f t="shared" si="22"/>
        <v>4</v>
      </c>
    </row>
    <row r="1448" spans="1:7" x14ac:dyDescent="0.2">
      <c r="A1448" s="12" t="s">
        <v>16960</v>
      </c>
      <c r="B1448" s="12" t="s">
        <v>18425</v>
      </c>
      <c r="C1448" s="12" t="s">
        <v>642</v>
      </c>
      <c r="D1448" s="12" t="s">
        <v>18466</v>
      </c>
      <c r="E1448" s="12" t="s">
        <v>16963</v>
      </c>
      <c r="F1448" s="12">
        <v>3.9037850000000001</v>
      </c>
      <c r="G1448" s="12">
        <f t="shared" si="22"/>
        <v>4</v>
      </c>
    </row>
    <row r="1449" spans="1:7" x14ac:dyDescent="0.2">
      <c r="A1449" s="12" t="s">
        <v>16960</v>
      </c>
      <c r="B1449" s="12" t="s">
        <v>18425</v>
      </c>
      <c r="C1449" s="12" t="s">
        <v>642</v>
      </c>
      <c r="D1449" s="12" t="s">
        <v>18467</v>
      </c>
      <c r="E1449" s="12" t="s">
        <v>16963</v>
      </c>
      <c r="F1449" s="12">
        <v>3.623421</v>
      </c>
      <c r="G1449" s="12">
        <f t="shared" si="22"/>
        <v>4</v>
      </c>
    </row>
    <row r="1450" spans="1:7" x14ac:dyDescent="0.2">
      <c r="A1450" s="12" t="s">
        <v>16960</v>
      </c>
      <c r="B1450" s="12" t="s">
        <v>18425</v>
      </c>
      <c r="C1450" s="12" t="s">
        <v>642</v>
      </c>
      <c r="D1450" s="12" t="s">
        <v>156</v>
      </c>
      <c r="E1450" s="12" t="s">
        <v>16963</v>
      </c>
      <c r="F1450" s="12">
        <v>3.645092</v>
      </c>
      <c r="G1450" s="12">
        <f t="shared" si="22"/>
        <v>4</v>
      </c>
    </row>
    <row r="1451" spans="1:7" x14ac:dyDescent="0.2">
      <c r="A1451" s="12" t="s">
        <v>16960</v>
      </c>
      <c r="B1451" s="12" t="s">
        <v>18425</v>
      </c>
      <c r="C1451" s="12" t="s">
        <v>642</v>
      </c>
      <c r="D1451" s="12" t="s">
        <v>18468</v>
      </c>
      <c r="E1451" s="12" t="s">
        <v>16963</v>
      </c>
      <c r="F1451" s="12">
        <v>3.716904</v>
      </c>
      <c r="G1451" s="12">
        <f t="shared" si="22"/>
        <v>4</v>
      </c>
    </row>
    <row r="1452" spans="1:7" x14ac:dyDescent="0.2">
      <c r="A1452" s="12" t="s">
        <v>16960</v>
      </c>
      <c r="B1452" s="12" t="s">
        <v>18425</v>
      </c>
      <c r="C1452" s="12" t="s">
        <v>642</v>
      </c>
      <c r="D1452" s="12" t="s">
        <v>18469</v>
      </c>
      <c r="E1452" s="12" t="s">
        <v>3188</v>
      </c>
      <c r="F1452" s="12">
        <v>3.8693900000000001</v>
      </c>
      <c r="G1452" s="12">
        <f t="shared" si="22"/>
        <v>4</v>
      </c>
    </row>
    <row r="1453" spans="1:7" x14ac:dyDescent="0.2">
      <c r="A1453" s="12" t="s">
        <v>16960</v>
      </c>
      <c r="B1453" s="12" t="s">
        <v>18425</v>
      </c>
      <c r="C1453" s="12" t="s">
        <v>642</v>
      </c>
      <c r="D1453" s="12" t="s">
        <v>18470</v>
      </c>
      <c r="E1453" s="12" t="s">
        <v>3188</v>
      </c>
      <c r="F1453" s="12">
        <v>4.0887349999999998</v>
      </c>
      <c r="G1453" s="12">
        <f t="shared" si="22"/>
        <v>4</v>
      </c>
    </row>
    <row r="1454" spans="1:7" x14ac:dyDescent="0.2">
      <c r="A1454" s="12" t="s">
        <v>16960</v>
      </c>
      <c r="B1454" s="12" t="s">
        <v>18425</v>
      </c>
      <c r="C1454" s="12" t="s">
        <v>642</v>
      </c>
      <c r="D1454" s="12" t="s">
        <v>18471</v>
      </c>
      <c r="E1454" s="12" t="s">
        <v>3188</v>
      </c>
      <c r="F1454" s="12">
        <v>4.3521109999999998</v>
      </c>
      <c r="G1454" s="12">
        <f t="shared" si="22"/>
        <v>4</v>
      </c>
    </row>
    <row r="1455" spans="1:7" x14ac:dyDescent="0.2">
      <c r="A1455" s="12" t="s">
        <v>16960</v>
      </c>
      <c r="B1455" s="12" t="s">
        <v>18425</v>
      </c>
      <c r="C1455" s="12" t="s">
        <v>642</v>
      </c>
      <c r="D1455" s="12" t="s">
        <v>18472</v>
      </c>
      <c r="E1455" s="12" t="s">
        <v>3188</v>
      </c>
      <c r="F1455" s="12">
        <v>3.698213</v>
      </c>
      <c r="G1455" s="12">
        <f t="shared" si="22"/>
        <v>4</v>
      </c>
    </row>
    <row r="1456" spans="1:7" x14ac:dyDescent="0.2">
      <c r="A1456" s="12" t="s">
        <v>16960</v>
      </c>
      <c r="B1456" s="12" t="s">
        <v>18425</v>
      </c>
      <c r="C1456" s="12" t="s">
        <v>642</v>
      </c>
      <c r="D1456" s="12" t="s">
        <v>18473</v>
      </c>
      <c r="E1456" s="12" t="s">
        <v>16963</v>
      </c>
      <c r="F1456" s="12">
        <v>4.1270910000000001</v>
      </c>
      <c r="G1456" s="12">
        <f t="shared" si="22"/>
        <v>4</v>
      </c>
    </row>
    <row r="1457" spans="1:7" x14ac:dyDescent="0.2">
      <c r="A1457" s="12" t="s">
        <v>16960</v>
      </c>
      <c r="B1457" s="12" t="s">
        <v>18425</v>
      </c>
      <c r="C1457" s="12" t="s">
        <v>642</v>
      </c>
      <c r="D1457" s="12" t="s">
        <v>18474</v>
      </c>
      <c r="E1457" s="12" t="s">
        <v>3188</v>
      </c>
      <c r="F1457" s="12">
        <v>3.8234669999999999</v>
      </c>
      <c r="G1457" s="12">
        <f t="shared" si="22"/>
        <v>4</v>
      </c>
    </row>
    <row r="1458" spans="1:7" x14ac:dyDescent="0.2">
      <c r="A1458" s="12" t="s">
        <v>16960</v>
      </c>
      <c r="B1458" s="12" t="s">
        <v>18425</v>
      </c>
      <c r="C1458" s="12" t="s">
        <v>642</v>
      </c>
      <c r="D1458" s="12" t="s">
        <v>18475</v>
      </c>
      <c r="E1458" s="12" t="s">
        <v>3188</v>
      </c>
      <c r="F1458" s="12">
        <v>3.7001019999999998</v>
      </c>
      <c r="G1458" s="12">
        <f t="shared" si="22"/>
        <v>4</v>
      </c>
    </row>
    <row r="1459" spans="1:7" x14ac:dyDescent="0.2">
      <c r="A1459" s="12" t="s">
        <v>16960</v>
      </c>
      <c r="B1459" s="12" t="s">
        <v>18425</v>
      </c>
      <c r="C1459" s="12" t="s">
        <v>642</v>
      </c>
      <c r="D1459" s="12" t="s">
        <v>18476</v>
      </c>
      <c r="E1459" s="12" t="s">
        <v>16963</v>
      </c>
      <c r="F1459" s="12">
        <v>3.584015</v>
      </c>
      <c r="G1459" s="12">
        <f t="shared" si="22"/>
        <v>4</v>
      </c>
    </row>
    <row r="1460" spans="1:7" x14ac:dyDescent="0.2">
      <c r="A1460" s="12" t="s">
        <v>16960</v>
      </c>
      <c r="B1460" s="12" t="s">
        <v>18425</v>
      </c>
      <c r="C1460" s="12" t="s">
        <v>642</v>
      </c>
      <c r="D1460" s="12" t="s">
        <v>18477</v>
      </c>
      <c r="E1460" s="12" t="s">
        <v>3188</v>
      </c>
      <c r="F1460" s="12">
        <v>3.7542399999999998</v>
      </c>
      <c r="G1460" s="12">
        <f t="shared" si="22"/>
        <v>4</v>
      </c>
    </row>
    <row r="1461" spans="1:7" x14ac:dyDescent="0.2">
      <c r="A1461" s="12" t="s">
        <v>16960</v>
      </c>
      <c r="B1461" s="12" t="s">
        <v>18425</v>
      </c>
      <c r="C1461" s="12" t="s">
        <v>642</v>
      </c>
      <c r="D1461" s="12" t="s">
        <v>18478</v>
      </c>
      <c r="E1461" s="12" t="s">
        <v>16963</v>
      </c>
      <c r="F1461" s="12">
        <v>3.6893220000000002</v>
      </c>
      <c r="G1461" s="12">
        <f t="shared" si="22"/>
        <v>4</v>
      </c>
    </row>
    <row r="1462" spans="1:7" x14ac:dyDescent="0.2">
      <c r="A1462" s="12" t="s">
        <v>16960</v>
      </c>
      <c r="B1462" s="12" t="s">
        <v>18425</v>
      </c>
      <c r="C1462" s="12" t="s">
        <v>642</v>
      </c>
      <c r="D1462" s="12" t="s">
        <v>18479</v>
      </c>
      <c r="E1462" s="12" t="s">
        <v>16963</v>
      </c>
      <c r="F1462" s="12">
        <v>3.7794020000000002</v>
      </c>
      <c r="G1462" s="12">
        <f t="shared" si="22"/>
        <v>4</v>
      </c>
    </row>
    <row r="1463" spans="1:7" x14ac:dyDescent="0.2">
      <c r="A1463" s="12" t="s">
        <v>16960</v>
      </c>
      <c r="B1463" s="12" t="s">
        <v>18425</v>
      </c>
      <c r="C1463" s="12" t="s">
        <v>642</v>
      </c>
      <c r="D1463" s="12" t="s">
        <v>168</v>
      </c>
      <c r="E1463" s="12" t="s">
        <v>16963</v>
      </c>
      <c r="F1463" s="12">
        <v>3.854927</v>
      </c>
      <c r="G1463" s="12">
        <f t="shared" si="22"/>
        <v>4</v>
      </c>
    </row>
    <row r="1464" spans="1:7" x14ac:dyDescent="0.2">
      <c r="A1464" s="12" t="s">
        <v>16960</v>
      </c>
      <c r="B1464" s="12" t="s">
        <v>18425</v>
      </c>
      <c r="C1464" s="12" t="s">
        <v>642</v>
      </c>
      <c r="D1464" s="12" t="s">
        <v>18480</v>
      </c>
      <c r="E1464" s="12" t="s">
        <v>16963</v>
      </c>
      <c r="F1464" s="12">
        <v>3.645921</v>
      </c>
      <c r="G1464" s="12">
        <f t="shared" si="22"/>
        <v>4</v>
      </c>
    </row>
    <row r="1465" spans="1:7" x14ac:dyDescent="0.2">
      <c r="A1465" s="12" t="s">
        <v>16960</v>
      </c>
      <c r="B1465" s="12" t="s">
        <v>18425</v>
      </c>
      <c r="C1465" s="12" t="s">
        <v>642</v>
      </c>
      <c r="D1465" s="12" t="s">
        <v>18481</v>
      </c>
      <c r="E1465" s="12" t="s">
        <v>3188</v>
      </c>
      <c r="F1465" s="12">
        <v>3.9400599999999999</v>
      </c>
      <c r="G1465" s="12">
        <f t="shared" si="22"/>
        <v>4</v>
      </c>
    </row>
    <row r="1466" spans="1:7" x14ac:dyDescent="0.2">
      <c r="A1466" s="12" t="s">
        <v>16960</v>
      </c>
      <c r="B1466" s="12" t="s">
        <v>18425</v>
      </c>
      <c r="C1466" s="12" t="s">
        <v>642</v>
      </c>
      <c r="D1466" s="12" t="s">
        <v>18482</v>
      </c>
      <c r="E1466" s="12" t="s">
        <v>16963</v>
      </c>
      <c r="F1466" s="12">
        <v>3.8044850000000001</v>
      </c>
      <c r="G1466" s="12">
        <f t="shared" si="22"/>
        <v>4</v>
      </c>
    </row>
    <row r="1467" spans="1:7" x14ac:dyDescent="0.2">
      <c r="A1467" s="12" t="s">
        <v>16960</v>
      </c>
      <c r="B1467" s="12" t="s">
        <v>18425</v>
      </c>
      <c r="C1467" s="12" t="s">
        <v>642</v>
      </c>
      <c r="D1467" s="12" t="s">
        <v>18483</v>
      </c>
      <c r="E1467" s="12" t="s">
        <v>16963</v>
      </c>
      <c r="F1467" s="12">
        <v>3.799925</v>
      </c>
      <c r="G1467" s="12">
        <f t="shared" si="22"/>
        <v>4</v>
      </c>
    </row>
    <row r="1468" spans="1:7" x14ac:dyDescent="0.2">
      <c r="A1468" s="12" t="s">
        <v>16960</v>
      </c>
      <c r="B1468" s="12" t="s">
        <v>18425</v>
      </c>
      <c r="C1468" s="12" t="s">
        <v>642</v>
      </c>
      <c r="D1468" s="12" t="s">
        <v>18484</v>
      </c>
      <c r="E1468" s="12" t="s">
        <v>16963</v>
      </c>
      <c r="F1468" s="12">
        <v>3.7962159999999998</v>
      </c>
      <c r="G1468" s="12">
        <f t="shared" si="22"/>
        <v>4</v>
      </c>
    </row>
    <row r="1469" spans="1:7" x14ac:dyDescent="0.2">
      <c r="A1469" s="12" t="s">
        <v>16960</v>
      </c>
      <c r="B1469" s="12" t="s">
        <v>18425</v>
      </c>
      <c r="C1469" s="12" t="s">
        <v>635</v>
      </c>
      <c r="D1469" s="12" t="s">
        <v>18485</v>
      </c>
      <c r="E1469" s="12" t="s">
        <v>3188</v>
      </c>
      <c r="F1469" s="12">
        <v>3.765857</v>
      </c>
      <c r="G1469" s="12">
        <f t="shared" si="22"/>
        <v>4</v>
      </c>
    </row>
    <row r="1470" spans="1:7" x14ac:dyDescent="0.2">
      <c r="A1470" s="12" t="s">
        <v>16960</v>
      </c>
      <c r="B1470" s="12" t="s">
        <v>18425</v>
      </c>
      <c r="C1470" s="12" t="s">
        <v>635</v>
      </c>
      <c r="D1470" s="12" t="s">
        <v>18486</v>
      </c>
      <c r="E1470" s="12" t="s">
        <v>3188</v>
      </c>
      <c r="F1470" s="12">
        <v>3.825129</v>
      </c>
      <c r="G1470" s="12">
        <f t="shared" si="22"/>
        <v>4</v>
      </c>
    </row>
    <row r="1471" spans="1:7" x14ac:dyDescent="0.2">
      <c r="A1471" s="12" t="s">
        <v>16960</v>
      </c>
      <c r="B1471" s="12" t="s">
        <v>18425</v>
      </c>
      <c r="C1471" s="12" t="s">
        <v>635</v>
      </c>
      <c r="D1471" s="12" t="s">
        <v>18487</v>
      </c>
      <c r="E1471" s="12" t="s">
        <v>3188</v>
      </c>
      <c r="F1471" s="12">
        <v>3.5878329999999998</v>
      </c>
      <c r="G1471" s="12">
        <f t="shared" si="22"/>
        <v>4</v>
      </c>
    </row>
    <row r="1472" spans="1:7" x14ac:dyDescent="0.2">
      <c r="A1472" s="12" t="s">
        <v>16960</v>
      </c>
      <c r="B1472" s="12" t="s">
        <v>18425</v>
      </c>
      <c r="C1472" s="12" t="s">
        <v>642</v>
      </c>
      <c r="D1472" s="12" t="s">
        <v>18488</v>
      </c>
      <c r="E1472" s="12" t="s">
        <v>3188</v>
      </c>
      <c r="F1472" s="12">
        <v>3.6742710000000001</v>
      </c>
      <c r="G1472" s="12">
        <f t="shared" si="22"/>
        <v>4</v>
      </c>
    </row>
    <row r="1473" spans="1:7" x14ac:dyDescent="0.2">
      <c r="A1473" s="12" t="s">
        <v>16960</v>
      </c>
      <c r="B1473" s="12" t="s">
        <v>18425</v>
      </c>
      <c r="C1473" s="12" t="s">
        <v>642</v>
      </c>
      <c r="D1473" s="12" t="s">
        <v>18489</v>
      </c>
      <c r="E1473" s="12" t="s">
        <v>16963</v>
      </c>
      <c r="F1473" s="12">
        <v>4.1107189999999996</v>
      </c>
      <c r="G1473" s="12">
        <f t="shared" si="22"/>
        <v>4</v>
      </c>
    </row>
    <row r="1474" spans="1:7" x14ac:dyDescent="0.2">
      <c r="A1474" s="12" t="s">
        <v>16960</v>
      </c>
      <c r="B1474" s="12" t="s">
        <v>18425</v>
      </c>
      <c r="C1474" s="12" t="s">
        <v>642</v>
      </c>
      <c r="D1474" s="12" t="s">
        <v>18490</v>
      </c>
      <c r="E1474" s="12" t="s">
        <v>3188</v>
      </c>
      <c r="F1474" s="12">
        <v>3.7526229999999998</v>
      </c>
      <c r="G1474" s="12">
        <f t="shared" ref="G1474:G1537" si="23">ROUND(F1474,0)</f>
        <v>4</v>
      </c>
    </row>
    <row r="1475" spans="1:7" x14ac:dyDescent="0.2">
      <c r="A1475" s="12" t="s">
        <v>16960</v>
      </c>
      <c r="B1475" s="12" t="s">
        <v>18425</v>
      </c>
      <c r="C1475" s="12" t="s">
        <v>642</v>
      </c>
      <c r="D1475" s="12" t="s">
        <v>18491</v>
      </c>
      <c r="E1475" s="12" t="s">
        <v>3188</v>
      </c>
      <c r="F1475" s="12">
        <v>3.7322739999999999</v>
      </c>
      <c r="G1475" s="12">
        <f t="shared" si="23"/>
        <v>4</v>
      </c>
    </row>
    <row r="1476" spans="1:7" x14ac:dyDescent="0.2">
      <c r="A1476" s="12" t="s">
        <v>16960</v>
      </c>
      <c r="B1476" s="12" t="s">
        <v>18425</v>
      </c>
      <c r="C1476" s="12" t="s">
        <v>642</v>
      </c>
      <c r="D1476" s="12" t="s">
        <v>18492</v>
      </c>
      <c r="E1476" s="12" t="s">
        <v>16963</v>
      </c>
      <c r="F1476" s="12">
        <v>3.7255199999999999</v>
      </c>
      <c r="G1476" s="12">
        <f t="shared" si="23"/>
        <v>4</v>
      </c>
    </row>
    <row r="1477" spans="1:7" x14ac:dyDescent="0.2">
      <c r="A1477" s="12" t="s">
        <v>16960</v>
      </c>
      <c r="B1477" s="12" t="s">
        <v>18425</v>
      </c>
      <c r="C1477" s="12" t="s">
        <v>642</v>
      </c>
      <c r="D1477" s="12" t="s">
        <v>18493</v>
      </c>
      <c r="E1477" s="12" t="s">
        <v>16963</v>
      </c>
      <c r="F1477" s="12">
        <v>3.9020670000000002</v>
      </c>
      <c r="G1477" s="12">
        <f t="shared" si="23"/>
        <v>4</v>
      </c>
    </row>
    <row r="1478" spans="1:7" x14ac:dyDescent="0.2">
      <c r="A1478" s="12" t="s">
        <v>16960</v>
      </c>
      <c r="B1478" s="12" t="s">
        <v>18425</v>
      </c>
      <c r="C1478" s="12" t="s">
        <v>642</v>
      </c>
      <c r="D1478" s="12" t="s">
        <v>171</v>
      </c>
      <c r="E1478" s="12" t="s">
        <v>16963</v>
      </c>
      <c r="F1478" s="12">
        <v>3.5436260000000002</v>
      </c>
      <c r="G1478" s="12">
        <f t="shared" si="23"/>
        <v>4</v>
      </c>
    </row>
    <row r="1479" spans="1:7" x14ac:dyDescent="0.2">
      <c r="A1479" s="12" t="s">
        <v>16960</v>
      </c>
      <c r="B1479" s="12" t="s">
        <v>18425</v>
      </c>
      <c r="C1479" s="12" t="s">
        <v>642</v>
      </c>
      <c r="D1479" s="12" t="s">
        <v>18494</v>
      </c>
      <c r="E1479" s="12" t="s">
        <v>3188</v>
      </c>
      <c r="F1479" s="12">
        <v>3.7071730000000001</v>
      </c>
      <c r="G1479" s="12">
        <f t="shared" si="23"/>
        <v>4</v>
      </c>
    </row>
    <row r="1480" spans="1:7" x14ac:dyDescent="0.2">
      <c r="A1480" s="12" t="s">
        <v>16960</v>
      </c>
      <c r="B1480" s="12" t="s">
        <v>18425</v>
      </c>
      <c r="C1480" s="12" t="s">
        <v>642</v>
      </c>
      <c r="D1480" s="12" t="s">
        <v>18495</v>
      </c>
      <c r="E1480" s="12" t="s">
        <v>3188</v>
      </c>
      <c r="F1480" s="12">
        <v>3.7749259999999998</v>
      </c>
      <c r="G1480" s="12">
        <f t="shared" si="23"/>
        <v>4</v>
      </c>
    </row>
    <row r="1481" spans="1:7" x14ac:dyDescent="0.2">
      <c r="A1481" s="12" t="s">
        <v>16960</v>
      </c>
      <c r="B1481" s="12" t="s">
        <v>18425</v>
      </c>
      <c r="C1481" s="12" t="s">
        <v>642</v>
      </c>
      <c r="D1481" s="12" t="s">
        <v>18496</v>
      </c>
      <c r="E1481" s="12" t="s">
        <v>3188</v>
      </c>
      <c r="F1481" s="12">
        <v>3.6192220000000002</v>
      </c>
      <c r="G1481" s="12">
        <f t="shared" si="23"/>
        <v>4</v>
      </c>
    </row>
    <row r="1482" spans="1:7" x14ac:dyDescent="0.2">
      <c r="A1482" s="12" t="s">
        <v>16960</v>
      </c>
      <c r="B1482" s="12" t="s">
        <v>18425</v>
      </c>
      <c r="C1482" s="12" t="s">
        <v>642</v>
      </c>
      <c r="D1482" s="12" t="s">
        <v>18497</v>
      </c>
      <c r="E1482" s="12" t="s">
        <v>16963</v>
      </c>
      <c r="F1482" s="12">
        <v>3.9549349999999999</v>
      </c>
      <c r="G1482" s="12">
        <f t="shared" si="23"/>
        <v>4</v>
      </c>
    </row>
    <row r="1483" spans="1:7" x14ac:dyDescent="0.2">
      <c r="A1483" s="12" t="s">
        <v>16960</v>
      </c>
      <c r="B1483" s="12" t="s">
        <v>18425</v>
      </c>
      <c r="C1483" s="12" t="s">
        <v>642</v>
      </c>
      <c r="D1483" s="12" t="s">
        <v>18498</v>
      </c>
      <c r="E1483" s="12" t="s">
        <v>3188</v>
      </c>
      <c r="F1483" s="12">
        <v>3.7589399999999999</v>
      </c>
      <c r="G1483" s="12">
        <f t="shared" si="23"/>
        <v>4</v>
      </c>
    </row>
    <row r="1484" spans="1:7" x14ac:dyDescent="0.2">
      <c r="A1484" s="12" t="s">
        <v>16960</v>
      </c>
      <c r="B1484" s="12" t="s">
        <v>18425</v>
      </c>
      <c r="C1484" s="12" t="s">
        <v>642</v>
      </c>
      <c r="D1484" s="12" t="s">
        <v>18499</v>
      </c>
      <c r="E1484" s="12" t="s">
        <v>16963</v>
      </c>
      <c r="F1484" s="12">
        <v>4.3576680000000003</v>
      </c>
      <c r="G1484" s="12">
        <f t="shared" si="23"/>
        <v>4</v>
      </c>
    </row>
    <row r="1485" spans="1:7" x14ac:dyDescent="0.2">
      <c r="A1485" s="12" t="s">
        <v>16960</v>
      </c>
      <c r="B1485" s="12" t="s">
        <v>18425</v>
      </c>
      <c r="C1485" s="12" t="s">
        <v>635</v>
      </c>
      <c r="D1485" s="12" t="s">
        <v>18500</v>
      </c>
      <c r="E1485" s="12" t="s">
        <v>16963</v>
      </c>
      <c r="F1485" s="12">
        <v>3.659519</v>
      </c>
      <c r="G1485" s="12">
        <f t="shared" si="23"/>
        <v>4</v>
      </c>
    </row>
    <row r="1486" spans="1:7" x14ac:dyDescent="0.2">
      <c r="A1486" s="12" t="s">
        <v>16960</v>
      </c>
      <c r="B1486" s="12" t="s">
        <v>18425</v>
      </c>
      <c r="C1486" s="12" t="s">
        <v>635</v>
      </c>
      <c r="D1486" s="12" t="s">
        <v>18501</v>
      </c>
      <c r="E1486" s="12" t="s">
        <v>3188</v>
      </c>
      <c r="F1486" s="12">
        <v>3.6601430000000001</v>
      </c>
      <c r="G1486" s="12">
        <f t="shared" si="23"/>
        <v>4</v>
      </c>
    </row>
    <row r="1487" spans="1:7" x14ac:dyDescent="0.2">
      <c r="A1487" s="12" t="s">
        <v>16960</v>
      </c>
      <c r="B1487" s="12" t="s">
        <v>18425</v>
      </c>
      <c r="C1487" s="12" t="s">
        <v>635</v>
      </c>
      <c r="D1487" s="12" t="s">
        <v>18502</v>
      </c>
      <c r="E1487" s="12" t="s">
        <v>16963</v>
      </c>
      <c r="F1487" s="12">
        <v>3.7990870000000001</v>
      </c>
      <c r="G1487" s="12">
        <f t="shared" si="23"/>
        <v>4</v>
      </c>
    </row>
    <row r="1488" spans="1:7" x14ac:dyDescent="0.2">
      <c r="A1488" s="12" t="s">
        <v>16960</v>
      </c>
      <c r="B1488" s="12" t="s">
        <v>18425</v>
      </c>
      <c r="C1488" s="12" t="s">
        <v>635</v>
      </c>
      <c r="D1488" s="12" t="s">
        <v>18503</v>
      </c>
      <c r="E1488" s="12" t="s">
        <v>16963</v>
      </c>
      <c r="F1488" s="12">
        <v>3.8027669999999998</v>
      </c>
      <c r="G1488" s="12">
        <f t="shared" si="23"/>
        <v>4</v>
      </c>
    </row>
    <row r="1489" spans="1:7" x14ac:dyDescent="0.2">
      <c r="A1489" s="12" t="s">
        <v>16960</v>
      </c>
      <c r="B1489" s="12" t="s">
        <v>18425</v>
      </c>
      <c r="C1489" s="12" t="s">
        <v>635</v>
      </c>
      <c r="D1489" s="12" t="s">
        <v>18504</v>
      </c>
      <c r="E1489" s="12" t="s">
        <v>3188</v>
      </c>
      <c r="F1489" s="12">
        <v>3.8404229999999999</v>
      </c>
      <c r="G1489" s="12">
        <f t="shared" si="23"/>
        <v>4</v>
      </c>
    </row>
    <row r="1490" spans="1:7" x14ac:dyDescent="0.2">
      <c r="A1490" s="12" t="s">
        <v>16960</v>
      </c>
      <c r="B1490" s="12" t="s">
        <v>18425</v>
      </c>
      <c r="C1490" s="12" t="s">
        <v>635</v>
      </c>
      <c r="D1490" s="12" t="s">
        <v>18505</v>
      </c>
      <c r="E1490" s="12" t="s">
        <v>16963</v>
      </c>
      <c r="F1490" s="12">
        <v>3.7762250000000002</v>
      </c>
      <c r="G1490" s="12">
        <f t="shared" si="23"/>
        <v>4</v>
      </c>
    </row>
    <row r="1491" spans="1:7" x14ac:dyDescent="0.2">
      <c r="A1491" s="12" t="s">
        <v>16960</v>
      </c>
      <c r="B1491" s="12" t="s">
        <v>18425</v>
      </c>
      <c r="C1491" s="12" t="s">
        <v>635</v>
      </c>
      <c r="D1491" s="12" t="s">
        <v>18506</v>
      </c>
      <c r="E1491" s="12" t="s">
        <v>3188</v>
      </c>
      <c r="F1491" s="12">
        <v>4.0000249999999999</v>
      </c>
      <c r="G1491" s="12">
        <f t="shared" si="23"/>
        <v>4</v>
      </c>
    </row>
    <row r="1492" spans="1:7" x14ac:dyDescent="0.2">
      <c r="A1492" s="12" t="s">
        <v>16960</v>
      </c>
      <c r="B1492" s="12" t="s">
        <v>18425</v>
      </c>
      <c r="C1492" s="12" t="s">
        <v>635</v>
      </c>
      <c r="D1492" s="12" t="s">
        <v>18507</v>
      </c>
      <c r="E1492" s="12" t="s">
        <v>16963</v>
      </c>
      <c r="F1492" s="12">
        <v>3.8512309999999998</v>
      </c>
      <c r="G1492" s="12">
        <f t="shared" si="23"/>
        <v>4</v>
      </c>
    </row>
    <row r="1493" spans="1:7" x14ac:dyDescent="0.2">
      <c r="A1493" s="12" t="s">
        <v>16960</v>
      </c>
      <c r="B1493" s="12" t="s">
        <v>18425</v>
      </c>
      <c r="C1493" s="12" t="s">
        <v>635</v>
      </c>
      <c r="D1493" s="12" t="s">
        <v>18508</v>
      </c>
      <c r="E1493" s="12" t="s">
        <v>3188</v>
      </c>
      <c r="F1493" s="12">
        <v>3.7762159999999998</v>
      </c>
      <c r="G1493" s="12">
        <f t="shared" si="23"/>
        <v>4</v>
      </c>
    </row>
    <row r="1494" spans="1:7" x14ac:dyDescent="0.2">
      <c r="A1494" s="12" t="s">
        <v>16960</v>
      </c>
      <c r="B1494" s="12" t="s">
        <v>18425</v>
      </c>
      <c r="C1494" s="12" t="s">
        <v>635</v>
      </c>
      <c r="D1494" s="12" t="s">
        <v>18509</v>
      </c>
      <c r="E1494" s="12" t="s">
        <v>3188</v>
      </c>
      <c r="F1494" s="12">
        <v>3.5145580000000001</v>
      </c>
      <c r="G1494" s="12">
        <f t="shared" si="23"/>
        <v>4</v>
      </c>
    </row>
    <row r="1495" spans="1:7" x14ac:dyDescent="0.2">
      <c r="A1495" s="12" t="s">
        <v>16960</v>
      </c>
      <c r="B1495" s="12" t="s">
        <v>18425</v>
      </c>
      <c r="C1495" s="12" t="s">
        <v>635</v>
      </c>
      <c r="D1495" s="12" t="s">
        <v>18510</v>
      </c>
      <c r="E1495" s="12" t="s">
        <v>3188</v>
      </c>
      <c r="F1495" s="12">
        <v>3.9106070000000002</v>
      </c>
      <c r="G1495" s="12">
        <f t="shared" si="23"/>
        <v>4</v>
      </c>
    </row>
    <row r="1496" spans="1:7" x14ac:dyDescent="0.2">
      <c r="A1496" s="12" t="s">
        <v>16960</v>
      </c>
      <c r="B1496" s="12" t="s">
        <v>18425</v>
      </c>
      <c r="C1496" s="12" t="s">
        <v>635</v>
      </c>
      <c r="D1496" s="12" t="s">
        <v>18511</v>
      </c>
      <c r="E1496" s="12" t="s">
        <v>3188</v>
      </c>
      <c r="F1496" s="12">
        <v>3.8589630000000001</v>
      </c>
      <c r="G1496" s="12">
        <f t="shared" si="23"/>
        <v>4</v>
      </c>
    </row>
    <row r="1497" spans="1:7" x14ac:dyDescent="0.2">
      <c r="A1497" s="12" t="s">
        <v>16960</v>
      </c>
      <c r="B1497" s="12" t="s">
        <v>18425</v>
      </c>
      <c r="C1497" s="12" t="s">
        <v>635</v>
      </c>
      <c r="D1497" s="12" t="s">
        <v>18512</v>
      </c>
      <c r="E1497" s="12" t="s">
        <v>16963</v>
      </c>
      <c r="F1497" s="12">
        <v>3.6894559999999998</v>
      </c>
      <c r="G1497" s="12">
        <f t="shared" si="23"/>
        <v>4</v>
      </c>
    </row>
    <row r="1498" spans="1:7" x14ac:dyDescent="0.2">
      <c r="A1498" s="12" t="s">
        <v>16960</v>
      </c>
      <c r="B1498" s="12" t="s">
        <v>18425</v>
      </c>
      <c r="C1498" s="12" t="s">
        <v>635</v>
      </c>
      <c r="D1498" s="12" t="s">
        <v>18513</v>
      </c>
      <c r="E1498" s="12" t="s">
        <v>16963</v>
      </c>
      <c r="F1498" s="12">
        <v>3.848376</v>
      </c>
      <c r="G1498" s="12">
        <f t="shared" si="23"/>
        <v>4</v>
      </c>
    </row>
    <row r="1499" spans="1:7" x14ac:dyDescent="0.2">
      <c r="A1499" s="12" t="s">
        <v>16960</v>
      </c>
      <c r="B1499" s="12" t="s">
        <v>18425</v>
      </c>
      <c r="C1499" s="12" t="s">
        <v>635</v>
      </c>
      <c r="D1499" s="12" t="s">
        <v>18514</v>
      </c>
      <c r="E1499" s="12" t="s">
        <v>16963</v>
      </c>
      <c r="F1499" s="12">
        <v>3.7143540000000002</v>
      </c>
      <c r="G1499" s="12">
        <f t="shared" si="23"/>
        <v>4</v>
      </c>
    </row>
    <row r="1500" spans="1:7" x14ac:dyDescent="0.2">
      <c r="A1500" s="12" t="s">
        <v>16960</v>
      </c>
      <c r="B1500" s="12" t="s">
        <v>18425</v>
      </c>
      <c r="C1500" s="12" t="s">
        <v>635</v>
      </c>
      <c r="D1500" s="12" t="s">
        <v>18515</v>
      </c>
      <c r="E1500" s="12" t="s">
        <v>16963</v>
      </c>
      <c r="F1500" s="12">
        <v>3.7400389999999999</v>
      </c>
      <c r="G1500" s="12">
        <f t="shared" si="23"/>
        <v>4</v>
      </c>
    </row>
    <row r="1501" spans="1:7" x14ac:dyDescent="0.2">
      <c r="A1501" s="12" t="s">
        <v>16960</v>
      </c>
      <c r="B1501" s="12" t="s">
        <v>18425</v>
      </c>
      <c r="C1501" s="12" t="s">
        <v>635</v>
      </c>
      <c r="D1501" s="12" t="s">
        <v>18516</v>
      </c>
      <c r="E1501" s="12" t="s">
        <v>3188</v>
      </c>
      <c r="F1501" s="12">
        <v>4.4138799999999998</v>
      </c>
      <c r="G1501" s="12">
        <f t="shared" si="23"/>
        <v>4</v>
      </c>
    </row>
    <row r="1502" spans="1:7" x14ac:dyDescent="0.2">
      <c r="A1502" s="12" t="s">
        <v>16960</v>
      </c>
      <c r="B1502" s="12" t="s">
        <v>18425</v>
      </c>
      <c r="C1502" s="12" t="s">
        <v>635</v>
      </c>
      <c r="D1502" s="12" t="s">
        <v>18517</v>
      </c>
      <c r="E1502" s="12" t="s">
        <v>16963</v>
      </c>
      <c r="F1502" s="12">
        <v>3.74634</v>
      </c>
      <c r="G1502" s="12">
        <f t="shared" si="23"/>
        <v>4</v>
      </c>
    </row>
    <row r="1503" spans="1:7" x14ac:dyDescent="0.2">
      <c r="A1503" s="12" t="s">
        <v>16960</v>
      </c>
      <c r="B1503" s="12" t="s">
        <v>18425</v>
      </c>
      <c r="C1503" s="12" t="s">
        <v>635</v>
      </c>
      <c r="D1503" s="12" t="s">
        <v>18518</v>
      </c>
      <c r="E1503" s="12" t="s">
        <v>3188</v>
      </c>
      <c r="F1503" s="12">
        <v>3.7354180000000001</v>
      </c>
      <c r="G1503" s="12">
        <f t="shared" si="23"/>
        <v>4</v>
      </c>
    </row>
    <row r="1504" spans="1:7" x14ac:dyDescent="0.2">
      <c r="A1504" s="12" t="s">
        <v>16960</v>
      </c>
      <c r="B1504" s="12" t="s">
        <v>18425</v>
      </c>
      <c r="C1504" s="12" t="s">
        <v>635</v>
      </c>
      <c r="D1504" s="12" t="s">
        <v>18519</v>
      </c>
      <c r="E1504" s="12" t="s">
        <v>3188</v>
      </c>
      <c r="F1504" s="12">
        <v>3.8414640000000002</v>
      </c>
      <c r="G1504" s="12">
        <f t="shared" si="23"/>
        <v>4</v>
      </c>
    </row>
    <row r="1505" spans="1:7" x14ac:dyDescent="0.2">
      <c r="A1505" s="12" t="s">
        <v>16960</v>
      </c>
      <c r="B1505" s="12" t="s">
        <v>18425</v>
      </c>
      <c r="C1505" s="12" t="s">
        <v>635</v>
      </c>
      <c r="D1505" s="12" t="s">
        <v>18520</v>
      </c>
      <c r="E1505" s="12" t="s">
        <v>16963</v>
      </c>
      <c r="F1505" s="12">
        <v>3.790419</v>
      </c>
      <c r="G1505" s="12">
        <f t="shared" si="23"/>
        <v>4</v>
      </c>
    </row>
    <row r="1506" spans="1:7" x14ac:dyDescent="0.2">
      <c r="A1506" s="12" t="s">
        <v>16960</v>
      </c>
      <c r="B1506" s="12" t="s">
        <v>18425</v>
      </c>
      <c r="C1506" s="12" t="s">
        <v>635</v>
      </c>
      <c r="D1506" s="12" t="s">
        <v>18521</v>
      </c>
      <c r="E1506" s="12" t="s">
        <v>16963</v>
      </c>
      <c r="F1506" s="12">
        <v>3.7068720000000002</v>
      </c>
      <c r="G1506" s="12">
        <f t="shared" si="23"/>
        <v>4</v>
      </c>
    </row>
    <row r="1507" spans="1:7" x14ac:dyDescent="0.2">
      <c r="A1507" s="12" t="s">
        <v>16960</v>
      </c>
      <c r="B1507" s="12" t="s">
        <v>18425</v>
      </c>
      <c r="C1507" s="12" t="s">
        <v>635</v>
      </c>
      <c r="D1507" s="12" t="s">
        <v>18522</v>
      </c>
      <c r="E1507" s="12" t="s">
        <v>3188</v>
      </c>
      <c r="F1507" s="12">
        <v>3.587469</v>
      </c>
      <c r="G1507" s="12">
        <f t="shared" si="23"/>
        <v>4</v>
      </c>
    </row>
    <row r="1508" spans="1:7" x14ac:dyDescent="0.2">
      <c r="A1508" s="12" t="s">
        <v>16960</v>
      </c>
      <c r="B1508" s="12" t="s">
        <v>18425</v>
      </c>
      <c r="C1508" s="12" t="s">
        <v>635</v>
      </c>
      <c r="D1508" s="12" t="s">
        <v>18523</v>
      </c>
      <c r="E1508" s="12" t="s">
        <v>3188</v>
      </c>
      <c r="F1508" s="12">
        <v>3.5226359999999999</v>
      </c>
      <c r="G1508" s="12">
        <f t="shared" si="23"/>
        <v>4</v>
      </c>
    </row>
    <row r="1509" spans="1:7" x14ac:dyDescent="0.2">
      <c r="A1509" s="12" t="s">
        <v>16960</v>
      </c>
      <c r="B1509" s="12" t="s">
        <v>18425</v>
      </c>
      <c r="C1509" s="12" t="s">
        <v>635</v>
      </c>
      <c r="D1509" s="12" t="s">
        <v>18524</v>
      </c>
      <c r="E1509" s="12" t="s">
        <v>3188</v>
      </c>
      <c r="F1509" s="12">
        <v>3.8703050000000001</v>
      </c>
      <c r="G1509" s="12">
        <f t="shared" si="23"/>
        <v>4</v>
      </c>
    </row>
    <row r="1510" spans="1:7" x14ac:dyDescent="0.2">
      <c r="A1510" s="12" t="s">
        <v>16960</v>
      </c>
      <c r="B1510" s="12" t="s">
        <v>18425</v>
      </c>
      <c r="C1510" s="12" t="s">
        <v>635</v>
      </c>
      <c r="D1510" s="12" t="s">
        <v>18525</v>
      </c>
      <c r="E1510" s="12" t="s">
        <v>3188</v>
      </c>
      <c r="F1510" s="12">
        <v>3.996874</v>
      </c>
      <c r="G1510" s="12">
        <f t="shared" si="23"/>
        <v>4</v>
      </c>
    </row>
    <row r="1511" spans="1:7" x14ac:dyDescent="0.2">
      <c r="A1511" s="12" t="s">
        <v>16960</v>
      </c>
      <c r="B1511" s="12" t="s">
        <v>18425</v>
      </c>
      <c r="C1511" s="12" t="s">
        <v>18429</v>
      </c>
      <c r="D1511" s="12" t="s">
        <v>18526</v>
      </c>
      <c r="E1511" s="12" t="s">
        <v>16963</v>
      </c>
      <c r="F1511" s="12">
        <v>3.5242390000000001</v>
      </c>
      <c r="G1511" s="12">
        <f t="shared" si="23"/>
        <v>4</v>
      </c>
    </row>
    <row r="1512" spans="1:7" x14ac:dyDescent="0.2">
      <c r="A1512" s="12" t="s">
        <v>16960</v>
      </c>
      <c r="B1512" s="12" t="s">
        <v>18425</v>
      </c>
      <c r="C1512" s="12" t="s">
        <v>18429</v>
      </c>
      <c r="D1512" s="12" t="s">
        <v>18527</v>
      </c>
      <c r="E1512" s="12" t="s">
        <v>3188</v>
      </c>
      <c r="F1512" s="12">
        <v>3.6966350000000001</v>
      </c>
      <c r="G1512" s="12">
        <f t="shared" si="23"/>
        <v>4</v>
      </c>
    </row>
    <row r="1513" spans="1:7" x14ac:dyDescent="0.2">
      <c r="A1513" s="12" t="s">
        <v>16960</v>
      </c>
      <c r="B1513" s="12" t="s">
        <v>18425</v>
      </c>
      <c r="C1513" s="12" t="s">
        <v>18429</v>
      </c>
      <c r="D1513" s="12" t="s">
        <v>18528</v>
      </c>
      <c r="E1513" s="12" t="s">
        <v>16963</v>
      </c>
      <c r="F1513" s="12">
        <v>3.5753119999999998</v>
      </c>
      <c r="G1513" s="12">
        <f t="shared" si="23"/>
        <v>4</v>
      </c>
    </row>
    <row r="1514" spans="1:7" x14ac:dyDescent="0.2">
      <c r="A1514" s="12" t="s">
        <v>16960</v>
      </c>
      <c r="B1514" s="12" t="s">
        <v>18425</v>
      </c>
      <c r="C1514" s="12" t="s">
        <v>18429</v>
      </c>
      <c r="D1514" s="12" t="s">
        <v>18529</v>
      </c>
      <c r="E1514" s="12" t="s">
        <v>3188</v>
      </c>
      <c r="F1514" s="12">
        <v>4.3522059999999998</v>
      </c>
      <c r="G1514" s="12">
        <f t="shared" si="23"/>
        <v>4</v>
      </c>
    </row>
    <row r="1515" spans="1:7" x14ac:dyDescent="0.2">
      <c r="A1515" s="12" t="s">
        <v>16960</v>
      </c>
      <c r="B1515" s="12" t="s">
        <v>18425</v>
      </c>
      <c r="C1515" s="12" t="s">
        <v>18429</v>
      </c>
      <c r="D1515" s="12" t="s">
        <v>18530</v>
      </c>
      <c r="E1515" s="12" t="s">
        <v>16963</v>
      </c>
      <c r="F1515" s="12">
        <v>3.747846</v>
      </c>
      <c r="G1515" s="12">
        <f t="shared" si="23"/>
        <v>4</v>
      </c>
    </row>
    <row r="1516" spans="1:7" x14ac:dyDescent="0.2">
      <c r="A1516" s="12" t="s">
        <v>16960</v>
      </c>
      <c r="B1516" s="12" t="s">
        <v>18425</v>
      </c>
      <c r="C1516" s="12" t="s">
        <v>18429</v>
      </c>
      <c r="D1516" s="12" t="s">
        <v>18531</v>
      </c>
      <c r="E1516" s="12" t="s">
        <v>3188</v>
      </c>
      <c r="F1516" s="12">
        <v>3.7653979999999998</v>
      </c>
      <c r="G1516" s="12">
        <f t="shared" si="23"/>
        <v>4</v>
      </c>
    </row>
    <row r="1517" spans="1:7" x14ac:dyDescent="0.2">
      <c r="A1517" s="12" t="s">
        <v>16960</v>
      </c>
      <c r="B1517" s="12" t="s">
        <v>18425</v>
      </c>
      <c r="C1517" s="12" t="s">
        <v>18429</v>
      </c>
      <c r="D1517" s="12" t="s">
        <v>18532</v>
      </c>
      <c r="E1517" s="12" t="s">
        <v>3188</v>
      </c>
      <c r="F1517" s="12">
        <v>3.9163559999999999</v>
      </c>
      <c r="G1517" s="12">
        <f t="shared" si="23"/>
        <v>4</v>
      </c>
    </row>
    <row r="1518" spans="1:7" x14ac:dyDescent="0.2">
      <c r="A1518" s="12" t="s">
        <v>16960</v>
      </c>
      <c r="B1518" s="12" t="s">
        <v>18425</v>
      </c>
      <c r="C1518" s="12" t="s">
        <v>18429</v>
      </c>
      <c r="D1518" s="12" t="s">
        <v>18533</v>
      </c>
      <c r="E1518" s="12" t="s">
        <v>16963</v>
      </c>
      <c r="F1518" s="12">
        <v>3.837154</v>
      </c>
      <c r="G1518" s="12">
        <f t="shared" si="23"/>
        <v>4</v>
      </c>
    </row>
    <row r="1519" spans="1:7" x14ac:dyDescent="0.2">
      <c r="A1519" s="12" t="s">
        <v>16960</v>
      </c>
      <c r="B1519" s="12" t="s">
        <v>18425</v>
      </c>
      <c r="C1519" s="12" t="s">
        <v>18429</v>
      </c>
      <c r="D1519" s="12" t="s">
        <v>18534</v>
      </c>
      <c r="E1519" s="12" t="s">
        <v>16963</v>
      </c>
      <c r="F1519" s="12">
        <v>4.0560320000000001</v>
      </c>
      <c r="G1519" s="12">
        <f t="shared" si="23"/>
        <v>4</v>
      </c>
    </row>
    <row r="1520" spans="1:7" x14ac:dyDescent="0.2">
      <c r="A1520" s="12" t="s">
        <v>16960</v>
      </c>
      <c r="B1520" s="12" t="s">
        <v>18425</v>
      </c>
      <c r="C1520" s="12" t="s">
        <v>18429</v>
      </c>
      <c r="D1520" s="12" t="s">
        <v>18535</v>
      </c>
      <c r="E1520" s="12" t="s">
        <v>16963</v>
      </c>
      <c r="F1520" s="12">
        <v>3.812703</v>
      </c>
      <c r="G1520" s="12">
        <f t="shared" si="23"/>
        <v>4</v>
      </c>
    </row>
    <row r="1521" spans="1:7" x14ac:dyDescent="0.2">
      <c r="A1521" s="12" t="s">
        <v>16960</v>
      </c>
      <c r="B1521" s="12" t="s">
        <v>18425</v>
      </c>
      <c r="C1521" s="12" t="s">
        <v>18429</v>
      </c>
      <c r="D1521" s="12" t="s">
        <v>18536</v>
      </c>
      <c r="E1521" s="12" t="s">
        <v>16963</v>
      </c>
      <c r="F1521" s="12">
        <v>3.6333389999999999</v>
      </c>
      <c r="G1521" s="12">
        <f t="shared" si="23"/>
        <v>4</v>
      </c>
    </row>
    <row r="1522" spans="1:7" x14ac:dyDescent="0.2">
      <c r="A1522" s="12" t="s">
        <v>16960</v>
      </c>
      <c r="B1522" s="12" t="s">
        <v>18425</v>
      </c>
      <c r="C1522" s="12" t="s">
        <v>18429</v>
      </c>
      <c r="D1522" s="12" t="s">
        <v>18537</v>
      </c>
      <c r="E1522" s="12" t="s">
        <v>3188</v>
      </c>
      <c r="F1522" s="12">
        <v>3.9562330000000001</v>
      </c>
      <c r="G1522" s="12">
        <f t="shared" si="23"/>
        <v>4</v>
      </c>
    </row>
    <row r="1523" spans="1:7" x14ac:dyDescent="0.2">
      <c r="A1523" s="12" t="s">
        <v>16960</v>
      </c>
      <c r="B1523" s="12" t="s">
        <v>18425</v>
      </c>
      <c r="C1523" s="12" t="s">
        <v>18429</v>
      </c>
      <c r="D1523" s="12" t="s">
        <v>18538</v>
      </c>
      <c r="E1523" s="12" t="s">
        <v>16963</v>
      </c>
      <c r="F1523" s="12">
        <v>3.7668400000000002</v>
      </c>
      <c r="G1523" s="12">
        <f t="shared" si="23"/>
        <v>4</v>
      </c>
    </row>
    <row r="1524" spans="1:7" x14ac:dyDescent="0.2">
      <c r="A1524" s="12" t="s">
        <v>16960</v>
      </c>
      <c r="B1524" s="12" t="s">
        <v>18425</v>
      </c>
      <c r="C1524" s="12" t="s">
        <v>18429</v>
      </c>
      <c r="D1524" s="12" t="s">
        <v>18539</v>
      </c>
      <c r="E1524" s="12" t="s">
        <v>3188</v>
      </c>
      <c r="F1524" s="12">
        <v>3.844811</v>
      </c>
      <c r="G1524" s="12">
        <f t="shared" si="23"/>
        <v>4</v>
      </c>
    </row>
    <row r="1525" spans="1:7" x14ac:dyDescent="0.2">
      <c r="A1525" s="12" t="s">
        <v>16960</v>
      </c>
      <c r="B1525" s="12" t="s">
        <v>18425</v>
      </c>
      <c r="C1525" s="12" t="s">
        <v>18429</v>
      </c>
      <c r="D1525" s="12" t="s">
        <v>18540</v>
      </c>
      <c r="E1525" s="12" t="s">
        <v>3188</v>
      </c>
      <c r="F1525" s="12">
        <v>3.8753320000000002</v>
      </c>
      <c r="G1525" s="12">
        <f t="shared" si="23"/>
        <v>4</v>
      </c>
    </row>
    <row r="1526" spans="1:7" x14ac:dyDescent="0.2">
      <c r="A1526" s="12" t="s">
        <v>16960</v>
      </c>
      <c r="B1526" s="12" t="s">
        <v>18425</v>
      </c>
      <c r="C1526" s="12" t="s">
        <v>18429</v>
      </c>
      <c r="D1526" s="12" t="s">
        <v>18541</v>
      </c>
      <c r="E1526" s="12" t="s">
        <v>16963</v>
      </c>
      <c r="F1526" s="12">
        <v>4.4349429999999996</v>
      </c>
      <c r="G1526" s="12">
        <f t="shared" si="23"/>
        <v>4</v>
      </c>
    </row>
    <row r="1527" spans="1:7" x14ac:dyDescent="0.2">
      <c r="A1527" s="12" t="s">
        <v>16960</v>
      </c>
      <c r="B1527" s="12" t="s">
        <v>18425</v>
      </c>
      <c r="C1527" s="12" t="s">
        <v>18429</v>
      </c>
      <c r="D1527" s="12" t="s">
        <v>18542</v>
      </c>
      <c r="E1527" s="12" t="s">
        <v>3188</v>
      </c>
      <c r="F1527" s="12">
        <v>3.8153649999999999</v>
      </c>
      <c r="G1527" s="12">
        <f t="shared" si="23"/>
        <v>4</v>
      </c>
    </row>
    <row r="1528" spans="1:7" x14ac:dyDescent="0.2">
      <c r="A1528" s="12" t="s">
        <v>16960</v>
      </c>
      <c r="B1528" s="12" t="s">
        <v>18425</v>
      </c>
      <c r="C1528" s="12" t="s">
        <v>18429</v>
      </c>
      <c r="D1528" s="12" t="s">
        <v>18543</v>
      </c>
      <c r="E1528" s="12" t="s">
        <v>3188</v>
      </c>
      <c r="F1528" s="12">
        <v>3.7380260000000001</v>
      </c>
      <c r="G1528" s="12">
        <f t="shared" si="23"/>
        <v>4</v>
      </c>
    </row>
    <row r="1529" spans="1:7" x14ac:dyDescent="0.2">
      <c r="A1529" s="12" t="s">
        <v>16960</v>
      </c>
      <c r="B1529" s="12" t="s">
        <v>18425</v>
      </c>
      <c r="C1529" s="12" t="s">
        <v>18429</v>
      </c>
      <c r="D1529" s="12" t="s">
        <v>18544</v>
      </c>
      <c r="E1529" s="12" t="s">
        <v>3188</v>
      </c>
      <c r="F1529" s="12">
        <v>3.7905630000000001</v>
      </c>
      <c r="G1529" s="12">
        <f t="shared" si="23"/>
        <v>4</v>
      </c>
    </row>
    <row r="1530" spans="1:7" x14ac:dyDescent="0.2">
      <c r="A1530" s="12" t="s">
        <v>16960</v>
      </c>
      <c r="B1530" s="12" t="s">
        <v>18425</v>
      </c>
      <c r="C1530" s="12" t="s">
        <v>18429</v>
      </c>
      <c r="D1530" s="12" t="s">
        <v>18545</v>
      </c>
      <c r="E1530" s="12" t="s">
        <v>16963</v>
      </c>
      <c r="F1530" s="12">
        <v>3.6681720000000002</v>
      </c>
      <c r="G1530" s="12">
        <f t="shared" si="23"/>
        <v>4</v>
      </c>
    </row>
    <row r="1531" spans="1:7" x14ac:dyDescent="0.2">
      <c r="A1531" s="12" t="s">
        <v>16960</v>
      </c>
      <c r="B1531" s="12" t="s">
        <v>18425</v>
      </c>
      <c r="C1531" s="12" t="s">
        <v>18429</v>
      </c>
      <c r="D1531" s="12" t="s">
        <v>18546</v>
      </c>
      <c r="E1531" s="12" t="s">
        <v>16963</v>
      </c>
      <c r="F1531" s="12">
        <v>3.8582800000000002</v>
      </c>
      <c r="G1531" s="12">
        <f t="shared" si="23"/>
        <v>4</v>
      </c>
    </row>
    <row r="1532" spans="1:7" x14ac:dyDescent="0.2">
      <c r="A1532" s="12" t="s">
        <v>16960</v>
      </c>
      <c r="B1532" s="12" t="s">
        <v>18425</v>
      </c>
      <c r="C1532" s="12" t="s">
        <v>18429</v>
      </c>
      <c r="D1532" s="12" t="s">
        <v>18547</v>
      </c>
      <c r="E1532" s="12" t="s">
        <v>3188</v>
      </c>
      <c r="F1532" s="12">
        <v>3.50848</v>
      </c>
      <c r="G1532" s="12">
        <f t="shared" si="23"/>
        <v>4</v>
      </c>
    </row>
    <row r="1533" spans="1:7" x14ac:dyDescent="0.2">
      <c r="A1533" s="12" t="s">
        <v>16960</v>
      </c>
      <c r="B1533" s="12" t="s">
        <v>18425</v>
      </c>
      <c r="C1533" s="12" t="s">
        <v>18429</v>
      </c>
      <c r="D1533" s="12" t="s">
        <v>18548</v>
      </c>
      <c r="E1533" s="12" t="s">
        <v>3188</v>
      </c>
      <c r="F1533" s="12">
        <v>3.9537019999999998</v>
      </c>
      <c r="G1533" s="12">
        <f t="shared" si="23"/>
        <v>4</v>
      </c>
    </row>
    <row r="1534" spans="1:7" x14ac:dyDescent="0.2">
      <c r="A1534" s="12" t="s">
        <v>16960</v>
      </c>
      <c r="B1534" s="12" t="s">
        <v>18425</v>
      </c>
      <c r="C1534" s="12" t="s">
        <v>18429</v>
      </c>
      <c r="D1534" s="12" t="s">
        <v>18549</v>
      </c>
      <c r="E1534" s="12" t="s">
        <v>16963</v>
      </c>
      <c r="F1534" s="12">
        <v>3.9681340000000001</v>
      </c>
      <c r="G1534" s="12">
        <f t="shared" si="23"/>
        <v>4</v>
      </c>
    </row>
    <row r="1535" spans="1:7" x14ac:dyDescent="0.2">
      <c r="A1535" s="12" t="s">
        <v>16960</v>
      </c>
      <c r="B1535" s="12" t="s">
        <v>18425</v>
      </c>
      <c r="C1535" s="12" t="s">
        <v>18429</v>
      </c>
      <c r="D1535" s="12" t="s">
        <v>18550</v>
      </c>
      <c r="E1535" s="12" t="s">
        <v>3188</v>
      </c>
      <c r="F1535" s="12">
        <v>3.7685559999999998</v>
      </c>
      <c r="G1535" s="12">
        <f t="shared" si="23"/>
        <v>4</v>
      </c>
    </row>
    <row r="1536" spans="1:7" x14ac:dyDescent="0.2">
      <c r="A1536" s="12" t="s">
        <v>16960</v>
      </c>
      <c r="B1536" s="12" t="s">
        <v>18425</v>
      </c>
      <c r="C1536" s="12" t="s">
        <v>18429</v>
      </c>
      <c r="D1536" s="12" t="s">
        <v>18551</v>
      </c>
      <c r="E1536" s="12" t="s">
        <v>16963</v>
      </c>
      <c r="F1536" s="12">
        <v>4.3851339999999999</v>
      </c>
      <c r="G1536" s="12">
        <f t="shared" si="23"/>
        <v>4</v>
      </c>
    </row>
    <row r="1537" spans="1:7" x14ac:dyDescent="0.2">
      <c r="A1537" s="12" t="s">
        <v>16960</v>
      </c>
      <c r="B1537" s="12" t="s">
        <v>18425</v>
      </c>
      <c r="C1537" s="12" t="s">
        <v>18429</v>
      </c>
      <c r="D1537" s="12" t="s">
        <v>18552</v>
      </c>
      <c r="E1537" s="12" t="s">
        <v>16963</v>
      </c>
      <c r="F1537" s="12">
        <v>3.8470110000000002</v>
      </c>
      <c r="G1537" s="12">
        <f t="shared" si="23"/>
        <v>4</v>
      </c>
    </row>
    <row r="1538" spans="1:7" x14ac:dyDescent="0.2">
      <c r="A1538" s="12" t="s">
        <v>16960</v>
      </c>
      <c r="B1538" s="12" t="s">
        <v>18425</v>
      </c>
      <c r="C1538" s="12" t="s">
        <v>18429</v>
      </c>
      <c r="D1538" s="12" t="s">
        <v>18553</v>
      </c>
      <c r="E1538" s="12" t="s">
        <v>16963</v>
      </c>
      <c r="F1538" s="12">
        <v>4.3785879999999997</v>
      </c>
      <c r="G1538" s="12">
        <f t="shared" ref="G1538:G1601" si="24">ROUND(F1538,0)</f>
        <v>4</v>
      </c>
    </row>
    <row r="1539" spans="1:7" x14ac:dyDescent="0.2">
      <c r="A1539" s="12" t="s">
        <v>16960</v>
      </c>
      <c r="B1539" s="12" t="s">
        <v>18425</v>
      </c>
      <c r="C1539" s="12" t="s">
        <v>18429</v>
      </c>
      <c r="D1539" s="12" t="s">
        <v>18554</v>
      </c>
      <c r="E1539" s="12" t="s">
        <v>16963</v>
      </c>
      <c r="F1539" s="12">
        <v>3.8851100000000001</v>
      </c>
      <c r="G1539" s="12">
        <f t="shared" si="24"/>
        <v>4</v>
      </c>
    </row>
    <row r="1540" spans="1:7" x14ac:dyDescent="0.2">
      <c r="A1540" s="12" t="s">
        <v>16960</v>
      </c>
      <c r="B1540" s="12" t="s">
        <v>18425</v>
      </c>
      <c r="C1540" s="12" t="s">
        <v>18429</v>
      </c>
      <c r="D1540" s="12" t="s">
        <v>18555</v>
      </c>
      <c r="E1540" s="12" t="s">
        <v>16963</v>
      </c>
      <c r="F1540" s="12">
        <v>3.8198099999999999</v>
      </c>
      <c r="G1540" s="12">
        <f t="shared" si="24"/>
        <v>4</v>
      </c>
    </row>
    <row r="1541" spans="1:7" x14ac:dyDescent="0.2">
      <c r="A1541" s="12" t="s">
        <v>16960</v>
      </c>
      <c r="B1541" s="12" t="s">
        <v>18425</v>
      </c>
      <c r="C1541" s="12" t="s">
        <v>18429</v>
      </c>
      <c r="D1541" s="12" t="s">
        <v>18556</v>
      </c>
      <c r="E1541" s="12" t="s">
        <v>3188</v>
      </c>
      <c r="F1541" s="12">
        <v>3.8831099999999998</v>
      </c>
      <c r="G1541" s="12">
        <f t="shared" si="24"/>
        <v>4</v>
      </c>
    </row>
    <row r="1542" spans="1:7" x14ac:dyDescent="0.2">
      <c r="A1542" s="12" t="s">
        <v>16960</v>
      </c>
      <c r="B1542" s="12" t="s">
        <v>18425</v>
      </c>
      <c r="C1542" s="12" t="s">
        <v>18429</v>
      </c>
      <c r="D1542" s="12" t="s">
        <v>18557</v>
      </c>
      <c r="E1542" s="12" t="s">
        <v>16963</v>
      </c>
      <c r="F1542" s="12">
        <v>3.7820640000000001</v>
      </c>
      <c r="G1542" s="12">
        <f t="shared" si="24"/>
        <v>4</v>
      </c>
    </row>
    <row r="1543" spans="1:7" x14ac:dyDescent="0.2">
      <c r="A1543" s="12" t="s">
        <v>16960</v>
      </c>
      <c r="B1543" s="12" t="s">
        <v>18425</v>
      </c>
      <c r="C1543" s="12" t="s">
        <v>18429</v>
      </c>
      <c r="D1543" s="12" t="s">
        <v>18558</v>
      </c>
      <c r="E1543" s="12" t="s">
        <v>3188</v>
      </c>
      <c r="F1543" s="12">
        <v>3.6470579999999999</v>
      </c>
      <c r="G1543" s="12">
        <f t="shared" si="24"/>
        <v>4</v>
      </c>
    </row>
    <row r="1544" spans="1:7" x14ac:dyDescent="0.2">
      <c r="A1544" s="12" t="s">
        <v>16960</v>
      </c>
      <c r="B1544" s="12" t="s">
        <v>18425</v>
      </c>
      <c r="C1544" s="12" t="s">
        <v>18429</v>
      </c>
      <c r="D1544" s="12" t="s">
        <v>18559</v>
      </c>
      <c r="E1544" s="12" t="s">
        <v>16963</v>
      </c>
      <c r="F1544" s="12">
        <v>3.722807</v>
      </c>
      <c r="G1544" s="12">
        <f t="shared" si="24"/>
        <v>4</v>
      </c>
    </row>
    <row r="1545" spans="1:7" x14ac:dyDescent="0.2">
      <c r="A1545" s="12" t="s">
        <v>16960</v>
      </c>
      <c r="B1545" s="12" t="s">
        <v>18425</v>
      </c>
      <c r="C1545" s="12" t="s">
        <v>18429</v>
      </c>
      <c r="D1545" s="12" t="s">
        <v>18560</v>
      </c>
      <c r="E1545" s="12" t="s">
        <v>3188</v>
      </c>
      <c r="F1545" s="12">
        <v>3.5853679999999999</v>
      </c>
      <c r="G1545" s="12">
        <f t="shared" si="24"/>
        <v>4</v>
      </c>
    </row>
    <row r="1546" spans="1:7" x14ac:dyDescent="0.2">
      <c r="A1546" s="12" t="s">
        <v>16960</v>
      </c>
      <c r="B1546" s="12" t="s">
        <v>18425</v>
      </c>
      <c r="C1546" s="12" t="s">
        <v>18429</v>
      </c>
      <c r="D1546" s="12" t="s">
        <v>18561</v>
      </c>
      <c r="E1546" s="12" t="s">
        <v>16963</v>
      </c>
      <c r="F1546" s="12">
        <v>3.7320530000000001</v>
      </c>
      <c r="G1546" s="12">
        <f t="shared" si="24"/>
        <v>4</v>
      </c>
    </row>
    <row r="1547" spans="1:7" x14ac:dyDescent="0.2">
      <c r="A1547" s="12" t="s">
        <v>16960</v>
      </c>
      <c r="B1547" s="12" t="s">
        <v>18425</v>
      </c>
      <c r="C1547" s="12" t="s">
        <v>18429</v>
      </c>
      <c r="D1547" s="12" t="s">
        <v>18562</v>
      </c>
      <c r="E1547" s="12" t="s">
        <v>3188</v>
      </c>
      <c r="F1547" s="12">
        <v>3.9260510000000002</v>
      </c>
      <c r="G1547" s="12">
        <f t="shared" si="24"/>
        <v>4</v>
      </c>
    </row>
    <row r="1548" spans="1:7" x14ac:dyDescent="0.2">
      <c r="A1548" s="12" t="s">
        <v>16960</v>
      </c>
      <c r="B1548" s="12" t="s">
        <v>18425</v>
      </c>
      <c r="C1548" s="12" t="s">
        <v>18429</v>
      </c>
      <c r="D1548" s="12" t="s">
        <v>18563</v>
      </c>
      <c r="E1548" s="12" t="s">
        <v>16963</v>
      </c>
      <c r="F1548" s="12">
        <v>3.7325179999999998</v>
      </c>
      <c r="G1548" s="12">
        <f t="shared" si="24"/>
        <v>4</v>
      </c>
    </row>
    <row r="1549" spans="1:7" x14ac:dyDescent="0.2">
      <c r="A1549" s="12" t="s">
        <v>16960</v>
      </c>
      <c r="B1549" s="12" t="s">
        <v>18425</v>
      </c>
      <c r="C1549" s="12" t="s">
        <v>18429</v>
      </c>
      <c r="D1549" s="12" t="s">
        <v>18564</v>
      </c>
      <c r="E1549" s="12" t="s">
        <v>3188</v>
      </c>
      <c r="F1549" s="12">
        <v>3.6115650000000001</v>
      </c>
      <c r="G1549" s="12">
        <f t="shared" si="24"/>
        <v>4</v>
      </c>
    </row>
    <row r="1550" spans="1:7" x14ac:dyDescent="0.2">
      <c r="A1550" s="12" t="s">
        <v>16960</v>
      </c>
      <c r="B1550" s="12" t="s">
        <v>18425</v>
      </c>
      <c r="C1550" s="12" t="s">
        <v>18429</v>
      </c>
      <c r="D1550" s="12" t="s">
        <v>18565</v>
      </c>
      <c r="E1550" s="12" t="s">
        <v>3188</v>
      </c>
      <c r="F1550" s="12">
        <v>4.0526470000000003</v>
      </c>
      <c r="G1550" s="12">
        <f t="shared" si="24"/>
        <v>4</v>
      </c>
    </row>
    <row r="1551" spans="1:7" x14ac:dyDescent="0.2">
      <c r="A1551" s="12" t="s">
        <v>16960</v>
      </c>
      <c r="B1551" s="12" t="s">
        <v>18425</v>
      </c>
      <c r="C1551" s="12" t="s">
        <v>18429</v>
      </c>
      <c r="D1551" s="12" t="s">
        <v>18566</v>
      </c>
      <c r="E1551" s="12" t="s">
        <v>16963</v>
      </c>
      <c r="F1551" s="12">
        <v>4.4958900000000002</v>
      </c>
      <c r="G1551" s="12">
        <f t="shared" si="24"/>
        <v>4</v>
      </c>
    </row>
    <row r="1552" spans="1:7" x14ac:dyDescent="0.2">
      <c r="A1552" s="12" t="s">
        <v>16960</v>
      </c>
      <c r="B1552" s="12" t="s">
        <v>18425</v>
      </c>
      <c r="C1552" s="12" t="s">
        <v>18429</v>
      </c>
      <c r="D1552" s="12" t="s">
        <v>18567</v>
      </c>
      <c r="E1552" s="12" t="s">
        <v>3188</v>
      </c>
      <c r="F1552" s="12">
        <v>3.8165279999999999</v>
      </c>
      <c r="G1552" s="12">
        <f t="shared" si="24"/>
        <v>4</v>
      </c>
    </row>
    <row r="1553" spans="1:7" x14ac:dyDescent="0.2">
      <c r="A1553" s="12" t="s">
        <v>16960</v>
      </c>
      <c r="B1553" s="12" t="s">
        <v>18425</v>
      </c>
      <c r="C1553" s="12" t="s">
        <v>18429</v>
      </c>
      <c r="D1553" s="12" t="s">
        <v>18568</v>
      </c>
      <c r="E1553" s="12" t="s">
        <v>3188</v>
      </c>
      <c r="F1553" s="12">
        <v>3.8677709999999998</v>
      </c>
      <c r="G1553" s="12">
        <f t="shared" si="24"/>
        <v>4</v>
      </c>
    </row>
    <row r="1554" spans="1:7" x14ac:dyDescent="0.2">
      <c r="A1554" s="12" t="s">
        <v>16960</v>
      </c>
      <c r="B1554" s="12" t="s">
        <v>18425</v>
      </c>
      <c r="C1554" s="12" t="s">
        <v>18429</v>
      </c>
      <c r="D1554" s="12" t="s">
        <v>18569</v>
      </c>
      <c r="E1554" s="12" t="s">
        <v>16963</v>
      </c>
      <c r="F1554" s="12">
        <v>3.8990550000000002</v>
      </c>
      <c r="G1554" s="12">
        <f t="shared" si="24"/>
        <v>4</v>
      </c>
    </row>
    <row r="1555" spans="1:7" x14ac:dyDescent="0.2">
      <c r="A1555" s="12" t="s">
        <v>16960</v>
      </c>
      <c r="B1555" s="12" t="s">
        <v>18425</v>
      </c>
      <c r="C1555" s="12" t="s">
        <v>18429</v>
      </c>
      <c r="D1555" s="12" t="s">
        <v>18570</v>
      </c>
      <c r="E1555" s="12" t="s">
        <v>16963</v>
      </c>
      <c r="F1555" s="12">
        <v>3.631078</v>
      </c>
      <c r="G1555" s="12">
        <f t="shared" si="24"/>
        <v>4</v>
      </c>
    </row>
    <row r="1556" spans="1:7" x14ac:dyDescent="0.2">
      <c r="A1556" s="12" t="s">
        <v>16960</v>
      </c>
      <c r="B1556" s="12" t="s">
        <v>18425</v>
      </c>
      <c r="C1556" s="12" t="s">
        <v>18429</v>
      </c>
      <c r="D1556" s="12" t="s">
        <v>18571</v>
      </c>
      <c r="E1556" s="12" t="s">
        <v>16963</v>
      </c>
      <c r="F1556" s="12">
        <v>3.9450609999999999</v>
      </c>
      <c r="G1556" s="12">
        <f t="shared" si="24"/>
        <v>4</v>
      </c>
    </row>
    <row r="1557" spans="1:7" x14ac:dyDescent="0.2">
      <c r="A1557" s="12" t="s">
        <v>16960</v>
      </c>
      <c r="B1557" s="12" t="s">
        <v>18425</v>
      </c>
      <c r="C1557" s="12" t="s">
        <v>18429</v>
      </c>
      <c r="D1557" s="12" t="s">
        <v>18572</v>
      </c>
      <c r="E1557" s="12" t="s">
        <v>3188</v>
      </c>
      <c r="F1557" s="12">
        <v>3.9246289999999999</v>
      </c>
      <c r="G1557" s="12">
        <f t="shared" si="24"/>
        <v>4</v>
      </c>
    </row>
    <row r="1558" spans="1:7" x14ac:dyDescent="0.2">
      <c r="A1558" s="12" t="s">
        <v>16960</v>
      </c>
      <c r="B1558" s="12" t="s">
        <v>18425</v>
      </c>
      <c r="C1558" s="12" t="s">
        <v>18429</v>
      </c>
      <c r="D1558" s="12" t="s">
        <v>18573</v>
      </c>
      <c r="E1558" s="12" t="s">
        <v>3188</v>
      </c>
      <c r="F1558" s="12">
        <v>3.9614280000000002</v>
      </c>
      <c r="G1558" s="12">
        <f t="shared" si="24"/>
        <v>4</v>
      </c>
    </row>
    <row r="1559" spans="1:7" x14ac:dyDescent="0.2">
      <c r="A1559" s="12" t="s">
        <v>16960</v>
      </c>
      <c r="B1559" s="12" t="s">
        <v>18425</v>
      </c>
      <c r="C1559" s="12" t="s">
        <v>18429</v>
      </c>
      <c r="D1559" s="12" t="s">
        <v>18574</v>
      </c>
      <c r="E1559" s="12" t="s">
        <v>16963</v>
      </c>
      <c r="F1559" s="12">
        <v>3.7574049999999999</v>
      </c>
      <c r="G1559" s="12">
        <f t="shared" si="24"/>
        <v>4</v>
      </c>
    </row>
    <row r="1560" spans="1:7" x14ac:dyDescent="0.2">
      <c r="A1560" s="12" t="s">
        <v>16960</v>
      </c>
      <c r="B1560" s="12" t="s">
        <v>18425</v>
      </c>
      <c r="C1560" s="12" t="s">
        <v>18429</v>
      </c>
      <c r="D1560" s="12" t="s">
        <v>18575</v>
      </c>
      <c r="E1560" s="12" t="s">
        <v>16963</v>
      </c>
      <c r="F1560" s="12">
        <v>3.8241200000000002</v>
      </c>
      <c r="G1560" s="12">
        <f t="shared" si="24"/>
        <v>4</v>
      </c>
    </row>
    <row r="1561" spans="1:7" x14ac:dyDescent="0.2">
      <c r="A1561" s="12" t="s">
        <v>16960</v>
      </c>
      <c r="B1561" s="12" t="s">
        <v>18425</v>
      </c>
      <c r="C1561" s="12" t="s">
        <v>18429</v>
      </c>
      <c r="D1561" s="12" t="s">
        <v>18576</v>
      </c>
      <c r="E1561" s="12" t="s">
        <v>16963</v>
      </c>
      <c r="F1561" s="12">
        <v>3.7074220000000002</v>
      </c>
      <c r="G1561" s="12">
        <f t="shared" si="24"/>
        <v>4</v>
      </c>
    </row>
    <row r="1562" spans="1:7" x14ac:dyDescent="0.2">
      <c r="A1562" s="12" t="s">
        <v>16960</v>
      </c>
      <c r="B1562" s="12" t="s">
        <v>18425</v>
      </c>
      <c r="C1562" s="12" t="s">
        <v>18429</v>
      </c>
      <c r="D1562" s="12" t="s">
        <v>18577</v>
      </c>
      <c r="E1562" s="12" t="s">
        <v>3188</v>
      </c>
      <c r="F1562" s="12">
        <v>3.778009</v>
      </c>
      <c r="G1562" s="12">
        <f t="shared" si="24"/>
        <v>4</v>
      </c>
    </row>
    <row r="1563" spans="1:7" x14ac:dyDescent="0.2">
      <c r="A1563" s="12" t="s">
        <v>16960</v>
      </c>
      <c r="B1563" s="12" t="s">
        <v>18425</v>
      </c>
      <c r="C1563" s="12" t="s">
        <v>18429</v>
      </c>
      <c r="D1563" s="12" t="s">
        <v>18578</v>
      </c>
      <c r="E1563" s="12" t="s">
        <v>16963</v>
      </c>
      <c r="F1563" s="12">
        <v>3.6244329999999998</v>
      </c>
      <c r="G1563" s="12">
        <f t="shared" si="24"/>
        <v>4</v>
      </c>
    </row>
    <row r="1564" spans="1:7" x14ac:dyDescent="0.2">
      <c r="A1564" s="12" t="s">
        <v>16960</v>
      </c>
      <c r="B1564" s="12" t="s">
        <v>18425</v>
      </c>
      <c r="C1564" s="12" t="s">
        <v>18429</v>
      </c>
      <c r="D1564" s="12" t="s">
        <v>18579</v>
      </c>
      <c r="E1564" s="12" t="s">
        <v>3188</v>
      </c>
      <c r="F1564" s="12">
        <v>3.7363400000000002</v>
      </c>
      <c r="G1564" s="12">
        <f t="shared" si="24"/>
        <v>4</v>
      </c>
    </row>
    <row r="1565" spans="1:7" x14ac:dyDescent="0.2">
      <c r="A1565" s="12" t="s">
        <v>16960</v>
      </c>
      <c r="B1565" s="12" t="s">
        <v>18425</v>
      </c>
      <c r="C1565" s="12" t="s">
        <v>18429</v>
      </c>
      <c r="D1565" s="12" t="s">
        <v>18580</v>
      </c>
      <c r="E1565" s="12" t="s">
        <v>16963</v>
      </c>
      <c r="F1565" s="12">
        <v>3.7034509999999998</v>
      </c>
      <c r="G1565" s="12">
        <f t="shared" si="24"/>
        <v>4</v>
      </c>
    </row>
    <row r="1566" spans="1:7" x14ac:dyDescent="0.2">
      <c r="A1566" s="12" t="s">
        <v>16960</v>
      </c>
      <c r="B1566" s="12" t="s">
        <v>18425</v>
      </c>
      <c r="C1566" s="12" t="s">
        <v>18429</v>
      </c>
      <c r="D1566" s="12" t="s">
        <v>18581</v>
      </c>
      <c r="E1566" s="12" t="s">
        <v>16963</v>
      </c>
      <c r="F1566" s="12">
        <v>3.8985949999999998</v>
      </c>
      <c r="G1566" s="12">
        <f t="shared" si="24"/>
        <v>4</v>
      </c>
    </row>
    <row r="1567" spans="1:7" x14ac:dyDescent="0.2">
      <c r="A1567" s="12" t="s">
        <v>16960</v>
      </c>
      <c r="B1567" s="12" t="s">
        <v>18425</v>
      </c>
      <c r="C1567" s="12" t="s">
        <v>18429</v>
      </c>
      <c r="D1567" s="12" t="s">
        <v>18582</v>
      </c>
      <c r="E1567" s="12" t="s">
        <v>16963</v>
      </c>
      <c r="F1567" s="12">
        <v>3.936299</v>
      </c>
      <c r="G1567" s="12">
        <f t="shared" si="24"/>
        <v>4</v>
      </c>
    </row>
    <row r="1568" spans="1:7" x14ac:dyDescent="0.2">
      <c r="A1568" s="12" t="s">
        <v>16960</v>
      </c>
      <c r="B1568" s="12" t="s">
        <v>18425</v>
      </c>
      <c r="C1568" s="12" t="s">
        <v>18429</v>
      </c>
      <c r="D1568" s="12" t="s">
        <v>18583</v>
      </c>
      <c r="E1568" s="12" t="s">
        <v>3188</v>
      </c>
      <c r="F1568" s="12">
        <v>3.570255</v>
      </c>
      <c r="G1568" s="12">
        <f t="shared" si="24"/>
        <v>4</v>
      </c>
    </row>
    <row r="1569" spans="1:7" x14ac:dyDescent="0.2">
      <c r="A1569" s="12" t="s">
        <v>16960</v>
      </c>
      <c r="B1569" s="12" t="s">
        <v>18425</v>
      </c>
      <c r="C1569" s="12" t="s">
        <v>18429</v>
      </c>
      <c r="D1569" s="12" t="s">
        <v>18584</v>
      </c>
      <c r="E1569" s="12" t="s">
        <v>16963</v>
      </c>
      <c r="F1569" s="12">
        <v>3.8605960000000001</v>
      </c>
      <c r="G1569" s="12">
        <f t="shared" si="24"/>
        <v>4</v>
      </c>
    </row>
    <row r="1570" spans="1:7" x14ac:dyDescent="0.2">
      <c r="A1570" s="12" t="s">
        <v>16960</v>
      </c>
      <c r="B1570" s="12" t="s">
        <v>18425</v>
      </c>
      <c r="C1570" s="12" t="s">
        <v>18429</v>
      </c>
      <c r="D1570" s="12" t="s">
        <v>18585</v>
      </c>
      <c r="E1570" s="12" t="s">
        <v>16963</v>
      </c>
      <c r="F1570" s="12">
        <v>4.4699980000000004</v>
      </c>
      <c r="G1570" s="12">
        <f t="shared" si="24"/>
        <v>4</v>
      </c>
    </row>
    <row r="1571" spans="1:7" x14ac:dyDescent="0.2">
      <c r="A1571" s="12" t="s">
        <v>16960</v>
      </c>
      <c r="B1571" s="12" t="s">
        <v>18425</v>
      </c>
      <c r="C1571" s="12" t="s">
        <v>18429</v>
      </c>
      <c r="D1571" s="12" t="s">
        <v>18586</v>
      </c>
      <c r="E1571" s="12" t="s">
        <v>3188</v>
      </c>
      <c r="F1571" s="12">
        <v>3.737009</v>
      </c>
      <c r="G1571" s="12">
        <f t="shared" si="24"/>
        <v>4</v>
      </c>
    </row>
    <row r="1572" spans="1:7" x14ac:dyDescent="0.2">
      <c r="A1572" s="12" t="s">
        <v>16960</v>
      </c>
      <c r="B1572" s="12" t="s">
        <v>18425</v>
      </c>
      <c r="C1572" s="12" t="s">
        <v>18429</v>
      </c>
      <c r="D1572" s="12" t="s">
        <v>18587</v>
      </c>
      <c r="E1572" s="12" t="s">
        <v>16963</v>
      </c>
      <c r="F1572" s="12">
        <v>3.8536990000000002</v>
      </c>
      <c r="G1572" s="12">
        <f t="shared" si="24"/>
        <v>4</v>
      </c>
    </row>
    <row r="1573" spans="1:7" x14ac:dyDescent="0.2">
      <c r="A1573" s="12" t="s">
        <v>16960</v>
      </c>
      <c r="B1573" s="12" t="s">
        <v>18425</v>
      </c>
      <c r="C1573" s="12" t="s">
        <v>18429</v>
      </c>
      <c r="D1573" s="12" t="s">
        <v>18588</v>
      </c>
      <c r="E1573" s="12" t="s">
        <v>3188</v>
      </c>
      <c r="F1573" s="12">
        <v>3.6187230000000001</v>
      </c>
      <c r="G1573" s="12">
        <f t="shared" si="24"/>
        <v>4</v>
      </c>
    </row>
    <row r="1574" spans="1:7" x14ac:dyDescent="0.2">
      <c r="A1574" s="12" t="s">
        <v>16960</v>
      </c>
      <c r="B1574" s="12" t="s">
        <v>18425</v>
      </c>
      <c r="C1574" s="12" t="s">
        <v>642</v>
      </c>
      <c r="D1574" s="12" t="s">
        <v>18589</v>
      </c>
      <c r="E1574" s="12" t="s">
        <v>16963</v>
      </c>
      <c r="F1574" s="12">
        <v>3.6540520000000001</v>
      </c>
      <c r="G1574" s="12">
        <f t="shared" si="24"/>
        <v>4</v>
      </c>
    </row>
    <row r="1575" spans="1:7" x14ac:dyDescent="0.2">
      <c r="A1575" s="12" t="s">
        <v>16960</v>
      </c>
      <c r="B1575" s="12" t="s">
        <v>18425</v>
      </c>
      <c r="C1575" s="12" t="s">
        <v>18429</v>
      </c>
      <c r="D1575" s="12" t="s">
        <v>18590</v>
      </c>
      <c r="E1575" s="12" t="s">
        <v>16963</v>
      </c>
      <c r="F1575" s="12">
        <v>3.8059210000000001</v>
      </c>
      <c r="G1575" s="12">
        <f t="shared" si="24"/>
        <v>4</v>
      </c>
    </row>
    <row r="1576" spans="1:7" x14ac:dyDescent="0.2">
      <c r="A1576" s="12" t="s">
        <v>16960</v>
      </c>
      <c r="B1576" s="12" t="s">
        <v>18425</v>
      </c>
      <c r="C1576" s="12" t="s">
        <v>18429</v>
      </c>
      <c r="D1576" s="12" t="s">
        <v>18591</v>
      </c>
      <c r="E1576" s="12" t="s">
        <v>3188</v>
      </c>
      <c r="F1576" s="12">
        <v>3.8088190000000002</v>
      </c>
      <c r="G1576" s="12">
        <f t="shared" si="24"/>
        <v>4</v>
      </c>
    </row>
    <row r="1577" spans="1:7" x14ac:dyDescent="0.2">
      <c r="A1577" s="12" t="s">
        <v>16960</v>
      </c>
      <c r="B1577" s="12" t="s">
        <v>18425</v>
      </c>
      <c r="C1577" s="12" t="s">
        <v>18429</v>
      </c>
      <c r="D1577" s="12" t="s">
        <v>18592</v>
      </c>
      <c r="E1577" s="12" t="s">
        <v>16963</v>
      </c>
      <c r="F1577" s="12">
        <v>4.0400840000000002</v>
      </c>
      <c r="G1577" s="12">
        <f t="shared" si="24"/>
        <v>4</v>
      </c>
    </row>
    <row r="1578" spans="1:7" x14ac:dyDescent="0.2">
      <c r="A1578" s="12" t="s">
        <v>16960</v>
      </c>
      <c r="B1578" s="12" t="s">
        <v>18425</v>
      </c>
      <c r="C1578" s="12" t="s">
        <v>18429</v>
      </c>
      <c r="D1578" s="12" t="s">
        <v>18593</v>
      </c>
      <c r="E1578" s="12" t="s">
        <v>3188</v>
      </c>
      <c r="F1578" s="12">
        <v>3.6073059999999999</v>
      </c>
      <c r="G1578" s="12">
        <f t="shared" si="24"/>
        <v>4</v>
      </c>
    </row>
    <row r="1579" spans="1:7" x14ac:dyDescent="0.2">
      <c r="A1579" s="12" t="s">
        <v>16960</v>
      </c>
      <c r="B1579" s="12" t="s">
        <v>18425</v>
      </c>
      <c r="C1579" s="12" t="s">
        <v>18429</v>
      </c>
      <c r="D1579" s="12" t="s">
        <v>18594</v>
      </c>
      <c r="E1579" s="12" t="s">
        <v>16963</v>
      </c>
      <c r="F1579" s="12">
        <v>3.778238</v>
      </c>
      <c r="G1579" s="12">
        <f t="shared" si="24"/>
        <v>4</v>
      </c>
    </row>
    <row r="1580" spans="1:7" x14ac:dyDescent="0.2">
      <c r="A1580" s="12" t="s">
        <v>16960</v>
      </c>
      <c r="B1580" s="12" t="s">
        <v>18425</v>
      </c>
      <c r="C1580" s="12" t="s">
        <v>18429</v>
      </c>
      <c r="D1580" s="12" t="s">
        <v>18595</v>
      </c>
      <c r="E1580" s="12" t="s">
        <v>3188</v>
      </c>
      <c r="F1580" s="12">
        <v>3.9902860000000002</v>
      </c>
      <c r="G1580" s="12">
        <f t="shared" si="24"/>
        <v>4</v>
      </c>
    </row>
    <row r="1581" spans="1:7" x14ac:dyDescent="0.2">
      <c r="A1581" s="12" t="s">
        <v>16960</v>
      </c>
      <c r="B1581" s="12" t="s">
        <v>18425</v>
      </c>
      <c r="C1581" s="12" t="s">
        <v>18429</v>
      </c>
      <c r="D1581" s="12" t="s">
        <v>18596</v>
      </c>
      <c r="E1581" s="12" t="s">
        <v>16963</v>
      </c>
      <c r="F1581" s="12">
        <v>4.0248860000000004</v>
      </c>
      <c r="G1581" s="12">
        <f t="shared" si="24"/>
        <v>4</v>
      </c>
    </row>
    <row r="1582" spans="1:7" x14ac:dyDescent="0.2">
      <c r="A1582" s="12" t="s">
        <v>16960</v>
      </c>
      <c r="B1582" s="12" t="s">
        <v>18425</v>
      </c>
      <c r="C1582" s="12" t="s">
        <v>18429</v>
      </c>
      <c r="D1582" s="12" t="s">
        <v>18597</v>
      </c>
      <c r="E1582" s="12" t="s">
        <v>16963</v>
      </c>
      <c r="F1582" s="12">
        <v>3.7093780000000001</v>
      </c>
      <c r="G1582" s="12">
        <f t="shared" si="24"/>
        <v>4</v>
      </c>
    </row>
    <row r="1583" spans="1:7" x14ac:dyDescent="0.2">
      <c r="A1583" s="12" t="s">
        <v>16960</v>
      </c>
      <c r="B1583" s="12" t="s">
        <v>18425</v>
      </c>
      <c r="C1583" s="12" t="s">
        <v>18429</v>
      </c>
      <c r="D1583" s="12" t="s">
        <v>18598</v>
      </c>
      <c r="E1583" s="12" t="s">
        <v>3188</v>
      </c>
      <c r="F1583" s="12">
        <v>3.5620470000000002</v>
      </c>
      <c r="G1583" s="12">
        <f t="shared" si="24"/>
        <v>4</v>
      </c>
    </row>
    <row r="1584" spans="1:7" x14ac:dyDescent="0.2">
      <c r="A1584" s="12" t="s">
        <v>16960</v>
      </c>
      <c r="B1584" s="12" t="s">
        <v>18425</v>
      </c>
      <c r="C1584" s="12" t="s">
        <v>18447</v>
      </c>
      <c r="D1584" s="12" t="s">
        <v>18599</v>
      </c>
      <c r="E1584" s="12" t="s">
        <v>16963</v>
      </c>
      <c r="F1584" s="12">
        <v>3.6488119999999999</v>
      </c>
      <c r="G1584" s="12">
        <f t="shared" si="24"/>
        <v>4</v>
      </c>
    </row>
    <row r="1585" spans="1:7" x14ac:dyDescent="0.2">
      <c r="A1585" s="12" t="s">
        <v>16960</v>
      </c>
      <c r="B1585" s="12" t="s">
        <v>18425</v>
      </c>
      <c r="C1585" s="12" t="s">
        <v>18447</v>
      </c>
      <c r="D1585" s="12" t="s">
        <v>18600</v>
      </c>
      <c r="E1585" s="12" t="s">
        <v>3188</v>
      </c>
      <c r="F1585" s="12">
        <v>3.7117900000000001</v>
      </c>
      <c r="G1585" s="12">
        <f t="shared" si="24"/>
        <v>4</v>
      </c>
    </row>
    <row r="1586" spans="1:7" x14ac:dyDescent="0.2">
      <c r="A1586" s="12" t="s">
        <v>16960</v>
      </c>
      <c r="B1586" s="12" t="s">
        <v>18425</v>
      </c>
      <c r="C1586" s="12" t="s">
        <v>18447</v>
      </c>
      <c r="D1586" s="12" t="s">
        <v>18601</v>
      </c>
      <c r="E1586" s="12" t="s">
        <v>3188</v>
      </c>
      <c r="F1586" s="12">
        <v>3.7586089999999999</v>
      </c>
      <c r="G1586" s="12">
        <f t="shared" si="24"/>
        <v>4</v>
      </c>
    </row>
    <row r="1587" spans="1:7" x14ac:dyDescent="0.2">
      <c r="A1587" s="12" t="s">
        <v>16960</v>
      </c>
      <c r="B1587" s="12" t="s">
        <v>18425</v>
      </c>
      <c r="C1587" s="12" t="s">
        <v>18447</v>
      </c>
      <c r="D1587" s="12" t="s">
        <v>18602</v>
      </c>
      <c r="E1587" s="12" t="s">
        <v>3188</v>
      </c>
      <c r="F1587" s="12">
        <v>3.822165</v>
      </c>
      <c r="G1587" s="12">
        <f t="shared" si="24"/>
        <v>4</v>
      </c>
    </row>
    <row r="1588" spans="1:7" x14ac:dyDescent="0.2">
      <c r="A1588" s="12" t="s">
        <v>16960</v>
      </c>
      <c r="B1588" s="12" t="s">
        <v>18425</v>
      </c>
      <c r="C1588" s="12" t="s">
        <v>18447</v>
      </c>
      <c r="D1588" s="12" t="s">
        <v>18603</v>
      </c>
      <c r="E1588" s="12" t="s">
        <v>16963</v>
      </c>
      <c r="F1588" s="12">
        <v>3.7731539999999999</v>
      </c>
      <c r="G1588" s="12">
        <f t="shared" si="24"/>
        <v>4</v>
      </c>
    </row>
    <row r="1589" spans="1:7" x14ac:dyDescent="0.2">
      <c r="A1589" s="12" t="s">
        <v>16960</v>
      </c>
      <c r="B1589" s="12" t="s">
        <v>18425</v>
      </c>
      <c r="C1589" s="12" t="s">
        <v>18447</v>
      </c>
      <c r="D1589" s="12" t="s">
        <v>18604</v>
      </c>
      <c r="E1589" s="12" t="s">
        <v>3188</v>
      </c>
      <c r="F1589" s="12">
        <v>3.6960410000000001</v>
      </c>
      <c r="G1589" s="12">
        <f t="shared" si="24"/>
        <v>4</v>
      </c>
    </row>
    <row r="1590" spans="1:7" x14ac:dyDescent="0.2">
      <c r="A1590" s="12" t="s">
        <v>16960</v>
      </c>
      <c r="B1590" s="12" t="s">
        <v>18425</v>
      </c>
      <c r="C1590" s="12" t="s">
        <v>18447</v>
      </c>
      <c r="D1590" s="12" t="s">
        <v>18605</v>
      </c>
      <c r="E1590" s="12" t="s">
        <v>16963</v>
      </c>
      <c r="F1590" s="12">
        <v>3.811436</v>
      </c>
      <c r="G1590" s="12">
        <f t="shared" si="24"/>
        <v>4</v>
      </c>
    </row>
    <row r="1591" spans="1:7" x14ac:dyDescent="0.2">
      <c r="A1591" s="12" t="s">
        <v>16960</v>
      </c>
      <c r="B1591" s="12" t="s">
        <v>18425</v>
      </c>
      <c r="C1591" s="12" t="s">
        <v>18447</v>
      </c>
      <c r="D1591" s="12" t="s">
        <v>18606</v>
      </c>
      <c r="E1591" s="12" t="s">
        <v>16963</v>
      </c>
      <c r="F1591" s="12">
        <v>3.7468330000000001</v>
      </c>
      <c r="G1591" s="12">
        <f t="shared" si="24"/>
        <v>4</v>
      </c>
    </row>
    <row r="1592" spans="1:7" x14ac:dyDescent="0.2">
      <c r="A1592" s="12" t="s">
        <v>16960</v>
      </c>
      <c r="B1592" s="12" t="s">
        <v>18425</v>
      </c>
      <c r="C1592" s="12" t="s">
        <v>18447</v>
      </c>
      <c r="D1592" s="12" t="s">
        <v>18607</v>
      </c>
      <c r="E1592" s="12" t="s">
        <v>3188</v>
      </c>
      <c r="F1592" s="12">
        <v>3.7575069999999999</v>
      </c>
      <c r="G1592" s="12">
        <f t="shared" si="24"/>
        <v>4</v>
      </c>
    </row>
    <row r="1593" spans="1:7" x14ac:dyDescent="0.2">
      <c r="A1593" s="12" t="s">
        <v>16960</v>
      </c>
      <c r="B1593" s="12" t="s">
        <v>18425</v>
      </c>
      <c r="C1593" s="12" t="s">
        <v>18447</v>
      </c>
      <c r="D1593" s="12" t="s">
        <v>18608</v>
      </c>
      <c r="E1593" s="12" t="s">
        <v>16963</v>
      </c>
      <c r="F1593" s="12">
        <v>3.7150029999999998</v>
      </c>
      <c r="G1593" s="12">
        <f t="shared" si="24"/>
        <v>4</v>
      </c>
    </row>
    <row r="1594" spans="1:7" x14ac:dyDescent="0.2">
      <c r="A1594" s="12" t="s">
        <v>16960</v>
      </c>
      <c r="B1594" s="12" t="s">
        <v>18425</v>
      </c>
      <c r="C1594" s="12" t="s">
        <v>18447</v>
      </c>
      <c r="D1594" s="12" t="s">
        <v>18609</v>
      </c>
      <c r="E1594" s="12" t="s">
        <v>16963</v>
      </c>
      <c r="F1594" s="12">
        <v>3.7508180000000002</v>
      </c>
      <c r="G1594" s="12">
        <f t="shared" si="24"/>
        <v>4</v>
      </c>
    </row>
    <row r="1595" spans="1:7" x14ac:dyDescent="0.2">
      <c r="A1595" s="12" t="s">
        <v>16960</v>
      </c>
      <c r="B1595" s="12" t="s">
        <v>18425</v>
      </c>
      <c r="C1595" s="12" t="s">
        <v>18447</v>
      </c>
      <c r="D1595" s="12" t="s">
        <v>18610</v>
      </c>
      <c r="E1595" s="12" t="s">
        <v>3188</v>
      </c>
      <c r="F1595" s="12">
        <v>3.6413310000000001</v>
      </c>
      <c r="G1595" s="12">
        <f t="shared" si="24"/>
        <v>4</v>
      </c>
    </row>
    <row r="1596" spans="1:7" x14ac:dyDescent="0.2">
      <c r="A1596" s="12" t="s">
        <v>16960</v>
      </c>
      <c r="B1596" s="12" t="s">
        <v>18425</v>
      </c>
      <c r="C1596" s="12" t="s">
        <v>18447</v>
      </c>
      <c r="D1596" s="12" t="s">
        <v>18611</v>
      </c>
      <c r="E1596" s="12" t="s">
        <v>16963</v>
      </c>
      <c r="F1596" s="12">
        <v>3.975552</v>
      </c>
      <c r="G1596" s="12">
        <f t="shared" si="24"/>
        <v>4</v>
      </c>
    </row>
    <row r="1597" spans="1:7" x14ac:dyDescent="0.2">
      <c r="A1597" s="12" t="s">
        <v>16960</v>
      </c>
      <c r="B1597" s="12" t="s">
        <v>18425</v>
      </c>
      <c r="C1597" s="12" t="s">
        <v>18447</v>
      </c>
      <c r="D1597" s="12" t="s">
        <v>18612</v>
      </c>
      <c r="E1597" s="12" t="s">
        <v>16963</v>
      </c>
      <c r="F1597" s="12">
        <v>3.7887620000000002</v>
      </c>
      <c r="G1597" s="12">
        <f t="shared" si="24"/>
        <v>4</v>
      </c>
    </row>
    <row r="1598" spans="1:7" x14ac:dyDescent="0.2">
      <c r="A1598" s="12" t="s">
        <v>16960</v>
      </c>
      <c r="B1598" s="12" t="s">
        <v>18425</v>
      </c>
      <c r="C1598" s="12" t="s">
        <v>18447</v>
      </c>
      <c r="D1598" s="12" t="s">
        <v>18613</v>
      </c>
      <c r="E1598" s="12" t="s">
        <v>3188</v>
      </c>
      <c r="F1598" s="12">
        <v>4.0489259999999998</v>
      </c>
      <c r="G1598" s="12">
        <f t="shared" si="24"/>
        <v>4</v>
      </c>
    </row>
    <row r="1599" spans="1:7" x14ac:dyDescent="0.2">
      <c r="A1599" s="12" t="s">
        <v>16960</v>
      </c>
      <c r="B1599" s="12" t="s">
        <v>18425</v>
      </c>
      <c r="C1599" s="12" t="s">
        <v>18447</v>
      </c>
      <c r="D1599" s="12" t="s">
        <v>18614</v>
      </c>
      <c r="E1599" s="12" t="s">
        <v>16963</v>
      </c>
      <c r="F1599" s="12">
        <v>3.907349</v>
      </c>
      <c r="G1599" s="12">
        <f t="shared" si="24"/>
        <v>4</v>
      </c>
    </row>
    <row r="1600" spans="1:7" x14ac:dyDescent="0.2">
      <c r="A1600" s="12" t="s">
        <v>16960</v>
      </c>
      <c r="B1600" s="12" t="s">
        <v>18425</v>
      </c>
      <c r="C1600" s="12" t="s">
        <v>18447</v>
      </c>
      <c r="D1600" s="12" t="s">
        <v>18615</v>
      </c>
      <c r="E1600" s="12" t="s">
        <v>3188</v>
      </c>
      <c r="F1600" s="12">
        <v>3.8192650000000001</v>
      </c>
      <c r="G1600" s="12">
        <f t="shared" si="24"/>
        <v>4</v>
      </c>
    </row>
    <row r="1601" spans="1:7" x14ac:dyDescent="0.2">
      <c r="A1601" s="12" t="s">
        <v>16960</v>
      </c>
      <c r="B1601" s="12" t="s">
        <v>18425</v>
      </c>
      <c r="C1601" s="12" t="s">
        <v>18447</v>
      </c>
      <c r="D1601" s="12" t="s">
        <v>18616</v>
      </c>
      <c r="E1601" s="12" t="s">
        <v>16963</v>
      </c>
      <c r="F1601" s="12">
        <v>4.0143300000000002</v>
      </c>
      <c r="G1601" s="12">
        <f t="shared" si="24"/>
        <v>4</v>
      </c>
    </row>
    <row r="1602" spans="1:7" x14ac:dyDescent="0.2">
      <c r="A1602" s="12" t="s">
        <v>16960</v>
      </c>
      <c r="B1602" s="12" t="s">
        <v>18425</v>
      </c>
      <c r="C1602" s="12" t="s">
        <v>18447</v>
      </c>
      <c r="D1602" s="12" t="s">
        <v>255</v>
      </c>
      <c r="E1602" s="12" t="s">
        <v>3188</v>
      </c>
      <c r="F1602" s="12">
        <v>3.8438289999999999</v>
      </c>
      <c r="G1602" s="12">
        <f t="shared" ref="G1602:G1665" si="25">ROUND(F1602,0)</f>
        <v>4</v>
      </c>
    </row>
    <row r="1603" spans="1:7" x14ac:dyDescent="0.2">
      <c r="A1603" s="12" t="s">
        <v>16960</v>
      </c>
      <c r="B1603" s="12" t="s">
        <v>18425</v>
      </c>
      <c r="C1603" s="12" t="s">
        <v>18447</v>
      </c>
      <c r="D1603" s="12" t="s">
        <v>18617</v>
      </c>
      <c r="E1603" s="12" t="s">
        <v>16963</v>
      </c>
      <c r="F1603" s="12">
        <v>3.95425</v>
      </c>
      <c r="G1603" s="12">
        <f t="shared" si="25"/>
        <v>4</v>
      </c>
    </row>
    <row r="1604" spans="1:7" x14ac:dyDescent="0.2">
      <c r="A1604" s="12" t="s">
        <v>16960</v>
      </c>
      <c r="B1604" s="12" t="s">
        <v>18425</v>
      </c>
      <c r="C1604" s="12" t="s">
        <v>18447</v>
      </c>
      <c r="D1604" s="12" t="s">
        <v>18618</v>
      </c>
      <c r="E1604" s="12" t="s">
        <v>3188</v>
      </c>
      <c r="F1604" s="12">
        <v>4.0029349999999999</v>
      </c>
      <c r="G1604" s="12">
        <f t="shared" si="25"/>
        <v>4</v>
      </c>
    </row>
    <row r="1605" spans="1:7" x14ac:dyDescent="0.2">
      <c r="A1605" s="12" t="s">
        <v>16960</v>
      </c>
      <c r="B1605" s="12" t="s">
        <v>18425</v>
      </c>
      <c r="C1605" s="12" t="s">
        <v>18447</v>
      </c>
      <c r="D1605" s="12" t="s">
        <v>18619</v>
      </c>
      <c r="E1605" s="12" t="s">
        <v>16963</v>
      </c>
      <c r="F1605" s="12">
        <v>3.7829090000000001</v>
      </c>
      <c r="G1605" s="12">
        <f t="shared" si="25"/>
        <v>4</v>
      </c>
    </row>
    <row r="1606" spans="1:7" x14ac:dyDescent="0.2">
      <c r="A1606" s="12" t="s">
        <v>16960</v>
      </c>
      <c r="B1606" s="12" t="s">
        <v>18425</v>
      </c>
      <c r="C1606" s="12" t="s">
        <v>18447</v>
      </c>
      <c r="D1606" s="12" t="s">
        <v>18620</v>
      </c>
      <c r="E1606" s="12" t="s">
        <v>16963</v>
      </c>
      <c r="F1606" s="12">
        <v>3.5665309999999999</v>
      </c>
      <c r="G1606" s="12">
        <f t="shared" si="25"/>
        <v>4</v>
      </c>
    </row>
    <row r="1607" spans="1:7" x14ac:dyDescent="0.2">
      <c r="A1607" s="12" t="s">
        <v>16960</v>
      </c>
      <c r="B1607" s="12" t="s">
        <v>18425</v>
      </c>
      <c r="C1607" s="12" t="s">
        <v>18447</v>
      </c>
      <c r="D1607" s="12" t="s">
        <v>18621</v>
      </c>
      <c r="E1607" s="12" t="s">
        <v>3188</v>
      </c>
      <c r="F1607" s="12">
        <v>3.7287849999999998</v>
      </c>
      <c r="G1607" s="12">
        <f t="shared" si="25"/>
        <v>4</v>
      </c>
    </row>
    <row r="1608" spans="1:7" x14ac:dyDescent="0.2">
      <c r="A1608" s="12" t="s">
        <v>16960</v>
      </c>
      <c r="B1608" s="12" t="s">
        <v>18425</v>
      </c>
      <c r="C1608" s="12" t="s">
        <v>18447</v>
      </c>
      <c r="D1608" s="12" t="s">
        <v>18622</v>
      </c>
      <c r="E1608" s="12" t="s">
        <v>16963</v>
      </c>
      <c r="F1608" s="12">
        <v>3.812891</v>
      </c>
      <c r="G1608" s="12">
        <f t="shared" si="25"/>
        <v>4</v>
      </c>
    </row>
    <row r="1609" spans="1:7" x14ac:dyDescent="0.2">
      <c r="A1609" s="12" t="s">
        <v>16960</v>
      </c>
      <c r="B1609" s="12" t="s">
        <v>18425</v>
      </c>
      <c r="C1609" s="12" t="s">
        <v>18447</v>
      </c>
      <c r="D1609" s="12" t="s">
        <v>18623</v>
      </c>
      <c r="E1609" s="12" t="s">
        <v>16963</v>
      </c>
      <c r="F1609" s="12">
        <v>3.8257140000000001</v>
      </c>
      <c r="G1609" s="12">
        <f t="shared" si="25"/>
        <v>4</v>
      </c>
    </row>
    <row r="1610" spans="1:7" x14ac:dyDescent="0.2">
      <c r="A1610" s="12" t="s">
        <v>16960</v>
      </c>
      <c r="B1610" s="12" t="s">
        <v>18425</v>
      </c>
      <c r="C1610" s="12" t="s">
        <v>18447</v>
      </c>
      <c r="D1610" s="12" t="s">
        <v>18624</v>
      </c>
      <c r="E1610" s="12" t="s">
        <v>3188</v>
      </c>
      <c r="F1610" s="12">
        <v>3.796332</v>
      </c>
      <c r="G1610" s="12">
        <f t="shared" si="25"/>
        <v>4</v>
      </c>
    </row>
    <row r="1611" spans="1:7" x14ac:dyDescent="0.2">
      <c r="A1611" s="12" t="s">
        <v>16960</v>
      </c>
      <c r="B1611" s="12" t="s">
        <v>18425</v>
      </c>
      <c r="C1611" s="12" t="s">
        <v>18447</v>
      </c>
      <c r="D1611" s="12" t="s">
        <v>18625</v>
      </c>
      <c r="E1611" s="12" t="s">
        <v>16963</v>
      </c>
      <c r="F1611" s="12">
        <v>3.8097819999999998</v>
      </c>
      <c r="G1611" s="12">
        <f t="shared" si="25"/>
        <v>4</v>
      </c>
    </row>
    <row r="1612" spans="1:7" x14ac:dyDescent="0.2">
      <c r="A1612" s="12" t="s">
        <v>16960</v>
      </c>
      <c r="B1612" s="12" t="s">
        <v>18425</v>
      </c>
      <c r="C1612" s="12" t="s">
        <v>18447</v>
      </c>
      <c r="D1612" s="12" t="s">
        <v>18626</v>
      </c>
      <c r="E1612" s="12" t="s">
        <v>3188</v>
      </c>
      <c r="F1612" s="12">
        <v>3.9441000000000002</v>
      </c>
      <c r="G1612" s="12">
        <f t="shared" si="25"/>
        <v>4</v>
      </c>
    </row>
    <row r="1613" spans="1:7" x14ac:dyDescent="0.2">
      <c r="A1613" s="12" t="s">
        <v>16960</v>
      </c>
      <c r="B1613" s="12" t="s">
        <v>18425</v>
      </c>
      <c r="C1613" s="12" t="s">
        <v>18447</v>
      </c>
      <c r="D1613" s="12" t="s">
        <v>18627</v>
      </c>
      <c r="E1613" s="12" t="s">
        <v>16963</v>
      </c>
      <c r="F1613" s="12">
        <v>3.777609</v>
      </c>
      <c r="G1613" s="12">
        <f t="shared" si="25"/>
        <v>4</v>
      </c>
    </row>
    <row r="1614" spans="1:7" x14ac:dyDescent="0.2">
      <c r="A1614" s="12" t="s">
        <v>16960</v>
      </c>
      <c r="B1614" s="12" t="s">
        <v>18425</v>
      </c>
      <c r="C1614" s="12" t="s">
        <v>18447</v>
      </c>
      <c r="D1614" s="12" t="s">
        <v>18628</v>
      </c>
      <c r="E1614" s="12" t="s">
        <v>3188</v>
      </c>
      <c r="F1614" s="12">
        <v>3.648393</v>
      </c>
      <c r="G1614" s="12">
        <f t="shared" si="25"/>
        <v>4</v>
      </c>
    </row>
    <row r="1615" spans="1:7" x14ac:dyDescent="0.2">
      <c r="A1615" s="12" t="s">
        <v>16960</v>
      </c>
      <c r="B1615" s="12" t="s">
        <v>18425</v>
      </c>
      <c r="C1615" s="12" t="s">
        <v>18447</v>
      </c>
      <c r="D1615" s="12" t="s">
        <v>18629</v>
      </c>
      <c r="E1615" s="12" t="s">
        <v>3188</v>
      </c>
      <c r="F1615" s="12">
        <v>3.7680259999999999</v>
      </c>
      <c r="G1615" s="12">
        <f t="shared" si="25"/>
        <v>4</v>
      </c>
    </row>
    <row r="1616" spans="1:7" x14ac:dyDescent="0.2">
      <c r="A1616" s="12" t="s">
        <v>16960</v>
      </c>
      <c r="B1616" s="12" t="s">
        <v>18425</v>
      </c>
      <c r="C1616" s="12" t="s">
        <v>18447</v>
      </c>
      <c r="D1616" s="12" t="s">
        <v>18630</v>
      </c>
      <c r="E1616" s="12" t="s">
        <v>16963</v>
      </c>
      <c r="F1616" s="12">
        <v>3.8719739999999998</v>
      </c>
      <c r="G1616" s="12">
        <f t="shared" si="25"/>
        <v>4</v>
      </c>
    </row>
    <row r="1617" spans="1:7" x14ac:dyDescent="0.2">
      <c r="A1617" s="12" t="s">
        <v>16960</v>
      </c>
      <c r="B1617" s="12" t="s">
        <v>18425</v>
      </c>
      <c r="C1617" s="12" t="s">
        <v>18447</v>
      </c>
      <c r="D1617" s="12" t="s">
        <v>18631</v>
      </c>
      <c r="E1617" s="12" t="s">
        <v>3188</v>
      </c>
      <c r="F1617" s="12">
        <v>3.7606999999999999</v>
      </c>
      <c r="G1617" s="12">
        <f t="shared" si="25"/>
        <v>4</v>
      </c>
    </row>
    <row r="1618" spans="1:7" x14ac:dyDescent="0.2">
      <c r="A1618" s="12" t="s">
        <v>16960</v>
      </c>
      <c r="B1618" s="12" t="s">
        <v>18425</v>
      </c>
      <c r="C1618" s="12" t="s">
        <v>18447</v>
      </c>
      <c r="D1618" s="12" t="s">
        <v>278</v>
      </c>
      <c r="E1618" s="12" t="s">
        <v>3188</v>
      </c>
      <c r="F1618" s="12">
        <v>3.928544</v>
      </c>
      <c r="G1618" s="12">
        <f t="shared" si="25"/>
        <v>4</v>
      </c>
    </row>
    <row r="1619" spans="1:7" x14ac:dyDescent="0.2">
      <c r="A1619" s="12" t="s">
        <v>16960</v>
      </c>
      <c r="B1619" s="12" t="s">
        <v>18425</v>
      </c>
      <c r="C1619" s="12" t="s">
        <v>18447</v>
      </c>
      <c r="D1619" s="12" t="s">
        <v>18632</v>
      </c>
      <c r="E1619" s="12" t="s">
        <v>3188</v>
      </c>
      <c r="F1619" s="12">
        <v>3.8524319999999999</v>
      </c>
      <c r="G1619" s="12">
        <f t="shared" si="25"/>
        <v>4</v>
      </c>
    </row>
    <row r="1620" spans="1:7" x14ac:dyDescent="0.2">
      <c r="A1620" s="12" t="s">
        <v>16960</v>
      </c>
      <c r="B1620" s="12" t="s">
        <v>18425</v>
      </c>
      <c r="C1620" s="12" t="s">
        <v>18447</v>
      </c>
      <c r="D1620" s="12" t="s">
        <v>18633</v>
      </c>
      <c r="E1620" s="12" t="s">
        <v>16963</v>
      </c>
      <c r="F1620" s="12">
        <v>4.0263640000000001</v>
      </c>
      <c r="G1620" s="12">
        <f t="shared" si="25"/>
        <v>4</v>
      </c>
    </row>
    <row r="1621" spans="1:7" x14ac:dyDescent="0.2">
      <c r="A1621" s="12" t="s">
        <v>16960</v>
      </c>
      <c r="B1621" s="12" t="s">
        <v>18425</v>
      </c>
      <c r="C1621" s="12" t="s">
        <v>18447</v>
      </c>
      <c r="D1621" s="12" t="s">
        <v>18634</v>
      </c>
      <c r="E1621" s="12" t="s">
        <v>16963</v>
      </c>
      <c r="F1621" s="12">
        <v>3.995959</v>
      </c>
      <c r="G1621" s="12">
        <f t="shared" si="25"/>
        <v>4</v>
      </c>
    </row>
    <row r="1622" spans="1:7" x14ac:dyDescent="0.2">
      <c r="A1622" s="12" t="s">
        <v>16960</v>
      </c>
      <c r="B1622" s="12" t="s">
        <v>18425</v>
      </c>
      <c r="C1622" s="12" t="s">
        <v>18447</v>
      </c>
      <c r="D1622" s="12" t="s">
        <v>18635</v>
      </c>
      <c r="E1622" s="12" t="s">
        <v>3188</v>
      </c>
      <c r="F1622" s="12">
        <v>3.7360859999999998</v>
      </c>
      <c r="G1622" s="12">
        <f t="shared" si="25"/>
        <v>4</v>
      </c>
    </row>
    <row r="1623" spans="1:7" x14ac:dyDescent="0.2">
      <c r="A1623" s="12" t="s">
        <v>16960</v>
      </c>
      <c r="B1623" s="12" t="s">
        <v>18425</v>
      </c>
      <c r="C1623" s="12" t="s">
        <v>18447</v>
      </c>
      <c r="D1623" s="12" t="s">
        <v>18636</v>
      </c>
      <c r="E1623" s="12" t="s">
        <v>16963</v>
      </c>
      <c r="F1623" s="12">
        <v>3.90205</v>
      </c>
      <c r="G1623" s="12">
        <f t="shared" si="25"/>
        <v>4</v>
      </c>
    </row>
    <row r="1624" spans="1:7" x14ac:dyDescent="0.2">
      <c r="A1624" s="12" t="s">
        <v>16960</v>
      </c>
      <c r="B1624" s="12" t="s">
        <v>18425</v>
      </c>
      <c r="C1624" s="12" t="s">
        <v>18447</v>
      </c>
      <c r="D1624" s="12" t="s">
        <v>18637</v>
      </c>
      <c r="E1624" s="12" t="s">
        <v>16963</v>
      </c>
      <c r="F1624" s="12">
        <v>3.6731020000000001</v>
      </c>
      <c r="G1624" s="12">
        <f t="shared" si="25"/>
        <v>4</v>
      </c>
    </row>
    <row r="1625" spans="1:7" x14ac:dyDescent="0.2">
      <c r="A1625" s="12" t="s">
        <v>16960</v>
      </c>
      <c r="B1625" s="12" t="s">
        <v>18425</v>
      </c>
      <c r="C1625" s="12" t="s">
        <v>18447</v>
      </c>
      <c r="D1625" s="12" t="s">
        <v>18638</v>
      </c>
      <c r="E1625" s="12" t="s">
        <v>3188</v>
      </c>
      <c r="F1625" s="12">
        <v>3.6705719999999999</v>
      </c>
      <c r="G1625" s="12">
        <f t="shared" si="25"/>
        <v>4</v>
      </c>
    </row>
    <row r="1626" spans="1:7" x14ac:dyDescent="0.2">
      <c r="A1626" s="12" t="s">
        <v>16960</v>
      </c>
      <c r="B1626" s="12" t="s">
        <v>18425</v>
      </c>
      <c r="C1626" s="12" t="s">
        <v>18447</v>
      </c>
      <c r="D1626" s="12" t="s">
        <v>18639</v>
      </c>
      <c r="E1626" s="12" t="s">
        <v>16963</v>
      </c>
      <c r="F1626" s="12">
        <v>3.740094</v>
      </c>
      <c r="G1626" s="12">
        <f t="shared" si="25"/>
        <v>4</v>
      </c>
    </row>
    <row r="1627" spans="1:7" x14ac:dyDescent="0.2">
      <c r="A1627" s="12" t="s">
        <v>16960</v>
      </c>
      <c r="B1627" s="12" t="s">
        <v>18425</v>
      </c>
      <c r="C1627" s="12" t="s">
        <v>18447</v>
      </c>
      <c r="D1627" s="12" t="s">
        <v>18640</v>
      </c>
      <c r="E1627" s="12" t="s">
        <v>16963</v>
      </c>
      <c r="F1627" s="12">
        <v>3.6555409999999999</v>
      </c>
      <c r="G1627" s="12">
        <f t="shared" si="25"/>
        <v>4</v>
      </c>
    </row>
    <row r="1628" spans="1:7" x14ac:dyDescent="0.2">
      <c r="A1628" s="12" t="s">
        <v>16960</v>
      </c>
      <c r="B1628" s="12" t="s">
        <v>18425</v>
      </c>
      <c r="C1628" s="12" t="s">
        <v>18447</v>
      </c>
      <c r="D1628" s="12" t="s">
        <v>18641</v>
      </c>
      <c r="E1628" s="12" t="s">
        <v>3188</v>
      </c>
      <c r="F1628" s="12">
        <v>3.949478</v>
      </c>
      <c r="G1628" s="12">
        <f t="shared" si="25"/>
        <v>4</v>
      </c>
    </row>
    <row r="1629" spans="1:7" x14ac:dyDescent="0.2">
      <c r="A1629" s="12" t="s">
        <v>16960</v>
      </c>
      <c r="B1629" s="12" t="s">
        <v>18425</v>
      </c>
      <c r="C1629" s="12" t="s">
        <v>18447</v>
      </c>
      <c r="D1629" s="12" t="s">
        <v>18642</v>
      </c>
      <c r="E1629" s="12" t="s">
        <v>3188</v>
      </c>
      <c r="F1629" s="12">
        <v>3.8466830000000001</v>
      </c>
      <c r="G1629" s="12">
        <f t="shared" si="25"/>
        <v>4</v>
      </c>
    </row>
    <row r="1630" spans="1:7" x14ac:dyDescent="0.2">
      <c r="A1630" s="12" t="s">
        <v>16960</v>
      </c>
      <c r="B1630" s="12" t="s">
        <v>18425</v>
      </c>
      <c r="C1630" s="12" t="s">
        <v>18447</v>
      </c>
      <c r="D1630" s="12" t="s">
        <v>18643</v>
      </c>
      <c r="E1630" s="12" t="s">
        <v>3188</v>
      </c>
      <c r="F1630" s="12">
        <v>3.9458160000000002</v>
      </c>
      <c r="G1630" s="12">
        <f t="shared" si="25"/>
        <v>4</v>
      </c>
    </row>
    <row r="1631" spans="1:7" x14ac:dyDescent="0.2">
      <c r="A1631" s="12" t="s">
        <v>16960</v>
      </c>
      <c r="B1631" s="12" t="s">
        <v>18425</v>
      </c>
      <c r="C1631" s="12" t="s">
        <v>18447</v>
      </c>
      <c r="D1631" s="12" t="s">
        <v>18644</v>
      </c>
      <c r="E1631" s="12" t="s">
        <v>16963</v>
      </c>
      <c r="F1631" s="12">
        <v>3.7168359999999998</v>
      </c>
      <c r="G1631" s="12">
        <f t="shared" si="25"/>
        <v>4</v>
      </c>
    </row>
    <row r="1632" spans="1:7" x14ac:dyDescent="0.2">
      <c r="A1632" s="12" t="s">
        <v>16960</v>
      </c>
      <c r="B1632" s="12" t="s">
        <v>18425</v>
      </c>
      <c r="C1632" s="12" t="s">
        <v>18447</v>
      </c>
      <c r="D1632" s="12" t="s">
        <v>18645</v>
      </c>
      <c r="E1632" s="12" t="s">
        <v>3188</v>
      </c>
      <c r="F1632" s="12">
        <v>3.8269630000000001</v>
      </c>
      <c r="G1632" s="12">
        <f t="shared" si="25"/>
        <v>4</v>
      </c>
    </row>
    <row r="1633" spans="1:7" x14ac:dyDescent="0.2">
      <c r="A1633" s="12" t="s">
        <v>16960</v>
      </c>
      <c r="B1633" s="12" t="s">
        <v>18425</v>
      </c>
      <c r="C1633" s="12" t="s">
        <v>18447</v>
      </c>
      <c r="D1633" s="12" t="s">
        <v>18646</v>
      </c>
      <c r="E1633" s="12" t="s">
        <v>16963</v>
      </c>
      <c r="F1633" s="12">
        <v>3.8462559999999999</v>
      </c>
      <c r="G1633" s="12">
        <f t="shared" si="25"/>
        <v>4</v>
      </c>
    </row>
    <row r="1634" spans="1:7" x14ac:dyDescent="0.2">
      <c r="A1634" s="12" t="s">
        <v>16960</v>
      </c>
      <c r="B1634" s="12" t="s">
        <v>18425</v>
      </c>
      <c r="C1634" s="12" t="s">
        <v>18447</v>
      </c>
      <c r="D1634" s="12" t="s">
        <v>18647</v>
      </c>
      <c r="E1634" s="12" t="s">
        <v>3188</v>
      </c>
      <c r="F1634" s="12">
        <v>3.6070160000000002</v>
      </c>
      <c r="G1634" s="12">
        <f t="shared" si="25"/>
        <v>4</v>
      </c>
    </row>
    <row r="1635" spans="1:7" x14ac:dyDescent="0.2">
      <c r="A1635" s="12" t="s">
        <v>16960</v>
      </c>
      <c r="B1635" s="12" t="s">
        <v>18425</v>
      </c>
      <c r="C1635" s="12" t="s">
        <v>18447</v>
      </c>
      <c r="D1635" s="12" t="s">
        <v>18648</v>
      </c>
      <c r="E1635" s="12" t="s">
        <v>16963</v>
      </c>
      <c r="F1635" s="12">
        <v>3.7979859999999999</v>
      </c>
      <c r="G1635" s="12">
        <f t="shared" si="25"/>
        <v>4</v>
      </c>
    </row>
    <row r="1636" spans="1:7" x14ac:dyDescent="0.2">
      <c r="A1636" s="12" t="s">
        <v>16960</v>
      </c>
      <c r="B1636" s="12" t="s">
        <v>18425</v>
      </c>
      <c r="C1636" s="12" t="s">
        <v>18447</v>
      </c>
      <c r="D1636" s="12" t="s">
        <v>18649</v>
      </c>
      <c r="E1636" s="12" t="s">
        <v>3188</v>
      </c>
      <c r="F1636" s="12">
        <v>3.6158459999999999</v>
      </c>
      <c r="G1636" s="12">
        <f t="shared" si="25"/>
        <v>4</v>
      </c>
    </row>
    <row r="1637" spans="1:7" x14ac:dyDescent="0.2">
      <c r="A1637" s="12" t="s">
        <v>16960</v>
      </c>
      <c r="B1637" s="12" t="s">
        <v>18425</v>
      </c>
      <c r="C1637" s="12" t="s">
        <v>18447</v>
      </c>
      <c r="D1637" s="12" t="s">
        <v>18650</v>
      </c>
      <c r="E1637" s="12" t="s">
        <v>16963</v>
      </c>
      <c r="F1637" s="12">
        <v>3.8299590000000001</v>
      </c>
      <c r="G1637" s="12">
        <f t="shared" si="25"/>
        <v>4</v>
      </c>
    </row>
    <row r="1638" spans="1:7" x14ac:dyDescent="0.2">
      <c r="A1638" s="12" t="s">
        <v>16960</v>
      </c>
      <c r="B1638" s="12" t="s">
        <v>18425</v>
      </c>
      <c r="C1638" s="12" t="s">
        <v>18447</v>
      </c>
      <c r="D1638" s="12" t="s">
        <v>18651</v>
      </c>
      <c r="E1638" s="12" t="s">
        <v>16963</v>
      </c>
      <c r="F1638" s="12">
        <v>3.5066290000000002</v>
      </c>
      <c r="G1638" s="12">
        <f t="shared" si="25"/>
        <v>4</v>
      </c>
    </row>
    <row r="1639" spans="1:7" x14ac:dyDescent="0.2">
      <c r="A1639" s="12" t="s">
        <v>16960</v>
      </c>
      <c r="B1639" s="12" t="s">
        <v>18425</v>
      </c>
      <c r="C1639" s="12" t="s">
        <v>18447</v>
      </c>
      <c r="D1639" s="12" t="s">
        <v>18652</v>
      </c>
      <c r="E1639" s="12" t="s">
        <v>16963</v>
      </c>
      <c r="F1639" s="12">
        <v>4.3794519999999997</v>
      </c>
      <c r="G1639" s="12">
        <f t="shared" si="25"/>
        <v>4</v>
      </c>
    </row>
    <row r="1640" spans="1:7" x14ac:dyDescent="0.2">
      <c r="A1640" s="12" t="s">
        <v>16960</v>
      </c>
      <c r="B1640" s="12" t="s">
        <v>18425</v>
      </c>
      <c r="C1640" s="12" t="s">
        <v>18447</v>
      </c>
      <c r="D1640" s="12" t="s">
        <v>18653</v>
      </c>
      <c r="E1640" s="12" t="s">
        <v>3188</v>
      </c>
      <c r="F1640" s="12">
        <v>3.5348649999999999</v>
      </c>
      <c r="G1640" s="12">
        <f t="shared" si="25"/>
        <v>4</v>
      </c>
    </row>
    <row r="1641" spans="1:7" x14ac:dyDescent="0.2">
      <c r="A1641" s="12" t="s">
        <v>16960</v>
      </c>
      <c r="B1641" s="12" t="s">
        <v>18425</v>
      </c>
      <c r="C1641" s="12" t="s">
        <v>18447</v>
      </c>
      <c r="D1641" s="12" t="s">
        <v>18654</v>
      </c>
      <c r="E1641" s="12" t="s">
        <v>16963</v>
      </c>
      <c r="F1641" s="12">
        <v>3.7746599999999999</v>
      </c>
      <c r="G1641" s="12">
        <f t="shared" si="25"/>
        <v>4</v>
      </c>
    </row>
    <row r="1642" spans="1:7" x14ac:dyDescent="0.2">
      <c r="A1642" s="12" t="s">
        <v>16960</v>
      </c>
      <c r="B1642" s="12" t="s">
        <v>18425</v>
      </c>
      <c r="C1642" s="12" t="s">
        <v>18447</v>
      </c>
      <c r="D1642" s="12" t="s">
        <v>18655</v>
      </c>
      <c r="E1642" s="12" t="s">
        <v>3188</v>
      </c>
      <c r="F1642" s="12">
        <v>3.5724580000000001</v>
      </c>
      <c r="G1642" s="12">
        <f t="shared" si="25"/>
        <v>4</v>
      </c>
    </row>
    <row r="1643" spans="1:7" x14ac:dyDescent="0.2">
      <c r="A1643" s="12" t="s">
        <v>16960</v>
      </c>
      <c r="B1643" s="12" t="s">
        <v>18425</v>
      </c>
      <c r="C1643" s="12" t="s">
        <v>18447</v>
      </c>
      <c r="D1643" s="12" t="s">
        <v>18656</v>
      </c>
      <c r="E1643" s="12" t="s">
        <v>3188</v>
      </c>
      <c r="F1643" s="12">
        <v>3.9020969999999999</v>
      </c>
      <c r="G1643" s="12">
        <f t="shared" si="25"/>
        <v>4</v>
      </c>
    </row>
    <row r="1644" spans="1:7" x14ac:dyDescent="0.2">
      <c r="A1644" s="12" t="s">
        <v>16960</v>
      </c>
      <c r="B1644" s="12" t="s">
        <v>18425</v>
      </c>
      <c r="C1644" s="12" t="s">
        <v>18447</v>
      </c>
      <c r="D1644" s="12" t="s">
        <v>18657</v>
      </c>
      <c r="E1644" s="12" t="s">
        <v>16963</v>
      </c>
      <c r="F1644" s="12">
        <v>3.9686059999999999</v>
      </c>
      <c r="G1644" s="12">
        <f t="shared" si="25"/>
        <v>4</v>
      </c>
    </row>
    <row r="1645" spans="1:7" x14ac:dyDescent="0.2">
      <c r="A1645" s="12" t="s">
        <v>16960</v>
      </c>
      <c r="B1645" s="12" t="s">
        <v>18425</v>
      </c>
      <c r="C1645" s="12" t="s">
        <v>18447</v>
      </c>
      <c r="D1645" s="12" t="s">
        <v>18658</v>
      </c>
      <c r="E1645" s="12" t="s">
        <v>3188</v>
      </c>
      <c r="F1645" s="12">
        <v>3.6545580000000002</v>
      </c>
      <c r="G1645" s="12">
        <f t="shared" si="25"/>
        <v>4</v>
      </c>
    </row>
    <row r="1646" spans="1:7" x14ac:dyDescent="0.2">
      <c r="A1646" s="12" t="s">
        <v>16960</v>
      </c>
      <c r="B1646" s="12" t="s">
        <v>18425</v>
      </c>
      <c r="C1646" s="12" t="s">
        <v>18447</v>
      </c>
      <c r="D1646" s="12" t="s">
        <v>18659</v>
      </c>
      <c r="E1646" s="12" t="s">
        <v>16963</v>
      </c>
      <c r="F1646" s="12">
        <v>4.1912130000000003</v>
      </c>
      <c r="G1646" s="12">
        <f t="shared" si="25"/>
        <v>4</v>
      </c>
    </row>
    <row r="1647" spans="1:7" x14ac:dyDescent="0.2">
      <c r="A1647" s="12" t="s">
        <v>16960</v>
      </c>
      <c r="B1647" s="12" t="s">
        <v>18425</v>
      </c>
      <c r="C1647" s="12" t="s">
        <v>18447</v>
      </c>
      <c r="D1647" s="12" t="s">
        <v>18660</v>
      </c>
      <c r="E1647" s="12" t="s">
        <v>16963</v>
      </c>
      <c r="F1647" s="12">
        <v>3.933411</v>
      </c>
      <c r="G1647" s="12">
        <f t="shared" si="25"/>
        <v>4</v>
      </c>
    </row>
    <row r="1648" spans="1:7" x14ac:dyDescent="0.2">
      <c r="A1648" s="12" t="s">
        <v>16960</v>
      </c>
      <c r="B1648" s="12" t="s">
        <v>18425</v>
      </c>
      <c r="C1648" s="12" t="s">
        <v>18447</v>
      </c>
      <c r="D1648" s="12" t="s">
        <v>18661</v>
      </c>
      <c r="E1648" s="12" t="s">
        <v>3188</v>
      </c>
      <c r="F1648" s="12">
        <v>3.7606950000000001</v>
      </c>
      <c r="G1648" s="12">
        <f t="shared" si="25"/>
        <v>4</v>
      </c>
    </row>
    <row r="1649" spans="1:7" x14ac:dyDescent="0.2">
      <c r="A1649" s="12" t="s">
        <v>16960</v>
      </c>
      <c r="B1649" s="12" t="s">
        <v>18425</v>
      </c>
      <c r="C1649" s="12" t="s">
        <v>18451</v>
      </c>
      <c r="D1649" s="12" t="s">
        <v>18662</v>
      </c>
      <c r="E1649" s="12" t="s">
        <v>3188</v>
      </c>
      <c r="F1649" s="12">
        <v>3.9272529999999999</v>
      </c>
      <c r="G1649" s="12">
        <f t="shared" si="25"/>
        <v>4</v>
      </c>
    </row>
    <row r="1650" spans="1:7" x14ac:dyDescent="0.2">
      <c r="A1650" s="12" t="s">
        <v>16960</v>
      </c>
      <c r="B1650" s="12" t="s">
        <v>18425</v>
      </c>
      <c r="C1650" s="12" t="s">
        <v>18451</v>
      </c>
      <c r="D1650" s="12" t="s">
        <v>18663</v>
      </c>
      <c r="E1650" s="12" t="s">
        <v>3188</v>
      </c>
      <c r="F1650" s="12">
        <v>3.7852709999999998</v>
      </c>
      <c r="G1650" s="12">
        <f t="shared" si="25"/>
        <v>4</v>
      </c>
    </row>
    <row r="1651" spans="1:7" x14ac:dyDescent="0.2">
      <c r="A1651" s="12" t="s">
        <v>16960</v>
      </c>
      <c r="B1651" s="12" t="s">
        <v>18425</v>
      </c>
      <c r="C1651" s="12" t="s">
        <v>18451</v>
      </c>
      <c r="D1651" s="12" t="s">
        <v>18664</v>
      </c>
      <c r="E1651" s="12" t="s">
        <v>3188</v>
      </c>
      <c r="F1651" s="12">
        <v>3.6714699999999998</v>
      </c>
      <c r="G1651" s="12">
        <f t="shared" si="25"/>
        <v>4</v>
      </c>
    </row>
    <row r="1652" spans="1:7" x14ac:dyDescent="0.2">
      <c r="A1652" s="12" t="s">
        <v>16960</v>
      </c>
      <c r="B1652" s="12" t="s">
        <v>18425</v>
      </c>
      <c r="C1652" s="12" t="s">
        <v>18451</v>
      </c>
      <c r="D1652" s="12" t="s">
        <v>18665</v>
      </c>
      <c r="E1652" s="12" t="s">
        <v>16963</v>
      </c>
      <c r="F1652" s="12">
        <v>4.4545339999999998</v>
      </c>
      <c r="G1652" s="12">
        <f t="shared" si="25"/>
        <v>4</v>
      </c>
    </row>
    <row r="1653" spans="1:7" x14ac:dyDescent="0.2">
      <c r="A1653" s="12" t="s">
        <v>16960</v>
      </c>
      <c r="B1653" s="12" t="s">
        <v>18425</v>
      </c>
      <c r="C1653" s="12" t="s">
        <v>18451</v>
      </c>
      <c r="D1653" s="12" t="s">
        <v>18666</v>
      </c>
      <c r="E1653" s="12" t="s">
        <v>16963</v>
      </c>
      <c r="F1653" s="12">
        <v>3.7526739999999998</v>
      </c>
      <c r="G1653" s="12">
        <f t="shared" si="25"/>
        <v>4</v>
      </c>
    </row>
    <row r="1654" spans="1:7" x14ac:dyDescent="0.2">
      <c r="A1654" s="12" t="s">
        <v>16960</v>
      </c>
      <c r="B1654" s="12" t="s">
        <v>18425</v>
      </c>
      <c r="C1654" s="12" t="s">
        <v>18451</v>
      </c>
      <c r="D1654" s="12" t="s">
        <v>18667</v>
      </c>
      <c r="E1654" s="12" t="s">
        <v>16963</v>
      </c>
      <c r="F1654" s="12">
        <v>4.1349479999999996</v>
      </c>
      <c r="G1654" s="12">
        <f t="shared" si="25"/>
        <v>4</v>
      </c>
    </row>
    <row r="1655" spans="1:7" x14ac:dyDescent="0.2">
      <c r="A1655" s="12" t="s">
        <v>16960</v>
      </c>
      <c r="B1655" s="12" t="s">
        <v>18425</v>
      </c>
      <c r="C1655" s="12" t="s">
        <v>18451</v>
      </c>
      <c r="D1655" s="12" t="s">
        <v>18668</v>
      </c>
      <c r="E1655" s="12" t="s">
        <v>16963</v>
      </c>
      <c r="F1655" s="12">
        <v>3.6616900000000001</v>
      </c>
      <c r="G1655" s="12">
        <f t="shared" si="25"/>
        <v>4</v>
      </c>
    </row>
    <row r="1656" spans="1:7" x14ac:dyDescent="0.2">
      <c r="A1656" s="12" t="s">
        <v>16960</v>
      </c>
      <c r="B1656" s="12" t="s">
        <v>18425</v>
      </c>
      <c r="C1656" s="12" t="s">
        <v>18451</v>
      </c>
      <c r="D1656" s="12" t="s">
        <v>18669</v>
      </c>
      <c r="E1656" s="12" t="s">
        <v>3188</v>
      </c>
      <c r="F1656" s="12">
        <v>3.851254</v>
      </c>
      <c r="G1656" s="12">
        <f t="shared" si="25"/>
        <v>4</v>
      </c>
    </row>
    <row r="1657" spans="1:7" x14ac:dyDescent="0.2">
      <c r="A1657" s="12" t="s">
        <v>16960</v>
      </c>
      <c r="B1657" s="12" t="s">
        <v>18425</v>
      </c>
      <c r="C1657" s="12" t="s">
        <v>18451</v>
      </c>
      <c r="D1657" s="12" t="s">
        <v>18670</v>
      </c>
      <c r="E1657" s="12" t="s">
        <v>16963</v>
      </c>
      <c r="F1657" s="12">
        <v>3.8379020000000001</v>
      </c>
      <c r="G1657" s="12">
        <f t="shared" si="25"/>
        <v>4</v>
      </c>
    </row>
    <row r="1658" spans="1:7" x14ac:dyDescent="0.2">
      <c r="A1658" s="12" t="s">
        <v>16960</v>
      </c>
      <c r="B1658" s="12" t="s">
        <v>18425</v>
      </c>
      <c r="C1658" s="12" t="s">
        <v>18451</v>
      </c>
      <c r="D1658" s="12" t="s">
        <v>18671</v>
      </c>
      <c r="E1658" s="12" t="s">
        <v>16963</v>
      </c>
      <c r="F1658" s="12">
        <v>3.9256199999999999</v>
      </c>
      <c r="G1658" s="12">
        <f t="shared" si="25"/>
        <v>4</v>
      </c>
    </row>
    <row r="1659" spans="1:7" x14ac:dyDescent="0.2">
      <c r="A1659" s="12" t="s">
        <v>16960</v>
      </c>
      <c r="B1659" s="12" t="s">
        <v>18425</v>
      </c>
      <c r="C1659" s="12" t="s">
        <v>18451</v>
      </c>
      <c r="D1659" s="12" t="s">
        <v>180</v>
      </c>
      <c r="E1659" s="12" t="s">
        <v>16963</v>
      </c>
      <c r="F1659" s="12">
        <v>3.894879</v>
      </c>
      <c r="G1659" s="12">
        <f t="shared" si="25"/>
        <v>4</v>
      </c>
    </row>
    <row r="1660" spans="1:7" x14ac:dyDescent="0.2">
      <c r="A1660" s="12" t="s">
        <v>16960</v>
      </c>
      <c r="B1660" s="12" t="s">
        <v>18425</v>
      </c>
      <c r="C1660" s="12" t="s">
        <v>18451</v>
      </c>
      <c r="D1660" s="12" t="s">
        <v>18672</v>
      </c>
      <c r="E1660" s="12" t="s">
        <v>16963</v>
      </c>
      <c r="F1660" s="12">
        <v>3.8873280000000001</v>
      </c>
      <c r="G1660" s="12">
        <f t="shared" si="25"/>
        <v>4</v>
      </c>
    </row>
    <row r="1661" spans="1:7" x14ac:dyDescent="0.2">
      <c r="A1661" s="12" t="s">
        <v>16960</v>
      </c>
      <c r="B1661" s="12" t="s">
        <v>18425</v>
      </c>
      <c r="C1661" s="12" t="s">
        <v>18451</v>
      </c>
      <c r="D1661" s="12" t="s">
        <v>18673</v>
      </c>
      <c r="E1661" s="12" t="s">
        <v>16963</v>
      </c>
      <c r="F1661" s="12">
        <v>3.58589</v>
      </c>
      <c r="G1661" s="12">
        <f t="shared" si="25"/>
        <v>4</v>
      </c>
    </row>
    <row r="1662" spans="1:7" x14ac:dyDescent="0.2">
      <c r="A1662" s="12" t="s">
        <v>16960</v>
      </c>
      <c r="B1662" s="12" t="s">
        <v>18425</v>
      </c>
      <c r="C1662" s="12" t="s">
        <v>18451</v>
      </c>
      <c r="D1662" s="12" t="s">
        <v>18674</v>
      </c>
      <c r="E1662" s="12" t="s">
        <v>3188</v>
      </c>
      <c r="F1662" s="12">
        <v>3.838635</v>
      </c>
      <c r="G1662" s="12">
        <f t="shared" si="25"/>
        <v>4</v>
      </c>
    </row>
    <row r="1663" spans="1:7" x14ac:dyDescent="0.2">
      <c r="A1663" s="12" t="s">
        <v>16960</v>
      </c>
      <c r="B1663" s="12" t="s">
        <v>18425</v>
      </c>
      <c r="C1663" s="12" t="s">
        <v>18451</v>
      </c>
      <c r="D1663" s="12" t="s">
        <v>18675</v>
      </c>
      <c r="E1663" s="12" t="s">
        <v>3188</v>
      </c>
      <c r="F1663" s="12">
        <v>4.4585569999999999</v>
      </c>
      <c r="G1663" s="12">
        <f t="shared" si="25"/>
        <v>4</v>
      </c>
    </row>
    <row r="1664" spans="1:7" x14ac:dyDescent="0.2">
      <c r="A1664" s="12" t="s">
        <v>16960</v>
      </c>
      <c r="B1664" s="12" t="s">
        <v>18425</v>
      </c>
      <c r="C1664" s="12" t="s">
        <v>18451</v>
      </c>
      <c r="D1664" s="12" t="s">
        <v>18676</v>
      </c>
      <c r="E1664" s="12" t="s">
        <v>3188</v>
      </c>
      <c r="F1664" s="12">
        <v>4.1488040000000002</v>
      </c>
      <c r="G1664" s="12">
        <f t="shared" si="25"/>
        <v>4</v>
      </c>
    </row>
    <row r="1665" spans="1:7" x14ac:dyDescent="0.2">
      <c r="A1665" s="12" t="s">
        <v>16960</v>
      </c>
      <c r="B1665" s="12" t="s">
        <v>18425</v>
      </c>
      <c r="C1665" s="12" t="s">
        <v>18451</v>
      </c>
      <c r="D1665" s="12" t="s">
        <v>18677</v>
      </c>
      <c r="E1665" s="12" t="s">
        <v>16963</v>
      </c>
      <c r="F1665" s="12">
        <v>4.1221899999999998</v>
      </c>
      <c r="G1665" s="12">
        <f t="shared" si="25"/>
        <v>4</v>
      </c>
    </row>
    <row r="1666" spans="1:7" x14ac:dyDescent="0.2">
      <c r="A1666" s="12" t="s">
        <v>16960</v>
      </c>
      <c r="B1666" s="12" t="s">
        <v>18425</v>
      </c>
      <c r="C1666" s="12" t="s">
        <v>18451</v>
      </c>
      <c r="D1666" s="12" t="s">
        <v>18678</v>
      </c>
      <c r="E1666" s="12" t="s">
        <v>16963</v>
      </c>
      <c r="F1666" s="12">
        <v>3.7731340000000002</v>
      </c>
      <c r="G1666" s="12">
        <f t="shared" ref="G1666:G1729" si="26">ROUND(F1666,0)</f>
        <v>4</v>
      </c>
    </row>
    <row r="1667" spans="1:7" x14ac:dyDescent="0.2">
      <c r="A1667" s="12" t="s">
        <v>16960</v>
      </c>
      <c r="B1667" s="12" t="s">
        <v>18425</v>
      </c>
      <c r="C1667" s="12" t="s">
        <v>18451</v>
      </c>
      <c r="D1667" s="12" t="s">
        <v>18679</v>
      </c>
      <c r="E1667" s="12" t="s">
        <v>16963</v>
      </c>
      <c r="F1667" s="12">
        <v>3.656542</v>
      </c>
      <c r="G1667" s="12">
        <f t="shared" si="26"/>
        <v>4</v>
      </c>
    </row>
    <row r="1668" spans="1:7" x14ac:dyDescent="0.2">
      <c r="A1668" s="12" t="s">
        <v>16960</v>
      </c>
      <c r="B1668" s="12" t="s">
        <v>18425</v>
      </c>
      <c r="C1668" s="12" t="s">
        <v>18451</v>
      </c>
      <c r="D1668" s="12" t="s">
        <v>18680</v>
      </c>
      <c r="E1668" s="12" t="s">
        <v>3188</v>
      </c>
      <c r="F1668" s="12">
        <v>3.6880449999999998</v>
      </c>
      <c r="G1668" s="12">
        <f t="shared" si="26"/>
        <v>4</v>
      </c>
    </row>
    <row r="1669" spans="1:7" x14ac:dyDescent="0.2">
      <c r="A1669" s="12" t="s">
        <v>16960</v>
      </c>
      <c r="B1669" s="12" t="s">
        <v>18425</v>
      </c>
      <c r="C1669" s="12" t="s">
        <v>18451</v>
      </c>
      <c r="D1669" s="12" t="s">
        <v>18681</v>
      </c>
      <c r="E1669" s="12" t="s">
        <v>3188</v>
      </c>
      <c r="F1669" s="12">
        <v>3.7702059999999999</v>
      </c>
      <c r="G1669" s="12">
        <f t="shared" si="26"/>
        <v>4</v>
      </c>
    </row>
    <row r="1670" spans="1:7" x14ac:dyDescent="0.2">
      <c r="A1670" s="12" t="s">
        <v>16960</v>
      </c>
      <c r="B1670" s="12" t="s">
        <v>18425</v>
      </c>
      <c r="C1670" s="12" t="s">
        <v>18451</v>
      </c>
      <c r="D1670" s="12" t="s">
        <v>18682</v>
      </c>
      <c r="E1670" s="12" t="s">
        <v>3188</v>
      </c>
      <c r="F1670" s="12">
        <v>3.8001459999999998</v>
      </c>
      <c r="G1670" s="12">
        <f t="shared" si="26"/>
        <v>4</v>
      </c>
    </row>
    <row r="1671" spans="1:7" x14ac:dyDescent="0.2">
      <c r="A1671" s="12" t="s">
        <v>16960</v>
      </c>
      <c r="B1671" s="12" t="s">
        <v>18425</v>
      </c>
      <c r="C1671" s="12" t="s">
        <v>18451</v>
      </c>
      <c r="D1671" s="12" t="s">
        <v>18683</v>
      </c>
      <c r="E1671" s="12" t="s">
        <v>16963</v>
      </c>
      <c r="F1671" s="12">
        <v>3.6426349999999998</v>
      </c>
      <c r="G1671" s="12">
        <f t="shared" si="26"/>
        <v>4</v>
      </c>
    </row>
    <row r="1672" spans="1:7" x14ac:dyDescent="0.2">
      <c r="A1672" s="12" t="s">
        <v>16960</v>
      </c>
      <c r="B1672" s="12" t="s">
        <v>18425</v>
      </c>
      <c r="C1672" s="12" t="s">
        <v>18451</v>
      </c>
      <c r="D1672" s="12" t="s">
        <v>18684</v>
      </c>
      <c r="E1672" s="12" t="s">
        <v>3188</v>
      </c>
      <c r="F1672" s="12">
        <v>3.918939</v>
      </c>
      <c r="G1672" s="12">
        <f t="shared" si="26"/>
        <v>4</v>
      </c>
    </row>
    <row r="1673" spans="1:7" x14ac:dyDescent="0.2">
      <c r="A1673" s="12" t="s">
        <v>16960</v>
      </c>
      <c r="B1673" s="12" t="s">
        <v>18425</v>
      </c>
      <c r="C1673" s="12" t="s">
        <v>18451</v>
      </c>
      <c r="D1673" s="12" t="s">
        <v>18685</v>
      </c>
      <c r="E1673" s="12" t="s">
        <v>16963</v>
      </c>
      <c r="F1673" s="12">
        <v>3.9297040000000001</v>
      </c>
      <c r="G1673" s="12">
        <f t="shared" si="26"/>
        <v>4</v>
      </c>
    </row>
    <row r="1674" spans="1:7" x14ac:dyDescent="0.2">
      <c r="A1674" s="12" t="s">
        <v>16960</v>
      </c>
      <c r="B1674" s="12" t="s">
        <v>18425</v>
      </c>
      <c r="C1674" s="12" t="s">
        <v>18451</v>
      </c>
      <c r="D1674" s="12" t="s">
        <v>18686</v>
      </c>
      <c r="E1674" s="12" t="s">
        <v>16963</v>
      </c>
      <c r="F1674" s="12">
        <v>3.7632140000000001</v>
      </c>
      <c r="G1674" s="12">
        <f t="shared" si="26"/>
        <v>4</v>
      </c>
    </row>
    <row r="1675" spans="1:7" x14ac:dyDescent="0.2">
      <c r="A1675" s="12" t="s">
        <v>16960</v>
      </c>
      <c r="B1675" s="12" t="s">
        <v>18425</v>
      </c>
      <c r="C1675" s="12" t="s">
        <v>18451</v>
      </c>
      <c r="D1675" s="12" t="s">
        <v>18687</v>
      </c>
      <c r="E1675" s="12" t="s">
        <v>16963</v>
      </c>
      <c r="F1675" s="12">
        <v>3.8661479999999999</v>
      </c>
      <c r="G1675" s="12">
        <f t="shared" si="26"/>
        <v>4</v>
      </c>
    </row>
    <row r="1676" spans="1:7" x14ac:dyDescent="0.2">
      <c r="A1676" s="12" t="s">
        <v>16960</v>
      </c>
      <c r="B1676" s="12" t="s">
        <v>18425</v>
      </c>
      <c r="C1676" s="12" t="s">
        <v>18451</v>
      </c>
      <c r="D1676" s="12" t="s">
        <v>18688</v>
      </c>
      <c r="E1676" s="12" t="s">
        <v>3188</v>
      </c>
      <c r="F1676" s="12">
        <v>3.5113989999999999</v>
      </c>
      <c r="G1676" s="12">
        <f t="shared" si="26"/>
        <v>4</v>
      </c>
    </row>
    <row r="1677" spans="1:7" x14ac:dyDescent="0.2">
      <c r="A1677" s="12" t="s">
        <v>16960</v>
      </c>
      <c r="B1677" s="12" t="s">
        <v>18425</v>
      </c>
      <c r="C1677" s="12" t="s">
        <v>18451</v>
      </c>
      <c r="D1677" s="12" t="s">
        <v>18689</v>
      </c>
      <c r="E1677" s="12" t="s">
        <v>16963</v>
      </c>
      <c r="F1677" s="12">
        <v>3.7053050000000001</v>
      </c>
      <c r="G1677" s="12">
        <f t="shared" si="26"/>
        <v>4</v>
      </c>
    </row>
    <row r="1678" spans="1:7" x14ac:dyDescent="0.2">
      <c r="A1678" s="12" t="s">
        <v>16960</v>
      </c>
      <c r="B1678" s="12" t="s">
        <v>18425</v>
      </c>
      <c r="C1678" s="12" t="s">
        <v>18451</v>
      </c>
      <c r="D1678" s="12" t="s">
        <v>18690</v>
      </c>
      <c r="E1678" s="12" t="s">
        <v>16963</v>
      </c>
      <c r="F1678" s="12">
        <v>3.7673429999999999</v>
      </c>
      <c r="G1678" s="12">
        <f t="shared" si="26"/>
        <v>4</v>
      </c>
    </row>
    <row r="1679" spans="1:7" x14ac:dyDescent="0.2">
      <c r="A1679" s="12" t="s">
        <v>16960</v>
      </c>
      <c r="B1679" s="12" t="s">
        <v>18425</v>
      </c>
      <c r="C1679" s="12" t="s">
        <v>18451</v>
      </c>
      <c r="D1679" s="12" t="s">
        <v>18691</v>
      </c>
      <c r="E1679" s="12" t="s">
        <v>3188</v>
      </c>
      <c r="F1679" s="12">
        <v>3.692666</v>
      </c>
      <c r="G1679" s="12">
        <f t="shared" si="26"/>
        <v>4</v>
      </c>
    </row>
    <row r="1680" spans="1:7" x14ac:dyDescent="0.2">
      <c r="A1680" s="12" t="s">
        <v>16960</v>
      </c>
      <c r="B1680" s="12" t="s">
        <v>18425</v>
      </c>
      <c r="C1680" s="12" t="s">
        <v>18451</v>
      </c>
      <c r="D1680" s="12" t="s">
        <v>18692</v>
      </c>
      <c r="E1680" s="12" t="s">
        <v>16963</v>
      </c>
      <c r="F1680" s="12">
        <v>3.5803470000000002</v>
      </c>
      <c r="G1680" s="12">
        <f t="shared" si="26"/>
        <v>4</v>
      </c>
    </row>
    <row r="1681" spans="1:7" x14ac:dyDescent="0.2">
      <c r="A1681" s="12" t="s">
        <v>16960</v>
      </c>
      <c r="B1681" s="12" t="s">
        <v>18425</v>
      </c>
      <c r="C1681" s="12" t="s">
        <v>18451</v>
      </c>
      <c r="D1681" s="12" t="s">
        <v>18693</v>
      </c>
      <c r="E1681" s="12" t="s">
        <v>3188</v>
      </c>
      <c r="F1681" s="12">
        <v>4.1451289999999998</v>
      </c>
      <c r="G1681" s="12">
        <f t="shared" si="26"/>
        <v>4</v>
      </c>
    </row>
    <row r="1682" spans="1:7" x14ac:dyDescent="0.2">
      <c r="A1682" s="12" t="s">
        <v>16960</v>
      </c>
      <c r="B1682" s="12" t="s">
        <v>18425</v>
      </c>
      <c r="C1682" s="12" t="s">
        <v>18451</v>
      </c>
      <c r="D1682" s="12" t="s">
        <v>18694</v>
      </c>
      <c r="E1682" s="12" t="s">
        <v>3188</v>
      </c>
      <c r="F1682" s="12">
        <v>3.9161609999999998</v>
      </c>
      <c r="G1682" s="12">
        <f t="shared" si="26"/>
        <v>4</v>
      </c>
    </row>
    <row r="1683" spans="1:7" x14ac:dyDescent="0.2">
      <c r="A1683" s="12" t="s">
        <v>16960</v>
      </c>
      <c r="B1683" s="12" t="s">
        <v>18425</v>
      </c>
      <c r="C1683" s="12" t="s">
        <v>18451</v>
      </c>
      <c r="D1683" s="12" t="s">
        <v>18695</v>
      </c>
      <c r="E1683" s="12" t="s">
        <v>3188</v>
      </c>
      <c r="F1683" s="12">
        <v>3.7491089999999998</v>
      </c>
      <c r="G1683" s="12">
        <f t="shared" si="26"/>
        <v>4</v>
      </c>
    </row>
    <row r="1684" spans="1:7" x14ac:dyDescent="0.2">
      <c r="A1684" s="12" t="s">
        <v>16960</v>
      </c>
      <c r="B1684" s="12" t="s">
        <v>18425</v>
      </c>
      <c r="C1684" s="12" t="s">
        <v>18451</v>
      </c>
      <c r="D1684" s="12" t="s">
        <v>18696</v>
      </c>
      <c r="E1684" s="12" t="s">
        <v>16963</v>
      </c>
      <c r="F1684" s="12">
        <v>3.626652</v>
      </c>
      <c r="G1684" s="12">
        <f t="shared" si="26"/>
        <v>4</v>
      </c>
    </row>
    <row r="1685" spans="1:7" x14ac:dyDescent="0.2">
      <c r="A1685" s="12" t="s">
        <v>16960</v>
      </c>
      <c r="B1685" s="12" t="s">
        <v>18425</v>
      </c>
      <c r="C1685" s="12" t="s">
        <v>18451</v>
      </c>
      <c r="D1685" s="12" t="s">
        <v>198</v>
      </c>
      <c r="E1685" s="12" t="s">
        <v>3188</v>
      </c>
      <c r="F1685" s="12">
        <v>3.726127</v>
      </c>
      <c r="G1685" s="12">
        <f t="shared" si="26"/>
        <v>4</v>
      </c>
    </row>
    <row r="1686" spans="1:7" x14ac:dyDescent="0.2">
      <c r="A1686" s="12" t="s">
        <v>16960</v>
      </c>
      <c r="B1686" s="12" t="s">
        <v>18425</v>
      </c>
      <c r="C1686" s="12" t="s">
        <v>18451</v>
      </c>
      <c r="D1686" s="12" t="s">
        <v>18697</v>
      </c>
      <c r="E1686" s="12" t="s">
        <v>3188</v>
      </c>
      <c r="F1686" s="12">
        <v>3.5203500000000001</v>
      </c>
      <c r="G1686" s="12">
        <f t="shared" si="26"/>
        <v>4</v>
      </c>
    </row>
    <row r="1687" spans="1:7" x14ac:dyDescent="0.2">
      <c r="A1687" s="12" t="s">
        <v>16960</v>
      </c>
      <c r="B1687" s="12" t="s">
        <v>18425</v>
      </c>
      <c r="C1687" s="12" t="s">
        <v>18451</v>
      </c>
      <c r="D1687" s="12" t="s">
        <v>18698</v>
      </c>
      <c r="E1687" s="12" t="s">
        <v>3188</v>
      </c>
      <c r="F1687" s="12">
        <v>3.7825660000000001</v>
      </c>
      <c r="G1687" s="12">
        <f t="shared" si="26"/>
        <v>4</v>
      </c>
    </row>
    <row r="1688" spans="1:7" x14ac:dyDescent="0.2">
      <c r="A1688" s="12" t="s">
        <v>16960</v>
      </c>
      <c r="B1688" s="12" t="s">
        <v>18425</v>
      </c>
      <c r="C1688" s="12" t="s">
        <v>18451</v>
      </c>
      <c r="D1688" s="12" t="s">
        <v>18699</v>
      </c>
      <c r="E1688" s="12" t="s">
        <v>3188</v>
      </c>
      <c r="F1688" s="12">
        <v>3.537169</v>
      </c>
      <c r="G1688" s="12">
        <f t="shared" si="26"/>
        <v>4</v>
      </c>
    </row>
    <row r="1689" spans="1:7" x14ac:dyDescent="0.2">
      <c r="A1689" s="12" t="s">
        <v>16960</v>
      </c>
      <c r="B1689" s="12" t="s">
        <v>18425</v>
      </c>
      <c r="C1689" s="12" t="s">
        <v>18451</v>
      </c>
      <c r="D1689" s="12" t="s">
        <v>18700</v>
      </c>
      <c r="E1689" s="12" t="s">
        <v>16963</v>
      </c>
      <c r="F1689" s="12">
        <v>4.2242280000000001</v>
      </c>
      <c r="G1689" s="12">
        <f t="shared" si="26"/>
        <v>4</v>
      </c>
    </row>
    <row r="1690" spans="1:7" x14ac:dyDescent="0.2">
      <c r="A1690" s="12" t="s">
        <v>16960</v>
      </c>
      <c r="B1690" s="12" t="s">
        <v>18425</v>
      </c>
      <c r="C1690" s="12" t="s">
        <v>18451</v>
      </c>
      <c r="D1690" s="12" t="s">
        <v>18701</v>
      </c>
      <c r="E1690" s="12" t="s">
        <v>16963</v>
      </c>
      <c r="F1690" s="12">
        <v>3.5919970000000001</v>
      </c>
      <c r="G1690" s="12">
        <f t="shared" si="26"/>
        <v>4</v>
      </c>
    </row>
    <row r="1691" spans="1:7" x14ac:dyDescent="0.2">
      <c r="A1691" s="12" t="s">
        <v>16960</v>
      </c>
      <c r="B1691" s="12" t="s">
        <v>18425</v>
      </c>
      <c r="C1691" s="12" t="s">
        <v>18451</v>
      </c>
      <c r="D1691" s="12" t="s">
        <v>318</v>
      </c>
      <c r="E1691" s="12" t="s">
        <v>3188</v>
      </c>
      <c r="F1691" s="12">
        <v>3.8741850000000002</v>
      </c>
      <c r="G1691" s="12">
        <f t="shared" si="26"/>
        <v>4</v>
      </c>
    </row>
    <row r="1692" spans="1:7" x14ac:dyDescent="0.2">
      <c r="A1692" s="12" t="s">
        <v>16960</v>
      </c>
      <c r="B1692" s="12" t="s">
        <v>18425</v>
      </c>
      <c r="C1692" s="12" t="s">
        <v>18451</v>
      </c>
      <c r="D1692" s="12" t="s">
        <v>18702</v>
      </c>
      <c r="E1692" s="12" t="s">
        <v>16963</v>
      </c>
      <c r="F1692" s="12">
        <v>3.7174999999999998</v>
      </c>
      <c r="G1692" s="12">
        <f t="shared" si="26"/>
        <v>4</v>
      </c>
    </row>
    <row r="1693" spans="1:7" x14ac:dyDescent="0.2">
      <c r="A1693" s="12" t="s">
        <v>16960</v>
      </c>
      <c r="B1693" s="12" t="s">
        <v>18425</v>
      </c>
      <c r="C1693" s="12" t="s">
        <v>18451</v>
      </c>
      <c r="D1693" s="12" t="s">
        <v>18703</v>
      </c>
      <c r="E1693" s="12" t="s">
        <v>3188</v>
      </c>
      <c r="F1693" s="12">
        <v>3.7151700000000001</v>
      </c>
      <c r="G1693" s="12">
        <f t="shared" si="26"/>
        <v>4</v>
      </c>
    </row>
    <row r="1694" spans="1:7" x14ac:dyDescent="0.2">
      <c r="A1694" s="12" t="s">
        <v>16960</v>
      </c>
      <c r="B1694" s="12" t="s">
        <v>18425</v>
      </c>
      <c r="C1694" s="12" t="s">
        <v>18451</v>
      </c>
      <c r="D1694" s="12" t="s">
        <v>18704</v>
      </c>
      <c r="E1694" s="12" t="s">
        <v>16963</v>
      </c>
      <c r="F1694" s="12">
        <v>4.4694310000000002</v>
      </c>
      <c r="G1694" s="12">
        <f t="shared" si="26"/>
        <v>4</v>
      </c>
    </row>
    <row r="1695" spans="1:7" x14ac:dyDescent="0.2">
      <c r="A1695" s="12" t="s">
        <v>16960</v>
      </c>
      <c r="B1695" s="12" t="s">
        <v>18425</v>
      </c>
      <c r="C1695" s="12" t="s">
        <v>18451</v>
      </c>
      <c r="D1695" s="12" t="s">
        <v>18705</v>
      </c>
      <c r="E1695" s="12" t="s">
        <v>3188</v>
      </c>
      <c r="F1695" s="12">
        <v>3.7281759999999999</v>
      </c>
      <c r="G1695" s="12">
        <f t="shared" si="26"/>
        <v>4</v>
      </c>
    </row>
    <row r="1696" spans="1:7" x14ac:dyDescent="0.2">
      <c r="A1696" s="12" t="s">
        <v>16960</v>
      </c>
      <c r="B1696" s="12" t="s">
        <v>18425</v>
      </c>
      <c r="C1696" s="12" t="s">
        <v>18451</v>
      </c>
      <c r="D1696" s="12" t="s">
        <v>18706</v>
      </c>
      <c r="E1696" s="12" t="s">
        <v>16963</v>
      </c>
      <c r="F1696" s="12">
        <v>3.676987</v>
      </c>
      <c r="G1696" s="12">
        <f t="shared" si="26"/>
        <v>4</v>
      </c>
    </row>
    <row r="1697" spans="1:7" x14ac:dyDescent="0.2">
      <c r="A1697" s="12" t="s">
        <v>16960</v>
      </c>
      <c r="B1697" s="12" t="s">
        <v>18425</v>
      </c>
      <c r="C1697" s="12" t="s">
        <v>18451</v>
      </c>
      <c r="D1697" s="12" t="s">
        <v>18707</v>
      </c>
      <c r="E1697" s="12" t="s">
        <v>16963</v>
      </c>
      <c r="F1697" s="12">
        <v>3.6736</v>
      </c>
      <c r="G1697" s="12">
        <f t="shared" si="26"/>
        <v>4</v>
      </c>
    </row>
    <row r="1698" spans="1:7" x14ac:dyDescent="0.2">
      <c r="A1698" s="12" t="s">
        <v>16960</v>
      </c>
      <c r="B1698" s="12" t="s">
        <v>18425</v>
      </c>
      <c r="C1698" s="12" t="s">
        <v>18451</v>
      </c>
      <c r="D1698" s="12" t="s">
        <v>18708</v>
      </c>
      <c r="E1698" s="12" t="s">
        <v>16963</v>
      </c>
      <c r="F1698" s="12">
        <v>3.687414</v>
      </c>
      <c r="G1698" s="12">
        <f t="shared" si="26"/>
        <v>4</v>
      </c>
    </row>
    <row r="1699" spans="1:7" x14ac:dyDescent="0.2">
      <c r="A1699" s="12" t="s">
        <v>16960</v>
      </c>
      <c r="B1699" s="12" t="s">
        <v>18425</v>
      </c>
      <c r="C1699" s="12" t="s">
        <v>18451</v>
      </c>
      <c r="D1699" s="12" t="s">
        <v>18709</v>
      </c>
      <c r="E1699" s="12" t="s">
        <v>16963</v>
      </c>
      <c r="F1699" s="12">
        <v>3.7508010000000001</v>
      </c>
      <c r="G1699" s="12">
        <f t="shared" si="26"/>
        <v>4</v>
      </c>
    </row>
    <row r="1700" spans="1:7" x14ac:dyDescent="0.2">
      <c r="A1700" s="12" t="s">
        <v>16960</v>
      </c>
      <c r="B1700" s="12" t="s">
        <v>18425</v>
      </c>
      <c r="C1700" s="12" t="s">
        <v>18451</v>
      </c>
      <c r="D1700" s="12" t="s">
        <v>18710</v>
      </c>
      <c r="E1700" s="12" t="s">
        <v>16963</v>
      </c>
      <c r="F1700" s="12">
        <v>3.808446</v>
      </c>
      <c r="G1700" s="12">
        <f t="shared" si="26"/>
        <v>4</v>
      </c>
    </row>
    <row r="1701" spans="1:7" x14ac:dyDescent="0.2">
      <c r="A1701" s="12" t="s">
        <v>16960</v>
      </c>
      <c r="B1701" s="12" t="s">
        <v>18425</v>
      </c>
      <c r="C1701" s="12" t="s">
        <v>18451</v>
      </c>
      <c r="D1701" s="12" t="s">
        <v>18711</v>
      </c>
      <c r="E1701" s="12" t="s">
        <v>3188</v>
      </c>
      <c r="F1701" s="12">
        <v>3.889205</v>
      </c>
      <c r="G1701" s="12">
        <f t="shared" si="26"/>
        <v>4</v>
      </c>
    </row>
    <row r="1702" spans="1:7" x14ac:dyDescent="0.2">
      <c r="A1702" s="12" t="s">
        <v>16960</v>
      </c>
      <c r="B1702" s="12" t="s">
        <v>18425</v>
      </c>
      <c r="C1702" s="12" t="s">
        <v>18451</v>
      </c>
      <c r="D1702" s="12" t="s">
        <v>18712</v>
      </c>
      <c r="E1702" s="12" t="s">
        <v>3188</v>
      </c>
      <c r="F1702" s="12">
        <v>3.7093530000000001</v>
      </c>
      <c r="G1702" s="12">
        <f t="shared" si="26"/>
        <v>4</v>
      </c>
    </row>
    <row r="1703" spans="1:7" x14ac:dyDescent="0.2">
      <c r="A1703" s="12" t="s">
        <v>16960</v>
      </c>
      <c r="B1703" s="12" t="s">
        <v>18425</v>
      </c>
      <c r="C1703" s="12" t="s">
        <v>18451</v>
      </c>
      <c r="D1703" s="12" t="s">
        <v>18713</v>
      </c>
      <c r="E1703" s="12" t="s">
        <v>16963</v>
      </c>
      <c r="F1703" s="12">
        <v>3.8204359999999999</v>
      </c>
      <c r="G1703" s="12">
        <f t="shared" si="26"/>
        <v>4</v>
      </c>
    </row>
    <row r="1704" spans="1:7" x14ac:dyDescent="0.2">
      <c r="A1704" s="12" t="s">
        <v>16960</v>
      </c>
      <c r="B1704" s="12" t="s">
        <v>18425</v>
      </c>
      <c r="C1704" s="12" t="s">
        <v>18451</v>
      </c>
      <c r="D1704" s="12" t="s">
        <v>18714</v>
      </c>
      <c r="E1704" s="12" t="s">
        <v>3188</v>
      </c>
      <c r="F1704" s="12">
        <v>3.7598340000000001</v>
      </c>
      <c r="G1704" s="12">
        <f t="shared" si="26"/>
        <v>4</v>
      </c>
    </row>
    <row r="1705" spans="1:7" x14ac:dyDescent="0.2">
      <c r="A1705" s="12" t="s">
        <v>16960</v>
      </c>
      <c r="B1705" s="12" t="s">
        <v>18425</v>
      </c>
      <c r="C1705" s="12" t="s">
        <v>18451</v>
      </c>
      <c r="D1705" s="12" t="s">
        <v>18715</v>
      </c>
      <c r="E1705" s="12" t="s">
        <v>3188</v>
      </c>
      <c r="F1705" s="12">
        <v>3.8998699999999999</v>
      </c>
      <c r="G1705" s="12">
        <f t="shared" si="26"/>
        <v>4</v>
      </c>
    </row>
    <row r="1706" spans="1:7" x14ac:dyDescent="0.2">
      <c r="A1706" s="12" t="s">
        <v>17039</v>
      </c>
      <c r="B1706" s="12" t="s">
        <v>18425</v>
      </c>
      <c r="C1706" s="12" t="s">
        <v>18716</v>
      </c>
      <c r="D1706" s="12" t="s">
        <v>18717</v>
      </c>
      <c r="E1706" s="12" t="s">
        <v>16963</v>
      </c>
      <c r="F1706" s="12">
        <v>3.7914050000000001</v>
      </c>
      <c r="G1706" s="12">
        <f t="shared" si="26"/>
        <v>4</v>
      </c>
    </row>
    <row r="1707" spans="1:7" x14ac:dyDescent="0.2">
      <c r="A1707" s="12" t="s">
        <v>17039</v>
      </c>
      <c r="B1707" s="12" t="s">
        <v>18425</v>
      </c>
      <c r="C1707" s="12" t="s">
        <v>18718</v>
      </c>
      <c r="D1707" s="12" t="s">
        <v>18719</v>
      </c>
      <c r="E1707" s="12" t="s">
        <v>16963</v>
      </c>
      <c r="F1707" s="12">
        <v>3.9300890000000002</v>
      </c>
      <c r="G1707" s="12">
        <f t="shared" si="26"/>
        <v>4</v>
      </c>
    </row>
    <row r="1708" spans="1:7" x14ac:dyDescent="0.2">
      <c r="A1708" s="12" t="s">
        <v>17039</v>
      </c>
      <c r="B1708" s="12" t="s">
        <v>18425</v>
      </c>
      <c r="C1708" s="12" t="s">
        <v>18720</v>
      </c>
      <c r="D1708" s="12" t="s">
        <v>18721</v>
      </c>
      <c r="E1708" s="12" t="s">
        <v>16963</v>
      </c>
      <c r="F1708" s="12">
        <v>3.9266169999999998</v>
      </c>
      <c r="G1708" s="12">
        <f t="shared" si="26"/>
        <v>4</v>
      </c>
    </row>
    <row r="1709" spans="1:7" x14ac:dyDescent="0.2">
      <c r="A1709" s="12" t="s">
        <v>17039</v>
      </c>
      <c r="B1709" s="12" t="s">
        <v>18425</v>
      </c>
      <c r="C1709" s="12" t="s">
        <v>18716</v>
      </c>
      <c r="D1709" s="12" t="s">
        <v>18722</v>
      </c>
      <c r="E1709" s="12" t="s">
        <v>3188</v>
      </c>
      <c r="F1709" s="12">
        <v>3.9922629999999999</v>
      </c>
      <c r="G1709" s="12">
        <f t="shared" si="26"/>
        <v>4</v>
      </c>
    </row>
    <row r="1710" spans="1:7" x14ac:dyDescent="0.2">
      <c r="A1710" s="12" t="s">
        <v>17039</v>
      </c>
      <c r="B1710" s="12" t="s">
        <v>18425</v>
      </c>
      <c r="C1710" s="12" t="s">
        <v>18720</v>
      </c>
      <c r="D1710" s="12" t="s">
        <v>18723</v>
      </c>
      <c r="E1710" s="12" t="s">
        <v>3188</v>
      </c>
      <c r="F1710" s="12">
        <v>4.0255390000000002</v>
      </c>
      <c r="G1710" s="12">
        <f t="shared" si="26"/>
        <v>4</v>
      </c>
    </row>
    <row r="1711" spans="1:7" x14ac:dyDescent="0.2">
      <c r="A1711" s="12" t="s">
        <v>17039</v>
      </c>
      <c r="B1711" s="12" t="s">
        <v>18425</v>
      </c>
      <c r="C1711" s="12" t="s">
        <v>18724</v>
      </c>
      <c r="D1711" s="12" t="s">
        <v>18725</v>
      </c>
      <c r="E1711" s="12" t="s">
        <v>16963</v>
      </c>
      <c r="F1711" s="12">
        <v>3.8843269999999999</v>
      </c>
      <c r="G1711" s="12">
        <f t="shared" si="26"/>
        <v>4</v>
      </c>
    </row>
    <row r="1712" spans="1:7" x14ac:dyDescent="0.2">
      <c r="A1712" s="12" t="s">
        <v>17039</v>
      </c>
      <c r="B1712" s="12" t="s">
        <v>18425</v>
      </c>
      <c r="C1712" s="12" t="s">
        <v>18726</v>
      </c>
      <c r="D1712" s="12" t="s">
        <v>18727</v>
      </c>
      <c r="E1712" s="12" t="s">
        <v>16963</v>
      </c>
      <c r="F1712" s="12">
        <v>3.8848780000000001</v>
      </c>
      <c r="G1712" s="12">
        <f t="shared" si="26"/>
        <v>4</v>
      </c>
    </row>
    <row r="1713" spans="1:7" x14ac:dyDescent="0.2">
      <c r="A1713" s="12" t="s">
        <v>17039</v>
      </c>
      <c r="B1713" s="12" t="s">
        <v>18425</v>
      </c>
      <c r="C1713" s="12" t="s">
        <v>18728</v>
      </c>
      <c r="D1713" s="12" t="s">
        <v>18729</v>
      </c>
      <c r="E1713" s="12" t="s">
        <v>16963</v>
      </c>
      <c r="F1713" s="12">
        <v>3.9707379999999999</v>
      </c>
      <c r="G1713" s="12">
        <f t="shared" si="26"/>
        <v>4</v>
      </c>
    </row>
    <row r="1714" spans="1:7" x14ac:dyDescent="0.2">
      <c r="A1714" s="12" t="s">
        <v>17039</v>
      </c>
      <c r="B1714" s="12" t="s">
        <v>18425</v>
      </c>
      <c r="C1714" s="12" t="s">
        <v>18724</v>
      </c>
      <c r="D1714" s="12" t="s">
        <v>18730</v>
      </c>
      <c r="E1714" s="12" t="s">
        <v>3188</v>
      </c>
      <c r="F1714" s="12">
        <v>3.8251360000000001</v>
      </c>
      <c r="G1714" s="12">
        <f t="shared" si="26"/>
        <v>4</v>
      </c>
    </row>
    <row r="1715" spans="1:7" x14ac:dyDescent="0.2">
      <c r="A1715" s="12" t="s">
        <v>17039</v>
      </c>
      <c r="B1715" s="12" t="s">
        <v>18425</v>
      </c>
      <c r="C1715" s="12" t="s">
        <v>18726</v>
      </c>
      <c r="D1715" s="12" t="s">
        <v>18731</v>
      </c>
      <c r="E1715" s="12" t="s">
        <v>3188</v>
      </c>
      <c r="F1715" s="12">
        <v>3.8613919999999999</v>
      </c>
      <c r="G1715" s="12">
        <f t="shared" si="26"/>
        <v>4</v>
      </c>
    </row>
    <row r="1716" spans="1:7" x14ac:dyDescent="0.2">
      <c r="A1716" s="12" t="s">
        <v>17039</v>
      </c>
      <c r="B1716" s="12" t="s">
        <v>18425</v>
      </c>
      <c r="C1716" s="12" t="s">
        <v>18728</v>
      </c>
      <c r="D1716" s="12" t="s">
        <v>18732</v>
      </c>
      <c r="E1716" s="12" t="s">
        <v>3188</v>
      </c>
      <c r="F1716" s="12">
        <v>3.8495240000000002</v>
      </c>
      <c r="G1716" s="12">
        <f t="shared" si="26"/>
        <v>4</v>
      </c>
    </row>
    <row r="1717" spans="1:7" x14ac:dyDescent="0.2">
      <c r="A1717" s="12" t="s">
        <v>17039</v>
      </c>
      <c r="B1717" s="12" t="s">
        <v>18425</v>
      </c>
      <c r="C1717" s="12" t="s">
        <v>18733</v>
      </c>
      <c r="D1717" s="12" t="s">
        <v>18734</v>
      </c>
      <c r="E1717" s="12" t="s">
        <v>16963</v>
      </c>
      <c r="F1717" s="12">
        <v>3.8730660000000001</v>
      </c>
      <c r="G1717" s="12">
        <f t="shared" si="26"/>
        <v>4</v>
      </c>
    </row>
    <row r="1718" spans="1:7" x14ac:dyDescent="0.2">
      <c r="A1718" s="12" t="s">
        <v>17039</v>
      </c>
      <c r="B1718" s="12" t="s">
        <v>18425</v>
      </c>
      <c r="C1718" s="12" t="s">
        <v>18733</v>
      </c>
      <c r="D1718" s="12" t="s">
        <v>18735</v>
      </c>
      <c r="E1718" s="12" t="s">
        <v>3188</v>
      </c>
      <c r="F1718" s="12">
        <v>3.757199</v>
      </c>
      <c r="G1718" s="12">
        <f t="shared" si="26"/>
        <v>4</v>
      </c>
    </row>
    <row r="1719" spans="1:7" x14ac:dyDescent="0.2">
      <c r="A1719" s="12" t="s">
        <v>17039</v>
      </c>
      <c r="B1719" s="12" t="s">
        <v>18425</v>
      </c>
      <c r="C1719" s="12" t="s">
        <v>18736</v>
      </c>
      <c r="D1719" s="12" t="s">
        <v>18737</v>
      </c>
      <c r="E1719" s="12" t="s">
        <v>16963</v>
      </c>
      <c r="F1719" s="12">
        <v>3.9526979999999998</v>
      </c>
      <c r="G1719" s="12">
        <f t="shared" si="26"/>
        <v>4</v>
      </c>
    </row>
    <row r="1720" spans="1:7" x14ac:dyDescent="0.2">
      <c r="A1720" s="12" t="s">
        <v>17039</v>
      </c>
      <c r="B1720" s="12" t="s">
        <v>18425</v>
      </c>
      <c r="C1720" s="12" t="s">
        <v>18738</v>
      </c>
      <c r="D1720" s="12" t="s">
        <v>18739</v>
      </c>
      <c r="E1720" s="12" t="s">
        <v>16963</v>
      </c>
      <c r="F1720" s="12">
        <v>3.8791709999999999</v>
      </c>
      <c r="G1720" s="12">
        <f t="shared" si="26"/>
        <v>4</v>
      </c>
    </row>
    <row r="1721" spans="1:7" x14ac:dyDescent="0.2">
      <c r="A1721" s="12" t="s">
        <v>17039</v>
      </c>
      <c r="B1721" s="12" t="s">
        <v>18425</v>
      </c>
      <c r="C1721" s="12" t="s">
        <v>18740</v>
      </c>
      <c r="D1721" s="12" t="s">
        <v>18741</v>
      </c>
      <c r="E1721" s="12" t="s">
        <v>3188</v>
      </c>
      <c r="F1721" s="12">
        <v>3.802775</v>
      </c>
      <c r="G1721" s="12">
        <f t="shared" si="26"/>
        <v>4</v>
      </c>
    </row>
    <row r="1722" spans="1:7" x14ac:dyDescent="0.2">
      <c r="A1722" s="12" t="s">
        <v>17039</v>
      </c>
      <c r="B1722" s="12" t="s">
        <v>18425</v>
      </c>
      <c r="C1722" s="12" t="s">
        <v>18738</v>
      </c>
      <c r="D1722" s="12" t="s">
        <v>18742</v>
      </c>
      <c r="E1722" s="12" t="s">
        <v>3188</v>
      </c>
      <c r="F1722" s="12">
        <v>3.8656990000000002</v>
      </c>
      <c r="G1722" s="12">
        <f t="shared" si="26"/>
        <v>4</v>
      </c>
    </row>
    <row r="1723" spans="1:7" x14ac:dyDescent="0.2">
      <c r="A1723" s="12" t="s">
        <v>17039</v>
      </c>
      <c r="B1723" s="12" t="s">
        <v>18425</v>
      </c>
      <c r="C1723" s="12" t="s">
        <v>18743</v>
      </c>
      <c r="D1723" s="12" t="s">
        <v>18744</v>
      </c>
      <c r="E1723" s="12" t="s">
        <v>16963</v>
      </c>
      <c r="F1723" s="12">
        <v>3.8726769999999999</v>
      </c>
      <c r="G1723" s="12">
        <f t="shared" si="26"/>
        <v>4</v>
      </c>
    </row>
    <row r="1724" spans="1:7" x14ac:dyDescent="0.2">
      <c r="A1724" s="12" t="s">
        <v>17039</v>
      </c>
      <c r="B1724" s="12" t="s">
        <v>18425</v>
      </c>
      <c r="C1724" s="12" t="s">
        <v>18745</v>
      </c>
      <c r="D1724" s="12" t="s">
        <v>18746</v>
      </c>
      <c r="E1724" s="12" t="s">
        <v>16963</v>
      </c>
      <c r="F1724" s="12">
        <v>3.8789729999999998</v>
      </c>
      <c r="G1724" s="12">
        <f t="shared" si="26"/>
        <v>4</v>
      </c>
    </row>
    <row r="1725" spans="1:7" x14ac:dyDescent="0.2">
      <c r="A1725" s="12" t="s">
        <v>17039</v>
      </c>
      <c r="B1725" s="12" t="s">
        <v>18425</v>
      </c>
      <c r="C1725" s="12" t="s">
        <v>18747</v>
      </c>
      <c r="D1725" s="12" t="s">
        <v>18748</v>
      </c>
      <c r="E1725" s="12" t="s">
        <v>16963</v>
      </c>
      <c r="F1725" s="12">
        <v>3.8706939999999999</v>
      </c>
      <c r="G1725" s="12">
        <f t="shared" si="26"/>
        <v>4</v>
      </c>
    </row>
    <row r="1726" spans="1:7" x14ac:dyDescent="0.2">
      <c r="A1726" s="12" t="s">
        <v>17039</v>
      </c>
      <c r="B1726" s="12" t="s">
        <v>18425</v>
      </c>
      <c r="C1726" s="12" t="s">
        <v>18749</v>
      </c>
      <c r="D1726" s="12" t="s">
        <v>18750</v>
      </c>
      <c r="E1726" s="12" t="s">
        <v>3188</v>
      </c>
      <c r="F1726" s="12">
        <v>3.8213689999999998</v>
      </c>
      <c r="G1726" s="12">
        <f t="shared" si="26"/>
        <v>4</v>
      </c>
    </row>
    <row r="1727" spans="1:7" x14ac:dyDescent="0.2">
      <c r="A1727" s="12" t="s">
        <v>17039</v>
      </c>
      <c r="B1727" s="12" t="s">
        <v>18425</v>
      </c>
      <c r="C1727" s="12" t="s">
        <v>18751</v>
      </c>
      <c r="D1727" s="12" t="s">
        <v>18752</v>
      </c>
      <c r="E1727" s="12" t="s">
        <v>16963</v>
      </c>
      <c r="F1727" s="12">
        <v>4.0213580000000002</v>
      </c>
      <c r="G1727" s="12">
        <f t="shared" si="26"/>
        <v>4</v>
      </c>
    </row>
    <row r="1728" spans="1:7" x14ac:dyDescent="0.2">
      <c r="A1728" s="12" t="s">
        <v>17039</v>
      </c>
      <c r="B1728" s="12" t="s">
        <v>18425</v>
      </c>
      <c r="C1728" s="12" t="s">
        <v>18751</v>
      </c>
      <c r="D1728" s="12" t="s">
        <v>18753</v>
      </c>
      <c r="E1728" s="12" t="s">
        <v>16963</v>
      </c>
      <c r="F1728" s="12">
        <v>3.9897309999999999</v>
      </c>
      <c r="G1728" s="12">
        <f t="shared" si="26"/>
        <v>4</v>
      </c>
    </row>
    <row r="1729" spans="1:7" x14ac:dyDescent="0.2">
      <c r="A1729" s="12" t="s">
        <v>17039</v>
      </c>
      <c r="B1729" s="12" t="s">
        <v>18425</v>
      </c>
      <c r="C1729" s="12" t="s">
        <v>18754</v>
      </c>
      <c r="D1729" s="12" t="s">
        <v>18755</v>
      </c>
      <c r="E1729" s="12" t="s">
        <v>16963</v>
      </c>
      <c r="F1729" s="12">
        <v>3.9433850000000001</v>
      </c>
      <c r="G1729" s="12">
        <f t="shared" si="26"/>
        <v>4</v>
      </c>
    </row>
    <row r="1730" spans="1:7" x14ac:dyDescent="0.2">
      <c r="A1730" s="12" t="s">
        <v>17039</v>
      </c>
      <c r="B1730" s="12" t="s">
        <v>18425</v>
      </c>
      <c r="C1730" s="12" t="s">
        <v>18756</v>
      </c>
      <c r="D1730" s="12" t="s">
        <v>18757</v>
      </c>
      <c r="E1730" s="12" t="s">
        <v>3188</v>
      </c>
      <c r="F1730" s="12">
        <v>3.763388</v>
      </c>
      <c r="G1730" s="12">
        <f t="shared" ref="G1730:G1793" si="27">ROUND(F1730,0)</f>
        <v>4</v>
      </c>
    </row>
    <row r="1731" spans="1:7" x14ac:dyDescent="0.2">
      <c r="A1731" s="12" t="s">
        <v>17039</v>
      </c>
      <c r="B1731" s="12" t="s">
        <v>18425</v>
      </c>
      <c r="C1731" s="12" t="s">
        <v>18758</v>
      </c>
      <c r="D1731" s="12" t="s">
        <v>18759</v>
      </c>
      <c r="E1731" s="12" t="s">
        <v>16963</v>
      </c>
      <c r="F1731" s="12">
        <v>3.9482379999999999</v>
      </c>
      <c r="G1731" s="12">
        <f t="shared" si="27"/>
        <v>4</v>
      </c>
    </row>
    <row r="1732" spans="1:7" x14ac:dyDescent="0.2">
      <c r="A1732" s="12" t="s">
        <v>17039</v>
      </c>
      <c r="B1732" s="12" t="s">
        <v>18425</v>
      </c>
      <c r="C1732" s="12" t="s">
        <v>18760</v>
      </c>
      <c r="D1732" s="12" t="s">
        <v>18761</v>
      </c>
      <c r="E1732" s="12" t="s">
        <v>16963</v>
      </c>
      <c r="F1732" s="12">
        <v>4.057747</v>
      </c>
      <c r="G1732" s="12">
        <f t="shared" si="27"/>
        <v>4</v>
      </c>
    </row>
    <row r="1733" spans="1:7" x14ac:dyDescent="0.2">
      <c r="A1733" s="12" t="s">
        <v>17039</v>
      </c>
      <c r="B1733" s="12" t="s">
        <v>18425</v>
      </c>
      <c r="C1733" s="12" t="s">
        <v>18762</v>
      </c>
      <c r="D1733" s="12" t="s">
        <v>18763</v>
      </c>
      <c r="E1733" s="12" t="s">
        <v>16963</v>
      </c>
      <c r="F1733" s="12">
        <v>4.05586</v>
      </c>
      <c r="G1733" s="12">
        <f t="shared" si="27"/>
        <v>4</v>
      </c>
    </row>
    <row r="1734" spans="1:7" x14ac:dyDescent="0.2">
      <c r="A1734" s="12" t="s">
        <v>17039</v>
      </c>
      <c r="B1734" s="12" t="s">
        <v>18425</v>
      </c>
      <c r="C1734" s="12" t="s">
        <v>18758</v>
      </c>
      <c r="D1734" s="12" t="s">
        <v>18764</v>
      </c>
      <c r="E1734" s="12" t="s">
        <v>3188</v>
      </c>
      <c r="F1734" s="12">
        <v>3.7989380000000001</v>
      </c>
      <c r="G1734" s="12">
        <f t="shared" si="27"/>
        <v>4</v>
      </c>
    </row>
    <row r="1735" spans="1:7" x14ac:dyDescent="0.2">
      <c r="A1735" s="12" t="s">
        <v>17039</v>
      </c>
      <c r="B1735" s="12" t="s">
        <v>18425</v>
      </c>
      <c r="C1735" s="12" t="s">
        <v>18765</v>
      </c>
      <c r="D1735" s="12" t="s">
        <v>18766</v>
      </c>
      <c r="E1735" s="12" t="s">
        <v>16963</v>
      </c>
      <c r="F1735" s="12">
        <v>3.893634</v>
      </c>
      <c r="G1735" s="12">
        <f t="shared" si="27"/>
        <v>4</v>
      </c>
    </row>
    <row r="1736" spans="1:7" x14ac:dyDescent="0.2">
      <c r="A1736" s="12" t="s">
        <v>17039</v>
      </c>
      <c r="B1736" s="12" t="s">
        <v>18425</v>
      </c>
      <c r="C1736" s="12" t="s">
        <v>18767</v>
      </c>
      <c r="D1736" s="12" t="s">
        <v>18768</v>
      </c>
      <c r="E1736" s="12" t="s">
        <v>16963</v>
      </c>
      <c r="F1736" s="12">
        <v>4.0506070000000003</v>
      </c>
      <c r="G1736" s="12">
        <f t="shared" si="27"/>
        <v>4</v>
      </c>
    </row>
    <row r="1737" spans="1:7" x14ac:dyDescent="0.2">
      <c r="A1737" s="12" t="s">
        <v>17039</v>
      </c>
      <c r="B1737" s="12" t="s">
        <v>18425</v>
      </c>
      <c r="C1737" s="12" t="s">
        <v>18769</v>
      </c>
      <c r="D1737" s="12" t="s">
        <v>18770</v>
      </c>
      <c r="E1737" s="12" t="s">
        <v>16963</v>
      </c>
      <c r="F1737" s="12">
        <v>3.8988689999999999</v>
      </c>
      <c r="G1737" s="12">
        <f t="shared" si="27"/>
        <v>4</v>
      </c>
    </row>
    <row r="1738" spans="1:7" x14ac:dyDescent="0.2">
      <c r="A1738" s="12" t="s">
        <v>17039</v>
      </c>
      <c r="B1738" s="12" t="s">
        <v>18425</v>
      </c>
      <c r="C1738" s="12" t="s">
        <v>18771</v>
      </c>
      <c r="D1738" s="12" t="s">
        <v>18772</v>
      </c>
      <c r="E1738" s="12" t="s">
        <v>16963</v>
      </c>
      <c r="F1738" s="12">
        <v>3.935098</v>
      </c>
      <c r="G1738" s="12">
        <f t="shared" si="27"/>
        <v>4</v>
      </c>
    </row>
    <row r="1739" spans="1:7" x14ac:dyDescent="0.2">
      <c r="A1739" s="12" t="s">
        <v>17039</v>
      </c>
      <c r="B1739" s="12" t="s">
        <v>18425</v>
      </c>
      <c r="C1739" s="12" t="s">
        <v>18767</v>
      </c>
      <c r="D1739" s="12" t="s">
        <v>18773</v>
      </c>
      <c r="E1739" s="12" t="s">
        <v>16963</v>
      </c>
      <c r="F1739" s="12">
        <v>4.0503489999999998</v>
      </c>
      <c r="G1739" s="12">
        <f t="shared" si="27"/>
        <v>4</v>
      </c>
    </row>
    <row r="1740" spans="1:7" x14ac:dyDescent="0.2">
      <c r="A1740" s="12" t="s">
        <v>17039</v>
      </c>
      <c r="B1740" s="12" t="s">
        <v>18425</v>
      </c>
      <c r="C1740" s="12" t="s">
        <v>18769</v>
      </c>
      <c r="D1740" s="12" t="s">
        <v>18774</v>
      </c>
      <c r="E1740" s="12" t="s">
        <v>16963</v>
      </c>
      <c r="F1740" s="12">
        <v>3.845685</v>
      </c>
      <c r="G1740" s="12">
        <f t="shared" si="27"/>
        <v>4</v>
      </c>
    </row>
    <row r="1741" spans="1:7" x14ac:dyDescent="0.2">
      <c r="A1741" s="12" t="s">
        <v>17039</v>
      </c>
      <c r="B1741" s="12" t="s">
        <v>18425</v>
      </c>
      <c r="C1741" s="12" t="s">
        <v>18756</v>
      </c>
      <c r="D1741" s="12" t="s">
        <v>18775</v>
      </c>
      <c r="E1741" s="12" t="s">
        <v>3188</v>
      </c>
      <c r="F1741" s="12">
        <v>3.8612329999999999</v>
      </c>
      <c r="G1741" s="12">
        <f t="shared" si="27"/>
        <v>4</v>
      </c>
    </row>
    <row r="1742" spans="1:7" x14ac:dyDescent="0.2">
      <c r="A1742" s="12" t="s">
        <v>17039</v>
      </c>
      <c r="B1742" s="12" t="s">
        <v>18425</v>
      </c>
      <c r="C1742" s="12" t="s">
        <v>18736</v>
      </c>
      <c r="D1742" s="12" t="s">
        <v>18776</v>
      </c>
      <c r="E1742" s="12" t="s">
        <v>3188</v>
      </c>
      <c r="F1742" s="12">
        <v>3.8477980000000001</v>
      </c>
      <c r="G1742" s="12">
        <f t="shared" si="27"/>
        <v>4</v>
      </c>
    </row>
    <row r="1743" spans="1:7" x14ac:dyDescent="0.2">
      <c r="A1743" s="12" t="s">
        <v>17039</v>
      </c>
      <c r="B1743" s="12" t="s">
        <v>18425</v>
      </c>
      <c r="C1743" s="12" t="s">
        <v>18777</v>
      </c>
      <c r="D1743" s="12" t="s">
        <v>18778</v>
      </c>
      <c r="E1743" s="12" t="s">
        <v>16963</v>
      </c>
      <c r="F1743" s="12">
        <v>3.8458969999999999</v>
      </c>
      <c r="G1743" s="12">
        <f t="shared" si="27"/>
        <v>4</v>
      </c>
    </row>
    <row r="1744" spans="1:7" x14ac:dyDescent="0.2">
      <c r="A1744" s="12" t="s">
        <v>17039</v>
      </c>
      <c r="B1744" s="12" t="s">
        <v>18425</v>
      </c>
      <c r="C1744" s="12" t="s">
        <v>18779</v>
      </c>
      <c r="D1744" s="12" t="s">
        <v>18780</v>
      </c>
      <c r="E1744" s="12" t="s">
        <v>16963</v>
      </c>
      <c r="F1744" s="12">
        <v>3.9015529999999998</v>
      </c>
      <c r="G1744" s="12">
        <f t="shared" si="27"/>
        <v>4</v>
      </c>
    </row>
    <row r="1745" spans="1:7" x14ac:dyDescent="0.2">
      <c r="A1745" s="12" t="s">
        <v>17039</v>
      </c>
      <c r="B1745" s="12" t="s">
        <v>18425</v>
      </c>
      <c r="C1745" s="12" t="s">
        <v>18781</v>
      </c>
      <c r="D1745" s="12" t="s">
        <v>18782</v>
      </c>
      <c r="E1745" s="12" t="s">
        <v>16963</v>
      </c>
      <c r="F1745" s="12">
        <v>3.950977</v>
      </c>
      <c r="G1745" s="12">
        <f t="shared" si="27"/>
        <v>4</v>
      </c>
    </row>
    <row r="1746" spans="1:7" x14ac:dyDescent="0.2">
      <c r="A1746" s="12" t="s">
        <v>17039</v>
      </c>
      <c r="B1746" s="12" t="s">
        <v>18425</v>
      </c>
      <c r="C1746" s="12" t="s">
        <v>18783</v>
      </c>
      <c r="D1746" s="12" t="s">
        <v>18784</v>
      </c>
      <c r="E1746" s="12" t="s">
        <v>16963</v>
      </c>
      <c r="F1746" s="12">
        <v>3.8310119999999999</v>
      </c>
      <c r="G1746" s="12">
        <f t="shared" si="27"/>
        <v>4</v>
      </c>
    </row>
    <row r="1747" spans="1:7" x14ac:dyDescent="0.2">
      <c r="A1747" s="12" t="s">
        <v>17039</v>
      </c>
      <c r="B1747" s="12" t="s">
        <v>18425</v>
      </c>
      <c r="C1747" s="12" t="s">
        <v>18785</v>
      </c>
      <c r="D1747" s="12" t="s">
        <v>18786</v>
      </c>
      <c r="E1747" s="12" t="s">
        <v>16963</v>
      </c>
      <c r="F1747" s="12">
        <v>3.9278080000000002</v>
      </c>
      <c r="G1747" s="12">
        <f t="shared" si="27"/>
        <v>4</v>
      </c>
    </row>
    <row r="1748" spans="1:7" x14ac:dyDescent="0.2">
      <c r="A1748" s="12" t="s">
        <v>17039</v>
      </c>
      <c r="B1748" s="12" t="s">
        <v>18425</v>
      </c>
      <c r="C1748" s="12" t="s">
        <v>18783</v>
      </c>
      <c r="D1748" s="12" t="s">
        <v>18787</v>
      </c>
      <c r="E1748" s="12" t="s">
        <v>3188</v>
      </c>
      <c r="F1748" s="12">
        <v>3.9361060000000001</v>
      </c>
      <c r="G1748" s="12">
        <f t="shared" si="27"/>
        <v>4</v>
      </c>
    </row>
    <row r="1749" spans="1:7" x14ac:dyDescent="0.2">
      <c r="A1749" s="12" t="s">
        <v>17039</v>
      </c>
      <c r="B1749" s="12" t="s">
        <v>18425</v>
      </c>
      <c r="C1749" s="12" t="s">
        <v>18788</v>
      </c>
      <c r="D1749" s="12" t="s">
        <v>18789</v>
      </c>
      <c r="E1749" s="12" t="s">
        <v>16963</v>
      </c>
      <c r="F1749" s="12">
        <v>3.9245649999999999</v>
      </c>
      <c r="G1749" s="12">
        <f t="shared" si="27"/>
        <v>4</v>
      </c>
    </row>
    <row r="1750" spans="1:7" x14ac:dyDescent="0.2">
      <c r="A1750" s="12" t="s">
        <v>17039</v>
      </c>
      <c r="B1750" s="12" t="s">
        <v>18425</v>
      </c>
      <c r="C1750" s="12" t="s">
        <v>18788</v>
      </c>
      <c r="D1750" s="12" t="s">
        <v>18790</v>
      </c>
      <c r="E1750" s="12" t="s">
        <v>3188</v>
      </c>
      <c r="F1750" s="12">
        <v>3.864112</v>
      </c>
      <c r="G1750" s="12">
        <f t="shared" si="27"/>
        <v>4</v>
      </c>
    </row>
    <row r="1751" spans="1:7" x14ac:dyDescent="0.2">
      <c r="A1751" s="12" t="s">
        <v>16960</v>
      </c>
      <c r="B1751" s="12" t="s">
        <v>18425</v>
      </c>
      <c r="C1751" s="12" t="s">
        <v>642</v>
      </c>
      <c r="D1751" s="12" t="s">
        <v>18791</v>
      </c>
      <c r="E1751" s="12" t="s">
        <v>16963</v>
      </c>
      <c r="F1751" s="12">
        <v>4.5534949999999998</v>
      </c>
      <c r="G1751" s="12">
        <f t="shared" si="27"/>
        <v>5</v>
      </c>
    </row>
    <row r="1752" spans="1:7" x14ac:dyDescent="0.2">
      <c r="A1752" s="12" t="s">
        <v>16960</v>
      </c>
      <c r="B1752" s="12" t="s">
        <v>18425</v>
      </c>
      <c r="C1752" s="12" t="s">
        <v>642</v>
      </c>
      <c r="D1752" s="12" t="s">
        <v>18792</v>
      </c>
      <c r="E1752" s="12" t="s">
        <v>16963</v>
      </c>
      <c r="F1752" s="12">
        <v>4.6325070000000004</v>
      </c>
      <c r="G1752" s="12">
        <f t="shared" si="27"/>
        <v>5</v>
      </c>
    </row>
    <row r="1753" spans="1:7" x14ac:dyDescent="0.2">
      <c r="A1753" s="12" t="s">
        <v>16960</v>
      </c>
      <c r="B1753" s="12" t="s">
        <v>18425</v>
      </c>
      <c r="C1753" s="12" t="s">
        <v>642</v>
      </c>
      <c r="D1753" s="12" t="s">
        <v>18793</v>
      </c>
      <c r="E1753" s="12" t="s">
        <v>3188</v>
      </c>
      <c r="F1753" s="12">
        <v>4.8441229999999997</v>
      </c>
      <c r="G1753" s="12">
        <f t="shared" si="27"/>
        <v>5</v>
      </c>
    </row>
    <row r="1754" spans="1:7" x14ac:dyDescent="0.2">
      <c r="A1754" s="12" t="s">
        <v>16960</v>
      </c>
      <c r="B1754" s="12" t="s">
        <v>18425</v>
      </c>
      <c r="C1754" s="12" t="s">
        <v>642</v>
      </c>
      <c r="D1754" s="12" t="s">
        <v>18794</v>
      </c>
      <c r="E1754" s="12" t="s">
        <v>16963</v>
      </c>
      <c r="F1754" s="12">
        <v>4.7836800000000004</v>
      </c>
      <c r="G1754" s="12">
        <f t="shared" si="27"/>
        <v>5</v>
      </c>
    </row>
    <row r="1755" spans="1:7" x14ac:dyDescent="0.2">
      <c r="A1755" s="12" t="s">
        <v>16960</v>
      </c>
      <c r="B1755" s="12" t="s">
        <v>18425</v>
      </c>
      <c r="C1755" s="12" t="s">
        <v>642</v>
      </c>
      <c r="D1755" s="12" t="s">
        <v>637</v>
      </c>
      <c r="E1755" s="12" t="s">
        <v>3188</v>
      </c>
      <c r="F1755" s="12">
        <v>4.6107659999999999</v>
      </c>
      <c r="G1755" s="12">
        <f t="shared" si="27"/>
        <v>5</v>
      </c>
    </row>
    <row r="1756" spans="1:7" x14ac:dyDescent="0.2">
      <c r="A1756" s="12" t="s">
        <v>16960</v>
      </c>
      <c r="B1756" s="12" t="s">
        <v>18425</v>
      </c>
      <c r="C1756" s="12" t="s">
        <v>642</v>
      </c>
      <c r="D1756" s="12" t="s">
        <v>18795</v>
      </c>
      <c r="E1756" s="12" t="s">
        <v>16963</v>
      </c>
      <c r="F1756" s="12">
        <v>4.7164239999999999</v>
      </c>
      <c r="G1756" s="12">
        <f t="shared" si="27"/>
        <v>5</v>
      </c>
    </row>
    <row r="1757" spans="1:7" x14ac:dyDescent="0.2">
      <c r="A1757" s="12" t="s">
        <v>16960</v>
      </c>
      <c r="B1757" s="12" t="s">
        <v>18425</v>
      </c>
      <c r="C1757" s="12" t="s">
        <v>642</v>
      </c>
      <c r="D1757" s="12" t="s">
        <v>18796</v>
      </c>
      <c r="E1757" s="12" t="s">
        <v>16963</v>
      </c>
      <c r="F1757" s="12">
        <v>4.9041249999999996</v>
      </c>
      <c r="G1757" s="12">
        <f t="shared" si="27"/>
        <v>5</v>
      </c>
    </row>
    <row r="1758" spans="1:7" x14ac:dyDescent="0.2">
      <c r="A1758" s="12" t="s">
        <v>16960</v>
      </c>
      <c r="B1758" s="12" t="s">
        <v>18425</v>
      </c>
      <c r="C1758" s="12" t="s">
        <v>642</v>
      </c>
      <c r="D1758" s="12" t="s">
        <v>18797</v>
      </c>
      <c r="E1758" s="12" t="s">
        <v>16963</v>
      </c>
      <c r="F1758" s="12">
        <v>4.5934439999999999</v>
      </c>
      <c r="G1758" s="12">
        <f t="shared" si="27"/>
        <v>5</v>
      </c>
    </row>
    <row r="1759" spans="1:7" x14ac:dyDescent="0.2">
      <c r="A1759" s="12" t="s">
        <v>16960</v>
      </c>
      <c r="B1759" s="12" t="s">
        <v>18425</v>
      </c>
      <c r="C1759" s="12" t="s">
        <v>635</v>
      </c>
      <c r="D1759" s="12" t="s">
        <v>18798</v>
      </c>
      <c r="E1759" s="12" t="s">
        <v>16963</v>
      </c>
      <c r="F1759" s="12">
        <v>4.7991390000000003</v>
      </c>
      <c r="G1759" s="12">
        <f t="shared" si="27"/>
        <v>5</v>
      </c>
    </row>
    <row r="1760" spans="1:7" x14ac:dyDescent="0.2">
      <c r="A1760" s="12" t="s">
        <v>16960</v>
      </c>
      <c r="B1760" s="12" t="s">
        <v>18425</v>
      </c>
      <c r="C1760" s="12" t="s">
        <v>642</v>
      </c>
      <c r="D1760" s="12" t="s">
        <v>18799</v>
      </c>
      <c r="E1760" s="12" t="s">
        <v>3188</v>
      </c>
      <c r="F1760" s="12">
        <v>5.1610639999999997</v>
      </c>
      <c r="G1760" s="12">
        <f t="shared" si="27"/>
        <v>5</v>
      </c>
    </row>
    <row r="1761" spans="1:7" x14ac:dyDescent="0.2">
      <c r="A1761" s="12" t="s">
        <v>16960</v>
      </c>
      <c r="B1761" s="12" t="s">
        <v>18425</v>
      </c>
      <c r="C1761" s="12" t="s">
        <v>642</v>
      </c>
      <c r="D1761" s="12" t="s">
        <v>18800</v>
      </c>
      <c r="E1761" s="12" t="s">
        <v>3188</v>
      </c>
      <c r="F1761" s="12">
        <v>4.8886419999999999</v>
      </c>
      <c r="G1761" s="12">
        <f t="shared" si="27"/>
        <v>5</v>
      </c>
    </row>
    <row r="1762" spans="1:7" x14ac:dyDescent="0.2">
      <c r="A1762" s="12" t="s">
        <v>16960</v>
      </c>
      <c r="B1762" s="12" t="s">
        <v>18425</v>
      </c>
      <c r="C1762" s="12" t="s">
        <v>642</v>
      </c>
      <c r="D1762" s="12" t="s">
        <v>18801</v>
      </c>
      <c r="E1762" s="12" t="s">
        <v>3188</v>
      </c>
      <c r="F1762" s="12">
        <v>4.6971550000000004</v>
      </c>
      <c r="G1762" s="12">
        <f t="shared" si="27"/>
        <v>5</v>
      </c>
    </row>
    <row r="1763" spans="1:7" x14ac:dyDescent="0.2">
      <c r="A1763" s="12" t="s">
        <v>16960</v>
      </c>
      <c r="B1763" s="12" t="s">
        <v>18425</v>
      </c>
      <c r="C1763" s="12" t="s">
        <v>635</v>
      </c>
      <c r="D1763" s="12" t="s">
        <v>18802</v>
      </c>
      <c r="E1763" s="12" t="s">
        <v>3188</v>
      </c>
      <c r="F1763" s="12">
        <v>4.6038699999999997</v>
      </c>
      <c r="G1763" s="12">
        <f t="shared" si="27"/>
        <v>5</v>
      </c>
    </row>
    <row r="1764" spans="1:7" x14ac:dyDescent="0.2">
      <c r="A1764" s="12" t="s">
        <v>16960</v>
      </c>
      <c r="B1764" s="12" t="s">
        <v>18425</v>
      </c>
      <c r="C1764" s="12" t="s">
        <v>635</v>
      </c>
      <c r="D1764" s="12" t="s">
        <v>18803</v>
      </c>
      <c r="E1764" s="12" t="s">
        <v>16963</v>
      </c>
      <c r="F1764" s="12">
        <v>4.9346579999999998</v>
      </c>
      <c r="G1764" s="12">
        <f t="shared" si="27"/>
        <v>5</v>
      </c>
    </row>
    <row r="1765" spans="1:7" x14ac:dyDescent="0.2">
      <c r="A1765" s="12" t="s">
        <v>16960</v>
      </c>
      <c r="B1765" s="12" t="s">
        <v>18425</v>
      </c>
      <c r="C1765" s="12" t="s">
        <v>635</v>
      </c>
      <c r="D1765" s="12" t="s">
        <v>18804</v>
      </c>
      <c r="E1765" s="12" t="s">
        <v>3188</v>
      </c>
      <c r="F1765" s="12">
        <v>4.7735079999999996</v>
      </c>
      <c r="G1765" s="12">
        <f t="shared" si="27"/>
        <v>5</v>
      </c>
    </row>
    <row r="1766" spans="1:7" x14ac:dyDescent="0.2">
      <c r="A1766" s="12" t="s">
        <v>16960</v>
      </c>
      <c r="B1766" s="12" t="s">
        <v>18425</v>
      </c>
      <c r="C1766" s="12" t="s">
        <v>635</v>
      </c>
      <c r="D1766" s="12" t="s">
        <v>18805</v>
      </c>
      <c r="E1766" s="12" t="s">
        <v>3188</v>
      </c>
      <c r="F1766" s="12">
        <v>4.7635110000000003</v>
      </c>
      <c r="G1766" s="12">
        <f t="shared" si="27"/>
        <v>5</v>
      </c>
    </row>
    <row r="1767" spans="1:7" x14ac:dyDescent="0.2">
      <c r="A1767" s="12" t="s">
        <v>16960</v>
      </c>
      <c r="B1767" s="12" t="s">
        <v>18425</v>
      </c>
      <c r="C1767" s="12" t="s">
        <v>635</v>
      </c>
      <c r="D1767" s="12" t="s">
        <v>18806</v>
      </c>
      <c r="E1767" s="12" t="s">
        <v>3188</v>
      </c>
      <c r="F1767" s="12">
        <v>5.4835570000000002</v>
      </c>
      <c r="G1767" s="12">
        <f t="shared" si="27"/>
        <v>5</v>
      </c>
    </row>
    <row r="1768" spans="1:7" x14ac:dyDescent="0.2">
      <c r="A1768" s="12" t="s">
        <v>16960</v>
      </c>
      <c r="B1768" s="12" t="s">
        <v>18425</v>
      </c>
      <c r="C1768" s="12" t="s">
        <v>635</v>
      </c>
      <c r="D1768" s="12" t="s">
        <v>18807</v>
      </c>
      <c r="E1768" s="12" t="s">
        <v>3188</v>
      </c>
      <c r="F1768" s="12">
        <v>4.5488549999999996</v>
      </c>
      <c r="G1768" s="12">
        <f t="shared" si="27"/>
        <v>5</v>
      </c>
    </row>
    <row r="1769" spans="1:7" x14ac:dyDescent="0.2">
      <c r="A1769" s="12" t="s">
        <v>16960</v>
      </c>
      <c r="B1769" s="12" t="s">
        <v>18425</v>
      </c>
      <c r="C1769" s="12" t="s">
        <v>635</v>
      </c>
      <c r="D1769" s="12" t="s">
        <v>18808</v>
      </c>
      <c r="E1769" s="12" t="s">
        <v>3188</v>
      </c>
      <c r="F1769" s="12">
        <v>5.0106080000000004</v>
      </c>
      <c r="G1769" s="12">
        <f t="shared" si="27"/>
        <v>5</v>
      </c>
    </row>
    <row r="1770" spans="1:7" x14ac:dyDescent="0.2">
      <c r="A1770" s="12" t="s">
        <v>16960</v>
      </c>
      <c r="B1770" s="12" t="s">
        <v>18425</v>
      </c>
      <c r="C1770" s="12" t="s">
        <v>635</v>
      </c>
      <c r="D1770" s="12" t="s">
        <v>18809</v>
      </c>
      <c r="E1770" s="12" t="s">
        <v>3188</v>
      </c>
      <c r="F1770" s="12">
        <v>4.6033020000000002</v>
      </c>
      <c r="G1770" s="12">
        <f t="shared" si="27"/>
        <v>5</v>
      </c>
    </row>
    <row r="1771" spans="1:7" x14ac:dyDescent="0.2">
      <c r="A1771" s="12" t="s">
        <v>16960</v>
      </c>
      <c r="B1771" s="12" t="s">
        <v>18425</v>
      </c>
      <c r="C1771" s="12" t="s">
        <v>635</v>
      </c>
      <c r="D1771" s="12" t="s">
        <v>18810</v>
      </c>
      <c r="E1771" s="12" t="s">
        <v>16963</v>
      </c>
      <c r="F1771" s="12">
        <v>4.5292599999999998</v>
      </c>
      <c r="G1771" s="12">
        <f t="shared" si="27"/>
        <v>5</v>
      </c>
    </row>
    <row r="1772" spans="1:7" x14ac:dyDescent="0.2">
      <c r="A1772" s="12" t="s">
        <v>16960</v>
      </c>
      <c r="B1772" s="12" t="s">
        <v>18425</v>
      </c>
      <c r="C1772" s="12" t="s">
        <v>18429</v>
      </c>
      <c r="D1772" s="12" t="s">
        <v>18811</v>
      </c>
      <c r="E1772" s="12" t="s">
        <v>16963</v>
      </c>
      <c r="F1772" s="12">
        <v>4.7972229999999998</v>
      </c>
      <c r="G1772" s="12">
        <f t="shared" si="27"/>
        <v>5</v>
      </c>
    </row>
    <row r="1773" spans="1:7" x14ac:dyDescent="0.2">
      <c r="A1773" s="12" t="s">
        <v>16960</v>
      </c>
      <c r="B1773" s="12" t="s">
        <v>18425</v>
      </c>
      <c r="C1773" s="12" t="s">
        <v>18429</v>
      </c>
      <c r="D1773" s="12" t="s">
        <v>18812</v>
      </c>
      <c r="E1773" s="12" t="s">
        <v>3188</v>
      </c>
      <c r="F1773" s="12">
        <v>4.7585220000000001</v>
      </c>
      <c r="G1773" s="12">
        <f t="shared" si="27"/>
        <v>5</v>
      </c>
    </row>
    <row r="1774" spans="1:7" x14ac:dyDescent="0.2">
      <c r="A1774" s="12" t="s">
        <v>16960</v>
      </c>
      <c r="B1774" s="12" t="s">
        <v>18425</v>
      </c>
      <c r="C1774" s="12" t="s">
        <v>18429</v>
      </c>
      <c r="D1774" s="12" t="s">
        <v>18813</v>
      </c>
      <c r="E1774" s="12" t="s">
        <v>3188</v>
      </c>
      <c r="F1774" s="12">
        <v>5.3851370000000003</v>
      </c>
      <c r="G1774" s="12">
        <f t="shared" si="27"/>
        <v>5</v>
      </c>
    </row>
    <row r="1775" spans="1:7" x14ac:dyDescent="0.2">
      <c r="A1775" s="12" t="s">
        <v>16960</v>
      </c>
      <c r="B1775" s="12" t="s">
        <v>18425</v>
      </c>
      <c r="C1775" s="12" t="s">
        <v>18429</v>
      </c>
      <c r="D1775" s="12" t="s">
        <v>18814</v>
      </c>
      <c r="E1775" s="12" t="s">
        <v>16963</v>
      </c>
      <c r="F1775" s="12">
        <v>4.8025310000000001</v>
      </c>
      <c r="G1775" s="12">
        <f t="shared" si="27"/>
        <v>5</v>
      </c>
    </row>
    <row r="1776" spans="1:7" x14ac:dyDescent="0.2">
      <c r="A1776" s="12" t="s">
        <v>16960</v>
      </c>
      <c r="B1776" s="12" t="s">
        <v>18425</v>
      </c>
      <c r="C1776" s="12" t="s">
        <v>18429</v>
      </c>
      <c r="D1776" s="12" t="s">
        <v>18815</v>
      </c>
      <c r="E1776" s="12" t="s">
        <v>3188</v>
      </c>
      <c r="F1776" s="12">
        <v>4.7989949999999997</v>
      </c>
      <c r="G1776" s="12">
        <f t="shared" si="27"/>
        <v>5</v>
      </c>
    </row>
    <row r="1777" spans="1:7" x14ac:dyDescent="0.2">
      <c r="A1777" s="12" t="s">
        <v>16960</v>
      </c>
      <c r="B1777" s="12" t="s">
        <v>18425</v>
      </c>
      <c r="C1777" s="12" t="s">
        <v>18429</v>
      </c>
      <c r="D1777" s="12" t="s">
        <v>18816</v>
      </c>
      <c r="E1777" s="12" t="s">
        <v>16963</v>
      </c>
      <c r="F1777" s="12">
        <v>4.6039779999999997</v>
      </c>
      <c r="G1777" s="12">
        <f t="shared" si="27"/>
        <v>5</v>
      </c>
    </row>
    <row r="1778" spans="1:7" x14ac:dyDescent="0.2">
      <c r="A1778" s="12" t="s">
        <v>16960</v>
      </c>
      <c r="B1778" s="12" t="s">
        <v>18425</v>
      </c>
      <c r="C1778" s="12" t="s">
        <v>18429</v>
      </c>
      <c r="D1778" s="12" t="s">
        <v>18817</v>
      </c>
      <c r="E1778" s="12" t="s">
        <v>16963</v>
      </c>
      <c r="F1778" s="12">
        <v>4.5547789999999999</v>
      </c>
      <c r="G1778" s="12">
        <f t="shared" si="27"/>
        <v>5</v>
      </c>
    </row>
    <row r="1779" spans="1:7" x14ac:dyDescent="0.2">
      <c r="A1779" s="12" t="s">
        <v>16960</v>
      </c>
      <c r="B1779" s="12" t="s">
        <v>18425</v>
      </c>
      <c r="C1779" s="12" t="s">
        <v>18429</v>
      </c>
      <c r="D1779" s="12" t="s">
        <v>18818</v>
      </c>
      <c r="E1779" s="12" t="s">
        <v>16963</v>
      </c>
      <c r="F1779" s="12">
        <v>4.639526</v>
      </c>
      <c r="G1779" s="12">
        <f t="shared" si="27"/>
        <v>5</v>
      </c>
    </row>
    <row r="1780" spans="1:7" x14ac:dyDescent="0.2">
      <c r="A1780" s="12" t="s">
        <v>16960</v>
      </c>
      <c r="B1780" s="12" t="s">
        <v>18425</v>
      </c>
      <c r="C1780" s="12" t="s">
        <v>18429</v>
      </c>
      <c r="D1780" s="12" t="s">
        <v>18819</v>
      </c>
      <c r="E1780" s="12" t="s">
        <v>16963</v>
      </c>
      <c r="F1780" s="12">
        <v>4.6520200000000003</v>
      </c>
      <c r="G1780" s="12">
        <f t="shared" si="27"/>
        <v>5</v>
      </c>
    </row>
    <row r="1781" spans="1:7" x14ac:dyDescent="0.2">
      <c r="A1781" s="12" t="s">
        <v>16960</v>
      </c>
      <c r="B1781" s="12" t="s">
        <v>18425</v>
      </c>
      <c r="C1781" s="12" t="s">
        <v>18429</v>
      </c>
      <c r="D1781" s="12" t="s">
        <v>18820</v>
      </c>
      <c r="E1781" s="12" t="s">
        <v>3188</v>
      </c>
      <c r="F1781" s="12">
        <v>4.9077169999999999</v>
      </c>
      <c r="G1781" s="12">
        <f t="shared" si="27"/>
        <v>5</v>
      </c>
    </row>
    <row r="1782" spans="1:7" x14ac:dyDescent="0.2">
      <c r="A1782" s="12" t="s">
        <v>16960</v>
      </c>
      <c r="B1782" s="12" t="s">
        <v>18425</v>
      </c>
      <c r="C1782" s="12" t="s">
        <v>18429</v>
      </c>
      <c r="D1782" s="12" t="s">
        <v>18821</v>
      </c>
      <c r="E1782" s="12" t="s">
        <v>3188</v>
      </c>
      <c r="F1782" s="12">
        <v>4.8382370000000003</v>
      </c>
      <c r="G1782" s="12">
        <f t="shared" si="27"/>
        <v>5</v>
      </c>
    </row>
    <row r="1783" spans="1:7" x14ac:dyDescent="0.2">
      <c r="A1783" s="12" t="s">
        <v>16960</v>
      </c>
      <c r="B1783" s="12" t="s">
        <v>18425</v>
      </c>
      <c r="C1783" s="12" t="s">
        <v>18429</v>
      </c>
      <c r="D1783" s="12" t="s">
        <v>18822</v>
      </c>
      <c r="E1783" s="12" t="s">
        <v>3188</v>
      </c>
      <c r="F1783" s="12">
        <v>4.70913</v>
      </c>
      <c r="G1783" s="12">
        <f t="shared" si="27"/>
        <v>5</v>
      </c>
    </row>
    <row r="1784" spans="1:7" x14ac:dyDescent="0.2">
      <c r="A1784" s="12" t="s">
        <v>16960</v>
      </c>
      <c r="B1784" s="12" t="s">
        <v>18425</v>
      </c>
      <c r="C1784" s="12" t="s">
        <v>18429</v>
      </c>
      <c r="D1784" s="12" t="s">
        <v>18823</v>
      </c>
      <c r="E1784" s="12" t="s">
        <v>3188</v>
      </c>
      <c r="F1784" s="12">
        <v>4.7474280000000002</v>
      </c>
      <c r="G1784" s="12">
        <f t="shared" si="27"/>
        <v>5</v>
      </c>
    </row>
    <row r="1785" spans="1:7" x14ac:dyDescent="0.2">
      <c r="A1785" s="12" t="s">
        <v>16960</v>
      </c>
      <c r="B1785" s="12" t="s">
        <v>18425</v>
      </c>
      <c r="C1785" s="12" t="s">
        <v>18429</v>
      </c>
      <c r="D1785" s="12" t="s">
        <v>18824</v>
      </c>
      <c r="E1785" s="12" t="s">
        <v>3188</v>
      </c>
      <c r="F1785" s="12">
        <v>4.7430750000000002</v>
      </c>
      <c r="G1785" s="12">
        <f t="shared" si="27"/>
        <v>5</v>
      </c>
    </row>
    <row r="1786" spans="1:7" x14ac:dyDescent="0.2">
      <c r="A1786" s="12" t="s">
        <v>16960</v>
      </c>
      <c r="B1786" s="12" t="s">
        <v>18425</v>
      </c>
      <c r="C1786" s="12" t="s">
        <v>18429</v>
      </c>
      <c r="D1786" s="12" t="s">
        <v>18825</v>
      </c>
      <c r="E1786" s="12" t="s">
        <v>16963</v>
      </c>
      <c r="F1786" s="12">
        <v>4.6516260000000003</v>
      </c>
      <c r="G1786" s="12">
        <f t="shared" si="27"/>
        <v>5</v>
      </c>
    </row>
    <row r="1787" spans="1:7" x14ac:dyDescent="0.2">
      <c r="A1787" s="12" t="s">
        <v>16960</v>
      </c>
      <c r="B1787" s="12" t="s">
        <v>18425</v>
      </c>
      <c r="C1787" s="12" t="s">
        <v>642</v>
      </c>
      <c r="D1787" s="12" t="s">
        <v>18826</v>
      </c>
      <c r="E1787" s="12" t="s">
        <v>16963</v>
      </c>
      <c r="F1787" s="12">
        <v>4.5749579999999996</v>
      </c>
      <c r="G1787" s="12">
        <f t="shared" si="27"/>
        <v>5</v>
      </c>
    </row>
    <row r="1788" spans="1:7" x14ac:dyDescent="0.2">
      <c r="A1788" s="12" t="s">
        <v>16960</v>
      </c>
      <c r="B1788" s="12" t="s">
        <v>18425</v>
      </c>
      <c r="C1788" s="12" t="s">
        <v>18429</v>
      </c>
      <c r="D1788" s="12" t="s">
        <v>18827</v>
      </c>
      <c r="E1788" s="12" t="s">
        <v>3188</v>
      </c>
      <c r="F1788" s="12">
        <v>4.8834039999999996</v>
      </c>
      <c r="G1788" s="12">
        <f t="shared" si="27"/>
        <v>5</v>
      </c>
    </row>
    <row r="1789" spans="1:7" x14ac:dyDescent="0.2">
      <c r="A1789" s="12" t="s">
        <v>16960</v>
      </c>
      <c r="B1789" s="12" t="s">
        <v>18425</v>
      </c>
      <c r="C1789" s="12" t="s">
        <v>18447</v>
      </c>
      <c r="D1789" s="12" t="s">
        <v>18828</v>
      </c>
      <c r="E1789" s="12" t="s">
        <v>16963</v>
      </c>
      <c r="F1789" s="12">
        <v>4.6535250000000001</v>
      </c>
      <c r="G1789" s="12">
        <f t="shared" si="27"/>
        <v>5</v>
      </c>
    </row>
    <row r="1790" spans="1:7" x14ac:dyDescent="0.2">
      <c r="A1790" s="12" t="s">
        <v>16960</v>
      </c>
      <c r="B1790" s="12" t="s">
        <v>18425</v>
      </c>
      <c r="C1790" s="12" t="s">
        <v>18447</v>
      </c>
      <c r="D1790" s="12" t="s">
        <v>18829</v>
      </c>
      <c r="E1790" s="12" t="s">
        <v>3188</v>
      </c>
      <c r="F1790" s="12">
        <v>4.9451679999999998</v>
      </c>
      <c r="G1790" s="12">
        <f t="shared" si="27"/>
        <v>5</v>
      </c>
    </row>
    <row r="1791" spans="1:7" x14ac:dyDescent="0.2">
      <c r="A1791" s="12" t="s">
        <v>16960</v>
      </c>
      <c r="B1791" s="12" t="s">
        <v>18425</v>
      </c>
      <c r="C1791" s="12" t="s">
        <v>18447</v>
      </c>
      <c r="D1791" s="12" t="s">
        <v>18830</v>
      </c>
      <c r="E1791" s="12" t="s">
        <v>16963</v>
      </c>
      <c r="F1791" s="12">
        <v>4.5652480000000004</v>
      </c>
      <c r="G1791" s="12">
        <f t="shared" si="27"/>
        <v>5</v>
      </c>
    </row>
    <row r="1792" spans="1:7" x14ac:dyDescent="0.2">
      <c r="A1792" s="12" t="s">
        <v>16960</v>
      </c>
      <c r="B1792" s="12" t="s">
        <v>18425</v>
      </c>
      <c r="C1792" s="12" t="s">
        <v>18447</v>
      </c>
      <c r="D1792" s="12" t="s">
        <v>18831</v>
      </c>
      <c r="E1792" s="12" t="s">
        <v>3188</v>
      </c>
      <c r="F1792" s="12">
        <v>4.5878589999999999</v>
      </c>
      <c r="G1792" s="12">
        <f t="shared" si="27"/>
        <v>5</v>
      </c>
    </row>
    <row r="1793" spans="1:7" x14ac:dyDescent="0.2">
      <c r="A1793" s="12" t="s">
        <v>16960</v>
      </c>
      <c r="B1793" s="12" t="s">
        <v>18425</v>
      </c>
      <c r="C1793" s="12" t="s">
        <v>18447</v>
      </c>
      <c r="D1793" s="12" t="s">
        <v>18832</v>
      </c>
      <c r="E1793" s="12" t="s">
        <v>3188</v>
      </c>
      <c r="F1793" s="12">
        <v>4.7354919999999998</v>
      </c>
      <c r="G1793" s="12">
        <f t="shared" si="27"/>
        <v>5</v>
      </c>
    </row>
    <row r="1794" spans="1:7" x14ac:dyDescent="0.2">
      <c r="A1794" s="12" t="s">
        <v>16960</v>
      </c>
      <c r="B1794" s="12" t="s">
        <v>18425</v>
      </c>
      <c r="C1794" s="12" t="s">
        <v>18447</v>
      </c>
      <c r="D1794" s="12" t="s">
        <v>18833</v>
      </c>
      <c r="E1794" s="12" t="s">
        <v>3188</v>
      </c>
      <c r="F1794" s="12">
        <v>5.042592</v>
      </c>
      <c r="G1794" s="12">
        <f t="shared" ref="G1794:G1857" si="28">ROUND(F1794,0)</f>
        <v>5</v>
      </c>
    </row>
    <row r="1795" spans="1:7" x14ac:dyDescent="0.2">
      <c r="A1795" s="12" t="s">
        <v>16960</v>
      </c>
      <c r="B1795" s="12" t="s">
        <v>18425</v>
      </c>
      <c r="C1795" s="12" t="s">
        <v>18447</v>
      </c>
      <c r="D1795" s="12" t="s">
        <v>18834</v>
      </c>
      <c r="E1795" s="12" t="s">
        <v>3188</v>
      </c>
      <c r="F1795" s="12">
        <v>4.5753380000000003</v>
      </c>
      <c r="G1795" s="12">
        <f t="shared" si="28"/>
        <v>5</v>
      </c>
    </row>
    <row r="1796" spans="1:7" x14ac:dyDescent="0.2">
      <c r="A1796" s="12" t="s">
        <v>16960</v>
      </c>
      <c r="B1796" s="12" t="s">
        <v>18425</v>
      </c>
      <c r="C1796" s="12" t="s">
        <v>18447</v>
      </c>
      <c r="D1796" s="12" t="s">
        <v>18835</v>
      </c>
      <c r="E1796" s="12" t="s">
        <v>3188</v>
      </c>
      <c r="F1796" s="12">
        <v>4.5778749999999997</v>
      </c>
      <c r="G1796" s="12">
        <f t="shared" si="28"/>
        <v>5</v>
      </c>
    </row>
    <row r="1797" spans="1:7" x14ac:dyDescent="0.2">
      <c r="A1797" s="12" t="s">
        <v>16960</v>
      </c>
      <c r="B1797" s="12" t="s">
        <v>18425</v>
      </c>
      <c r="C1797" s="12" t="s">
        <v>18447</v>
      </c>
      <c r="D1797" s="12" t="s">
        <v>18836</v>
      </c>
      <c r="E1797" s="12" t="s">
        <v>16963</v>
      </c>
      <c r="F1797" s="12">
        <v>4.6872990000000003</v>
      </c>
      <c r="G1797" s="12">
        <f t="shared" si="28"/>
        <v>5</v>
      </c>
    </row>
    <row r="1798" spans="1:7" x14ac:dyDescent="0.2">
      <c r="A1798" s="12" t="s">
        <v>16960</v>
      </c>
      <c r="B1798" s="12" t="s">
        <v>18425</v>
      </c>
      <c r="C1798" s="12" t="s">
        <v>18447</v>
      </c>
      <c r="D1798" s="12" t="s">
        <v>18837</v>
      </c>
      <c r="E1798" s="12" t="s">
        <v>3188</v>
      </c>
      <c r="F1798" s="12">
        <v>4.8964470000000002</v>
      </c>
      <c r="G1798" s="12">
        <f t="shared" si="28"/>
        <v>5</v>
      </c>
    </row>
    <row r="1799" spans="1:7" x14ac:dyDescent="0.2">
      <c r="A1799" s="12" t="s">
        <v>16960</v>
      </c>
      <c r="B1799" s="12" t="s">
        <v>18425</v>
      </c>
      <c r="C1799" s="12" t="s">
        <v>18447</v>
      </c>
      <c r="D1799" s="12" t="s">
        <v>18838</v>
      </c>
      <c r="E1799" s="12" t="s">
        <v>3188</v>
      </c>
      <c r="F1799" s="12">
        <v>4.6705909999999999</v>
      </c>
      <c r="G1799" s="12">
        <f t="shared" si="28"/>
        <v>5</v>
      </c>
    </row>
    <row r="1800" spans="1:7" x14ac:dyDescent="0.2">
      <c r="A1800" s="12" t="s">
        <v>16960</v>
      </c>
      <c r="B1800" s="12" t="s">
        <v>18425</v>
      </c>
      <c r="C1800" s="12" t="s">
        <v>18447</v>
      </c>
      <c r="D1800" s="12" t="s">
        <v>18839</v>
      </c>
      <c r="E1800" s="12" t="s">
        <v>16963</v>
      </c>
      <c r="F1800" s="12">
        <v>4.6459530000000004</v>
      </c>
      <c r="G1800" s="12">
        <f t="shared" si="28"/>
        <v>5</v>
      </c>
    </row>
    <row r="1801" spans="1:7" x14ac:dyDescent="0.2">
      <c r="A1801" s="12" t="s">
        <v>16960</v>
      </c>
      <c r="B1801" s="12" t="s">
        <v>18425</v>
      </c>
      <c r="C1801" s="12" t="s">
        <v>18447</v>
      </c>
      <c r="D1801" s="12" t="s">
        <v>18840</v>
      </c>
      <c r="E1801" s="12" t="s">
        <v>16963</v>
      </c>
      <c r="F1801" s="12">
        <v>4.7345249999999997</v>
      </c>
      <c r="G1801" s="12">
        <f t="shared" si="28"/>
        <v>5</v>
      </c>
    </row>
    <row r="1802" spans="1:7" x14ac:dyDescent="0.2">
      <c r="A1802" s="12" t="s">
        <v>16960</v>
      </c>
      <c r="B1802" s="12" t="s">
        <v>18425</v>
      </c>
      <c r="C1802" s="12" t="s">
        <v>18447</v>
      </c>
      <c r="D1802" s="12" t="s">
        <v>18841</v>
      </c>
      <c r="E1802" s="12" t="s">
        <v>3188</v>
      </c>
      <c r="F1802" s="12">
        <v>5.0810500000000003</v>
      </c>
      <c r="G1802" s="12">
        <f t="shared" si="28"/>
        <v>5</v>
      </c>
    </row>
    <row r="1803" spans="1:7" x14ac:dyDescent="0.2">
      <c r="A1803" s="12" t="s">
        <v>16960</v>
      </c>
      <c r="B1803" s="12" t="s">
        <v>18425</v>
      </c>
      <c r="C1803" s="12" t="s">
        <v>18447</v>
      </c>
      <c r="D1803" s="12" t="s">
        <v>18842</v>
      </c>
      <c r="E1803" s="12" t="s">
        <v>3188</v>
      </c>
      <c r="F1803" s="12">
        <v>4.6663189999999997</v>
      </c>
      <c r="G1803" s="12">
        <f t="shared" si="28"/>
        <v>5</v>
      </c>
    </row>
    <row r="1804" spans="1:7" x14ac:dyDescent="0.2">
      <c r="A1804" s="12" t="s">
        <v>16960</v>
      </c>
      <c r="B1804" s="12" t="s">
        <v>18425</v>
      </c>
      <c r="C1804" s="12" t="s">
        <v>18447</v>
      </c>
      <c r="D1804" s="12" t="s">
        <v>18843</v>
      </c>
      <c r="E1804" s="12" t="s">
        <v>16963</v>
      </c>
      <c r="F1804" s="12">
        <v>4.719354</v>
      </c>
      <c r="G1804" s="12">
        <f t="shared" si="28"/>
        <v>5</v>
      </c>
    </row>
    <row r="1805" spans="1:7" x14ac:dyDescent="0.2">
      <c r="A1805" s="12" t="s">
        <v>16960</v>
      </c>
      <c r="B1805" s="12" t="s">
        <v>18425</v>
      </c>
      <c r="C1805" s="12" t="s">
        <v>18447</v>
      </c>
      <c r="D1805" s="12" t="s">
        <v>18844</v>
      </c>
      <c r="E1805" s="12" t="s">
        <v>3188</v>
      </c>
      <c r="F1805" s="12">
        <v>4.7655700000000003</v>
      </c>
      <c r="G1805" s="12">
        <f t="shared" si="28"/>
        <v>5</v>
      </c>
    </row>
    <row r="1806" spans="1:7" x14ac:dyDescent="0.2">
      <c r="A1806" s="12" t="s">
        <v>16960</v>
      </c>
      <c r="B1806" s="12" t="s">
        <v>18425</v>
      </c>
      <c r="C1806" s="12" t="s">
        <v>18451</v>
      </c>
      <c r="D1806" s="12" t="s">
        <v>18845</v>
      </c>
      <c r="E1806" s="12" t="s">
        <v>16963</v>
      </c>
      <c r="F1806" s="12">
        <v>4.5024649999999999</v>
      </c>
      <c r="G1806" s="12">
        <f t="shared" si="28"/>
        <v>5</v>
      </c>
    </row>
    <row r="1807" spans="1:7" x14ac:dyDescent="0.2">
      <c r="A1807" s="12" t="s">
        <v>16960</v>
      </c>
      <c r="B1807" s="12" t="s">
        <v>18425</v>
      </c>
      <c r="C1807" s="12" t="s">
        <v>18451</v>
      </c>
      <c r="D1807" s="12" t="s">
        <v>18846</v>
      </c>
      <c r="E1807" s="12" t="s">
        <v>16963</v>
      </c>
      <c r="F1807" s="12">
        <v>4.6163910000000001</v>
      </c>
      <c r="G1807" s="12">
        <f t="shared" si="28"/>
        <v>5</v>
      </c>
    </row>
    <row r="1808" spans="1:7" x14ac:dyDescent="0.2">
      <c r="A1808" s="12" t="s">
        <v>16960</v>
      </c>
      <c r="B1808" s="12" t="s">
        <v>18425</v>
      </c>
      <c r="C1808" s="12" t="s">
        <v>18451</v>
      </c>
      <c r="D1808" s="12" t="s">
        <v>18847</v>
      </c>
      <c r="E1808" s="12" t="s">
        <v>16963</v>
      </c>
      <c r="F1808" s="12">
        <v>4.7003760000000003</v>
      </c>
      <c r="G1808" s="12">
        <f t="shared" si="28"/>
        <v>5</v>
      </c>
    </row>
    <row r="1809" spans="1:7" x14ac:dyDescent="0.2">
      <c r="A1809" s="12" t="s">
        <v>16960</v>
      </c>
      <c r="B1809" s="12" t="s">
        <v>18425</v>
      </c>
      <c r="C1809" s="12" t="s">
        <v>18451</v>
      </c>
      <c r="D1809" s="12" t="s">
        <v>18848</v>
      </c>
      <c r="E1809" s="12" t="s">
        <v>3188</v>
      </c>
      <c r="F1809" s="12">
        <v>4.8693580000000001</v>
      </c>
      <c r="G1809" s="12">
        <f t="shared" si="28"/>
        <v>5</v>
      </c>
    </row>
    <row r="1810" spans="1:7" x14ac:dyDescent="0.2">
      <c r="A1810" s="12" t="s">
        <v>16960</v>
      </c>
      <c r="B1810" s="12" t="s">
        <v>18425</v>
      </c>
      <c r="C1810" s="12" t="s">
        <v>18451</v>
      </c>
      <c r="D1810" s="12" t="s">
        <v>18849</v>
      </c>
      <c r="E1810" s="12" t="s">
        <v>3188</v>
      </c>
      <c r="F1810" s="12">
        <v>4.5036610000000001</v>
      </c>
      <c r="G1810" s="12">
        <f t="shared" si="28"/>
        <v>5</v>
      </c>
    </row>
    <row r="1811" spans="1:7" x14ac:dyDescent="0.2">
      <c r="A1811" s="12" t="s">
        <v>16960</v>
      </c>
      <c r="B1811" s="12" t="s">
        <v>18425</v>
      </c>
      <c r="C1811" s="12" t="s">
        <v>18451</v>
      </c>
      <c r="D1811" s="12" t="s">
        <v>18850</v>
      </c>
      <c r="E1811" s="12" t="s">
        <v>16963</v>
      </c>
      <c r="F1811" s="12">
        <v>4.7196499999999997</v>
      </c>
      <c r="G1811" s="12">
        <f t="shared" si="28"/>
        <v>5</v>
      </c>
    </row>
    <row r="1812" spans="1:7" x14ac:dyDescent="0.2">
      <c r="A1812" s="12" t="s">
        <v>16960</v>
      </c>
      <c r="B1812" s="12" t="s">
        <v>18425</v>
      </c>
      <c r="C1812" s="12" t="s">
        <v>18451</v>
      </c>
      <c r="D1812" s="12" t="s">
        <v>18851</v>
      </c>
      <c r="E1812" s="12" t="s">
        <v>3188</v>
      </c>
      <c r="F1812" s="12">
        <v>4.5492710000000001</v>
      </c>
      <c r="G1812" s="12">
        <f t="shared" si="28"/>
        <v>5</v>
      </c>
    </row>
    <row r="1813" spans="1:7" x14ac:dyDescent="0.2">
      <c r="A1813" s="12" t="s">
        <v>16960</v>
      </c>
      <c r="B1813" s="12" t="s">
        <v>18425</v>
      </c>
      <c r="C1813" s="12" t="s">
        <v>18451</v>
      </c>
      <c r="D1813" s="12" t="s">
        <v>18852</v>
      </c>
      <c r="E1813" s="12" t="s">
        <v>16963</v>
      </c>
      <c r="F1813" s="12">
        <v>4.7332979999999996</v>
      </c>
      <c r="G1813" s="12">
        <f t="shared" si="28"/>
        <v>5</v>
      </c>
    </row>
    <row r="1814" spans="1:7" x14ac:dyDescent="0.2">
      <c r="A1814" s="12" t="s">
        <v>16960</v>
      </c>
      <c r="B1814" s="12" t="s">
        <v>18425</v>
      </c>
      <c r="C1814" s="12" t="s">
        <v>18451</v>
      </c>
      <c r="D1814" s="12" t="s">
        <v>18853</v>
      </c>
      <c r="E1814" s="12" t="s">
        <v>16963</v>
      </c>
      <c r="F1814" s="12">
        <v>4.6625550000000002</v>
      </c>
      <c r="G1814" s="12">
        <f t="shared" si="28"/>
        <v>5</v>
      </c>
    </row>
    <row r="1815" spans="1:7" x14ac:dyDescent="0.2">
      <c r="A1815" s="12" t="s">
        <v>16960</v>
      </c>
      <c r="B1815" s="12" t="s">
        <v>18425</v>
      </c>
      <c r="C1815" s="12" t="s">
        <v>18451</v>
      </c>
      <c r="D1815" s="12" t="s">
        <v>18854</v>
      </c>
      <c r="E1815" s="12" t="s">
        <v>3188</v>
      </c>
      <c r="F1815" s="12">
        <v>4.6671120000000004</v>
      </c>
      <c r="G1815" s="12">
        <f t="shared" si="28"/>
        <v>5</v>
      </c>
    </row>
    <row r="1816" spans="1:7" x14ac:dyDescent="0.2">
      <c r="A1816" s="12" t="s">
        <v>16960</v>
      </c>
      <c r="B1816" s="12" t="s">
        <v>18425</v>
      </c>
      <c r="C1816" s="12" t="s">
        <v>18451</v>
      </c>
      <c r="D1816" s="12" t="s">
        <v>18855</v>
      </c>
      <c r="E1816" s="12" t="s">
        <v>16963</v>
      </c>
      <c r="F1816" s="12">
        <v>4.6699080000000004</v>
      </c>
      <c r="G1816" s="12">
        <f t="shared" si="28"/>
        <v>5</v>
      </c>
    </row>
    <row r="1817" spans="1:7" x14ac:dyDescent="0.2">
      <c r="A1817" s="12" t="s">
        <v>16960</v>
      </c>
      <c r="B1817" s="12" t="s">
        <v>18425</v>
      </c>
      <c r="C1817" s="12" t="s">
        <v>18451</v>
      </c>
      <c r="D1817" s="12" t="s">
        <v>18856</v>
      </c>
      <c r="E1817" s="12" t="s">
        <v>3188</v>
      </c>
      <c r="F1817" s="12">
        <v>4.662884</v>
      </c>
      <c r="G1817" s="12">
        <f t="shared" si="28"/>
        <v>5</v>
      </c>
    </row>
    <row r="1818" spans="1:7" x14ac:dyDescent="0.2">
      <c r="A1818" s="12" t="s">
        <v>16960</v>
      </c>
      <c r="B1818" s="12" t="s">
        <v>18425</v>
      </c>
      <c r="C1818" s="12" t="s">
        <v>18451</v>
      </c>
      <c r="D1818" s="12" t="s">
        <v>18857</v>
      </c>
      <c r="E1818" s="12" t="s">
        <v>3188</v>
      </c>
      <c r="F1818" s="12">
        <v>4.5303339999999999</v>
      </c>
      <c r="G1818" s="12">
        <f t="shared" si="28"/>
        <v>5</v>
      </c>
    </row>
    <row r="1819" spans="1:7" x14ac:dyDescent="0.2">
      <c r="A1819" s="12" t="s">
        <v>16960</v>
      </c>
      <c r="B1819" s="12" t="s">
        <v>18425</v>
      </c>
      <c r="C1819" s="12" t="s">
        <v>18451</v>
      </c>
      <c r="D1819" s="12" t="s">
        <v>18858</v>
      </c>
      <c r="E1819" s="12" t="s">
        <v>16963</v>
      </c>
      <c r="F1819" s="12">
        <v>4.5784209999999996</v>
      </c>
      <c r="G1819" s="12">
        <f t="shared" si="28"/>
        <v>5</v>
      </c>
    </row>
    <row r="1820" spans="1:7" x14ac:dyDescent="0.2">
      <c r="A1820" s="12" t="s">
        <v>16960</v>
      </c>
      <c r="B1820" s="12" t="s">
        <v>18425</v>
      </c>
      <c r="C1820" s="12" t="s">
        <v>18451</v>
      </c>
      <c r="D1820" s="12" t="s">
        <v>18859</v>
      </c>
      <c r="E1820" s="12" t="s">
        <v>3188</v>
      </c>
      <c r="F1820" s="12">
        <v>4.6518629999999996</v>
      </c>
      <c r="G1820" s="12">
        <f t="shared" si="28"/>
        <v>5</v>
      </c>
    </row>
    <row r="1821" spans="1:7" x14ac:dyDescent="0.2">
      <c r="A1821" s="12" t="s">
        <v>16960</v>
      </c>
      <c r="B1821" s="12" t="s">
        <v>18425</v>
      </c>
      <c r="C1821" s="12" t="s">
        <v>18451</v>
      </c>
      <c r="D1821" s="12" t="s">
        <v>302</v>
      </c>
      <c r="E1821" s="12" t="s">
        <v>3188</v>
      </c>
      <c r="F1821" s="12">
        <v>4.656879</v>
      </c>
      <c r="G1821" s="12">
        <f t="shared" si="28"/>
        <v>5</v>
      </c>
    </row>
    <row r="1822" spans="1:7" x14ac:dyDescent="0.2">
      <c r="A1822" s="12" t="s">
        <v>16960</v>
      </c>
      <c r="B1822" s="12" t="s">
        <v>18425</v>
      </c>
      <c r="C1822" s="12" t="s">
        <v>18451</v>
      </c>
      <c r="D1822" s="12" t="s">
        <v>18860</v>
      </c>
      <c r="E1822" s="12" t="s">
        <v>3188</v>
      </c>
      <c r="F1822" s="12">
        <v>4.6022670000000003</v>
      </c>
      <c r="G1822" s="12">
        <f t="shared" si="28"/>
        <v>5</v>
      </c>
    </row>
    <row r="1823" spans="1:7" x14ac:dyDescent="0.2">
      <c r="A1823" s="12" t="s">
        <v>16960</v>
      </c>
      <c r="B1823" s="12" t="s">
        <v>18425</v>
      </c>
      <c r="C1823" s="12" t="s">
        <v>18451</v>
      </c>
      <c r="D1823" s="12" t="s">
        <v>18861</v>
      </c>
      <c r="E1823" s="12" t="s">
        <v>3188</v>
      </c>
      <c r="F1823" s="12">
        <v>4.8673520000000003</v>
      </c>
      <c r="G1823" s="12">
        <f t="shared" si="28"/>
        <v>5</v>
      </c>
    </row>
    <row r="1824" spans="1:7" x14ac:dyDescent="0.2">
      <c r="A1824" s="12" t="s">
        <v>17039</v>
      </c>
      <c r="B1824" s="12" t="s">
        <v>18425</v>
      </c>
      <c r="C1824" s="12" t="s">
        <v>18718</v>
      </c>
      <c r="D1824" s="12" t="s">
        <v>18862</v>
      </c>
      <c r="E1824" s="12" t="s">
        <v>3188</v>
      </c>
      <c r="F1824" s="12">
        <v>4.6921270000000002</v>
      </c>
      <c r="G1824" s="12">
        <f t="shared" si="28"/>
        <v>5</v>
      </c>
    </row>
    <row r="1825" spans="1:7" x14ac:dyDescent="0.2">
      <c r="A1825" s="12" t="s">
        <v>17039</v>
      </c>
      <c r="B1825" s="12" t="s">
        <v>18425</v>
      </c>
      <c r="C1825" s="12" t="s">
        <v>18740</v>
      </c>
      <c r="D1825" s="12" t="s">
        <v>18863</v>
      </c>
      <c r="E1825" s="12" t="s">
        <v>16963</v>
      </c>
      <c r="F1825" s="12">
        <v>4.615907</v>
      </c>
      <c r="G1825" s="12">
        <f t="shared" si="28"/>
        <v>5</v>
      </c>
    </row>
    <row r="1826" spans="1:7" x14ac:dyDescent="0.2">
      <c r="A1826" s="12" t="s">
        <v>17039</v>
      </c>
      <c r="B1826" s="12" t="s">
        <v>18425</v>
      </c>
      <c r="C1826" s="12" t="s">
        <v>18781</v>
      </c>
      <c r="D1826" s="12" t="s">
        <v>18864</v>
      </c>
      <c r="E1826" s="12" t="s">
        <v>3188</v>
      </c>
      <c r="F1826" s="12">
        <v>4.752478</v>
      </c>
      <c r="G1826" s="12">
        <f t="shared" si="28"/>
        <v>5</v>
      </c>
    </row>
    <row r="1827" spans="1:7" x14ac:dyDescent="0.2">
      <c r="A1827" s="12" t="s">
        <v>17039</v>
      </c>
      <c r="B1827" s="12" t="s">
        <v>18425</v>
      </c>
      <c r="C1827" s="12" t="s">
        <v>18747</v>
      </c>
      <c r="D1827" s="12" t="s">
        <v>18865</v>
      </c>
      <c r="E1827" s="12" t="s">
        <v>16963</v>
      </c>
      <c r="F1827" s="12">
        <v>4.8410739999999999</v>
      </c>
      <c r="G1827" s="12">
        <f t="shared" si="28"/>
        <v>5</v>
      </c>
    </row>
    <row r="1828" spans="1:7" x14ac:dyDescent="0.2">
      <c r="A1828" s="12" t="s">
        <v>17039</v>
      </c>
      <c r="B1828" s="12" t="s">
        <v>18425</v>
      </c>
      <c r="C1828" s="12" t="s">
        <v>18749</v>
      </c>
      <c r="D1828" s="12" t="s">
        <v>18866</v>
      </c>
      <c r="E1828" s="12" t="s">
        <v>16963</v>
      </c>
      <c r="F1828" s="12">
        <v>4.6835839999999997</v>
      </c>
      <c r="G1828" s="12">
        <f t="shared" si="28"/>
        <v>5</v>
      </c>
    </row>
    <row r="1829" spans="1:7" x14ac:dyDescent="0.2">
      <c r="A1829" s="12" t="s">
        <v>17039</v>
      </c>
      <c r="B1829" s="12" t="s">
        <v>18425</v>
      </c>
      <c r="C1829" s="12" t="s">
        <v>18745</v>
      </c>
      <c r="D1829" s="12" t="s">
        <v>18867</v>
      </c>
      <c r="E1829" s="12" t="s">
        <v>3188</v>
      </c>
      <c r="F1829" s="12">
        <v>4.7136279999999999</v>
      </c>
      <c r="G1829" s="12">
        <f t="shared" si="28"/>
        <v>5</v>
      </c>
    </row>
    <row r="1830" spans="1:7" x14ac:dyDescent="0.2">
      <c r="A1830" s="12" t="s">
        <v>17039</v>
      </c>
      <c r="B1830" s="12" t="s">
        <v>18425</v>
      </c>
      <c r="C1830" s="12" t="s">
        <v>18460</v>
      </c>
      <c r="D1830" s="12" t="s">
        <v>18868</v>
      </c>
      <c r="E1830" s="12" t="s">
        <v>16963</v>
      </c>
      <c r="F1830" s="12">
        <v>4.9399449999999998</v>
      </c>
      <c r="G1830" s="12">
        <f t="shared" si="28"/>
        <v>5</v>
      </c>
    </row>
    <row r="1831" spans="1:7" x14ac:dyDescent="0.2">
      <c r="A1831" s="12" t="s">
        <v>17039</v>
      </c>
      <c r="B1831" s="12" t="s">
        <v>18425</v>
      </c>
      <c r="C1831" s="12" t="s">
        <v>18779</v>
      </c>
      <c r="D1831" s="12" t="s">
        <v>18869</v>
      </c>
      <c r="E1831" s="12" t="s">
        <v>16963</v>
      </c>
      <c r="F1831" s="12">
        <v>4.6375000000000002</v>
      </c>
      <c r="G1831" s="12">
        <f t="shared" si="28"/>
        <v>5</v>
      </c>
    </row>
    <row r="1832" spans="1:7" x14ac:dyDescent="0.2">
      <c r="A1832" s="12" t="s">
        <v>17039</v>
      </c>
      <c r="B1832" s="12" t="s">
        <v>18425</v>
      </c>
      <c r="C1832" s="12" t="s">
        <v>18779</v>
      </c>
      <c r="D1832" s="12" t="s">
        <v>18870</v>
      </c>
      <c r="E1832" s="12" t="s">
        <v>3188</v>
      </c>
      <c r="F1832" s="12">
        <v>4.8483939999999999</v>
      </c>
      <c r="G1832" s="12">
        <f t="shared" si="28"/>
        <v>5</v>
      </c>
    </row>
    <row r="1833" spans="1:7" x14ac:dyDescent="0.2">
      <c r="A1833" s="12" t="s">
        <v>17039</v>
      </c>
      <c r="B1833" s="12" t="s">
        <v>18425</v>
      </c>
      <c r="C1833" s="12" t="s">
        <v>18771</v>
      </c>
      <c r="D1833" s="12" t="s">
        <v>18871</v>
      </c>
      <c r="E1833" s="12" t="s">
        <v>16963</v>
      </c>
      <c r="F1833" s="12">
        <v>4.8823179999999997</v>
      </c>
      <c r="G1833" s="12">
        <f t="shared" si="28"/>
        <v>5</v>
      </c>
    </row>
    <row r="1834" spans="1:7" x14ac:dyDescent="0.2">
      <c r="A1834" s="12" t="s">
        <v>17039</v>
      </c>
      <c r="B1834" s="12" t="s">
        <v>18425</v>
      </c>
      <c r="C1834" s="12" t="s">
        <v>18872</v>
      </c>
      <c r="D1834" s="12" t="s">
        <v>18873</v>
      </c>
      <c r="E1834" s="12" t="s">
        <v>3188</v>
      </c>
      <c r="F1834" s="12">
        <v>4.8321149999999999</v>
      </c>
      <c r="G1834" s="12">
        <f t="shared" si="28"/>
        <v>5</v>
      </c>
    </row>
    <row r="1835" spans="1:7" x14ac:dyDescent="0.2">
      <c r="A1835" s="12" t="s">
        <v>17039</v>
      </c>
      <c r="B1835" s="12" t="s">
        <v>18425</v>
      </c>
      <c r="C1835" s="12" t="s">
        <v>18874</v>
      </c>
      <c r="D1835" s="12" t="s">
        <v>18875</v>
      </c>
      <c r="E1835" s="12" t="s">
        <v>3188</v>
      </c>
      <c r="F1835" s="12">
        <v>4.7259320000000002</v>
      </c>
      <c r="G1835" s="12">
        <f t="shared" si="28"/>
        <v>5</v>
      </c>
    </row>
    <row r="1836" spans="1:7" x14ac:dyDescent="0.2">
      <c r="A1836" s="12" t="s">
        <v>16960</v>
      </c>
      <c r="B1836" s="12" t="s">
        <v>18425</v>
      </c>
      <c r="C1836" s="12" t="s">
        <v>642</v>
      </c>
      <c r="D1836" s="12" t="s">
        <v>18876</v>
      </c>
      <c r="E1836" s="12" t="s">
        <v>3188</v>
      </c>
      <c r="F1836" s="12">
        <v>5.5230449999999998</v>
      </c>
      <c r="G1836" s="12">
        <f t="shared" si="28"/>
        <v>6</v>
      </c>
    </row>
    <row r="1837" spans="1:7" x14ac:dyDescent="0.2">
      <c r="A1837" s="12" t="s">
        <v>16960</v>
      </c>
      <c r="B1837" s="12" t="s">
        <v>18425</v>
      </c>
      <c r="C1837" s="12" t="s">
        <v>642</v>
      </c>
      <c r="D1837" s="12" t="s">
        <v>18877</v>
      </c>
      <c r="E1837" s="12" t="s">
        <v>3188</v>
      </c>
      <c r="F1837" s="12">
        <v>5.5653410000000001</v>
      </c>
      <c r="G1837" s="12">
        <f t="shared" si="28"/>
        <v>6</v>
      </c>
    </row>
    <row r="1838" spans="1:7" x14ac:dyDescent="0.2">
      <c r="A1838" s="12" t="s">
        <v>16960</v>
      </c>
      <c r="B1838" s="12" t="s">
        <v>18425</v>
      </c>
      <c r="C1838" s="12" t="s">
        <v>635</v>
      </c>
      <c r="D1838" s="12" t="s">
        <v>636</v>
      </c>
      <c r="E1838" s="12" t="s">
        <v>16963</v>
      </c>
      <c r="F1838" s="12">
        <v>6.257733</v>
      </c>
      <c r="G1838" s="12">
        <f t="shared" si="28"/>
        <v>6</v>
      </c>
    </row>
    <row r="1839" spans="1:7" x14ac:dyDescent="0.2">
      <c r="A1839" s="12" t="s">
        <v>16960</v>
      </c>
      <c r="B1839" s="12" t="s">
        <v>18425</v>
      </c>
      <c r="C1839" s="12" t="s">
        <v>635</v>
      </c>
      <c r="D1839" s="12" t="s">
        <v>18878</v>
      </c>
      <c r="E1839" s="12" t="s">
        <v>3188</v>
      </c>
      <c r="F1839" s="12">
        <v>5.9936319999999998</v>
      </c>
      <c r="G1839" s="12">
        <f t="shared" si="28"/>
        <v>6</v>
      </c>
    </row>
    <row r="1840" spans="1:7" x14ac:dyDescent="0.2">
      <c r="A1840" s="12" t="s">
        <v>16960</v>
      </c>
      <c r="B1840" s="12" t="s">
        <v>18425</v>
      </c>
      <c r="C1840" s="12" t="s">
        <v>635</v>
      </c>
      <c r="D1840" s="12" t="s">
        <v>18879</v>
      </c>
      <c r="E1840" s="12" t="s">
        <v>16963</v>
      </c>
      <c r="F1840" s="12">
        <v>5.6631349999999996</v>
      </c>
      <c r="G1840" s="12">
        <f t="shared" si="28"/>
        <v>6</v>
      </c>
    </row>
    <row r="1841" spans="1:7" x14ac:dyDescent="0.2">
      <c r="A1841" s="12" t="s">
        <v>16960</v>
      </c>
      <c r="B1841" s="12" t="s">
        <v>18425</v>
      </c>
      <c r="C1841" s="12" t="s">
        <v>635</v>
      </c>
      <c r="D1841" s="12" t="s">
        <v>18880</v>
      </c>
      <c r="E1841" s="12" t="s">
        <v>3188</v>
      </c>
      <c r="F1841" s="12">
        <v>5.624123</v>
      </c>
      <c r="G1841" s="12">
        <f t="shared" si="28"/>
        <v>6</v>
      </c>
    </row>
    <row r="1842" spans="1:7" x14ac:dyDescent="0.2">
      <c r="A1842" s="12" t="s">
        <v>16960</v>
      </c>
      <c r="B1842" s="12" t="s">
        <v>18425</v>
      </c>
      <c r="C1842" s="12" t="s">
        <v>18447</v>
      </c>
      <c r="D1842" s="12" t="s">
        <v>18881</v>
      </c>
      <c r="E1842" s="12" t="s">
        <v>16963</v>
      </c>
      <c r="F1842" s="12">
        <v>5.8911199999999999</v>
      </c>
      <c r="G1842" s="12">
        <f t="shared" si="28"/>
        <v>6</v>
      </c>
    </row>
    <row r="1843" spans="1:7" x14ac:dyDescent="0.2">
      <c r="A1843" s="12" t="s">
        <v>16960</v>
      </c>
      <c r="B1843" s="12" t="s">
        <v>18425</v>
      </c>
      <c r="C1843" s="12" t="s">
        <v>18447</v>
      </c>
      <c r="D1843" s="12" t="s">
        <v>18882</v>
      </c>
      <c r="E1843" s="12" t="s">
        <v>16963</v>
      </c>
      <c r="F1843" s="12">
        <v>5.6301959999999998</v>
      </c>
      <c r="G1843" s="12">
        <f t="shared" si="28"/>
        <v>6</v>
      </c>
    </row>
    <row r="1844" spans="1:7" x14ac:dyDescent="0.2">
      <c r="A1844" s="12" t="s">
        <v>16960</v>
      </c>
      <c r="B1844" s="12" t="s">
        <v>18425</v>
      </c>
      <c r="C1844" s="12" t="s">
        <v>18447</v>
      </c>
      <c r="D1844" s="12" t="s">
        <v>18883</v>
      </c>
      <c r="E1844" s="12" t="s">
        <v>3188</v>
      </c>
      <c r="F1844" s="12">
        <v>5.6714890000000002</v>
      </c>
      <c r="G1844" s="12">
        <f t="shared" si="28"/>
        <v>6</v>
      </c>
    </row>
    <row r="1845" spans="1:7" x14ac:dyDescent="0.2">
      <c r="A1845" s="12" t="s">
        <v>16960</v>
      </c>
      <c r="B1845" s="12" t="s">
        <v>18425</v>
      </c>
      <c r="C1845" s="12" t="s">
        <v>18451</v>
      </c>
      <c r="D1845" s="12" t="s">
        <v>18884</v>
      </c>
      <c r="E1845" s="12" t="s">
        <v>3188</v>
      </c>
      <c r="F1845" s="12">
        <v>5.5830409999999997</v>
      </c>
      <c r="G1845" s="12">
        <f t="shared" si="28"/>
        <v>6</v>
      </c>
    </row>
    <row r="1846" spans="1:7" x14ac:dyDescent="0.2">
      <c r="A1846" s="12" t="s">
        <v>16960</v>
      </c>
      <c r="B1846" s="12" t="s">
        <v>18425</v>
      </c>
      <c r="C1846" s="12" t="s">
        <v>18451</v>
      </c>
      <c r="D1846" s="12" t="s">
        <v>18885</v>
      </c>
      <c r="E1846" s="12" t="s">
        <v>16963</v>
      </c>
      <c r="F1846" s="12">
        <v>5.5794800000000002</v>
      </c>
      <c r="G1846" s="12">
        <f t="shared" si="28"/>
        <v>6</v>
      </c>
    </row>
    <row r="1847" spans="1:7" x14ac:dyDescent="0.2">
      <c r="A1847" s="12" t="s">
        <v>16960</v>
      </c>
      <c r="B1847" s="12" t="s">
        <v>18425</v>
      </c>
      <c r="C1847" s="12" t="s">
        <v>18451</v>
      </c>
      <c r="D1847" s="12" t="s">
        <v>18886</v>
      </c>
      <c r="E1847" s="12" t="s">
        <v>16963</v>
      </c>
      <c r="F1847" s="12">
        <v>5.5057349999999996</v>
      </c>
      <c r="G1847" s="12">
        <f t="shared" si="28"/>
        <v>6</v>
      </c>
    </row>
    <row r="1848" spans="1:7" x14ac:dyDescent="0.2">
      <c r="A1848" s="12" t="s">
        <v>16960</v>
      </c>
      <c r="B1848" s="12" t="s">
        <v>18425</v>
      </c>
      <c r="C1848" s="12" t="s">
        <v>18451</v>
      </c>
      <c r="D1848" s="12" t="s">
        <v>18887</v>
      </c>
      <c r="E1848" s="12" t="s">
        <v>16963</v>
      </c>
      <c r="F1848" s="12">
        <v>6.4092609999999999</v>
      </c>
      <c r="G1848" s="12">
        <f t="shared" si="28"/>
        <v>6</v>
      </c>
    </row>
    <row r="1849" spans="1:7" x14ac:dyDescent="0.2">
      <c r="A1849" s="12" t="s">
        <v>17039</v>
      </c>
      <c r="B1849" s="12" t="s">
        <v>18425</v>
      </c>
      <c r="C1849" s="12" t="s">
        <v>18781</v>
      </c>
      <c r="D1849" s="12" t="s">
        <v>18888</v>
      </c>
      <c r="E1849" s="12" t="s">
        <v>16963</v>
      </c>
      <c r="F1849" s="12">
        <v>5.7373609999999999</v>
      </c>
      <c r="G1849" s="12">
        <f t="shared" si="28"/>
        <v>6</v>
      </c>
    </row>
    <row r="1850" spans="1:7" x14ac:dyDescent="0.2">
      <c r="A1850" s="12" t="s">
        <v>16960</v>
      </c>
      <c r="B1850" s="12" t="s">
        <v>18425</v>
      </c>
      <c r="C1850" s="12" t="s">
        <v>635</v>
      </c>
      <c r="D1850" s="12" t="s">
        <v>18889</v>
      </c>
      <c r="E1850" s="12" t="s">
        <v>3188</v>
      </c>
      <c r="F1850" s="12">
        <v>6.9413029999999996</v>
      </c>
      <c r="G1850" s="12">
        <f t="shared" si="28"/>
        <v>7</v>
      </c>
    </row>
    <row r="1851" spans="1:7" x14ac:dyDescent="0.2">
      <c r="A1851" s="12" t="s">
        <v>16960</v>
      </c>
      <c r="B1851" s="12" t="s">
        <v>18425</v>
      </c>
      <c r="C1851" s="12" t="s">
        <v>18447</v>
      </c>
      <c r="D1851" s="12" t="s">
        <v>18890</v>
      </c>
      <c r="E1851" s="12" t="s">
        <v>16963</v>
      </c>
      <c r="F1851" s="12">
        <v>7.410704</v>
      </c>
      <c r="G1851" s="12">
        <f t="shared" si="28"/>
        <v>7</v>
      </c>
    </row>
    <row r="1852" spans="1:7" x14ac:dyDescent="0.2">
      <c r="A1852" s="12" t="s">
        <v>17039</v>
      </c>
      <c r="B1852" s="12" t="s">
        <v>18891</v>
      </c>
      <c r="C1852" s="12" t="s">
        <v>18892</v>
      </c>
      <c r="D1852" s="12" t="s">
        <v>18893</v>
      </c>
      <c r="E1852" s="12" t="s">
        <v>3188</v>
      </c>
      <c r="F1852" s="12">
        <v>2.8635679999999999</v>
      </c>
      <c r="G1852" s="12">
        <f t="shared" si="28"/>
        <v>3</v>
      </c>
    </row>
    <row r="1853" spans="1:7" x14ac:dyDescent="0.2">
      <c r="A1853" s="12" t="s">
        <v>17039</v>
      </c>
      <c r="B1853" s="12" t="s">
        <v>18891</v>
      </c>
      <c r="C1853" s="12" t="s">
        <v>18894</v>
      </c>
      <c r="D1853" s="12" t="s">
        <v>18895</v>
      </c>
      <c r="E1853" s="12" t="s">
        <v>3188</v>
      </c>
      <c r="F1853" s="12">
        <v>3.9366789999999998</v>
      </c>
      <c r="G1853" s="12">
        <f t="shared" si="28"/>
        <v>4</v>
      </c>
    </row>
    <row r="1854" spans="1:7" x14ac:dyDescent="0.2">
      <c r="A1854" s="12" t="s">
        <v>17039</v>
      </c>
      <c r="B1854" s="12" t="s">
        <v>18891</v>
      </c>
      <c r="C1854" s="12" t="s">
        <v>18892</v>
      </c>
      <c r="D1854" s="12" t="s">
        <v>18896</v>
      </c>
      <c r="E1854" s="12" t="s">
        <v>16963</v>
      </c>
      <c r="F1854" s="12">
        <v>3.9368159999999999</v>
      </c>
      <c r="G1854" s="12">
        <f t="shared" si="28"/>
        <v>4</v>
      </c>
    </row>
    <row r="1855" spans="1:7" x14ac:dyDescent="0.2">
      <c r="A1855" s="12" t="s">
        <v>17039</v>
      </c>
      <c r="B1855" s="12" t="s">
        <v>18891</v>
      </c>
      <c r="C1855" s="12" t="s">
        <v>18897</v>
      </c>
      <c r="D1855" s="12" t="s">
        <v>18898</v>
      </c>
      <c r="E1855" s="12" t="s">
        <v>3188</v>
      </c>
      <c r="F1855" s="12">
        <v>3.8420670000000001</v>
      </c>
      <c r="G1855" s="12">
        <f t="shared" si="28"/>
        <v>4</v>
      </c>
    </row>
    <row r="1856" spans="1:7" x14ac:dyDescent="0.2">
      <c r="A1856" s="12" t="s">
        <v>17039</v>
      </c>
      <c r="B1856" s="12" t="s">
        <v>18891</v>
      </c>
      <c r="C1856" s="12" t="s">
        <v>18897</v>
      </c>
      <c r="D1856" s="12" t="s">
        <v>18899</v>
      </c>
      <c r="E1856" s="12" t="s">
        <v>16963</v>
      </c>
      <c r="F1856" s="12">
        <v>3.7483409999999999</v>
      </c>
      <c r="G1856" s="12">
        <f t="shared" si="28"/>
        <v>4</v>
      </c>
    </row>
    <row r="1857" spans="1:7" x14ac:dyDescent="0.2">
      <c r="A1857" s="12" t="s">
        <v>17039</v>
      </c>
      <c r="B1857" s="12" t="s">
        <v>18891</v>
      </c>
      <c r="C1857" s="12" t="s">
        <v>18892</v>
      </c>
      <c r="D1857" s="12" t="s">
        <v>18900</v>
      </c>
      <c r="E1857" s="12" t="s">
        <v>16963</v>
      </c>
      <c r="F1857" s="12">
        <v>3.8266520000000002</v>
      </c>
      <c r="G1857" s="12">
        <f t="shared" si="28"/>
        <v>4</v>
      </c>
    </row>
    <row r="1858" spans="1:7" x14ac:dyDescent="0.2">
      <c r="A1858" s="12" t="s">
        <v>17039</v>
      </c>
      <c r="B1858" s="12" t="s">
        <v>18891</v>
      </c>
      <c r="C1858" s="12" t="s">
        <v>18892</v>
      </c>
      <c r="D1858" s="12" t="s">
        <v>18901</v>
      </c>
      <c r="E1858" s="12" t="s">
        <v>16963</v>
      </c>
      <c r="F1858" s="12">
        <v>3.8246129999999998</v>
      </c>
      <c r="G1858" s="12">
        <f t="shared" ref="G1858:G1921" si="29">ROUND(F1858,0)</f>
        <v>4</v>
      </c>
    </row>
    <row r="1859" spans="1:7" x14ac:dyDescent="0.2">
      <c r="A1859" s="12" t="s">
        <v>17039</v>
      </c>
      <c r="B1859" s="12" t="s">
        <v>18891</v>
      </c>
      <c r="C1859" s="12" t="s">
        <v>18892</v>
      </c>
      <c r="D1859" s="12" t="s">
        <v>18902</v>
      </c>
      <c r="E1859" s="12" t="s">
        <v>16963</v>
      </c>
      <c r="F1859" s="12">
        <v>3.8494869999999999</v>
      </c>
      <c r="G1859" s="12">
        <f t="shared" si="29"/>
        <v>4</v>
      </c>
    </row>
    <row r="1860" spans="1:7" x14ac:dyDescent="0.2">
      <c r="A1860" s="12" t="s">
        <v>17039</v>
      </c>
      <c r="B1860" s="12" t="s">
        <v>18891</v>
      </c>
      <c r="C1860" s="12" t="s">
        <v>18903</v>
      </c>
      <c r="D1860" s="12" t="s">
        <v>18904</v>
      </c>
      <c r="E1860" s="12" t="s">
        <v>16963</v>
      </c>
      <c r="F1860" s="12">
        <v>4.0228970000000004</v>
      </c>
      <c r="G1860" s="12">
        <f t="shared" si="29"/>
        <v>4</v>
      </c>
    </row>
    <row r="1861" spans="1:7" x14ac:dyDescent="0.2">
      <c r="A1861" s="12" t="s">
        <v>17039</v>
      </c>
      <c r="B1861" s="12" t="s">
        <v>18891</v>
      </c>
      <c r="C1861" s="12" t="s">
        <v>18905</v>
      </c>
      <c r="D1861" s="12" t="s">
        <v>18906</v>
      </c>
      <c r="E1861" s="12" t="s">
        <v>3188</v>
      </c>
      <c r="F1861" s="12">
        <v>3.8601380000000001</v>
      </c>
      <c r="G1861" s="12">
        <f t="shared" si="29"/>
        <v>4</v>
      </c>
    </row>
    <row r="1862" spans="1:7" x14ac:dyDescent="0.2">
      <c r="A1862" s="12" t="s">
        <v>17039</v>
      </c>
      <c r="B1862" s="12" t="s">
        <v>18891</v>
      </c>
      <c r="C1862" s="12" t="s">
        <v>18907</v>
      </c>
      <c r="D1862" s="12" t="s">
        <v>18908</v>
      </c>
      <c r="E1862" s="12" t="s">
        <v>16963</v>
      </c>
      <c r="F1862" s="12">
        <v>3.9630239999999999</v>
      </c>
      <c r="G1862" s="12">
        <f t="shared" si="29"/>
        <v>4</v>
      </c>
    </row>
    <row r="1863" spans="1:7" x14ac:dyDescent="0.2">
      <c r="A1863" s="12" t="s">
        <v>17039</v>
      </c>
      <c r="B1863" s="12" t="s">
        <v>18891</v>
      </c>
      <c r="C1863" s="12" t="s">
        <v>18892</v>
      </c>
      <c r="D1863" s="12" t="s">
        <v>18909</v>
      </c>
      <c r="E1863" s="12" t="s">
        <v>3188</v>
      </c>
      <c r="F1863" s="12">
        <v>4.7525870000000001</v>
      </c>
      <c r="G1863" s="12">
        <f t="shared" si="29"/>
        <v>5</v>
      </c>
    </row>
    <row r="1864" spans="1:7" x14ac:dyDescent="0.2">
      <c r="A1864" s="12" t="s">
        <v>17039</v>
      </c>
      <c r="B1864" s="12" t="s">
        <v>18891</v>
      </c>
      <c r="C1864" s="12" t="s">
        <v>18892</v>
      </c>
      <c r="D1864" s="12" t="s">
        <v>18910</v>
      </c>
      <c r="E1864" s="12" t="s">
        <v>16963</v>
      </c>
      <c r="F1864" s="12">
        <v>4.7901670000000003</v>
      </c>
      <c r="G1864" s="12">
        <f t="shared" si="29"/>
        <v>5</v>
      </c>
    </row>
    <row r="1865" spans="1:7" x14ac:dyDescent="0.2">
      <c r="A1865" s="12" t="s">
        <v>17039</v>
      </c>
      <c r="B1865" s="12" t="s">
        <v>18891</v>
      </c>
      <c r="C1865" s="12" t="s">
        <v>18892</v>
      </c>
      <c r="D1865" s="12" t="s">
        <v>18911</v>
      </c>
      <c r="E1865" s="12" t="s">
        <v>16963</v>
      </c>
      <c r="F1865" s="12">
        <v>4.7355</v>
      </c>
      <c r="G1865" s="12">
        <f t="shared" si="29"/>
        <v>5</v>
      </c>
    </row>
    <row r="1866" spans="1:7" x14ac:dyDescent="0.2">
      <c r="A1866" s="12" t="s">
        <v>17039</v>
      </c>
      <c r="B1866" s="12" t="s">
        <v>18891</v>
      </c>
      <c r="C1866" s="12" t="s">
        <v>18892</v>
      </c>
      <c r="D1866" s="12" t="s">
        <v>18912</v>
      </c>
      <c r="E1866" s="12" t="s">
        <v>16963</v>
      </c>
      <c r="F1866" s="12">
        <v>4.735258</v>
      </c>
      <c r="G1866" s="12">
        <f t="shared" si="29"/>
        <v>5</v>
      </c>
    </row>
    <row r="1867" spans="1:7" x14ac:dyDescent="0.2">
      <c r="A1867" s="12" t="s">
        <v>17039</v>
      </c>
      <c r="B1867" s="12" t="s">
        <v>18891</v>
      </c>
      <c r="C1867" s="12" t="s">
        <v>18892</v>
      </c>
      <c r="D1867" s="12" t="s">
        <v>18913</v>
      </c>
      <c r="E1867" s="12" t="s">
        <v>3188</v>
      </c>
      <c r="F1867" s="12">
        <v>4.7397429999999998</v>
      </c>
      <c r="G1867" s="12">
        <f t="shared" si="29"/>
        <v>5</v>
      </c>
    </row>
    <row r="1868" spans="1:7" x14ac:dyDescent="0.2">
      <c r="A1868" s="12" t="s">
        <v>17039</v>
      </c>
      <c r="B1868" s="12" t="s">
        <v>18891</v>
      </c>
      <c r="C1868" s="12" t="s">
        <v>18892</v>
      </c>
      <c r="D1868" s="12" t="s">
        <v>18914</v>
      </c>
      <c r="E1868" s="12" t="s">
        <v>16963</v>
      </c>
      <c r="F1868" s="12">
        <v>4.6030550000000003</v>
      </c>
      <c r="G1868" s="12">
        <f t="shared" si="29"/>
        <v>5</v>
      </c>
    </row>
    <row r="1869" spans="1:7" x14ac:dyDescent="0.2">
      <c r="A1869" s="12" t="s">
        <v>17039</v>
      </c>
      <c r="B1869" s="12" t="s">
        <v>18891</v>
      </c>
      <c r="C1869" s="12" t="s">
        <v>18915</v>
      </c>
      <c r="D1869" s="12" t="s">
        <v>18916</v>
      </c>
      <c r="E1869" s="12" t="s">
        <v>16963</v>
      </c>
      <c r="F1869" s="12">
        <v>4.9614089999999997</v>
      </c>
      <c r="G1869" s="12">
        <f t="shared" si="29"/>
        <v>5</v>
      </c>
    </row>
    <row r="1870" spans="1:7" x14ac:dyDescent="0.2">
      <c r="A1870" s="12" t="s">
        <v>17039</v>
      </c>
      <c r="B1870" s="12" t="s">
        <v>18891</v>
      </c>
      <c r="C1870" s="12" t="s">
        <v>18892</v>
      </c>
      <c r="D1870" s="12" t="s">
        <v>18917</v>
      </c>
      <c r="E1870" s="12" t="s">
        <v>16963</v>
      </c>
      <c r="F1870" s="12">
        <v>5.7293580000000004</v>
      </c>
      <c r="G1870" s="12">
        <f t="shared" si="29"/>
        <v>6</v>
      </c>
    </row>
    <row r="1871" spans="1:7" x14ac:dyDescent="0.2">
      <c r="A1871" s="12" t="s">
        <v>17039</v>
      </c>
      <c r="B1871" s="12" t="s">
        <v>18891</v>
      </c>
      <c r="C1871" s="12" t="s">
        <v>18892</v>
      </c>
      <c r="D1871" s="12" t="s">
        <v>18918</v>
      </c>
      <c r="E1871" s="12" t="s">
        <v>16963</v>
      </c>
      <c r="F1871" s="12">
        <v>5.7515320000000001</v>
      </c>
      <c r="G1871" s="12">
        <f t="shared" si="29"/>
        <v>6</v>
      </c>
    </row>
    <row r="1872" spans="1:7" x14ac:dyDescent="0.2">
      <c r="A1872" s="12" t="s">
        <v>17039</v>
      </c>
      <c r="B1872" s="12" t="s">
        <v>18891</v>
      </c>
      <c r="C1872" s="12" t="s">
        <v>18892</v>
      </c>
      <c r="D1872" s="12" t="s">
        <v>18919</v>
      </c>
      <c r="E1872" s="12" t="s">
        <v>16963</v>
      </c>
      <c r="F1872" s="12">
        <v>5.7368170000000003</v>
      </c>
      <c r="G1872" s="12">
        <f t="shared" si="29"/>
        <v>6</v>
      </c>
    </row>
    <row r="1873" spans="1:7" x14ac:dyDescent="0.2">
      <c r="A1873" s="12" t="s">
        <v>16960</v>
      </c>
      <c r="B1873" s="12" t="s">
        <v>18920</v>
      </c>
      <c r="C1873" s="12" t="s">
        <v>18921</v>
      </c>
      <c r="D1873" s="12" t="s">
        <v>18922</v>
      </c>
      <c r="E1873" s="12" t="s">
        <v>16963</v>
      </c>
      <c r="F1873" s="12">
        <v>1.9052009999999999</v>
      </c>
      <c r="G1873" s="12">
        <f t="shared" si="29"/>
        <v>2</v>
      </c>
    </row>
    <row r="1874" spans="1:7" x14ac:dyDescent="0.2">
      <c r="A1874" s="12" t="s">
        <v>17039</v>
      </c>
      <c r="B1874" s="12" t="s">
        <v>18920</v>
      </c>
      <c r="C1874" s="12" t="s">
        <v>18923</v>
      </c>
      <c r="D1874" s="12" t="s">
        <v>18924</v>
      </c>
      <c r="E1874" s="12" t="s">
        <v>3188</v>
      </c>
      <c r="F1874" s="12">
        <v>2.8707210000000001</v>
      </c>
      <c r="G1874" s="12">
        <f t="shared" si="29"/>
        <v>3</v>
      </c>
    </row>
    <row r="1875" spans="1:7" x14ac:dyDescent="0.2">
      <c r="A1875" s="12" t="s">
        <v>16960</v>
      </c>
      <c r="B1875" s="12" t="s">
        <v>18920</v>
      </c>
      <c r="C1875" s="12" t="s">
        <v>18925</v>
      </c>
      <c r="D1875" s="12" t="s">
        <v>18926</v>
      </c>
      <c r="E1875" s="12" t="s">
        <v>16963</v>
      </c>
      <c r="F1875" s="12">
        <v>2.9221080000000001</v>
      </c>
      <c r="G1875" s="12">
        <f t="shared" si="29"/>
        <v>3</v>
      </c>
    </row>
    <row r="1876" spans="1:7" x14ac:dyDescent="0.2">
      <c r="A1876" s="12" t="s">
        <v>16960</v>
      </c>
      <c r="B1876" s="12" t="s">
        <v>18920</v>
      </c>
      <c r="C1876" s="12" t="s">
        <v>18925</v>
      </c>
      <c r="D1876" s="12" t="s">
        <v>18927</v>
      </c>
      <c r="E1876" s="12" t="s">
        <v>3188</v>
      </c>
      <c r="F1876" s="12">
        <v>2.8397790000000001</v>
      </c>
      <c r="G1876" s="12">
        <f t="shared" si="29"/>
        <v>3</v>
      </c>
    </row>
    <row r="1877" spans="1:7" x14ac:dyDescent="0.2">
      <c r="A1877" s="12" t="s">
        <v>16960</v>
      </c>
      <c r="B1877" s="12" t="s">
        <v>18920</v>
      </c>
      <c r="C1877" s="12" t="s">
        <v>18925</v>
      </c>
      <c r="D1877" s="12" t="s">
        <v>18928</v>
      </c>
      <c r="E1877" s="12" t="s">
        <v>16963</v>
      </c>
      <c r="F1877" s="12">
        <v>2.9528690000000002</v>
      </c>
      <c r="G1877" s="12">
        <f t="shared" si="29"/>
        <v>3</v>
      </c>
    </row>
    <row r="1878" spans="1:7" x14ac:dyDescent="0.2">
      <c r="A1878" s="12" t="s">
        <v>16960</v>
      </c>
      <c r="B1878" s="12" t="s">
        <v>18920</v>
      </c>
      <c r="C1878" s="12" t="s">
        <v>18925</v>
      </c>
      <c r="D1878" s="12" t="s">
        <v>18929</v>
      </c>
      <c r="E1878" s="12" t="s">
        <v>3188</v>
      </c>
      <c r="F1878" s="12">
        <v>2.9140799999999998</v>
      </c>
      <c r="G1878" s="12">
        <f t="shared" si="29"/>
        <v>3</v>
      </c>
    </row>
    <row r="1879" spans="1:7" x14ac:dyDescent="0.2">
      <c r="A1879" s="12" t="s">
        <v>16960</v>
      </c>
      <c r="B1879" s="12" t="s">
        <v>18920</v>
      </c>
      <c r="C1879" s="12" t="s">
        <v>18930</v>
      </c>
      <c r="D1879" s="12" t="s">
        <v>18931</v>
      </c>
      <c r="E1879" s="12" t="s">
        <v>3188</v>
      </c>
      <c r="F1879" s="12">
        <v>2.7859959999999999</v>
      </c>
      <c r="G1879" s="12">
        <f t="shared" si="29"/>
        <v>3</v>
      </c>
    </row>
    <row r="1880" spans="1:7" x14ac:dyDescent="0.2">
      <c r="A1880" s="12" t="s">
        <v>16960</v>
      </c>
      <c r="B1880" s="12" t="s">
        <v>18920</v>
      </c>
      <c r="C1880" s="12" t="s">
        <v>18930</v>
      </c>
      <c r="D1880" s="12" t="s">
        <v>18932</v>
      </c>
      <c r="E1880" s="12" t="s">
        <v>3188</v>
      </c>
      <c r="F1880" s="12">
        <v>2.6302789999999998</v>
      </c>
      <c r="G1880" s="12">
        <f t="shared" si="29"/>
        <v>3</v>
      </c>
    </row>
    <row r="1881" spans="1:7" x14ac:dyDescent="0.2">
      <c r="A1881" s="12" t="s">
        <v>16960</v>
      </c>
      <c r="B1881" s="12" t="s">
        <v>18920</v>
      </c>
      <c r="C1881" s="12" t="s">
        <v>18925</v>
      </c>
      <c r="D1881" s="12" t="s">
        <v>18933</v>
      </c>
      <c r="E1881" s="12" t="s">
        <v>16963</v>
      </c>
      <c r="F1881" s="12">
        <v>2.8169840000000002</v>
      </c>
      <c r="G1881" s="12">
        <f t="shared" si="29"/>
        <v>3</v>
      </c>
    </row>
    <row r="1882" spans="1:7" x14ac:dyDescent="0.2">
      <c r="A1882" s="12" t="s">
        <v>16960</v>
      </c>
      <c r="B1882" s="12" t="s">
        <v>18920</v>
      </c>
      <c r="C1882" s="12" t="s">
        <v>18925</v>
      </c>
      <c r="D1882" s="12" t="s">
        <v>18934</v>
      </c>
      <c r="E1882" s="12" t="s">
        <v>3188</v>
      </c>
      <c r="F1882" s="12">
        <v>2.9949699999999999</v>
      </c>
      <c r="G1882" s="12">
        <f t="shared" si="29"/>
        <v>3</v>
      </c>
    </row>
    <row r="1883" spans="1:7" x14ac:dyDescent="0.2">
      <c r="A1883" s="12" t="s">
        <v>16960</v>
      </c>
      <c r="B1883" s="12" t="s">
        <v>18920</v>
      </c>
      <c r="C1883" s="12" t="s">
        <v>18925</v>
      </c>
      <c r="D1883" s="12" t="s">
        <v>18935</v>
      </c>
      <c r="E1883" s="12" t="s">
        <v>16963</v>
      </c>
      <c r="F1883" s="12">
        <v>2.8915150000000001</v>
      </c>
      <c r="G1883" s="12">
        <f t="shared" si="29"/>
        <v>3</v>
      </c>
    </row>
    <row r="1884" spans="1:7" x14ac:dyDescent="0.2">
      <c r="A1884" s="12" t="s">
        <v>16960</v>
      </c>
      <c r="B1884" s="12" t="s">
        <v>18920</v>
      </c>
      <c r="C1884" s="12" t="s">
        <v>18925</v>
      </c>
      <c r="D1884" s="12" t="s">
        <v>18936</v>
      </c>
      <c r="E1884" s="12" t="s">
        <v>3188</v>
      </c>
      <c r="F1884" s="12">
        <v>2.9357000000000002</v>
      </c>
      <c r="G1884" s="12">
        <f t="shared" si="29"/>
        <v>3</v>
      </c>
    </row>
    <row r="1885" spans="1:7" x14ac:dyDescent="0.2">
      <c r="A1885" s="12" t="s">
        <v>16960</v>
      </c>
      <c r="B1885" s="12" t="s">
        <v>18920</v>
      </c>
      <c r="C1885" s="12" t="s">
        <v>18937</v>
      </c>
      <c r="D1885" s="12" t="s">
        <v>18938</v>
      </c>
      <c r="E1885" s="12" t="s">
        <v>16963</v>
      </c>
      <c r="F1885" s="12">
        <v>2.9406979999999998</v>
      </c>
      <c r="G1885" s="12">
        <f t="shared" si="29"/>
        <v>3</v>
      </c>
    </row>
    <row r="1886" spans="1:7" x14ac:dyDescent="0.2">
      <c r="A1886" s="12" t="s">
        <v>16960</v>
      </c>
      <c r="B1886" s="12" t="s">
        <v>18920</v>
      </c>
      <c r="C1886" s="12" t="s">
        <v>18937</v>
      </c>
      <c r="D1886" s="12" t="s">
        <v>18939</v>
      </c>
      <c r="E1886" s="12" t="s">
        <v>3188</v>
      </c>
      <c r="F1886" s="12">
        <v>2.7698130000000001</v>
      </c>
      <c r="G1886" s="12">
        <f t="shared" si="29"/>
        <v>3</v>
      </c>
    </row>
    <row r="1887" spans="1:7" x14ac:dyDescent="0.2">
      <c r="A1887" s="12" t="s">
        <v>16960</v>
      </c>
      <c r="B1887" s="12" t="s">
        <v>18920</v>
      </c>
      <c r="C1887" s="12" t="s">
        <v>18925</v>
      </c>
      <c r="D1887" s="12" t="s">
        <v>18940</v>
      </c>
      <c r="E1887" s="12" t="s">
        <v>3188</v>
      </c>
      <c r="F1887" s="12">
        <v>3.404201</v>
      </c>
      <c r="G1887" s="12">
        <f t="shared" si="29"/>
        <v>3</v>
      </c>
    </row>
    <row r="1888" spans="1:7" x14ac:dyDescent="0.2">
      <c r="A1888" s="12" t="s">
        <v>16960</v>
      </c>
      <c r="B1888" s="12" t="s">
        <v>18920</v>
      </c>
      <c r="C1888" s="12" t="s">
        <v>18941</v>
      </c>
      <c r="D1888" s="12" t="s">
        <v>18942</v>
      </c>
      <c r="E1888" s="12" t="s">
        <v>16963</v>
      </c>
      <c r="F1888" s="12">
        <v>2.9225569999999998</v>
      </c>
      <c r="G1888" s="12">
        <f t="shared" si="29"/>
        <v>3</v>
      </c>
    </row>
    <row r="1889" spans="1:7" x14ac:dyDescent="0.2">
      <c r="A1889" s="12" t="s">
        <v>16960</v>
      </c>
      <c r="B1889" s="12" t="s">
        <v>18920</v>
      </c>
      <c r="C1889" s="12" t="s">
        <v>18941</v>
      </c>
      <c r="D1889" s="12" t="s">
        <v>18943</v>
      </c>
      <c r="E1889" s="12" t="s">
        <v>3188</v>
      </c>
      <c r="F1889" s="12">
        <v>2.9443109999999999</v>
      </c>
      <c r="G1889" s="12">
        <f t="shared" si="29"/>
        <v>3</v>
      </c>
    </row>
    <row r="1890" spans="1:7" x14ac:dyDescent="0.2">
      <c r="A1890" s="12" t="s">
        <v>16960</v>
      </c>
      <c r="B1890" s="12" t="s">
        <v>18920</v>
      </c>
      <c r="C1890" s="12" t="s">
        <v>18941</v>
      </c>
      <c r="D1890" s="12" t="s">
        <v>18944</v>
      </c>
      <c r="E1890" s="12" t="s">
        <v>3188</v>
      </c>
      <c r="F1890" s="12">
        <v>2.7534109999999998</v>
      </c>
      <c r="G1890" s="12">
        <f t="shared" si="29"/>
        <v>3</v>
      </c>
    </row>
    <row r="1891" spans="1:7" x14ac:dyDescent="0.2">
      <c r="A1891" s="12" t="s">
        <v>16960</v>
      </c>
      <c r="B1891" s="12" t="s">
        <v>18920</v>
      </c>
      <c r="C1891" s="12" t="s">
        <v>18941</v>
      </c>
      <c r="D1891" s="12" t="s">
        <v>18945</v>
      </c>
      <c r="E1891" s="12" t="s">
        <v>16963</v>
      </c>
      <c r="F1891" s="12">
        <v>2.9465729999999999</v>
      </c>
      <c r="G1891" s="12">
        <f t="shared" si="29"/>
        <v>3</v>
      </c>
    </row>
    <row r="1892" spans="1:7" x14ac:dyDescent="0.2">
      <c r="A1892" s="12" t="s">
        <v>16960</v>
      </c>
      <c r="B1892" s="12" t="s">
        <v>18920</v>
      </c>
      <c r="C1892" s="12" t="s">
        <v>18937</v>
      </c>
      <c r="D1892" s="12" t="s">
        <v>18946</v>
      </c>
      <c r="E1892" s="12" t="s">
        <v>16963</v>
      </c>
      <c r="F1892" s="12">
        <v>2.9199079999999999</v>
      </c>
      <c r="G1892" s="12">
        <f t="shared" si="29"/>
        <v>3</v>
      </c>
    </row>
    <row r="1893" spans="1:7" x14ac:dyDescent="0.2">
      <c r="A1893" s="12" t="s">
        <v>16960</v>
      </c>
      <c r="B1893" s="12" t="s">
        <v>18920</v>
      </c>
      <c r="C1893" s="12" t="s">
        <v>18937</v>
      </c>
      <c r="D1893" s="12" t="s">
        <v>18947</v>
      </c>
      <c r="E1893" s="12" t="s">
        <v>3188</v>
      </c>
      <c r="F1893" s="12">
        <v>3.0219689999999999</v>
      </c>
      <c r="G1893" s="12">
        <f t="shared" si="29"/>
        <v>3</v>
      </c>
    </row>
    <row r="1894" spans="1:7" x14ac:dyDescent="0.2">
      <c r="A1894" s="12" t="s">
        <v>16960</v>
      </c>
      <c r="B1894" s="12" t="s">
        <v>18920</v>
      </c>
      <c r="C1894" s="12" t="s">
        <v>18937</v>
      </c>
      <c r="D1894" s="12" t="s">
        <v>18948</v>
      </c>
      <c r="E1894" s="12" t="s">
        <v>3188</v>
      </c>
      <c r="F1894" s="12">
        <v>2.8916029999999999</v>
      </c>
      <c r="G1894" s="12">
        <f t="shared" si="29"/>
        <v>3</v>
      </c>
    </row>
    <row r="1895" spans="1:7" x14ac:dyDescent="0.2">
      <c r="A1895" s="12" t="s">
        <v>16960</v>
      </c>
      <c r="B1895" s="12" t="s">
        <v>18920</v>
      </c>
      <c r="C1895" s="12" t="s">
        <v>18937</v>
      </c>
      <c r="D1895" s="12" t="s">
        <v>18949</v>
      </c>
      <c r="E1895" s="12" t="s">
        <v>3188</v>
      </c>
      <c r="F1895" s="12">
        <v>2.9218679999999999</v>
      </c>
      <c r="G1895" s="12">
        <f t="shared" si="29"/>
        <v>3</v>
      </c>
    </row>
    <row r="1896" spans="1:7" x14ac:dyDescent="0.2">
      <c r="A1896" s="12" t="s">
        <v>16960</v>
      </c>
      <c r="B1896" s="12" t="s">
        <v>18920</v>
      </c>
      <c r="C1896" s="12" t="s">
        <v>18941</v>
      </c>
      <c r="D1896" s="12" t="s">
        <v>18950</v>
      </c>
      <c r="E1896" s="12" t="s">
        <v>16963</v>
      </c>
      <c r="F1896" s="12">
        <v>2.8275190000000001</v>
      </c>
      <c r="G1896" s="12">
        <f t="shared" si="29"/>
        <v>3</v>
      </c>
    </row>
    <row r="1897" spans="1:7" x14ac:dyDescent="0.2">
      <c r="A1897" s="12" t="s">
        <v>16960</v>
      </c>
      <c r="B1897" s="12" t="s">
        <v>18920</v>
      </c>
      <c r="C1897" s="12" t="s">
        <v>18941</v>
      </c>
      <c r="D1897" s="12" t="s">
        <v>18951</v>
      </c>
      <c r="E1897" s="12" t="s">
        <v>3188</v>
      </c>
      <c r="F1897" s="12">
        <v>3.0761669999999999</v>
      </c>
      <c r="G1897" s="12">
        <f t="shared" si="29"/>
        <v>3</v>
      </c>
    </row>
    <row r="1898" spans="1:7" x14ac:dyDescent="0.2">
      <c r="A1898" s="12" t="s">
        <v>16960</v>
      </c>
      <c r="B1898" s="12" t="s">
        <v>18920</v>
      </c>
      <c r="C1898" s="12" t="s">
        <v>18941</v>
      </c>
      <c r="D1898" s="12" t="s">
        <v>18952</v>
      </c>
      <c r="E1898" s="12" t="s">
        <v>16963</v>
      </c>
      <c r="F1898" s="12">
        <v>2.9959539999999998</v>
      </c>
      <c r="G1898" s="12">
        <f t="shared" si="29"/>
        <v>3</v>
      </c>
    </row>
    <row r="1899" spans="1:7" x14ac:dyDescent="0.2">
      <c r="A1899" s="12" t="s">
        <v>16960</v>
      </c>
      <c r="B1899" s="12" t="s">
        <v>18920</v>
      </c>
      <c r="C1899" s="12" t="s">
        <v>18941</v>
      </c>
      <c r="D1899" s="12" t="s">
        <v>18953</v>
      </c>
      <c r="E1899" s="12" t="s">
        <v>16963</v>
      </c>
      <c r="F1899" s="12">
        <v>2.8059430000000001</v>
      </c>
      <c r="G1899" s="12">
        <f t="shared" si="29"/>
        <v>3</v>
      </c>
    </row>
    <row r="1900" spans="1:7" x14ac:dyDescent="0.2">
      <c r="A1900" s="12" t="s">
        <v>16960</v>
      </c>
      <c r="B1900" s="12" t="s">
        <v>18920</v>
      </c>
      <c r="C1900" s="12" t="s">
        <v>18930</v>
      </c>
      <c r="D1900" s="12" t="s">
        <v>18954</v>
      </c>
      <c r="E1900" s="12" t="s">
        <v>16963</v>
      </c>
      <c r="F1900" s="12">
        <v>2.8814660000000001</v>
      </c>
      <c r="G1900" s="12">
        <f t="shared" si="29"/>
        <v>3</v>
      </c>
    </row>
    <row r="1901" spans="1:7" x14ac:dyDescent="0.2">
      <c r="A1901" s="12" t="s">
        <v>16960</v>
      </c>
      <c r="B1901" s="12" t="s">
        <v>18920</v>
      </c>
      <c r="C1901" s="12" t="s">
        <v>18930</v>
      </c>
      <c r="D1901" s="12" t="s">
        <v>18955</v>
      </c>
      <c r="E1901" s="12" t="s">
        <v>3188</v>
      </c>
      <c r="F1901" s="12">
        <v>2.830848</v>
      </c>
      <c r="G1901" s="12">
        <f t="shared" si="29"/>
        <v>3</v>
      </c>
    </row>
    <row r="1902" spans="1:7" x14ac:dyDescent="0.2">
      <c r="A1902" s="12" t="s">
        <v>16960</v>
      </c>
      <c r="B1902" s="12" t="s">
        <v>18920</v>
      </c>
      <c r="C1902" s="12" t="s">
        <v>18930</v>
      </c>
      <c r="D1902" s="12" t="s">
        <v>18956</v>
      </c>
      <c r="E1902" s="12" t="s">
        <v>3188</v>
      </c>
      <c r="F1902" s="12">
        <v>2.9685250000000001</v>
      </c>
      <c r="G1902" s="12">
        <f t="shared" si="29"/>
        <v>3</v>
      </c>
    </row>
    <row r="1903" spans="1:7" x14ac:dyDescent="0.2">
      <c r="A1903" s="12" t="s">
        <v>16960</v>
      </c>
      <c r="B1903" s="12" t="s">
        <v>18920</v>
      </c>
      <c r="C1903" s="12" t="s">
        <v>18941</v>
      </c>
      <c r="D1903" s="12" t="s">
        <v>18957</v>
      </c>
      <c r="E1903" s="12" t="s">
        <v>16963</v>
      </c>
      <c r="F1903" s="12">
        <v>2.9229599999999998</v>
      </c>
      <c r="G1903" s="12">
        <f t="shared" si="29"/>
        <v>3</v>
      </c>
    </row>
    <row r="1904" spans="1:7" x14ac:dyDescent="0.2">
      <c r="A1904" s="12" t="s">
        <v>16960</v>
      </c>
      <c r="B1904" s="12" t="s">
        <v>18920</v>
      </c>
      <c r="C1904" s="12" t="s">
        <v>18941</v>
      </c>
      <c r="D1904" s="12" t="s">
        <v>18958</v>
      </c>
      <c r="E1904" s="12" t="s">
        <v>16963</v>
      </c>
      <c r="F1904" s="12">
        <v>2.85338</v>
      </c>
      <c r="G1904" s="12">
        <f t="shared" si="29"/>
        <v>3</v>
      </c>
    </row>
    <row r="1905" spans="1:7" x14ac:dyDescent="0.2">
      <c r="A1905" s="12" t="s">
        <v>16960</v>
      </c>
      <c r="B1905" s="12" t="s">
        <v>18920</v>
      </c>
      <c r="C1905" s="12" t="s">
        <v>18941</v>
      </c>
      <c r="D1905" s="12" t="s">
        <v>18959</v>
      </c>
      <c r="E1905" s="12" t="s">
        <v>3188</v>
      </c>
      <c r="F1905" s="12">
        <v>2.8104079999999998</v>
      </c>
      <c r="G1905" s="12">
        <f t="shared" si="29"/>
        <v>3</v>
      </c>
    </row>
    <row r="1906" spans="1:7" x14ac:dyDescent="0.2">
      <c r="A1906" s="12" t="s">
        <v>16960</v>
      </c>
      <c r="B1906" s="12" t="s">
        <v>18920</v>
      </c>
      <c r="C1906" s="12" t="s">
        <v>18937</v>
      </c>
      <c r="D1906" s="12" t="s">
        <v>18960</v>
      </c>
      <c r="E1906" s="12" t="s">
        <v>16963</v>
      </c>
      <c r="F1906" s="12">
        <v>2.698639</v>
      </c>
      <c r="G1906" s="12">
        <f t="shared" si="29"/>
        <v>3</v>
      </c>
    </row>
    <row r="1907" spans="1:7" x14ac:dyDescent="0.2">
      <c r="A1907" s="12" t="s">
        <v>16960</v>
      </c>
      <c r="B1907" s="12" t="s">
        <v>18920</v>
      </c>
      <c r="C1907" s="12" t="s">
        <v>18937</v>
      </c>
      <c r="D1907" s="12" t="s">
        <v>18961</v>
      </c>
      <c r="E1907" s="12" t="s">
        <v>16963</v>
      </c>
      <c r="F1907" s="12">
        <v>2.9932470000000002</v>
      </c>
      <c r="G1907" s="12">
        <f t="shared" si="29"/>
        <v>3</v>
      </c>
    </row>
    <row r="1908" spans="1:7" x14ac:dyDescent="0.2">
      <c r="A1908" s="12" t="s">
        <v>16960</v>
      </c>
      <c r="B1908" s="12" t="s">
        <v>18920</v>
      </c>
      <c r="C1908" s="12" t="s">
        <v>18937</v>
      </c>
      <c r="D1908" s="12" t="s">
        <v>18962</v>
      </c>
      <c r="E1908" s="12" t="s">
        <v>3188</v>
      </c>
      <c r="F1908" s="12">
        <v>3.3994759999999999</v>
      </c>
      <c r="G1908" s="12">
        <f t="shared" si="29"/>
        <v>3</v>
      </c>
    </row>
    <row r="1909" spans="1:7" x14ac:dyDescent="0.2">
      <c r="A1909" s="12" t="s">
        <v>16960</v>
      </c>
      <c r="B1909" s="12" t="s">
        <v>18920</v>
      </c>
      <c r="C1909" s="12" t="s">
        <v>18937</v>
      </c>
      <c r="D1909" s="12" t="s">
        <v>18963</v>
      </c>
      <c r="E1909" s="12" t="s">
        <v>3188</v>
      </c>
      <c r="F1909" s="12">
        <v>2.900344</v>
      </c>
      <c r="G1909" s="12">
        <f t="shared" si="29"/>
        <v>3</v>
      </c>
    </row>
    <row r="1910" spans="1:7" x14ac:dyDescent="0.2">
      <c r="A1910" s="12" t="s">
        <v>16960</v>
      </c>
      <c r="B1910" s="12" t="s">
        <v>18920</v>
      </c>
      <c r="C1910" s="12" t="s">
        <v>18930</v>
      </c>
      <c r="D1910" s="12" t="s">
        <v>18964</v>
      </c>
      <c r="E1910" s="12" t="s">
        <v>16963</v>
      </c>
      <c r="F1910" s="12">
        <v>2.9106649999999998</v>
      </c>
      <c r="G1910" s="12">
        <f t="shared" si="29"/>
        <v>3</v>
      </c>
    </row>
    <row r="1911" spans="1:7" x14ac:dyDescent="0.2">
      <c r="A1911" s="12" t="s">
        <v>16960</v>
      </c>
      <c r="B1911" s="12" t="s">
        <v>18920</v>
      </c>
      <c r="C1911" s="12" t="s">
        <v>18930</v>
      </c>
      <c r="D1911" s="12" t="s">
        <v>18965</v>
      </c>
      <c r="E1911" s="12" t="s">
        <v>16963</v>
      </c>
      <c r="F1911" s="12">
        <v>2.8494030000000001</v>
      </c>
      <c r="G1911" s="12">
        <f t="shared" si="29"/>
        <v>3</v>
      </c>
    </row>
    <row r="1912" spans="1:7" x14ac:dyDescent="0.2">
      <c r="A1912" s="12" t="s">
        <v>16960</v>
      </c>
      <c r="B1912" s="12" t="s">
        <v>18920</v>
      </c>
      <c r="C1912" s="12" t="s">
        <v>18937</v>
      </c>
      <c r="D1912" s="12" t="s">
        <v>18966</v>
      </c>
      <c r="E1912" s="12" t="s">
        <v>3188</v>
      </c>
      <c r="F1912" s="12">
        <v>2.6132719999999998</v>
      </c>
      <c r="G1912" s="12">
        <f t="shared" si="29"/>
        <v>3</v>
      </c>
    </row>
    <row r="1913" spans="1:7" x14ac:dyDescent="0.2">
      <c r="A1913" s="12" t="s">
        <v>16960</v>
      </c>
      <c r="B1913" s="12" t="s">
        <v>18920</v>
      </c>
      <c r="C1913" s="12" t="s">
        <v>18937</v>
      </c>
      <c r="D1913" s="12" t="s">
        <v>18967</v>
      </c>
      <c r="E1913" s="12" t="s">
        <v>16963</v>
      </c>
      <c r="F1913" s="12">
        <v>2.8296779999999999</v>
      </c>
      <c r="G1913" s="12">
        <f t="shared" si="29"/>
        <v>3</v>
      </c>
    </row>
    <row r="1914" spans="1:7" x14ac:dyDescent="0.2">
      <c r="A1914" s="12" t="s">
        <v>16960</v>
      </c>
      <c r="B1914" s="12" t="s">
        <v>18920</v>
      </c>
      <c r="C1914" s="12" t="s">
        <v>18941</v>
      </c>
      <c r="D1914" s="12" t="s">
        <v>18968</v>
      </c>
      <c r="E1914" s="12" t="s">
        <v>16963</v>
      </c>
      <c r="F1914" s="12">
        <v>2.9641380000000002</v>
      </c>
      <c r="G1914" s="12">
        <f t="shared" si="29"/>
        <v>3</v>
      </c>
    </row>
    <row r="1915" spans="1:7" x14ac:dyDescent="0.2">
      <c r="A1915" s="12" t="s">
        <v>16960</v>
      </c>
      <c r="B1915" s="12" t="s">
        <v>18920</v>
      </c>
      <c r="C1915" s="12" t="s">
        <v>18941</v>
      </c>
      <c r="D1915" s="12" t="s">
        <v>18969</v>
      </c>
      <c r="E1915" s="12" t="s">
        <v>3188</v>
      </c>
      <c r="F1915" s="12">
        <v>3.0160260000000001</v>
      </c>
      <c r="G1915" s="12">
        <f t="shared" si="29"/>
        <v>3</v>
      </c>
    </row>
    <row r="1916" spans="1:7" x14ac:dyDescent="0.2">
      <c r="A1916" s="12" t="s">
        <v>16960</v>
      </c>
      <c r="B1916" s="12" t="s">
        <v>18920</v>
      </c>
      <c r="C1916" s="12" t="s">
        <v>18941</v>
      </c>
      <c r="D1916" s="12" t="s">
        <v>18970</v>
      </c>
      <c r="E1916" s="12" t="s">
        <v>3188</v>
      </c>
      <c r="F1916" s="12">
        <v>3.444331</v>
      </c>
      <c r="G1916" s="12">
        <f t="shared" si="29"/>
        <v>3</v>
      </c>
    </row>
    <row r="1917" spans="1:7" x14ac:dyDescent="0.2">
      <c r="A1917" s="12" t="s">
        <v>16960</v>
      </c>
      <c r="B1917" s="12" t="s">
        <v>18920</v>
      </c>
      <c r="C1917" s="12" t="s">
        <v>18937</v>
      </c>
      <c r="D1917" s="12" t="s">
        <v>18971</v>
      </c>
      <c r="E1917" s="12" t="s">
        <v>16963</v>
      </c>
      <c r="F1917" s="12">
        <v>2.8168030000000002</v>
      </c>
      <c r="G1917" s="12">
        <f t="shared" si="29"/>
        <v>3</v>
      </c>
    </row>
    <row r="1918" spans="1:7" x14ac:dyDescent="0.2">
      <c r="A1918" s="12" t="s">
        <v>16960</v>
      </c>
      <c r="B1918" s="12" t="s">
        <v>18920</v>
      </c>
      <c r="C1918" s="12" t="s">
        <v>18941</v>
      </c>
      <c r="D1918" s="12" t="s">
        <v>18972</v>
      </c>
      <c r="E1918" s="12" t="s">
        <v>16963</v>
      </c>
      <c r="F1918" s="12">
        <v>2.9475150000000001</v>
      </c>
      <c r="G1918" s="12">
        <f t="shared" si="29"/>
        <v>3</v>
      </c>
    </row>
    <row r="1919" spans="1:7" x14ac:dyDescent="0.2">
      <c r="A1919" s="12" t="s">
        <v>16960</v>
      </c>
      <c r="B1919" s="12" t="s">
        <v>18920</v>
      </c>
      <c r="C1919" s="12" t="s">
        <v>18941</v>
      </c>
      <c r="D1919" s="12" t="s">
        <v>18973</v>
      </c>
      <c r="E1919" s="12" t="s">
        <v>16963</v>
      </c>
      <c r="F1919" s="12">
        <v>2.9861360000000001</v>
      </c>
      <c r="G1919" s="12">
        <f t="shared" si="29"/>
        <v>3</v>
      </c>
    </row>
    <row r="1920" spans="1:7" x14ac:dyDescent="0.2">
      <c r="A1920" s="12" t="s">
        <v>16960</v>
      </c>
      <c r="B1920" s="12" t="s">
        <v>18920</v>
      </c>
      <c r="C1920" s="12" t="s">
        <v>18941</v>
      </c>
      <c r="D1920" s="12" t="s">
        <v>18974</v>
      </c>
      <c r="E1920" s="12" t="s">
        <v>16963</v>
      </c>
      <c r="F1920" s="12">
        <v>2.9574750000000001</v>
      </c>
      <c r="G1920" s="12">
        <f t="shared" si="29"/>
        <v>3</v>
      </c>
    </row>
    <row r="1921" spans="1:7" x14ac:dyDescent="0.2">
      <c r="A1921" s="12" t="s">
        <v>16960</v>
      </c>
      <c r="B1921" s="12" t="s">
        <v>18920</v>
      </c>
      <c r="C1921" s="12" t="s">
        <v>18941</v>
      </c>
      <c r="D1921" s="12" t="s">
        <v>18975</v>
      </c>
      <c r="E1921" s="12" t="s">
        <v>16963</v>
      </c>
      <c r="F1921" s="12">
        <v>2.8552460000000002</v>
      </c>
      <c r="G1921" s="12">
        <f t="shared" si="29"/>
        <v>3</v>
      </c>
    </row>
    <row r="1922" spans="1:7" x14ac:dyDescent="0.2">
      <c r="A1922" s="12" t="s">
        <v>16960</v>
      </c>
      <c r="B1922" s="12" t="s">
        <v>18920</v>
      </c>
      <c r="C1922" s="12" t="s">
        <v>18937</v>
      </c>
      <c r="D1922" s="12" t="s">
        <v>18976</v>
      </c>
      <c r="E1922" s="12" t="s">
        <v>3188</v>
      </c>
      <c r="F1922" s="12">
        <v>3.4523570000000001</v>
      </c>
      <c r="G1922" s="12">
        <f t="shared" ref="G1922:G1985" si="30">ROUND(F1922,0)</f>
        <v>3</v>
      </c>
    </row>
    <row r="1923" spans="1:7" x14ac:dyDescent="0.2">
      <c r="A1923" s="12" t="s">
        <v>16960</v>
      </c>
      <c r="B1923" s="12" t="s">
        <v>18920</v>
      </c>
      <c r="C1923" s="12" t="s">
        <v>18930</v>
      </c>
      <c r="D1923" s="12" t="s">
        <v>18977</v>
      </c>
      <c r="E1923" s="12" t="s">
        <v>16963</v>
      </c>
      <c r="F1923" s="12">
        <v>3.4502299999999999</v>
      </c>
      <c r="G1923" s="12">
        <f t="shared" si="30"/>
        <v>3</v>
      </c>
    </row>
    <row r="1924" spans="1:7" x14ac:dyDescent="0.2">
      <c r="A1924" s="12" t="s">
        <v>16960</v>
      </c>
      <c r="B1924" s="12" t="s">
        <v>18920</v>
      </c>
      <c r="C1924" s="12" t="s">
        <v>18930</v>
      </c>
      <c r="D1924" s="12" t="s">
        <v>18978</v>
      </c>
      <c r="E1924" s="12" t="s">
        <v>16963</v>
      </c>
      <c r="F1924" s="12">
        <v>2.6602100000000002</v>
      </c>
      <c r="G1924" s="12">
        <f t="shared" si="30"/>
        <v>3</v>
      </c>
    </row>
    <row r="1925" spans="1:7" x14ac:dyDescent="0.2">
      <c r="A1925" s="12" t="s">
        <v>16960</v>
      </c>
      <c r="B1925" s="12" t="s">
        <v>18920</v>
      </c>
      <c r="C1925" s="12" t="s">
        <v>18930</v>
      </c>
      <c r="D1925" s="12" t="s">
        <v>18979</v>
      </c>
      <c r="E1925" s="12" t="s">
        <v>3188</v>
      </c>
      <c r="F1925" s="12">
        <v>2.8799079999999999</v>
      </c>
      <c r="G1925" s="12">
        <f t="shared" si="30"/>
        <v>3</v>
      </c>
    </row>
    <row r="1926" spans="1:7" x14ac:dyDescent="0.2">
      <c r="A1926" s="12" t="s">
        <v>16960</v>
      </c>
      <c r="B1926" s="12" t="s">
        <v>18920</v>
      </c>
      <c r="C1926" s="12" t="s">
        <v>18930</v>
      </c>
      <c r="D1926" s="12" t="s">
        <v>18980</v>
      </c>
      <c r="E1926" s="12" t="s">
        <v>16963</v>
      </c>
      <c r="F1926" s="12">
        <v>3.4641980000000001</v>
      </c>
      <c r="G1926" s="12">
        <f t="shared" si="30"/>
        <v>3</v>
      </c>
    </row>
    <row r="1927" spans="1:7" x14ac:dyDescent="0.2">
      <c r="A1927" s="12" t="s">
        <v>16960</v>
      </c>
      <c r="B1927" s="12" t="s">
        <v>18920</v>
      </c>
      <c r="C1927" s="12" t="s">
        <v>18930</v>
      </c>
      <c r="D1927" s="12" t="s">
        <v>18981</v>
      </c>
      <c r="E1927" s="12" t="s">
        <v>3188</v>
      </c>
      <c r="F1927" s="12">
        <v>2.83548</v>
      </c>
      <c r="G1927" s="12">
        <f t="shared" si="30"/>
        <v>3</v>
      </c>
    </row>
    <row r="1928" spans="1:7" x14ac:dyDescent="0.2">
      <c r="A1928" s="12" t="s">
        <v>16960</v>
      </c>
      <c r="B1928" s="12" t="s">
        <v>18920</v>
      </c>
      <c r="C1928" s="12" t="s">
        <v>18930</v>
      </c>
      <c r="D1928" s="12" t="s">
        <v>18982</v>
      </c>
      <c r="E1928" s="12" t="s">
        <v>3188</v>
      </c>
      <c r="F1928" s="12">
        <v>2.6706340000000002</v>
      </c>
      <c r="G1928" s="12">
        <f t="shared" si="30"/>
        <v>3</v>
      </c>
    </row>
    <row r="1929" spans="1:7" x14ac:dyDescent="0.2">
      <c r="A1929" s="12" t="s">
        <v>16960</v>
      </c>
      <c r="B1929" s="12" t="s">
        <v>18920</v>
      </c>
      <c r="C1929" s="12" t="s">
        <v>18941</v>
      </c>
      <c r="D1929" s="12" t="s">
        <v>18983</v>
      </c>
      <c r="E1929" s="12" t="s">
        <v>16963</v>
      </c>
      <c r="F1929" s="12">
        <v>2.8034659999999998</v>
      </c>
      <c r="G1929" s="12">
        <f t="shared" si="30"/>
        <v>3</v>
      </c>
    </row>
    <row r="1930" spans="1:7" x14ac:dyDescent="0.2">
      <c r="A1930" s="12" t="s">
        <v>16960</v>
      </c>
      <c r="B1930" s="12" t="s">
        <v>18920</v>
      </c>
      <c r="C1930" s="12" t="s">
        <v>18941</v>
      </c>
      <c r="D1930" s="12" t="s">
        <v>18984</v>
      </c>
      <c r="E1930" s="12" t="s">
        <v>3188</v>
      </c>
      <c r="F1930" s="12">
        <v>2.914514</v>
      </c>
      <c r="G1930" s="12">
        <f t="shared" si="30"/>
        <v>3</v>
      </c>
    </row>
    <row r="1931" spans="1:7" x14ac:dyDescent="0.2">
      <c r="A1931" s="12" t="s">
        <v>16960</v>
      </c>
      <c r="B1931" s="12" t="s">
        <v>18920</v>
      </c>
      <c r="C1931" s="12" t="s">
        <v>18921</v>
      </c>
      <c r="D1931" s="12" t="s">
        <v>18985</v>
      </c>
      <c r="E1931" s="12" t="s">
        <v>3188</v>
      </c>
      <c r="F1931" s="12">
        <v>2.7966660000000001</v>
      </c>
      <c r="G1931" s="12">
        <f t="shared" si="30"/>
        <v>3</v>
      </c>
    </row>
    <row r="1932" spans="1:7" x14ac:dyDescent="0.2">
      <c r="A1932" s="12" t="s">
        <v>16960</v>
      </c>
      <c r="B1932" s="12" t="s">
        <v>18920</v>
      </c>
      <c r="C1932" s="12" t="s">
        <v>18921</v>
      </c>
      <c r="D1932" s="12" t="s">
        <v>18986</v>
      </c>
      <c r="E1932" s="12" t="s">
        <v>3188</v>
      </c>
      <c r="F1932" s="12">
        <v>2.718985</v>
      </c>
      <c r="G1932" s="12">
        <f t="shared" si="30"/>
        <v>3</v>
      </c>
    </row>
    <row r="1933" spans="1:7" x14ac:dyDescent="0.2">
      <c r="A1933" s="12" t="s">
        <v>16960</v>
      </c>
      <c r="B1933" s="12" t="s">
        <v>18920</v>
      </c>
      <c r="C1933" s="12" t="s">
        <v>18921</v>
      </c>
      <c r="D1933" s="12" t="s">
        <v>18987</v>
      </c>
      <c r="E1933" s="12" t="s">
        <v>16963</v>
      </c>
      <c r="F1933" s="12">
        <v>2.9191760000000002</v>
      </c>
      <c r="G1933" s="12">
        <f t="shared" si="30"/>
        <v>3</v>
      </c>
    </row>
    <row r="1934" spans="1:7" x14ac:dyDescent="0.2">
      <c r="A1934" s="12" t="s">
        <v>16960</v>
      </c>
      <c r="B1934" s="12" t="s">
        <v>18920</v>
      </c>
      <c r="C1934" s="12" t="s">
        <v>18921</v>
      </c>
      <c r="D1934" s="12" t="s">
        <v>18988</v>
      </c>
      <c r="E1934" s="12" t="s">
        <v>3188</v>
      </c>
      <c r="F1934" s="12">
        <v>2.6491180000000001</v>
      </c>
      <c r="G1934" s="12">
        <f t="shared" si="30"/>
        <v>3</v>
      </c>
    </row>
    <row r="1935" spans="1:7" x14ac:dyDescent="0.2">
      <c r="A1935" s="12" t="s">
        <v>16960</v>
      </c>
      <c r="B1935" s="12" t="s">
        <v>18920</v>
      </c>
      <c r="C1935" s="12" t="s">
        <v>18921</v>
      </c>
      <c r="D1935" s="12" t="s">
        <v>18989</v>
      </c>
      <c r="E1935" s="12" t="s">
        <v>3188</v>
      </c>
      <c r="F1935" s="12">
        <v>3.000731</v>
      </c>
      <c r="G1935" s="12">
        <f t="shared" si="30"/>
        <v>3</v>
      </c>
    </row>
    <row r="1936" spans="1:7" x14ac:dyDescent="0.2">
      <c r="A1936" s="12" t="s">
        <v>16960</v>
      </c>
      <c r="B1936" s="12" t="s">
        <v>18920</v>
      </c>
      <c r="C1936" s="12" t="s">
        <v>18921</v>
      </c>
      <c r="D1936" s="12" t="s">
        <v>18990</v>
      </c>
      <c r="E1936" s="12" t="s">
        <v>3188</v>
      </c>
      <c r="F1936" s="12">
        <v>2.5887190000000002</v>
      </c>
      <c r="G1936" s="12">
        <f t="shared" si="30"/>
        <v>3</v>
      </c>
    </row>
    <row r="1937" spans="1:7" x14ac:dyDescent="0.2">
      <c r="A1937" s="12" t="s">
        <v>16960</v>
      </c>
      <c r="B1937" s="12" t="s">
        <v>18920</v>
      </c>
      <c r="C1937" s="12" t="s">
        <v>18921</v>
      </c>
      <c r="D1937" s="12" t="s">
        <v>18991</v>
      </c>
      <c r="E1937" s="12" t="s">
        <v>16963</v>
      </c>
      <c r="F1937" s="12">
        <v>3.392042</v>
      </c>
      <c r="G1937" s="12">
        <f t="shared" si="30"/>
        <v>3</v>
      </c>
    </row>
    <row r="1938" spans="1:7" x14ac:dyDescent="0.2">
      <c r="A1938" s="12" t="s">
        <v>16960</v>
      </c>
      <c r="B1938" s="12" t="s">
        <v>18920</v>
      </c>
      <c r="C1938" s="12" t="s">
        <v>18921</v>
      </c>
      <c r="D1938" s="12" t="s">
        <v>18992</v>
      </c>
      <c r="E1938" s="12" t="s">
        <v>3188</v>
      </c>
      <c r="F1938" s="12">
        <v>2.75223</v>
      </c>
      <c r="G1938" s="12">
        <f t="shared" si="30"/>
        <v>3</v>
      </c>
    </row>
    <row r="1939" spans="1:7" x14ac:dyDescent="0.2">
      <c r="A1939" s="12" t="s">
        <v>16960</v>
      </c>
      <c r="B1939" s="12" t="s">
        <v>18920</v>
      </c>
      <c r="C1939" s="12" t="s">
        <v>18921</v>
      </c>
      <c r="D1939" s="12" t="s">
        <v>18993</v>
      </c>
      <c r="E1939" s="12" t="s">
        <v>16963</v>
      </c>
      <c r="F1939" s="12">
        <v>2.8893080000000002</v>
      </c>
      <c r="G1939" s="12">
        <f t="shared" si="30"/>
        <v>3</v>
      </c>
    </row>
    <row r="1940" spans="1:7" x14ac:dyDescent="0.2">
      <c r="A1940" s="12" t="s">
        <v>16960</v>
      </c>
      <c r="B1940" s="12" t="s">
        <v>18920</v>
      </c>
      <c r="C1940" s="12" t="s">
        <v>18921</v>
      </c>
      <c r="D1940" s="12" t="s">
        <v>18994</v>
      </c>
      <c r="E1940" s="12" t="s">
        <v>3188</v>
      </c>
      <c r="F1940" s="12">
        <v>2.7993320000000002</v>
      </c>
      <c r="G1940" s="12">
        <f t="shared" si="30"/>
        <v>3</v>
      </c>
    </row>
    <row r="1941" spans="1:7" x14ac:dyDescent="0.2">
      <c r="A1941" s="12" t="s">
        <v>16960</v>
      </c>
      <c r="B1941" s="12" t="s">
        <v>18920</v>
      </c>
      <c r="C1941" s="12" t="s">
        <v>18921</v>
      </c>
      <c r="D1941" s="12" t="s">
        <v>18995</v>
      </c>
      <c r="E1941" s="12" t="s">
        <v>3188</v>
      </c>
      <c r="F1941" s="12">
        <v>2.6730529999999999</v>
      </c>
      <c r="G1941" s="12">
        <f t="shared" si="30"/>
        <v>3</v>
      </c>
    </row>
    <row r="1942" spans="1:7" x14ac:dyDescent="0.2">
      <c r="A1942" s="12" t="s">
        <v>16960</v>
      </c>
      <c r="B1942" s="12" t="s">
        <v>18920</v>
      </c>
      <c r="C1942" s="12" t="s">
        <v>18921</v>
      </c>
      <c r="D1942" s="12" t="s">
        <v>18996</v>
      </c>
      <c r="E1942" s="12" t="s">
        <v>3188</v>
      </c>
      <c r="F1942" s="12">
        <v>3.3952529999999999</v>
      </c>
      <c r="G1942" s="12">
        <f t="shared" si="30"/>
        <v>3</v>
      </c>
    </row>
    <row r="1943" spans="1:7" x14ac:dyDescent="0.2">
      <c r="A1943" s="12" t="s">
        <v>16960</v>
      </c>
      <c r="B1943" s="12" t="s">
        <v>18920</v>
      </c>
      <c r="C1943" s="12" t="s">
        <v>18921</v>
      </c>
      <c r="D1943" s="12" t="s">
        <v>18997</v>
      </c>
      <c r="E1943" s="12" t="s">
        <v>16963</v>
      </c>
      <c r="F1943" s="12">
        <v>2.7969569999999999</v>
      </c>
      <c r="G1943" s="12">
        <f t="shared" si="30"/>
        <v>3</v>
      </c>
    </row>
    <row r="1944" spans="1:7" x14ac:dyDescent="0.2">
      <c r="A1944" s="12" t="s">
        <v>16960</v>
      </c>
      <c r="B1944" s="12" t="s">
        <v>18920</v>
      </c>
      <c r="C1944" s="12" t="s">
        <v>18921</v>
      </c>
      <c r="D1944" s="12" t="s">
        <v>18998</v>
      </c>
      <c r="E1944" s="12" t="s">
        <v>16963</v>
      </c>
      <c r="F1944" s="12">
        <v>3.4147509999999999</v>
      </c>
      <c r="G1944" s="12">
        <f t="shared" si="30"/>
        <v>3</v>
      </c>
    </row>
    <row r="1945" spans="1:7" x14ac:dyDescent="0.2">
      <c r="A1945" s="12" t="s">
        <v>16960</v>
      </c>
      <c r="B1945" s="12" t="s">
        <v>18920</v>
      </c>
      <c r="C1945" s="12" t="s">
        <v>18921</v>
      </c>
      <c r="D1945" s="12" t="s">
        <v>18999</v>
      </c>
      <c r="E1945" s="12" t="s">
        <v>16963</v>
      </c>
      <c r="F1945" s="12">
        <v>3.4617819999999999</v>
      </c>
      <c r="G1945" s="12">
        <f t="shared" si="30"/>
        <v>3</v>
      </c>
    </row>
    <row r="1946" spans="1:7" x14ac:dyDescent="0.2">
      <c r="A1946" s="12" t="s">
        <v>16960</v>
      </c>
      <c r="B1946" s="12" t="s">
        <v>18920</v>
      </c>
      <c r="C1946" s="12" t="s">
        <v>18921</v>
      </c>
      <c r="D1946" s="12" t="s">
        <v>19000</v>
      </c>
      <c r="E1946" s="12" t="s">
        <v>16963</v>
      </c>
      <c r="F1946" s="12">
        <v>3.4467249999999998</v>
      </c>
      <c r="G1946" s="12">
        <f t="shared" si="30"/>
        <v>3</v>
      </c>
    </row>
    <row r="1947" spans="1:7" x14ac:dyDescent="0.2">
      <c r="A1947" s="12" t="s">
        <v>16960</v>
      </c>
      <c r="B1947" s="12" t="s">
        <v>18920</v>
      </c>
      <c r="C1947" s="12" t="s">
        <v>18921</v>
      </c>
      <c r="D1947" s="12" t="s">
        <v>19001</v>
      </c>
      <c r="E1947" s="12" t="s">
        <v>3188</v>
      </c>
      <c r="F1947" s="12">
        <v>2.8449620000000002</v>
      </c>
      <c r="G1947" s="12">
        <f t="shared" si="30"/>
        <v>3</v>
      </c>
    </row>
    <row r="1948" spans="1:7" x14ac:dyDescent="0.2">
      <c r="A1948" s="12" t="s">
        <v>16960</v>
      </c>
      <c r="B1948" s="12" t="s">
        <v>18920</v>
      </c>
      <c r="C1948" s="12" t="s">
        <v>18921</v>
      </c>
      <c r="D1948" s="12" t="s">
        <v>19002</v>
      </c>
      <c r="E1948" s="12" t="s">
        <v>3188</v>
      </c>
      <c r="F1948" s="12">
        <v>2.9539019999999998</v>
      </c>
      <c r="G1948" s="12">
        <f t="shared" si="30"/>
        <v>3</v>
      </c>
    </row>
    <row r="1949" spans="1:7" x14ac:dyDescent="0.2">
      <c r="A1949" s="12" t="s">
        <v>17039</v>
      </c>
      <c r="B1949" s="12" t="s">
        <v>18920</v>
      </c>
      <c r="C1949" s="12" t="s">
        <v>19003</v>
      </c>
      <c r="D1949" s="12" t="s">
        <v>19004</v>
      </c>
      <c r="E1949" s="12" t="s">
        <v>16963</v>
      </c>
      <c r="F1949" s="12">
        <v>3.9379360000000001</v>
      </c>
      <c r="G1949" s="12">
        <f t="shared" si="30"/>
        <v>4</v>
      </c>
    </row>
    <row r="1950" spans="1:7" x14ac:dyDescent="0.2">
      <c r="A1950" s="12" t="s">
        <v>17039</v>
      </c>
      <c r="B1950" s="12" t="s">
        <v>18920</v>
      </c>
      <c r="C1950" s="12" t="s">
        <v>18923</v>
      </c>
      <c r="D1950" s="12" t="s">
        <v>19005</v>
      </c>
      <c r="E1950" s="12" t="s">
        <v>16963</v>
      </c>
      <c r="F1950" s="12">
        <v>3.8556520000000001</v>
      </c>
      <c r="G1950" s="12">
        <f t="shared" si="30"/>
        <v>4</v>
      </c>
    </row>
    <row r="1951" spans="1:7" x14ac:dyDescent="0.2">
      <c r="A1951" s="12" t="s">
        <v>17039</v>
      </c>
      <c r="B1951" s="12" t="s">
        <v>18920</v>
      </c>
      <c r="C1951" s="12" t="s">
        <v>19006</v>
      </c>
      <c r="D1951" s="12" t="s">
        <v>19007</v>
      </c>
      <c r="E1951" s="12" t="s">
        <v>16963</v>
      </c>
      <c r="F1951" s="12">
        <v>4.0062749999999996</v>
      </c>
      <c r="G1951" s="12">
        <f t="shared" si="30"/>
        <v>4</v>
      </c>
    </row>
    <row r="1952" spans="1:7" x14ac:dyDescent="0.2">
      <c r="A1952" s="12" t="s">
        <v>17039</v>
      </c>
      <c r="B1952" s="12" t="s">
        <v>18920</v>
      </c>
      <c r="C1952" s="12" t="s">
        <v>19003</v>
      </c>
      <c r="D1952" s="12" t="s">
        <v>19008</v>
      </c>
      <c r="E1952" s="12" t="s">
        <v>3188</v>
      </c>
      <c r="F1952" s="12">
        <v>3.830962</v>
      </c>
      <c r="G1952" s="12">
        <f t="shared" si="30"/>
        <v>4</v>
      </c>
    </row>
    <row r="1953" spans="1:7" x14ac:dyDescent="0.2">
      <c r="A1953" s="12" t="s">
        <v>17039</v>
      </c>
      <c r="B1953" s="12" t="s">
        <v>18920</v>
      </c>
      <c r="C1953" s="12" t="s">
        <v>19009</v>
      </c>
      <c r="D1953" s="12" t="s">
        <v>19010</v>
      </c>
      <c r="E1953" s="12" t="s">
        <v>16963</v>
      </c>
      <c r="F1953" s="12">
        <v>3.9161320000000002</v>
      </c>
      <c r="G1953" s="12">
        <f t="shared" si="30"/>
        <v>4</v>
      </c>
    </row>
    <row r="1954" spans="1:7" x14ac:dyDescent="0.2">
      <c r="A1954" s="12" t="s">
        <v>17039</v>
      </c>
      <c r="B1954" s="12" t="s">
        <v>18920</v>
      </c>
      <c r="C1954" s="12" t="s">
        <v>19011</v>
      </c>
      <c r="D1954" s="12" t="s">
        <v>19012</v>
      </c>
      <c r="E1954" s="12" t="s">
        <v>16963</v>
      </c>
      <c r="F1954" s="12">
        <v>3.9030800000000001</v>
      </c>
      <c r="G1954" s="12">
        <f t="shared" si="30"/>
        <v>4</v>
      </c>
    </row>
    <row r="1955" spans="1:7" x14ac:dyDescent="0.2">
      <c r="A1955" s="12" t="s">
        <v>17039</v>
      </c>
      <c r="B1955" s="12" t="s">
        <v>18920</v>
      </c>
      <c r="C1955" s="12" t="s">
        <v>19009</v>
      </c>
      <c r="D1955" s="12" t="s">
        <v>19013</v>
      </c>
      <c r="E1955" s="12" t="s">
        <v>16963</v>
      </c>
      <c r="F1955" s="12">
        <v>3.9311690000000001</v>
      </c>
      <c r="G1955" s="12">
        <f t="shared" si="30"/>
        <v>4</v>
      </c>
    </row>
    <row r="1956" spans="1:7" x14ac:dyDescent="0.2">
      <c r="A1956" s="12" t="s">
        <v>17039</v>
      </c>
      <c r="B1956" s="12" t="s">
        <v>18920</v>
      </c>
      <c r="C1956" s="12" t="s">
        <v>19011</v>
      </c>
      <c r="D1956" s="12" t="s">
        <v>19014</v>
      </c>
      <c r="E1956" s="12" t="s">
        <v>3188</v>
      </c>
      <c r="F1956" s="12">
        <v>3.9218419999999998</v>
      </c>
      <c r="G1956" s="12">
        <f t="shared" si="30"/>
        <v>4</v>
      </c>
    </row>
    <row r="1957" spans="1:7" x14ac:dyDescent="0.2">
      <c r="A1957" s="12" t="s">
        <v>17039</v>
      </c>
      <c r="B1957" s="12" t="s">
        <v>18920</v>
      </c>
      <c r="C1957" s="12" t="s">
        <v>19015</v>
      </c>
      <c r="D1957" s="12" t="s">
        <v>19016</v>
      </c>
      <c r="E1957" s="12" t="s">
        <v>16963</v>
      </c>
      <c r="F1957" s="12">
        <v>4.03444</v>
      </c>
      <c r="G1957" s="12">
        <f t="shared" si="30"/>
        <v>4</v>
      </c>
    </row>
    <row r="1958" spans="1:7" x14ac:dyDescent="0.2">
      <c r="A1958" s="12" t="s">
        <v>17039</v>
      </c>
      <c r="B1958" s="12" t="s">
        <v>18920</v>
      </c>
      <c r="C1958" s="12" t="s">
        <v>19015</v>
      </c>
      <c r="D1958" s="12" t="s">
        <v>19017</v>
      </c>
      <c r="E1958" s="12" t="s">
        <v>3188</v>
      </c>
      <c r="F1958" s="12">
        <v>3.9341059999999999</v>
      </c>
      <c r="G1958" s="12">
        <f t="shared" si="30"/>
        <v>4</v>
      </c>
    </row>
    <row r="1959" spans="1:7" x14ac:dyDescent="0.2">
      <c r="A1959" s="12" t="s">
        <v>17039</v>
      </c>
      <c r="B1959" s="12" t="s">
        <v>18920</v>
      </c>
      <c r="C1959" s="12" t="s">
        <v>19018</v>
      </c>
      <c r="D1959" s="12" t="s">
        <v>19019</v>
      </c>
      <c r="E1959" s="12" t="s">
        <v>16963</v>
      </c>
      <c r="F1959" s="12">
        <v>3.8931230000000001</v>
      </c>
      <c r="G1959" s="12">
        <f t="shared" si="30"/>
        <v>4</v>
      </c>
    </row>
    <row r="1960" spans="1:7" x14ac:dyDescent="0.2">
      <c r="A1960" s="12" t="s">
        <v>17039</v>
      </c>
      <c r="B1960" s="12" t="s">
        <v>18920</v>
      </c>
      <c r="C1960" s="12" t="s">
        <v>19018</v>
      </c>
      <c r="D1960" s="12" t="s">
        <v>19020</v>
      </c>
      <c r="E1960" s="12" t="s">
        <v>3188</v>
      </c>
      <c r="F1960" s="12">
        <v>3.7033510000000001</v>
      </c>
      <c r="G1960" s="12">
        <f t="shared" si="30"/>
        <v>4</v>
      </c>
    </row>
    <row r="1961" spans="1:7" x14ac:dyDescent="0.2">
      <c r="A1961" s="12" t="s">
        <v>17039</v>
      </c>
      <c r="B1961" s="12" t="s">
        <v>18920</v>
      </c>
      <c r="C1961" s="12" t="s">
        <v>19021</v>
      </c>
      <c r="D1961" s="12" t="s">
        <v>19022</v>
      </c>
      <c r="E1961" s="12" t="s">
        <v>16963</v>
      </c>
      <c r="F1961" s="12">
        <v>3.9258690000000001</v>
      </c>
      <c r="G1961" s="12">
        <f t="shared" si="30"/>
        <v>4</v>
      </c>
    </row>
    <row r="1962" spans="1:7" x14ac:dyDescent="0.2">
      <c r="A1962" s="12" t="s">
        <v>17039</v>
      </c>
      <c r="B1962" s="12" t="s">
        <v>18920</v>
      </c>
      <c r="C1962" s="12" t="s">
        <v>19021</v>
      </c>
      <c r="D1962" s="12" t="s">
        <v>19023</v>
      </c>
      <c r="E1962" s="12" t="s">
        <v>3188</v>
      </c>
      <c r="F1962" s="12">
        <v>3.9292159999999998</v>
      </c>
      <c r="G1962" s="12">
        <f t="shared" si="30"/>
        <v>4</v>
      </c>
    </row>
    <row r="1963" spans="1:7" x14ac:dyDescent="0.2">
      <c r="A1963" s="12" t="s">
        <v>17039</v>
      </c>
      <c r="B1963" s="12" t="s">
        <v>18920</v>
      </c>
      <c r="C1963" s="12" t="s">
        <v>19024</v>
      </c>
      <c r="D1963" s="12" t="s">
        <v>19025</v>
      </c>
      <c r="E1963" s="12" t="s">
        <v>16963</v>
      </c>
      <c r="F1963" s="12">
        <v>3.8688479999999998</v>
      </c>
      <c r="G1963" s="12">
        <f t="shared" si="30"/>
        <v>4</v>
      </c>
    </row>
    <row r="1964" spans="1:7" x14ac:dyDescent="0.2">
      <c r="A1964" s="12" t="s">
        <v>17039</v>
      </c>
      <c r="B1964" s="12" t="s">
        <v>18920</v>
      </c>
      <c r="C1964" s="12" t="s">
        <v>19026</v>
      </c>
      <c r="D1964" s="12" t="s">
        <v>19027</v>
      </c>
      <c r="E1964" s="12" t="s">
        <v>16963</v>
      </c>
      <c r="F1964" s="12">
        <v>3.8899189999999999</v>
      </c>
      <c r="G1964" s="12">
        <f t="shared" si="30"/>
        <v>4</v>
      </c>
    </row>
    <row r="1965" spans="1:7" x14ac:dyDescent="0.2">
      <c r="A1965" s="12" t="s">
        <v>17039</v>
      </c>
      <c r="B1965" s="12" t="s">
        <v>18920</v>
      </c>
      <c r="C1965" s="12" t="s">
        <v>19018</v>
      </c>
      <c r="D1965" s="12" t="s">
        <v>19028</v>
      </c>
      <c r="E1965" s="12" t="s">
        <v>16963</v>
      </c>
      <c r="F1965" s="12">
        <v>3.951784</v>
      </c>
      <c r="G1965" s="12">
        <f t="shared" si="30"/>
        <v>4</v>
      </c>
    </row>
    <row r="1966" spans="1:7" x14ac:dyDescent="0.2">
      <c r="A1966" s="12" t="s">
        <v>16960</v>
      </c>
      <c r="B1966" s="12" t="s">
        <v>18920</v>
      </c>
      <c r="C1966" s="12" t="s">
        <v>18925</v>
      </c>
      <c r="D1966" s="12" t="s">
        <v>19029</v>
      </c>
      <c r="E1966" s="12" t="s">
        <v>16963</v>
      </c>
      <c r="F1966" s="12">
        <v>4.0302509999999998</v>
      </c>
      <c r="G1966" s="12">
        <f t="shared" si="30"/>
        <v>4</v>
      </c>
    </row>
    <row r="1967" spans="1:7" x14ac:dyDescent="0.2">
      <c r="A1967" s="12" t="s">
        <v>16960</v>
      </c>
      <c r="B1967" s="12" t="s">
        <v>18920</v>
      </c>
      <c r="C1967" s="12" t="s">
        <v>18925</v>
      </c>
      <c r="D1967" s="12" t="s">
        <v>19030</v>
      </c>
      <c r="E1967" s="12" t="s">
        <v>16963</v>
      </c>
      <c r="F1967" s="12">
        <v>3.6828439999999998</v>
      </c>
      <c r="G1967" s="12">
        <f t="shared" si="30"/>
        <v>4</v>
      </c>
    </row>
    <row r="1968" spans="1:7" x14ac:dyDescent="0.2">
      <c r="A1968" s="12" t="s">
        <v>16960</v>
      </c>
      <c r="B1968" s="12" t="s">
        <v>18920</v>
      </c>
      <c r="C1968" s="12" t="s">
        <v>18925</v>
      </c>
      <c r="D1968" s="12" t="s">
        <v>19031</v>
      </c>
      <c r="E1968" s="12" t="s">
        <v>16963</v>
      </c>
      <c r="F1968" s="12">
        <v>4.1242979999999996</v>
      </c>
      <c r="G1968" s="12">
        <f t="shared" si="30"/>
        <v>4</v>
      </c>
    </row>
    <row r="1969" spans="1:7" x14ac:dyDescent="0.2">
      <c r="A1969" s="12" t="s">
        <v>16960</v>
      </c>
      <c r="B1969" s="12" t="s">
        <v>18920</v>
      </c>
      <c r="C1969" s="12" t="s">
        <v>18925</v>
      </c>
      <c r="D1969" s="12" t="s">
        <v>19032</v>
      </c>
      <c r="E1969" s="12" t="s">
        <v>3188</v>
      </c>
      <c r="F1969" s="12">
        <v>3.944636</v>
      </c>
      <c r="G1969" s="12">
        <f t="shared" si="30"/>
        <v>4</v>
      </c>
    </row>
    <row r="1970" spans="1:7" x14ac:dyDescent="0.2">
      <c r="A1970" s="12" t="s">
        <v>16960</v>
      </c>
      <c r="B1970" s="12" t="s">
        <v>18920</v>
      </c>
      <c r="C1970" s="12" t="s">
        <v>18925</v>
      </c>
      <c r="D1970" s="12" t="s">
        <v>19033</v>
      </c>
      <c r="E1970" s="12" t="s">
        <v>3188</v>
      </c>
      <c r="F1970" s="12">
        <v>3.7470020000000002</v>
      </c>
      <c r="G1970" s="12">
        <f t="shared" si="30"/>
        <v>4</v>
      </c>
    </row>
    <row r="1971" spans="1:7" x14ac:dyDescent="0.2">
      <c r="A1971" s="12" t="s">
        <v>16960</v>
      </c>
      <c r="B1971" s="12" t="s">
        <v>18920</v>
      </c>
      <c r="C1971" s="12" t="s">
        <v>18925</v>
      </c>
      <c r="D1971" s="12" t="s">
        <v>19034</v>
      </c>
      <c r="E1971" s="12" t="s">
        <v>16963</v>
      </c>
      <c r="F1971" s="12">
        <v>3.870816</v>
      </c>
      <c r="G1971" s="12">
        <f t="shared" si="30"/>
        <v>4</v>
      </c>
    </row>
    <row r="1972" spans="1:7" x14ac:dyDescent="0.2">
      <c r="A1972" s="12" t="s">
        <v>16960</v>
      </c>
      <c r="B1972" s="12" t="s">
        <v>18920</v>
      </c>
      <c r="C1972" s="12" t="s">
        <v>18925</v>
      </c>
      <c r="D1972" s="12" t="s">
        <v>19035</v>
      </c>
      <c r="E1972" s="12" t="s">
        <v>3188</v>
      </c>
      <c r="F1972" s="12">
        <v>3.910809</v>
      </c>
      <c r="G1972" s="12">
        <f t="shared" si="30"/>
        <v>4</v>
      </c>
    </row>
    <row r="1973" spans="1:7" x14ac:dyDescent="0.2">
      <c r="A1973" s="12" t="s">
        <v>16960</v>
      </c>
      <c r="B1973" s="12" t="s">
        <v>18920</v>
      </c>
      <c r="C1973" s="12" t="s">
        <v>18925</v>
      </c>
      <c r="D1973" s="12" t="s">
        <v>19036</v>
      </c>
      <c r="E1973" s="12" t="s">
        <v>16963</v>
      </c>
      <c r="F1973" s="12">
        <v>3.8019720000000001</v>
      </c>
      <c r="G1973" s="12">
        <f t="shared" si="30"/>
        <v>4</v>
      </c>
    </row>
    <row r="1974" spans="1:7" x14ac:dyDescent="0.2">
      <c r="A1974" s="12" t="s">
        <v>16960</v>
      </c>
      <c r="B1974" s="12" t="s">
        <v>18920</v>
      </c>
      <c r="C1974" s="12" t="s">
        <v>18925</v>
      </c>
      <c r="D1974" s="12" t="s">
        <v>19037</v>
      </c>
      <c r="E1974" s="12" t="s">
        <v>3188</v>
      </c>
      <c r="F1974" s="12">
        <v>3.9198680000000001</v>
      </c>
      <c r="G1974" s="12">
        <f t="shared" si="30"/>
        <v>4</v>
      </c>
    </row>
    <row r="1975" spans="1:7" x14ac:dyDescent="0.2">
      <c r="A1975" s="12" t="s">
        <v>16960</v>
      </c>
      <c r="B1975" s="12" t="s">
        <v>18920</v>
      </c>
      <c r="C1975" s="12" t="s">
        <v>18925</v>
      </c>
      <c r="D1975" s="12" t="s">
        <v>19038</v>
      </c>
      <c r="E1975" s="12" t="s">
        <v>16963</v>
      </c>
      <c r="F1975" s="12">
        <v>3.8806910000000001</v>
      </c>
      <c r="G1975" s="12">
        <f t="shared" si="30"/>
        <v>4</v>
      </c>
    </row>
    <row r="1976" spans="1:7" x14ac:dyDescent="0.2">
      <c r="A1976" s="12" t="s">
        <v>16960</v>
      </c>
      <c r="B1976" s="12" t="s">
        <v>18920</v>
      </c>
      <c r="C1976" s="12" t="s">
        <v>18925</v>
      </c>
      <c r="D1976" s="12" t="s">
        <v>19039</v>
      </c>
      <c r="E1976" s="12" t="s">
        <v>16963</v>
      </c>
      <c r="F1976" s="12">
        <v>3.816684</v>
      </c>
      <c r="G1976" s="12">
        <f t="shared" si="30"/>
        <v>4</v>
      </c>
    </row>
    <row r="1977" spans="1:7" x14ac:dyDescent="0.2">
      <c r="A1977" s="12" t="s">
        <v>16960</v>
      </c>
      <c r="B1977" s="12" t="s">
        <v>18920</v>
      </c>
      <c r="C1977" s="12" t="s">
        <v>18925</v>
      </c>
      <c r="D1977" s="12" t="s">
        <v>19040</v>
      </c>
      <c r="E1977" s="12" t="s">
        <v>3188</v>
      </c>
      <c r="F1977" s="12">
        <v>3.8340239999999999</v>
      </c>
      <c r="G1977" s="12">
        <f t="shared" si="30"/>
        <v>4</v>
      </c>
    </row>
    <row r="1978" spans="1:7" x14ac:dyDescent="0.2">
      <c r="A1978" s="12" t="s">
        <v>16960</v>
      </c>
      <c r="B1978" s="12" t="s">
        <v>18920</v>
      </c>
      <c r="C1978" s="12" t="s">
        <v>18925</v>
      </c>
      <c r="D1978" s="12" t="s">
        <v>19041</v>
      </c>
      <c r="E1978" s="12" t="s">
        <v>16963</v>
      </c>
      <c r="F1978" s="12">
        <v>3.9504830000000002</v>
      </c>
      <c r="G1978" s="12">
        <f t="shared" si="30"/>
        <v>4</v>
      </c>
    </row>
    <row r="1979" spans="1:7" x14ac:dyDescent="0.2">
      <c r="A1979" s="12" t="s">
        <v>16960</v>
      </c>
      <c r="B1979" s="12" t="s">
        <v>18920</v>
      </c>
      <c r="C1979" s="12" t="s">
        <v>18925</v>
      </c>
      <c r="D1979" s="12" t="s">
        <v>19042</v>
      </c>
      <c r="E1979" s="12" t="s">
        <v>3188</v>
      </c>
      <c r="F1979" s="12">
        <v>3.7527270000000001</v>
      </c>
      <c r="G1979" s="12">
        <f t="shared" si="30"/>
        <v>4</v>
      </c>
    </row>
    <row r="1980" spans="1:7" x14ac:dyDescent="0.2">
      <c r="A1980" s="12" t="s">
        <v>16960</v>
      </c>
      <c r="B1980" s="12" t="s">
        <v>18920</v>
      </c>
      <c r="C1980" s="12" t="s">
        <v>18925</v>
      </c>
      <c r="D1980" s="12" t="s">
        <v>19043</v>
      </c>
      <c r="E1980" s="12" t="s">
        <v>16963</v>
      </c>
      <c r="F1980" s="12">
        <v>4.0326930000000001</v>
      </c>
      <c r="G1980" s="12">
        <f t="shared" si="30"/>
        <v>4</v>
      </c>
    </row>
    <row r="1981" spans="1:7" x14ac:dyDescent="0.2">
      <c r="A1981" s="12" t="s">
        <v>16960</v>
      </c>
      <c r="B1981" s="12" t="s">
        <v>18920</v>
      </c>
      <c r="C1981" s="12" t="s">
        <v>18925</v>
      </c>
      <c r="D1981" s="12" t="s">
        <v>19044</v>
      </c>
      <c r="E1981" s="12" t="s">
        <v>3188</v>
      </c>
      <c r="F1981" s="12">
        <v>3.8606539999999998</v>
      </c>
      <c r="G1981" s="12">
        <f t="shared" si="30"/>
        <v>4</v>
      </c>
    </row>
    <row r="1982" spans="1:7" x14ac:dyDescent="0.2">
      <c r="A1982" s="12" t="s">
        <v>16960</v>
      </c>
      <c r="B1982" s="12" t="s">
        <v>18920</v>
      </c>
      <c r="C1982" s="12" t="s">
        <v>18925</v>
      </c>
      <c r="D1982" s="12" t="s">
        <v>19045</v>
      </c>
      <c r="E1982" s="12" t="s">
        <v>16963</v>
      </c>
      <c r="F1982" s="12">
        <v>3.9494859999999998</v>
      </c>
      <c r="G1982" s="12">
        <f t="shared" si="30"/>
        <v>4</v>
      </c>
    </row>
    <row r="1983" spans="1:7" x14ac:dyDescent="0.2">
      <c r="A1983" s="12" t="s">
        <v>16960</v>
      </c>
      <c r="B1983" s="12" t="s">
        <v>18920</v>
      </c>
      <c r="C1983" s="12" t="s">
        <v>18925</v>
      </c>
      <c r="D1983" s="12" t="s">
        <v>19046</v>
      </c>
      <c r="E1983" s="12" t="s">
        <v>3188</v>
      </c>
      <c r="F1983" s="12">
        <v>3.7141579999999998</v>
      </c>
      <c r="G1983" s="12">
        <f t="shared" si="30"/>
        <v>4</v>
      </c>
    </row>
    <row r="1984" spans="1:7" x14ac:dyDescent="0.2">
      <c r="A1984" s="12" t="s">
        <v>16960</v>
      </c>
      <c r="B1984" s="12" t="s">
        <v>18920</v>
      </c>
      <c r="C1984" s="12" t="s">
        <v>18925</v>
      </c>
      <c r="D1984" s="12" t="s">
        <v>19047</v>
      </c>
      <c r="E1984" s="12" t="s">
        <v>16963</v>
      </c>
      <c r="F1984" s="12">
        <v>3.7776879999999999</v>
      </c>
      <c r="G1984" s="12">
        <f t="shared" si="30"/>
        <v>4</v>
      </c>
    </row>
    <row r="1985" spans="1:7" x14ac:dyDescent="0.2">
      <c r="A1985" s="12" t="s">
        <v>16960</v>
      </c>
      <c r="B1985" s="12" t="s">
        <v>18920</v>
      </c>
      <c r="C1985" s="12" t="s">
        <v>18925</v>
      </c>
      <c r="D1985" s="12" t="s">
        <v>19048</v>
      </c>
      <c r="E1985" s="12" t="s">
        <v>16963</v>
      </c>
      <c r="F1985" s="12">
        <v>3.7810320000000002</v>
      </c>
      <c r="G1985" s="12">
        <f t="shared" si="30"/>
        <v>4</v>
      </c>
    </row>
    <row r="1986" spans="1:7" x14ac:dyDescent="0.2">
      <c r="A1986" s="12" t="s">
        <v>16960</v>
      </c>
      <c r="B1986" s="12" t="s">
        <v>18920</v>
      </c>
      <c r="C1986" s="12" t="s">
        <v>18925</v>
      </c>
      <c r="D1986" s="12" t="s">
        <v>19049</v>
      </c>
      <c r="E1986" s="12" t="s">
        <v>3188</v>
      </c>
      <c r="F1986" s="12">
        <v>3.7658070000000001</v>
      </c>
      <c r="G1986" s="12">
        <f t="shared" ref="G1986:G2049" si="31">ROUND(F1986,0)</f>
        <v>4</v>
      </c>
    </row>
    <row r="1987" spans="1:7" x14ac:dyDescent="0.2">
      <c r="A1987" s="12" t="s">
        <v>16960</v>
      </c>
      <c r="B1987" s="12" t="s">
        <v>18920</v>
      </c>
      <c r="C1987" s="12" t="s">
        <v>18925</v>
      </c>
      <c r="D1987" s="12" t="s">
        <v>19050</v>
      </c>
      <c r="E1987" s="12" t="s">
        <v>16963</v>
      </c>
      <c r="F1987" s="12">
        <v>4.1081310000000002</v>
      </c>
      <c r="G1987" s="12">
        <f t="shared" si="31"/>
        <v>4</v>
      </c>
    </row>
    <row r="1988" spans="1:7" x14ac:dyDescent="0.2">
      <c r="A1988" s="12" t="s">
        <v>16960</v>
      </c>
      <c r="B1988" s="12" t="s">
        <v>18920</v>
      </c>
      <c r="C1988" s="12" t="s">
        <v>18925</v>
      </c>
      <c r="D1988" s="12" t="s">
        <v>19051</v>
      </c>
      <c r="E1988" s="12" t="s">
        <v>3188</v>
      </c>
      <c r="F1988" s="12">
        <v>3.879616</v>
      </c>
      <c r="G1988" s="12">
        <f t="shared" si="31"/>
        <v>4</v>
      </c>
    </row>
    <row r="1989" spans="1:7" x14ac:dyDescent="0.2">
      <c r="A1989" s="12" t="s">
        <v>16960</v>
      </c>
      <c r="B1989" s="12" t="s">
        <v>18920</v>
      </c>
      <c r="C1989" s="12" t="s">
        <v>18925</v>
      </c>
      <c r="D1989" s="12" t="s">
        <v>19052</v>
      </c>
      <c r="E1989" s="12" t="s">
        <v>16963</v>
      </c>
      <c r="F1989" s="12">
        <v>4.1490390000000001</v>
      </c>
      <c r="G1989" s="12">
        <f t="shared" si="31"/>
        <v>4</v>
      </c>
    </row>
    <row r="1990" spans="1:7" x14ac:dyDescent="0.2">
      <c r="A1990" s="12" t="s">
        <v>16960</v>
      </c>
      <c r="B1990" s="12" t="s">
        <v>18920</v>
      </c>
      <c r="C1990" s="12" t="s">
        <v>18925</v>
      </c>
      <c r="D1990" s="12" t="s">
        <v>19053</v>
      </c>
      <c r="E1990" s="12" t="s">
        <v>3188</v>
      </c>
      <c r="F1990" s="12">
        <v>3.6009090000000001</v>
      </c>
      <c r="G1990" s="12">
        <f t="shared" si="31"/>
        <v>4</v>
      </c>
    </row>
    <row r="1991" spans="1:7" x14ac:dyDescent="0.2">
      <c r="A1991" s="12" t="s">
        <v>16960</v>
      </c>
      <c r="B1991" s="12" t="s">
        <v>18920</v>
      </c>
      <c r="C1991" s="12" t="s">
        <v>18925</v>
      </c>
      <c r="D1991" s="12" t="s">
        <v>19054</v>
      </c>
      <c r="E1991" s="12" t="s">
        <v>16963</v>
      </c>
      <c r="F1991" s="12">
        <v>3.9282170000000001</v>
      </c>
      <c r="G1991" s="12">
        <f t="shared" si="31"/>
        <v>4</v>
      </c>
    </row>
    <row r="1992" spans="1:7" x14ac:dyDescent="0.2">
      <c r="A1992" s="12" t="s">
        <v>16960</v>
      </c>
      <c r="B1992" s="12" t="s">
        <v>18920</v>
      </c>
      <c r="C1992" s="12" t="s">
        <v>18925</v>
      </c>
      <c r="D1992" s="12" t="s">
        <v>19055</v>
      </c>
      <c r="E1992" s="12" t="s">
        <v>3188</v>
      </c>
      <c r="F1992" s="12">
        <v>3.5594839999999999</v>
      </c>
      <c r="G1992" s="12">
        <f t="shared" si="31"/>
        <v>4</v>
      </c>
    </row>
    <row r="1993" spans="1:7" x14ac:dyDescent="0.2">
      <c r="A1993" s="12" t="s">
        <v>16960</v>
      </c>
      <c r="B1993" s="12" t="s">
        <v>18920</v>
      </c>
      <c r="C1993" s="12" t="s">
        <v>18925</v>
      </c>
      <c r="D1993" s="12" t="s">
        <v>19056</v>
      </c>
      <c r="E1993" s="12" t="s">
        <v>16963</v>
      </c>
      <c r="F1993" s="12">
        <v>3.7608259999999998</v>
      </c>
      <c r="G1993" s="12">
        <f t="shared" si="31"/>
        <v>4</v>
      </c>
    </row>
    <row r="1994" spans="1:7" x14ac:dyDescent="0.2">
      <c r="A1994" s="12" t="s">
        <v>16960</v>
      </c>
      <c r="B1994" s="12" t="s">
        <v>18920</v>
      </c>
      <c r="C1994" s="12" t="s">
        <v>18925</v>
      </c>
      <c r="D1994" s="12" t="s">
        <v>19057</v>
      </c>
      <c r="E1994" s="12" t="s">
        <v>3188</v>
      </c>
      <c r="F1994" s="12">
        <v>3.8396870000000001</v>
      </c>
      <c r="G1994" s="12">
        <f t="shared" si="31"/>
        <v>4</v>
      </c>
    </row>
    <row r="1995" spans="1:7" x14ac:dyDescent="0.2">
      <c r="A1995" s="12" t="s">
        <v>16960</v>
      </c>
      <c r="B1995" s="12" t="s">
        <v>18920</v>
      </c>
      <c r="C1995" s="12" t="s">
        <v>18925</v>
      </c>
      <c r="D1995" s="12" t="s">
        <v>19058</v>
      </c>
      <c r="E1995" s="12" t="s">
        <v>16963</v>
      </c>
      <c r="F1995" s="12">
        <v>3.6213099999999998</v>
      </c>
      <c r="G1995" s="12">
        <f t="shared" si="31"/>
        <v>4</v>
      </c>
    </row>
    <row r="1996" spans="1:7" x14ac:dyDescent="0.2">
      <c r="A1996" s="12" t="s">
        <v>16960</v>
      </c>
      <c r="B1996" s="12" t="s">
        <v>18920</v>
      </c>
      <c r="C1996" s="12" t="s">
        <v>18925</v>
      </c>
      <c r="D1996" s="12" t="s">
        <v>19059</v>
      </c>
      <c r="E1996" s="12" t="s">
        <v>3188</v>
      </c>
      <c r="F1996" s="12">
        <v>3.6942550000000001</v>
      </c>
      <c r="G1996" s="12">
        <f t="shared" si="31"/>
        <v>4</v>
      </c>
    </row>
    <row r="1997" spans="1:7" x14ac:dyDescent="0.2">
      <c r="A1997" s="12" t="s">
        <v>16960</v>
      </c>
      <c r="B1997" s="12" t="s">
        <v>18920</v>
      </c>
      <c r="C1997" s="12" t="s">
        <v>18925</v>
      </c>
      <c r="D1997" s="12" t="s">
        <v>19060</v>
      </c>
      <c r="E1997" s="12" t="s">
        <v>16963</v>
      </c>
      <c r="F1997" s="12">
        <v>3.9338380000000002</v>
      </c>
      <c r="G1997" s="12">
        <f t="shared" si="31"/>
        <v>4</v>
      </c>
    </row>
    <row r="1998" spans="1:7" x14ac:dyDescent="0.2">
      <c r="A1998" s="12" t="s">
        <v>16960</v>
      </c>
      <c r="B1998" s="12" t="s">
        <v>18920</v>
      </c>
      <c r="C1998" s="12" t="s">
        <v>18925</v>
      </c>
      <c r="D1998" s="12" t="s">
        <v>19061</v>
      </c>
      <c r="E1998" s="12" t="s">
        <v>3188</v>
      </c>
      <c r="F1998" s="12">
        <v>4.4639699999999998</v>
      </c>
      <c r="G1998" s="12">
        <f t="shared" si="31"/>
        <v>4</v>
      </c>
    </row>
    <row r="1999" spans="1:7" x14ac:dyDescent="0.2">
      <c r="A1999" s="12" t="s">
        <v>16960</v>
      </c>
      <c r="B1999" s="12" t="s">
        <v>18920</v>
      </c>
      <c r="C1999" s="12" t="s">
        <v>18925</v>
      </c>
      <c r="D1999" s="12" t="s">
        <v>19062</v>
      </c>
      <c r="E1999" s="12" t="s">
        <v>16963</v>
      </c>
      <c r="F1999" s="12">
        <v>3.868681</v>
      </c>
      <c r="G1999" s="12">
        <f t="shared" si="31"/>
        <v>4</v>
      </c>
    </row>
    <row r="2000" spans="1:7" x14ac:dyDescent="0.2">
      <c r="A2000" s="12" t="s">
        <v>16960</v>
      </c>
      <c r="B2000" s="12" t="s">
        <v>18920</v>
      </c>
      <c r="C2000" s="12" t="s">
        <v>18925</v>
      </c>
      <c r="D2000" s="12" t="s">
        <v>19063</v>
      </c>
      <c r="E2000" s="12" t="s">
        <v>3188</v>
      </c>
      <c r="F2000" s="12">
        <v>3.8242889999999998</v>
      </c>
      <c r="G2000" s="12">
        <f t="shared" si="31"/>
        <v>4</v>
      </c>
    </row>
    <row r="2001" spans="1:7" x14ac:dyDescent="0.2">
      <c r="A2001" s="12" t="s">
        <v>16960</v>
      </c>
      <c r="B2001" s="12" t="s">
        <v>18920</v>
      </c>
      <c r="C2001" s="12" t="s">
        <v>18925</v>
      </c>
      <c r="D2001" s="12" t="s">
        <v>19064</v>
      </c>
      <c r="E2001" s="12" t="s">
        <v>3188</v>
      </c>
      <c r="F2001" s="12">
        <v>3.6353149999999999</v>
      </c>
      <c r="G2001" s="12">
        <f t="shared" si="31"/>
        <v>4</v>
      </c>
    </row>
    <row r="2002" spans="1:7" x14ac:dyDescent="0.2">
      <c r="A2002" s="12" t="s">
        <v>16960</v>
      </c>
      <c r="B2002" s="12" t="s">
        <v>18920</v>
      </c>
      <c r="C2002" s="12" t="s">
        <v>18925</v>
      </c>
      <c r="D2002" s="12" t="s">
        <v>19065</v>
      </c>
      <c r="E2002" s="12" t="s">
        <v>3188</v>
      </c>
      <c r="F2002" s="12">
        <v>3.772319</v>
      </c>
      <c r="G2002" s="12">
        <f t="shared" si="31"/>
        <v>4</v>
      </c>
    </row>
    <row r="2003" spans="1:7" x14ac:dyDescent="0.2">
      <c r="A2003" s="12" t="s">
        <v>16960</v>
      </c>
      <c r="B2003" s="12" t="s">
        <v>18920</v>
      </c>
      <c r="C2003" s="12" t="s">
        <v>18925</v>
      </c>
      <c r="D2003" s="12" t="s">
        <v>19066</v>
      </c>
      <c r="E2003" s="12" t="s">
        <v>16963</v>
      </c>
      <c r="F2003" s="12">
        <v>3.7850619999999999</v>
      </c>
      <c r="G2003" s="12">
        <f t="shared" si="31"/>
        <v>4</v>
      </c>
    </row>
    <row r="2004" spans="1:7" x14ac:dyDescent="0.2">
      <c r="A2004" s="12" t="s">
        <v>16960</v>
      </c>
      <c r="B2004" s="12" t="s">
        <v>18920</v>
      </c>
      <c r="C2004" s="12" t="s">
        <v>18925</v>
      </c>
      <c r="D2004" s="12" t="s">
        <v>19067</v>
      </c>
      <c r="E2004" s="12" t="s">
        <v>3188</v>
      </c>
      <c r="F2004" s="12">
        <v>3.9103620000000001</v>
      </c>
      <c r="G2004" s="12">
        <f t="shared" si="31"/>
        <v>4</v>
      </c>
    </row>
    <row r="2005" spans="1:7" x14ac:dyDescent="0.2">
      <c r="A2005" s="12" t="s">
        <v>16960</v>
      </c>
      <c r="B2005" s="12" t="s">
        <v>18920</v>
      </c>
      <c r="C2005" s="12" t="s">
        <v>18925</v>
      </c>
      <c r="D2005" s="12" t="s">
        <v>19068</v>
      </c>
      <c r="E2005" s="12" t="s">
        <v>16963</v>
      </c>
      <c r="F2005" s="12">
        <v>3.8484729999999998</v>
      </c>
      <c r="G2005" s="12">
        <f t="shared" si="31"/>
        <v>4</v>
      </c>
    </row>
    <row r="2006" spans="1:7" x14ac:dyDescent="0.2">
      <c r="A2006" s="12" t="s">
        <v>16960</v>
      </c>
      <c r="B2006" s="12" t="s">
        <v>18920</v>
      </c>
      <c r="C2006" s="12" t="s">
        <v>18925</v>
      </c>
      <c r="D2006" s="12" t="s">
        <v>19069</v>
      </c>
      <c r="E2006" s="12" t="s">
        <v>3188</v>
      </c>
      <c r="F2006" s="12">
        <v>3.608403</v>
      </c>
      <c r="G2006" s="12">
        <f t="shared" si="31"/>
        <v>4</v>
      </c>
    </row>
    <row r="2007" spans="1:7" x14ac:dyDescent="0.2">
      <c r="A2007" s="12" t="s">
        <v>16960</v>
      </c>
      <c r="B2007" s="12" t="s">
        <v>18920</v>
      </c>
      <c r="C2007" s="12" t="s">
        <v>18925</v>
      </c>
      <c r="D2007" s="12" t="s">
        <v>19070</v>
      </c>
      <c r="E2007" s="12" t="s">
        <v>16963</v>
      </c>
      <c r="F2007" s="12">
        <v>3.84084</v>
      </c>
      <c r="G2007" s="12">
        <f t="shared" si="31"/>
        <v>4</v>
      </c>
    </row>
    <row r="2008" spans="1:7" x14ac:dyDescent="0.2">
      <c r="A2008" s="12" t="s">
        <v>16960</v>
      </c>
      <c r="B2008" s="12" t="s">
        <v>18920</v>
      </c>
      <c r="C2008" s="12" t="s">
        <v>18925</v>
      </c>
      <c r="D2008" s="12" t="s">
        <v>19071</v>
      </c>
      <c r="E2008" s="12" t="s">
        <v>3188</v>
      </c>
      <c r="F2008" s="12">
        <v>3.7664070000000001</v>
      </c>
      <c r="G2008" s="12">
        <f t="shared" si="31"/>
        <v>4</v>
      </c>
    </row>
    <row r="2009" spans="1:7" x14ac:dyDescent="0.2">
      <c r="A2009" s="12" t="s">
        <v>16960</v>
      </c>
      <c r="B2009" s="12" t="s">
        <v>18920</v>
      </c>
      <c r="C2009" s="12" t="s">
        <v>18925</v>
      </c>
      <c r="D2009" s="12" t="s">
        <v>19072</v>
      </c>
      <c r="E2009" s="12" t="s">
        <v>16963</v>
      </c>
      <c r="F2009" s="12">
        <v>3.9123060000000001</v>
      </c>
      <c r="G2009" s="12">
        <f t="shared" si="31"/>
        <v>4</v>
      </c>
    </row>
    <row r="2010" spans="1:7" x14ac:dyDescent="0.2">
      <c r="A2010" s="12" t="s">
        <v>16960</v>
      </c>
      <c r="B2010" s="12" t="s">
        <v>18920</v>
      </c>
      <c r="C2010" s="12" t="s">
        <v>18925</v>
      </c>
      <c r="D2010" s="12" t="s">
        <v>19073</v>
      </c>
      <c r="E2010" s="12" t="s">
        <v>3188</v>
      </c>
      <c r="F2010" s="12">
        <v>3.876134</v>
      </c>
      <c r="G2010" s="12">
        <f t="shared" si="31"/>
        <v>4</v>
      </c>
    </row>
    <row r="2011" spans="1:7" x14ac:dyDescent="0.2">
      <c r="A2011" s="12" t="s">
        <v>16960</v>
      </c>
      <c r="B2011" s="12" t="s">
        <v>18920</v>
      </c>
      <c r="C2011" s="12" t="s">
        <v>18930</v>
      </c>
      <c r="D2011" s="12" t="s">
        <v>19074</v>
      </c>
      <c r="E2011" s="12" t="s">
        <v>16963</v>
      </c>
      <c r="F2011" s="12">
        <v>3.7374860000000001</v>
      </c>
      <c r="G2011" s="12">
        <f t="shared" si="31"/>
        <v>4</v>
      </c>
    </row>
    <row r="2012" spans="1:7" x14ac:dyDescent="0.2">
      <c r="A2012" s="12" t="s">
        <v>16960</v>
      </c>
      <c r="B2012" s="12" t="s">
        <v>18920</v>
      </c>
      <c r="C2012" s="12" t="s">
        <v>18930</v>
      </c>
      <c r="D2012" s="12" t="s">
        <v>19075</v>
      </c>
      <c r="E2012" s="12" t="s">
        <v>3188</v>
      </c>
      <c r="F2012" s="12">
        <v>4.1497380000000001</v>
      </c>
      <c r="G2012" s="12">
        <f t="shared" si="31"/>
        <v>4</v>
      </c>
    </row>
    <row r="2013" spans="1:7" x14ac:dyDescent="0.2">
      <c r="A2013" s="12" t="s">
        <v>16960</v>
      </c>
      <c r="B2013" s="12" t="s">
        <v>18920</v>
      </c>
      <c r="C2013" s="12" t="s">
        <v>18930</v>
      </c>
      <c r="D2013" s="12" t="s">
        <v>19076</v>
      </c>
      <c r="E2013" s="12" t="s">
        <v>16963</v>
      </c>
      <c r="F2013" s="12">
        <v>3.819394</v>
      </c>
      <c r="G2013" s="12">
        <f t="shared" si="31"/>
        <v>4</v>
      </c>
    </row>
    <row r="2014" spans="1:7" x14ac:dyDescent="0.2">
      <c r="A2014" s="12" t="s">
        <v>16960</v>
      </c>
      <c r="B2014" s="12" t="s">
        <v>18920</v>
      </c>
      <c r="C2014" s="12" t="s">
        <v>18930</v>
      </c>
      <c r="D2014" s="12" t="s">
        <v>19077</v>
      </c>
      <c r="E2014" s="12" t="s">
        <v>16963</v>
      </c>
      <c r="F2014" s="12">
        <v>4.4960469999999999</v>
      </c>
      <c r="G2014" s="12">
        <f t="shared" si="31"/>
        <v>4</v>
      </c>
    </row>
    <row r="2015" spans="1:7" x14ac:dyDescent="0.2">
      <c r="A2015" s="12" t="s">
        <v>16960</v>
      </c>
      <c r="B2015" s="12" t="s">
        <v>18920</v>
      </c>
      <c r="C2015" s="12" t="s">
        <v>18925</v>
      </c>
      <c r="D2015" s="12" t="s">
        <v>19078</v>
      </c>
      <c r="E2015" s="12" t="s">
        <v>3188</v>
      </c>
      <c r="F2015" s="12">
        <v>3.7983210000000001</v>
      </c>
      <c r="G2015" s="12">
        <f t="shared" si="31"/>
        <v>4</v>
      </c>
    </row>
    <row r="2016" spans="1:7" x14ac:dyDescent="0.2">
      <c r="A2016" s="12" t="s">
        <v>16960</v>
      </c>
      <c r="B2016" s="12" t="s">
        <v>18920</v>
      </c>
      <c r="C2016" s="12" t="s">
        <v>18925</v>
      </c>
      <c r="D2016" s="12" t="s">
        <v>19079</v>
      </c>
      <c r="E2016" s="12" t="s">
        <v>16963</v>
      </c>
      <c r="F2016" s="12">
        <v>3.752532</v>
      </c>
      <c r="G2016" s="12">
        <f t="shared" si="31"/>
        <v>4</v>
      </c>
    </row>
    <row r="2017" spans="1:7" x14ac:dyDescent="0.2">
      <c r="A2017" s="12" t="s">
        <v>16960</v>
      </c>
      <c r="B2017" s="12" t="s">
        <v>18920</v>
      </c>
      <c r="C2017" s="12" t="s">
        <v>18925</v>
      </c>
      <c r="D2017" s="12" t="s">
        <v>19080</v>
      </c>
      <c r="E2017" s="12" t="s">
        <v>16963</v>
      </c>
      <c r="F2017" s="12">
        <v>4.0708900000000003</v>
      </c>
      <c r="G2017" s="12">
        <f t="shared" si="31"/>
        <v>4</v>
      </c>
    </row>
    <row r="2018" spans="1:7" x14ac:dyDescent="0.2">
      <c r="A2018" s="12" t="s">
        <v>16960</v>
      </c>
      <c r="B2018" s="12" t="s">
        <v>18920</v>
      </c>
      <c r="C2018" s="12" t="s">
        <v>18925</v>
      </c>
      <c r="D2018" s="12" t="s">
        <v>19081</v>
      </c>
      <c r="E2018" s="12" t="s">
        <v>16963</v>
      </c>
      <c r="F2018" s="12">
        <v>3.7330139999999998</v>
      </c>
      <c r="G2018" s="12">
        <f t="shared" si="31"/>
        <v>4</v>
      </c>
    </row>
    <row r="2019" spans="1:7" x14ac:dyDescent="0.2">
      <c r="A2019" s="12" t="s">
        <v>16960</v>
      </c>
      <c r="B2019" s="12" t="s">
        <v>18920</v>
      </c>
      <c r="C2019" s="12" t="s">
        <v>18925</v>
      </c>
      <c r="D2019" s="12" t="s">
        <v>19082</v>
      </c>
      <c r="E2019" s="12" t="s">
        <v>3188</v>
      </c>
      <c r="F2019" s="12">
        <v>4.0678830000000001</v>
      </c>
      <c r="G2019" s="12">
        <f t="shared" si="31"/>
        <v>4</v>
      </c>
    </row>
    <row r="2020" spans="1:7" x14ac:dyDescent="0.2">
      <c r="A2020" s="12" t="s">
        <v>16960</v>
      </c>
      <c r="B2020" s="12" t="s">
        <v>18920</v>
      </c>
      <c r="C2020" s="12" t="s">
        <v>18925</v>
      </c>
      <c r="D2020" s="12" t="s">
        <v>19083</v>
      </c>
      <c r="E2020" s="12" t="s">
        <v>16963</v>
      </c>
      <c r="F2020" s="12">
        <v>3.6208610000000001</v>
      </c>
      <c r="G2020" s="12">
        <f t="shared" si="31"/>
        <v>4</v>
      </c>
    </row>
    <row r="2021" spans="1:7" x14ac:dyDescent="0.2">
      <c r="A2021" s="12" t="s">
        <v>16960</v>
      </c>
      <c r="B2021" s="12" t="s">
        <v>18920</v>
      </c>
      <c r="C2021" s="12" t="s">
        <v>18925</v>
      </c>
      <c r="D2021" s="12" t="s">
        <v>19084</v>
      </c>
      <c r="E2021" s="12" t="s">
        <v>3188</v>
      </c>
      <c r="F2021" s="12">
        <v>4.4476529999999999</v>
      </c>
      <c r="G2021" s="12">
        <f t="shared" si="31"/>
        <v>4</v>
      </c>
    </row>
    <row r="2022" spans="1:7" x14ac:dyDescent="0.2">
      <c r="A2022" s="12" t="s">
        <v>16960</v>
      </c>
      <c r="B2022" s="12" t="s">
        <v>18920</v>
      </c>
      <c r="C2022" s="12" t="s">
        <v>18925</v>
      </c>
      <c r="D2022" s="12" t="s">
        <v>19085</v>
      </c>
      <c r="E2022" s="12" t="s">
        <v>16963</v>
      </c>
      <c r="F2022" s="12">
        <v>3.8775900000000001</v>
      </c>
      <c r="G2022" s="12">
        <f t="shared" si="31"/>
        <v>4</v>
      </c>
    </row>
    <row r="2023" spans="1:7" x14ac:dyDescent="0.2">
      <c r="A2023" s="12" t="s">
        <v>16960</v>
      </c>
      <c r="B2023" s="12" t="s">
        <v>18920</v>
      </c>
      <c r="C2023" s="12" t="s">
        <v>18925</v>
      </c>
      <c r="D2023" s="12" t="s">
        <v>19086</v>
      </c>
      <c r="E2023" s="12" t="s">
        <v>3188</v>
      </c>
      <c r="F2023" s="12">
        <v>3.751827</v>
      </c>
      <c r="G2023" s="12">
        <f t="shared" si="31"/>
        <v>4</v>
      </c>
    </row>
    <row r="2024" spans="1:7" x14ac:dyDescent="0.2">
      <c r="A2024" s="12" t="s">
        <v>16960</v>
      </c>
      <c r="B2024" s="12" t="s">
        <v>18920</v>
      </c>
      <c r="C2024" s="12" t="s">
        <v>18925</v>
      </c>
      <c r="D2024" s="12" t="s">
        <v>19087</v>
      </c>
      <c r="E2024" s="12" t="s">
        <v>3188</v>
      </c>
      <c r="F2024" s="12">
        <v>3.8041290000000001</v>
      </c>
      <c r="G2024" s="12">
        <f t="shared" si="31"/>
        <v>4</v>
      </c>
    </row>
    <row r="2025" spans="1:7" x14ac:dyDescent="0.2">
      <c r="A2025" s="12" t="s">
        <v>16960</v>
      </c>
      <c r="B2025" s="12" t="s">
        <v>18920</v>
      </c>
      <c r="C2025" s="12" t="s">
        <v>18925</v>
      </c>
      <c r="D2025" s="12" t="s">
        <v>19088</v>
      </c>
      <c r="E2025" s="12" t="s">
        <v>16963</v>
      </c>
      <c r="F2025" s="12">
        <v>4.0213669999999997</v>
      </c>
      <c r="G2025" s="12">
        <f t="shared" si="31"/>
        <v>4</v>
      </c>
    </row>
    <row r="2026" spans="1:7" x14ac:dyDescent="0.2">
      <c r="A2026" s="12" t="s">
        <v>16960</v>
      </c>
      <c r="B2026" s="12" t="s">
        <v>18920</v>
      </c>
      <c r="C2026" s="12" t="s">
        <v>18925</v>
      </c>
      <c r="D2026" s="12" t="s">
        <v>19089</v>
      </c>
      <c r="E2026" s="12" t="s">
        <v>3188</v>
      </c>
      <c r="F2026" s="12">
        <v>3.6020560000000001</v>
      </c>
      <c r="G2026" s="12">
        <f t="shared" si="31"/>
        <v>4</v>
      </c>
    </row>
    <row r="2027" spans="1:7" x14ac:dyDescent="0.2">
      <c r="A2027" s="12" t="s">
        <v>16960</v>
      </c>
      <c r="B2027" s="12" t="s">
        <v>18920</v>
      </c>
      <c r="C2027" s="12" t="s">
        <v>18930</v>
      </c>
      <c r="D2027" s="12" t="s">
        <v>19090</v>
      </c>
      <c r="E2027" s="12" t="s">
        <v>16963</v>
      </c>
      <c r="F2027" s="12">
        <v>4.4416190000000002</v>
      </c>
      <c r="G2027" s="12">
        <f t="shared" si="31"/>
        <v>4</v>
      </c>
    </row>
    <row r="2028" spans="1:7" x14ac:dyDescent="0.2">
      <c r="A2028" s="12" t="s">
        <v>16960</v>
      </c>
      <c r="B2028" s="12" t="s">
        <v>18920</v>
      </c>
      <c r="C2028" s="12" t="s">
        <v>18930</v>
      </c>
      <c r="D2028" s="12" t="s">
        <v>19091</v>
      </c>
      <c r="E2028" s="12" t="s">
        <v>16963</v>
      </c>
      <c r="F2028" s="12">
        <v>4.3990679999999998</v>
      </c>
      <c r="G2028" s="12">
        <f t="shared" si="31"/>
        <v>4</v>
      </c>
    </row>
    <row r="2029" spans="1:7" x14ac:dyDescent="0.2">
      <c r="A2029" s="12" t="s">
        <v>16960</v>
      </c>
      <c r="B2029" s="12" t="s">
        <v>18920</v>
      </c>
      <c r="C2029" s="12" t="s">
        <v>18930</v>
      </c>
      <c r="D2029" s="12" t="s">
        <v>19092</v>
      </c>
      <c r="E2029" s="12" t="s">
        <v>16963</v>
      </c>
      <c r="F2029" s="12">
        <v>4.0111520000000001</v>
      </c>
      <c r="G2029" s="12">
        <f t="shared" si="31"/>
        <v>4</v>
      </c>
    </row>
    <row r="2030" spans="1:7" x14ac:dyDescent="0.2">
      <c r="A2030" s="12" t="s">
        <v>16960</v>
      </c>
      <c r="B2030" s="12" t="s">
        <v>18920</v>
      </c>
      <c r="C2030" s="12" t="s">
        <v>18930</v>
      </c>
      <c r="D2030" s="12" t="s">
        <v>19093</v>
      </c>
      <c r="E2030" s="12" t="s">
        <v>3188</v>
      </c>
      <c r="F2030" s="12">
        <v>3.62208</v>
      </c>
      <c r="G2030" s="12">
        <f t="shared" si="31"/>
        <v>4</v>
      </c>
    </row>
    <row r="2031" spans="1:7" x14ac:dyDescent="0.2">
      <c r="A2031" s="12" t="s">
        <v>16960</v>
      </c>
      <c r="B2031" s="12" t="s">
        <v>18920</v>
      </c>
      <c r="C2031" s="12" t="s">
        <v>18930</v>
      </c>
      <c r="D2031" s="12" t="s">
        <v>19094</v>
      </c>
      <c r="E2031" s="12" t="s">
        <v>16963</v>
      </c>
      <c r="F2031" s="12">
        <v>3.6453690000000001</v>
      </c>
      <c r="G2031" s="12">
        <f t="shared" si="31"/>
        <v>4</v>
      </c>
    </row>
    <row r="2032" spans="1:7" x14ac:dyDescent="0.2">
      <c r="A2032" s="12" t="s">
        <v>16960</v>
      </c>
      <c r="B2032" s="12" t="s">
        <v>18920</v>
      </c>
      <c r="C2032" s="12" t="s">
        <v>18930</v>
      </c>
      <c r="D2032" s="12" t="s">
        <v>19095</v>
      </c>
      <c r="E2032" s="12" t="s">
        <v>16963</v>
      </c>
      <c r="F2032" s="12">
        <v>3.564149</v>
      </c>
      <c r="G2032" s="12">
        <f t="shared" si="31"/>
        <v>4</v>
      </c>
    </row>
    <row r="2033" spans="1:7" x14ac:dyDescent="0.2">
      <c r="A2033" s="12" t="s">
        <v>16960</v>
      </c>
      <c r="B2033" s="12" t="s">
        <v>18920</v>
      </c>
      <c r="C2033" s="12" t="s">
        <v>18930</v>
      </c>
      <c r="D2033" s="12" t="s">
        <v>19096</v>
      </c>
      <c r="E2033" s="12" t="s">
        <v>3188</v>
      </c>
      <c r="F2033" s="12">
        <v>3.820093</v>
      </c>
      <c r="G2033" s="12">
        <f t="shared" si="31"/>
        <v>4</v>
      </c>
    </row>
    <row r="2034" spans="1:7" x14ac:dyDescent="0.2">
      <c r="A2034" s="12" t="s">
        <v>16960</v>
      </c>
      <c r="B2034" s="12" t="s">
        <v>18920</v>
      </c>
      <c r="C2034" s="12" t="s">
        <v>18930</v>
      </c>
      <c r="D2034" s="12" t="s">
        <v>19097</v>
      </c>
      <c r="E2034" s="12" t="s">
        <v>3188</v>
      </c>
      <c r="F2034" s="12">
        <v>3.9678059999999999</v>
      </c>
      <c r="G2034" s="12">
        <f t="shared" si="31"/>
        <v>4</v>
      </c>
    </row>
    <row r="2035" spans="1:7" x14ac:dyDescent="0.2">
      <c r="A2035" s="12" t="s">
        <v>16960</v>
      </c>
      <c r="B2035" s="12" t="s">
        <v>18920</v>
      </c>
      <c r="C2035" s="12" t="s">
        <v>18930</v>
      </c>
      <c r="D2035" s="12" t="s">
        <v>19098</v>
      </c>
      <c r="E2035" s="12" t="s">
        <v>16963</v>
      </c>
      <c r="F2035" s="12">
        <v>3.8222839999999998</v>
      </c>
      <c r="G2035" s="12">
        <f t="shared" si="31"/>
        <v>4</v>
      </c>
    </row>
    <row r="2036" spans="1:7" x14ac:dyDescent="0.2">
      <c r="A2036" s="12" t="s">
        <v>16960</v>
      </c>
      <c r="B2036" s="12" t="s">
        <v>18920</v>
      </c>
      <c r="C2036" s="12" t="s">
        <v>18925</v>
      </c>
      <c r="D2036" s="12" t="s">
        <v>19099</v>
      </c>
      <c r="E2036" s="12" t="s">
        <v>3188</v>
      </c>
      <c r="F2036" s="12">
        <v>3.7447949999999999</v>
      </c>
      <c r="G2036" s="12">
        <f t="shared" si="31"/>
        <v>4</v>
      </c>
    </row>
    <row r="2037" spans="1:7" x14ac:dyDescent="0.2">
      <c r="A2037" s="12" t="s">
        <v>16960</v>
      </c>
      <c r="B2037" s="12" t="s">
        <v>18920</v>
      </c>
      <c r="C2037" s="12" t="s">
        <v>18925</v>
      </c>
      <c r="D2037" s="12" t="s">
        <v>19100</v>
      </c>
      <c r="E2037" s="12" t="s">
        <v>16963</v>
      </c>
      <c r="F2037" s="12">
        <v>3.7868369999999998</v>
      </c>
      <c r="G2037" s="12">
        <f t="shared" si="31"/>
        <v>4</v>
      </c>
    </row>
    <row r="2038" spans="1:7" x14ac:dyDescent="0.2">
      <c r="A2038" s="12" t="s">
        <v>16960</v>
      </c>
      <c r="B2038" s="12" t="s">
        <v>18920</v>
      </c>
      <c r="C2038" s="12" t="s">
        <v>18925</v>
      </c>
      <c r="D2038" s="12" t="s">
        <v>19101</v>
      </c>
      <c r="E2038" s="12" t="s">
        <v>3188</v>
      </c>
      <c r="F2038" s="12">
        <v>3.6708500000000002</v>
      </c>
      <c r="G2038" s="12">
        <f t="shared" si="31"/>
        <v>4</v>
      </c>
    </row>
    <row r="2039" spans="1:7" x14ac:dyDescent="0.2">
      <c r="A2039" s="12" t="s">
        <v>16960</v>
      </c>
      <c r="B2039" s="12" t="s">
        <v>18920</v>
      </c>
      <c r="C2039" s="12" t="s">
        <v>18925</v>
      </c>
      <c r="D2039" s="12" t="s">
        <v>19102</v>
      </c>
      <c r="E2039" s="12" t="s">
        <v>16963</v>
      </c>
      <c r="F2039" s="12">
        <v>3.9751280000000002</v>
      </c>
      <c r="G2039" s="12">
        <f t="shared" si="31"/>
        <v>4</v>
      </c>
    </row>
    <row r="2040" spans="1:7" x14ac:dyDescent="0.2">
      <c r="A2040" s="12" t="s">
        <v>16960</v>
      </c>
      <c r="B2040" s="12" t="s">
        <v>18920</v>
      </c>
      <c r="C2040" s="12" t="s">
        <v>18925</v>
      </c>
      <c r="D2040" s="12" t="s">
        <v>19103</v>
      </c>
      <c r="E2040" s="12" t="s">
        <v>3188</v>
      </c>
      <c r="F2040" s="12">
        <v>3.9497550000000001</v>
      </c>
      <c r="G2040" s="12">
        <f t="shared" si="31"/>
        <v>4</v>
      </c>
    </row>
    <row r="2041" spans="1:7" x14ac:dyDescent="0.2">
      <c r="A2041" s="12" t="s">
        <v>16960</v>
      </c>
      <c r="B2041" s="12" t="s">
        <v>18920</v>
      </c>
      <c r="C2041" s="12" t="s">
        <v>18937</v>
      </c>
      <c r="D2041" s="12" t="s">
        <v>19104</v>
      </c>
      <c r="E2041" s="12" t="s">
        <v>3188</v>
      </c>
      <c r="F2041" s="12">
        <v>3.735061</v>
      </c>
      <c r="G2041" s="12">
        <f t="shared" si="31"/>
        <v>4</v>
      </c>
    </row>
    <row r="2042" spans="1:7" x14ac:dyDescent="0.2">
      <c r="A2042" s="12" t="s">
        <v>16960</v>
      </c>
      <c r="B2042" s="12" t="s">
        <v>18920</v>
      </c>
      <c r="C2042" s="12" t="s">
        <v>18937</v>
      </c>
      <c r="D2042" s="12" t="s">
        <v>19105</v>
      </c>
      <c r="E2042" s="12" t="s">
        <v>16963</v>
      </c>
      <c r="F2042" s="12">
        <v>3.809164</v>
      </c>
      <c r="G2042" s="12">
        <f t="shared" si="31"/>
        <v>4</v>
      </c>
    </row>
    <row r="2043" spans="1:7" x14ac:dyDescent="0.2">
      <c r="A2043" s="12" t="s">
        <v>16960</v>
      </c>
      <c r="B2043" s="12" t="s">
        <v>18920</v>
      </c>
      <c r="C2043" s="12" t="s">
        <v>18937</v>
      </c>
      <c r="D2043" s="12" t="s">
        <v>19106</v>
      </c>
      <c r="E2043" s="12" t="s">
        <v>3188</v>
      </c>
      <c r="F2043" s="12">
        <v>3.5652300000000001</v>
      </c>
      <c r="G2043" s="12">
        <f t="shared" si="31"/>
        <v>4</v>
      </c>
    </row>
    <row r="2044" spans="1:7" x14ac:dyDescent="0.2">
      <c r="A2044" s="12" t="s">
        <v>16960</v>
      </c>
      <c r="B2044" s="12" t="s">
        <v>18920</v>
      </c>
      <c r="C2044" s="12" t="s">
        <v>18925</v>
      </c>
      <c r="D2044" s="12" t="s">
        <v>19107</v>
      </c>
      <c r="E2044" s="12" t="s">
        <v>3188</v>
      </c>
      <c r="F2044" s="12">
        <v>3.7734510000000001</v>
      </c>
      <c r="G2044" s="12">
        <f t="shared" si="31"/>
        <v>4</v>
      </c>
    </row>
    <row r="2045" spans="1:7" x14ac:dyDescent="0.2">
      <c r="A2045" s="12" t="s">
        <v>16960</v>
      </c>
      <c r="B2045" s="12" t="s">
        <v>18920</v>
      </c>
      <c r="C2045" s="12" t="s">
        <v>18925</v>
      </c>
      <c r="D2045" s="12" t="s">
        <v>19108</v>
      </c>
      <c r="E2045" s="12" t="s">
        <v>16963</v>
      </c>
      <c r="F2045" s="12">
        <v>3.8023449999999999</v>
      </c>
      <c r="G2045" s="12">
        <f t="shared" si="31"/>
        <v>4</v>
      </c>
    </row>
    <row r="2046" spans="1:7" x14ac:dyDescent="0.2">
      <c r="A2046" s="12" t="s">
        <v>16960</v>
      </c>
      <c r="B2046" s="12" t="s">
        <v>18920</v>
      </c>
      <c r="C2046" s="12" t="s">
        <v>18925</v>
      </c>
      <c r="D2046" s="12" t="s">
        <v>19109</v>
      </c>
      <c r="E2046" s="12" t="s">
        <v>16963</v>
      </c>
      <c r="F2046" s="12">
        <v>3.8957139999999999</v>
      </c>
      <c r="G2046" s="12">
        <f t="shared" si="31"/>
        <v>4</v>
      </c>
    </row>
    <row r="2047" spans="1:7" x14ac:dyDescent="0.2">
      <c r="A2047" s="12" t="s">
        <v>16960</v>
      </c>
      <c r="B2047" s="12" t="s">
        <v>18920</v>
      </c>
      <c r="C2047" s="12" t="s">
        <v>18925</v>
      </c>
      <c r="D2047" s="12" t="s">
        <v>19110</v>
      </c>
      <c r="E2047" s="12" t="s">
        <v>16963</v>
      </c>
      <c r="F2047" s="12">
        <v>3.939727</v>
      </c>
      <c r="G2047" s="12">
        <f t="shared" si="31"/>
        <v>4</v>
      </c>
    </row>
    <row r="2048" spans="1:7" x14ac:dyDescent="0.2">
      <c r="A2048" s="12" t="s">
        <v>16960</v>
      </c>
      <c r="B2048" s="12" t="s">
        <v>18920</v>
      </c>
      <c r="C2048" s="12" t="s">
        <v>18937</v>
      </c>
      <c r="D2048" s="12" t="s">
        <v>19111</v>
      </c>
      <c r="E2048" s="12" t="s">
        <v>16963</v>
      </c>
      <c r="F2048" s="12">
        <v>3.7438769999999999</v>
      </c>
      <c r="G2048" s="12">
        <f t="shared" si="31"/>
        <v>4</v>
      </c>
    </row>
    <row r="2049" spans="1:7" x14ac:dyDescent="0.2">
      <c r="A2049" s="12" t="s">
        <v>16960</v>
      </c>
      <c r="B2049" s="12" t="s">
        <v>18920</v>
      </c>
      <c r="C2049" s="12" t="s">
        <v>18937</v>
      </c>
      <c r="D2049" s="12" t="s">
        <v>19112</v>
      </c>
      <c r="E2049" s="12" t="s">
        <v>3188</v>
      </c>
      <c r="F2049" s="12">
        <v>3.6925189999999999</v>
      </c>
      <c r="G2049" s="12">
        <f t="shared" si="31"/>
        <v>4</v>
      </c>
    </row>
    <row r="2050" spans="1:7" x14ac:dyDescent="0.2">
      <c r="A2050" s="12" t="s">
        <v>16960</v>
      </c>
      <c r="B2050" s="12" t="s">
        <v>18920</v>
      </c>
      <c r="C2050" s="12" t="s">
        <v>18937</v>
      </c>
      <c r="D2050" s="12" t="s">
        <v>19113</v>
      </c>
      <c r="E2050" s="12" t="s">
        <v>16963</v>
      </c>
      <c r="F2050" s="12">
        <v>3.705533</v>
      </c>
      <c r="G2050" s="12">
        <f t="shared" ref="G2050:G2113" si="32">ROUND(F2050,0)</f>
        <v>4</v>
      </c>
    </row>
    <row r="2051" spans="1:7" x14ac:dyDescent="0.2">
      <c r="A2051" s="12" t="s">
        <v>16960</v>
      </c>
      <c r="B2051" s="12" t="s">
        <v>18920</v>
      </c>
      <c r="C2051" s="12" t="s">
        <v>18937</v>
      </c>
      <c r="D2051" s="12" t="s">
        <v>19114</v>
      </c>
      <c r="E2051" s="12" t="s">
        <v>16963</v>
      </c>
      <c r="F2051" s="12">
        <v>3.9513029999999998</v>
      </c>
      <c r="G2051" s="12">
        <f t="shared" si="32"/>
        <v>4</v>
      </c>
    </row>
    <row r="2052" spans="1:7" x14ac:dyDescent="0.2">
      <c r="A2052" s="12" t="s">
        <v>16960</v>
      </c>
      <c r="B2052" s="12" t="s">
        <v>18920</v>
      </c>
      <c r="C2052" s="12" t="s">
        <v>18937</v>
      </c>
      <c r="D2052" s="12" t="s">
        <v>19115</v>
      </c>
      <c r="E2052" s="12" t="s">
        <v>16963</v>
      </c>
      <c r="F2052" s="12">
        <v>3.7835679999999998</v>
      </c>
      <c r="G2052" s="12">
        <f t="shared" si="32"/>
        <v>4</v>
      </c>
    </row>
    <row r="2053" spans="1:7" x14ac:dyDescent="0.2">
      <c r="A2053" s="12" t="s">
        <v>16960</v>
      </c>
      <c r="B2053" s="12" t="s">
        <v>18920</v>
      </c>
      <c r="C2053" s="12" t="s">
        <v>18937</v>
      </c>
      <c r="D2053" s="12" t="s">
        <v>19116</v>
      </c>
      <c r="E2053" s="12" t="s">
        <v>16963</v>
      </c>
      <c r="F2053" s="12">
        <v>3.9103599999999998</v>
      </c>
      <c r="G2053" s="12">
        <f t="shared" si="32"/>
        <v>4</v>
      </c>
    </row>
    <row r="2054" spans="1:7" x14ac:dyDescent="0.2">
      <c r="A2054" s="12" t="s">
        <v>16960</v>
      </c>
      <c r="B2054" s="12" t="s">
        <v>18920</v>
      </c>
      <c r="C2054" s="12" t="s">
        <v>18937</v>
      </c>
      <c r="D2054" s="12" t="s">
        <v>19117</v>
      </c>
      <c r="E2054" s="12" t="s">
        <v>3188</v>
      </c>
      <c r="F2054" s="12">
        <v>3.830003</v>
      </c>
      <c r="G2054" s="12">
        <f t="shared" si="32"/>
        <v>4</v>
      </c>
    </row>
    <row r="2055" spans="1:7" x14ac:dyDescent="0.2">
      <c r="A2055" s="12" t="s">
        <v>16960</v>
      </c>
      <c r="B2055" s="12" t="s">
        <v>18920</v>
      </c>
      <c r="C2055" s="12" t="s">
        <v>18937</v>
      </c>
      <c r="D2055" s="12" t="s">
        <v>19118</v>
      </c>
      <c r="E2055" s="12" t="s">
        <v>16963</v>
      </c>
      <c r="F2055" s="12">
        <v>4.0514150000000004</v>
      </c>
      <c r="G2055" s="12">
        <f t="shared" si="32"/>
        <v>4</v>
      </c>
    </row>
    <row r="2056" spans="1:7" x14ac:dyDescent="0.2">
      <c r="A2056" s="12" t="s">
        <v>16960</v>
      </c>
      <c r="B2056" s="12" t="s">
        <v>18920</v>
      </c>
      <c r="C2056" s="12" t="s">
        <v>18937</v>
      </c>
      <c r="D2056" s="12" t="s">
        <v>19119</v>
      </c>
      <c r="E2056" s="12" t="s">
        <v>16963</v>
      </c>
      <c r="F2056" s="12">
        <v>3.9861939999999998</v>
      </c>
      <c r="G2056" s="12">
        <f t="shared" si="32"/>
        <v>4</v>
      </c>
    </row>
    <row r="2057" spans="1:7" x14ac:dyDescent="0.2">
      <c r="A2057" s="12" t="s">
        <v>16960</v>
      </c>
      <c r="B2057" s="12" t="s">
        <v>18920</v>
      </c>
      <c r="C2057" s="12" t="s">
        <v>18937</v>
      </c>
      <c r="D2057" s="12" t="s">
        <v>19120</v>
      </c>
      <c r="E2057" s="12" t="s">
        <v>16963</v>
      </c>
      <c r="F2057" s="12">
        <v>3.9348740000000002</v>
      </c>
      <c r="G2057" s="12">
        <f t="shared" si="32"/>
        <v>4</v>
      </c>
    </row>
    <row r="2058" spans="1:7" x14ac:dyDescent="0.2">
      <c r="A2058" s="12" t="s">
        <v>16960</v>
      </c>
      <c r="B2058" s="12" t="s">
        <v>18920</v>
      </c>
      <c r="C2058" s="12" t="s">
        <v>18937</v>
      </c>
      <c r="D2058" s="12" t="s">
        <v>19121</v>
      </c>
      <c r="E2058" s="12" t="s">
        <v>16963</v>
      </c>
      <c r="F2058" s="12">
        <v>3.9082599999999998</v>
      </c>
      <c r="G2058" s="12">
        <f t="shared" si="32"/>
        <v>4</v>
      </c>
    </row>
    <row r="2059" spans="1:7" x14ac:dyDescent="0.2">
      <c r="A2059" s="12" t="s">
        <v>16960</v>
      </c>
      <c r="B2059" s="12" t="s">
        <v>18920</v>
      </c>
      <c r="C2059" s="12" t="s">
        <v>18937</v>
      </c>
      <c r="D2059" s="12" t="s">
        <v>19122</v>
      </c>
      <c r="E2059" s="12" t="s">
        <v>16963</v>
      </c>
      <c r="F2059" s="12">
        <v>3.7163149999999998</v>
      </c>
      <c r="G2059" s="12">
        <f t="shared" si="32"/>
        <v>4</v>
      </c>
    </row>
    <row r="2060" spans="1:7" x14ac:dyDescent="0.2">
      <c r="A2060" s="12" t="s">
        <v>16960</v>
      </c>
      <c r="B2060" s="12" t="s">
        <v>18920</v>
      </c>
      <c r="C2060" s="12" t="s">
        <v>18925</v>
      </c>
      <c r="D2060" s="12" t="s">
        <v>19123</v>
      </c>
      <c r="E2060" s="12" t="s">
        <v>16963</v>
      </c>
      <c r="F2060" s="12">
        <v>3.913843</v>
      </c>
      <c r="G2060" s="12">
        <f t="shared" si="32"/>
        <v>4</v>
      </c>
    </row>
    <row r="2061" spans="1:7" x14ac:dyDescent="0.2">
      <c r="A2061" s="12" t="s">
        <v>16960</v>
      </c>
      <c r="B2061" s="12" t="s">
        <v>18920</v>
      </c>
      <c r="C2061" s="12" t="s">
        <v>18925</v>
      </c>
      <c r="D2061" s="12" t="s">
        <v>19124</v>
      </c>
      <c r="E2061" s="12" t="s">
        <v>16963</v>
      </c>
      <c r="F2061" s="12">
        <v>3.839426</v>
      </c>
      <c r="G2061" s="12">
        <f t="shared" si="32"/>
        <v>4</v>
      </c>
    </row>
    <row r="2062" spans="1:7" x14ac:dyDescent="0.2">
      <c r="A2062" s="12" t="s">
        <v>16960</v>
      </c>
      <c r="B2062" s="12" t="s">
        <v>18920</v>
      </c>
      <c r="C2062" s="12" t="s">
        <v>18925</v>
      </c>
      <c r="D2062" s="12" t="s">
        <v>19125</v>
      </c>
      <c r="E2062" s="12" t="s">
        <v>16963</v>
      </c>
      <c r="F2062" s="12">
        <v>3.9272179999999999</v>
      </c>
      <c r="G2062" s="12">
        <f t="shared" si="32"/>
        <v>4</v>
      </c>
    </row>
    <row r="2063" spans="1:7" x14ac:dyDescent="0.2">
      <c r="A2063" s="12" t="s">
        <v>16960</v>
      </c>
      <c r="B2063" s="12" t="s">
        <v>18920</v>
      </c>
      <c r="C2063" s="12" t="s">
        <v>18925</v>
      </c>
      <c r="D2063" s="12" t="s">
        <v>19126</v>
      </c>
      <c r="E2063" s="12" t="s">
        <v>3188</v>
      </c>
      <c r="F2063" s="12">
        <v>3.8983460000000001</v>
      </c>
      <c r="G2063" s="12">
        <f t="shared" si="32"/>
        <v>4</v>
      </c>
    </row>
    <row r="2064" spans="1:7" x14ac:dyDescent="0.2">
      <c r="A2064" s="12" t="s">
        <v>16960</v>
      </c>
      <c r="B2064" s="12" t="s">
        <v>18920</v>
      </c>
      <c r="C2064" s="12" t="s">
        <v>18937</v>
      </c>
      <c r="D2064" s="12" t="s">
        <v>19127</v>
      </c>
      <c r="E2064" s="12" t="s">
        <v>16963</v>
      </c>
      <c r="F2064" s="12">
        <v>3.8193959999999998</v>
      </c>
      <c r="G2064" s="12">
        <f t="shared" si="32"/>
        <v>4</v>
      </c>
    </row>
    <row r="2065" spans="1:7" x14ac:dyDescent="0.2">
      <c r="A2065" s="12" t="s">
        <v>16960</v>
      </c>
      <c r="B2065" s="12" t="s">
        <v>18920</v>
      </c>
      <c r="C2065" s="12" t="s">
        <v>18941</v>
      </c>
      <c r="D2065" s="12" t="s">
        <v>19128</v>
      </c>
      <c r="E2065" s="12" t="s">
        <v>3188</v>
      </c>
      <c r="F2065" s="12">
        <v>3.962764</v>
      </c>
      <c r="G2065" s="12">
        <f t="shared" si="32"/>
        <v>4</v>
      </c>
    </row>
    <row r="2066" spans="1:7" x14ac:dyDescent="0.2">
      <c r="A2066" s="12" t="s">
        <v>16960</v>
      </c>
      <c r="B2066" s="12" t="s">
        <v>18920</v>
      </c>
      <c r="C2066" s="12" t="s">
        <v>18941</v>
      </c>
      <c r="D2066" s="12" t="s">
        <v>19129</v>
      </c>
      <c r="E2066" s="12" t="s">
        <v>16963</v>
      </c>
      <c r="F2066" s="12">
        <v>3.8395950000000001</v>
      </c>
      <c r="G2066" s="12">
        <f t="shared" si="32"/>
        <v>4</v>
      </c>
    </row>
    <row r="2067" spans="1:7" x14ac:dyDescent="0.2">
      <c r="A2067" s="12" t="s">
        <v>16960</v>
      </c>
      <c r="B2067" s="12" t="s">
        <v>18920</v>
      </c>
      <c r="C2067" s="12" t="s">
        <v>18941</v>
      </c>
      <c r="D2067" s="12" t="s">
        <v>19130</v>
      </c>
      <c r="E2067" s="12" t="s">
        <v>16963</v>
      </c>
      <c r="F2067" s="12">
        <v>3.8564319999999999</v>
      </c>
      <c r="G2067" s="12">
        <f t="shared" si="32"/>
        <v>4</v>
      </c>
    </row>
    <row r="2068" spans="1:7" x14ac:dyDescent="0.2">
      <c r="A2068" s="12" t="s">
        <v>16960</v>
      </c>
      <c r="B2068" s="12" t="s">
        <v>18920</v>
      </c>
      <c r="C2068" s="12" t="s">
        <v>18941</v>
      </c>
      <c r="D2068" s="12" t="s">
        <v>19131</v>
      </c>
      <c r="E2068" s="12" t="s">
        <v>16963</v>
      </c>
      <c r="F2068" s="12">
        <v>4.0072150000000004</v>
      </c>
      <c r="G2068" s="12">
        <f t="shared" si="32"/>
        <v>4</v>
      </c>
    </row>
    <row r="2069" spans="1:7" x14ac:dyDescent="0.2">
      <c r="A2069" s="12" t="s">
        <v>16960</v>
      </c>
      <c r="B2069" s="12" t="s">
        <v>18920</v>
      </c>
      <c r="C2069" s="12" t="s">
        <v>18941</v>
      </c>
      <c r="D2069" s="12" t="s">
        <v>19132</v>
      </c>
      <c r="E2069" s="12" t="s">
        <v>3188</v>
      </c>
      <c r="F2069" s="12">
        <v>3.8799269999999999</v>
      </c>
      <c r="G2069" s="12">
        <f t="shared" si="32"/>
        <v>4</v>
      </c>
    </row>
    <row r="2070" spans="1:7" x14ac:dyDescent="0.2">
      <c r="A2070" s="12" t="s">
        <v>16960</v>
      </c>
      <c r="B2070" s="12" t="s">
        <v>18920</v>
      </c>
      <c r="C2070" s="12" t="s">
        <v>18941</v>
      </c>
      <c r="D2070" s="12" t="s">
        <v>19133</v>
      </c>
      <c r="E2070" s="12" t="s">
        <v>16963</v>
      </c>
      <c r="F2070" s="12">
        <v>3.9922719999999998</v>
      </c>
      <c r="G2070" s="12">
        <f t="shared" si="32"/>
        <v>4</v>
      </c>
    </row>
    <row r="2071" spans="1:7" x14ac:dyDescent="0.2">
      <c r="A2071" s="12" t="s">
        <v>16960</v>
      </c>
      <c r="B2071" s="12" t="s">
        <v>18920</v>
      </c>
      <c r="C2071" s="12" t="s">
        <v>18941</v>
      </c>
      <c r="D2071" s="12" t="s">
        <v>19134</v>
      </c>
      <c r="E2071" s="12" t="s">
        <v>3188</v>
      </c>
      <c r="F2071" s="12">
        <v>3.7003490000000001</v>
      </c>
      <c r="G2071" s="12">
        <f t="shared" si="32"/>
        <v>4</v>
      </c>
    </row>
    <row r="2072" spans="1:7" x14ac:dyDescent="0.2">
      <c r="A2072" s="12" t="s">
        <v>16960</v>
      </c>
      <c r="B2072" s="12" t="s">
        <v>18920</v>
      </c>
      <c r="C2072" s="12" t="s">
        <v>18937</v>
      </c>
      <c r="D2072" s="12" t="s">
        <v>19135</v>
      </c>
      <c r="E2072" s="12" t="s">
        <v>3188</v>
      </c>
      <c r="F2072" s="12">
        <v>4.2324080000000004</v>
      </c>
      <c r="G2072" s="12">
        <f t="shared" si="32"/>
        <v>4</v>
      </c>
    </row>
    <row r="2073" spans="1:7" x14ac:dyDescent="0.2">
      <c r="A2073" s="12" t="s">
        <v>16960</v>
      </c>
      <c r="B2073" s="12" t="s">
        <v>18920</v>
      </c>
      <c r="C2073" s="12" t="s">
        <v>18937</v>
      </c>
      <c r="D2073" s="12" t="s">
        <v>19136</v>
      </c>
      <c r="E2073" s="12" t="s">
        <v>3188</v>
      </c>
      <c r="F2073" s="12">
        <v>3.8229109999999999</v>
      </c>
      <c r="G2073" s="12">
        <f t="shared" si="32"/>
        <v>4</v>
      </c>
    </row>
    <row r="2074" spans="1:7" x14ac:dyDescent="0.2">
      <c r="A2074" s="12" t="s">
        <v>16960</v>
      </c>
      <c r="B2074" s="12" t="s">
        <v>18920</v>
      </c>
      <c r="C2074" s="12" t="s">
        <v>18937</v>
      </c>
      <c r="D2074" s="12" t="s">
        <v>19137</v>
      </c>
      <c r="E2074" s="12" t="s">
        <v>16963</v>
      </c>
      <c r="F2074" s="12">
        <v>3.804576</v>
      </c>
      <c r="G2074" s="12">
        <f t="shared" si="32"/>
        <v>4</v>
      </c>
    </row>
    <row r="2075" spans="1:7" x14ac:dyDescent="0.2">
      <c r="A2075" s="12" t="s">
        <v>16960</v>
      </c>
      <c r="B2075" s="12" t="s">
        <v>18920</v>
      </c>
      <c r="C2075" s="12" t="s">
        <v>18937</v>
      </c>
      <c r="D2075" s="12" t="s">
        <v>19138</v>
      </c>
      <c r="E2075" s="12" t="s">
        <v>3188</v>
      </c>
      <c r="F2075" s="12">
        <v>3.9080490000000001</v>
      </c>
      <c r="G2075" s="12">
        <f t="shared" si="32"/>
        <v>4</v>
      </c>
    </row>
    <row r="2076" spans="1:7" x14ac:dyDescent="0.2">
      <c r="A2076" s="12" t="s">
        <v>16960</v>
      </c>
      <c r="B2076" s="12" t="s">
        <v>18920</v>
      </c>
      <c r="C2076" s="12" t="s">
        <v>18937</v>
      </c>
      <c r="D2076" s="12" t="s">
        <v>19139</v>
      </c>
      <c r="E2076" s="12" t="s">
        <v>16963</v>
      </c>
      <c r="F2076" s="12">
        <v>3.9083890000000001</v>
      </c>
      <c r="G2076" s="12">
        <f t="shared" si="32"/>
        <v>4</v>
      </c>
    </row>
    <row r="2077" spans="1:7" x14ac:dyDescent="0.2">
      <c r="A2077" s="12" t="s">
        <v>16960</v>
      </c>
      <c r="B2077" s="12" t="s">
        <v>18920</v>
      </c>
      <c r="C2077" s="12" t="s">
        <v>18937</v>
      </c>
      <c r="D2077" s="12" t="s">
        <v>19140</v>
      </c>
      <c r="E2077" s="12" t="s">
        <v>16963</v>
      </c>
      <c r="F2077" s="12">
        <v>3.6114289999999998</v>
      </c>
      <c r="G2077" s="12">
        <f t="shared" si="32"/>
        <v>4</v>
      </c>
    </row>
    <row r="2078" spans="1:7" x14ac:dyDescent="0.2">
      <c r="A2078" s="12" t="s">
        <v>16960</v>
      </c>
      <c r="B2078" s="12" t="s">
        <v>18920</v>
      </c>
      <c r="C2078" s="12" t="s">
        <v>18937</v>
      </c>
      <c r="D2078" s="12" t="s">
        <v>19141</v>
      </c>
      <c r="E2078" s="12" t="s">
        <v>16963</v>
      </c>
      <c r="F2078" s="12">
        <v>3.6365370000000001</v>
      </c>
      <c r="G2078" s="12">
        <f t="shared" si="32"/>
        <v>4</v>
      </c>
    </row>
    <row r="2079" spans="1:7" x14ac:dyDescent="0.2">
      <c r="A2079" s="12" t="s">
        <v>16960</v>
      </c>
      <c r="B2079" s="12" t="s">
        <v>18920</v>
      </c>
      <c r="C2079" s="12" t="s">
        <v>18937</v>
      </c>
      <c r="D2079" s="12" t="s">
        <v>19142</v>
      </c>
      <c r="E2079" s="12" t="s">
        <v>16963</v>
      </c>
      <c r="F2079" s="12">
        <v>4.1238640000000002</v>
      </c>
      <c r="G2079" s="12">
        <f t="shared" si="32"/>
        <v>4</v>
      </c>
    </row>
    <row r="2080" spans="1:7" x14ac:dyDescent="0.2">
      <c r="A2080" s="12" t="s">
        <v>16960</v>
      </c>
      <c r="B2080" s="12" t="s">
        <v>18920</v>
      </c>
      <c r="C2080" s="12" t="s">
        <v>18937</v>
      </c>
      <c r="D2080" s="12" t="s">
        <v>19143</v>
      </c>
      <c r="E2080" s="12" t="s">
        <v>3188</v>
      </c>
      <c r="F2080" s="12">
        <v>3.8225560000000001</v>
      </c>
      <c r="G2080" s="12">
        <f t="shared" si="32"/>
        <v>4</v>
      </c>
    </row>
    <row r="2081" spans="1:7" x14ac:dyDescent="0.2">
      <c r="A2081" s="12" t="s">
        <v>16960</v>
      </c>
      <c r="B2081" s="12" t="s">
        <v>18920</v>
      </c>
      <c r="C2081" s="12" t="s">
        <v>18937</v>
      </c>
      <c r="D2081" s="12" t="s">
        <v>19144</v>
      </c>
      <c r="E2081" s="12" t="s">
        <v>16963</v>
      </c>
      <c r="F2081" s="12">
        <v>3.8515920000000001</v>
      </c>
      <c r="G2081" s="12">
        <f t="shared" si="32"/>
        <v>4</v>
      </c>
    </row>
    <row r="2082" spans="1:7" x14ac:dyDescent="0.2">
      <c r="A2082" s="12" t="s">
        <v>16960</v>
      </c>
      <c r="B2082" s="12" t="s">
        <v>18920</v>
      </c>
      <c r="C2082" s="12" t="s">
        <v>18941</v>
      </c>
      <c r="D2082" s="12" t="s">
        <v>19145</v>
      </c>
      <c r="E2082" s="12" t="s">
        <v>3188</v>
      </c>
      <c r="F2082" s="12">
        <v>3.903397</v>
      </c>
      <c r="G2082" s="12">
        <f t="shared" si="32"/>
        <v>4</v>
      </c>
    </row>
    <row r="2083" spans="1:7" x14ac:dyDescent="0.2">
      <c r="A2083" s="12" t="s">
        <v>16960</v>
      </c>
      <c r="B2083" s="12" t="s">
        <v>18920</v>
      </c>
      <c r="C2083" s="12" t="s">
        <v>18941</v>
      </c>
      <c r="D2083" s="12" t="s">
        <v>19146</v>
      </c>
      <c r="E2083" s="12" t="s">
        <v>16963</v>
      </c>
      <c r="F2083" s="12">
        <v>4.105823</v>
      </c>
      <c r="G2083" s="12">
        <f t="shared" si="32"/>
        <v>4</v>
      </c>
    </row>
    <row r="2084" spans="1:7" x14ac:dyDescent="0.2">
      <c r="A2084" s="12" t="s">
        <v>16960</v>
      </c>
      <c r="B2084" s="12" t="s">
        <v>18920</v>
      </c>
      <c r="C2084" s="12" t="s">
        <v>18941</v>
      </c>
      <c r="D2084" s="12" t="s">
        <v>19147</v>
      </c>
      <c r="E2084" s="12" t="s">
        <v>16963</v>
      </c>
      <c r="F2084" s="12">
        <v>3.7381220000000002</v>
      </c>
      <c r="G2084" s="12">
        <f t="shared" si="32"/>
        <v>4</v>
      </c>
    </row>
    <row r="2085" spans="1:7" x14ac:dyDescent="0.2">
      <c r="A2085" s="12" t="s">
        <v>16960</v>
      </c>
      <c r="B2085" s="12" t="s">
        <v>18920</v>
      </c>
      <c r="C2085" s="12" t="s">
        <v>18941</v>
      </c>
      <c r="D2085" s="12" t="s">
        <v>19148</v>
      </c>
      <c r="E2085" s="12" t="s">
        <v>16963</v>
      </c>
      <c r="F2085" s="12">
        <v>3.8588339999999999</v>
      </c>
      <c r="G2085" s="12">
        <f t="shared" si="32"/>
        <v>4</v>
      </c>
    </row>
    <row r="2086" spans="1:7" x14ac:dyDescent="0.2">
      <c r="A2086" s="12" t="s">
        <v>16960</v>
      </c>
      <c r="B2086" s="12" t="s">
        <v>18920</v>
      </c>
      <c r="C2086" s="12" t="s">
        <v>18941</v>
      </c>
      <c r="D2086" s="12" t="s">
        <v>19149</v>
      </c>
      <c r="E2086" s="12" t="s">
        <v>16963</v>
      </c>
      <c r="F2086" s="12">
        <v>3.7266900000000001</v>
      </c>
      <c r="G2086" s="12">
        <f t="shared" si="32"/>
        <v>4</v>
      </c>
    </row>
    <row r="2087" spans="1:7" x14ac:dyDescent="0.2">
      <c r="A2087" s="12" t="s">
        <v>16960</v>
      </c>
      <c r="B2087" s="12" t="s">
        <v>18920</v>
      </c>
      <c r="C2087" s="12" t="s">
        <v>18941</v>
      </c>
      <c r="D2087" s="12" t="s">
        <v>19150</v>
      </c>
      <c r="E2087" s="12" t="s">
        <v>3188</v>
      </c>
      <c r="F2087" s="12">
        <v>3.5832380000000001</v>
      </c>
      <c r="G2087" s="12">
        <f t="shared" si="32"/>
        <v>4</v>
      </c>
    </row>
    <row r="2088" spans="1:7" x14ac:dyDescent="0.2">
      <c r="A2088" s="12" t="s">
        <v>16960</v>
      </c>
      <c r="B2088" s="12" t="s">
        <v>18920</v>
      </c>
      <c r="C2088" s="12" t="s">
        <v>18941</v>
      </c>
      <c r="D2088" s="12" t="s">
        <v>19151</v>
      </c>
      <c r="E2088" s="12" t="s">
        <v>3188</v>
      </c>
      <c r="F2088" s="12">
        <v>4.1206860000000001</v>
      </c>
      <c r="G2088" s="12">
        <f t="shared" si="32"/>
        <v>4</v>
      </c>
    </row>
    <row r="2089" spans="1:7" x14ac:dyDescent="0.2">
      <c r="A2089" s="12" t="s">
        <v>16960</v>
      </c>
      <c r="B2089" s="12" t="s">
        <v>18920</v>
      </c>
      <c r="C2089" s="12" t="s">
        <v>18941</v>
      </c>
      <c r="D2089" s="12" t="s">
        <v>19152</v>
      </c>
      <c r="E2089" s="12" t="s">
        <v>16963</v>
      </c>
      <c r="F2089" s="12">
        <v>3.8537629999999998</v>
      </c>
      <c r="G2089" s="12">
        <f t="shared" si="32"/>
        <v>4</v>
      </c>
    </row>
    <row r="2090" spans="1:7" x14ac:dyDescent="0.2">
      <c r="A2090" s="12" t="s">
        <v>16960</v>
      </c>
      <c r="B2090" s="12" t="s">
        <v>18920</v>
      </c>
      <c r="C2090" s="12" t="s">
        <v>18941</v>
      </c>
      <c r="D2090" s="12" t="s">
        <v>19153</v>
      </c>
      <c r="E2090" s="12" t="s">
        <v>3188</v>
      </c>
      <c r="F2090" s="12">
        <v>3.8221609999999999</v>
      </c>
      <c r="G2090" s="12">
        <f t="shared" si="32"/>
        <v>4</v>
      </c>
    </row>
    <row r="2091" spans="1:7" x14ac:dyDescent="0.2">
      <c r="A2091" s="12" t="s">
        <v>16960</v>
      </c>
      <c r="B2091" s="12" t="s">
        <v>18920</v>
      </c>
      <c r="C2091" s="12" t="s">
        <v>18941</v>
      </c>
      <c r="D2091" s="12" t="s">
        <v>19154</v>
      </c>
      <c r="E2091" s="12" t="s">
        <v>3188</v>
      </c>
      <c r="F2091" s="12">
        <v>3.938523</v>
      </c>
      <c r="G2091" s="12">
        <f t="shared" si="32"/>
        <v>4</v>
      </c>
    </row>
    <row r="2092" spans="1:7" x14ac:dyDescent="0.2">
      <c r="A2092" s="12" t="s">
        <v>16960</v>
      </c>
      <c r="B2092" s="12" t="s">
        <v>18920</v>
      </c>
      <c r="C2092" s="12" t="s">
        <v>18941</v>
      </c>
      <c r="D2092" s="12" t="s">
        <v>19155</v>
      </c>
      <c r="E2092" s="12" t="s">
        <v>16963</v>
      </c>
      <c r="F2092" s="12">
        <v>3.7528109999999999</v>
      </c>
      <c r="G2092" s="12">
        <f t="shared" si="32"/>
        <v>4</v>
      </c>
    </row>
    <row r="2093" spans="1:7" x14ac:dyDescent="0.2">
      <c r="A2093" s="12" t="s">
        <v>16960</v>
      </c>
      <c r="B2093" s="12" t="s">
        <v>18920</v>
      </c>
      <c r="C2093" s="12" t="s">
        <v>18941</v>
      </c>
      <c r="D2093" s="12" t="s">
        <v>19156</v>
      </c>
      <c r="E2093" s="12" t="s">
        <v>16963</v>
      </c>
      <c r="F2093" s="12">
        <v>4.1039130000000004</v>
      </c>
      <c r="G2093" s="12">
        <f t="shared" si="32"/>
        <v>4</v>
      </c>
    </row>
    <row r="2094" spans="1:7" x14ac:dyDescent="0.2">
      <c r="A2094" s="12" t="s">
        <v>16960</v>
      </c>
      <c r="B2094" s="12" t="s">
        <v>18920</v>
      </c>
      <c r="C2094" s="12" t="s">
        <v>18930</v>
      </c>
      <c r="D2094" s="12" t="s">
        <v>19157</v>
      </c>
      <c r="E2094" s="12" t="s">
        <v>3188</v>
      </c>
      <c r="F2094" s="12">
        <v>3.7683749999999998</v>
      </c>
      <c r="G2094" s="12">
        <f t="shared" si="32"/>
        <v>4</v>
      </c>
    </row>
    <row r="2095" spans="1:7" x14ac:dyDescent="0.2">
      <c r="A2095" s="12" t="s">
        <v>16960</v>
      </c>
      <c r="B2095" s="12" t="s">
        <v>18920</v>
      </c>
      <c r="C2095" s="12" t="s">
        <v>18930</v>
      </c>
      <c r="D2095" s="12" t="s">
        <v>19158</v>
      </c>
      <c r="E2095" s="12" t="s">
        <v>3188</v>
      </c>
      <c r="F2095" s="12">
        <v>3.8358720000000002</v>
      </c>
      <c r="G2095" s="12">
        <f t="shared" si="32"/>
        <v>4</v>
      </c>
    </row>
    <row r="2096" spans="1:7" x14ac:dyDescent="0.2">
      <c r="A2096" s="12" t="s">
        <v>16960</v>
      </c>
      <c r="B2096" s="12" t="s">
        <v>18920</v>
      </c>
      <c r="C2096" s="12" t="s">
        <v>18930</v>
      </c>
      <c r="D2096" s="12" t="s">
        <v>19159</v>
      </c>
      <c r="E2096" s="12" t="s">
        <v>16963</v>
      </c>
      <c r="F2096" s="12">
        <v>3.765997</v>
      </c>
      <c r="G2096" s="12">
        <f t="shared" si="32"/>
        <v>4</v>
      </c>
    </row>
    <row r="2097" spans="1:7" x14ac:dyDescent="0.2">
      <c r="A2097" s="12" t="s">
        <v>16960</v>
      </c>
      <c r="B2097" s="12" t="s">
        <v>18920</v>
      </c>
      <c r="C2097" s="12" t="s">
        <v>18930</v>
      </c>
      <c r="D2097" s="12" t="s">
        <v>19160</v>
      </c>
      <c r="E2097" s="12" t="s">
        <v>3188</v>
      </c>
      <c r="F2097" s="12">
        <v>3.774546</v>
      </c>
      <c r="G2097" s="12">
        <f t="shared" si="32"/>
        <v>4</v>
      </c>
    </row>
    <row r="2098" spans="1:7" x14ac:dyDescent="0.2">
      <c r="A2098" s="12" t="s">
        <v>16960</v>
      </c>
      <c r="B2098" s="12" t="s">
        <v>18920</v>
      </c>
      <c r="C2098" s="12" t="s">
        <v>18930</v>
      </c>
      <c r="D2098" s="12" t="s">
        <v>19161</v>
      </c>
      <c r="E2098" s="12" t="s">
        <v>3188</v>
      </c>
      <c r="F2098" s="12">
        <v>4.4736659999999997</v>
      </c>
      <c r="G2098" s="12">
        <f t="shared" si="32"/>
        <v>4</v>
      </c>
    </row>
    <row r="2099" spans="1:7" x14ac:dyDescent="0.2">
      <c r="A2099" s="12" t="s">
        <v>16960</v>
      </c>
      <c r="B2099" s="12" t="s">
        <v>18920</v>
      </c>
      <c r="C2099" s="12" t="s">
        <v>18930</v>
      </c>
      <c r="D2099" s="12" t="s">
        <v>19162</v>
      </c>
      <c r="E2099" s="12" t="s">
        <v>16963</v>
      </c>
      <c r="F2099" s="12">
        <v>3.6387700000000001</v>
      </c>
      <c r="G2099" s="12">
        <f t="shared" si="32"/>
        <v>4</v>
      </c>
    </row>
    <row r="2100" spans="1:7" x14ac:dyDescent="0.2">
      <c r="A2100" s="12" t="s">
        <v>16960</v>
      </c>
      <c r="B2100" s="12" t="s">
        <v>18920</v>
      </c>
      <c r="C2100" s="12" t="s">
        <v>18930</v>
      </c>
      <c r="D2100" s="12" t="s">
        <v>19163</v>
      </c>
      <c r="E2100" s="12" t="s">
        <v>16963</v>
      </c>
      <c r="F2100" s="12">
        <v>3.9846840000000001</v>
      </c>
      <c r="G2100" s="12">
        <f t="shared" si="32"/>
        <v>4</v>
      </c>
    </row>
    <row r="2101" spans="1:7" x14ac:dyDescent="0.2">
      <c r="A2101" s="12" t="s">
        <v>16960</v>
      </c>
      <c r="B2101" s="12" t="s">
        <v>18920</v>
      </c>
      <c r="C2101" s="12" t="s">
        <v>18930</v>
      </c>
      <c r="D2101" s="12" t="s">
        <v>19164</v>
      </c>
      <c r="E2101" s="12" t="s">
        <v>3188</v>
      </c>
      <c r="F2101" s="12">
        <v>3.789882</v>
      </c>
      <c r="G2101" s="12">
        <f t="shared" si="32"/>
        <v>4</v>
      </c>
    </row>
    <row r="2102" spans="1:7" x14ac:dyDescent="0.2">
      <c r="A2102" s="12" t="s">
        <v>16960</v>
      </c>
      <c r="B2102" s="12" t="s">
        <v>18920</v>
      </c>
      <c r="C2102" s="12" t="s">
        <v>18930</v>
      </c>
      <c r="D2102" s="12" t="s">
        <v>19165</v>
      </c>
      <c r="E2102" s="12" t="s">
        <v>16963</v>
      </c>
      <c r="F2102" s="12">
        <v>3.5682800000000001</v>
      </c>
      <c r="G2102" s="12">
        <f t="shared" si="32"/>
        <v>4</v>
      </c>
    </row>
    <row r="2103" spans="1:7" x14ac:dyDescent="0.2">
      <c r="A2103" s="12" t="s">
        <v>16960</v>
      </c>
      <c r="B2103" s="12" t="s">
        <v>18920</v>
      </c>
      <c r="C2103" s="12" t="s">
        <v>18930</v>
      </c>
      <c r="D2103" s="12" t="s">
        <v>19166</v>
      </c>
      <c r="E2103" s="12" t="s">
        <v>3188</v>
      </c>
      <c r="F2103" s="12">
        <v>3.9262980000000001</v>
      </c>
      <c r="G2103" s="12">
        <f t="shared" si="32"/>
        <v>4</v>
      </c>
    </row>
    <row r="2104" spans="1:7" x14ac:dyDescent="0.2">
      <c r="A2104" s="12" t="s">
        <v>16960</v>
      </c>
      <c r="B2104" s="12" t="s">
        <v>18920</v>
      </c>
      <c r="C2104" s="12" t="s">
        <v>18930</v>
      </c>
      <c r="D2104" s="12" t="s">
        <v>19167</v>
      </c>
      <c r="E2104" s="12" t="s">
        <v>16963</v>
      </c>
      <c r="F2104" s="12">
        <v>3.6076899999999998</v>
      </c>
      <c r="G2104" s="12">
        <f t="shared" si="32"/>
        <v>4</v>
      </c>
    </row>
    <row r="2105" spans="1:7" x14ac:dyDescent="0.2">
      <c r="A2105" s="12" t="s">
        <v>16960</v>
      </c>
      <c r="B2105" s="12" t="s">
        <v>18920</v>
      </c>
      <c r="C2105" s="12" t="s">
        <v>18930</v>
      </c>
      <c r="D2105" s="12" t="s">
        <v>19168</v>
      </c>
      <c r="E2105" s="12" t="s">
        <v>16963</v>
      </c>
      <c r="F2105" s="12">
        <v>3.540073</v>
      </c>
      <c r="G2105" s="12">
        <f t="shared" si="32"/>
        <v>4</v>
      </c>
    </row>
    <row r="2106" spans="1:7" x14ac:dyDescent="0.2">
      <c r="A2106" s="12" t="s">
        <v>16960</v>
      </c>
      <c r="B2106" s="12" t="s">
        <v>18920</v>
      </c>
      <c r="C2106" s="12" t="s">
        <v>18930</v>
      </c>
      <c r="D2106" s="12" t="s">
        <v>19169</v>
      </c>
      <c r="E2106" s="12" t="s">
        <v>3188</v>
      </c>
      <c r="F2106" s="12">
        <v>3.7005110000000001</v>
      </c>
      <c r="G2106" s="12">
        <f t="shared" si="32"/>
        <v>4</v>
      </c>
    </row>
    <row r="2107" spans="1:7" x14ac:dyDescent="0.2">
      <c r="A2107" s="12" t="s">
        <v>16960</v>
      </c>
      <c r="B2107" s="12" t="s">
        <v>18920</v>
      </c>
      <c r="C2107" s="12" t="s">
        <v>18930</v>
      </c>
      <c r="D2107" s="12" t="s">
        <v>19170</v>
      </c>
      <c r="E2107" s="12" t="s">
        <v>16963</v>
      </c>
      <c r="F2107" s="12">
        <v>3.8429329999999999</v>
      </c>
      <c r="G2107" s="12">
        <f t="shared" si="32"/>
        <v>4</v>
      </c>
    </row>
    <row r="2108" spans="1:7" x14ac:dyDescent="0.2">
      <c r="A2108" s="12" t="s">
        <v>16960</v>
      </c>
      <c r="B2108" s="12" t="s">
        <v>18920</v>
      </c>
      <c r="C2108" s="12" t="s">
        <v>18930</v>
      </c>
      <c r="D2108" s="12" t="s">
        <v>19171</v>
      </c>
      <c r="E2108" s="12" t="s">
        <v>3188</v>
      </c>
      <c r="F2108" s="12">
        <v>3.850527</v>
      </c>
      <c r="G2108" s="12">
        <f t="shared" si="32"/>
        <v>4</v>
      </c>
    </row>
    <row r="2109" spans="1:7" x14ac:dyDescent="0.2">
      <c r="A2109" s="12" t="s">
        <v>16960</v>
      </c>
      <c r="B2109" s="12" t="s">
        <v>18920</v>
      </c>
      <c r="C2109" s="12" t="s">
        <v>18930</v>
      </c>
      <c r="D2109" s="12" t="s">
        <v>19172</v>
      </c>
      <c r="E2109" s="12" t="s">
        <v>16963</v>
      </c>
      <c r="F2109" s="12">
        <v>3.6535440000000001</v>
      </c>
      <c r="G2109" s="12">
        <f t="shared" si="32"/>
        <v>4</v>
      </c>
    </row>
    <row r="2110" spans="1:7" x14ac:dyDescent="0.2">
      <c r="A2110" s="12" t="s">
        <v>16960</v>
      </c>
      <c r="B2110" s="12" t="s">
        <v>18920</v>
      </c>
      <c r="C2110" s="12" t="s">
        <v>18937</v>
      </c>
      <c r="D2110" s="12" t="s">
        <v>19173</v>
      </c>
      <c r="E2110" s="12" t="s">
        <v>3188</v>
      </c>
      <c r="F2110" s="12">
        <v>3.6686809999999999</v>
      </c>
      <c r="G2110" s="12">
        <f t="shared" si="32"/>
        <v>4</v>
      </c>
    </row>
    <row r="2111" spans="1:7" x14ac:dyDescent="0.2">
      <c r="A2111" s="12" t="s">
        <v>16960</v>
      </c>
      <c r="B2111" s="12" t="s">
        <v>18920</v>
      </c>
      <c r="C2111" s="12" t="s">
        <v>18937</v>
      </c>
      <c r="D2111" s="12" t="s">
        <v>19174</v>
      </c>
      <c r="E2111" s="12" t="s">
        <v>16963</v>
      </c>
      <c r="F2111" s="12">
        <v>3.8078210000000001</v>
      </c>
      <c r="G2111" s="12">
        <f t="shared" si="32"/>
        <v>4</v>
      </c>
    </row>
    <row r="2112" spans="1:7" x14ac:dyDescent="0.2">
      <c r="A2112" s="12" t="s">
        <v>16960</v>
      </c>
      <c r="B2112" s="12" t="s">
        <v>18920</v>
      </c>
      <c r="C2112" s="12" t="s">
        <v>18937</v>
      </c>
      <c r="D2112" s="12" t="s">
        <v>19175</v>
      </c>
      <c r="E2112" s="12" t="s">
        <v>16963</v>
      </c>
      <c r="F2112" s="12">
        <v>4.0361349999999998</v>
      </c>
      <c r="G2112" s="12">
        <f t="shared" si="32"/>
        <v>4</v>
      </c>
    </row>
    <row r="2113" spans="1:7" x14ac:dyDescent="0.2">
      <c r="A2113" s="12" t="s">
        <v>16960</v>
      </c>
      <c r="B2113" s="12" t="s">
        <v>18920</v>
      </c>
      <c r="C2113" s="12" t="s">
        <v>18937</v>
      </c>
      <c r="D2113" s="12" t="s">
        <v>19176</v>
      </c>
      <c r="E2113" s="12" t="s">
        <v>16963</v>
      </c>
      <c r="F2113" s="12">
        <v>3.7200880000000001</v>
      </c>
      <c r="G2113" s="12">
        <f t="shared" si="32"/>
        <v>4</v>
      </c>
    </row>
    <row r="2114" spans="1:7" x14ac:dyDescent="0.2">
      <c r="A2114" s="12" t="s">
        <v>16960</v>
      </c>
      <c r="B2114" s="12" t="s">
        <v>18920</v>
      </c>
      <c r="C2114" s="12" t="s">
        <v>18937</v>
      </c>
      <c r="D2114" s="12" t="s">
        <v>19177</v>
      </c>
      <c r="E2114" s="12" t="s">
        <v>3188</v>
      </c>
      <c r="F2114" s="12">
        <v>3.8716029999999999</v>
      </c>
      <c r="G2114" s="12">
        <f t="shared" ref="G2114:G2177" si="33">ROUND(F2114,0)</f>
        <v>4</v>
      </c>
    </row>
    <row r="2115" spans="1:7" x14ac:dyDescent="0.2">
      <c r="A2115" s="12" t="s">
        <v>16960</v>
      </c>
      <c r="B2115" s="12" t="s">
        <v>18920</v>
      </c>
      <c r="C2115" s="12" t="s">
        <v>18937</v>
      </c>
      <c r="D2115" s="12" t="s">
        <v>19178</v>
      </c>
      <c r="E2115" s="12" t="s">
        <v>16963</v>
      </c>
      <c r="F2115" s="12">
        <v>3.7428110000000001</v>
      </c>
      <c r="G2115" s="12">
        <f t="shared" si="33"/>
        <v>4</v>
      </c>
    </row>
    <row r="2116" spans="1:7" x14ac:dyDescent="0.2">
      <c r="A2116" s="12" t="s">
        <v>16960</v>
      </c>
      <c r="B2116" s="12" t="s">
        <v>18920</v>
      </c>
      <c r="C2116" s="12" t="s">
        <v>18937</v>
      </c>
      <c r="D2116" s="12" t="s">
        <v>19179</v>
      </c>
      <c r="E2116" s="12" t="s">
        <v>16963</v>
      </c>
      <c r="F2116" s="12">
        <v>3.5991469999999999</v>
      </c>
      <c r="G2116" s="12">
        <f t="shared" si="33"/>
        <v>4</v>
      </c>
    </row>
    <row r="2117" spans="1:7" x14ac:dyDescent="0.2">
      <c r="A2117" s="12" t="s">
        <v>16960</v>
      </c>
      <c r="B2117" s="12" t="s">
        <v>18920</v>
      </c>
      <c r="C2117" s="12" t="s">
        <v>18937</v>
      </c>
      <c r="D2117" s="12" t="s">
        <v>19180</v>
      </c>
      <c r="E2117" s="12" t="s">
        <v>3188</v>
      </c>
      <c r="F2117" s="12">
        <v>3.7476129999999999</v>
      </c>
      <c r="G2117" s="12">
        <f t="shared" si="33"/>
        <v>4</v>
      </c>
    </row>
    <row r="2118" spans="1:7" x14ac:dyDescent="0.2">
      <c r="A2118" s="12" t="s">
        <v>16960</v>
      </c>
      <c r="B2118" s="12" t="s">
        <v>18920</v>
      </c>
      <c r="C2118" s="12" t="s">
        <v>18941</v>
      </c>
      <c r="D2118" s="12" t="s">
        <v>19181</v>
      </c>
      <c r="E2118" s="12" t="s">
        <v>3188</v>
      </c>
      <c r="F2118" s="12">
        <v>4.4821359999999997</v>
      </c>
      <c r="G2118" s="12">
        <f t="shared" si="33"/>
        <v>4</v>
      </c>
    </row>
    <row r="2119" spans="1:7" x14ac:dyDescent="0.2">
      <c r="A2119" s="12" t="s">
        <v>16960</v>
      </c>
      <c r="B2119" s="12" t="s">
        <v>18920</v>
      </c>
      <c r="C2119" s="12" t="s">
        <v>18941</v>
      </c>
      <c r="D2119" s="12" t="s">
        <v>19182</v>
      </c>
      <c r="E2119" s="12" t="s">
        <v>3188</v>
      </c>
      <c r="F2119" s="12">
        <v>3.7555710000000002</v>
      </c>
      <c r="G2119" s="12">
        <f t="shared" si="33"/>
        <v>4</v>
      </c>
    </row>
    <row r="2120" spans="1:7" x14ac:dyDescent="0.2">
      <c r="A2120" s="12" t="s">
        <v>16960</v>
      </c>
      <c r="B2120" s="12" t="s">
        <v>18920</v>
      </c>
      <c r="C2120" s="12" t="s">
        <v>18941</v>
      </c>
      <c r="D2120" s="12" t="s">
        <v>19183</v>
      </c>
      <c r="E2120" s="12" t="s">
        <v>16963</v>
      </c>
      <c r="F2120" s="12">
        <v>3.5674549999999998</v>
      </c>
      <c r="G2120" s="12">
        <f t="shared" si="33"/>
        <v>4</v>
      </c>
    </row>
    <row r="2121" spans="1:7" x14ac:dyDescent="0.2">
      <c r="A2121" s="12" t="s">
        <v>16960</v>
      </c>
      <c r="B2121" s="12" t="s">
        <v>18920</v>
      </c>
      <c r="C2121" s="12" t="s">
        <v>18941</v>
      </c>
      <c r="D2121" s="12" t="s">
        <v>19184</v>
      </c>
      <c r="E2121" s="12" t="s">
        <v>3188</v>
      </c>
      <c r="F2121" s="12">
        <v>3.7707350000000002</v>
      </c>
      <c r="G2121" s="12">
        <f t="shared" si="33"/>
        <v>4</v>
      </c>
    </row>
    <row r="2122" spans="1:7" x14ac:dyDescent="0.2">
      <c r="A2122" s="12" t="s">
        <v>16960</v>
      </c>
      <c r="B2122" s="12" t="s">
        <v>18920</v>
      </c>
      <c r="C2122" s="12" t="s">
        <v>18941</v>
      </c>
      <c r="D2122" s="12" t="s">
        <v>19185</v>
      </c>
      <c r="E2122" s="12" t="s">
        <v>16963</v>
      </c>
      <c r="F2122" s="12">
        <v>3.9575369999999999</v>
      </c>
      <c r="G2122" s="12">
        <f t="shared" si="33"/>
        <v>4</v>
      </c>
    </row>
    <row r="2123" spans="1:7" x14ac:dyDescent="0.2">
      <c r="A2123" s="12" t="s">
        <v>16960</v>
      </c>
      <c r="B2123" s="12" t="s">
        <v>18920</v>
      </c>
      <c r="C2123" s="12" t="s">
        <v>18941</v>
      </c>
      <c r="D2123" s="12" t="s">
        <v>19186</v>
      </c>
      <c r="E2123" s="12" t="s">
        <v>16963</v>
      </c>
      <c r="F2123" s="12">
        <v>3.964213</v>
      </c>
      <c r="G2123" s="12">
        <f t="shared" si="33"/>
        <v>4</v>
      </c>
    </row>
    <row r="2124" spans="1:7" x14ac:dyDescent="0.2">
      <c r="A2124" s="12" t="s">
        <v>16960</v>
      </c>
      <c r="B2124" s="12" t="s">
        <v>18920</v>
      </c>
      <c r="C2124" s="12" t="s">
        <v>18941</v>
      </c>
      <c r="D2124" s="12" t="s">
        <v>19187</v>
      </c>
      <c r="E2124" s="12" t="s">
        <v>16963</v>
      </c>
      <c r="F2124" s="12">
        <v>3.8911419999999999</v>
      </c>
      <c r="G2124" s="12">
        <f t="shared" si="33"/>
        <v>4</v>
      </c>
    </row>
    <row r="2125" spans="1:7" x14ac:dyDescent="0.2">
      <c r="A2125" s="12" t="s">
        <v>16960</v>
      </c>
      <c r="B2125" s="12" t="s">
        <v>18920</v>
      </c>
      <c r="C2125" s="12" t="s">
        <v>18941</v>
      </c>
      <c r="D2125" s="12" t="s">
        <v>19188</v>
      </c>
      <c r="E2125" s="12" t="s">
        <v>3188</v>
      </c>
      <c r="F2125" s="12">
        <v>3.8471199999999999</v>
      </c>
      <c r="G2125" s="12">
        <f t="shared" si="33"/>
        <v>4</v>
      </c>
    </row>
    <row r="2126" spans="1:7" x14ac:dyDescent="0.2">
      <c r="A2126" s="12" t="s">
        <v>16960</v>
      </c>
      <c r="B2126" s="12" t="s">
        <v>18920</v>
      </c>
      <c r="C2126" s="12" t="s">
        <v>18941</v>
      </c>
      <c r="D2126" s="12" t="s">
        <v>19189</v>
      </c>
      <c r="E2126" s="12" t="s">
        <v>16963</v>
      </c>
      <c r="F2126" s="12">
        <v>3.9498540000000002</v>
      </c>
      <c r="G2126" s="12">
        <f t="shared" si="33"/>
        <v>4</v>
      </c>
    </row>
    <row r="2127" spans="1:7" x14ac:dyDescent="0.2">
      <c r="A2127" s="12" t="s">
        <v>16960</v>
      </c>
      <c r="B2127" s="12" t="s">
        <v>18920</v>
      </c>
      <c r="C2127" s="12" t="s">
        <v>18937</v>
      </c>
      <c r="D2127" s="12" t="s">
        <v>19190</v>
      </c>
      <c r="E2127" s="12" t="s">
        <v>3188</v>
      </c>
      <c r="F2127" s="12">
        <v>3.7833730000000001</v>
      </c>
      <c r="G2127" s="12">
        <f t="shared" si="33"/>
        <v>4</v>
      </c>
    </row>
    <row r="2128" spans="1:7" x14ac:dyDescent="0.2">
      <c r="A2128" s="12" t="s">
        <v>16960</v>
      </c>
      <c r="B2128" s="12" t="s">
        <v>18920</v>
      </c>
      <c r="C2128" s="12" t="s">
        <v>18937</v>
      </c>
      <c r="D2128" s="12" t="s">
        <v>19191</v>
      </c>
      <c r="E2128" s="12" t="s">
        <v>3188</v>
      </c>
      <c r="F2128" s="12">
        <v>3.66492</v>
      </c>
      <c r="G2128" s="12">
        <f t="shared" si="33"/>
        <v>4</v>
      </c>
    </row>
    <row r="2129" spans="1:7" x14ac:dyDescent="0.2">
      <c r="A2129" s="12" t="s">
        <v>16960</v>
      </c>
      <c r="B2129" s="12" t="s">
        <v>18920</v>
      </c>
      <c r="C2129" s="12" t="s">
        <v>18937</v>
      </c>
      <c r="D2129" s="12" t="s">
        <v>19192</v>
      </c>
      <c r="E2129" s="12" t="s">
        <v>3188</v>
      </c>
      <c r="F2129" s="12">
        <v>3.965087</v>
      </c>
      <c r="G2129" s="12">
        <f t="shared" si="33"/>
        <v>4</v>
      </c>
    </row>
    <row r="2130" spans="1:7" x14ac:dyDescent="0.2">
      <c r="A2130" s="12" t="s">
        <v>16960</v>
      </c>
      <c r="B2130" s="12" t="s">
        <v>18920</v>
      </c>
      <c r="C2130" s="12" t="s">
        <v>18937</v>
      </c>
      <c r="D2130" s="12" t="s">
        <v>19193</v>
      </c>
      <c r="E2130" s="12" t="s">
        <v>16963</v>
      </c>
      <c r="F2130" s="12">
        <v>3.9731160000000001</v>
      </c>
      <c r="G2130" s="12">
        <f t="shared" si="33"/>
        <v>4</v>
      </c>
    </row>
    <row r="2131" spans="1:7" x14ac:dyDescent="0.2">
      <c r="A2131" s="12" t="s">
        <v>16960</v>
      </c>
      <c r="B2131" s="12" t="s">
        <v>18920</v>
      </c>
      <c r="C2131" s="12" t="s">
        <v>18937</v>
      </c>
      <c r="D2131" s="12" t="s">
        <v>19194</v>
      </c>
      <c r="E2131" s="12" t="s">
        <v>3188</v>
      </c>
      <c r="F2131" s="12">
        <v>3.8033869999999999</v>
      </c>
      <c r="G2131" s="12">
        <f t="shared" si="33"/>
        <v>4</v>
      </c>
    </row>
    <row r="2132" spans="1:7" x14ac:dyDescent="0.2">
      <c r="A2132" s="12" t="s">
        <v>16960</v>
      </c>
      <c r="B2132" s="12" t="s">
        <v>18920</v>
      </c>
      <c r="C2132" s="12" t="s">
        <v>18937</v>
      </c>
      <c r="D2132" s="12" t="s">
        <v>19195</v>
      </c>
      <c r="E2132" s="12" t="s">
        <v>16963</v>
      </c>
      <c r="F2132" s="12">
        <v>4.0580660000000002</v>
      </c>
      <c r="G2132" s="12">
        <f t="shared" si="33"/>
        <v>4</v>
      </c>
    </row>
    <row r="2133" spans="1:7" x14ac:dyDescent="0.2">
      <c r="A2133" s="12" t="s">
        <v>16960</v>
      </c>
      <c r="B2133" s="12" t="s">
        <v>18920</v>
      </c>
      <c r="C2133" s="12" t="s">
        <v>18937</v>
      </c>
      <c r="D2133" s="12" t="s">
        <v>19196</v>
      </c>
      <c r="E2133" s="12" t="s">
        <v>3188</v>
      </c>
      <c r="F2133" s="12">
        <v>3.6091760000000002</v>
      </c>
      <c r="G2133" s="12">
        <f t="shared" si="33"/>
        <v>4</v>
      </c>
    </row>
    <row r="2134" spans="1:7" x14ac:dyDescent="0.2">
      <c r="A2134" s="12" t="s">
        <v>16960</v>
      </c>
      <c r="B2134" s="12" t="s">
        <v>18920</v>
      </c>
      <c r="C2134" s="12" t="s">
        <v>18937</v>
      </c>
      <c r="D2134" s="12" t="s">
        <v>19197</v>
      </c>
      <c r="E2134" s="12" t="s">
        <v>16963</v>
      </c>
      <c r="F2134" s="12">
        <v>3.9964689999999998</v>
      </c>
      <c r="G2134" s="12">
        <f t="shared" si="33"/>
        <v>4</v>
      </c>
    </row>
    <row r="2135" spans="1:7" x14ac:dyDescent="0.2">
      <c r="A2135" s="12" t="s">
        <v>16960</v>
      </c>
      <c r="B2135" s="12" t="s">
        <v>18920</v>
      </c>
      <c r="C2135" s="12" t="s">
        <v>18937</v>
      </c>
      <c r="D2135" s="12" t="s">
        <v>19198</v>
      </c>
      <c r="E2135" s="12" t="s">
        <v>16963</v>
      </c>
      <c r="F2135" s="12">
        <v>3.7471670000000001</v>
      </c>
      <c r="G2135" s="12">
        <f t="shared" si="33"/>
        <v>4</v>
      </c>
    </row>
    <row r="2136" spans="1:7" x14ac:dyDescent="0.2">
      <c r="A2136" s="12" t="s">
        <v>16960</v>
      </c>
      <c r="B2136" s="12" t="s">
        <v>18920</v>
      </c>
      <c r="C2136" s="12" t="s">
        <v>18930</v>
      </c>
      <c r="D2136" s="12" t="s">
        <v>19199</v>
      </c>
      <c r="E2136" s="12" t="s">
        <v>16963</v>
      </c>
      <c r="F2136" s="12">
        <v>4.120101</v>
      </c>
      <c r="G2136" s="12">
        <f t="shared" si="33"/>
        <v>4</v>
      </c>
    </row>
    <row r="2137" spans="1:7" x14ac:dyDescent="0.2">
      <c r="A2137" s="12" t="s">
        <v>16960</v>
      </c>
      <c r="B2137" s="12" t="s">
        <v>18920</v>
      </c>
      <c r="C2137" s="12" t="s">
        <v>18930</v>
      </c>
      <c r="D2137" s="12" t="s">
        <v>19200</v>
      </c>
      <c r="E2137" s="12" t="s">
        <v>16963</v>
      </c>
      <c r="F2137" s="12">
        <v>3.800802</v>
      </c>
      <c r="G2137" s="12">
        <f t="shared" si="33"/>
        <v>4</v>
      </c>
    </row>
    <row r="2138" spans="1:7" x14ac:dyDescent="0.2">
      <c r="A2138" s="12" t="s">
        <v>16960</v>
      </c>
      <c r="B2138" s="12" t="s">
        <v>18920</v>
      </c>
      <c r="C2138" s="12" t="s">
        <v>18930</v>
      </c>
      <c r="D2138" s="12" t="s">
        <v>19201</v>
      </c>
      <c r="E2138" s="12" t="s">
        <v>16963</v>
      </c>
      <c r="F2138" s="12">
        <v>3.6964299999999999</v>
      </c>
      <c r="G2138" s="12">
        <f t="shared" si="33"/>
        <v>4</v>
      </c>
    </row>
    <row r="2139" spans="1:7" x14ac:dyDescent="0.2">
      <c r="A2139" s="12" t="s">
        <v>16960</v>
      </c>
      <c r="B2139" s="12" t="s">
        <v>18920</v>
      </c>
      <c r="C2139" s="12" t="s">
        <v>18930</v>
      </c>
      <c r="D2139" s="12" t="s">
        <v>19202</v>
      </c>
      <c r="E2139" s="12" t="s">
        <v>3188</v>
      </c>
      <c r="F2139" s="12">
        <v>3.7006160000000001</v>
      </c>
      <c r="G2139" s="12">
        <f t="shared" si="33"/>
        <v>4</v>
      </c>
    </row>
    <row r="2140" spans="1:7" x14ac:dyDescent="0.2">
      <c r="A2140" s="12" t="s">
        <v>16960</v>
      </c>
      <c r="B2140" s="12" t="s">
        <v>18920</v>
      </c>
      <c r="C2140" s="12" t="s">
        <v>18930</v>
      </c>
      <c r="D2140" s="12" t="s">
        <v>19203</v>
      </c>
      <c r="E2140" s="12" t="s">
        <v>3188</v>
      </c>
      <c r="F2140" s="12">
        <v>3.7245300000000001</v>
      </c>
      <c r="G2140" s="12">
        <f t="shared" si="33"/>
        <v>4</v>
      </c>
    </row>
    <row r="2141" spans="1:7" x14ac:dyDescent="0.2">
      <c r="A2141" s="12" t="s">
        <v>16960</v>
      </c>
      <c r="B2141" s="12" t="s">
        <v>18920</v>
      </c>
      <c r="C2141" s="12" t="s">
        <v>18930</v>
      </c>
      <c r="D2141" s="12" t="s">
        <v>19204</v>
      </c>
      <c r="E2141" s="12" t="s">
        <v>16963</v>
      </c>
      <c r="F2141" s="12">
        <v>3.6422140000000001</v>
      </c>
      <c r="G2141" s="12">
        <f t="shared" si="33"/>
        <v>4</v>
      </c>
    </row>
    <row r="2142" spans="1:7" x14ac:dyDescent="0.2">
      <c r="A2142" s="12" t="s">
        <v>16960</v>
      </c>
      <c r="B2142" s="12" t="s">
        <v>18920</v>
      </c>
      <c r="C2142" s="12" t="s">
        <v>18930</v>
      </c>
      <c r="D2142" s="12" t="s">
        <v>19205</v>
      </c>
      <c r="E2142" s="12" t="s">
        <v>3188</v>
      </c>
      <c r="F2142" s="12">
        <v>3.9981399999999998</v>
      </c>
      <c r="G2142" s="12">
        <f t="shared" si="33"/>
        <v>4</v>
      </c>
    </row>
    <row r="2143" spans="1:7" x14ac:dyDescent="0.2">
      <c r="A2143" s="12" t="s">
        <v>16960</v>
      </c>
      <c r="B2143" s="12" t="s">
        <v>18920</v>
      </c>
      <c r="C2143" s="12" t="s">
        <v>18930</v>
      </c>
      <c r="D2143" s="12" t="s">
        <v>19206</v>
      </c>
      <c r="E2143" s="12" t="s">
        <v>3188</v>
      </c>
      <c r="F2143" s="12">
        <v>3.8371810000000002</v>
      </c>
      <c r="G2143" s="12">
        <f t="shared" si="33"/>
        <v>4</v>
      </c>
    </row>
    <row r="2144" spans="1:7" x14ac:dyDescent="0.2">
      <c r="A2144" s="12" t="s">
        <v>16960</v>
      </c>
      <c r="B2144" s="12" t="s">
        <v>18920</v>
      </c>
      <c r="C2144" s="12" t="s">
        <v>18930</v>
      </c>
      <c r="D2144" s="12" t="s">
        <v>19207</v>
      </c>
      <c r="E2144" s="12" t="s">
        <v>3188</v>
      </c>
      <c r="F2144" s="12">
        <v>3.848687</v>
      </c>
      <c r="G2144" s="12">
        <f t="shared" si="33"/>
        <v>4</v>
      </c>
    </row>
    <row r="2145" spans="1:7" x14ac:dyDescent="0.2">
      <c r="A2145" s="12" t="s">
        <v>16960</v>
      </c>
      <c r="B2145" s="12" t="s">
        <v>18920</v>
      </c>
      <c r="C2145" s="12" t="s">
        <v>18930</v>
      </c>
      <c r="D2145" s="12" t="s">
        <v>19208</v>
      </c>
      <c r="E2145" s="12" t="s">
        <v>16963</v>
      </c>
      <c r="F2145" s="12">
        <v>3.5749770000000001</v>
      </c>
      <c r="G2145" s="12">
        <f t="shared" si="33"/>
        <v>4</v>
      </c>
    </row>
    <row r="2146" spans="1:7" x14ac:dyDescent="0.2">
      <c r="A2146" s="12" t="s">
        <v>16960</v>
      </c>
      <c r="B2146" s="12" t="s">
        <v>18920</v>
      </c>
      <c r="C2146" s="12" t="s">
        <v>18930</v>
      </c>
      <c r="D2146" s="12" t="s">
        <v>19209</v>
      </c>
      <c r="E2146" s="12" t="s">
        <v>3188</v>
      </c>
      <c r="F2146" s="12">
        <v>3.8567309999999999</v>
      </c>
      <c r="G2146" s="12">
        <f t="shared" si="33"/>
        <v>4</v>
      </c>
    </row>
    <row r="2147" spans="1:7" x14ac:dyDescent="0.2">
      <c r="A2147" s="12" t="s">
        <v>16960</v>
      </c>
      <c r="B2147" s="12" t="s">
        <v>18920</v>
      </c>
      <c r="C2147" s="12" t="s">
        <v>18930</v>
      </c>
      <c r="D2147" s="12" t="s">
        <v>19210</v>
      </c>
      <c r="E2147" s="12" t="s">
        <v>3188</v>
      </c>
      <c r="F2147" s="12">
        <v>3.628568</v>
      </c>
      <c r="G2147" s="12">
        <f t="shared" si="33"/>
        <v>4</v>
      </c>
    </row>
    <row r="2148" spans="1:7" x14ac:dyDescent="0.2">
      <c r="A2148" s="12" t="s">
        <v>16960</v>
      </c>
      <c r="B2148" s="12" t="s">
        <v>18920</v>
      </c>
      <c r="C2148" s="12" t="s">
        <v>18930</v>
      </c>
      <c r="D2148" s="12" t="s">
        <v>19211</v>
      </c>
      <c r="E2148" s="12" t="s">
        <v>3188</v>
      </c>
      <c r="F2148" s="12">
        <v>3.7062590000000002</v>
      </c>
      <c r="G2148" s="12">
        <f t="shared" si="33"/>
        <v>4</v>
      </c>
    </row>
    <row r="2149" spans="1:7" x14ac:dyDescent="0.2">
      <c r="A2149" s="12" t="s">
        <v>16960</v>
      </c>
      <c r="B2149" s="12" t="s">
        <v>18920</v>
      </c>
      <c r="C2149" s="12" t="s">
        <v>18930</v>
      </c>
      <c r="D2149" s="12" t="s">
        <v>19212</v>
      </c>
      <c r="E2149" s="12" t="s">
        <v>3188</v>
      </c>
      <c r="F2149" s="12">
        <v>3.5851670000000002</v>
      </c>
      <c r="G2149" s="12">
        <f t="shared" si="33"/>
        <v>4</v>
      </c>
    </row>
    <row r="2150" spans="1:7" x14ac:dyDescent="0.2">
      <c r="A2150" s="12" t="s">
        <v>16960</v>
      </c>
      <c r="B2150" s="12" t="s">
        <v>18920</v>
      </c>
      <c r="C2150" s="12" t="s">
        <v>18930</v>
      </c>
      <c r="D2150" s="12" t="s">
        <v>19213</v>
      </c>
      <c r="E2150" s="12" t="s">
        <v>16963</v>
      </c>
      <c r="F2150" s="12">
        <v>3.7689569999999999</v>
      </c>
      <c r="G2150" s="12">
        <f t="shared" si="33"/>
        <v>4</v>
      </c>
    </row>
    <row r="2151" spans="1:7" x14ac:dyDescent="0.2">
      <c r="A2151" s="12" t="s">
        <v>16960</v>
      </c>
      <c r="B2151" s="12" t="s">
        <v>18920</v>
      </c>
      <c r="C2151" s="12" t="s">
        <v>18937</v>
      </c>
      <c r="D2151" s="12" t="s">
        <v>19214</v>
      </c>
      <c r="E2151" s="12" t="s">
        <v>16963</v>
      </c>
      <c r="F2151" s="12">
        <v>4.0614460000000001</v>
      </c>
      <c r="G2151" s="12">
        <f t="shared" si="33"/>
        <v>4</v>
      </c>
    </row>
    <row r="2152" spans="1:7" x14ac:dyDescent="0.2">
      <c r="A2152" s="12" t="s">
        <v>16960</v>
      </c>
      <c r="B2152" s="12" t="s">
        <v>18920</v>
      </c>
      <c r="C2152" s="12" t="s">
        <v>18937</v>
      </c>
      <c r="D2152" s="12" t="s">
        <v>19215</v>
      </c>
      <c r="E2152" s="12" t="s">
        <v>3188</v>
      </c>
      <c r="F2152" s="12">
        <v>3.9043480000000002</v>
      </c>
      <c r="G2152" s="12">
        <f t="shared" si="33"/>
        <v>4</v>
      </c>
    </row>
    <row r="2153" spans="1:7" x14ac:dyDescent="0.2">
      <c r="A2153" s="12" t="s">
        <v>16960</v>
      </c>
      <c r="B2153" s="12" t="s">
        <v>18920</v>
      </c>
      <c r="C2153" s="12" t="s">
        <v>18937</v>
      </c>
      <c r="D2153" s="12" t="s">
        <v>19216</v>
      </c>
      <c r="E2153" s="12" t="s">
        <v>3188</v>
      </c>
      <c r="F2153" s="12">
        <v>3.9372419999999999</v>
      </c>
      <c r="G2153" s="12">
        <f t="shared" si="33"/>
        <v>4</v>
      </c>
    </row>
    <row r="2154" spans="1:7" x14ac:dyDescent="0.2">
      <c r="A2154" s="12" t="s">
        <v>16960</v>
      </c>
      <c r="B2154" s="12" t="s">
        <v>18920</v>
      </c>
      <c r="C2154" s="12" t="s">
        <v>18937</v>
      </c>
      <c r="D2154" s="12" t="s">
        <v>19217</v>
      </c>
      <c r="E2154" s="12" t="s">
        <v>3188</v>
      </c>
      <c r="F2154" s="12">
        <v>3.7762069999999999</v>
      </c>
      <c r="G2154" s="12">
        <f t="shared" si="33"/>
        <v>4</v>
      </c>
    </row>
    <row r="2155" spans="1:7" x14ac:dyDescent="0.2">
      <c r="A2155" s="12" t="s">
        <v>16960</v>
      </c>
      <c r="B2155" s="12" t="s">
        <v>18920</v>
      </c>
      <c r="C2155" s="12" t="s">
        <v>18937</v>
      </c>
      <c r="D2155" s="12" t="s">
        <v>19218</v>
      </c>
      <c r="E2155" s="12" t="s">
        <v>3188</v>
      </c>
      <c r="F2155" s="12">
        <v>3.9174129999999998</v>
      </c>
      <c r="G2155" s="12">
        <f t="shared" si="33"/>
        <v>4</v>
      </c>
    </row>
    <row r="2156" spans="1:7" x14ac:dyDescent="0.2">
      <c r="A2156" s="12" t="s">
        <v>16960</v>
      </c>
      <c r="B2156" s="12" t="s">
        <v>18920</v>
      </c>
      <c r="C2156" s="12" t="s">
        <v>18937</v>
      </c>
      <c r="D2156" s="12" t="s">
        <v>19219</v>
      </c>
      <c r="E2156" s="12" t="s">
        <v>16963</v>
      </c>
      <c r="F2156" s="12">
        <v>4.0370520000000001</v>
      </c>
      <c r="G2156" s="12">
        <f t="shared" si="33"/>
        <v>4</v>
      </c>
    </row>
    <row r="2157" spans="1:7" x14ac:dyDescent="0.2">
      <c r="A2157" s="12" t="s">
        <v>16960</v>
      </c>
      <c r="B2157" s="12" t="s">
        <v>18920</v>
      </c>
      <c r="C2157" s="12" t="s">
        <v>18941</v>
      </c>
      <c r="D2157" s="12" t="s">
        <v>19220</v>
      </c>
      <c r="E2157" s="12" t="s">
        <v>16963</v>
      </c>
      <c r="F2157" s="12">
        <v>3.768815</v>
      </c>
      <c r="G2157" s="12">
        <f t="shared" si="33"/>
        <v>4</v>
      </c>
    </row>
    <row r="2158" spans="1:7" x14ac:dyDescent="0.2">
      <c r="A2158" s="12" t="s">
        <v>16960</v>
      </c>
      <c r="B2158" s="12" t="s">
        <v>18920</v>
      </c>
      <c r="C2158" s="12" t="s">
        <v>18941</v>
      </c>
      <c r="D2158" s="12" t="s">
        <v>19221</v>
      </c>
      <c r="E2158" s="12" t="s">
        <v>16963</v>
      </c>
      <c r="F2158" s="12">
        <v>3.7150180000000002</v>
      </c>
      <c r="G2158" s="12">
        <f t="shared" si="33"/>
        <v>4</v>
      </c>
    </row>
    <row r="2159" spans="1:7" x14ac:dyDescent="0.2">
      <c r="A2159" s="12" t="s">
        <v>16960</v>
      </c>
      <c r="B2159" s="12" t="s">
        <v>18920</v>
      </c>
      <c r="C2159" s="12" t="s">
        <v>18941</v>
      </c>
      <c r="D2159" s="12" t="s">
        <v>19222</v>
      </c>
      <c r="E2159" s="12" t="s">
        <v>16963</v>
      </c>
      <c r="F2159" s="12">
        <v>3.9541210000000002</v>
      </c>
      <c r="G2159" s="12">
        <f t="shared" si="33"/>
        <v>4</v>
      </c>
    </row>
    <row r="2160" spans="1:7" x14ac:dyDescent="0.2">
      <c r="A2160" s="12" t="s">
        <v>16960</v>
      </c>
      <c r="B2160" s="12" t="s">
        <v>18920</v>
      </c>
      <c r="C2160" s="12" t="s">
        <v>18941</v>
      </c>
      <c r="D2160" s="12" t="s">
        <v>19223</v>
      </c>
      <c r="E2160" s="12" t="s">
        <v>16963</v>
      </c>
      <c r="F2160" s="12">
        <v>3.6853090000000002</v>
      </c>
      <c r="G2160" s="12">
        <f t="shared" si="33"/>
        <v>4</v>
      </c>
    </row>
    <row r="2161" spans="1:7" x14ac:dyDescent="0.2">
      <c r="A2161" s="12" t="s">
        <v>16960</v>
      </c>
      <c r="B2161" s="12" t="s">
        <v>18920</v>
      </c>
      <c r="C2161" s="12" t="s">
        <v>18941</v>
      </c>
      <c r="D2161" s="12" t="s">
        <v>19224</v>
      </c>
      <c r="E2161" s="12" t="s">
        <v>16963</v>
      </c>
      <c r="F2161" s="12">
        <v>4.1645919999999998</v>
      </c>
      <c r="G2161" s="12">
        <f t="shared" si="33"/>
        <v>4</v>
      </c>
    </row>
    <row r="2162" spans="1:7" x14ac:dyDescent="0.2">
      <c r="A2162" s="12" t="s">
        <v>16960</v>
      </c>
      <c r="B2162" s="12" t="s">
        <v>18920</v>
      </c>
      <c r="C2162" s="12" t="s">
        <v>18941</v>
      </c>
      <c r="D2162" s="12" t="s">
        <v>19225</v>
      </c>
      <c r="E2162" s="12" t="s">
        <v>16963</v>
      </c>
      <c r="F2162" s="12">
        <v>3.9885220000000001</v>
      </c>
      <c r="G2162" s="12">
        <f t="shared" si="33"/>
        <v>4</v>
      </c>
    </row>
    <row r="2163" spans="1:7" x14ac:dyDescent="0.2">
      <c r="A2163" s="12" t="s">
        <v>16960</v>
      </c>
      <c r="B2163" s="12" t="s">
        <v>18920</v>
      </c>
      <c r="C2163" s="12" t="s">
        <v>18937</v>
      </c>
      <c r="D2163" s="12" t="s">
        <v>19226</v>
      </c>
      <c r="E2163" s="12" t="s">
        <v>16963</v>
      </c>
      <c r="F2163" s="12">
        <v>3.9746410000000001</v>
      </c>
      <c r="G2163" s="12">
        <f t="shared" si="33"/>
        <v>4</v>
      </c>
    </row>
    <row r="2164" spans="1:7" x14ac:dyDescent="0.2">
      <c r="A2164" s="12" t="s">
        <v>16960</v>
      </c>
      <c r="B2164" s="12" t="s">
        <v>18920</v>
      </c>
      <c r="C2164" s="12" t="s">
        <v>18937</v>
      </c>
      <c r="D2164" s="12" t="s">
        <v>19227</v>
      </c>
      <c r="E2164" s="12" t="s">
        <v>3188</v>
      </c>
      <c r="F2164" s="12">
        <v>3.7262240000000002</v>
      </c>
      <c r="G2164" s="12">
        <f t="shared" si="33"/>
        <v>4</v>
      </c>
    </row>
    <row r="2165" spans="1:7" x14ac:dyDescent="0.2">
      <c r="A2165" s="12" t="s">
        <v>16960</v>
      </c>
      <c r="B2165" s="12" t="s">
        <v>18920</v>
      </c>
      <c r="C2165" s="12" t="s">
        <v>18937</v>
      </c>
      <c r="D2165" s="12" t="s">
        <v>19228</v>
      </c>
      <c r="E2165" s="12" t="s">
        <v>16963</v>
      </c>
      <c r="F2165" s="12">
        <v>3.8036810000000001</v>
      </c>
      <c r="G2165" s="12">
        <f t="shared" si="33"/>
        <v>4</v>
      </c>
    </row>
    <row r="2166" spans="1:7" x14ac:dyDescent="0.2">
      <c r="A2166" s="12" t="s">
        <v>16960</v>
      </c>
      <c r="B2166" s="12" t="s">
        <v>18920</v>
      </c>
      <c r="C2166" s="12" t="s">
        <v>18937</v>
      </c>
      <c r="D2166" s="12" t="s">
        <v>19229</v>
      </c>
      <c r="E2166" s="12" t="s">
        <v>16963</v>
      </c>
      <c r="F2166" s="12">
        <v>3.9324279999999998</v>
      </c>
      <c r="G2166" s="12">
        <f t="shared" si="33"/>
        <v>4</v>
      </c>
    </row>
    <row r="2167" spans="1:7" x14ac:dyDescent="0.2">
      <c r="A2167" s="12" t="s">
        <v>16960</v>
      </c>
      <c r="B2167" s="12" t="s">
        <v>18920</v>
      </c>
      <c r="C2167" s="12" t="s">
        <v>18937</v>
      </c>
      <c r="D2167" s="12" t="s">
        <v>19230</v>
      </c>
      <c r="E2167" s="12" t="s">
        <v>3188</v>
      </c>
      <c r="F2167" s="12">
        <v>3.752424</v>
      </c>
      <c r="G2167" s="12">
        <f t="shared" si="33"/>
        <v>4</v>
      </c>
    </row>
    <row r="2168" spans="1:7" x14ac:dyDescent="0.2">
      <c r="A2168" s="12" t="s">
        <v>16960</v>
      </c>
      <c r="B2168" s="12" t="s">
        <v>18920</v>
      </c>
      <c r="C2168" s="12" t="s">
        <v>18937</v>
      </c>
      <c r="D2168" s="12" t="s">
        <v>19231</v>
      </c>
      <c r="E2168" s="12" t="s">
        <v>16963</v>
      </c>
      <c r="F2168" s="12">
        <v>3.892293</v>
      </c>
      <c r="G2168" s="12">
        <f t="shared" si="33"/>
        <v>4</v>
      </c>
    </row>
    <row r="2169" spans="1:7" x14ac:dyDescent="0.2">
      <c r="A2169" s="12" t="s">
        <v>16960</v>
      </c>
      <c r="B2169" s="12" t="s">
        <v>18920</v>
      </c>
      <c r="C2169" s="12" t="s">
        <v>18937</v>
      </c>
      <c r="D2169" s="12" t="s">
        <v>19232</v>
      </c>
      <c r="E2169" s="12" t="s">
        <v>16963</v>
      </c>
      <c r="F2169" s="12">
        <v>4.2139119999999997</v>
      </c>
      <c r="G2169" s="12">
        <f t="shared" si="33"/>
        <v>4</v>
      </c>
    </row>
    <row r="2170" spans="1:7" x14ac:dyDescent="0.2">
      <c r="A2170" s="12" t="s">
        <v>16960</v>
      </c>
      <c r="B2170" s="12" t="s">
        <v>18920</v>
      </c>
      <c r="C2170" s="12" t="s">
        <v>18937</v>
      </c>
      <c r="D2170" s="12" t="s">
        <v>19233</v>
      </c>
      <c r="E2170" s="12" t="s">
        <v>16963</v>
      </c>
      <c r="F2170" s="12">
        <v>3.5420020000000001</v>
      </c>
      <c r="G2170" s="12">
        <f t="shared" si="33"/>
        <v>4</v>
      </c>
    </row>
    <row r="2171" spans="1:7" x14ac:dyDescent="0.2">
      <c r="A2171" s="12" t="s">
        <v>16960</v>
      </c>
      <c r="B2171" s="12" t="s">
        <v>18920</v>
      </c>
      <c r="C2171" s="12" t="s">
        <v>18941</v>
      </c>
      <c r="D2171" s="12" t="s">
        <v>19234</v>
      </c>
      <c r="E2171" s="12" t="s">
        <v>3188</v>
      </c>
      <c r="F2171" s="12">
        <v>3.7678590000000001</v>
      </c>
      <c r="G2171" s="12">
        <f t="shared" si="33"/>
        <v>4</v>
      </c>
    </row>
    <row r="2172" spans="1:7" x14ac:dyDescent="0.2">
      <c r="A2172" s="12" t="s">
        <v>16960</v>
      </c>
      <c r="B2172" s="12" t="s">
        <v>18920</v>
      </c>
      <c r="C2172" s="12" t="s">
        <v>18941</v>
      </c>
      <c r="D2172" s="12" t="s">
        <v>19235</v>
      </c>
      <c r="E2172" s="12" t="s">
        <v>16963</v>
      </c>
      <c r="F2172" s="12">
        <v>3.9242180000000002</v>
      </c>
      <c r="G2172" s="12">
        <f t="shared" si="33"/>
        <v>4</v>
      </c>
    </row>
    <row r="2173" spans="1:7" x14ac:dyDescent="0.2">
      <c r="A2173" s="12" t="s">
        <v>16960</v>
      </c>
      <c r="B2173" s="12" t="s">
        <v>18920</v>
      </c>
      <c r="C2173" s="12" t="s">
        <v>18941</v>
      </c>
      <c r="D2173" s="12" t="s">
        <v>19236</v>
      </c>
      <c r="E2173" s="12" t="s">
        <v>3188</v>
      </c>
      <c r="F2173" s="12">
        <v>3.5504519999999999</v>
      </c>
      <c r="G2173" s="12">
        <f t="shared" si="33"/>
        <v>4</v>
      </c>
    </row>
    <row r="2174" spans="1:7" x14ac:dyDescent="0.2">
      <c r="A2174" s="12" t="s">
        <v>16960</v>
      </c>
      <c r="B2174" s="12" t="s">
        <v>18920</v>
      </c>
      <c r="C2174" s="12" t="s">
        <v>18941</v>
      </c>
      <c r="D2174" s="12" t="s">
        <v>19237</v>
      </c>
      <c r="E2174" s="12" t="s">
        <v>16963</v>
      </c>
      <c r="F2174" s="12">
        <v>4.170388</v>
      </c>
      <c r="G2174" s="12">
        <f t="shared" si="33"/>
        <v>4</v>
      </c>
    </row>
    <row r="2175" spans="1:7" x14ac:dyDescent="0.2">
      <c r="A2175" s="12" t="s">
        <v>16960</v>
      </c>
      <c r="B2175" s="12" t="s">
        <v>18920</v>
      </c>
      <c r="C2175" s="12" t="s">
        <v>18937</v>
      </c>
      <c r="D2175" s="12" t="s">
        <v>19238</v>
      </c>
      <c r="E2175" s="12" t="s">
        <v>16963</v>
      </c>
      <c r="F2175" s="12">
        <v>3.8198850000000002</v>
      </c>
      <c r="G2175" s="12">
        <f t="shared" si="33"/>
        <v>4</v>
      </c>
    </row>
    <row r="2176" spans="1:7" x14ac:dyDescent="0.2">
      <c r="A2176" s="12" t="s">
        <v>16960</v>
      </c>
      <c r="B2176" s="12" t="s">
        <v>18920</v>
      </c>
      <c r="C2176" s="12" t="s">
        <v>18937</v>
      </c>
      <c r="D2176" s="12" t="s">
        <v>19239</v>
      </c>
      <c r="E2176" s="12" t="s">
        <v>16963</v>
      </c>
      <c r="F2176" s="12">
        <v>3.9688469999999998</v>
      </c>
      <c r="G2176" s="12">
        <f t="shared" si="33"/>
        <v>4</v>
      </c>
    </row>
    <row r="2177" spans="1:7" x14ac:dyDescent="0.2">
      <c r="A2177" s="12" t="s">
        <v>16960</v>
      </c>
      <c r="B2177" s="12" t="s">
        <v>18920</v>
      </c>
      <c r="C2177" s="12" t="s">
        <v>18937</v>
      </c>
      <c r="D2177" s="12" t="s">
        <v>19240</v>
      </c>
      <c r="E2177" s="12" t="s">
        <v>3188</v>
      </c>
      <c r="F2177" s="12">
        <v>3.902895</v>
      </c>
      <c r="G2177" s="12">
        <f t="shared" si="33"/>
        <v>4</v>
      </c>
    </row>
    <row r="2178" spans="1:7" x14ac:dyDescent="0.2">
      <c r="A2178" s="12" t="s">
        <v>16960</v>
      </c>
      <c r="B2178" s="12" t="s">
        <v>18920</v>
      </c>
      <c r="C2178" s="12" t="s">
        <v>18937</v>
      </c>
      <c r="D2178" s="12" t="s">
        <v>19241</v>
      </c>
      <c r="E2178" s="12" t="s">
        <v>3188</v>
      </c>
      <c r="F2178" s="12">
        <v>3.6721460000000001</v>
      </c>
      <c r="G2178" s="12">
        <f t="shared" ref="G2178:G2241" si="34">ROUND(F2178,0)</f>
        <v>4</v>
      </c>
    </row>
    <row r="2179" spans="1:7" x14ac:dyDescent="0.2">
      <c r="A2179" s="12" t="s">
        <v>16960</v>
      </c>
      <c r="B2179" s="12" t="s">
        <v>18920</v>
      </c>
      <c r="C2179" s="12" t="s">
        <v>18941</v>
      </c>
      <c r="D2179" s="12" t="s">
        <v>19242</v>
      </c>
      <c r="E2179" s="12" t="s">
        <v>16963</v>
      </c>
      <c r="F2179" s="12">
        <v>3.8295979999999998</v>
      </c>
      <c r="G2179" s="12">
        <f t="shared" si="34"/>
        <v>4</v>
      </c>
    </row>
    <row r="2180" spans="1:7" x14ac:dyDescent="0.2">
      <c r="A2180" s="12" t="s">
        <v>16960</v>
      </c>
      <c r="B2180" s="12" t="s">
        <v>18920</v>
      </c>
      <c r="C2180" s="12" t="s">
        <v>18941</v>
      </c>
      <c r="D2180" s="12" t="s">
        <v>19243</v>
      </c>
      <c r="E2180" s="12" t="s">
        <v>3188</v>
      </c>
      <c r="F2180" s="12">
        <v>4.1996659999999997</v>
      </c>
      <c r="G2180" s="12">
        <f t="shared" si="34"/>
        <v>4</v>
      </c>
    </row>
    <row r="2181" spans="1:7" x14ac:dyDescent="0.2">
      <c r="A2181" s="12" t="s">
        <v>16960</v>
      </c>
      <c r="B2181" s="12" t="s">
        <v>18920</v>
      </c>
      <c r="C2181" s="12" t="s">
        <v>18941</v>
      </c>
      <c r="D2181" s="12" t="s">
        <v>19244</v>
      </c>
      <c r="E2181" s="12" t="s">
        <v>16963</v>
      </c>
      <c r="F2181" s="12">
        <v>3.7990550000000001</v>
      </c>
      <c r="G2181" s="12">
        <f t="shared" si="34"/>
        <v>4</v>
      </c>
    </row>
    <row r="2182" spans="1:7" x14ac:dyDescent="0.2">
      <c r="A2182" s="12" t="s">
        <v>16960</v>
      </c>
      <c r="B2182" s="12" t="s">
        <v>18920</v>
      </c>
      <c r="C2182" s="12" t="s">
        <v>18941</v>
      </c>
      <c r="D2182" s="12" t="s">
        <v>19245</v>
      </c>
      <c r="E2182" s="12" t="s">
        <v>3188</v>
      </c>
      <c r="F2182" s="12">
        <v>3.9211369999999999</v>
      </c>
      <c r="G2182" s="12">
        <f t="shared" si="34"/>
        <v>4</v>
      </c>
    </row>
    <row r="2183" spans="1:7" x14ac:dyDescent="0.2">
      <c r="A2183" s="12" t="s">
        <v>16960</v>
      </c>
      <c r="B2183" s="12" t="s">
        <v>18920</v>
      </c>
      <c r="C2183" s="12" t="s">
        <v>18937</v>
      </c>
      <c r="D2183" s="12" t="s">
        <v>19246</v>
      </c>
      <c r="E2183" s="12" t="s">
        <v>3188</v>
      </c>
      <c r="F2183" s="12">
        <v>3.969312</v>
      </c>
      <c r="G2183" s="12">
        <f t="shared" si="34"/>
        <v>4</v>
      </c>
    </row>
    <row r="2184" spans="1:7" x14ac:dyDescent="0.2">
      <c r="A2184" s="12" t="s">
        <v>16960</v>
      </c>
      <c r="B2184" s="12" t="s">
        <v>18920</v>
      </c>
      <c r="C2184" s="12" t="s">
        <v>18941</v>
      </c>
      <c r="D2184" s="12" t="s">
        <v>19247</v>
      </c>
      <c r="E2184" s="12" t="s">
        <v>16963</v>
      </c>
      <c r="F2184" s="12">
        <v>3.792338</v>
      </c>
      <c r="G2184" s="12">
        <f t="shared" si="34"/>
        <v>4</v>
      </c>
    </row>
    <row r="2185" spans="1:7" x14ac:dyDescent="0.2">
      <c r="A2185" s="12" t="s">
        <v>16960</v>
      </c>
      <c r="B2185" s="12" t="s">
        <v>18920</v>
      </c>
      <c r="C2185" s="12" t="s">
        <v>18941</v>
      </c>
      <c r="D2185" s="12" t="s">
        <v>19248</v>
      </c>
      <c r="E2185" s="12" t="s">
        <v>16963</v>
      </c>
      <c r="F2185" s="12">
        <v>3.6234730000000002</v>
      </c>
      <c r="G2185" s="12">
        <f t="shared" si="34"/>
        <v>4</v>
      </c>
    </row>
    <row r="2186" spans="1:7" x14ac:dyDescent="0.2">
      <c r="A2186" s="12" t="s">
        <v>16960</v>
      </c>
      <c r="B2186" s="12" t="s">
        <v>18920</v>
      </c>
      <c r="C2186" s="12" t="s">
        <v>18941</v>
      </c>
      <c r="D2186" s="12" t="s">
        <v>19249</v>
      </c>
      <c r="E2186" s="12" t="s">
        <v>16963</v>
      </c>
      <c r="F2186" s="12">
        <v>4.1028000000000002</v>
      </c>
      <c r="G2186" s="12">
        <f t="shared" si="34"/>
        <v>4</v>
      </c>
    </row>
    <row r="2187" spans="1:7" x14ac:dyDescent="0.2">
      <c r="A2187" s="12" t="s">
        <v>16960</v>
      </c>
      <c r="B2187" s="12" t="s">
        <v>18920</v>
      </c>
      <c r="C2187" s="12" t="s">
        <v>18941</v>
      </c>
      <c r="D2187" s="12" t="s">
        <v>19250</v>
      </c>
      <c r="E2187" s="12" t="s">
        <v>16963</v>
      </c>
      <c r="F2187" s="12">
        <v>4.0675049999999997</v>
      </c>
      <c r="G2187" s="12">
        <f t="shared" si="34"/>
        <v>4</v>
      </c>
    </row>
    <row r="2188" spans="1:7" x14ac:dyDescent="0.2">
      <c r="A2188" s="12" t="s">
        <v>16960</v>
      </c>
      <c r="B2188" s="12" t="s">
        <v>18920</v>
      </c>
      <c r="C2188" s="12" t="s">
        <v>18937</v>
      </c>
      <c r="D2188" s="12" t="s">
        <v>19251</v>
      </c>
      <c r="E2188" s="12" t="s">
        <v>16963</v>
      </c>
      <c r="F2188" s="12">
        <v>3.6864509999999999</v>
      </c>
      <c r="G2188" s="12">
        <f t="shared" si="34"/>
        <v>4</v>
      </c>
    </row>
    <row r="2189" spans="1:7" x14ac:dyDescent="0.2">
      <c r="A2189" s="12" t="s">
        <v>16960</v>
      </c>
      <c r="B2189" s="12" t="s">
        <v>18920</v>
      </c>
      <c r="C2189" s="12" t="s">
        <v>18937</v>
      </c>
      <c r="D2189" s="12" t="s">
        <v>19252</v>
      </c>
      <c r="E2189" s="12" t="s">
        <v>3188</v>
      </c>
      <c r="F2189" s="12">
        <v>3.7319589999999998</v>
      </c>
      <c r="G2189" s="12">
        <f t="shared" si="34"/>
        <v>4</v>
      </c>
    </row>
    <row r="2190" spans="1:7" x14ac:dyDescent="0.2">
      <c r="A2190" s="12" t="s">
        <v>16960</v>
      </c>
      <c r="B2190" s="12" t="s">
        <v>18920</v>
      </c>
      <c r="C2190" s="12" t="s">
        <v>18937</v>
      </c>
      <c r="D2190" s="12" t="s">
        <v>19253</v>
      </c>
      <c r="E2190" s="12" t="s">
        <v>16963</v>
      </c>
      <c r="F2190" s="12">
        <v>3.7230859999999999</v>
      </c>
      <c r="G2190" s="12">
        <f t="shared" si="34"/>
        <v>4</v>
      </c>
    </row>
    <row r="2191" spans="1:7" x14ac:dyDescent="0.2">
      <c r="A2191" s="12" t="s">
        <v>16960</v>
      </c>
      <c r="B2191" s="12" t="s">
        <v>18920</v>
      </c>
      <c r="C2191" s="12" t="s">
        <v>18930</v>
      </c>
      <c r="D2191" s="12" t="s">
        <v>19254</v>
      </c>
      <c r="E2191" s="12" t="s">
        <v>16963</v>
      </c>
      <c r="F2191" s="12">
        <v>3.8443589999999999</v>
      </c>
      <c r="G2191" s="12">
        <f t="shared" si="34"/>
        <v>4</v>
      </c>
    </row>
    <row r="2192" spans="1:7" x14ac:dyDescent="0.2">
      <c r="A2192" s="12" t="s">
        <v>16960</v>
      </c>
      <c r="B2192" s="12" t="s">
        <v>18920</v>
      </c>
      <c r="C2192" s="12" t="s">
        <v>18930</v>
      </c>
      <c r="D2192" s="12" t="s">
        <v>19255</v>
      </c>
      <c r="E2192" s="12" t="s">
        <v>3188</v>
      </c>
      <c r="F2192" s="12">
        <v>3.6034000000000002</v>
      </c>
      <c r="G2192" s="12">
        <f t="shared" si="34"/>
        <v>4</v>
      </c>
    </row>
    <row r="2193" spans="1:7" x14ac:dyDescent="0.2">
      <c r="A2193" s="12" t="s">
        <v>16960</v>
      </c>
      <c r="B2193" s="12" t="s">
        <v>18920</v>
      </c>
      <c r="C2193" s="12" t="s">
        <v>18930</v>
      </c>
      <c r="D2193" s="12" t="s">
        <v>19256</v>
      </c>
      <c r="E2193" s="12" t="s">
        <v>3188</v>
      </c>
      <c r="F2193" s="12">
        <v>3.5129459999999999</v>
      </c>
      <c r="G2193" s="12">
        <f t="shared" si="34"/>
        <v>4</v>
      </c>
    </row>
    <row r="2194" spans="1:7" x14ac:dyDescent="0.2">
      <c r="A2194" s="12" t="s">
        <v>16960</v>
      </c>
      <c r="B2194" s="12" t="s">
        <v>18920</v>
      </c>
      <c r="C2194" s="12" t="s">
        <v>18930</v>
      </c>
      <c r="D2194" s="12" t="s">
        <v>19257</v>
      </c>
      <c r="E2194" s="12" t="s">
        <v>16963</v>
      </c>
      <c r="F2194" s="12">
        <v>3.7652580000000002</v>
      </c>
      <c r="G2194" s="12">
        <f t="shared" si="34"/>
        <v>4</v>
      </c>
    </row>
    <row r="2195" spans="1:7" x14ac:dyDescent="0.2">
      <c r="A2195" s="12" t="s">
        <v>16960</v>
      </c>
      <c r="B2195" s="12" t="s">
        <v>18920</v>
      </c>
      <c r="C2195" s="12" t="s">
        <v>18930</v>
      </c>
      <c r="D2195" s="12" t="s">
        <v>19258</v>
      </c>
      <c r="E2195" s="12" t="s">
        <v>16963</v>
      </c>
      <c r="F2195" s="12">
        <v>3.6631649999999998</v>
      </c>
      <c r="G2195" s="12">
        <f t="shared" si="34"/>
        <v>4</v>
      </c>
    </row>
    <row r="2196" spans="1:7" x14ac:dyDescent="0.2">
      <c r="A2196" s="12" t="s">
        <v>16960</v>
      </c>
      <c r="B2196" s="12" t="s">
        <v>18920</v>
      </c>
      <c r="C2196" s="12" t="s">
        <v>18930</v>
      </c>
      <c r="D2196" s="12" t="s">
        <v>19259</v>
      </c>
      <c r="E2196" s="12" t="s">
        <v>3188</v>
      </c>
      <c r="F2196" s="12">
        <v>3.7883270000000002</v>
      </c>
      <c r="G2196" s="12">
        <f t="shared" si="34"/>
        <v>4</v>
      </c>
    </row>
    <row r="2197" spans="1:7" x14ac:dyDescent="0.2">
      <c r="A2197" s="12" t="s">
        <v>16960</v>
      </c>
      <c r="B2197" s="12" t="s">
        <v>18920</v>
      </c>
      <c r="C2197" s="12" t="s">
        <v>18930</v>
      </c>
      <c r="D2197" s="12" t="s">
        <v>19260</v>
      </c>
      <c r="E2197" s="12" t="s">
        <v>16963</v>
      </c>
      <c r="F2197" s="12">
        <v>3.6064539999999998</v>
      </c>
      <c r="G2197" s="12">
        <f t="shared" si="34"/>
        <v>4</v>
      </c>
    </row>
    <row r="2198" spans="1:7" x14ac:dyDescent="0.2">
      <c r="A2198" s="12" t="s">
        <v>16960</v>
      </c>
      <c r="B2198" s="12" t="s">
        <v>18920</v>
      </c>
      <c r="C2198" s="12" t="s">
        <v>18930</v>
      </c>
      <c r="D2198" s="12" t="s">
        <v>19261</v>
      </c>
      <c r="E2198" s="12" t="s">
        <v>3188</v>
      </c>
      <c r="F2198" s="12">
        <v>3.6325509999999999</v>
      </c>
      <c r="G2198" s="12">
        <f t="shared" si="34"/>
        <v>4</v>
      </c>
    </row>
    <row r="2199" spans="1:7" x14ac:dyDescent="0.2">
      <c r="A2199" s="12" t="s">
        <v>16960</v>
      </c>
      <c r="B2199" s="12" t="s">
        <v>18920</v>
      </c>
      <c r="C2199" s="12" t="s">
        <v>18930</v>
      </c>
      <c r="D2199" s="12" t="s">
        <v>19262</v>
      </c>
      <c r="E2199" s="12" t="s">
        <v>16963</v>
      </c>
      <c r="F2199" s="12">
        <v>3.6420859999999999</v>
      </c>
      <c r="G2199" s="12">
        <f t="shared" si="34"/>
        <v>4</v>
      </c>
    </row>
    <row r="2200" spans="1:7" x14ac:dyDescent="0.2">
      <c r="A2200" s="12" t="s">
        <v>16960</v>
      </c>
      <c r="B2200" s="12" t="s">
        <v>18920</v>
      </c>
      <c r="C2200" s="12" t="s">
        <v>18930</v>
      </c>
      <c r="D2200" s="12" t="s">
        <v>19263</v>
      </c>
      <c r="E2200" s="12" t="s">
        <v>3188</v>
      </c>
      <c r="F2200" s="12">
        <v>3.633216</v>
      </c>
      <c r="G2200" s="12">
        <f t="shared" si="34"/>
        <v>4</v>
      </c>
    </row>
    <row r="2201" spans="1:7" x14ac:dyDescent="0.2">
      <c r="A2201" s="12" t="s">
        <v>16960</v>
      </c>
      <c r="B2201" s="12" t="s">
        <v>18920</v>
      </c>
      <c r="C2201" s="12" t="s">
        <v>18930</v>
      </c>
      <c r="D2201" s="12" t="s">
        <v>19264</v>
      </c>
      <c r="E2201" s="12" t="s">
        <v>16963</v>
      </c>
      <c r="F2201" s="12">
        <v>3.6334209999999998</v>
      </c>
      <c r="G2201" s="12">
        <f t="shared" si="34"/>
        <v>4</v>
      </c>
    </row>
    <row r="2202" spans="1:7" x14ac:dyDescent="0.2">
      <c r="A2202" s="12" t="s">
        <v>16960</v>
      </c>
      <c r="B2202" s="12" t="s">
        <v>18920</v>
      </c>
      <c r="C2202" s="12" t="s">
        <v>18930</v>
      </c>
      <c r="D2202" s="12" t="s">
        <v>19265</v>
      </c>
      <c r="E2202" s="12" t="s">
        <v>3188</v>
      </c>
      <c r="F2202" s="12">
        <v>3.8110529999999998</v>
      </c>
      <c r="G2202" s="12">
        <f t="shared" si="34"/>
        <v>4</v>
      </c>
    </row>
    <row r="2203" spans="1:7" x14ac:dyDescent="0.2">
      <c r="A2203" s="12" t="s">
        <v>16960</v>
      </c>
      <c r="B2203" s="12" t="s">
        <v>18920</v>
      </c>
      <c r="C2203" s="12" t="s">
        <v>18930</v>
      </c>
      <c r="D2203" s="12" t="s">
        <v>19266</v>
      </c>
      <c r="E2203" s="12" t="s">
        <v>16963</v>
      </c>
      <c r="F2203" s="12">
        <v>3.8741460000000001</v>
      </c>
      <c r="G2203" s="12">
        <f t="shared" si="34"/>
        <v>4</v>
      </c>
    </row>
    <row r="2204" spans="1:7" x14ac:dyDescent="0.2">
      <c r="A2204" s="12" t="s">
        <v>16960</v>
      </c>
      <c r="B2204" s="12" t="s">
        <v>18920</v>
      </c>
      <c r="C2204" s="12" t="s">
        <v>18930</v>
      </c>
      <c r="D2204" s="12" t="s">
        <v>19267</v>
      </c>
      <c r="E2204" s="12" t="s">
        <v>3188</v>
      </c>
      <c r="F2204" s="12">
        <v>3.753279</v>
      </c>
      <c r="G2204" s="12">
        <f t="shared" si="34"/>
        <v>4</v>
      </c>
    </row>
    <row r="2205" spans="1:7" x14ac:dyDescent="0.2">
      <c r="A2205" s="12" t="s">
        <v>16960</v>
      </c>
      <c r="B2205" s="12" t="s">
        <v>18920</v>
      </c>
      <c r="C2205" s="12" t="s">
        <v>18930</v>
      </c>
      <c r="D2205" s="12" t="s">
        <v>19268</v>
      </c>
      <c r="E2205" s="12" t="s">
        <v>3188</v>
      </c>
      <c r="F2205" s="12">
        <v>3.6890360000000002</v>
      </c>
      <c r="G2205" s="12">
        <f t="shared" si="34"/>
        <v>4</v>
      </c>
    </row>
    <row r="2206" spans="1:7" x14ac:dyDescent="0.2">
      <c r="A2206" s="12" t="s">
        <v>16960</v>
      </c>
      <c r="B2206" s="12" t="s">
        <v>18920</v>
      </c>
      <c r="C2206" s="12" t="s">
        <v>18930</v>
      </c>
      <c r="D2206" s="12" t="s">
        <v>19269</v>
      </c>
      <c r="E2206" s="12" t="s">
        <v>16963</v>
      </c>
      <c r="F2206" s="12">
        <v>3.6972640000000001</v>
      </c>
      <c r="G2206" s="12">
        <f t="shared" si="34"/>
        <v>4</v>
      </c>
    </row>
    <row r="2207" spans="1:7" x14ac:dyDescent="0.2">
      <c r="A2207" s="12" t="s">
        <v>16960</v>
      </c>
      <c r="B2207" s="12" t="s">
        <v>18920</v>
      </c>
      <c r="C2207" s="12" t="s">
        <v>18930</v>
      </c>
      <c r="D2207" s="12" t="s">
        <v>19270</v>
      </c>
      <c r="E2207" s="12" t="s">
        <v>16963</v>
      </c>
      <c r="F2207" s="12">
        <v>3.7170610000000002</v>
      </c>
      <c r="G2207" s="12">
        <f t="shared" si="34"/>
        <v>4</v>
      </c>
    </row>
    <row r="2208" spans="1:7" x14ac:dyDescent="0.2">
      <c r="A2208" s="12" t="s">
        <v>16960</v>
      </c>
      <c r="B2208" s="12" t="s">
        <v>18920</v>
      </c>
      <c r="C2208" s="12" t="s">
        <v>18930</v>
      </c>
      <c r="D2208" s="12" t="s">
        <v>19271</v>
      </c>
      <c r="E2208" s="12" t="s">
        <v>3188</v>
      </c>
      <c r="F2208" s="12">
        <v>4.3430239999999998</v>
      </c>
      <c r="G2208" s="12">
        <f t="shared" si="34"/>
        <v>4</v>
      </c>
    </row>
    <row r="2209" spans="1:7" x14ac:dyDescent="0.2">
      <c r="A2209" s="12" t="s">
        <v>16960</v>
      </c>
      <c r="B2209" s="12" t="s">
        <v>18920</v>
      </c>
      <c r="C2209" s="12" t="s">
        <v>18930</v>
      </c>
      <c r="D2209" s="12" t="s">
        <v>19272</v>
      </c>
      <c r="E2209" s="12" t="s">
        <v>16963</v>
      </c>
      <c r="F2209" s="12">
        <v>3.7380059999999999</v>
      </c>
      <c r="G2209" s="12">
        <f t="shared" si="34"/>
        <v>4</v>
      </c>
    </row>
    <row r="2210" spans="1:7" x14ac:dyDescent="0.2">
      <c r="A2210" s="12" t="s">
        <v>16960</v>
      </c>
      <c r="B2210" s="12" t="s">
        <v>18920</v>
      </c>
      <c r="C2210" s="12" t="s">
        <v>18930</v>
      </c>
      <c r="D2210" s="12" t="s">
        <v>19273</v>
      </c>
      <c r="E2210" s="12" t="s">
        <v>16963</v>
      </c>
      <c r="F2210" s="12">
        <v>3.6529029999999998</v>
      </c>
      <c r="G2210" s="12">
        <f t="shared" si="34"/>
        <v>4</v>
      </c>
    </row>
    <row r="2211" spans="1:7" x14ac:dyDescent="0.2">
      <c r="A2211" s="12" t="s">
        <v>16960</v>
      </c>
      <c r="B2211" s="12" t="s">
        <v>18920</v>
      </c>
      <c r="C2211" s="12" t="s">
        <v>18930</v>
      </c>
      <c r="D2211" s="12" t="s">
        <v>19274</v>
      </c>
      <c r="E2211" s="12" t="s">
        <v>3188</v>
      </c>
      <c r="F2211" s="12">
        <v>3.6637940000000002</v>
      </c>
      <c r="G2211" s="12">
        <f t="shared" si="34"/>
        <v>4</v>
      </c>
    </row>
    <row r="2212" spans="1:7" x14ac:dyDescent="0.2">
      <c r="A2212" s="12" t="s">
        <v>16960</v>
      </c>
      <c r="B2212" s="12" t="s">
        <v>18920</v>
      </c>
      <c r="C2212" s="12" t="s">
        <v>18941</v>
      </c>
      <c r="D2212" s="12" t="s">
        <v>19275</v>
      </c>
      <c r="E2212" s="12" t="s">
        <v>16963</v>
      </c>
      <c r="F2212" s="12">
        <v>4.1152819999999997</v>
      </c>
      <c r="G2212" s="12">
        <f t="shared" si="34"/>
        <v>4</v>
      </c>
    </row>
    <row r="2213" spans="1:7" x14ac:dyDescent="0.2">
      <c r="A2213" s="12" t="s">
        <v>16960</v>
      </c>
      <c r="B2213" s="12" t="s">
        <v>18920</v>
      </c>
      <c r="C2213" s="12" t="s">
        <v>18941</v>
      </c>
      <c r="D2213" s="12" t="s">
        <v>19276</v>
      </c>
      <c r="E2213" s="12" t="s">
        <v>3188</v>
      </c>
      <c r="F2213" s="12">
        <v>4.0390439999999996</v>
      </c>
      <c r="G2213" s="12">
        <f t="shared" si="34"/>
        <v>4</v>
      </c>
    </row>
    <row r="2214" spans="1:7" x14ac:dyDescent="0.2">
      <c r="A2214" s="12" t="s">
        <v>16960</v>
      </c>
      <c r="B2214" s="12" t="s">
        <v>18920</v>
      </c>
      <c r="C2214" s="12" t="s">
        <v>18941</v>
      </c>
      <c r="D2214" s="12" t="s">
        <v>19277</v>
      </c>
      <c r="E2214" s="12" t="s">
        <v>3188</v>
      </c>
      <c r="F2214" s="12">
        <v>3.7669540000000001</v>
      </c>
      <c r="G2214" s="12">
        <f t="shared" si="34"/>
        <v>4</v>
      </c>
    </row>
    <row r="2215" spans="1:7" x14ac:dyDescent="0.2">
      <c r="A2215" s="12" t="s">
        <v>16960</v>
      </c>
      <c r="B2215" s="12" t="s">
        <v>18920</v>
      </c>
      <c r="C2215" s="12" t="s">
        <v>18937</v>
      </c>
      <c r="D2215" s="12" t="s">
        <v>19278</v>
      </c>
      <c r="E2215" s="12" t="s">
        <v>16963</v>
      </c>
      <c r="F2215" s="12">
        <v>4.0177649999999998</v>
      </c>
      <c r="G2215" s="12">
        <f t="shared" si="34"/>
        <v>4</v>
      </c>
    </row>
    <row r="2216" spans="1:7" x14ac:dyDescent="0.2">
      <c r="A2216" s="12" t="s">
        <v>16960</v>
      </c>
      <c r="B2216" s="12" t="s">
        <v>18920</v>
      </c>
      <c r="C2216" s="12" t="s">
        <v>18941</v>
      </c>
      <c r="D2216" s="12" t="s">
        <v>19279</v>
      </c>
      <c r="E2216" s="12" t="s">
        <v>16963</v>
      </c>
      <c r="F2216" s="12">
        <v>3.8911199999999999</v>
      </c>
      <c r="G2216" s="12">
        <f t="shared" si="34"/>
        <v>4</v>
      </c>
    </row>
    <row r="2217" spans="1:7" x14ac:dyDescent="0.2">
      <c r="A2217" s="12" t="s">
        <v>16960</v>
      </c>
      <c r="B2217" s="12" t="s">
        <v>18920</v>
      </c>
      <c r="C2217" s="12" t="s">
        <v>18941</v>
      </c>
      <c r="D2217" s="12" t="s">
        <v>19280</v>
      </c>
      <c r="E2217" s="12" t="s">
        <v>3188</v>
      </c>
      <c r="F2217" s="12">
        <v>3.731719</v>
      </c>
      <c r="G2217" s="12">
        <f t="shared" si="34"/>
        <v>4</v>
      </c>
    </row>
    <row r="2218" spans="1:7" x14ac:dyDescent="0.2">
      <c r="A2218" s="12" t="s">
        <v>16960</v>
      </c>
      <c r="B2218" s="12" t="s">
        <v>18920</v>
      </c>
      <c r="C2218" s="12" t="s">
        <v>18941</v>
      </c>
      <c r="D2218" s="12" t="s">
        <v>19281</v>
      </c>
      <c r="E2218" s="12" t="s">
        <v>3188</v>
      </c>
      <c r="F2218" s="12">
        <v>3.7758729999999998</v>
      </c>
      <c r="G2218" s="12">
        <f t="shared" si="34"/>
        <v>4</v>
      </c>
    </row>
    <row r="2219" spans="1:7" x14ac:dyDescent="0.2">
      <c r="A2219" s="12" t="s">
        <v>16960</v>
      </c>
      <c r="B2219" s="12" t="s">
        <v>18920</v>
      </c>
      <c r="C2219" s="12" t="s">
        <v>18937</v>
      </c>
      <c r="D2219" s="12" t="s">
        <v>19282</v>
      </c>
      <c r="E2219" s="12" t="s">
        <v>3188</v>
      </c>
      <c r="F2219" s="12">
        <v>3.8427509999999998</v>
      </c>
      <c r="G2219" s="12">
        <f t="shared" si="34"/>
        <v>4</v>
      </c>
    </row>
    <row r="2220" spans="1:7" x14ac:dyDescent="0.2">
      <c r="A2220" s="12" t="s">
        <v>16960</v>
      </c>
      <c r="B2220" s="12" t="s">
        <v>18920</v>
      </c>
      <c r="C2220" s="12" t="s">
        <v>18937</v>
      </c>
      <c r="D2220" s="12" t="s">
        <v>19283</v>
      </c>
      <c r="E2220" s="12" t="s">
        <v>16963</v>
      </c>
      <c r="F2220" s="12">
        <v>4.0355119999999998</v>
      </c>
      <c r="G2220" s="12">
        <f t="shared" si="34"/>
        <v>4</v>
      </c>
    </row>
    <row r="2221" spans="1:7" x14ac:dyDescent="0.2">
      <c r="A2221" s="12" t="s">
        <v>16960</v>
      </c>
      <c r="B2221" s="12" t="s">
        <v>18920</v>
      </c>
      <c r="C2221" s="12" t="s">
        <v>18941</v>
      </c>
      <c r="D2221" s="12" t="s">
        <v>19284</v>
      </c>
      <c r="E2221" s="12" t="s">
        <v>16963</v>
      </c>
      <c r="F2221" s="12">
        <v>4.1028349999999998</v>
      </c>
      <c r="G2221" s="12">
        <f t="shared" si="34"/>
        <v>4</v>
      </c>
    </row>
    <row r="2222" spans="1:7" x14ac:dyDescent="0.2">
      <c r="A2222" s="12" t="s">
        <v>16960</v>
      </c>
      <c r="B2222" s="12" t="s">
        <v>18920</v>
      </c>
      <c r="C2222" s="12" t="s">
        <v>18921</v>
      </c>
      <c r="D2222" s="12" t="s">
        <v>19285</v>
      </c>
      <c r="E2222" s="12" t="s">
        <v>16963</v>
      </c>
      <c r="F2222" s="12">
        <v>3.9336980000000001</v>
      </c>
      <c r="G2222" s="12">
        <f t="shared" si="34"/>
        <v>4</v>
      </c>
    </row>
    <row r="2223" spans="1:7" x14ac:dyDescent="0.2">
      <c r="A2223" s="12" t="s">
        <v>16960</v>
      </c>
      <c r="B2223" s="12" t="s">
        <v>18920</v>
      </c>
      <c r="C2223" s="12" t="s">
        <v>18921</v>
      </c>
      <c r="D2223" s="12" t="s">
        <v>19286</v>
      </c>
      <c r="E2223" s="12" t="s">
        <v>16963</v>
      </c>
      <c r="F2223" s="12">
        <v>4.0176759999999998</v>
      </c>
      <c r="G2223" s="12">
        <f t="shared" si="34"/>
        <v>4</v>
      </c>
    </row>
    <row r="2224" spans="1:7" x14ac:dyDescent="0.2">
      <c r="A2224" s="12" t="s">
        <v>16960</v>
      </c>
      <c r="B2224" s="12" t="s">
        <v>18920</v>
      </c>
      <c r="C2224" s="12" t="s">
        <v>18921</v>
      </c>
      <c r="D2224" s="12" t="s">
        <v>19287</v>
      </c>
      <c r="E2224" s="12" t="s">
        <v>3188</v>
      </c>
      <c r="F2224" s="12">
        <v>3.835601</v>
      </c>
      <c r="G2224" s="12">
        <f t="shared" si="34"/>
        <v>4</v>
      </c>
    </row>
    <row r="2225" spans="1:7" x14ac:dyDescent="0.2">
      <c r="A2225" s="12" t="s">
        <v>16960</v>
      </c>
      <c r="B2225" s="12" t="s">
        <v>18920</v>
      </c>
      <c r="C2225" s="12" t="s">
        <v>18921</v>
      </c>
      <c r="D2225" s="12" t="s">
        <v>19288</v>
      </c>
      <c r="E2225" s="12" t="s">
        <v>3188</v>
      </c>
      <c r="F2225" s="12">
        <v>3.6350250000000002</v>
      </c>
      <c r="G2225" s="12">
        <f t="shared" si="34"/>
        <v>4</v>
      </c>
    </row>
    <row r="2226" spans="1:7" x14ac:dyDescent="0.2">
      <c r="A2226" s="12" t="s">
        <v>16960</v>
      </c>
      <c r="B2226" s="12" t="s">
        <v>18920</v>
      </c>
      <c r="C2226" s="12" t="s">
        <v>18921</v>
      </c>
      <c r="D2226" s="12" t="s">
        <v>19289</v>
      </c>
      <c r="E2226" s="12" t="s">
        <v>16963</v>
      </c>
      <c r="F2226" s="12">
        <v>3.8685719999999999</v>
      </c>
      <c r="G2226" s="12">
        <f t="shared" si="34"/>
        <v>4</v>
      </c>
    </row>
    <row r="2227" spans="1:7" x14ac:dyDescent="0.2">
      <c r="A2227" s="12" t="s">
        <v>16960</v>
      </c>
      <c r="B2227" s="12" t="s">
        <v>18920</v>
      </c>
      <c r="C2227" s="12" t="s">
        <v>18921</v>
      </c>
      <c r="D2227" s="12" t="s">
        <v>19290</v>
      </c>
      <c r="E2227" s="12" t="s">
        <v>3188</v>
      </c>
      <c r="F2227" s="12">
        <v>3.6304810000000001</v>
      </c>
      <c r="G2227" s="12">
        <f t="shared" si="34"/>
        <v>4</v>
      </c>
    </row>
    <row r="2228" spans="1:7" x14ac:dyDescent="0.2">
      <c r="A2228" s="12" t="s">
        <v>16960</v>
      </c>
      <c r="B2228" s="12" t="s">
        <v>18920</v>
      </c>
      <c r="C2228" s="12" t="s">
        <v>18921</v>
      </c>
      <c r="D2228" s="12" t="s">
        <v>19291</v>
      </c>
      <c r="E2228" s="12" t="s">
        <v>3188</v>
      </c>
      <c r="F2228" s="12">
        <v>4.0634230000000002</v>
      </c>
      <c r="G2228" s="12">
        <f t="shared" si="34"/>
        <v>4</v>
      </c>
    </row>
    <row r="2229" spans="1:7" x14ac:dyDescent="0.2">
      <c r="A2229" s="12" t="s">
        <v>16960</v>
      </c>
      <c r="B2229" s="12" t="s">
        <v>18920</v>
      </c>
      <c r="C2229" s="12" t="s">
        <v>18921</v>
      </c>
      <c r="D2229" s="12" t="s">
        <v>19292</v>
      </c>
      <c r="E2229" s="12" t="s">
        <v>3188</v>
      </c>
      <c r="F2229" s="12">
        <v>3.7454499999999999</v>
      </c>
      <c r="G2229" s="12">
        <f t="shared" si="34"/>
        <v>4</v>
      </c>
    </row>
    <row r="2230" spans="1:7" x14ac:dyDescent="0.2">
      <c r="A2230" s="12" t="s">
        <v>16960</v>
      </c>
      <c r="B2230" s="12" t="s">
        <v>18920</v>
      </c>
      <c r="C2230" s="12" t="s">
        <v>18921</v>
      </c>
      <c r="D2230" s="12" t="s">
        <v>19293</v>
      </c>
      <c r="E2230" s="12" t="s">
        <v>16963</v>
      </c>
      <c r="F2230" s="12">
        <v>3.8804880000000002</v>
      </c>
      <c r="G2230" s="12">
        <f t="shared" si="34"/>
        <v>4</v>
      </c>
    </row>
    <row r="2231" spans="1:7" x14ac:dyDescent="0.2">
      <c r="A2231" s="12" t="s">
        <v>16960</v>
      </c>
      <c r="B2231" s="12" t="s">
        <v>18920</v>
      </c>
      <c r="C2231" s="12" t="s">
        <v>18921</v>
      </c>
      <c r="D2231" s="12" t="s">
        <v>19294</v>
      </c>
      <c r="E2231" s="12" t="s">
        <v>16963</v>
      </c>
      <c r="F2231" s="12">
        <v>3.7252990000000001</v>
      </c>
      <c r="G2231" s="12">
        <f t="shared" si="34"/>
        <v>4</v>
      </c>
    </row>
    <row r="2232" spans="1:7" x14ac:dyDescent="0.2">
      <c r="A2232" s="12" t="s">
        <v>16960</v>
      </c>
      <c r="B2232" s="12" t="s">
        <v>18920</v>
      </c>
      <c r="C2232" s="12" t="s">
        <v>18921</v>
      </c>
      <c r="D2232" s="12" t="s">
        <v>19295</v>
      </c>
      <c r="E2232" s="12" t="s">
        <v>16963</v>
      </c>
      <c r="F2232" s="12">
        <v>3.7116069999999999</v>
      </c>
      <c r="G2232" s="12">
        <f t="shared" si="34"/>
        <v>4</v>
      </c>
    </row>
    <row r="2233" spans="1:7" x14ac:dyDescent="0.2">
      <c r="A2233" s="12" t="s">
        <v>16960</v>
      </c>
      <c r="B2233" s="12" t="s">
        <v>18920</v>
      </c>
      <c r="C2233" s="12" t="s">
        <v>18921</v>
      </c>
      <c r="D2233" s="12" t="s">
        <v>19296</v>
      </c>
      <c r="E2233" s="12" t="s">
        <v>3188</v>
      </c>
      <c r="F2233" s="12">
        <v>3.7280989999999998</v>
      </c>
      <c r="G2233" s="12">
        <f t="shared" si="34"/>
        <v>4</v>
      </c>
    </row>
    <row r="2234" spans="1:7" x14ac:dyDescent="0.2">
      <c r="A2234" s="12" t="s">
        <v>16960</v>
      </c>
      <c r="B2234" s="12" t="s">
        <v>18920</v>
      </c>
      <c r="C2234" s="12" t="s">
        <v>18921</v>
      </c>
      <c r="D2234" s="12" t="s">
        <v>19297</v>
      </c>
      <c r="E2234" s="12" t="s">
        <v>16963</v>
      </c>
      <c r="F2234" s="12">
        <v>4.0357139999999996</v>
      </c>
      <c r="G2234" s="12">
        <f t="shared" si="34"/>
        <v>4</v>
      </c>
    </row>
    <row r="2235" spans="1:7" x14ac:dyDescent="0.2">
      <c r="A2235" s="12" t="s">
        <v>16960</v>
      </c>
      <c r="B2235" s="12" t="s">
        <v>18920</v>
      </c>
      <c r="C2235" s="12" t="s">
        <v>18921</v>
      </c>
      <c r="D2235" s="12" t="s">
        <v>19298</v>
      </c>
      <c r="E2235" s="12" t="s">
        <v>3188</v>
      </c>
      <c r="F2235" s="12">
        <v>3.8251210000000002</v>
      </c>
      <c r="G2235" s="12">
        <f t="shared" si="34"/>
        <v>4</v>
      </c>
    </row>
    <row r="2236" spans="1:7" x14ac:dyDescent="0.2">
      <c r="A2236" s="12" t="s">
        <v>16960</v>
      </c>
      <c r="B2236" s="12" t="s">
        <v>18920</v>
      </c>
      <c r="C2236" s="12" t="s">
        <v>18921</v>
      </c>
      <c r="D2236" s="12" t="s">
        <v>19299</v>
      </c>
      <c r="E2236" s="12" t="s">
        <v>3188</v>
      </c>
      <c r="F2236" s="12">
        <v>3.6788340000000002</v>
      </c>
      <c r="G2236" s="12">
        <f t="shared" si="34"/>
        <v>4</v>
      </c>
    </row>
    <row r="2237" spans="1:7" x14ac:dyDescent="0.2">
      <c r="A2237" s="12" t="s">
        <v>16960</v>
      </c>
      <c r="B2237" s="12" t="s">
        <v>18920</v>
      </c>
      <c r="C2237" s="12" t="s">
        <v>18921</v>
      </c>
      <c r="D2237" s="12" t="s">
        <v>19300</v>
      </c>
      <c r="E2237" s="12" t="s">
        <v>3188</v>
      </c>
      <c r="F2237" s="12">
        <v>3.5872989999999998</v>
      </c>
      <c r="G2237" s="12">
        <f t="shared" si="34"/>
        <v>4</v>
      </c>
    </row>
    <row r="2238" spans="1:7" x14ac:dyDescent="0.2">
      <c r="A2238" s="12" t="s">
        <v>16960</v>
      </c>
      <c r="B2238" s="12" t="s">
        <v>18920</v>
      </c>
      <c r="C2238" s="12" t="s">
        <v>18921</v>
      </c>
      <c r="D2238" s="12" t="s">
        <v>19301</v>
      </c>
      <c r="E2238" s="12" t="s">
        <v>3188</v>
      </c>
      <c r="F2238" s="12">
        <v>3.643084</v>
      </c>
      <c r="G2238" s="12">
        <f t="shared" si="34"/>
        <v>4</v>
      </c>
    </row>
    <row r="2239" spans="1:7" x14ac:dyDescent="0.2">
      <c r="A2239" s="12" t="s">
        <v>16960</v>
      </c>
      <c r="B2239" s="12" t="s">
        <v>18920</v>
      </c>
      <c r="C2239" s="12" t="s">
        <v>18921</v>
      </c>
      <c r="D2239" s="12" t="s">
        <v>19302</v>
      </c>
      <c r="E2239" s="12" t="s">
        <v>3188</v>
      </c>
      <c r="F2239" s="12">
        <v>3.892995</v>
      </c>
      <c r="G2239" s="12">
        <f t="shared" si="34"/>
        <v>4</v>
      </c>
    </row>
    <row r="2240" spans="1:7" x14ac:dyDescent="0.2">
      <c r="A2240" s="12" t="s">
        <v>16960</v>
      </c>
      <c r="B2240" s="12" t="s">
        <v>18920</v>
      </c>
      <c r="C2240" s="12" t="s">
        <v>18921</v>
      </c>
      <c r="D2240" s="12" t="s">
        <v>19303</v>
      </c>
      <c r="E2240" s="12" t="s">
        <v>3188</v>
      </c>
      <c r="F2240" s="12">
        <v>3.9488370000000002</v>
      </c>
      <c r="G2240" s="12">
        <f t="shared" si="34"/>
        <v>4</v>
      </c>
    </row>
    <row r="2241" spans="1:7" x14ac:dyDescent="0.2">
      <c r="A2241" s="12" t="s">
        <v>16960</v>
      </c>
      <c r="B2241" s="12" t="s">
        <v>18920</v>
      </c>
      <c r="C2241" s="12" t="s">
        <v>18921</v>
      </c>
      <c r="D2241" s="12" t="s">
        <v>19304</v>
      </c>
      <c r="E2241" s="12" t="s">
        <v>16963</v>
      </c>
      <c r="F2241" s="12">
        <v>3.8016209999999999</v>
      </c>
      <c r="G2241" s="12">
        <f t="shared" si="34"/>
        <v>4</v>
      </c>
    </row>
    <row r="2242" spans="1:7" x14ac:dyDescent="0.2">
      <c r="A2242" s="12" t="s">
        <v>16960</v>
      </c>
      <c r="B2242" s="12" t="s">
        <v>18920</v>
      </c>
      <c r="C2242" s="12" t="s">
        <v>18921</v>
      </c>
      <c r="D2242" s="12" t="s">
        <v>19305</v>
      </c>
      <c r="E2242" s="12" t="s">
        <v>16963</v>
      </c>
      <c r="F2242" s="12">
        <v>3.5831900000000001</v>
      </c>
      <c r="G2242" s="12">
        <f t="shared" ref="G2242:G2305" si="35">ROUND(F2242,0)</f>
        <v>4</v>
      </c>
    </row>
    <row r="2243" spans="1:7" x14ac:dyDescent="0.2">
      <c r="A2243" s="12" t="s">
        <v>16960</v>
      </c>
      <c r="B2243" s="12" t="s">
        <v>18920</v>
      </c>
      <c r="C2243" s="12" t="s">
        <v>18921</v>
      </c>
      <c r="D2243" s="12" t="s">
        <v>19306</v>
      </c>
      <c r="E2243" s="12" t="s">
        <v>3188</v>
      </c>
      <c r="F2243" s="12">
        <v>3.8083480000000001</v>
      </c>
      <c r="G2243" s="12">
        <f t="shared" si="35"/>
        <v>4</v>
      </c>
    </row>
    <row r="2244" spans="1:7" x14ac:dyDescent="0.2">
      <c r="A2244" s="12" t="s">
        <v>16960</v>
      </c>
      <c r="B2244" s="12" t="s">
        <v>18920</v>
      </c>
      <c r="C2244" s="12" t="s">
        <v>18921</v>
      </c>
      <c r="D2244" s="12" t="s">
        <v>19307</v>
      </c>
      <c r="E2244" s="12" t="s">
        <v>16963</v>
      </c>
      <c r="F2244" s="12">
        <v>3.599971</v>
      </c>
      <c r="G2244" s="12">
        <f t="shared" si="35"/>
        <v>4</v>
      </c>
    </row>
    <row r="2245" spans="1:7" x14ac:dyDescent="0.2">
      <c r="A2245" s="12" t="s">
        <v>16960</v>
      </c>
      <c r="B2245" s="12" t="s">
        <v>18920</v>
      </c>
      <c r="C2245" s="12" t="s">
        <v>18921</v>
      </c>
      <c r="D2245" s="12" t="s">
        <v>19308</v>
      </c>
      <c r="E2245" s="12" t="s">
        <v>16963</v>
      </c>
      <c r="F2245" s="12">
        <v>3.605731</v>
      </c>
      <c r="G2245" s="12">
        <f t="shared" si="35"/>
        <v>4</v>
      </c>
    </row>
    <row r="2246" spans="1:7" x14ac:dyDescent="0.2">
      <c r="A2246" s="12" t="s">
        <v>16960</v>
      </c>
      <c r="B2246" s="12" t="s">
        <v>18920</v>
      </c>
      <c r="C2246" s="12" t="s">
        <v>18921</v>
      </c>
      <c r="D2246" s="12" t="s">
        <v>19309</v>
      </c>
      <c r="E2246" s="12" t="s">
        <v>3188</v>
      </c>
      <c r="F2246" s="12">
        <v>3.9318469999999999</v>
      </c>
      <c r="G2246" s="12">
        <f t="shared" si="35"/>
        <v>4</v>
      </c>
    </row>
    <row r="2247" spans="1:7" x14ac:dyDescent="0.2">
      <c r="A2247" s="12" t="s">
        <v>16960</v>
      </c>
      <c r="B2247" s="12" t="s">
        <v>18920</v>
      </c>
      <c r="C2247" s="12" t="s">
        <v>18921</v>
      </c>
      <c r="D2247" s="12" t="s">
        <v>19310</v>
      </c>
      <c r="E2247" s="12" t="s">
        <v>3188</v>
      </c>
      <c r="F2247" s="12">
        <v>3.9752190000000001</v>
      </c>
      <c r="G2247" s="12">
        <f t="shared" si="35"/>
        <v>4</v>
      </c>
    </row>
    <row r="2248" spans="1:7" x14ac:dyDescent="0.2">
      <c r="A2248" s="12" t="s">
        <v>16960</v>
      </c>
      <c r="B2248" s="12" t="s">
        <v>18920</v>
      </c>
      <c r="C2248" s="12" t="s">
        <v>18921</v>
      </c>
      <c r="D2248" s="12" t="s">
        <v>19311</v>
      </c>
      <c r="E2248" s="12" t="s">
        <v>16963</v>
      </c>
      <c r="F2248" s="12">
        <v>3.9043019999999999</v>
      </c>
      <c r="G2248" s="12">
        <f t="shared" si="35"/>
        <v>4</v>
      </c>
    </row>
    <row r="2249" spans="1:7" x14ac:dyDescent="0.2">
      <c r="A2249" s="12" t="s">
        <v>16960</v>
      </c>
      <c r="B2249" s="12" t="s">
        <v>18920</v>
      </c>
      <c r="C2249" s="12" t="s">
        <v>18921</v>
      </c>
      <c r="D2249" s="12" t="s">
        <v>19312</v>
      </c>
      <c r="E2249" s="12" t="s">
        <v>3188</v>
      </c>
      <c r="F2249" s="12">
        <v>3.878898</v>
      </c>
      <c r="G2249" s="12">
        <f t="shared" si="35"/>
        <v>4</v>
      </c>
    </row>
    <row r="2250" spans="1:7" x14ac:dyDescent="0.2">
      <c r="A2250" s="12" t="s">
        <v>16960</v>
      </c>
      <c r="B2250" s="12" t="s">
        <v>18920</v>
      </c>
      <c r="C2250" s="12" t="s">
        <v>18921</v>
      </c>
      <c r="D2250" s="12" t="s">
        <v>19313</v>
      </c>
      <c r="E2250" s="12" t="s">
        <v>3188</v>
      </c>
      <c r="F2250" s="12">
        <v>3.8738039999999998</v>
      </c>
      <c r="G2250" s="12">
        <f t="shared" si="35"/>
        <v>4</v>
      </c>
    </row>
    <row r="2251" spans="1:7" x14ac:dyDescent="0.2">
      <c r="A2251" s="12" t="s">
        <v>16960</v>
      </c>
      <c r="B2251" s="12" t="s">
        <v>18920</v>
      </c>
      <c r="C2251" s="12" t="s">
        <v>18921</v>
      </c>
      <c r="D2251" s="12" t="s">
        <v>19314</v>
      </c>
      <c r="E2251" s="12" t="s">
        <v>16963</v>
      </c>
      <c r="F2251" s="12">
        <v>3.5792549999999999</v>
      </c>
      <c r="G2251" s="12">
        <f t="shared" si="35"/>
        <v>4</v>
      </c>
    </row>
    <row r="2252" spans="1:7" x14ac:dyDescent="0.2">
      <c r="A2252" s="12" t="s">
        <v>16960</v>
      </c>
      <c r="B2252" s="12" t="s">
        <v>18920</v>
      </c>
      <c r="C2252" s="12" t="s">
        <v>18921</v>
      </c>
      <c r="D2252" s="12" t="s">
        <v>19315</v>
      </c>
      <c r="E2252" s="12" t="s">
        <v>16963</v>
      </c>
      <c r="F2252" s="12">
        <v>3.8375840000000001</v>
      </c>
      <c r="G2252" s="12">
        <f t="shared" si="35"/>
        <v>4</v>
      </c>
    </row>
    <row r="2253" spans="1:7" x14ac:dyDescent="0.2">
      <c r="A2253" s="12" t="s">
        <v>16960</v>
      </c>
      <c r="B2253" s="12" t="s">
        <v>18920</v>
      </c>
      <c r="C2253" s="12" t="s">
        <v>18921</v>
      </c>
      <c r="D2253" s="12" t="s">
        <v>19316</v>
      </c>
      <c r="E2253" s="12" t="s">
        <v>16963</v>
      </c>
      <c r="F2253" s="12">
        <v>3.7573439999999998</v>
      </c>
      <c r="G2253" s="12">
        <f t="shared" si="35"/>
        <v>4</v>
      </c>
    </row>
    <row r="2254" spans="1:7" x14ac:dyDescent="0.2">
      <c r="A2254" s="12" t="s">
        <v>16960</v>
      </c>
      <c r="B2254" s="12" t="s">
        <v>18920</v>
      </c>
      <c r="C2254" s="12" t="s">
        <v>18921</v>
      </c>
      <c r="D2254" s="12" t="s">
        <v>19317</v>
      </c>
      <c r="E2254" s="12" t="s">
        <v>3188</v>
      </c>
      <c r="F2254" s="12">
        <v>3.7854459999999999</v>
      </c>
      <c r="G2254" s="12">
        <f t="shared" si="35"/>
        <v>4</v>
      </c>
    </row>
    <row r="2255" spans="1:7" x14ac:dyDescent="0.2">
      <c r="A2255" s="12" t="s">
        <v>16960</v>
      </c>
      <c r="B2255" s="12" t="s">
        <v>18920</v>
      </c>
      <c r="C2255" s="12" t="s">
        <v>18921</v>
      </c>
      <c r="D2255" s="12" t="s">
        <v>19318</v>
      </c>
      <c r="E2255" s="12" t="s">
        <v>3188</v>
      </c>
      <c r="F2255" s="12">
        <v>3.7054840000000002</v>
      </c>
      <c r="G2255" s="12">
        <f t="shared" si="35"/>
        <v>4</v>
      </c>
    </row>
    <row r="2256" spans="1:7" x14ac:dyDescent="0.2">
      <c r="A2256" s="12" t="s">
        <v>16960</v>
      </c>
      <c r="B2256" s="12" t="s">
        <v>18920</v>
      </c>
      <c r="C2256" s="12" t="s">
        <v>18921</v>
      </c>
      <c r="D2256" s="12" t="s">
        <v>19319</v>
      </c>
      <c r="E2256" s="12" t="s">
        <v>16963</v>
      </c>
      <c r="F2256" s="12">
        <v>3.5804260000000001</v>
      </c>
      <c r="G2256" s="12">
        <f t="shared" si="35"/>
        <v>4</v>
      </c>
    </row>
    <row r="2257" spans="1:7" x14ac:dyDescent="0.2">
      <c r="A2257" s="12" t="s">
        <v>16960</v>
      </c>
      <c r="B2257" s="12" t="s">
        <v>18920</v>
      </c>
      <c r="C2257" s="12" t="s">
        <v>18921</v>
      </c>
      <c r="D2257" s="12" t="s">
        <v>19320</v>
      </c>
      <c r="E2257" s="12" t="s">
        <v>3188</v>
      </c>
      <c r="F2257" s="12">
        <v>3.8669850000000001</v>
      </c>
      <c r="G2257" s="12">
        <f t="shared" si="35"/>
        <v>4</v>
      </c>
    </row>
    <row r="2258" spans="1:7" x14ac:dyDescent="0.2">
      <c r="A2258" s="12" t="s">
        <v>16960</v>
      </c>
      <c r="B2258" s="12" t="s">
        <v>18920</v>
      </c>
      <c r="C2258" s="12" t="s">
        <v>18921</v>
      </c>
      <c r="D2258" s="12" t="s">
        <v>19321</v>
      </c>
      <c r="E2258" s="12" t="s">
        <v>16963</v>
      </c>
      <c r="F2258" s="12">
        <v>4.0242050000000003</v>
      </c>
      <c r="G2258" s="12">
        <f t="shared" si="35"/>
        <v>4</v>
      </c>
    </row>
    <row r="2259" spans="1:7" x14ac:dyDescent="0.2">
      <c r="A2259" s="12" t="s">
        <v>16960</v>
      </c>
      <c r="B2259" s="12" t="s">
        <v>18920</v>
      </c>
      <c r="C2259" s="12" t="s">
        <v>18921</v>
      </c>
      <c r="D2259" s="12" t="s">
        <v>19322</v>
      </c>
      <c r="E2259" s="12" t="s">
        <v>3188</v>
      </c>
      <c r="F2259" s="12">
        <v>3.9834900000000002</v>
      </c>
      <c r="G2259" s="12">
        <f t="shared" si="35"/>
        <v>4</v>
      </c>
    </row>
    <row r="2260" spans="1:7" x14ac:dyDescent="0.2">
      <c r="A2260" s="12" t="s">
        <v>16960</v>
      </c>
      <c r="B2260" s="12" t="s">
        <v>18920</v>
      </c>
      <c r="C2260" s="12" t="s">
        <v>18921</v>
      </c>
      <c r="D2260" s="12" t="s">
        <v>19323</v>
      </c>
      <c r="E2260" s="12" t="s">
        <v>16963</v>
      </c>
      <c r="F2260" s="12">
        <v>3.7647029999999999</v>
      </c>
      <c r="G2260" s="12">
        <f t="shared" si="35"/>
        <v>4</v>
      </c>
    </row>
    <row r="2261" spans="1:7" x14ac:dyDescent="0.2">
      <c r="A2261" s="12" t="s">
        <v>16960</v>
      </c>
      <c r="B2261" s="12" t="s">
        <v>18920</v>
      </c>
      <c r="C2261" s="12" t="s">
        <v>18921</v>
      </c>
      <c r="D2261" s="12" t="s">
        <v>19324</v>
      </c>
      <c r="E2261" s="12" t="s">
        <v>16963</v>
      </c>
      <c r="F2261" s="12">
        <v>3.812325</v>
      </c>
      <c r="G2261" s="12">
        <f t="shared" si="35"/>
        <v>4</v>
      </c>
    </row>
    <row r="2262" spans="1:7" x14ac:dyDescent="0.2">
      <c r="A2262" s="12" t="s">
        <v>16960</v>
      </c>
      <c r="B2262" s="12" t="s">
        <v>18920</v>
      </c>
      <c r="C2262" s="12" t="s">
        <v>18921</v>
      </c>
      <c r="D2262" s="12" t="s">
        <v>19325</v>
      </c>
      <c r="E2262" s="12" t="s">
        <v>16963</v>
      </c>
      <c r="F2262" s="12">
        <v>3.5144799999999998</v>
      </c>
      <c r="G2262" s="12">
        <f t="shared" si="35"/>
        <v>4</v>
      </c>
    </row>
    <row r="2263" spans="1:7" x14ac:dyDescent="0.2">
      <c r="A2263" s="12" t="s">
        <v>16960</v>
      </c>
      <c r="B2263" s="12" t="s">
        <v>18920</v>
      </c>
      <c r="C2263" s="12" t="s">
        <v>18921</v>
      </c>
      <c r="D2263" s="12" t="s">
        <v>19326</v>
      </c>
      <c r="E2263" s="12" t="s">
        <v>3188</v>
      </c>
      <c r="F2263" s="12">
        <v>3.765339</v>
      </c>
      <c r="G2263" s="12">
        <f t="shared" si="35"/>
        <v>4</v>
      </c>
    </row>
    <row r="2264" spans="1:7" x14ac:dyDescent="0.2">
      <c r="A2264" s="12" t="s">
        <v>16960</v>
      </c>
      <c r="B2264" s="12" t="s">
        <v>18920</v>
      </c>
      <c r="C2264" s="12" t="s">
        <v>18921</v>
      </c>
      <c r="D2264" s="12" t="s">
        <v>19327</v>
      </c>
      <c r="E2264" s="12" t="s">
        <v>16963</v>
      </c>
      <c r="F2264" s="12">
        <v>4.1373610000000003</v>
      </c>
      <c r="G2264" s="12">
        <f t="shared" si="35"/>
        <v>4</v>
      </c>
    </row>
    <row r="2265" spans="1:7" x14ac:dyDescent="0.2">
      <c r="A2265" s="12" t="s">
        <v>16960</v>
      </c>
      <c r="B2265" s="12" t="s">
        <v>18920</v>
      </c>
      <c r="C2265" s="12" t="s">
        <v>18921</v>
      </c>
      <c r="D2265" s="12" t="s">
        <v>19328</v>
      </c>
      <c r="E2265" s="12" t="s">
        <v>16963</v>
      </c>
      <c r="F2265" s="12">
        <v>3.706718</v>
      </c>
      <c r="G2265" s="12">
        <f t="shared" si="35"/>
        <v>4</v>
      </c>
    </row>
    <row r="2266" spans="1:7" x14ac:dyDescent="0.2">
      <c r="A2266" s="12" t="s">
        <v>16960</v>
      </c>
      <c r="B2266" s="12" t="s">
        <v>18920</v>
      </c>
      <c r="C2266" s="12" t="s">
        <v>18921</v>
      </c>
      <c r="D2266" s="12" t="s">
        <v>19329</v>
      </c>
      <c r="E2266" s="12" t="s">
        <v>16963</v>
      </c>
      <c r="F2266" s="12">
        <v>4.0761940000000001</v>
      </c>
      <c r="G2266" s="12">
        <f t="shared" si="35"/>
        <v>4</v>
      </c>
    </row>
    <row r="2267" spans="1:7" x14ac:dyDescent="0.2">
      <c r="A2267" s="12" t="s">
        <v>16960</v>
      </c>
      <c r="B2267" s="12" t="s">
        <v>18920</v>
      </c>
      <c r="C2267" s="12" t="s">
        <v>18921</v>
      </c>
      <c r="D2267" s="12" t="s">
        <v>19330</v>
      </c>
      <c r="E2267" s="12" t="s">
        <v>3188</v>
      </c>
      <c r="F2267" s="12">
        <v>4.0031549999999996</v>
      </c>
      <c r="G2267" s="12">
        <f t="shared" si="35"/>
        <v>4</v>
      </c>
    </row>
    <row r="2268" spans="1:7" x14ac:dyDescent="0.2">
      <c r="A2268" s="12" t="s">
        <v>16960</v>
      </c>
      <c r="B2268" s="12" t="s">
        <v>18920</v>
      </c>
      <c r="C2268" s="12" t="s">
        <v>18921</v>
      </c>
      <c r="D2268" s="12" t="s">
        <v>19331</v>
      </c>
      <c r="E2268" s="12" t="s">
        <v>3188</v>
      </c>
      <c r="F2268" s="12">
        <v>3.7233329999999998</v>
      </c>
      <c r="G2268" s="12">
        <f t="shared" si="35"/>
        <v>4</v>
      </c>
    </row>
    <row r="2269" spans="1:7" x14ac:dyDescent="0.2">
      <c r="A2269" s="12" t="s">
        <v>16960</v>
      </c>
      <c r="B2269" s="12" t="s">
        <v>18920</v>
      </c>
      <c r="C2269" s="12" t="s">
        <v>18921</v>
      </c>
      <c r="D2269" s="12" t="s">
        <v>19332</v>
      </c>
      <c r="E2269" s="12" t="s">
        <v>16963</v>
      </c>
      <c r="F2269" s="12">
        <v>4.2558009999999999</v>
      </c>
      <c r="G2269" s="12">
        <f t="shared" si="35"/>
        <v>4</v>
      </c>
    </row>
    <row r="2270" spans="1:7" x14ac:dyDescent="0.2">
      <c r="A2270" s="12" t="s">
        <v>16960</v>
      </c>
      <c r="B2270" s="12" t="s">
        <v>18920</v>
      </c>
      <c r="C2270" s="12" t="s">
        <v>18921</v>
      </c>
      <c r="D2270" s="12" t="s">
        <v>19333</v>
      </c>
      <c r="E2270" s="12" t="s">
        <v>3188</v>
      </c>
      <c r="F2270" s="12">
        <v>3.7569409999999999</v>
      </c>
      <c r="G2270" s="12">
        <f t="shared" si="35"/>
        <v>4</v>
      </c>
    </row>
    <row r="2271" spans="1:7" x14ac:dyDescent="0.2">
      <c r="A2271" s="12" t="s">
        <v>16960</v>
      </c>
      <c r="B2271" s="12" t="s">
        <v>18920</v>
      </c>
      <c r="C2271" s="12" t="s">
        <v>18921</v>
      </c>
      <c r="D2271" s="12" t="s">
        <v>19334</v>
      </c>
      <c r="E2271" s="12" t="s">
        <v>16963</v>
      </c>
      <c r="F2271" s="12">
        <v>3.5600900000000002</v>
      </c>
      <c r="G2271" s="12">
        <f t="shared" si="35"/>
        <v>4</v>
      </c>
    </row>
    <row r="2272" spans="1:7" x14ac:dyDescent="0.2">
      <c r="A2272" s="12" t="s">
        <v>16960</v>
      </c>
      <c r="B2272" s="12" t="s">
        <v>18920</v>
      </c>
      <c r="C2272" s="12" t="s">
        <v>18921</v>
      </c>
      <c r="D2272" s="12" t="s">
        <v>19335</v>
      </c>
      <c r="E2272" s="12" t="s">
        <v>16963</v>
      </c>
      <c r="F2272" s="12">
        <v>3.6608670000000001</v>
      </c>
      <c r="G2272" s="12">
        <f t="shared" si="35"/>
        <v>4</v>
      </c>
    </row>
    <row r="2273" spans="1:7" x14ac:dyDescent="0.2">
      <c r="A2273" s="12" t="s">
        <v>16960</v>
      </c>
      <c r="B2273" s="12" t="s">
        <v>18920</v>
      </c>
      <c r="C2273" s="12" t="s">
        <v>18921</v>
      </c>
      <c r="D2273" s="12" t="s">
        <v>19336</v>
      </c>
      <c r="E2273" s="12" t="s">
        <v>16963</v>
      </c>
      <c r="F2273" s="12">
        <v>4.4542570000000001</v>
      </c>
      <c r="G2273" s="12">
        <f t="shared" si="35"/>
        <v>4</v>
      </c>
    </row>
    <row r="2274" spans="1:7" x14ac:dyDescent="0.2">
      <c r="A2274" s="12" t="s">
        <v>16960</v>
      </c>
      <c r="B2274" s="12" t="s">
        <v>18920</v>
      </c>
      <c r="C2274" s="12" t="s">
        <v>18921</v>
      </c>
      <c r="D2274" s="12" t="s">
        <v>19337</v>
      </c>
      <c r="E2274" s="12" t="s">
        <v>16963</v>
      </c>
      <c r="F2274" s="12">
        <v>3.7844159999999998</v>
      </c>
      <c r="G2274" s="12">
        <f t="shared" si="35"/>
        <v>4</v>
      </c>
    </row>
    <row r="2275" spans="1:7" x14ac:dyDescent="0.2">
      <c r="A2275" s="12" t="s">
        <v>16960</v>
      </c>
      <c r="B2275" s="12" t="s">
        <v>18920</v>
      </c>
      <c r="C2275" s="12" t="s">
        <v>18921</v>
      </c>
      <c r="D2275" s="12" t="s">
        <v>19338</v>
      </c>
      <c r="E2275" s="12" t="s">
        <v>16963</v>
      </c>
      <c r="F2275" s="12">
        <v>3.784786</v>
      </c>
      <c r="G2275" s="12">
        <f t="shared" si="35"/>
        <v>4</v>
      </c>
    </row>
    <row r="2276" spans="1:7" x14ac:dyDescent="0.2">
      <c r="A2276" s="12" t="s">
        <v>16960</v>
      </c>
      <c r="B2276" s="12" t="s">
        <v>18920</v>
      </c>
      <c r="C2276" s="12" t="s">
        <v>18921</v>
      </c>
      <c r="D2276" s="12" t="s">
        <v>19339</v>
      </c>
      <c r="E2276" s="12" t="s">
        <v>16963</v>
      </c>
      <c r="F2276" s="12">
        <v>3.5411760000000001</v>
      </c>
      <c r="G2276" s="12">
        <f t="shared" si="35"/>
        <v>4</v>
      </c>
    </row>
    <row r="2277" spans="1:7" x14ac:dyDescent="0.2">
      <c r="A2277" s="12" t="s">
        <v>16960</v>
      </c>
      <c r="B2277" s="12" t="s">
        <v>18920</v>
      </c>
      <c r="C2277" s="12" t="s">
        <v>18921</v>
      </c>
      <c r="D2277" s="12" t="s">
        <v>19340</v>
      </c>
      <c r="E2277" s="12" t="s">
        <v>3188</v>
      </c>
      <c r="F2277" s="12">
        <v>3.8304320000000001</v>
      </c>
      <c r="G2277" s="12">
        <f t="shared" si="35"/>
        <v>4</v>
      </c>
    </row>
    <row r="2278" spans="1:7" x14ac:dyDescent="0.2">
      <c r="A2278" s="12" t="s">
        <v>16960</v>
      </c>
      <c r="B2278" s="12" t="s">
        <v>18920</v>
      </c>
      <c r="C2278" s="12" t="s">
        <v>18921</v>
      </c>
      <c r="D2278" s="12" t="s">
        <v>19341</v>
      </c>
      <c r="E2278" s="12" t="s">
        <v>16963</v>
      </c>
      <c r="F2278" s="12">
        <v>3.5262959999999999</v>
      </c>
      <c r="G2278" s="12">
        <f t="shared" si="35"/>
        <v>4</v>
      </c>
    </row>
    <row r="2279" spans="1:7" x14ac:dyDescent="0.2">
      <c r="A2279" s="12" t="s">
        <v>16960</v>
      </c>
      <c r="B2279" s="12" t="s">
        <v>18920</v>
      </c>
      <c r="C2279" s="12" t="s">
        <v>18921</v>
      </c>
      <c r="D2279" s="12" t="s">
        <v>19342</v>
      </c>
      <c r="E2279" s="12" t="s">
        <v>16963</v>
      </c>
      <c r="F2279" s="12">
        <v>3.6605799999999999</v>
      </c>
      <c r="G2279" s="12">
        <f t="shared" si="35"/>
        <v>4</v>
      </c>
    </row>
    <row r="2280" spans="1:7" x14ac:dyDescent="0.2">
      <c r="A2280" s="12" t="s">
        <v>16960</v>
      </c>
      <c r="B2280" s="12" t="s">
        <v>18920</v>
      </c>
      <c r="C2280" s="12" t="s">
        <v>18921</v>
      </c>
      <c r="D2280" s="12" t="s">
        <v>19343</v>
      </c>
      <c r="E2280" s="12" t="s">
        <v>16963</v>
      </c>
      <c r="F2280" s="12">
        <v>3.8566549999999999</v>
      </c>
      <c r="G2280" s="12">
        <f t="shared" si="35"/>
        <v>4</v>
      </c>
    </row>
    <row r="2281" spans="1:7" x14ac:dyDescent="0.2">
      <c r="A2281" s="12" t="s">
        <v>16960</v>
      </c>
      <c r="B2281" s="12" t="s">
        <v>18920</v>
      </c>
      <c r="C2281" s="12" t="s">
        <v>18921</v>
      </c>
      <c r="D2281" s="12" t="s">
        <v>19344</v>
      </c>
      <c r="E2281" s="12" t="s">
        <v>16963</v>
      </c>
      <c r="F2281" s="12">
        <v>3.8372359999999999</v>
      </c>
      <c r="G2281" s="12">
        <f t="shared" si="35"/>
        <v>4</v>
      </c>
    </row>
    <row r="2282" spans="1:7" x14ac:dyDescent="0.2">
      <c r="A2282" s="12" t="s">
        <v>16960</v>
      </c>
      <c r="B2282" s="12" t="s">
        <v>18920</v>
      </c>
      <c r="C2282" s="12" t="s">
        <v>18921</v>
      </c>
      <c r="D2282" s="12" t="s">
        <v>19345</v>
      </c>
      <c r="E2282" s="12" t="s">
        <v>16963</v>
      </c>
      <c r="F2282" s="12">
        <v>3.8623850000000002</v>
      </c>
      <c r="G2282" s="12">
        <f t="shared" si="35"/>
        <v>4</v>
      </c>
    </row>
    <row r="2283" spans="1:7" x14ac:dyDescent="0.2">
      <c r="A2283" s="12" t="s">
        <v>16960</v>
      </c>
      <c r="B2283" s="12" t="s">
        <v>18920</v>
      </c>
      <c r="C2283" s="12" t="s">
        <v>18921</v>
      </c>
      <c r="D2283" s="12" t="s">
        <v>19346</v>
      </c>
      <c r="E2283" s="12" t="s">
        <v>16963</v>
      </c>
      <c r="F2283" s="12">
        <v>3.6894909999999999</v>
      </c>
      <c r="G2283" s="12">
        <f t="shared" si="35"/>
        <v>4</v>
      </c>
    </row>
    <row r="2284" spans="1:7" x14ac:dyDescent="0.2">
      <c r="A2284" s="12" t="s">
        <v>16960</v>
      </c>
      <c r="B2284" s="12" t="s">
        <v>18920</v>
      </c>
      <c r="C2284" s="12" t="s">
        <v>18921</v>
      </c>
      <c r="D2284" s="12" t="s">
        <v>19347</v>
      </c>
      <c r="E2284" s="12" t="s">
        <v>16963</v>
      </c>
      <c r="F2284" s="12">
        <v>4.4615390000000001</v>
      </c>
      <c r="G2284" s="12">
        <f t="shared" si="35"/>
        <v>4</v>
      </c>
    </row>
    <row r="2285" spans="1:7" x14ac:dyDescent="0.2">
      <c r="A2285" s="12" t="s">
        <v>16960</v>
      </c>
      <c r="B2285" s="12" t="s">
        <v>18920</v>
      </c>
      <c r="C2285" s="12" t="s">
        <v>18921</v>
      </c>
      <c r="D2285" s="12" t="s">
        <v>19348</v>
      </c>
      <c r="E2285" s="12" t="s">
        <v>3188</v>
      </c>
      <c r="F2285" s="12">
        <v>4.0901899999999998</v>
      </c>
      <c r="G2285" s="12">
        <f t="shared" si="35"/>
        <v>4</v>
      </c>
    </row>
    <row r="2286" spans="1:7" x14ac:dyDescent="0.2">
      <c r="A2286" s="12" t="s">
        <v>16960</v>
      </c>
      <c r="B2286" s="12" t="s">
        <v>18920</v>
      </c>
      <c r="C2286" s="12" t="s">
        <v>18921</v>
      </c>
      <c r="D2286" s="12" t="s">
        <v>19349</v>
      </c>
      <c r="E2286" s="12" t="s">
        <v>3188</v>
      </c>
      <c r="F2286" s="12">
        <v>3.976613</v>
      </c>
      <c r="G2286" s="12">
        <f t="shared" si="35"/>
        <v>4</v>
      </c>
    </row>
    <row r="2287" spans="1:7" x14ac:dyDescent="0.2">
      <c r="A2287" s="12" t="s">
        <v>16960</v>
      </c>
      <c r="B2287" s="12" t="s">
        <v>18920</v>
      </c>
      <c r="C2287" s="12" t="s">
        <v>18921</v>
      </c>
      <c r="D2287" s="12" t="s">
        <v>19350</v>
      </c>
      <c r="E2287" s="12" t="s">
        <v>3188</v>
      </c>
      <c r="F2287" s="12">
        <v>3.6732819999999999</v>
      </c>
      <c r="G2287" s="12">
        <f t="shared" si="35"/>
        <v>4</v>
      </c>
    </row>
    <row r="2288" spans="1:7" x14ac:dyDescent="0.2">
      <c r="A2288" s="12" t="s">
        <v>17039</v>
      </c>
      <c r="B2288" s="12" t="s">
        <v>18920</v>
      </c>
      <c r="C2288" s="12" t="s">
        <v>19351</v>
      </c>
      <c r="D2288" s="12" t="s">
        <v>19352</v>
      </c>
      <c r="E2288" s="12" t="s">
        <v>16963</v>
      </c>
      <c r="F2288" s="12">
        <v>4.8434559999999998</v>
      </c>
      <c r="G2288" s="12">
        <f t="shared" si="35"/>
        <v>5</v>
      </c>
    </row>
    <row r="2289" spans="1:7" x14ac:dyDescent="0.2">
      <c r="A2289" s="12" t="s">
        <v>17039</v>
      </c>
      <c r="B2289" s="12" t="s">
        <v>18920</v>
      </c>
      <c r="C2289" s="12" t="s">
        <v>19353</v>
      </c>
      <c r="D2289" s="12" t="s">
        <v>19354</v>
      </c>
      <c r="E2289" s="12" t="s">
        <v>16963</v>
      </c>
      <c r="F2289" s="12">
        <v>4.9433239999999996</v>
      </c>
      <c r="G2289" s="12">
        <f t="shared" si="35"/>
        <v>5</v>
      </c>
    </row>
    <row r="2290" spans="1:7" x14ac:dyDescent="0.2">
      <c r="A2290" s="12" t="s">
        <v>17039</v>
      </c>
      <c r="B2290" s="12" t="s">
        <v>18920</v>
      </c>
      <c r="C2290" s="12" t="s">
        <v>19353</v>
      </c>
      <c r="D2290" s="12" t="s">
        <v>19355</v>
      </c>
      <c r="E2290" s="12" t="s">
        <v>3188</v>
      </c>
      <c r="F2290" s="12">
        <v>4.7228510000000004</v>
      </c>
      <c r="G2290" s="12">
        <f t="shared" si="35"/>
        <v>5</v>
      </c>
    </row>
    <row r="2291" spans="1:7" x14ac:dyDescent="0.2">
      <c r="A2291" s="12" t="s">
        <v>17039</v>
      </c>
      <c r="B2291" s="12" t="s">
        <v>18920</v>
      </c>
      <c r="C2291" s="12" t="s">
        <v>19024</v>
      </c>
      <c r="D2291" s="12" t="s">
        <v>19356</v>
      </c>
      <c r="E2291" s="12" t="s">
        <v>16963</v>
      </c>
      <c r="F2291" s="12">
        <v>4.8477139999999999</v>
      </c>
      <c r="G2291" s="12">
        <f t="shared" si="35"/>
        <v>5</v>
      </c>
    </row>
    <row r="2292" spans="1:7" x14ac:dyDescent="0.2">
      <c r="A2292" s="12" t="s">
        <v>16960</v>
      </c>
      <c r="B2292" s="12" t="s">
        <v>18920</v>
      </c>
      <c r="C2292" s="12" t="s">
        <v>18925</v>
      </c>
      <c r="D2292" s="12" t="s">
        <v>19357</v>
      </c>
      <c r="E2292" s="12" t="s">
        <v>16963</v>
      </c>
      <c r="F2292" s="12">
        <v>4.5771499999999996</v>
      </c>
      <c r="G2292" s="12">
        <f t="shared" si="35"/>
        <v>5</v>
      </c>
    </row>
    <row r="2293" spans="1:7" x14ac:dyDescent="0.2">
      <c r="A2293" s="12" t="s">
        <v>16960</v>
      </c>
      <c r="B2293" s="12" t="s">
        <v>18920</v>
      </c>
      <c r="C2293" s="12" t="s">
        <v>18925</v>
      </c>
      <c r="D2293" s="12" t="s">
        <v>19358</v>
      </c>
      <c r="E2293" s="12" t="s">
        <v>16963</v>
      </c>
      <c r="F2293" s="12">
        <v>4.6802109999999999</v>
      </c>
      <c r="G2293" s="12">
        <f t="shared" si="35"/>
        <v>5</v>
      </c>
    </row>
    <row r="2294" spans="1:7" x14ac:dyDescent="0.2">
      <c r="A2294" s="12" t="s">
        <v>16960</v>
      </c>
      <c r="B2294" s="12" t="s">
        <v>18920</v>
      </c>
      <c r="C2294" s="12" t="s">
        <v>18930</v>
      </c>
      <c r="D2294" s="12" t="s">
        <v>19359</v>
      </c>
      <c r="E2294" s="12" t="s">
        <v>3188</v>
      </c>
      <c r="F2294" s="12">
        <v>4.6684669999999997</v>
      </c>
      <c r="G2294" s="12">
        <f t="shared" si="35"/>
        <v>5</v>
      </c>
    </row>
    <row r="2295" spans="1:7" x14ac:dyDescent="0.2">
      <c r="A2295" s="12" t="s">
        <v>16960</v>
      </c>
      <c r="B2295" s="12" t="s">
        <v>18920</v>
      </c>
      <c r="C2295" s="12" t="s">
        <v>18930</v>
      </c>
      <c r="D2295" s="12" t="s">
        <v>19360</v>
      </c>
      <c r="E2295" s="12" t="s">
        <v>3188</v>
      </c>
      <c r="F2295" s="12">
        <v>4.7479750000000003</v>
      </c>
      <c r="G2295" s="12">
        <f t="shared" si="35"/>
        <v>5</v>
      </c>
    </row>
    <row r="2296" spans="1:7" x14ac:dyDescent="0.2">
      <c r="A2296" s="12" t="s">
        <v>16960</v>
      </c>
      <c r="B2296" s="12" t="s">
        <v>18920</v>
      </c>
      <c r="C2296" s="12" t="s">
        <v>18925</v>
      </c>
      <c r="D2296" s="12" t="s">
        <v>19361</v>
      </c>
      <c r="E2296" s="12" t="s">
        <v>3188</v>
      </c>
      <c r="F2296" s="12">
        <v>4.6326179999999999</v>
      </c>
      <c r="G2296" s="12">
        <f t="shared" si="35"/>
        <v>5</v>
      </c>
    </row>
    <row r="2297" spans="1:7" x14ac:dyDescent="0.2">
      <c r="A2297" s="12" t="s">
        <v>16960</v>
      </c>
      <c r="B2297" s="12" t="s">
        <v>18920</v>
      </c>
      <c r="C2297" s="12" t="s">
        <v>18937</v>
      </c>
      <c r="D2297" s="12" t="s">
        <v>19362</v>
      </c>
      <c r="E2297" s="12" t="s">
        <v>3188</v>
      </c>
      <c r="F2297" s="12">
        <v>4.6861790000000001</v>
      </c>
      <c r="G2297" s="12">
        <f t="shared" si="35"/>
        <v>5</v>
      </c>
    </row>
    <row r="2298" spans="1:7" x14ac:dyDescent="0.2">
      <c r="A2298" s="12" t="s">
        <v>16960</v>
      </c>
      <c r="B2298" s="12" t="s">
        <v>18920</v>
      </c>
      <c r="C2298" s="12" t="s">
        <v>18925</v>
      </c>
      <c r="D2298" s="12" t="s">
        <v>19363</v>
      </c>
      <c r="E2298" s="12" t="s">
        <v>16963</v>
      </c>
      <c r="F2298" s="12">
        <v>4.8432170000000001</v>
      </c>
      <c r="G2298" s="12">
        <f t="shared" si="35"/>
        <v>5</v>
      </c>
    </row>
    <row r="2299" spans="1:7" x14ac:dyDescent="0.2">
      <c r="A2299" s="12" t="s">
        <v>16960</v>
      </c>
      <c r="B2299" s="12" t="s">
        <v>18920</v>
      </c>
      <c r="C2299" s="12" t="s">
        <v>18937</v>
      </c>
      <c r="D2299" s="12" t="s">
        <v>19364</v>
      </c>
      <c r="E2299" s="12" t="s">
        <v>16963</v>
      </c>
      <c r="F2299" s="12">
        <v>4.9135580000000001</v>
      </c>
      <c r="G2299" s="12">
        <f t="shared" si="35"/>
        <v>5</v>
      </c>
    </row>
    <row r="2300" spans="1:7" x14ac:dyDescent="0.2">
      <c r="A2300" s="12" t="s">
        <v>16960</v>
      </c>
      <c r="B2300" s="12" t="s">
        <v>18920</v>
      </c>
      <c r="C2300" s="12" t="s">
        <v>18937</v>
      </c>
      <c r="D2300" s="12" t="s">
        <v>19365</v>
      </c>
      <c r="E2300" s="12" t="s">
        <v>3188</v>
      </c>
      <c r="F2300" s="12">
        <v>4.686318</v>
      </c>
      <c r="G2300" s="12">
        <f t="shared" si="35"/>
        <v>5</v>
      </c>
    </row>
    <row r="2301" spans="1:7" x14ac:dyDescent="0.2">
      <c r="A2301" s="12" t="s">
        <v>16960</v>
      </c>
      <c r="B2301" s="12" t="s">
        <v>18920</v>
      </c>
      <c r="C2301" s="12" t="s">
        <v>18925</v>
      </c>
      <c r="D2301" s="12" t="s">
        <v>19366</v>
      </c>
      <c r="E2301" s="12" t="s">
        <v>3188</v>
      </c>
      <c r="F2301" s="12">
        <v>4.9359010000000003</v>
      </c>
      <c r="G2301" s="12">
        <f t="shared" si="35"/>
        <v>5</v>
      </c>
    </row>
    <row r="2302" spans="1:7" x14ac:dyDescent="0.2">
      <c r="A2302" s="12" t="s">
        <v>16960</v>
      </c>
      <c r="B2302" s="12" t="s">
        <v>18920</v>
      </c>
      <c r="C2302" s="12" t="s">
        <v>18941</v>
      </c>
      <c r="D2302" s="12" t="s">
        <v>19367</v>
      </c>
      <c r="E2302" s="12" t="s">
        <v>16963</v>
      </c>
      <c r="F2302" s="12">
        <v>4.9572390000000004</v>
      </c>
      <c r="G2302" s="12">
        <f t="shared" si="35"/>
        <v>5</v>
      </c>
    </row>
    <row r="2303" spans="1:7" x14ac:dyDescent="0.2">
      <c r="A2303" s="12" t="s">
        <v>16960</v>
      </c>
      <c r="B2303" s="12" t="s">
        <v>18920</v>
      </c>
      <c r="C2303" s="12" t="s">
        <v>18937</v>
      </c>
      <c r="D2303" s="12" t="s">
        <v>19368</v>
      </c>
      <c r="E2303" s="12" t="s">
        <v>16963</v>
      </c>
      <c r="F2303" s="12">
        <v>4.6156620000000004</v>
      </c>
      <c r="G2303" s="12">
        <f t="shared" si="35"/>
        <v>5</v>
      </c>
    </row>
    <row r="2304" spans="1:7" x14ac:dyDescent="0.2">
      <c r="A2304" s="12" t="s">
        <v>16960</v>
      </c>
      <c r="B2304" s="12" t="s">
        <v>18920</v>
      </c>
      <c r="C2304" s="12" t="s">
        <v>18937</v>
      </c>
      <c r="D2304" s="12" t="s">
        <v>19369</v>
      </c>
      <c r="E2304" s="12" t="s">
        <v>3188</v>
      </c>
      <c r="F2304" s="12">
        <v>4.8500889999999997</v>
      </c>
      <c r="G2304" s="12">
        <f t="shared" si="35"/>
        <v>5</v>
      </c>
    </row>
    <row r="2305" spans="1:7" x14ac:dyDescent="0.2">
      <c r="A2305" s="12" t="s">
        <v>16960</v>
      </c>
      <c r="B2305" s="12" t="s">
        <v>18920</v>
      </c>
      <c r="C2305" s="12" t="s">
        <v>18925</v>
      </c>
      <c r="D2305" s="12" t="s">
        <v>19370</v>
      </c>
      <c r="E2305" s="12" t="s">
        <v>16963</v>
      </c>
      <c r="F2305" s="12">
        <v>5.0841630000000002</v>
      </c>
      <c r="G2305" s="12">
        <f t="shared" si="35"/>
        <v>5</v>
      </c>
    </row>
    <row r="2306" spans="1:7" x14ac:dyDescent="0.2">
      <c r="A2306" s="12" t="s">
        <v>16960</v>
      </c>
      <c r="B2306" s="12" t="s">
        <v>18920</v>
      </c>
      <c r="C2306" s="12" t="s">
        <v>18941</v>
      </c>
      <c r="D2306" s="12" t="s">
        <v>19371</v>
      </c>
      <c r="E2306" s="12" t="s">
        <v>3188</v>
      </c>
      <c r="F2306" s="12">
        <v>4.6751760000000004</v>
      </c>
      <c r="G2306" s="12">
        <f t="shared" ref="G2306:G2369" si="36">ROUND(F2306,0)</f>
        <v>5</v>
      </c>
    </row>
    <row r="2307" spans="1:7" x14ac:dyDescent="0.2">
      <c r="A2307" s="12" t="s">
        <v>16960</v>
      </c>
      <c r="B2307" s="12" t="s">
        <v>18920</v>
      </c>
      <c r="C2307" s="12" t="s">
        <v>18941</v>
      </c>
      <c r="D2307" s="12" t="s">
        <v>19372</v>
      </c>
      <c r="E2307" s="12" t="s">
        <v>3188</v>
      </c>
      <c r="F2307" s="12">
        <v>4.7542650000000002</v>
      </c>
      <c r="G2307" s="12">
        <f t="shared" si="36"/>
        <v>5</v>
      </c>
    </row>
    <row r="2308" spans="1:7" x14ac:dyDescent="0.2">
      <c r="A2308" s="12" t="s">
        <v>16960</v>
      </c>
      <c r="B2308" s="12" t="s">
        <v>18920</v>
      </c>
      <c r="C2308" s="12" t="s">
        <v>18941</v>
      </c>
      <c r="D2308" s="12" t="s">
        <v>19373</v>
      </c>
      <c r="E2308" s="12" t="s">
        <v>16963</v>
      </c>
      <c r="F2308" s="12">
        <v>4.6190810000000004</v>
      </c>
      <c r="G2308" s="12">
        <f t="shared" si="36"/>
        <v>5</v>
      </c>
    </row>
    <row r="2309" spans="1:7" x14ac:dyDescent="0.2">
      <c r="A2309" s="12" t="s">
        <v>16960</v>
      </c>
      <c r="B2309" s="12" t="s">
        <v>18920</v>
      </c>
      <c r="C2309" s="12" t="s">
        <v>18937</v>
      </c>
      <c r="D2309" s="12" t="s">
        <v>19374</v>
      </c>
      <c r="E2309" s="12" t="s">
        <v>3188</v>
      </c>
      <c r="F2309" s="12">
        <v>5.1243730000000003</v>
      </c>
      <c r="G2309" s="12">
        <f t="shared" si="36"/>
        <v>5</v>
      </c>
    </row>
    <row r="2310" spans="1:7" x14ac:dyDescent="0.2">
      <c r="A2310" s="12" t="s">
        <v>16960</v>
      </c>
      <c r="B2310" s="12" t="s">
        <v>18920</v>
      </c>
      <c r="C2310" s="12" t="s">
        <v>18937</v>
      </c>
      <c r="D2310" s="12" t="s">
        <v>19375</v>
      </c>
      <c r="E2310" s="12" t="s">
        <v>16963</v>
      </c>
      <c r="F2310" s="12">
        <v>4.542192</v>
      </c>
      <c r="G2310" s="12">
        <f t="shared" si="36"/>
        <v>5</v>
      </c>
    </row>
    <row r="2311" spans="1:7" x14ac:dyDescent="0.2">
      <c r="A2311" s="12" t="s">
        <v>16960</v>
      </c>
      <c r="B2311" s="12" t="s">
        <v>18920</v>
      </c>
      <c r="C2311" s="12" t="s">
        <v>18937</v>
      </c>
      <c r="D2311" s="12" t="s">
        <v>19376</v>
      </c>
      <c r="E2311" s="12" t="s">
        <v>16963</v>
      </c>
      <c r="F2311" s="12">
        <v>5.0947370000000003</v>
      </c>
      <c r="G2311" s="12">
        <f t="shared" si="36"/>
        <v>5</v>
      </c>
    </row>
    <row r="2312" spans="1:7" x14ac:dyDescent="0.2">
      <c r="A2312" s="12" t="s">
        <v>16960</v>
      </c>
      <c r="B2312" s="12" t="s">
        <v>18920</v>
      </c>
      <c r="C2312" s="12" t="s">
        <v>18937</v>
      </c>
      <c r="D2312" s="12" t="s">
        <v>19377</v>
      </c>
      <c r="E2312" s="12" t="s">
        <v>3188</v>
      </c>
      <c r="F2312" s="12">
        <v>4.6545139999999998</v>
      </c>
      <c r="G2312" s="12">
        <f t="shared" si="36"/>
        <v>5</v>
      </c>
    </row>
    <row r="2313" spans="1:7" x14ac:dyDescent="0.2">
      <c r="A2313" s="12" t="s">
        <v>16960</v>
      </c>
      <c r="B2313" s="12" t="s">
        <v>18920</v>
      </c>
      <c r="C2313" s="12" t="s">
        <v>18941</v>
      </c>
      <c r="D2313" s="12" t="s">
        <v>19378</v>
      </c>
      <c r="E2313" s="12" t="s">
        <v>3188</v>
      </c>
      <c r="F2313" s="12">
        <v>5.0525840000000004</v>
      </c>
      <c r="G2313" s="12">
        <f t="shared" si="36"/>
        <v>5</v>
      </c>
    </row>
    <row r="2314" spans="1:7" x14ac:dyDescent="0.2">
      <c r="A2314" s="12" t="s">
        <v>16960</v>
      </c>
      <c r="B2314" s="12" t="s">
        <v>18920</v>
      </c>
      <c r="C2314" s="12" t="s">
        <v>18941</v>
      </c>
      <c r="D2314" s="12" t="s">
        <v>19379</v>
      </c>
      <c r="E2314" s="12" t="s">
        <v>16963</v>
      </c>
      <c r="F2314" s="12">
        <v>4.9861250000000004</v>
      </c>
      <c r="G2314" s="12">
        <f t="shared" si="36"/>
        <v>5</v>
      </c>
    </row>
    <row r="2315" spans="1:7" x14ac:dyDescent="0.2">
      <c r="A2315" s="12" t="s">
        <v>16960</v>
      </c>
      <c r="B2315" s="12" t="s">
        <v>18920</v>
      </c>
      <c r="C2315" s="12" t="s">
        <v>18941</v>
      </c>
      <c r="D2315" s="12" t="s">
        <v>19380</v>
      </c>
      <c r="E2315" s="12" t="s">
        <v>3188</v>
      </c>
      <c r="F2315" s="12">
        <v>4.8007150000000003</v>
      </c>
      <c r="G2315" s="12">
        <f t="shared" si="36"/>
        <v>5</v>
      </c>
    </row>
    <row r="2316" spans="1:7" x14ac:dyDescent="0.2">
      <c r="A2316" s="12" t="s">
        <v>16960</v>
      </c>
      <c r="B2316" s="12" t="s">
        <v>18920</v>
      </c>
      <c r="C2316" s="12" t="s">
        <v>18930</v>
      </c>
      <c r="D2316" s="12" t="s">
        <v>19381</v>
      </c>
      <c r="E2316" s="12" t="s">
        <v>16963</v>
      </c>
      <c r="F2316" s="12">
        <v>4.5978969999999997</v>
      </c>
      <c r="G2316" s="12">
        <f t="shared" si="36"/>
        <v>5</v>
      </c>
    </row>
    <row r="2317" spans="1:7" x14ac:dyDescent="0.2">
      <c r="A2317" s="12" t="s">
        <v>16960</v>
      </c>
      <c r="B2317" s="12" t="s">
        <v>18920</v>
      </c>
      <c r="C2317" s="12" t="s">
        <v>18930</v>
      </c>
      <c r="D2317" s="12" t="s">
        <v>19382</v>
      </c>
      <c r="E2317" s="12" t="s">
        <v>3188</v>
      </c>
      <c r="F2317" s="12">
        <v>4.7095840000000004</v>
      </c>
      <c r="G2317" s="12">
        <f t="shared" si="36"/>
        <v>5</v>
      </c>
    </row>
    <row r="2318" spans="1:7" x14ac:dyDescent="0.2">
      <c r="A2318" s="12" t="s">
        <v>16960</v>
      </c>
      <c r="B2318" s="12" t="s">
        <v>18920</v>
      </c>
      <c r="C2318" s="12" t="s">
        <v>18930</v>
      </c>
      <c r="D2318" s="12" t="s">
        <v>19383</v>
      </c>
      <c r="E2318" s="12" t="s">
        <v>3188</v>
      </c>
      <c r="F2318" s="12">
        <v>5.3431569999999997</v>
      </c>
      <c r="G2318" s="12">
        <f t="shared" si="36"/>
        <v>5</v>
      </c>
    </row>
    <row r="2319" spans="1:7" x14ac:dyDescent="0.2">
      <c r="A2319" s="12" t="s">
        <v>16960</v>
      </c>
      <c r="B2319" s="12" t="s">
        <v>18920</v>
      </c>
      <c r="C2319" s="12" t="s">
        <v>18941</v>
      </c>
      <c r="D2319" s="12" t="s">
        <v>19384</v>
      </c>
      <c r="E2319" s="12" t="s">
        <v>16963</v>
      </c>
      <c r="F2319" s="12">
        <v>4.6012950000000004</v>
      </c>
      <c r="G2319" s="12">
        <f t="shared" si="36"/>
        <v>5</v>
      </c>
    </row>
    <row r="2320" spans="1:7" x14ac:dyDescent="0.2">
      <c r="A2320" s="12" t="s">
        <v>16960</v>
      </c>
      <c r="B2320" s="12" t="s">
        <v>18920</v>
      </c>
      <c r="C2320" s="12" t="s">
        <v>18941</v>
      </c>
      <c r="D2320" s="12" t="s">
        <v>19385</v>
      </c>
      <c r="E2320" s="12" t="s">
        <v>16963</v>
      </c>
      <c r="F2320" s="12">
        <v>4.7471069999999997</v>
      </c>
      <c r="G2320" s="12">
        <f t="shared" si="36"/>
        <v>5</v>
      </c>
    </row>
    <row r="2321" spans="1:7" x14ac:dyDescent="0.2">
      <c r="A2321" s="12" t="s">
        <v>16960</v>
      </c>
      <c r="B2321" s="12" t="s">
        <v>18920</v>
      </c>
      <c r="C2321" s="12" t="s">
        <v>18941</v>
      </c>
      <c r="D2321" s="12" t="s">
        <v>19386</v>
      </c>
      <c r="E2321" s="12" t="s">
        <v>3188</v>
      </c>
      <c r="F2321" s="12">
        <v>4.5970769999999996</v>
      </c>
      <c r="G2321" s="12">
        <f t="shared" si="36"/>
        <v>5</v>
      </c>
    </row>
    <row r="2322" spans="1:7" x14ac:dyDescent="0.2">
      <c r="A2322" s="12" t="s">
        <v>16960</v>
      </c>
      <c r="B2322" s="12" t="s">
        <v>18920</v>
      </c>
      <c r="C2322" s="12" t="s">
        <v>18941</v>
      </c>
      <c r="D2322" s="12" t="s">
        <v>19387</v>
      </c>
      <c r="E2322" s="12" t="s">
        <v>3188</v>
      </c>
      <c r="F2322" s="12">
        <v>4.6467229999999997</v>
      </c>
      <c r="G2322" s="12">
        <f t="shared" si="36"/>
        <v>5</v>
      </c>
    </row>
    <row r="2323" spans="1:7" x14ac:dyDescent="0.2">
      <c r="A2323" s="12" t="s">
        <v>16960</v>
      </c>
      <c r="B2323" s="12" t="s">
        <v>18920</v>
      </c>
      <c r="C2323" s="12" t="s">
        <v>18941</v>
      </c>
      <c r="D2323" s="12" t="s">
        <v>19388</v>
      </c>
      <c r="E2323" s="12" t="s">
        <v>3188</v>
      </c>
      <c r="F2323" s="12">
        <v>4.5655760000000001</v>
      </c>
      <c r="G2323" s="12">
        <f t="shared" si="36"/>
        <v>5</v>
      </c>
    </row>
    <row r="2324" spans="1:7" x14ac:dyDescent="0.2">
      <c r="A2324" s="12" t="s">
        <v>16960</v>
      </c>
      <c r="B2324" s="12" t="s">
        <v>18920</v>
      </c>
      <c r="C2324" s="12" t="s">
        <v>18941</v>
      </c>
      <c r="D2324" s="12" t="s">
        <v>19389</v>
      </c>
      <c r="E2324" s="12" t="s">
        <v>16963</v>
      </c>
      <c r="F2324" s="12">
        <v>4.8421960000000004</v>
      </c>
      <c r="G2324" s="12">
        <f t="shared" si="36"/>
        <v>5</v>
      </c>
    </row>
    <row r="2325" spans="1:7" x14ac:dyDescent="0.2">
      <c r="A2325" s="12" t="s">
        <v>16960</v>
      </c>
      <c r="B2325" s="12" t="s">
        <v>18920</v>
      </c>
      <c r="C2325" s="12" t="s">
        <v>18930</v>
      </c>
      <c r="D2325" s="12" t="s">
        <v>19390</v>
      </c>
      <c r="E2325" s="12" t="s">
        <v>16963</v>
      </c>
      <c r="F2325" s="12">
        <v>4.8959890000000001</v>
      </c>
      <c r="G2325" s="12">
        <f t="shared" si="36"/>
        <v>5</v>
      </c>
    </row>
    <row r="2326" spans="1:7" x14ac:dyDescent="0.2">
      <c r="A2326" s="12" t="s">
        <v>16960</v>
      </c>
      <c r="B2326" s="12" t="s">
        <v>18920</v>
      </c>
      <c r="C2326" s="12" t="s">
        <v>18941</v>
      </c>
      <c r="D2326" s="12" t="s">
        <v>19391</v>
      </c>
      <c r="E2326" s="12" t="s">
        <v>3188</v>
      </c>
      <c r="F2326" s="12">
        <v>4.5551490000000001</v>
      </c>
      <c r="G2326" s="12">
        <f t="shared" si="36"/>
        <v>5</v>
      </c>
    </row>
    <row r="2327" spans="1:7" x14ac:dyDescent="0.2">
      <c r="A2327" s="12" t="s">
        <v>16960</v>
      </c>
      <c r="B2327" s="12" t="s">
        <v>18920</v>
      </c>
      <c r="C2327" s="12" t="s">
        <v>18941</v>
      </c>
      <c r="D2327" s="12" t="s">
        <v>19392</v>
      </c>
      <c r="E2327" s="12" t="s">
        <v>16963</v>
      </c>
      <c r="F2327" s="12">
        <v>4.9772460000000001</v>
      </c>
      <c r="G2327" s="12">
        <f t="shared" si="36"/>
        <v>5</v>
      </c>
    </row>
    <row r="2328" spans="1:7" x14ac:dyDescent="0.2">
      <c r="A2328" s="12" t="s">
        <v>16960</v>
      </c>
      <c r="B2328" s="12" t="s">
        <v>18920</v>
      </c>
      <c r="C2328" s="12" t="s">
        <v>18941</v>
      </c>
      <c r="D2328" s="12" t="s">
        <v>19393</v>
      </c>
      <c r="E2328" s="12" t="s">
        <v>16963</v>
      </c>
      <c r="F2328" s="12">
        <v>4.6585510000000001</v>
      </c>
      <c r="G2328" s="12">
        <f t="shared" si="36"/>
        <v>5</v>
      </c>
    </row>
    <row r="2329" spans="1:7" x14ac:dyDescent="0.2">
      <c r="A2329" s="12" t="s">
        <v>16960</v>
      </c>
      <c r="B2329" s="12" t="s">
        <v>18920</v>
      </c>
      <c r="C2329" s="12" t="s">
        <v>18941</v>
      </c>
      <c r="D2329" s="12" t="s">
        <v>19394</v>
      </c>
      <c r="E2329" s="12" t="s">
        <v>16963</v>
      </c>
      <c r="F2329" s="12">
        <v>4.9788540000000001</v>
      </c>
      <c r="G2329" s="12">
        <f t="shared" si="36"/>
        <v>5</v>
      </c>
    </row>
    <row r="2330" spans="1:7" x14ac:dyDescent="0.2">
      <c r="A2330" s="12" t="s">
        <v>16960</v>
      </c>
      <c r="B2330" s="12" t="s">
        <v>18920</v>
      </c>
      <c r="C2330" s="12" t="s">
        <v>18941</v>
      </c>
      <c r="D2330" s="12" t="s">
        <v>19395</v>
      </c>
      <c r="E2330" s="12" t="s">
        <v>16963</v>
      </c>
      <c r="F2330" s="12">
        <v>5.0186130000000002</v>
      </c>
      <c r="G2330" s="12">
        <f t="shared" si="36"/>
        <v>5</v>
      </c>
    </row>
    <row r="2331" spans="1:7" x14ac:dyDescent="0.2">
      <c r="A2331" s="12" t="s">
        <v>16960</v>
      </c>
      <c r="B2331" s="12" t="s">
        <v>18920</v>
      </c>
      <c r="C2331" s="12" t="s">
        <v>18921</v>
      </c>
      <c r="D2331" s="12" t="s">
        <v>19396</v>
      </c>
      <c r="E2331" s="12" t="s">
        <v>3188</v>
      </c>
      <c r="F2331" s="12">
        <v>4.6956230000000003</v>
      </c>
      <c r="G2331" s="12">
        <f t="shared" si="36"/>
        <v>5</v>
      </c>
    </row>
    <row r="2332" spans="1:7" x14ac:dyDescent="0.2">
      <c r="A2332" s="12" t="s">
        <v>16960</v>
      </c>
      <c r="B2332" s="12" t="s">
        <v>18920</v>
      </c>
      <c r="C2332" s="12" t="s">
        <v>18921</v>
      </c>
      <c r="D2332" s="12" t="s">
        <v>19397</v>
      </c>
      <c r="E2332" s="12" t="s">
        <v>16963</v>
      </c>
      <c r="F2332" s="12">
        <v>4.6657520000000003</v>
      </c>
      <c r="G2332" s="12">
        <f t="shared" si="36"/>
        <v>5</v>
      </c>
    </row>
    <row r="2333" spans="1:7" x14ac:dyDescent="0.2">
      <c r="A2333" s="12" t="s">
        <v>16960</v>
      </c>
      <c r="B2333" s="12" t="s">
        <v>18920</v>
      </c>
      <c r="C2333" s="12" t="s">
        <v>18921</v>
      </c>
      <c r="D2333" s="12" t="s">
        <v>19398</v>
      </c>
      <c r="E2333" s="12" t="s">
        <v>16963</v>
      </c>
      <c r="F2333" s="12">
        <v>4.6243030000000003</v>
      </c>
      <c r="G2333" s="12">
        <f t="shared" si="36"/>
        <v>5</v>
      </c>
    </row>
    <row r="2334" spans="1:7" x14ac:dyDescent="0.2">
      <c r="A2334" s="12" t="s">
        <v>16960</v>
      </c>
      <c r="B2334" s="12" t="s">
        <v>18920</v>
      </c>
      <c r="C2334" s="12" t="s">
        <v>18921</v>
      </c>
      <c r="D2334" s="12" t="s">
        <v>19399</v>
      </c>
      <c r="E2334" s="12" t="s">
        <v>16963</v>
      </c>
      <c r="F2334" s="12">
        <v>4.5740230000000004</v>
      </c>
      <c r="G2334" s="12">
        <f t="shared" si="36"/>
        <v>5</v>
      </c>
    </row>
    <row r="2335" spans="1:7" x14ac:dyDescent="0.2">
      <c r="A2335" s="12" t="s">
        <v>16960</v>
      </c>
      <c r="B2335" s="12" t="s">
        <v>18920</v>
      </c>
      <c r="C2335" s="12" t="s">
        <v>18921</v>
      </c>
      <c r="D2335" s="12" t="s">
        <v>19400</v>
      </c>
      <c r="E2335" s="12" t="s">
        <v>3188</v>
      </c>
      <c r="F2335" s="12">
        <v>4.5953780000000002</v>
      </c>
      <c r="G2335" s="12">
        <f t="shared" si="36"/>
        <v>5</v>
      </c>
    </row>
    <row r="2336" spans="1:7" x14ac:dyDescent="0.2">
      <c r="A2336" s="12" t="s">
        <v>16960</v>
      </c>
      <c r="B2336" s="12" t="s">
        <v>18920</v>
      </c>
      <c r="C2336" s="12" t="s">
        <v>18921</v>
      </c>
      <c r="D2336" s="12" t="s">
        <v>19401</v>
      </c>
      <c r="E2336" s="12" t="s">
        <v>16963</v>
      </c>
      <c r="F2336" s="12">
        <v>5.1851019999999997</v>
      </c>
      <c r="G2336" s="12">
        <f t="shared" si="36"/>
        <v>5</v>
      </c>
    </row>
    <row r="2337" spans="1:7" x14ac:dyDescent="0.2">
      <c r="A2337" s="12" t="s">
        <v>16960</v>
      </c>
      <c r="B2337" s="12" t="s">
        <v>18920</v>
      </c>
      <c r="C2337" s="12" t="s">
        <v>18921</v>
      </c>
      <c r="D2337" s="12" t="s">
        <v>19402</v>
      </c>
      <c r="E2337" s="12" t="s">
        <v>16963</v>
      </c>
      <c r="F2337" s="12">
        <v>5.156282</v>
      </c>
      <c r="G2337" s="12">
        <f t="shared" si="36"/>
        <v>5</v>
      </c>
    </row>
    <row r="2338" spans="1:7" x14ac:dyDescent="0.2">
      <c r="A2338" s="12" t="s">
        <v>16960</v>
      </c>
      <c r="B2338" s="12" t="s">
        <v>18920</v>
      </c>
      <c r="C2338" s="12" t="s">
        <v>18921</v>
      </c>
      <c r="D2338" s="12" t="s">
        <v>19403</v>
      </c>
      <c r="E2338" s="12" t="s">
        <v>3188</v>
      </c>
      <c r="F2338" s="12">
        <v>4.72445</v>
      </c>
      <c r="G2338" s="12">
        <f t="shared" si="36"/>
        <v>5</v>
      </c>
    </row>
    <row r="2339" spans="1:7" x14ac:dyDescent="0.2">
      <c r="A2339" s="12" t="s">
        <v>16960</v>
      </c>
      <c r="B2339" s="12" t="s">
        <v>18920</v>
      </c>
      <c r="C2339" s="12" t="s">
        <v>18921</v>
      </c>
      <c r="D2339" s="12" t="s">
        <v>19404</v>
      </c>
      <c r="E2339" s="12" t="s">
        <v>3188</v>
      </c>
      <c r="F2339" s="12">
        <v>4.6039580000000004</v>
      </c>
      <c r="G2339" s="12">
        <f t="shared" si="36"/>
        <v>5</v>
      </c>
    </row>
    <row r="2340" spans="1:7" x14ac:dyDescent="0.2">
      <c r="A2340" s="12" t="s">
        <v>16960</v>
      </c>
      <c r="B2340" s="12" t="s">
        <v>18920</v>
      </c>
      <c r="C2340" s="12" t="s">
        <v>18921</v>
      </c>
      <c r="D2340" s="12" t="s">
        <v>19405</v>
      </c>
      <c r="E2340" s="12" t="s">
        <v>3188</v>
      </c>
      <c r="F2340" s="12">
        <v>4.6334989999999996</v>
      </c>
      <c r="G2340" s="12">
        <f t="shared" si="36"/>
        <v>5</v>
      </c>
    </row>
    <row r="2341" spans="1:7" x14ac:dyDescent="0.2">
      <c r="A2341" s="12" t="s">
        <v>16960</v>
      </c>
      <c r="B2341" s="12" t="s">
        <v>18920</v>
      </c>
      <c r="C2341" s="12" t="s">
        <v>18921</v>
      </c>
      <c r="D2341" s="12" t="s">
        <v>19406</v>
      </c>
      <c r="E2341" s="12" t="s">
        <v>16963</v>
      </c>
      <c r="F2341" s="12">
        <v>4.5745149999999999</v>
      </c>
      <c r="G2341" s="12">
        <f t="shared" si="36"/>
        <v>5</v>
      </c>
    </row>
    <row r="2342" spans="1:7" x14ac:dyDescent="0.2">
      <c r="A2342" s="12" t="s">
        <v>17039</v>
      </c>
      <c r="B2342" s="12" t="s">
        <v>18920</v>
      </c>
      <c r="C2342" s="12" t="s">
        <v>19006</v>
      </c>
      <c r="D2342" s="12" t="s">
        <v>19407</v>
      </c>
      <c r="E2342" s="12" t="s">
        <v>16963</v>
      </c>
      <c r="F2342" s="12">
        <v>5.7907890000000002</v>
      </c>
      <c r="G2342" s="12">
        <f t="shared" si="36"/>
        <v>6</v>
      </c>
    </row>
    <row r="2343" spans="1:7" x14ac:dyDescent="0.2">
      <c r="A2343" s="12" t="s">
        <v>16960</v>
      </c>
      <c r="B2343" s="12" t="s">
        <v>18920</v>
      </c>
      <c r="C2343" s="12" t="s">
        <v>18925</v>
      </c>
      <c r="D2343" s="12" t="s">
        <v>19408</v>
      </c>
      <c r="E2343" s="12" t="s">
        <v>16963</v>
      </c>
      <c r="F2343" s="12">
        <v>5.6084540000000001</v>
      </c>
      <c r="G2343" s="12">
        <f t="shared" si="36"/>
        <v>6</v>
      </c>
    </row>
    <row r="2344" spans="1:7" x14ac:dyDescent="0.2">
      <c r="A2344" s="12" t="s">
        <v>16960</v>
      </c>
      <c r="B2344" s="12" t="s">
        <v>18920</v>
      </c>
      <c r="C2344" s="12" t="s">
        <v>18925</v>
      </c>
      <c r="D2344" s="12" t="s">
        <v>19409</v>
      </c>
      <c r="E2344" s="12" t="s">
        <v>16963</v>
      </c>
      <c r="F2344" s="12">
        <v>5.6451729999999998</v>
      </c>
      <c r="G2344" s="12">
        <f t="shared" si="36"/>
        <v>6</v>
      </c>
    </row>
    <row r="2345" spans="1:7" x14ac:dyDescent="0.2">
      <c r="A2345" s="12" t="s">
        <v>16960</v>
      </c>
      <c r="B2345" s="12" t="s">
        <v>18920</v>
      </c>
      <c r="C2345" s="12" t="s">
        <v>18937</v>
      </c>
      <c r="D2345" s="12" t="s">
        <v>19410</v>
      </c>
      <c r="E2345" s="12" t="s">
        <v>16963</v>
      </c>
      <c r="F2345" s="12">
        <v>5.5382860000000003</v>
      </c>
      <c r="G2345" s="12">
        <f t="shared" si="36"/>
        <v>6</v>
      </c>
    </row>
    <row r="2346" spans="1:7" x14ac:dyDescent="0.2">
      <c r="A2346" s="12" t="s">
        <v>16960</v>
      </c>
      <c r="B2346" s="12" t="s">
        <v>18920</v>
      </c>
      <c r="C2346" s="12" t="s">
        <v>18937</v>
      </c>
      <c r="D2346" s="12" t="s">
        <v>19411</v>
      </c>
      <c r="E2346" s="12" t="s">
        <v>16963</v>
      </c>
      <c r="F2346" s="12">
        <v>5.7234910000000001</v>
      </c>
      <c r="G2346" s="12">
        <f t="shared" si="36"/>
        <v>6</v>
      </c>
    </row>
    <row r="2347" spans="1:7" x14ac:dyDescent="0.2">
      <c r="A2347" s="12" t="s">
        <v>16960</v>
      </c>
      <c r="B2347" s="12" t="s">
        <v>18920</v>
      </c>
      <c r="C2347" s="12" t="s">
        <v>18937</v>
      </c>
      <c r="D2347" s="12" t="s">
        <v>19412</v>
      </c>
      <c r="E2347" s="12" t="s">
        <v>3188</v>
      </c>
      <c r="F2347" s="12">
        <v>5.7497340000000001</v>
      </c>
      <c r="G2347" s="12">
        <f t="shared" si="36"/>
        <v>6</v>
      </c>
    </row>
    <row r="2348" spans="1:7" x14ac:dyDescent="0.2">
      <c r="A2348" s="12" t="s">
        <v>16960</v>
      </c>
      <c r="B2348" s="12" t="s">
        <v>18920</v>
      </c>
      <c r="C2348" s="12" t="s">
        <v>18937</v>
      </c>
      <c r="D2348" s="12" t="s">
        <v>19413</v>
      </c>
      <c r="E2348" s="12" t="s">
        <v>16963</v>
      </c>
      <c r="F2348" s="12">
        <v>5.7621919999999998</v>
      </c>
      <c r="G2348" s="12">
        <f t="shared" si="36"/>
        <v>6</v>
      </c>
    </row>
    <row r="2349" spans="1:7" x14ac:dyDescent="0.2">
      <c r="A2349" s="12" t="s">
        <v>16960</v>
      </c>
      <c r="B2349" s="12" t="s">
        <v>18920</v>
      </c>
      <c r="C2349" s="12" t="s">
        <v>18930</v>
      </c>
      <c r="D2349" s="12" t="s">
        <v>19414</v>
      </c>
      <c r="E2349" s="12" t="s">
        <v>3188</v>
      </c>
      <c r="F2349" s="12">
        <v>6.0098770000000004</v>
      </c>
      <c r="G2349" s="12">
        <f t="shared" si="36"/>
        <v>6</v>
      </c>
    </row>
    <row r="2350" spans="1:7" x14ac:dyDescent="0.2">
      <c r="A2350" s="12" t="s">
        <v>16960</v>
      </c>
      <c r="B2350" s="12" t="s">
        <v>18920</v>
      </c>
      <c r="C2350" s="12" t="s">
        <v>18921</v>
      </c>
      <c r="D2350" s="12" t="s">
        <v>19415</v>
      </c>
      <c r="E2350" s="12" t="s">
        <v>16963</v>
      </c>
      <c r="F2350" s="12">
        <v>5.7212120000000004</v>
      </c>
      <c r="G2350" s="12">
        <f t="shared" si="36"/>
        <v>6</v>
      </c>
    </row>
    <row r="2351" spans="1:7" x14ac:dyDescent="0.2">
      <c r="A2351" s="12" t="s">
        <v>16960</v>
      </c>
      <c r="B2351" s="12" t="s">
        <v>18920</v>
      </c>
      <c r="C2351" s="12" t="s">
        <v>18921</v>
      </c>
      <c r="D2351" s="12" t="s">
        <v>19416</v>
      </c>
      <c r="E2351" s="12" t="s">
        <v>3188</v>
      </c>
      <c r="F2351" s="12">
        <v>5.7372820000000004</v>
      </c>
      <c r="G2351" s="12">
        <f t="shared" si="36"/>
        <v>6</v>
      </c>
    </row>
    <row r="2352" spans="1:7" x14ac:dyDescent="0.2">
      <c r="A2352" s="12" t="s">
        <v>17039</v>
      </c>
      <c r="B2352" s="12" t="s">
        <v>19417</v>
      </c>
      <c r="C2352" s="12" t="s">
        <v>19418</v>
      </c>
      <c r="D2352" s="12" t="s">
        <v>19419</v>
      </c>
      <c r="E2352" s="12" t="s">
        <v>3188</v>
      </c>
      <c r="F2352" s="12">
        <v>2.9706419999999998</v>
      </c>
      <c r="G2352" s="12">
        <f t="shared" si="36"/>
        <v>3</v>
      </c>
    </row>
    <row r="2353" spans="1:7" x14ac:dyDescent="0.2">
      <c r="A2353" s="12" t="s">
        <v>17039</v>
      </c>
      <c r="B2353" s="12" t="s">
        <v>19417</v>
      </c>
      <c r="C2353" s="12" t="s">
        <v>19420</v>
      </c>
      <c r="D2353" s="12" t="s">
        <v>19421</v>
      </c>
      <c r="E2353" s="12" t="s">
        <v>16963</v>
      </c>
      <c r="F2353" s="12">
        <v>3.0105569999999999</v>
      </c>
      <c r="G2353" s="12">
        <f t="shared" si="36"/>
        <v>3</v>
      </c>
    </row>
    <row r="2354" spans="1:7" x14ac:dyDescent="0.2">
      <c r="A2354" s="12" t="s">
        <v>17039</v>
      </c>
      <c r="B2354" s="12" t="s">
        <v>19417</v>
      </c>
      <c r="C2354" s="12" t="s">
        <v>19422</v>
      </c>
      <c r="D2354" s="12" t="s">
        <v>19423</v>
      </c>
      <c r="E2354" s="12" t="s">
        <v>3188</v>
      </c>
      <c r="F2354" s="12">
        <v>3.0476670000000001</v>
      </c>
      <c r="G2354" s="12">
        <f t="shared" si="36"/>
        <v>3</v>
      </c>
    </row>
    <row r="2355" spans="1:7" x14ac:dyDescent="0.2">
      <c r="A2355" s="12" t="s">
        <v>17039</v>
      </c>
      <c r="B2355" s="12" t="s">
        <v>19417</v>
      </c>
      <c r="C2355" s="12" t="s">
        <v>19422</v>
      </c>
      <c r="D2355" s="12" t="s">
        <v>19424</v>
      </c>
      <c r="E2355" s="12" t="s">
        <v>3188</v>
      </c>
      <c r="F2355" s="12">
        <v>2.923813</v>
      </c>
      <c r="G2355" s="12">
        <f t="shared" si="36"/>
        <v>3</v>
      </c>
    </row>
    <row r="2356" spans="1:7" x14ac:dyDescent="0.2">
      <c r="A2356" s="12" t="s">
        <v>17039</v>
      </c>
      <c r="B2356" s="12" t="s">
        <v>19417</v>
      </c>
      <c r="C2356" s="12" t="s">
        <v>19425</v>
      </c>
      <c r="D2356" s="12" t="s">
        <v>19426</v>
      </c>
      <c r="E2356" s="12" t="s">
        <v>3188</v>
      </c>
      <c r="F2356" s="12">
        <v>3.8423240000000001</v>
      </c>
      <c r="G2356" s="12">
        <f t="shared" si="36"/>
        <v>4</v>
      </c>
    </row>
    <row r="2357" spans="1:7" x14ac:dyDescent="0.2">
      <c r="A2357" s="12" t="s">
        <v>17039</v>
      </c>
      <c r="B2357" s="12" t="s">
        <v>19417</v>
      </c>
      <c r="C2357" s="12" t="s">
        <v>19418</v>
      </c>
      <c r="D2357" s="12" t="s">
        <v>19427</v>
      </c>
      <c r="E2357" s="12" t="s">
        <v>3188</v>
      </c>
      <c r="F2357" s="12">
        <v>3.9211619999999998</v>
      </c>
      <c r="G2357" s="12">
        <f t="shared" si="36"/>
        <v>4</v>
      </c>
    </row>
    <row r="2358" spans="1:7" x14ac:dyDescent="0.2">
      <c r="A2358" s="12" t="s">
        <v>17039</v>
      </c>
      <c r="B2358" s="12" t="s">
        <v>19417</v>
      </c>
      <c r="C2358" s="12" t="s">
        <v>19428</v>
      </c>
      <c r="D2358" s="12" t="s">
        <v>19429</v>
      </c>
      <c r="E2358" s="12" t="s">
        <v>3188</v>
      </c>
      <c r="F2358" s="12">
        <v>4.1356010000000003</v>
      </c>
      <c r="G2358" s="12">
        <f t="shared" si="36"/>
        <v>4</v>
      </c>
    </row>
    <row r="2359" spans="1:7" x14ac:dyDescent="0.2">
      <c r="A2359" s="12" t="s">
        <v>17039</v>
      </c>
      <c r="B2359" s="12" t="s">
        <v>19417</v>
      </c>
      <c r="C2359" s="12" t="s">
        <v>19428</v>
      </c>
      <c r="D2359" s="12" t="s">
        <v>19430</v>
      </c>
      <c r="E2359" s="12" t="s">
        <v>3188</v>
      </c>
      <c r="F2359" s="12">
        <v>4.0555209999999997</v>
      </c>
      <c r="G2359" s="12">
        <f t="shared" si="36"/>
        <v>4</v>
      </c>
    </row>
    <row r="2360" spans="1:7" x14ac:dyDescent="0.2">
      <c r="A2360" s="12" t="s">
        <v>17039</v>
      </c>
      <c r="B2360" s="12" t="s">
        <v>19417</v>
      </c>
      <c r="C2360" s="12" t="s">
        <v>19431</v>
      </c>
      <c r="D2360" s="12" t="s">
        <v>19432</v>
      </c>
      <c r="E2360" s="12" t="s">
        <v>16963</v>
      </c>
      <c r="F2360" s="12">
        <v>4.0180280000000002</v>
      </c>
      <c r="G2360" s="12">
        <f t="shared" si="36"/>
        <v>4</v>
      </c>
    </row>
    <row r="2361" spans="1:7" x14ac:dyDescent="0.2">
      <c r="A2361" s="12" t="s">
        <v>17039</v>
      </c>
      <c r="B2361" s="12" t="s">
        <v>19417</v>
      </c>
      <c r="C2361" s="12" t="s">
        <v>19433</v>
      </c>
      <c r="D2361" s="12" t="s">
        <v>19434</v>
      </c>
      <c r="E2361" s="12" t="s">
        <v>16963</v>
      </c>
      <c r="F2361" s="12">
        <v>3.9629880000000002</v>
      </c>
      <c r="G2361" s="12">
        <f t="shared" si="36"/>
        <v>4</v>
      </c>
    </row>
    <row r="2362" spans="1:7" x14ac:dyDescent="0.2">
      <c r="A2362" s="12" t="s">
        <v>17039</v>
      </c>
      <c r="B2362" s="12" t="s">
        <v>19417</v>
      </c>
      <c r="C2362" s="12" t="s">
        <v>19435</v>
      </c>
      <c r="D2362" s="12" t="s">
        <v>19436</v>
      </c>
      <c r="E2362" s="12" t="s">
        <v>3188</v>
      </c>
      <c r="F2362" s="12">
        <v>4.1592010000000004</v>
      </c>
      <c r="G2362" s="12">
        <f t="shared" si="36"/>
        <v>4</v>
      </c>
    </row>
    <row r="2363" spans="1:7" x14ac:dyDescent="0.2">
      <c r="A2363" s="12" t="s">
        <v>17039</v>
      </c>
      <c r="B2363" s="12" t="s">
        <v>19417</v>
      </c>
      <c r="C2363" s="12" t="s">
        <v>19433</v>
      </c>
      <c r="D2363" s="12" t="s">
        <v>19437</v>
      </c>
      <c r="E2363" s="12" t="s">
        <v>16963</v>
      </c>
      <c r="F2363" s="12">
        <v>4.2097280000000001</v>
      </c>
      <c r="G2363" s="12">
        <f t="shared" si="36"/>
        <v>4</v>
      </c>
    </row>
    <row r="2364" spans="1:7" x14ac:dyDescent="0.2">
      <c r="A2364" s="12" t="s">
        <v>17039</v>
      </c>
      <c r="B2364" s="12" t="s">
        <v>19417</v>
      </c>
      <c r="C2364" s="12" t="s">
        <v>19435</v>
      </c>
      <c r="D2364" s="12" t="s">
        <v>19438</v>
      </c>
      <c r="E2364" s="12" t="s">
        <v>16963</v>
      </c>
      <c r="F2364" s="12">
        <v>4.114592</v>
      </c>
      <c r="G2364" s="12">
        <f t="shared" si="36"/>
        <v>4</v>
      </c>
    </row>
    <row r="2365" spans="1:7" x14ac:dyDescent="0.2">
      <c r="A2365" s="12" t="s">
        <v>17039</v>
      </c>
      <c r="B2365" s="12" t="s">
        <v>19417</v>
      </c>
      <c r="C2365" s="12" t="s">
        <v>19425</v>
      </c>
      <c r="D2365" s="12" t="s">
        <v>19439</v>
      </c>
      <c r="E2365" s="12" t="s">
        <v>16963</v>
      </c>
      <c r="F2365" s="12">
        <v>3.8933909999999998</v>
      </c>
      <c r="G2365" s="12">
        <f t="shared" si="36"/>
        <v>4</v>
      </c>
    </row>
    <row r="2366" spans="1:7" x14ac:dyDescent="0.2">
      <c r="A2366" s="12" t="s">
        <v>17039</v>
      </c>
      <c r="B2366" s="12" t="s">
        <v>19417</v>
      </c>
      <c r="C2366" s="12" t="s">
        <v>19440</v>
      </c>
      <c r="D2366" s="12" t="s">
        <v>19441</v>
      </c>
      <c r="E2366" s="12" t="s">
        <v>3188</v>
      </c>
      <c r="F2366" s="12">
        <v>3.9994640000000001</v>
      </c>
      <c r="G2366" s="12">
        <f t="shared" si="36"/>
        <v>4</v>
      </c>
    </row>
    <row r="2367" spans="1:7" x14ac:dyDescent="0.2">
      <c r="A2367" s="12" t="s">
        <v>17039</v>
      </c>
      <c r="B2367" s="12" t="s">
        <v>19417</v>
      </c>
      <c r="C2367" s="12" t="s">
        <v>19442</v>
      </c>
      <c r="D2367" s="12" t="s">
        <v>19443</v>
      </c>
      <c r="E2367" s="12" t="s">
        <v>3188</v>
      </c>
      <c r="F2367" s="12">
        <v>3.9176139999999999</v>
      </c>
      <c r="G2367" s="12">
        <f t="shared" si="36"/>
        <v>4</v>
      </c>
    </row>
    <row r="2368" spans="1:7" x14ac:dyDescent="0.2">
      <c r="A2368" s="12" t="s">
        <v>17039</v>
      </c>
      <c r="B2368" s="12" t="s">
        <v>19417</v>
      </c>
      <c r="C2368" s="12" t="s">
        <v>19444</v>
      </c>
      <c r="D2368" s="12" t="s">
        <v>19445</v>
      </c>
      <c r="E2368" s="12" t="s">
        <v>16963</v>
      </c>
      <c r="F2368" s="12">
        <v>4.0775090000000001</v>
      </c>
      <c r="G2368" s="12">
        <f t="shared" si="36"/>
        <v>4</v>
      </c>
    </row>
    <row r="2369" spans="1:7" x14ac:dyDescent="0.2">
      <c r="A2369" s="12" t="s">
        <v>17039</v>
      </c>
      <c r="B2369" s="12" t="s">
        <v>19417</v>
      </c>
      <c r="C2369" s="12" t="s">
        <v>19446</v>
      </c>
      <c r="D2369" s="12" t="s">
        <v>19447</v>
      </c>
      <c r="E2369" s="12" t="s">
        <v>3188</v>
      </c>
      <c r="F2369" s="12">
        <v>4.0068960000000002</v>
      </c>
      <c r="G2369" s="12">
        <f t="shared" si="36"/>
        <v>4</v>
      </c>
    </row>
    <row r="2370" spans="1:7" x14ac:dyDescent="0.2">
      <c r="A2370" s="12" t="s">
        <v>17039</v>
      </c>
      <c r="B2370" s="12" t="s">
        <v>19417</v>
      </c>
      <c r="C2370" s="12" t="s">
        <v>19431</v>
      </c>
      <c r="D2370" s="12" t="s">
        <v>19448</v>
      </c>
      <c r="E2370" s="12" t="s">
        <v>3188</v>
      </c>
      <c r="F2370" s="12">
        <v>3.9278879999999998</v>
      </c>
      <c r="G2370" s="12">
        <f t="shared" ref="G2370:G2433" si="37">ROUND(F2370,0)</f>
        <v>4</v>
      </c>
    </row>
    <row r="2371" spans="1:7" x14ac:dyDescent="0.2">
      <c r="A2371" s="12" t="s">
        <v>17039</v>
      </c>
      <c r="B2371" s="12" t="s">
        <v>19417</v>
      </c>
      <c r="C2371" s="12" t="s">
        <v>19449</v>
      </c>
      <c r="D2371" s="12" t="s">
        <v>19450</v>
      </c>
      <c r="E2371" s="12" t="s">
        <v>3188</v>
      </c>
      <c r="F2371" s="12">
        <v>4.0433620000000001</v>
      </c>
      <c r="G2371" s="12">
        <f t="shared" si="37"/>
        <v>4</v>
      </c>
    </row>
    <row r="2372" spans="1:7" x14ac:dyDescent="0.2">
      <c r="A2372" s="12" t="s">
        <v>17039</v>
      </c>
      <c r="B2372" s="12" t="s">
        <v>19417</v>
      </c>
      <c r="C2372" s="12" t="s">
        <v>19435</v>
      </c>
      <c r="D2372" s="12" t="s">
        <v>19451</v>
      </c>
      <c r="E2372" s="12" t="s">
        <v>3188</v>
      </c>
      <c r="F2372" s="12">
        <v>4.0613400000000004</v>
      </c>
      <c r="G2372" s="12">
        <f t="shared" si="37"/>
        <v>4</v>
      </c>
    </row>
    <row r="2373" spans="1:7" x14ac:dyDescent="0.2">
      <c r="A2373" s="12" t="s">
        <v>17039</v>
      </c>
      <c r="B2373" s="12" t="s">
        <v>19417</v>
      </c>
      <c r="C2373" s="12" t="s">
        <v>19452</v>
      </c>
      <c r="D2373" s="12" t="s">
        <v>19453</v>
      </c>
      <c r="E2373" s="12" t="s">
        <v>16963</v>
      </c>
      <c r="F2373" s="12">
        <v>4.7032600000000002</v>
      </c>
      <c r="G2373" s="12">
        <f t="shared" si="37"/>
        <v>5</v>
      </c>
    </row>
    <row r="2374" spans="1:7" x14ac:dyDescent="0.2">
      <c r="A2374" s="12" t="s">
        <v>19454</v>
      </c>
      <c r="B2374" s="12" t="s">
        <v>19455</v>
      </c>
      <c r="C2374" s="12" t="s">
        <v>19456</v>
      </c>
      <c r="D2374" s="12" t="s">
        <v>19457</v>
      </c>
      <c r="E2374" s="12" t="s">
        <v>3188</v>
      </c>
      <c r="F2374" s="12">
        <v>2.0052110000000001</v>
      </c>
      <c r="G2374" s="12">
        <f t="shared" si="37"/>
        <v>2</v>
      </c>
    </row>
    <row r="2375" spans="1:7" x14ac:dyDescent="0.2">
      <c r="A2375" s="12" t="s">
        <v>19454</v>
      </c>
      <c r="B2375" s="12" t="s">
        <v>19455</v>
      </c>
      <c r="C2375" s="12" t="s">
        <v>19456</v>
      </c>
      <c r="D2375" s="12" t="s">
        <v>19458</v>
      </c>
      <c r="E2375" s="12" t="s">
        <v>3188</v>
      </c>
      <c r="F2375" s="12">
        <v>2.0058880000000001</v>
      </c>
      <c r="G2375" s="12">
        <f t="shared" si="37"/>
        <v>2</v>
      </c>
    </row>
    <row r="2376" spans="1:7" x14ac:dyDescent="0.2">
      <c r="A2376" s="12" t="s">
        <v>19454</v>
      </c>
      <c r="B2376" s="12" t="s">
        <v>19455</v>
      </c>
      <c r="C2376" s="12" t="s">
        <v>19456</v>
      </c>
      <c r="D2376" s="12" t="s">
        <v>19459</v>
      </c>
      <c r="E2376" s="12" t="s">
        <v>3188</v>
      </c>
      <c r="F2376" s="12">
        <v>2.0118839999999998</v>
      </c>
      <c r="G2376" s="12">
        <f t="shared" si="37"/>
        <v>2</v>
      </c>
    </row>
    <row r="2377" spans="1:7" x14ac:dyDescent="0.2">
      <c r="A2377" s="12" t="s">
        <v>19454</v>
      </c>
      <c r="B2377" s="12" t="s">
        <v>19455</v>
      </c>
      <c r="C2377" s="12" t="s">
        <v>19456</v>
      </c>
      <c r="D2377" s="12" t="s">
        <v>19460</v>
      </c>
      <c r="E2377" s="12" t="s">
        <v>3188</v>
      </c>
      <c r="F2377" s="12">
        <v>2.0846369999999999</v>
      </c>
      <c r="G2377" s="12">
        <f t="shared" si="37"/>
        <v>2</v>
      </c>
    </row>
    <row r="2378" spans="1:7" x14ac:dyDescent="0.2">
      <c r="A2378" s="12" t="s">
        <v>19454</v>
      </c>
      <c r="B2378" s="12" t="s">
        <v>19455</v>
      </c>
      <c r="C2378" s="12" t="s">
        <v>19456</v>
      </c>
      <c r="D2378" s="12" t="s">
        <v>19461</v>
      </c>
      <c r="E2378" s="12" t="s">
        <v>16963</v>
      </c>
      <c r="F2378" s="12">
        <v>2.0916429999999999</v>
      </c>
      <c r="G2378" s="12">
        <f t="shared" si="37"/>
        <v>2</v>
      </c>
    </row>
    <row r="2379" spans="1:7" x14ac:dyDescent="0.2">
      <c r="A2379" s="12" t="s">
        <v>19454</v>
      </c>
      <c r="B2379" s="12" t="s">
        <v>19455</v>
      </c>
      <c r="C2379" s="12" t="s">
        <v>19456</v>
      </c>
      <c r="D2379" s="12" t="s">
        <v>19462</v>
      </c>
      <c r="E2379" s="12" t="s">
        <v>16963</v>
      </c>
      <c r="F2379" s="12">
        <v>1.924801</v>
      </c>
      <c r="G2379" s="12">
        <f t="shared" si="37"/>
        <v>2</v>
      </c>
    </row>
    <row r="2380" spans="1:7" x14ac:dyDescent="0.2">
      <c r="A2380" s="12" t="s">
        <v>19454</v>
      </c>
      <c r="B2380" s="12" t="s">
        <v>19455</v>
      </c>
      <c r="C2380" s="12" t="s">
        <v>19456</v>
      </c>
      <c r="D2380" s="12" t="s">
        <v>19463</v>
      </c>
      <c r="E2380" s="12" t="s">
        <v>3188</v>
      </c>
      <c r="F2380" s="12">
        <v>1.7853079999999999</v>
      </c>
      <c r="G2380" s="12">
        <f t="shared" si="37"/>
        <v>2</v>
      </c>
    </row>
    <row r="2381" spans="1:7" x14ac:dyDescent="0.2">
      <c r="A2381" s="12" t="s">
        <v>19454</v>
      </c>
      <c r="B2381" s="12" t="s">
        <v>19455</v>
      </c>
      <c r="C2381" s="12" t="s">
        <v>19456</v>
      </c>
      <c r="D2381" s="12" t="s">
        <v>19464</v>
      </c>
      <c r="E2381" s="12" t="s">
        <v>3188</v>
      </c>
      <c r="F2381" s="12">
        <v>2.0697179999999999</v>
      </c>
      <c r="G2381" s="12">
        <f t="shared" si="37"/>
        <v>2</v>
      </c>
    </row>
    <row r="2382" spans="1:7" x14ac:dyDescent="0.2">
      <c r="A2382" s="12" t="s">
        <v>19454</v>
      </c>
      <c r="B2382" s="12" t="s">
        <v>19455</v>
      </c>
      <c r="C2382" s="12" t="s">
        <v>19456</v>
      </c>
      <c r="D2382" s="12" t="s">
        <v>19465</v>
      </c>
      <c r="E2382" s="12" t="s">
        <v>16963</v>
      </c>
      <c r="F2382" s="12">
        <v>1.9606380000000001</v>
      </c>
      <c r="G2382" s="12">
        <f t="shared" si="37"/>
        <v>2</v>
      </c>
    </row>
    <row r="2383" spans="1:7" x14ac:dyDescent="0.2">
      <c r="A2383" s="12" t="s">
        <v>19454</v>
      </c>
      <c r="B2383" s="12" t="s">
        <v>19455</v>
      </c>
      <c r="C2383" s="12" t="s">
        <v>19456</v>
      </c>
      <c r="D2383" s="12" t="s">
        <v>19466</v>
      </c>
      <c r="E2383" s="12" t="s">
        <v>3188</v>
      </c>
      <c r="F2383" s="12">
        <v>1.9286399999999999</v>
      </c>
      <c r="G2383" s="12">
        <f t="shared" si="37"/>
        <v>2</v>
      </c>
    </row>
    <row r="2384" spans="1:7" x14ac:dyDescent="0.2">
      <c r="A2384" s="12" t="s">
        <v>19454</v>
      </c>
      <c r="B2384" s="12" t="s">
        <v>19455</v>
      </c>
      <c r="C2384" s="12" t="s">
        <v>19456</v>
      </c>
      <c r="D2384" s="12" t="s">
        <v>19467</v>
      </c>
      <c r="E2384" s="12" t="s">
        <v>3188</v>
      </c>
      <c r="F2384" s="12">
        <v>2.184863</v>
      </c>
      <c r="G2384" s="12">
        <f t="shared" si="37"/>
        <v>2</v>
      </c>
    </row>
    <row r="2385" spans="1:7" x14ac:dyDescent="0.2">
      <c r="A2385" s="12" t="s">
        <v>19454</v>
      </c>
      <c r="B2385" s="12" t="s">
        <v>19455</v>
      </c>
      <c r="C2385" s="12" t="s">
        <v>19456</v>
      </c>
      <c r="D2385" s="12" t="s">
        <v>19468</v>
      </c>
      <c r="E2385" s="12" t="s">
        <v>3188</v>
      </c>
      <c r="F2385" s="12">
        <v>1.8665510000000001</v>
      </c>
      <c r="G2385" s="12">
        <f t="shared" si="37"/>
        <v>2</v>
      </c>
    </row>
    <row r="2386" spans="1:7" x14ac:dyDescent="0.2">
      <c r="A2386" s="12" t="s">
        <v>19454</v>
      </c>
      <c r="B2386" s="12" t="s">
        <v>19455</v>
      </c>
      <c r="C2386" s="12" t="s">
        <v>19456</v>
      </c>
      <c r="D2386" s="12" t="s">
        <v>19469</v>
      </c>
      <c r="E2386" s="12" t="s">
        <v>3188</v>
      </c>
      <c r="F2386" s="12">
        <v>1.9645570000000001</v>
      </c>
      <c r="G2386" s="12">
        <f t="shared" si="37"/>
        <v>2</v>
      </c>
    </row>
    <row r="2387" spans="1:7" x14ac:dyDescent="0.2">
      <c r="A2387" s="12" t="s">
        <v>19454</v>
      </c>
      <c r="B2387" s="12" t="s">
        <v>19455</v>
      </c>
      <c r="C2387" s="12" t="s">
        <v>19456</v>
      </c>
      <c r="D2387" s="12" t="s">
        <v>19470</v>
      </c>
      <c r="E2387" s="12" t="s">
        <v>16963</v>
      </c>
      <c r="F2387" s="12">
        <v>1.883686</v>
      </c>
      <c r="G2387" s="12">
        <f t="shared" si="37"/>
        <v>2</v>
      </c>
    </row>
    <row r="2388" spans="1:7" x14ac:dyDescent="0.2">
      <c r="A2388" s="12" t="s">
        <v>19454</v>
      </c>
      <c r="B2388" s="12" t="s">
        <v>19471</v>
      </c>
      <c r="C2388" s="12" t="s">
        <v>19472</v>
      </c>
      <c r="D2388" s="12" t="s">
        <v>19473</v>
      </c>
      <c r="E2388" s="12" t="s">
        <v>16963</v>
      </c>
      <c r="F2388" s="12">
        <v>1.9828410000000001</v>
      </c>
      <c r="G2388" s="12">
        <f t="shared" si="37"/>
        <v>2</v>
      </c>
    </row>
    <row r="2389" spans="1:7" x14ac:dyDescent="0.2">
      <c r="A2389" s="12" t="s">
        <v>19454</v>
      </c>
      <c r="B2389" s="12" t="s">
        <v>19471</v>
      </c>
      <c r="C2389" s="12" t="s">
        <v>19472</v>
      </c>
      <c r="D2389" s="12" t="s">
        <v>19474</v>
      </c>
      <c r="E2389" s="12" t="s">
        <v>3188</v>
      </c>
      <c r="F2389" s="12">
        <v>1.9120109999999999</v>
      </c>
      <c r="G2389" s="12">
        <f t="shared" si="37"/>
        <v>2</v>
      </c>
    </row>
    <row r="2390" spans="1:7" x14ac:dyDescent="0.2">
      <c r="A2390" s="12" t="s">
        <v>19454</v>
      </c>
      <c r="B2390" s="12" t="s">
        <v>19471</v>
      </c>
      <c r="C2390" s="12" t="s">
        <v>19472</v>
      </c>
      <c r="D2390" s="12" t="s">
        <v>19475</v>
      </c>
      <c r="E2390" s="12" t="s">
        <v>16963</v>
      </c>
      <c r="F2390" s="12">
        <v>1.953827</v>
      </c>
      <c r="G2390" s="12">
        <f t="shared" si="37"/>
        <v>2</v>
      </c>
    </row>
    <row r="2391" spans="1:7" x14ac:dyDescent="0.2">
      <c r="A2391" s="12" t="s">
        <v>19454</v>
      </c>
      <c r="B2391" s="12" t="s">
        <v>19471</v>
      </c>
      <c r="C2391" s="12" t="s">
        <v>19472</v>
      </c>
      <c r="D2391" s="12" t="s">
        <v>19476</v>
      </c>
      <c r="E2391" s="12" t="s">
        <v>16963</v>
      </c>
      <c r="F2391" s="12">
        <v>1.9517040000000001</v>
      </c>
      <c r="G2391" s="12">
        <f t="shared" si="37"/>
        <v>2</v>
      </c>
    </row>
    <row r="2392" spans="1:7" x14ac:dyDescent="0.2">
      <c r="A2392" s="12" t="s">
        <v>19454</v>
      </c>
      <c r="B2392" s="12" t="s">
        <v>19471</v>
      </c>
      <c r="C2392" s="12" t="s">
        <v>19472</v>
      </c>
      <c r="D2392" s="12" t="s">
        <v>19477</v>
      </c>
      <c r="E2392" s="12" t="s">
        <v>3188</v>
      </c>
      <c r="F2392" s="12">
        <v>1.938742</v>
      </c>
      <c r="G2392" s="12">
        <f t="shared" si="37"/>
        <v>2</v>
      </c>
    </row>
    <row r="2393" spans="1:7" x14ac:dyDescent="0.2">
      <c r="A2393" s="12" t="s">
        <v>19454</v>
      </c>
      <c r="B2393" s="12" t="s">
        <v>19471</v>
      </c>
      <c r="C2393" s="12" t="s">
        <v>19472</v>
      </c>
      <c r="D2393" s="12" t="s">
        <v>19478</v>
      </c>
      <c r="E2393" s="12" t="s">
        <v>16963</v>
      </c>
      <c r="F2393" s="12">
        <v>1.9720500000000001</v>
      </c>
      <c r="G2393" s="12">
        <f t="shared" si="37"/>
        <v>2</v>
      </c>
    </row>
    <row r="2394" spans="1:7" x14ac:dyDescent="0.2">
      <c r="A2394" s="12" t="s">
        <v>19454</v>
      </c>
      <c r="B2394" s="12" t="s">
        <v>19471</v>
      </c>
      <c r="C2394" s="12" t="s">
        <v>19472</v>
      </c>
      <c r="D2394" s="12" t="s">
        <v>19479</v>
      </c>
      <c r="E2394" s="12" t="s">
        <v>3188</v>
      </c>
      <c r="F2394" s="12">
        <v>1.899802</v>
      </c>
      <c r="G2394" s="12">
        <f t="shared" si="37"/>
        <v>2</v>
      </c>
    </row>
    <row r="2395" spans="1:7" x14ac:dyDescent="0.2">
      <c r="A2395" s="12" t="s">
        <v>19454</v>
      </c>
      <c r="B2395" s="12" t="s">
        <v>19471</v>
      </c>
      <c r="C2395" s="12" t="s">
        <v>19472</v>
      </c>
      <c r="D2395" s="12" t="s">
        <v>19480</v>
      </c>
      <c r="E2395" s="12" t="s">
        <v>16963</v>
      </c>
      <c r="F2395" s="12">
        <v>1.994523</v>
      </c>
      <c r="G2395" s="12">
        <f t="shared" si="37"/>
        <v>2</v>
      </c>
    </row>
    <row r="2396" spans="1:7" x14ac:dyDescent="0.2">
      <c r="A2396" s="12" t="s">
        <v>19454</v>
      </c>
      <c r="B2396" s="12" t="s">
        <v>19471</v>
      </c>
      <c r="C2396" s="12" t="s">
        <v>19472</v>
      </c>
      <c r="D2396" s="12" t="s">
        <v>19481</v>
      </c>
      <c r="E2396" s="12" t="s">
        <v>3188</v>
      </c>
      <c r="F2396" s="12">
        <v>1.956242</v>
      </c>
      <c r="G2396" s="12">
        <f t="shared" si="37"/>
        <v>2</v>
      </c>
    </row>
    <row r="2397" spans="1:7" x14ac:dyDescent="0.2">
      <c r="A2397" s="12" t="s">
        <v>19454</v>
      </c>
      <c r="B2397" s="12" t="s">
        <v>19471</v>
      </c>
      <c r="C2397" s="12" t="s">
        <v>19472</v>
      </c>
      <c r="D2397" s="12" t="s">
        <v>19482</v>
      </c>
      <c r="E2397" s="12" t="s">
        <v>3188</v>
      </c>
      <c r="F2397" s="12">
        <v>1.906088</v>
      </c>
      <c r="G2397" s="12">
        <f t="shared" si="37"/>
        <v>2</v>
      </c>
    </row>
    <row r="2398" spans="1:7" x14ac:dyDescent="0.2">
      <c r="A2398" s="12" t="s">
        <v>19454</v>
      </c>
      <c r="B2398" s="12" t="s">
        <v>19471</v>
      </c>
      <c r="C2398" s="12" t="s">
        <v>19483</v>
      </c>
      <c r="D2398" s="12" t="s">
        <v>19484</v>
      </c>
      <c r="E2398" s="12" t="s">
        <v>16963</v>
      </c>
      <c r="F2398" s="12">
        <v>1.8048439999999999</v>
      </c>
      <c r="G2398" s="12">
        <f t="shared" si="37"/>
        <v>2</v>
      </c>
    </row>
    <row r="2399" spans="1:7" x14ac:dyDescent="0.2">
      <c r="A2399" s="12" t="s">
        <v>19454</v>
      </c>
      <c r="B2399" s="12" t="s">
        <v>19471</v>
      </c>
      <c r="C2399" s="12" t="s">
        <v>19483</v>
      </c>
      <c r="D2399" s="12" t="s">
        <v>19485</v>
      </c>
      <c r="E2399" s="12" t="s">
        <v>16963</v>
      </c>
      <c r="F2399" s="12">
        <v>2.2228500000000002</v>
      </c>
      <c r="G2399" s="12">
        <f t="shared" si="37"/>
        <v>2</v>
      </c>
    </row>
    <row r="2400" spans="1:7" x14ac:dyDescent="0.2">
      <c r="A2400" s="12" t="s">
        <v>19454</v>
      </c>
      <c r="B2400" s="12" t="s">
        <v>19471</v>
      </c>
      <c r="C2400" s="12" t="s">
        <v>19483</v>
      </c>
      <c r="D2400" s="12" t="s">
        <v>19486</v>
      </c>
      <c r="E2400" s="12" t="s">
        <v>3188</v>
      </c>
      <c r="F2400" s="12">
        <v>1.8198030000000001</v>
      </c>
      <c r="G2400" s="12">
        <f t="shared" si="37"/>
        <v>2</v>
      </c>
    </row>
    <row r="2401" spans="1:7" x14ac:dyDescent="0.2">
      <c r="A2401" s="12" t="s">
        <v>19454</v>
      </c>
      <c r="B2401" s="12" t="s">
        <v>19471</v>
      </c>
      <c r="C2401" s="12" t="s">
        <v>19483</v>
      </c>
      <c r="D2401" s="12" t="s">
        <v>19487</v>
      </c>
      <c r="E2401" s="12" t="s">
        <v>3188</v>
      </c>
      <c r="F2401" s="12">
        <v>1.9020509999999999</v>
      </c>
      <c r="G2401" s="12">
        <f t="shared" si="37"/>
        <v>2</v>
      </c>
    </row>
    <row r="2402" spans="1:7" x14ac:dyDescent="0.2">
      <c r="A2402" s="12" t="s">
        <v>19454</v>
      </c>
      <c r="B2402" s="12" t="s">
        <v>19471</v>
      </c>
      <c r="C2402" s="12" t="s">
        <v>19483</v>
      </c>
      <c r="D2402" s="12" t="s">
        <v>19488</v>
      </c>
      <c r="E2402" s="12" t="s">
        <v>3188</v>
      </c>
      <c r="F2402" s="12">
        <v>1.94865</v>
      </c>
      <c r="G2402" s="12">
        <f t="shared" si="37"/>
        <v>2</v>
      </c>
    </row>
    <row r="2403" spans="1:7" x14ac:dyDescent="0.2">
      <c r="A2403" s="12" t="s">
        <v>19454</v>
      </c>
      <c r="B2403" s="12" t="s">
        <v>19471</v>
      </c>
      <c r="C2403" s="12" t="s">
        <v>19483</v>
      </c>
      <c r="D2403" s="12" t="s">
        <v>19489</v>
      </c>
      <c r="E2403" s="12" t="s">
        <v>3188</v>
      </c>
      <c r="F2403" s="12">
        <v>1.921538</v>
      </c>
      <c r="G2403" s="12">
        <f t="shared" si="37"/>
        <v>2</v>
      </c>
    </row>
    <row r="2404" spans="1:7" x14ac:dyDescent="0.2">
      <c r="A2404" s="12" t="s">
        <v>19454</v>
      </c>
      <c r="B2404" s="12" t="s">
        <v>19471</v>
      </c>
      <c r="C2404" s="12" t="s">
        <v>19490</v>
      </c>
      <c r="D2404" s="12" t="s">
        <v>19491</v>
      </c>
      <c r="E2404" s="12" t="s">
        <v>3188</v>
      </c>
      <c r="F2404" s="12">
        <v>1.9560139999999999</v>
      </c>
      <c r="G2404" s="12">
        <f t="shared" si="37"/>
        <v>2</v>
      </c>
    </row>
    <row r="2405" spans="1:7" x14ac:dyDescent="0.2">
      <c r="A2405" s="12" t="s">
        <v>19454</v>
      </c>
      <c r="B2405" s="12" t="s">
        <v>19471</v>
      </c>
      <c r="C2405" s="12" t="s">
        <v>19490</v>
      </c>
      <c r="D2405" s="12" t="s">
        <v>19492</v>
      </c>
      <c r="E2405" s="12" t="s">
        <v>3188</v>
      </c>
      <c r="F2405" s="12">
        <v>1.832614</v>
      </c>
      <c r="G2405" s="12">
        <f t="shared" si="37"/>
        <v>2</v>
      </c>
    </row>
    <row r="2406" spans="1:7" x14ac:dyDescent="0.2">
      <c r="A2406" s="12" t="s">
        <v>19454</v>
      </c>
      <c r="B2406" s="12" t="s">
        <v>19471</v>
      </c>
      <c r="C2406" s="12" t="s">
        <v>19493</v>
      </c>
      <c r="D2406" s="12" t="s">
        <v>19494</v>
      </c>
      <c r="E2406" s="12" t="s">
        <v>16963</v>
      </c>
      <c r="F2406" s="12">
        <v>2.0372629999999998</v>
      </c>
      <c r="G2406" s="12">
        <f t="shared" si="37"/>
        <v>2</v>
      </c>
    </row>
    <row r="2407" spans="1:7" x14ac:dyDescent="0.2">
      <c r="A2407" s="12" t="s">
        <v>19454</v>
      </c>
      <c r="B2407" s="12" t="s">
        <v>19471</v>
      </c>
      <c r="C2407" s="12" t="s">
        <v>19493</v>
      </c>
      <c r="D2407" s="12" t="s">
        <v>19495</v>
      </c>
      <c r="E2407" s="12" t="s">
        <v>3188</v>
      </c>
      <c r="F2407" s="12">
        <v>1.983125</v>
      </c>
      <c r="G2407" s="12">
        <f t="shared" si="37"/>
        <v>2</v>
      </c>
    </row>
    <row r="2408" spans="1:7" x14ac:dyDescent="0.2">
      <c r="A2408" s="12" t="s">
        <v>19454</v>
      </c>
      <c r="B2408" s="12" t="s">
        <v>19471</v>
      </c>
      <c r="C2408" s="12" t="s">
        <v>19493</v>
      </c>
      <c r="D2408" s="12" t="s">
        <v>19496</v>
      </c>
      <c r="E2408" s="12" t="s">
        <v>16963</v>
      </c>
      <c r="F2408" s="12">
        <v>2.0328179999999998</v>
      </c>
      <c r="G2408" s="12">
        <f t="shared" si="37"/>
        <v>2</v>
      </c>
    </row>
    <row r="2409" spans="1:7" x14ac:dyDescent="0.2">
      <c r="A2409" s="12" t="s">
        <v>19454</v>
      </c>
      <c r="B2409" s="12" t="s">
        <v>19471</v>
      </c>
      <c r="C2409" s="12" t="s">
        <v>19493</v>
      </c>
      <c r="D2409" s="12" t="s">
        <v>19497</v>
      </c>
      <c r="E2409" s="12" t="s">
        <v>16963</v>
      </c>
      <c r="F2409" s="12">
        <v>1.96353</v>
      </c>
      <c r="G2409" s="12">
        <f t="shared" si="37"/>
        <v>2</v>
      </c>
    </row>
    <row r="2410" spans="1:7" x14ac:dyDescent="0.2">
      <c r="A2410" s="12" t="s">
        <v>19454</v>
      </c>
      <c r="B2410" s="12" t="s">
        <v>19471</v>
      </c>
      <c r="C2410" s="12" t="s">
        <v>19493</v>
      </c>
      <c r="D2410" s="12" t="s">
        <v>19498</v>
      </c>
      <c r="E2410" s="12" t="s">
        <v>16963</v>
      </c>
      <c r="F2410" s="12">
        <v>1.983716</v>
      </c>
      <c r="G2410" s="12">
        <f t="shared" si="37"/>
        <v>2</v>
      </c>
    </row>
    <row r="2411" spans="1:7" x14ac:dyDescent="0.2">
      <c r="A2411" s="12" t="s">
        <v>19454</v>
      </c>
      <c r="B2411" s="12" t="s">
        <v>19499</v>
      </c>
      <c r="C2411" s="12" t="s">
        <v>19500</v>
      </c>
      <c r="D2411" s="12" t="s">
        <v>19501</v>
      </c>
      <c r="E2411" s="12" t="s">
        <v>3188</v>
      </c>
      <c r="F2411" s="12">
        <v>2.0134430000000001</v>
      </c>
      <c r="G2411" s="12">
        <f t="shared" si="37"/>
        <v>2</v>
      </c>
    </row>
    <row r="2412" spans="1:7" x14ac:dyDescent="0.2">
      <c r="A2412" s="12" t="s">
        <v>19454</v>
      </c>
      <c r="B2412" s="12" t="s">
        <v>19499</v>
      </c>
      <c r="C2412" s="12" t="s">
        <v>19500</v>
      </c>
      <c r="D2412" s="12" t="s">
        <v>19502</v>
      </c>
      <c r="E2412" s="12" t="s">
        <v>3188</v>
      </c>
      <c r="F2412" s="12">
        <v>1.9810369999999999</v>
      </c>
      <c r="G2412" s="12">
        <f t="shared" si="37"/>
        <v>2</v>
      </c>
    </row>
    <row r="2413" spans="1:7" x14ac:dyDescent="0.2">
      <c r="A2413" s="12" t="s">
        <v>19454</v>
      </c>
      <c r="B2413" s="12" t="s">
        <v>19499</v>
      </c>
      <c r="C2413" s="12" t="s">
        <v>19500</v>
      </c>
      <c r="D2413" s="12" t="s">
        <v>19503</v>
      </c>
      <c r="E2413" s="12" t="s">
        <v>3188</v>
      </c>
      <c r="F2413" s="12">
        <v>1.9009400000000001</v>
      </c>
      <c r="G2413" s="12">
        <f t="shared" si="37"/>
        <v>2</v>
      </c>
    </row>
    <row r="2414" spans="1:7" x14ac:dyDescent="0.2">
      <c r="A2414" s="12" t="s">
        <v>19454</v>
      </c>
      <c r="B2414" s="12" t="s">
        <v>19499</v>
      </c>
      <c r="C2414" s="12" t="s">
        <v>19504</v>
      </c>
      <c r="D2414" s="12" t="s">
        <v>19505</v>
      </c>
      <c r="E2414" s="12" t="s">
        <v>3188</v>
      </c>
      <c r="F2414" s="12">
        <v>2.102535</v>
      </c>
      <c r="G2414" s="12">
        <f t="shared" si="37"/>
        <v>2</v>
      </c>
    </row>
    <row r="2415" spans="1:7" x14ac:dyDescent="0.2">
      <c r="A2415" s="12" t="s">
        <v>19454</v>
      </c>
      <c r="B2415" s="12" t="s">
        <v>19499</v>
      </c>
      <c r="C2415" s="12" t="s">
        <v>19504</v>
      </c>
      <c r="D2415" s="12" t="s">
        <v>19506</v>
      </c>
      <c r="E2415" s="12" t="s">
        <v>3188</v>
      </c>
      <c r="F2415" s="12">
        <v>1.9835160000000001</v>
      </c>
      <c r="G2415" s="12">
        <f t="shared" si="37"/>
        <v>2</v>
      </c>
    </row>
    <row r="2416" spans="1:7" x14ac:dyDescent="0.2">
      <c r="A2416" s="12" t="s">
        <v>19454</v>
      </c>
      <c r="B2416" s="12" t="s">
        <v>19499</v>
      </c>
      <c r="C2416" s="12" t="s">
        <v>19504</v>
      </c>
      <c r="D2416" s="12" t="s">
        <v>19507</v>
      </c>
      <c r="E2416" s="12" t="s">
        <v>3188</v>
      </c>
      <c r="F2416" s="12">
        <v>1.994378</v>
      </c>
      <c r="G2416" s="12">
        <f t="shared" si="37"/>
        <v>2</v>
      </c>
    </row>
    <row r="2417" spans="1:7" x14ac:dyDescent="0.2">
      <c r="A2417" s="12" t="s">
        <v>19454</v>
      </c>
      <c r="B2417" s="12" t="s">
        <v>19499</v>
      </c>
      <c r="C2417" s="12" t="s">
        <v>19504</v>
      </c>
      <c r="D2417" s="12" t="s">
        <v>19508</v>
      </c>
      <c r="E2417" s="12" t="s">
        <v>16963</v>
      </c>
      <c r="F2417" s="12">
        <v>1.8810370000000001</v>
      </c>
      <c r="G2417" s="12">
        <f t="shared" si="37"/>
        <v>2</v>
      </c>
    </row>
    <row r="2418" spans="1:7" x14ac:dyDescent="0.2">
      <c r="A2418" s="12" t="s">
        <v>19454</v>
      </c>
      <c r="B2418" s="12" t="s">
        <v>19499</v>
      </c>
      <c r="C2418" s="12" t="s">
        <v>19504</v>
      </c>
      <c r="D2418" s="12" t="s">
        <v>19509</v>
      </c>
      <c r="E2418" s="12" t="s">
        <v>3188</v>
      </c>
      <c r="F2418" s="12">
        <v>1.9443049999999999</v>
      </c>
      <c r="G2418" s="12">
        <f t="shared" si="37"/>
        <v>2</v>
      </c>
    </row>
    <row r="2419" spans="1:7" x14ac:dyDescent="0.2">
      <c r="A2419" s="12" t="s">
        <v>19454</v>
      </c>
      <c r="B2419" s="12" t="s">
        <v>19499</v>
      </c>
      <c r="C2419" s="12" t="s">
        <v>19504</v>
      </c>
      <c r="D2419" s="12" t="s">
        <v>19510</v>
      </c>
      <c r="E2419" s="12" t="s">
        <v>16963</v>
      </c>
      <c r="F2419" s="12">
        <v>2.1238610000000002</v>
      </c>
      <c r="G2419" s="12">
        <f t="shared" si="37"/>
        <v>2</v>
      </c>
    </row>
    <row r="2420" spans="1:7" x14ac:dyDescent="0.2">
      <c r="A2420" s="12" t="s">
        <v>19454</v>
      </c>
      <c r="B2420" s="12" t="s">
        <v>19499</v>
      </c>
      <c r="C2420" s="12" t="s">
        <v>19500</v>
      </c>
      <c r="D2420" s="12" t="s">
        <v>19511</v>
      </c>
      <c r="E2420" s="12" t="s">
        <v>3188</v>
      </c>
      <c r="F2420" s="12">
        <v>1.8926970000000001</v>
      </c>
      <c r="G2420" s="12">
        <f t="shared" si="37"/>
        <v>2</v>
      </c>
    </row>
    <row r="2421" spans="1:7" x14ac:dyDescent="0.2">
      <c r="A2421" s="12" t="s">
        <v>19454</v>
      </c>
      <c r="B2421" s="12" t="s">
        <v>19499</v>
      </c>
      <c r="C2421" s="12" t="s">
        <v>19500</v>
      </c>
      <c r="D2421" s="12" t="s">
        <v>19512</v>
      </c>
      <c r="E2421" s="12" t="s">
        <v>16963</v>
      </c>
      <c r="F2421" s="12">
        <v>1.9412290000000001</v>
      </c>
      <c r="G2421" s="12">
        <f t="shared" si="37"/>
        <v>2</v>
      </c>
    </row>
    <row r="2422" spans="1:7" x14ac:dyDescent="0.2">
      <c r="A2422" s="12" t="s">
        <v>19454</v>
      </c>
      <c r="B2422" s="12" t="s">
        <v>19499</v>
      </c>
      <c r="C2422" s="12" t="s">
        <v>19504</v>
      </c>
      <c r="D2422" s="12" t="s">
        <v>19513</v>
      </c>
      <c r="E2422" s="12" t="s">
        <v>16963</v>
      </c>
      <c r="F2422" s="12">
        <v>2.0662419999999999</v>
      </c>
      <c r="G2422" s="12">
        <f t="shared" si="37"/>
        <v>2</v>
      </c>
    </row>
    <row r="2423" spans="1:7" x14ac:dyDescent="0.2">
      <c r="A2423" s="12" t="s">
        <v>19454</v>
      </c>
      <c r="B2423" s="12" t="s">
        <v>19499</v>
      </c>
      <c r="C2423" s="12" t="s">
        <v>19504</v>
      </c>
      <c r="D2423" s="12" t="s">
        <v>19514</v>
      </c>
      <c r="E2423" s="12" t="s">
        <v>3188</v>
      </c>
      <c r="F2423" s="12">
        <v>1.8247089999999999</v>
      </c>
      <c r="G2423" s="12">
        <f t="shared" si="37"/>
        <v>2</v>
      </c>
    </row>
    <row r="2424" spans="1:7" x14ac:dyDescent="0.2">
      <c r="A2424" s="12" t="s">
        <v>19454</v>
      </c>
      <c r="B2424" s="12" t="s">
        <v>19499</v>
      </c>
      <c r="C2424" s="12" t="s">
        <v>19504</v>
      </c>
      <c r="D2424" s="12" t="s">
        <v>19515</v>
      </c>
      <c r="E2424" s="12" t="s">
        <v>16963</v>
      </c>
      <c r="F2424" s="12">
        <v>1.8328610000000001</v>
      </c>
      <c r="G2424" s="12">
        <f t="shared" si="37"/>
        <v>2</v>
      </c>
    </row>
    <row r="2425" spans="1:7" x14ac:dyDescent="0.2">
      <c r="A2425" s="12" t="s">
        <v>19454</v>
      </c>
      <c r="B2425" s="12" t="s">
        <v>19499</v>
      </c>
      <c r="C2425" s="12" t="s">
        <v>19500</v>
      </c>
      <c r="D2425" s="12" t="s">
        <v>19516</v>
      </c>
      <c r="E2425" s="12" t="s">
        <v>16963</v>
      </c>
      <c r="F2425" s="12">
        <v>2.1032510000000002</v>
      </c>
      <c r="G2425" s="12">
        <f t="shared" si="37"/>
        <v>2</v>
      </c>
    </row>
    <row r="2426" spans="1:7" x14ac:dyDescent="0.2">
      <c r="A2426" s="12" t="s">
        <v>19454</v>
      </c>
      <c r="B2426" s="12" t="s">
        <v>19499</v>
      </c>
      <c r="C2426" s="12" t="s">
        <v>19500</v>
      </c>
      <c r="D2426" s="12" t="s">
        <v>19517</v>
      </c>
      <c r="E2426" s="12" t="s">
        <v>3188</v>
      </c>
      <c r="F2426" s="12">
        <v>2.0081709999999999</v>
      </c>
      <c r="G2426" s="12">
        <f t="shared" si="37"/>
        <v>2</v>
      </c>
    </row>
    <row r="2427" spans="1:7" x14ac:dyDescent="0.2">
      <c r="A2427" s="12" t="s">
        <v>19454</v>
      </c>
      <c r="B2427" s="12" t="s">
        <v>19499</v>
      </c>
      <c r="C2427" s="12" t="s">
        <v>19500</v>
      </c>
      <c r="D2427" s="12" t="s">
        <v>19518</v>
      </c>
      <c r="E2427" s="12" t="s">
        <v>3188</v>
      </c>
      <c r="F2427" s="12">
        <v>1.878579</v>
      </c>
      <c r="G2427" s="12">
        <f t="shared" si="37"/>
        <v>2</v>
      </c>
    </row>
    <row r="2428" spans="1:7" x14ac:dyDescent="0.2">
      <c r="A2428" s="12" t="s">
        <v>19454</v>
      </c>
      <c r="B2428" s="12" t="s">
        <v>19519</v>
      </c>
      <c r="C2428" s="12" t="s">
        <v>19520</v>
      </c>
      <c r="D2428" s="12" t="s">
        <v>19521</v>
      </c>
      <c r="E2428" s="12" t="s">
        <v>16963</v>
      </c>
      <c r="F2428" s="12">
        <v>1.9997</v>
      </c>
      <c r="G2428" s="12">
        <f t="shared" si="37"/>
        <v>2</v>
      </c>
    </row>
    <row r="2429" spans="1:7" x14ac:dyDescent="0.2">
      <c r="A2429" s="12" t="s">
        <v>19454</v>
      </c>
      <c r="B2429" s="12" t="s">
        <v>19519</v>
      </c>
      <c r="C2429" s="12" t="s">
        <v>19520</v>
      </c>
      <c r="D2429" s="12" t="s">
        <v>19522</v>
      </c>
      <c r="E2429" s="12" t="s">
        <v>16963</v>
      </c>
      <c r="F2429" s="12">
        <v>1.914776</v>
      </c>
      <c r="G2429" s="12">
        <f t="shared" si="37"/>
        <v>2</v>
      </c>
    </row>
    <row r="2430" spans="1:7" x14ac:dyDescent="0.2">
      <c r="A2430" s="12" t="s">
        <v>19454</v>
      </c>
      <c r="B2430" s="12" t="s">
        <v>19519</v>
      </c>
      <c r="C2430" s="12" t="s">
        <v>19523</v>
      </c>
      <c r="D2430" s="12" t="s">
        <v>19524</v>
      </c>
      <c r="E2430" s="12" t="s">
        <v>3188</v>
      </c>
      <c r="F2430" s="12">
        <v>2.1434530000000001</v>
      </c>
      <c r="G2430" s="12">
        <f t="shared" si="37"/>
        <v>2</v>
      </c>
    </row>
    <row r="2431" spans="1:7" x14ac:dyDescent="0.2">
      <c r="A2431" s="12" t="s">
        <v>19454</v>
      </c>
      <c r="B2431" s="12" t="s">
        <v>19519</v>
      </c>
      <c r="C2431" s="12" t="s">
        <v>19525</v>
      </c>
      <c r="D2431" s="12" t="s">
        <v>19526</v>
      </c>
      <c r="E2431" s="12" t="s">
        <v>3188</v>
      </c>
      <c r="F2431" s="12">
        <v>2.0534479999999999</v>
      </c>
      <c r="G2431" s="12">
        <f t="shared" si="37"/>
        <v>2</v>
      </c>
    </row>
    <row r="2432" spans="1:7" x14ac:dyDescent="0.2">
      <c r="A2432" s="12" t="s">
        <v>19454</v>
      </c>
      <c r="B2432" s="12" t="s">
        <v>19519</v>
      </c>
      <c r="C2432" s="12" t="s">
        <v>19525</v>
      </c>
      <c r="D2432" s="12" t="s">
        <v>19527</v>
      </c>
      <c r="E2432" s="12" t="s">
        <v>3188</v>
      </c>
      <c r="F2432" s="12">
        <v>2.0593659999999998</v>
      </c>
      <c r="G2432" s="12">
        <f t="shared" si="37"/>
        <v>2</v>
      </c>
    </row>
    <row r="2433" spans="1:7" x14ac:dyDescent="0.2">
      <c r="A2433" s="12" t="s">
        <v>19454</v>
      </c>
      <c r="B2433" s="12" t="s">
        <v>19519</v>
      </c>
      <c r="C2433" s="12" t="s">
        <v>19525</v>
      </c>
      <c r="D2433" s="12" t="s">
        <v>19528</v>
      </c>
      <c r="E2433" s="12" t="s">
        <v>3188</v>
      </c>
      <c r="F2433" s="12">
        <v>1.875461</v>
      </c>
      <c r="G2433" s="12">
        <f t="shared" si="37"/>
        <v>2</v>
      </c>
    </row>
    <row r="2434" spans="1:7" x14ac:dyDescent="0.2">
      <c r="A2434" s="12" t="s">
        <v>19454</v>
      </c>
      <c r="B2434" s="12" t="s">
        <v>19519</v>
      </c>
      <c r="C2434" s="12" t="s">
        <v>19525</v>
      </c>
      <c r="D2434" s="12" t="s">
        <v>19529</v>
      </c>
      <c r="E2434" s="12" t="s">
        <v>3188</v>
      </c>
      <c r="F2434" s="12">
        <v>2.0881259999999999</v>
      </c>
      <c r="G2434" s="12">
        <f t="shared" ref="G2434:G2459" si="38">ROUND(F2434,0)</f>
        <v>2</v>
      </c>
    </row>
    <row r="2435" spans="1:7" x14ac:dyDescent="0.2">
      <c r="A2435" s="12" t="s">
        <v>19454</v>
      </c>
      <c r="B2435" s="12" t="s">
        <v>19519</v>
      </c>
      <c r="C2435" s="12" t="s">
        <v>19525</v>
      </c>
      <c r="D2435" s="12" t="s">
        <v>19530</v>
      </c>
      <c r="E2435" s="12" t="s">
        <v>3188</v>
      </c>
      <c r="F2435" s="12">
        <v>2.1248779999999998</v>
      </c>
      <c r="G2435" s="12">
        <f t="shared" si="38"/>
        <v>2</v>
      </c>
    </row>
    <row r="2436" spans="1:7" x14ac:dyDescent="0.2">
      <c r="A2436" s="12" t="s">
        <v>19454</v>
      </c>
      <c r="B2436" s="12" t="s">
        <v>19519</v>
      </c>
      <c r="C2436" s="12" t="s">
        <v>19525</v>
      </c>
      <c r="D2436" s="12" t="s">
        <v>19531</v>
      </c>
      <c r="E2436" s="12" t="s">
        <v>3188</v>
      </c>
      <c r="F2436" s="12">
        <v>1.938523</v>
      </c>
      <c r="G2436" s="12">
        <f t="shared" si="38"/>
        <v>2</v>
      </c>
    </row>
    <row r="2437" spans="1:7" x14ac:dyDescent="0.2">
      <c r="A2437" s="12" t="s">
        <v>19454</v>
      </c>
      <c r="B2437" s="12" t="s">
        <v>19519</v>
      </c>
      <c r="C2437" s="12" t="s">
        <v>19525</v>
      </c>
      <c r="D2437" s="12" t="s">
        <v>19532</v>
      </c>
      <c r="E2437" s="12" t="s">
        <v>3188</v>
      </c>
      <c r="F2437" s="12">
        <v>2.3556240000000002</v>
      </c>
      <c r="G2437" s="12">
        <f t="shared" si="38"/>
        <v>2</v>
      </c>
    </row>
    <row r="2438" spans="1:7" x14ac:dyDescent="0.2">
      <c r="A2438" s="12" t="s">
        <v>19454</v>
      </c>
      <c r="B2438" s="12" t="s">
        <v>19519</v>
      </c>
      <c r="C2438" s="12" t="s">
        <v>19525</v>
      </c>
      <c r="D2438" s="12" t="s">
        <v>19533</v>
      </c>
      <c r="E2438" s="12" t="s">
        <v>3188</v>
      </c>
      <c r="F2438" s="12">
        <v>1.9078120000000001</v>
      </c>
      <c r="G2438" s="12">
        <f t="shared" si="38"/>
        <v>2</v>
      </c>
    </row>
    <row r="2439" spans="1:7" x14ac:dyDescent="0.2">
      <c r="A2439" s="12" t="s">
        <v>19454</v>
      </c>
      <c r="B2439" s="12" t="s">
        <v>19519</v>
      </c>
      <c r="C2439" s="12" t="s">
        <v>19525</v>
      </c>
      <c r="D2439" s="12" t="s">
        <v>19534</v>
      </c>
      <c r="E2439" s="12" t="s">
        <v>3188</v>
      </c>
      <c r="F2439" s="12">
        <v>1.944229</v>
      </c>
      <c r="G2439" s="12">
        <f t="shared" si="38"/>
        <v>2</v>
      </c>
    </row>
    <row r="2440" spans="1:7" x14ac:dyDescent="0.2">
      <c r="A2440" s="12" t="s">
        <v>19454</v>
      </c>
      <c r="B2440" s="12" t="s">
        <v>19519</v>
      </c>
      <c r="C2440" s="12" t="s">
        <v>19525</v>
      </c>
      <c r="D2440" s="12" t="s">
        <v>19535</v>
      </c>
      <c r="E2440" s="12" t="s">
        <v>3188</v>
      </c>
      <c r="F2440" s="12">
        <v>1.929521</v>
      </c>
      <c r="G2440" s="12">
        <f t="shared" si="38"/>
        <v>2</v>
      </c>
    </row>
    <row r="2441" spans="1:7" x14ac:dyDescent="0.2">
      <c r="A2441" s="12" t="s">
        <v>19454</v>
      </c>
      <c r="B2441" s="12" t="s">
        <v>19519</v>
      </c>
      <c r="C2441" s="12" t="s">
        <v>19525</v>
      </c>
      <c r="D2441" s="12" t="s">
        <v>19536</v>
      </c>
      <c r="E2441" s="12" t="s">
        <v>3188</v>
      </c>
      <c r="F2441" s="12">
        <v>2.1253190000000002</v>
      </c>
      <c r="G2441" s="12">
        <f t="shared" si="38"/>
        <v>2</v>
      </c>
    </row>
    <row r="2442" spans="1:7" x14ac:dyDescent="0.2">
      <c r="A2442" s="12" t="s">
        <v>19454</v>
      </c>
      <c r="B2442" s="12" t="s">
        <v>19519</v>
      </c>
      <c r="C2442" s="12" t="s">
        <v>19525</v>
      </c>
      <c r="D2442" s="12" t="s">
        <v>19537</v>
      </c>
      <c r="E2442" s="12" t="s">
        <v>3188</v>
      </c>
      <c r="F2442" s="12">
        <v>1.9209799999999999</v>
      </c>
      <c r="G2442" s="12">
        <f t="shared" si="38"/>
        <v>2</v>
      </c>
    </row>
    <row r="2443" spans="1:7" x14ac:dyDescent="0.2">
      <c r="A2443" s="12" t="s">
        <v>19454</v>
      </c>
      <c r="B2443" s="12" t="s">
        <v>19519</v>
      </c>
      <c r="C2443" s="12" t="s">
        <v>19525</v>
      </c>
      <c r="D2443" s="12" t="s">
        <v>19538</v>
      </c>
      <c r="E2443" s="12" t="s">
        <v>3188</v>
      </c>
      <c r="F2443" s="12">
        <v>1.9678789999999999</v>
      </c>
      <c r="G2443" s="12">
        <f t="shared" si="38"/>
        <v>2</v>
      </c>
    </row>
    <row r="2444" spans="1:7" x14ac:dyDescent="0.2">
      <c r="A2444" s="12" t="s">
        <v>19454</v>
      </c>
      <c r="B2444" s="12" t="s">
        <v>19519</v>
      </c>
      <c r="C2444" s="12" t="s">
        <v>19525</v>
      </c>
      <c r="D2444" s="12" t="s">
        <v>19539</v>
      </c>
      <c r="E2444" s="12" t="s">
        <v>16963</v>
      </c>
      <c r="F2444" s="12">
        <v>1.801844</v>
      </c>
      <c r="G2444" s="12">
        <f t="shared" si="38"/>
        <v>2</v>
      </c>
    </row>
    <row r="2445" spans="1:7" x14ac:dyDescent="0.2">
      <c r="A2445" s="12" t="s">
        <v>19454</v>
      </c>
      <c r="B2445" s="12" t="s">
        <v>19519</v>
      </c>
      <c r="C2445" s="12" t="s">
        <v>19525</v>
      </c>
      <c r="D2445" s="12" t="s">
        <v>19540</v>
      </c>
      <c r="E2445" s="12" t="s">
        <v>3188</v>
      </c>
      <c r="F2445" s="12">
        <v>1.928701</v>
      </c>
      <c r="G2445" s="12">
        <f t="shared" si="38"/>
        <v>2</v>
      </c>
    </row>
    <row r="2446" spans="1:7" x14ac:dyDescent="0.2">
      <c r="A2446" s="12" t="s">
        <v>19454</v>
      </c>
      <c r="B2446" s="12" t="s">
        <v>19519</v>
      </c>
      <c r="C2446" s="12" t="s">
        <v>19525</v>
      </c>
      <c r="D2446" s="12" t="s">
        <v>19541</v>
      </c>
      <c r="E2446" s="12" t="s">
        <v>3188</v>
      </c>
      <c r="F2446" s="12">
        <v>2.079885</v>
      </c>
      <c r="G2446" s="12">
        <f t="shared" si="38"/>
        <v>2</v>
      </c>
    </row>
    <row r="2447" spans="1:7" x14ac:dyDescent="0.2">
      <c r="A2447" s="12" t="s">
        <v>19454</v>
      </c>
      <c r="B2447" s="12" t="s">
        <v>19519</v>
      </c>
      <c r="C2447" s="12" t="s">
        <v>19525</v>
      </c>
      <c r="D2447" s="12" t="s">
        <v>19542</v>
      </c>
      <c r="E2447" s="12" t="s">
        <v>16963</v>
      </c>
      <c r="F2447" s="12">
        <v>2.1375099999999998</v>
      </c>
      <c r="G2447" s="12">
        <f t="shared" si="38"/>
        <v>2</v>
      </c>
    </row>
    <row r="2448" spans="1:7" x14ac:dyDescent="0.2">
      <c r="A2448" s="12" t="s">
        <v>19454</v>
      </c>
      <c r="B2448" s="12" t="s">
        <v>19519</v>
      </c>
      <c r="C2448" s="12" t="s">
        <v>19525</v>
      </c>
      <c r="D2448" s="12" t="s">
        <v>19543</v>
      </c>
      <c r="E2448" s="12" t="s">
        <v>16963</v>
      </c>
      <c r="F2448" s="12">
        <v>1.8203670000000001</v>
      </c>
      <c r="G2448" s="12">
        <f t="shared" si="38"/>
        <v>2</v>
      </c>
    </row>
    <row r="2449" spans="1:7" x14ac:dyDescent="0.2">
      <c r="A2449" s="12" t="s">
        <v>19454</v>
      </c>
      <c r="B2449" s="12" t="s">
        <v>19519</v>
      </c>
      <c r="C2449" s="12" t="s">
        <v>19525</v>
      </c>
      <c r="D2449" s="12" t="s">
        <v>19544</v>
      </c>
      <c r="E2449" s="12" t="s">
        <v>16963</v>
      </c>
      <c r="F2449" s="12">
        <v>1.89331</v>
      </c>
      <c r="G2449" s="12">
        <f t="shared" si="38"/>
        <v>2</v>
      </c>
    </row>
    <row r="2450" spans="1:7" x14ac:dyDescent="0.2">
      <c r="A2450" s="12" t="s">
        <v>19454</v>
      </c>
      <c r="B2450" s="12" t="s">
        <v>19519</v>
      </c>
      <c r="C2450" s="12" t="s">
        <v>19525</v>
      </c>
      <c r="D2450" s="12" t="s">
        <v>19545</v>
      </c>
      <c r="E2450" s="12" t="s">
        <v>3188</v>
      </c>
      <c r="F2450" s="12">
        <v>1.8498000000000001</v>
      </c>
      <c r="G2450" s="12">
        <f t="shared" si="38"/>
        <v>2</v>
      </c>
    </row>
    <row r="2451" spans="1:7" x14ac:dyDescent="0.2">
      <c r="A2451" s="12" t="s">
        <v>19454</v>
      </c>
      <c r="B2451" s="12" t="s">
        <v>19519</v>
      </c>
      <c r="C2451" s="12" t="s">
        <v>19525</v>
      </c>
      <c r="D2451" s="12" t="s">
        <v>19546</v>
      </c>
      <c r="E2451" s="12" t="s">
        <v>3188</v>
      </c>
      <c r="F2451" s="12">
        <v>1.814856</v>
      </c>
      <c r="G2451" s="12">
        <f t="shared" si="38"/>
        <v>2</v>
      </c>
    </row>
    <row r="2452" spans="1:7" x14ac:dyDescent="0.2">
      <c r="A2452" s="12" t="s">
        <v>19454</v>
      </c>
      <c r="B2452" s="12" t="s">
        <v>19519</v>
      </c>
      <c r="C2452" s="12" t="s">
        <v>19525</v>
      </c>
      <c r="D2452" s="12" t="s">
        <v>19547</v>
      </c>
      <c r="E2452" s="12" t="s">
        <v>3188</v>
      </c>
      <c r="F2452" s="12">
        <v>1.871891</v>
      </c>
      <c r="G2452" s="12">
        <f t="shared" si="38"/>
        <v>2</v>
      </c>
    </row>
    <row r="2453" spans="1:7" x14ac:dyDescent="0.2">
      <c r="A2453" s="12" t="s">
        <v>19454</v>
      </c>
      <c r="B2453" s="12" t="s">
        <v>19519</v>
      </c>
      <c r="C2453" s="12" t="s">
        <v>19525</v>
      </c>
      <c r="D2453" s="12" t="s">
        <v>19548</v>
      </c>
      <c r="E2453" s="12" t="s">
        <v>3188</v>
      </c>
      <c r="F2453" s="12">
        <v>1.946482</v>
      </c>
      <c r="G2453" s="12">
        <f t="shared" si="38"/>
        <v>2</v>
      </c>
    </row>
    <row r="2454" spans="1:7" x14ac:dyDescent="0.2">
      <c r="A2454" s="12" t="s">
        <v>19454</v>
      </c>
      <c r="B2454" s="12" t="s">
        <v>19519</v>
      </c>
      <c r="C2454" s="12" t="s">
        <v>19525</v>
      </c>
      <c r="D2454" s="12" t="s">
        <v>19549</v>
      </c>
      <c r="E2454" s="12" t="s">
        <v>3188</v>
      </c>
      <c r="F2454" s="12">
        <v>1.9540519999999999</v>
      </c>
      <c r="G2454" s="12">
        <f t="shared" si="38"/>
        <v>2</v>
      </c>
    </row>
    <row r="2455" spans="1:7" x14ac:dyDescent="0.2">
      <c r="A2455" s="12" t="s">
        <v>19454</v>
      </c>
      <c r="B2455" s="12" t="s">
        <v>19519</v>
      </c>
      <c r="C2455" s="12" t="s">
        <v>19525</v>
      </c>
      <c r="D2455" s="12" t="s">
        <v>19550</v>
      </c>
      <c r="E2455" s="12" t="s">
        <v>3188</v>
      </c>
      <c r="F2455" s="12">
        <v>1.9454210000000001</v>
      </c>
      <c r="G2455" s="12">
        <f t="shared" si="38"/>
        <v>2</v>
      </c>
    </row>
    <row r="2456" spans="1:7" x14ac:dyDescent="0.2">
      <c r="A2456" s="12" t="s">
        <v>19454</v>
      </c>
      <c r="B2456" s="12" t="s">
        <v>19519</v>
      </c>
      <c r="C2456" s="12" t="s">
        <v>19525</v>
      </c>
      <c r="D2456" s="12" t="s">
        <v>19551</v>
      </c>
      <c r="E2456" s="12" t="s">
        <v>3188</v>
      </c>
      <c r="F2456" s="12">
        <v>1.824851</v>
      </c>
      <c r="G2456" s="12">
        <f t="shared" si="38"/>
        <v>2</v>
      </c>
    </row>
    <row r="2457" spans="1:7" x14ac:dyDescent="0.2">
      <c r="A2457" s="12" t="s">
        <v>19454</v>
      </c>
      <c r="B2457" s="12" t="s">
        <v>19519</v>
      </c>
      <c r="C2457" s="12" t="s">
        <v>19525</v>
      </c>
      <c r="D2457" s="12" t="s">
        <v>19552</v>
      </c>
      <c r="E2457" s="12" t="s">
        <v>16963</v>
      </c>
      <c r="F2457" s="12">
        <v>1.8919820000000001</v>
      </c>
      <c r="G2457" s="12">
        <f t="shared" si="38"/>
        <v>2</v>
      </c>
    </row>
    <row r="2458" spans="1:7" x14ac:dyDescent="0.2">
      <c r="A2458" s="12" t="s">
        <v>19454</v>
      </c>
      <c r="B2458" s="12" t="s">
        <v>19519</v>
      </c>
      <c r="C2458" s="12" t="s">
        <v>19520</v>
      </c>
      <c r="D2458" s="12" t="s">
        <v>19553</v>
      </c>
      <c r="E2458" s="12" t="s">
        <v>16963</v>
      </c>
      <c r="F2458" s="12">
        <v>1.9489609999999999</v>
      </c>
      <c r="G2458" s="12">
        <f t="shared" si="38"/>
        <v>2</v>
      </c>
    </row>
    <row r="2459" spans="1:7" x14ac:dyDescent="0.2">
      <c r="A2459" s="12" t="s">
        <v>19454</v>
      </c>
      <c r="B2459" s="12" t="s">
        <v>19519</v>
      </c>
      <c r="C2459" s="12" t="s">
        <v>19525</v>
      </c>
      <c r="D2459" s="12" t="s">
        <v>19554</v>
      </c>
      <c r="E2459" s="12" t="s">
        <v>3188</v>
      </c>
      <c r="F2459" s="12">
        <v>2.0044870000000001</v>
      </c>
      <c r="G2459" s="12">
        <f t="shared" si="38"/>
        <v>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73"/>
  <sheetViews>
    <sheetView workbookViewId="0">
      <selection activeCell="C19" sqref="C19"/>
    </sheetView>
  </sheetViews>
  <sheetFormatPr baseColWidth="10" defaultColWidth="8.83203125" defaultRowHeight="15" x14ac:dyDescent="0.2"/>
  <cols>
    <col min="1" max="1" width="10.83203125" style="224" customWidth="1"/>
    <col min="2" max="3" width="10.1640625" style="224" customWidth="1"/>
    <col min="4" max="4" width="3.33203125" style="224" customWidth="1"/>
    <col min="5" max="5" width="14.1640625" style="224" customWidth="1"/>
    <col min="6" max="6" width="12.83203125" style="224" customWidth="1"/>
    <col min="7" max="7" width="12.1640625" style="224" customWidth="1"/>
    <col min="8" max="8" width="4.5" style="224" customWidth="1"/>
    <col min="9" max="9" width="12" style="224" customWidth="1"/>
    <col min="10" max="10" width="14.5" style="224" customWidth="1"/>
    <col min="11" max="11" width="12" style="254" customWidth="1"/>
    <col min="12" max="13" width="7.6640625" style="224" customWidth="1"/>
    <col min="14" max="14" width="8.33203125" style="224" customWidth="1"/>
    <col min="15" max="15" width="8.6640625" style="224" customWidth="1"/>
    <col min="16" max="18" width="7.6640625" style="224" customWidth="1"/>
    <col min="19" max="19" width="8.6640625" style="224" customWidth="1"/>
    <col min="20" max="22" width="6.6640625" style="224" customWidth="1"/>
    <col min="23" max="24" width="7.6640625" style="224" customWidth="1"/>
    <col min="25" max="25" width="6.6640625" style="224" customWidth="1"/>
    <col min="26" max="27" width="7.6640625" style="224" customWidth="1"/>
    <col min="28" max="28" width="6.6640625" style="224" customWidth="1"/>
    <col min="29" max="29" width="7.6640625" style="224" customWidth="1"/>
    <col min="30" max="30" width="6.6640625" style="224" customWidth="1"/>
    <col min="31" max="37" width="7.6640625" style="224" customWidth="1"/>
    <col min="38" max="39" width="6.6640625" style="224" customWidth="1"/>
    <col min="40" max="40" width="8.6640625" style="224" customWidth="1"/>
    <col min="41" max="42" width="7.6640625" style="224" customWidth="1"/>
    <col min="43" max="44" width="6.6640625" style="224" customWidth="1"/>
    <col min="45" max="45" width="7.6640625" style="224" customWidth="1"/>
    <col min="46" max="46" width="6.6640625" style="224" customWidth="1"/>
    <col min="47" max="56" width="7.6640625" style="224" customWidth="1"/>
    <col min="57" max="16384" width="8.83203125" style="224"/>
  </cols>
  <sheetData>
    <row r="1" spans="1:56" x14ac:dyDescent="0.2">
      <c r="A1" s="223"/>
      <c r="B1" s="223"/>
      <c r="C1" s="223"/>
      <c r="D1" s="223"/>
      <c r="E1" s="223"/>
      <c r="F1" s="223"/>
      <c r="G1" s="223"/>
      <c r="H1" s="223"/>
      <c r="I1" s="314" t="s">
        <v>16578</v>
      </c>
      <c r="J1" s="314"/>
      <c r="K1" s="314" t="s">
        <v>16625</v>
      </c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4"/>
      <c r="AD1" s="314"/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4"/>
      <c r="AY1" s="314"/>
      <c r="AZ1" s="314"/>
      <c r="BA1" s="314"/>
      <c r="BB1" s="314"/>
      <c r="BC1" s="314"/>
      <c r="BD1" s="314"/>
    </row>
    <row r="2" spans="1:56" s="226" customFormat="1" ht="249" x14ac:dyDescent="0.15">
      <c r="A2" s="225" t="s">
        <v>109</v>
      </c>
      <c r="B2" s="226" t="s">
        <v>110</v>
      </c>
      <c r="C2" s="226" t="s">
        <v>111</v>
      </c>
      <c r="D2" s="226" t="s">
        <v>2897</v>
      </c>
      <c r="E2" s="226" t="s">
        <v>3087</v>
      </c>
      <c r="F2" s="226" t="s">
        <v>16579</v>
      </c>
      <c r="G2" s="226" t="s">
        <v>2878</v>
      </c>
      <c r="H2" s="225" t="s">
        <v>9340</v>
      </c>
      <c r="I2" s="225" t="s">
        <v>20323</v>
      </c>
      <c r="J2" s="227" t="s">
        <v>20324</v>
      </c>
      <c r="K2" s="226" t="s">
        <v>16580</v>
      </c>
      <c r="L2" s="226" t="s">
        <v>16581</v>
      </c>
      <c r="M2" s="226" t="s">
        <v>16582</v>
      </c>
      <c r="N2" s="226" t="s">
        <v>16583</v>
      </c>
      <c r="O2" s="226" t="s">
        <v>16584</v>
      </c>
      <c r="P2" s="226" t="s">
        <v>16585</v>
      </c>
      <c r="Q2" s="226" t="s">
        <v>16586</v>
      </c>
      <c r="R2" s="226" t="s">
        <v>16587</v>
      </c>
      <c r="S2" s="226" t="s">
        <v>16588</v>
      </c>
      <c r="T2" s="226" t="s">
        <v>16589</v>
      </c>
      <c r="U2" s="226" t="s">
        <v>16590</v>
      </c>
      <c r="V2" s="226" t="s">
        <v>16591</v>
      </c>
      <c r="W2" s="226" t="s">
        <v>16592</v>
      </c>
      <c r="X2" s="226" t="s">
        <v>16593</v>
      </c>
      <c r="Y2" s="226" t="s">
        <v>16594</v>
      </c>
      <c r="Z2" s="226" t="s">
        <v>16595</v>
      </c>
      <c r="AA2" s="226" t="s">
        <v>16596</v>
      </c>
      <c r="AB2" s="226" t="s">
        <v>16597</v>
      </c>
      <c r="AC2" s="226" t="s">
        <v>16598</v>
      </c>
      <c r="AD2" s="226" t="s">
        <v>16599</v>
      </c>
      <c r="AE2" s="226" t="s">
        <v>16600</v>
      </c>
      <c r="AF2" s="226" t="s">
        <v>16601</v>
      </c>
      <c r="AG2" s="226" t="s">
        <v>16602</v>
      </c>
      <c r="AH2" s="226" t="s">
        <v>16603</v>
      </c>
      <c r="AI2" s="226" t="s">
        <v>16604</v>
      </c>
      <c r="AJ2" s="226" t="s">
        <v>16605</v>
      </c>
      <c r="AK2" s="226" t="s">
        <v>16606</v>
      </c>
      <c r="AL2" s="226" t="s">
        <v>16607</v>
      </c>
      <c r="AM2" s="226" t="s">
        <v>16608</v>
      </c>
      <c r="AN2" s="226" t="s">
        <v>16609</v>
      </c>
      <c r="AO2" s="226" t="s">
        <v>16610</v>
      </c>
      <c r="AP2" s="226" t="s">
        <v>16611</v>
      </c>
      <c r="AQ2" s="226" t="s">
        <v>16612</v>
      </c>
      <c r="AR2" s="226" t="s">
        <v>16613</v>
      </c>
      <c r="AS2" s="226" t="s">
        <v>16614</v>
      </c>
      <c r="AT2" s="226" t="s">
        <v>16615</v>
      </c>
      <c r="AU2" s="226" t="s">
        <v>16616</v>
      </c>
      <c r="AV2" s="226" t="s">
        <v>16617</v>
      </c>
      <c r="AW2" s="226" t="s">
        <v>16618</v>
      </c>
      <c r="AX2" s="226" t="s">
        <v>16619</v>
      </c>
      <c r="AY2" s="226" t="s">
        <v>16620</v>
      </c>
      <c r="AZ2" s="226" t="s">
        <v>16621</v>
      </c>
      <c r="BA2" s="226" t="s">
        <v>16622</v>
      </c>
      <c r="BB2" s="226" t="s">
        <v>16623</v>
      </c>
      <c r="BC2" s="226" t="s">
        <v>16624</v>
      </c>
    </row>
    <row r="3" spans="1:56" ht="16" x14ac:dyDescent="0.2">
      <c r="A3" s="228" t="s">
        <v>172</v>
      </c>
      <c r="B3" s="224">
        <v>32615489</v>
      </c>
      <c r="C3" s="224">
        <v>32639949</v>
      </c>
      <c r="D3" s="224" t="s">
        <v>33</v>
      </c>
      <c r="E3" s="224" t="s">
        <v>2898</v>
      </c>
      <c r="F3" s="224" t="s">
        <v>24</v>
      </c>
      <c r="G3" s="224" t="s">
        <v>24</v>
      </c>
      <c r="H3" s="229" t="s">
        <v>121</v>
      </c>
      <c r="I3" s="229"/>
      <c r="J3" s="230" t="s">
        <v>40</v>
      </c>
      <c r="K3" s="231">
        <v>24.314928707300002</v>
      </c>
      <c r="L3" s="231">
        <v>45.756653063100003</v>
      </c>
      <c r="M3" s="231">
        <v>52.768233174499997</v>
      </c>
      <c r="N3" s="231">
        <v>864.56082359200002</v>
      </c>
      <c r="O3" s="231">
        <v>32.562546035700002</v>
      </c>
      <c r="P3" s="231">
        <v>38.619096725399999</v>
      </c>
      <c r="Q3" s="231">
        <v>18.107288690800001</v>
      </c>
      <c r="R3" s="231">
        <v>15.0264554272</v>
      </c>
      <c r="S3" s="231">
        <v>19.2709213043</v>
      </c>
      <c r="T3" s="231">
        <v>17.414562565899999</v>
      </c>
      <c r="U3" s="231">
        <v>16.5495473764</v>
      </c>
      <c r="V3" s="231">
        <v>16.040542461699999</v>
      </c>
      <c r="W3" s="231">
        <v>15.518379902</v>
      </c>
      <c r="X3" s="231">
        <v>17.481835935399999</v>
      </c>
      <c r="Y3" s="231">
        <v>18.7138862931</v>
      </c>
      <c r="Z3" s="231">
        <v>20.7320052259</v>
      </c>
      <c r="AA3" s="231">
        <v>26.656081714300001</v>
      </c>
      <c r="AB3" s="231">
        <v>18.135113340699998</v>
      </c>
      <c r="AC3" s="231">
        <v>20.078113781399999</v>
      </c>
      <c r="AD3" s="231">
        <v>88.318746241200003</v>
      </c>
      <c r="AE3" s="231">
        <v>53.409747617000001</v>
      </c>
      <c r="AF3" s="231">
        <v>28.4435585224</v>
      </c>
      <c r="AG3" s="231">
        <v>80.080481359499998</v>
      </c>
      <c r="AH3" s="231">
        <v>121.94653923</v>
      </c>
      <c r="AI3" s="231">
        <v>25.124354350899999</v>
      </c>
      <c r="AJ3" s="231">
        <v>33.039330646899998</v>
      </c>
      <c r="AK3" s="231">
        <v>16.899090492100001</v>
      </c>
      <c r="AL3" s="231">
        <v>12.8822709228</v>
      </c>
      <c r="AM3" s="231">
        <v>17.171897077699999</v>
      </c>
      <c r="AN3" s="231">
        <v>20.961386094600002</v>
      </c>
      <c r="AO3" s="231">
        <v>38.5165623336</v>
      </c>
      <c r="AP3" s="231">
        <v>14.4216533984</v>
      </c>
      <c r="AQ3" s="231">
        <v>17.196086638200001</v>
      </c>
      <c r="AR3" s="231">
        <v>16.9323748718</v>
      </c>
      <c r="AS3" s="231">
        <v>42.608628948899998</v>
      </c>
      <c r="AT3" s="231">
        <v>31.7062036582</v>
      </c>
      <c r="AU3" s="231">
        <v>29.970074732099999</v>
      </c>
      <c r="AV3" s="231">
        <v>130.82590546599999</v>
      </c>
      <c r="AW3" s="231">
        <v>77.700727413699994</v>
      </c>
      <c r="AX3" s="231">
        <v>55.675882479000002</v>
      </c>
      <c r="AY3" s="231">
        <v>38.756493262900001</v>
      </c>
      <c r="AZ3" s="231">
        <v>241.46371440300001</v>
      </c>
      <c r="BA3" s="231">
        <v>20.508169049700001</v>
      </c>
      <c r="BB3" s="231">
        <v>19.288810746100001</v>
      </c>
      <c r="BC3" s="231">
        <v>86.998646658799998</v>
      </c>
    </row>
    <row r="4" spans="1:56" ht="16" x14ac:dyDescent="0.2">
      <c r="A4" s="228" t="s">
        <v>172</v>
      </c>
      <c r="B4" s="224">
        <v>30626675</v>
      </c>
      <c r="C4" s="224">
        <v>30638810</v>
      </c>
      <c r="D4" s="224" t="s">
        <v>33</v>
      </c>
      <c r="E4" s="224" t="s">
        <v>2899</v>
      </c>
      <c r="F4" s="224" t="s">
        <v>23</v>
      </c>
      <c r="G4" s="224" t="s">
        <v>23</v>
      </c>
      <c r="H4" s="229" t="s">
        <v>3121</v>
      </c>
      <c r="I4" s="232">
        <v>3.62252002581642E-8</v>
      </c>
      <c r="J4" s="233">
        <f>AVERAGE(K4:BC4)/AVERAGE(K3:BC3)</f>
        <v>0.65625877370780583</v>
      </c>
      <c r="K4" s="231">
        <v>13.000376022899999</v>
      </c>
      <c r="L4" s="231">
        <v>18.692474493900001</v>
      </c>
      <c r="M4" s="231">
        <v>18.204507069800002</v>
      </c>
      <c r="N4" s="231">
        <v>550.68945202999998</v>
      </c>
      <c r="O4" s="231">
        <v>14.9405601982</v>
      </c>
      <c r="P4" s="231">
        <v>16.641643945799999</v>
      </c>
      <c r="Q4" s="231"/>
      <c r="R4" s="231"/>
      <c r="S4" s="231">
        <v>13.6872615436</v>
      </c>
      <c r="T4" s="231">
        <v>11.752823233599999</v>
      </c>
      <c r="U4" s="231">
        <v>10.2560002958</v>
      </c>
      <c r="V4" s="231"/>
      <c r="W4" s="231"/>
      <c r="X4" s="231"/>
      <c r="Y4" s="231"/>
      <c r="Z4" s="231">
        <v>15.006028521899999</v>
      </c>
      <c r="AA4" s="231">
        <v>14.112175652099999</v>
      </c>
      <c r="AB4" s="231"/>
      <c r="AC4" s="231">
        <v>13.637475374199999</v>
      </c>
      <c r="AD4" s="231">
        <v>19.6611866352</v>
      </c>
      <c r="AE4" s="231">
        <v>15.6747292231</v>
      </c>
      <c r="AF4" s="231">
        <v>18.050647409</v>
      </c>
      <c r="AG4" s="231">
        <v>48.985007634600002</v>
      </c>
      <c r="AH4" s="231">
        <v>59.916681959199998</v>
      </c>
      <c r="AI4" s="231">
        <v>15.026428946299999</v>
      </c>
      <c r="AJ4" s="231">
        <v>49.558995970399998</v>
      </c>
      <c r="AK4" s="231">
        <v>14.0089055373</v>
      </c>
      <c r="AL4" s="231"/>
      <c r="AM4" s="231">
        <v>17.171897077699999</v>
      </c>
      <c r="AN4" s="231">
        <v>8.2391514557000001</v>
      </c>
      <c r="AO4" s="231">
        <v>22.940656223400001</v>
      </c>
      <c r="AP4" s="231"/>
      <c r="AQ4" s="231">
        <v>5.4898309939000001</v>
      </c>
      <c r="AR4" s="231">
        <v>15.7289213198</v>
      </c>
      <c r="AS4" s="231">
        <v>5.5095298006500002</v>
      </c>
      <c r="AT4" s="231">
        <v>8.2005127714999997</v>
      </c>
      <c r="AU4" s="231">
        <v>12.584371386400001</v>
      </c>
      <c r="AV4" s="231">
        <v>36.425565532900002</v>
      </c>
      <c r="AW4" s="231">
        <v>38.370014171599998</v>
      </c>
      <c r="AX4" s="231">
        <v>21.5796851779</v>
      </c>
      <c r="AY4" s="231">
        <v>29.1391665176</v>
      </c>
      <c r="AZ4" s="231">
        <v>147.631472987</v>
      </c>
      <c r="BA4" s="231">
        <v>13.2767376103</v>
      </c>
      <c r="BB4" s="231">
        <v>18.687134261200001</v>
      </c>
      <c r="BC4" s="231">
        <v>43.596690294799998</v>
      </c>
    </row>
    <row r="5" spans="1:56" s="235" customFormat="1" ht="16" x14ac:dyDescent="0.2">
      <c r="A5" s="234" t="s">
        <v>211</v>
      </c>
      <c r="B5" s="235">
        <v>144355395</v>
      </c>
      <c r="C5" s="235">
        <v>144380632</v>
      </c>
      <c r="D5" s="235" t="s">
        <v>33</v>
      </c>
      <c r="E5" s="235" t="s">
        <v>2900</v>
      </c>
      <c r="F5" s="235" t="s">
        <v>107</v>
      </c>
      <c r="G5" s="235" t="s">
        <v>624</v>
      </c>
      <c r="H5" s="236" t="s">
        <v>121</v>
      </c>
      <c r="I5" s="236"/>
      <c r="J5" s="237" t="s">
        <v>40</v>
      </c>
      <c r="K5" s="238">
        <v>142.786986001</v>
      </c>
      <c r="L5" s="238">
        <v>190.38441310100001</v>
      </c>
      <c r="M5" s="238">
        <v>138.077306964</v>
      </c>
      <c r="N5" s="238">
        <v>138.68961032499999</v>
      </c>
      <c r="O5" s="238">
        <v>234.77895759800001</v>
      </c>
      <c r="P5" s="238">
        <v>82.1640202536</v>
      </c>
      <c r="Q5" s="238">
        <v>39.502508224700001</v>
      </c>
      <c r="R5" s="238">
        <v>31.061044986100001</v>
      </c>
      <c r="S5" s="238">
        <v>34.223985966599997</v>
      </c>
      <c r="T5" s="238">
        <v>18.319788859599999</v>
      </c>
      <c r="U5" s="238">
        <v>69.0966462122</v>
      </c>
      <c r="V5" s="238">
        <v>14.697263287</v>
      </c>
      <c r="W5" s="238">
        <v>19.438051656900001</v>
      </c>
      <c r="X5" s="238">
        <v>15.6272627788</v>
      </c>
      <c r="Y5" s="238">
        <v>13.736956811000001</v>
      </c>
      <c r="Z5" s="238">
        <v>19.9293059687</v>
      </c>
      <c r="AA5" s="238">
        <v>34.383569728700003</v>
      </c>
      <c r="AB5" s="238">
        <v>78.842201638199995</v>
      </c>
      <c r="AC5" s="238">
        <v>50.7725592914</v>
      </c>
      <c r="AD5" s="238">
        <v>22.811518256399999</v>
      </c>
      <c r="AE5" s="238">
        <v>60.638970458599999</v>
      </c>
      <c r="AF5" s="238">
        <v>639.16566509899997</v>
      </c>
      <c r="AG5" s="238">
        <v>1101.41445703</v>
      </c>
      <c r="AH5" s="238">
        <v>1231.7882670900001</v>
      </c>
      <c r="AI5" s="238">
        <v>227.365147208</v>
      </c>
      <c r="AJ5" s="238">
        <v>165.19665323500001</v>
      </c>
      <c r="AK5" s="238">
        <v>122.29242648499999</v>
      </c>
      <c r="AL5" s="238">
        <v>30.054970239999999</v>
      </c>
      <c r="AM5" s="238">
        <v>596.83618464799997</v>
      </c>
      <c r="AN5" s="238">
        <v>371.29482909299998</v>
      </c>
      <c r="AO5" s="238">
        <v>372.35382522800001</v>
      </c>
      <c r="AP5" s="238">
        <v>11.965985118600001</v>
      </c>
      <c r="AQ5" s="238">
        <v>158.30411902700001</v>
      </c>
      <c r="AR5" s="238">
        <v>234.56727543900001</v>
      </c>
      <c r="AS5" s="238">
        <v>403.90077578699999</v>
      </c>
      <c r="AT5" s="238">
        <v>650.15681261099996</v>
      </c>
      <c r="AU5" s="238">
        <v>651.06895533099998</v>
      </c>
      <c r="AV5" s="238">
        <v>127.33710383499999</v>
      </c>
      <c r="AW5" s="238">
        <v>1871.3300904800001</v>
      </c>
      <c r="AX5" s="238">
        <v>2048.10260483</v>
      </c>
      <c r="AY5" s="238">
        <v>344.89043951600001</v>
      </c>
      <c r="AZ5" s="238">
        <v>148.351873732</v>
      </c>
      <c r="BA5" s="238">
        <v>1147.90327052</v>
      </c>
      <c r="BB5" s="238">
        <v>175.07979870599999</v>
      </c>
      <c r="BC5" s="238">
        <v>714.52747284600002</v>
      </c>
    </row>
    <row r="6" spans="1:56" ht="16" x14ac:dyDescent="0.2">
      <c r="A6" s="228" t="s">
        <v>211</v>
      </c>
      <c r="B6" s="224">
        <v>144186082</v>
      </c>
      <c r="C6" s="224">
        <v>144195698</v>
      </c>
      <c r="D6" s="224" t="s">
        <v>40</v>
      </c>
      <c r="E6" s="224" t="s">
        <v>2902</v>
      </c>
      <c r="F6" s="224" t="s">
        <v>2901</v>
      </c>
      <c r="G6" s="224" t="s">
        <v>625</v>
      </c>
      <c r="H6" s="229" t="s">
        <v>3121</v>
      </c>
      <c r="I6" s="232">
        <v>5.1792547772953701E-9</v>
      </c>
      <c r="J6" s="237">
        <f>AVERAGE(K6:BC6)/AVERAGE(K5:BC5)</f>
        <v>0.34762230437534974</v>
      </c>
      <c r="K6" s="231">
        <v>28.548098249900001</v>
      </c>
      <c r="L6" s="231">
        <v>97.184504888399999</v>
      </c>
      <c r="M6" s="231">
        <v>36.763069449600003</v>
      </c>
      <c r="N6" s="231">
        <v>62.339527341999997</v>
      </c>
      <c r="O6" s="231">
        <v>69.462927037499995</v>
      </c>
      <c r="P6" s="231">
        <v>23.374082565599998</v>
      </c>
      <c r="Q6" s="231">
        <v>25.565259749999999</v>
      </c>
      <c r="R6" s="231"/>
      <c r="S6" s="231"/>
      <c r="T6" s="231"/>
      <c r="U6" s="231">
        <v>22.320015726099999</v>
      </c>
      <c r="V6" s="231"/>
      <c r="W6" s="231"/>
      <c r="X6" s="231"/>
      <c r="Y6" s="231"/>
      <c r="Z6" s="231"/>
      <c r="AA6" s="231">
        <v>14.895388051199999</v>
      </c>
      <c r="AB6" s="231">
        <v>32.608571420600001</v>
      </c>
      <c r="AC6" s="231">
        <v>8.4268271547999998</v>
      </c>
      <c r="AD6" s="231">
        <v>18.5218939622</v>
      </c>
      <c r="AE6" s="231">
        <v>16.758329018800001</v>
      </c>
      <c r="AF6" s="231">
        <v>251.230878209</v>
      </c>
      <c r="AG6" s="231">
        <v>301.65568487000002</v>
      </c>
      <c r="AH6" s="231">
        <v>513.77434119199995</v>
      </c>
      <c r="AI6" s="231">
        <v>29.2780217193</v>
      </c>
      <c r="AJ6" s="231">
        <v>49.558995970399998</v>
      </c>
      <c r="AK6" s="231">
        <v>52.268156888999997</v>
      </c>
      <c r="AL6" s="231">
        <v>14.5489901088</v>
      </c>
      <c r="AM6" s="231">
        <v>240.40655908799999</v>
      </c>
      <c r="AN6" s="231">
        <v>42.927635553400002</v>
      </c>
      <c r="AO6" s="231">
        <v>62.938983875600002</v>
      </c>
      <c r="AP6" s="231"/>
      <c r="AQ6" s="231">
        <v>36.824914526599997</v>
      </c>
      <c r="AR6" s="231">
        <v>82.6125101282</v>
      </c>
      <c r="AS6" s="231">
        <v>75.490179820600005</v>
      </c>
      <c r="AT6" s="231">
        <v>97.490779541699993</v>
      </c>
      <c r="AU6" s="231">
        <v>128.12735001499999</v>
      </c>
      <c r="AV6" s="231">
        <v>62.472357088000003</v>
      </c>
      <c r="AW6" s="231">
        <v>649.88755011199999</v>
      </c>
      <c r="AX6" s="231">
        <v>349.92506289800002</v>
      </c>
      <c r="AY6" s="231">
        <v>76.271408172899996</v>
      </c>
      <c r="AZ6" s="231">
        <v>34.512132610800002</v>
      </c>
      <c r="BA6" s="231">
        <v>232.889685681</v>
      </c>
      <c r="BB6" s="231">
        <v>54.5421463164</v>
      </c>
      <c r="BC6" s="231">
        <v>273.73328197699999</v>
      </c>
    </row>
    <row r="7" spans="1:56" s="223" customFormat="1" ht="16" x14ac:dyDescent="0.2">
      <c r="A7" s="239" t="s">
        <v>211</v>
      </c>
      <c r="B7" s="223">
        <v>144258995</v>
      </c>
      <c r="C7" s="223">
        <v>144286003</v>
      </c>
      <c r="D7" s="223" t="s">
        <v>40</v>
      </c>
      <c r="E7" s="223" t="s">
        <v>2904</v>
      </c>
      <c r="F7" s="223" t="s">
        <v>2903</v>
      </c>
      <c r="G7" s="223" t="s">
        <v>626</v>
      </c>
      <c r="H7" s="240" t="s">
        <v>3121</v>
      </c>
      <c r="I7" s="241">
        <v>1.8353602132724801E-8</v>
      </c>
      <c r="J7" s="233">
        <f>AVERAGE(K7:BC7)/AVERAGE(K5:BC5)</f>
        <v>0.49744404497134753</v>
      </c>
      <c r="K7" s="242">
        <v>84.358969686799995</v>
      </c>
      <c r="L7" s="242">
        <v>90.125646435899995</v>
      </c>
      <c r="M7" s="242">
        <v>60.891862672599999</v>
      </c>
      <c r="N7" s="242">
        <v>124.80222009000001</v>
      </c>
      <c r="O7" s="242">
        <v>131.842440498</v>
      </c>
      <c r="P7" s="242">
        <v>58.265321477599997</v>
      </c>
      <c r="Q7" s="242">
        <v>27.598484126999999</v>
      </c>
      <c r="R7" s="242">
        <v>18.444843324400001</v>
      </c>
      <c r="S7" s="242">
        <v>31.699728550500001</v>
      </c>
      <c r="T7" s="242">
        <v>11.65605073</v>
      </c>
      <c r="U7" s="242">
        <v>35.912651035000003</v>
      </c>
      <c r="V7" s="242"/>
      <c r="W7" s="242">
        <v>5.9128923344500004</v>
      </c>
      <c r="X7" s="242">
        <v>14.115808549500001</v>
      </c>
      <c r="Y7" s="242">
        <v>15.8114263518</v>
      </c>
      <c r="Z7" s="242">
        <v>19.067336489500001</v>
      </c>
      <c r="AA7" s="242">
        <v>26.474775745900001</v>
      </c>
      <c r="AB7" s="242">
        <v>45.705630938399999</v>
      </c>
      <c r="AC7" s="242">
        <v>32.885144819799997</v>
      </c>
      <c r="AD7" s="242">
        <v>20.694755216400001</v>
      </c>
      <c r="AE7" s="242">
        <v>27.352683900999999</v>
      </c>
      <c r="AF7" s="242">
        <v>373.93901413100002</v>
      </c>
      <c r="AG7" s="242">
        <v>420.81427266999998</v>
      </c>
      <c r="AH7" s="242">
        <v>779.75910854100005</v>
      </c>
      <c r="AI7" s="242">
        <v>118.641537046</v>
      </c>
      <c r="AJ7" s="242">
        <v>99.117991940799996</v>
      </c>
      <c r="AK7" s="242">
        <v>56.848314317099998</v>
      </c>
      <c r="AL7" s="242">
        <v>16.315183481799998</v>
      </c>
      <c r="AM7" s="242">
        <v>198.94539488300001</v>
      </c>
      <c r="AN7" s="242">
        <v>128.2215597</v>
      </c>
      <c r="AO7" s="242">
        <v>184.78556509000001</v>
      </c>
      <c r="AP7" s="242"/>
      <c r="AQ7" s="242">
        <v>85.7027981393</v>
      </c>
      <c r="AR7" s="242">
        <v>250.296196759</v>
      </c>
      <c r="AS7" s="242">
        <v>236.50111205100001</v>
      </c>
      <c r="AT7" s="242">
        <v>248.37994495800001</v>
      </c>
      <c r="AU7" s="242">
        <v>210.98762228699999</v>
      </c>
      <c r="AV7" s="242">
        <v>115.069761175</v>
      </c>
      <c r="AW7" s="242">
        <v>672.87934964999999</v>
      </c>
      <c r="AX7" s="242">
        <v>673.239729442</v>
      </c>
      <c r="AY7" s="242">
        <v>192.375844417</v>
      </c>
      <c r="AZ7" s="242">
        <v>64.9849355984</v>
      </c>
      <c r="BA7" s="242">
        <v>581.33350201400003</v>
      </c>
      <c r="BB7" s="242">
        <v>149.49707409000001</v>
      </c>
      <c r="BC7" s="242">
        <v>385.50088734600001</v>
      </c>
    </row>
    <row r="8" spans="1:56" ht="16" x14ac:dyDescent="0.2">
      <c r="A8" s="228" t="s">
        <v>157</v>
      </c>
      <c r="B8" s="224">
        <v>86815336</v>
      </c>
      <c r="C8" s="224">
        <v>86861924</v>
      </c>
      <c r="D8" s="224" t="s">
        <v>40</v>
      </c>
      <c r="E8" s="224" t="s">
        <v>2905</v>
      </c>
      <c r="F8" s="224" t="s">
        <v>88</v>
      </c>
      <c r="G8" s="224" t="s">
        <v>209</v>
      </c>
      <c r="H8" s="229" t="s">
        <v>121</v>
      </c>
      <c r="I8" s="229"/>
      <c r="J8" s="237" t="s">
        <v>40</v>
      </c>
      <c r="K8" s="231">
        <v>15.8060816333</v>
      </c>
      <c r="L8" s="231">
        <v>24.017680471399999</v>
      </c>
      <c r="M8" s="231">
        <v>14.5668765533</v>
      </c>
      <c r="N8" s="231"/>
      <c r="O8" s="231">
        <v>16.909941916299999</v>
      </c>
      <c r="P8" s="231">
        <v>19.380952540100001</v>
      </c>
      <c r="Q8" s="231"/>
      <c r="R8" s="231">
        <v>139.81912625000001</v>
      </c>
      <c r="S8" s="231"/>
      <c r="T8" s="231"/>
      <c r="U8" s="231">
        <v>6.3005666150000001</v>
      </c>
      <c r="V8" s="231">
        <v>15.3694086019</v>
      </c>
      <c r="W8" s="231">
        <v>13.026392319899999</v>
      </c>
      <c r="X8" s="231"/>
      <c r="Y8" s="231"/>
      <c r="Z8" s="231"/>
      <c r="AA8" s="231">
        <v>23.935107901399999</v>
      </c>
      <c r="AB8" s="231"/>
      <c r="AC8" s="231"/>
      <c r="AD8" s="231">
        <v>19.451053912599999</v>
      </c>
      <c r="AE8" s="231">
        <v>17.8974464627</v>
      </c>
      <c r="AF8" s="231">
        <v>17.6945027686</v>
      </c>
      <c r="AG8" s="231">
        <v>27.033661583400001</v>
      </c>
      <c r="AH8" s="231">
        <v>21.9277736413</v>
      </c>
      <c r="AI8" s="231">
        <v>15.4739191206</v>
      </c>
      <c r="AJ8" s="231">
        <v>33.039330646899998</v>
      </c>
      <c r="AK8" s="231">
        <v>8.2851344257499999</v>
      </c>
      <c r="AL8" s="231"/>
      <c r="AM8" s="231">
        <v>17.171897077699999</v>
      </c>
      <c r="AN8" s="231">
        <v>17.335913711500002</v>
      </c>
      <c r="AO8" s="231">
        <v>48.145431137300001</v>
      </c>
      <c r="AP8" s="231"/>
      <c r="AQ8" s="231">
        <v>11.8558992073</v>
      </c>
      <c r="AR8" s="231">
        <v>15.8101516984</v>
      </c>
      <c r="AS8" s="231">
        <v>15.540277252899999</v>
      </c>
      <c r="AT8" s="231">
        <v>168.36022525999999</v>
      </c>
      <c r="AU8" s="231">
        <v>29.146629674900002</v>
      </c>
      <c r="AV8" s="231"/>
      <c r="AW8" s="231">
        <v>21.391212135</v>
      </c>
      <c r="AX8" s="231">
        <v>15.236933168</v>
      </c>
      <c r="AY8" s="231">
        <v>33.0093458188</v>
      </c>
      <c r="AZ8" s="231">
        <v>15.594808693999999</v>
      </c>
      <c r="BA8" s="231">
        <v>22.389179327499999</v>
      </c>
      <c r="BB8" s="231">
        <v>19.288810746100001</v>
      </c>
      <c r="BC8" s="231">
        <v>42.707248807200003</v>
      </c>
    </row>
    <row r="9" spans="1:56" s="235" customFormat="1" ht="16" x14ac:dyDescent="0.2">
      <c r="A9" s="234" t="s">
        <v>157</v>
      </c>
      <c r="B9" s="235">
        <v>130521093</v>
      </c>
      <c r="C9" s="235">
        <v>130527992</v>
      </c>
      <c r="D9" s="235" t="s">
        <v>33</v>
      </c>
      <c r="E9" s="235" t="s">
        <v>2907</v>
      </c>
      <c r="F9" s="235" t="s">
        <v>2906</v>
      </c>
      <c r="G9" s="235" t="s">
        <v>2908</v>
      </c>
      <c r="H9" s="236" t="s">
        <v>9336</v>
      </c>
      <c r="I9" s="236"/>
      <c r="J9" s="230" t="s">
        <v>40</v>
      </c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8"/>
      <c r="AQ9" s="238"/>
      <c r="AR9" s="238"/>
      <c r="AS9" s="238"/>
      <c r="AT9" s="238"/>
      <c r="AU9" s="238"/>
      <c r="AV9" s="238"/>
      <c r="AW9" s="238"/>
      <c r="AX9" s="238"/>
      <c r="AY9" s="238"/>
      <c r="AZ9" s="238"/>
      <c r="BA9" s="238"/>
      <c r="BB9" s="238"/>
      <c r="BC9" s="238"/>
    </row>
    <row r="10" spans="1:56" s="223" customFormat="1" ht="16" x14ac:dyDescent="0.2">
      <c r="A10" s="239" t="s">
        <v>157</v>
      </c>
      <c r="B10" s="223">
        <v>130592779</v>
      </c>
      <c r="C10" s="223">
        <v>130599678</v>
      </c>
      <c r="D10" s="223" t="s">
        <v>40</v>
      </c>
      <c r="E10" s="223" t="s">
        <v>2907</v>
      </c>
      <c r="F10" s="223" t="s">
        <v>2906</v>
      </c>
      <c r="G10" s="223" t="s">
        <v>2906</v>
      </c>
      <c r="H10" s="240" t="s">
        <v>9336</v>
      </c>
      <c r="I10" s="240"/>
      <c r="J10" s="233" t="s">
        <v>40</v>
      </c>
      <c r="K10" s="242"/>
      <c r="L10" s="242"/>
      <c r="M10" s="242"/>
      <c r="N10" s="242"/>
      <c r="O10" s="242"/>
      <c r="P10" s="242"/>
      <c r="Q10" s="242"/>
      <c r="R10" s="242"/>
      <c r="S10" s="242">
        <v>36.859090056299998</v>
      </c>
      <c r="T10" s="242">
        <v>17.337871942500001</v>
      </c>
      <c r="U10" s="242">
        <v>4.4766656533600004</v>
      </c>
      <c r="V10" s="242">
        <v>52.4222150736</v>
      </c>
      <c r="W10" s="242">
        <v>63.053395376799998</v>
      </c>
      <c r="X10" s="242">
        <v>46.217798076599998</v>
      </c>
      <c r="Y10" s="242">
        <v>53.606412978100003</v>
      </c>
      <c r="Z10" s="242">
        <v>15.006028521899999</v>
      </c>
      <c r="AA10" s="242">
        <v>322.68899464200001</v>
      </c>
      <c r="AB10" s="242">
        <v>15.9238270358</v>
      </c>
      <c r="AC10" s="242">
        <v>6.4306854629299997</v>
      </c>
      <c r="AD10" s="242"/>
      <c r="AE10" s="242">
        <v>71.702585783800004</v>
      </c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2"/>
      <c r="AQ10" s="242"/>
      <c r="AR10" s="242"/>
      <c r="AS10" s="242">
        <v>408.33912866100002</v>
      </c>
      <c r="AT10" s="242">
        <v>1804.19344544</v>
      </c>
      <c r="AU10" s="242">
        <v>11.6830874213</v>
      </c>
      <c r="AV10" s="242"/>
      <c r="AW10" s="242"/>
      <c r="AX10" s="242"/>
      <c r="AY10" s="242"/>
      <c r="AZ10" s="242">
        <v>17.256066305400001</v>
      </c>
      <c r="BA10" s="242"/>
      <c r="BB10" s="242"/>
      <c r="BC10" s="242"/>
    </row>
    <row r="11" spans="1:56" ht="16" x14ac:dyDescent="0.2">
      <c r="A11" s="228" t="s">
        <v>172</v>
      </c>
      <c r="B11" s="224">
        <v>32030482</v>
      </c>
      <c r="C11" s="224">
        <v>32170183</v>
      </c>
      <c r="D11" s="224" t="s">
        <v>33</v>
      </c>
      <c r="E11" s="224" t="s">
        <v>2909</v>
      </c>
      <c r="F11" s="224" t="s">
        <v>16</v>
      </c>
      <c r="G11" s="224" t="s">
        <v>16</v>
      </c>
      <c r="H11" s="229" t="s">
        <v>121</v>
      </c>
      <c r="I11" s="229"/>
      <c r="J11" s="237" t="s">
        <v>40</v>
      </c>
      <c r="K11" s="231">
        <v>17.884196536699999</v>
      </c>
      <c r="L11" s="231">
        <v>15.8653677584</v>
      </c>
      <c r="M11" s="231">
        <v>14.500325288399999</v>
      </c>
      <c r="N11" s="231"/>
      <c r="O11" s="231">
        <v>33.425798011600001</v>
      </c>
      <c r="P11" s="231">
        <v>15.876884671999999</v>
      </c>
      <c r="Q11" s="231">
        <v>14.1459262483</v>
      </c>
      <c r="R11" s="231"/>
      <c r="S11" s="231">
        <v>21.212204403000001</v>
      </c>
      <c r="T11" s="231">
        <v>18.177097889100001</v>
      </c>
      <c r="U11" s="231">
        <v>20.550934579700002</v>
      </c>
      <c r="V11" s="231">
        <v>17.142579291899999</v>
      </c>
      <c r="W11" s="231">
        <v>5.6597217278</v>
      </c>
      <c r="X11" s="231">
        <v>31.254525557600001</v>
      </c>
      <c r="Y11" s="231">
        <v>22.627765585300001</v>
      </c>
      <c r="Z11" s="231">
        <v>22.335190139600002</v>
      </c>
      <c r="AA11" s="231">
        <v>19.9529218789</v>
      </c>
      <c r="AB11" s="231">
        <v>21.2052504539</v>
      </c>
      <c r="AC11" s="231">
        <v>16.924186430399999</v>
      </c>
      <c r="AD11" s="231">
        <v>31.0506475651</v>
      </c>
      <c r="AE11" s="231">
        <v>29.675060217999999</v>
      </c>
      <c r="AF11" s="231">
        <v>18.930677939799999</v>
      </c>
      <c r="AG11" s="231">
        <v>16.304259484599999</v>
      </c>
      <c r="AH11" s="231">
        <v>14.9177437104</v>
      </c>
      <c r="AI11" s="231">
        <v>15.3099834596</v>
      </c>
      <c r="AJ11" s="231">
        <v>16.5196653235</v>
      </c>
      <c r="AK11" s="231">
        <v>16.097196245100001</v>
      </c>
      <c r="AL11" s="231">
        <v>14.095760819700001</v>
      </c>
      <c r="AM11" s="231">
        <v>13.6478919487</v>
      </c>
      <c r="AN11" s="231"/>
      <c r="AO11" s="231">
        <v>20.076388248099999</v>
      </c>
      <c r="AP11" s="231"/>
      <c r="AQ11" s="231">
        <v>18.270669885099998</v>
      </c>
      <c r="AR11" s="231">
        <v>23.959695205500001</v>
      </c>
      <c r="AS11" s="231">
        <v>30.183087137000001</v>
      </c>
      <c r="AT11" s="231">
        <v>19.457999623999999</v>
      </c>
      <c r="AU11" s="231">
        <v>19.327199062199998</v>
      </c>
      <c r="AV11" s="231"/>
      <c r="AW11" s="231">
        <v>15.5713276374</v>
      </c>
      <c r="AX11" s="231">
        <v>12.9372123626</v>
      </c>
      <c r="AY11" s="231">
        <v>54.806910413300002</v>
      </c>
      <c r="AZ11" s="231">
        <v>49.450624577500001</v>
      </c>
      <c r="BA11" s="231">
        <v>28.256268912300001</v>
      </c>
      <c r="BB11" s="231">
        <v>18.1807154388</v>
      </c>
      <c r="BC11" s="231">
        <v>36.156702277199997</v>
      </c>
    </row>
    <row r="12" spans="1:56" ht="16" x14ac:dyDescent="0.2">
      <c r="A12" s="228" t="s">
        <v>172</v>
      </c>
      <c r="B12" s="224">
        <v>30361239</v>
      </c>
      <c r="C12" s="224">
        <v>30393661</v>
      </c>
      <c r="D12" s="224" t="s">
        <v>40</v>
      </c>
      <c r="E12" s="224" t="s">
        <v>2910</v>
      </c>
      <c r="F12" s="224" t="s">
        <v>9</v>
      </c>
      <c r="G12" s="224" t="s">
        <v>9</v>
      </c>
      <c r="H12" s="229" t="s">
        <v>3121</v>
      </c>
      <c r="I12" s="232">
        <v>8.0147072646920003E-3</v>
      </c>
      <c r="J12" s="237">
        <f>AVERAGE(K12:BC12)/AVERAGE(K11:BC11)</f>
        <v>1.4573458480826487</v>
      </c>
      <c r="K12" s="231">
        <v>20.1179139099</v>
      </c>
      <c r="L12" s="231">
        <v>15.8538651588</v>
      </c>
      <c r="M12" s="231">
        <v>8.4883303876999996</v>
      </c>
      <c r="N12" s="231"/>
      <c r="O12" s="231">
        <v>92.825223256599998</v>
      </c>
      <c r="P12" s="231">
        <v>16.541219812200001</v>
      </c>
      <c r="Q12" s="231"/>
      <c r="R12" s="231"/>
      <c r="S12" s="231">
        <v>19.439048468100001</v>
      </c>
      <c r="T12" s="231">
        <v>33.051551173299998</v>
      </c>
      <c r="U12" s="231">
        <v>17.381127283600001</v>
      </c>
      <c r="V12" s="231">
        <v>13.914241113899999</v>
      </c>
      <c r="W12" s="231"/>
      <c r="X12" s="231">
        <v>36.427209128999998</v>
      </c>
      <c r="Y12" s="231">
        <v>54.947827244099997</v>
      </c>
      <c r="Z12" s="231">
        <v>36.250390801899997</v>
      </c>
      <c r="AA12" s="231">
        <v>27.910858300800001</v>
      </c>
      <c r="AB12" s="231">
        <v>26.980685148100001</v>
      </c>
      <c r="AC12" s="231">
        <v>17.714588991599999</v>
      </c>
      <c r="AD12" s="231">
        <v>31.0506475651</v>
      </c>
      <c r="AE12" s="231">
        <v>41.040962858500002</v>
      </c>
      <c r="AF12" s="231">
        <v>37.861355879500003</v>
      </c>
      <c r="AG12" s="231">
        <v>15.583184877100001</v>
      </c>
      <c r="AH12" s="231">
        <v>14.6391448596</v>
      </c>
      <c r="AI12" s="231">
        <v>17.361732205399999</v>
      </c>
      <c r="AJ12" s="231">
        <v>33.039330646899998</v>
      </c>
      <c r="AK12" s="231">
        <v>25.7645703329</v>
      </c>
      <c r="AL12" s="231">
        <v>15.0103385039</v>
      </c>
      <c r="AM12" s="231">
        <v>17.171897077699999</v>
      </c>
      <c r="AN12" s="231"/>
      <c r="AO12" s="231">
        <v>31.471534028899999</v>
      </c>
      <c r="AP12" s="231"/>
      <c r="AQ12" s="231">
        <v>35.9034474722</v>
      </c>
      <c r="AR12" s="231">
        <v>31.131661025300001</v>
      </c>
      <c r="AS12" s="231">
        <v>20.764706596</v>
      </c>
      <c r="AT12" s="231">
        <v>22.195241193800001</v>
      </c>
      <c r="AU12" s="231">
        <v>25.704292796200001</v>
      </c>
      <c r="AV12" s="231"/>
      <c r="AW12" s="231">
        <v>15.669142176999999</v>
      </c>
      <c r="AX12" s="231">
        <v>10.936672999500001</v>
      </c>
      <c r="AY12" s="231">
        <v>34.665015317799998</v>
      </c>
      <c r="AZ12" s="231">
        <v>149.70499881500001</v>
      </c>
      <c r="BA12" s="231">
        <v>61.930338747900002</v>
      </c>
      <c r="BB12" s="231">
        <v>40.946529251400001</v>
      </c>
      <c r="BC12" s="231">
        <v>25.925249991499999</v>
      </c>
    </row>
    <row r="13" spans="1:56" s="245" customFormat="1" ht="16" x14ac:dyDescent="0.2">
      <c r="A13" s="244" t="s">
        <v>210</v>
      </c>
      <c r="B13" s="245">
        <v>292056</v>
      </c>
      <c r="C13" s="245">
        <v>351355</v>
      </c>
      <c r="D13" s="245" t="s">
        <v>33</v>
      </c>
      <c r="E13" s="245" t="s">
        <v>2911</v>
      </c>
      <c r="F13" s="245" t="s">
        <v>17</v>
      </c>
      <c r="G13" s="245" t="s">
        <v>57</v>
      </c>
      <c r="H13" s="246" t="s">
        <v>121</v>
      </c>
      <c r="I13" s="246"/>
      <c r="J13" s="247" t="s">
        <v>40</v>
      </c>
      <c r="K13" s="248">
        <v>713.53818217100002</v>
      </c>
      <c r="L13" s="248">
        <v>824.13375555599998</v>
      </c>
      <c r="M13" s="248">
        <v>403.22032692300002</v>
      </c>
      <c r="N13" s="248">
        <v>2948.25021272</v>
      </c>
      <c r="O13" s="248">
        <v>893.29195612800004</v>
      </c>
      <c r="P13" s="248">
        <v>905.67967157700002</v>
      </c>
      <c r="Q13" s="248">
        <v>664.79852433899998</v>
      </c>
      <c r="R13" s="248">
        <v>405.18035919900001</v>
      </c>
      <c r="S13" s="248">
        <v>359.73226209400002</v>
      </c>
      <c r="T13" s="248">
        <v>530.16109813900005</v>
      </c>
      <c r="U13" s="248">
        <v>320.45033496999997</v>
      </c>
      <c r="V13" s="248">
        <v>271.02996876499998</v>
      </c>
      <c r="W13" s="248">
        <v>268.095987896</v>
      </c>
      <c r="X13" s="248">
        <v>436.777081608</v>
      </c>
      <c r="Y13" s="248">
        <v>492.14826128700003</v>
      </c>
      <c r="Z13" s="248">
        <v>367.753407219</v>
      </c>
      <c r="AA13" s="248">
        <v>421.288409672</v>
      </c>
      <c r="AB13" s="248">
        <v>372.817252849</v>
      </c>
      <c r="AC13" s="248">
        <v>299.70611576900001</v>
      </c>
      <c r="AD13" s="248">
        <v>411.15226031399999</v>
      </c>
      <c r="AE13" s="248">
        <v>519.51731768000002</v>
      </c>
      <c r="AF13" s="248">
        <v>739.53252158299995</v>
      </c>
      <c r="AG13" s="248">
        <v>730.76485560000003</v>
      </c>
      <c r="AH13" s="248">
        <v>790.78129613600004</v>
      </c>
      <c r="AI13" s="248">
        <v>1090.08087806</v>
      </c>
      <c r="AJ13" s="248">
        <v>908.58159279100005</v>
      </c>
      <c r="AK13" s="248">
        <v>589.55671389300005</v>
      </c>
      <c r="AL13" s="248">
        <v>451.91236930299999</v>
      </c>
      <c r="AM13" s="248">
        <v>388.54730367399998</v>
      </c>
      <c r="AN13" s="248">
        <v>407.67312683300003</v>
      </c>
      <c r="AO13" s="248">
        <v>736.30282516</v>
      </c>
      <c r="AP13" s="248">
        <v>477.08874522000002</v>
      </c>
      <c r="AQ13" s="248">
        <v>709.63677937299997</v>
      </c>
      <c r="AR13" s="248">
        <v>496.281629662</v>
      </c>
      <c r="AS13" s="248">
        <v>438.04986878599999</v>
      </c>
      <c r="AT13" s="248">
        <v>503.341451484</v>
      </c>
      <c r="AU13" s="248">
        <v>408.26409086000001</v>
      </c>
      <c r="AV13" s="248">
        <v>338.15667822199998</v>
      </c>
      <c r="AW13" s="248">
        <v>576.33032684399996</v>
      </c>
      <c r="AX13" s="248">
        <v>487.12551617000003</v>
      </c>
      <c r="AY13" s="248">
        <v>751.48466783799995</v>
      </c>
      <c r="AZ13" s="248">
        <v>901.47745550399998</v>
      </c>
      <c r="BA13" s="248">
        <v>482.13542757099998</v>
      </c>
      <c r="BB13" s="248">
        <v>943.46094966999999</v>
      </c>
      <c r="BC13" s="248">
        <v>912.94552008400001</v>
      </c>
    </row>
    <row r="14" spans="1:56" ht="16" x14ac:dyDescent="0.2">
      <c r="A14" s="228" t="s">
        <v>77</v>
      </c>
      <c r="B14" s="224">
        <v>206186255</v>
      </c>
      <c r="C14" s="224">
        <v>206202419</v>
      </c>
      <c r="D14" s="224" t="s">
        <v>40</v>
      </c>
      <c r="E14" s="224" t="s">
        <v>2912</v>
      </c>
      <c r="F14" s="224" t="s">
        <v>85</v>
      </c>
      <c r="G14" s="224" t="s">
        <v>85</v>
      </c>
      <c r="H14" s="229" t="s">
        <v>121</v>
      </c>
      <c r="I14" s="229"/>
      <c r="J14" s="237" t="s">
        <v>40</v>
      </c>
      <c r="K14" s="231">
        <v>35.313621775800002</v>
      </c>
      <c r="L14" s="231">
        <v>67.876826005400005</v>
      </c>
      <c r="M14" s="231">
        <v>42.464316950499999</v>
      </c>
      <c r="N14" s="231">
        <v>518.86150198600001</v>
      </c>
      <c r="O14" s="231">
        <v>16.290201049</v>
      </c>
      <c r="P14" s="231">
        <v>16.514433628999999</v>
      </c>
      <c r="Q14" s="231"/>
      <c r="R14" s="231"/>
      <c r="S14" s="231">
        <v>19.718170429299999</v>
      </c>
      <c r="T14" s="231">
        <v>18.404182644999999</v>
      </c>
      <c r="U14" s="231">
        <v>15.2766176626</v>
      </c>
      <c r="V14" s="231">
        <v>111.423576876</v>
      </c>
      <c r="W14" s="231">
        <v>93.136617794100005</v>
      </c>
      <c r="X14" s="231">
        <v>15.9005829408</v>
      </c>
      <c r="Y14" s="231">
        <v>22.627765585300001</v>
      </c>
      <c r="Z14" s="231">
        <v>19.9293059687</v>
      </c>
      <c r="AA14" s="231">
        <v>21.2904127696</v>
      </c>
      <c r="AB14" s="231">
        <v>18.571192611200001</v>
      </c>
      <c r="AC14" s="231">
        <v>17.165848625100001</v>
      </c>
      <c r="AD14" s="231">
        <v>22.811518256399999</v>
      </c>
      <c r="AE14" s="231">
        <v>27.357314564500001</v>
      </c>
      <c r="AF14" s="231">
        <v>15.7138764576</v>
      </c>
      <c r="AG14" s="231">
        <v>30.771237094899998</v>
      </c>
      <c r="AH14" s="231">
        <v>58.556752375000002</v>
      </c>
      <c r="AI14" s="231">
        <v>7.7798897411999999</v>
      </c>
      <c r="AJ14" s="231">
        <v>33.039330646899998</v>
      </c>
      <c r="AK14" s="231">
        <v>16.831954438</v>
      </c>
      <c r="AL14" s="231"/>
      <c r="AM14" s="231"/>
      <c r="AN14" s="231">
        <v>8.2558081302499993</v>
      </c>
      <c r="AO14" s="231">
        <v>32.785746344300001</v>
      </c>
      <c r="AP14" s="231"/>
      <c r="AQ14" s="231">
        <v>38.135320673599999</v>
      </c>
      <c r="AR14" s="231">
        <v>18.107569107100002</v>
      </c>
      <c r="AS14" s="231"/>
      <c r="AT14" s="231">
        <v>5.24952531955</v>
      </c>
      <c r="AU14" s="231">
        <v>9.1543638119999997</v>
      </c>
      <c r="AV14" s="231">
        <v>78.807486413299998</v>
      </c>
      <c r="AW14" s="231">
        <v>52.022592891899997</v>
      </c>
      <c r="AX14" s="231">
        <v>46.677453359399998</v>
      </c>
      <c r="AY14" s="231">
        <v>19.3782466314</v>
      </c>
      <c r="AZ14" s="231">
        <v>144.352575989</v>
      </c>
      <c r="BA14" s="231"/>
      <c r="BB14" s="231">
        <v>13.648843083799999</v>
      </c>
      <c r="BC14" s="231">
        <v>29.6695741628</v>
      </c>
    </row>
    <row r="15" spans="1:56" ht="16" x14ac:dyDescent="0.2">
      <c r="A15" s="228" t="s">
        <v>77</v>
      </c>
      <c r="B15" s="224">
        <v>121167645</v>
      </c>
      <c r="C15" s="224">
        <v>121184318</v>
      </c>
      <c r="D15" s="224" t="s">
        <v>40</v>
      </c>
      <c r="E15" s="224" t="s">
        <v>2914</v>
      </c>
      <c r="F15" s="224" t="s">
        <v>2913</v>
      </c>
      <c r="G15" s="224" t="s">
        <v>2913</v>
      </c>
      <c r="H15" s="229" t="s">
        <v>3121</v>
      </c>
      <c r="I15" s="232">
        <v>0.12964891551633501</v>
      </c>
      <c r="J15" s="237">
        <f>AVERAGE(K15:BC15)/AVERAGE(K14:BC14)</f>
        <v>0.83498600677329105</v>
      </c>
      <c r="K15" s="231">
        <v>21.4893900864</v>
      </c>
      <c r="L15" s="231">
        <v>36.2950617937</v>
      </c>
      <c r="M15" s="231">
        <v>31.035962784199999</v>
      </c>
      <c r="N15" s="231">
        <v>588.40343722499995</v>
      </c>
      <c r="O15" s="231">
        <v>17.447249480499998</v>
      </c>
      <c r="P15" s="231">
        <v>8.3853652232999991</v>
      </c>
      <c r="Q15" s="231"/>
      <c r="R15" s="231"/>
      <c r="S15" s="231">
        <v>19.653892829299998</v>
      </c>
      <c r="T15" s="231">
        <v>23.982105943099999</v>
      </c>
      <c r="U15" s="231">
        <v>24.015667682899998</v>
      </c>
      <c r="V15" s="231">
        <v>36.883008750199998</v>
      </c>
      <c r="W15" s="231">
        <v>57.1996183543</v>
      </c>
      <c r="X15" s="231">
        <v>18.157799045200001</v>
      </c>
      <c r="Y15" s="231">
        <v>23.1377166264</v>
      </c>
      <c r="Z15" s="231">
        <v>38.134672979000001</v>
      </c>
      <c r="AA15" s="231">
        <v>19.9529218789</v>
      </c>
      <c r="AB15" s="231">
        <v>18.135113340699998</v>
      </c>
      <c r="AC15" s="231">
        <v>20.3216755748</v>
      </c>
      <c r="AD15" s="231">
        <v>30.309422376499999</v>
      </c>
      <c r="AE15" s="231">
        <v>20.408531747600001</v>
      </c>
      <c r="AF15" s="231">
        <v>16.440036110899999</v>
      </c>
      <c r="AG15" s="231">
        <v>15.138769502000001</v>
      </c>
      <c r="AH15" s="231">
        <v>46.246792357700002</v>
      </c>
      <c r="AI15" s="231">
        <v>15.5010484861</v>
      </c>
      <c r="AJ15" s="231">
        <v>33.039330646899998</v>
      </c>
      <c r="AK15" s="231">
        <v>6.99743759435</v>
      </c>
      <c r="AL15" s="231"/>
      <c r="AM15" s="231">
        <v>13.6478919487</v>
      </c>
      <c r="AN15" s="231">
        <v>8.2558081302499993</v>
      </c>
      <c r="AO15" s="231">
        <v>18.820944255400001</v>
      </c>
      <c r="AP15" s="231"/>
      <c r="AQ15" s="231">
        <v>24.408832992600001</v>
      </c>
      <c r="AR15" s="231">
        <v>15.086264329500001</v>
      </c>
      <c r="AS15" s="231">
        <v>8.0505248844999997</v>
      </c>
      <c r="AT15" s="231">
        <v>6.8941528441999997</v>
      </c>
      <c r="AU15" s="231">
        <v>10.8379020509</v>
      </c>
      <c r="AV15" s="231">
        <v>60.498472560800003</v>
      </c>
      <c r="AW15" s="231">
        <v>26.011296445900001</v>
      </c>
      <c r="AX15" s="231">
        <v>30.025916122200002</v>
      </c>
      <c r="AY15" s="231">
        <v>29.1391665176</v>
      </c>
      <c r="AZ15" s="231">
        <v>78.257766134400001</v>
      </c>
      <c r="BA15" s="231"/>
      <c r="BB15" s="231">
        <v>18.1807154388</v>
      </c>
      <c r="BC15" s="231">
        <v>29.560046503599999</v>
      </c>
    </row>
    <row r="16" spans="1:56" ht="16" x14ac:dyDescent="0.2">
      <c r="A16" s="228" t="s">
        <v>77</v>
      </c>
      <c r="B16" s="224">
        <v>143955363</v>
      </c>
      <c r="C16" s="224">
        <v>143972006</v>
      </c>
      <c r="D16" s="224" t="s">
        <v>40</v>
      </c>
      <c r="E16" s="224" t="s">
        <v>2916</v>
      </c>
      <c r="F16" s="224" t="s">
        <v>2915</v>
      </c>
      <c r="G16" s="224" t="s">
        <v>2915</v>
      </c>
      <c r="H16" s="229" t="s">
        <v>3121</v>
      </c>
      <c r="I16" s="232">
        <v>2.6095505087839201E-6</v>
      </c>
      <c r="J16" s="237">
        <f>AVERAGE(K16:BC16)/AVERAGE(K14:BC14)</f>
        <v>0.93536202751480901</v>
      </c>
      <c r="K16" s="231"/>
      <c r="L16" s="231">
        <v>15.2522176877</v>
      </c>
      <c r="M16" s="231">
        <v>25.173437512100001</v>
      </c>
      <c r="N16" s="231">
        <v>439.33718501800001</v>
      </c>
      <c r="O16" s="231"/>
      <c r="P16" s="231">
        <v>7.1159457542500002</v>
      </c>
      <c r="Q16" s="231"/>
      <c r="R16" s="231"/>
      <c r="S16" s="231">
        <v>18.812000571799999</v>
      </c>
      <c r="T16" s="231">
        <v>19.101275208400001</v>
      </c>
      <c r="U16" s="231">
        <v>17.124545830599999</v>
      </c>
      <c r="V16" s="231">
        <v>77.530413416399995</v>
      </c>
      <c r="W16" s="231">
        <v>63.012637833699998</v>
      </c>
      <c r="X16" s="231">
        <v>14.3954273904</v>
      </c>
      <c r="Y16" s="231">
        <v>31.6228527036</v>
      </c>
      <c r="Z16" s="231">
        <v>36.250390801899997</v>
      </c>
      <c r="AA16" s="231"/>
      <c r="AB16" s="231">
        <v>15.7247729473</v>
      </c>
      <c r="AC16" s="231">
        <v>8.0369296273500002</v>
      </c>
      <c r="AD16" s="231"/>
      <c r="AE16" s="231">
        <v>17.730788343899999</v>
      </c>
      <c r="AF16" s="231"/>
      <c r="AG16" s="231">
        <v>7.5357018948499999</v>
      </c>
      <c r="AH16" s="231">
        <v>57.603618060199999</v>
      </c>
      <c r="AI16" s="231"/>
      <c r="AJ16" s="231">
        <v>33.039330646899998</v>
      </c>
      <c r="AK16" s="231"/>
      <c r="AL16" s="231"/>
      <c r="AM16" s="231"/>
      <c r="AN16" s="231"/>
      <c r="AO16" s="231">
        <v>12.341868270100001</v>
      </c>
      <c r="AP16" s="231"/>
      <c r="AQ16" s="231">
        <v>15.281140333</v>
      </c>
      <c r="AR16" s="231">
        <v>8.3846420323000004</v>
      </c>
      <c r="AS16" s="231"/>
      <c r="AT16" s="231"/>
      <c r="AU16" s="231"/>
      <c r="AV16" s="231">
        <v>36.601192642699999</v>
      </c>
      <c r="AW16" s="231">
        <v>48.466929508200003</v>
      </c>
      <c r="AX16" s="231">
        <v>30.937563841900001</v>
      </c>
      <c r="AY16" s="231">
        <v>15.672068854899999</v>
      </c>
      <c r="AZ16" s="231">
        <v>101.77106977</v>
      </c>
      <c r="BA16" s="231"/>
      <c r="BB16" s="231"/>
      <c r="BC16" s="231">
        <v>9.0459045644000007</v>
      </c>
    </row>
    <row r="17" spans="1:55" ht="16" x14ac:dyDescent="0.2">
      <c r="A17" s="228" t="s">
        <v>77</v>
      </c>
      <c r="B17" s="224">
        <v>145095999</v>
      </c>
      <c r="C17" s="224">
        <v>145112692</v>
      </c>
      <c r="D17" s="224" t="s">
        <v>33</v>
      </c>
      <c r="E17" s="224" t="s">
        <v>2918</v>
      </c>
      <c r="F17" s="224" t="s">
        <v>2917</v>
      </c>
      <c r="G17" s="224" t="s">
        <v>2917</v>
      </c>
      <c r="H17" s="229" t="s">
        <v>3121</v>
      </c>
      <c r="I17" s="232">
        <v>0.25145818990243402</v>
      </c>
      <c r="J17" s="237">
        <f>AVERAGE(K17:BC17)/AVERAGE(K14:BC14)</f>
        <v>0.82845722223543539</v>
      </c>
      <c r="K17" s="231">
        <v>19.685354744000001</v>
      </c>
      <c r="L17" s="231">
        <v>31.707730317700001</v>
      </c>
      <c r="M17" s="231">
        <v>29.000650576799998</v>
      </c>
      <c r="N17" s="231">
        <v>454.11234489700001</v>
      </c>
      <c r="O17" s="231">
        <v>16.2824539603</v>
      </c>
      <c r="P17" s="231">
        <v>24.899798852299998</v>
      </c>
      <c r="Q17" s="231"/>
      <c r="R17" s="231"/>
      <c r="S17" s="231">
        <v>19.284158403599999</v>
      </c>
      <c r="T17" s="231">
        <v>22.966849876000001</v>
      </c>
      <c r="U17" s="231">
        <v>22.381211008699999</v>
      </c>
      <c r="V17" s="231">
        <v>72.046388214499999</v>
      </c>
      <c r="W17" s="231">
        <v>69.171598387399996</v>
      </c>
      <c r="X17" s="231">
        <v>16.927308281399998</v>
      </c>
      <c r="Y17" s="231">
        <v>28.264137958700001</v>
      </c>
      <c r="Z17" s="231">
        <v>21.2746493406</v>
      </c>
      <c r="AA17" s="231">
        <v>22.099086114399999</v>
      </c>
      <c r="AB17" s="231">
        <v>22.775938879600002</v>
      </c>
      <c r="AC17" s="231">
        <v>17.714588991599999</v>
      </c>
      <c r="AD17" s="231">
        <v>15.525323782599999</v>
      </c>
      <c r="AE17" s="231">
        <v>26.283980486000001</v>
      </c>
      <c r="AF17" s="231">
        <v>17.338358128199999</v>
      </c>
      <c r="AG17" s="231">
        <v>35.801446069199997</v>
      </c>
      <c r="AH17" s="231">
        <v>47.551118205000002</v>
      </c>
      <c r="AI17" s="231">
        <v>7.5300937183499999</v>
      </c>
      <c r="AJ17" s="231">
        <v>49.558995970399998</v>
      </c>
      <c r="AK17" s="231">
        <v>15.0533522154</v>
      </c>
      <c r="AL17" s="231"/>
      <c r="AM17" s="231">
        <v>44.210087751700001</v>
      </c>
      <c r="AN17" s="231">
        <v>8.3283384123499999</v>
      </c>
      <c r="AO17" s="231">
        <v>19.2914769908</v>
      </c>
      <c r="AP17" s="231"/>
      <c r="AQ17" s="231">
        <v>21.062568848000002</v>
      </c>
      <c r="AR17" s="231">
        <v>7.9050758492000002</v>
      </c>
      <c r="AS17" s="231">
        <v>7.8044566538</v>
      </c>
      <c r="AT17" s="231">
        <v>8.2005127714999997</v>
      </c>
      <c r="AU17" s="231">
        <v>16.8121377266</v>
      </c>
      <c r="AV17" s="231">
        <v>45.0130445681</v>
      </c>
      <c r="AW17" s="231">
        <v>42.782424269899998</v>
      </c>
      <c r="AX17" s="231">
        <v>32.801954813599998</v>
      </c>
      <c r="AY17" s="231">
        <v>17.332507658899999</v>
      </c>
      <c r="AZ17" s="231">
        <v>146.31981046199999</v>
      </c>
      <c r="BA17" s="231">
        <v>12.4364280887</v>
      </c>
      <c r="BB17" s="231">
        <v>16.284490502499999</v>
      </c>
      <c r="BC17" s="231">
        <v>19.137388125400001</v>
      </c>
    </row>
    <row r="18" spans="1:55" s="235" customFormat="1" ht="16" x14ac:dyDescent="0.2">
      <c r="A18" s="234" t="s">
        <v>77</v>
      </c>
      <c r="B18" s="235">
        <v>149782693</v>
      </c>
      <c r="C18" s="235">
        <v>149792518</v>
      </c>
      <c r="D18" s="235" t="s">
        <v>33</v>
      </c>
      <c r="E18" s="235" t="s">
        <v>2919</v>
      </c>
      <c r="F18" s="235" t="s">
        <v>97</v>
      </c>
      <c r="G18" s="235" t="s">
        <v>97</v>
      </c>
      <c r="H18" s="236" t="s">
        <v>121</v>
      </c>
      <c r="I18" s="236"/>
      <c r="J18" s="230" t="s">
        <v>40</v>
      </c>
      <c r="K18" s="238">
        <v>40.463869300799999</v>
      </c>
      <c r="L18" s="238">
        <v>111.057574309</v>
      </c>
      <c r="M18" s="238">
        <v>145.919474135</v>
      </c>
      <c r="N18" s="238"/>
      <c r="O18" s="238">
        <v>180.98319165300001</v>
      </c>
      <c r="P18" s="238">
        <v>190.77606889800001</v>
      </c>
      <c r="Q18" s="238">
        <v>51.760583117000003</v>
      </c>
      <c r="R18" s="238">
        <v>740.35267781899995</v>
      </c>
      <c r="S18" s="238">
        <v>108.816102317</v>
      </c>
      <c r="T18" s="238">
        <v>47.0127518802</v>
      </c>
      <c r="U18" s="238">
        <v>104.90227078300001</v>
      </c>
      <c r="V18" s="238">
        <v>25.286325156499998</v>
      </c>
      <c r="W18" s="238">
        <v>17.796746726999999</v>
      </c>
      <c r="X18" s="238">
        <v>46.0170706766</v>
      </c>
      <c r="Y18" s="238">
        <v>97.112552477199998</v>
      </c>
      <c r="Z18" s="238">
        <v>105.455755626</v>
      </c>
      <c r="AA18" s="238">
        <v>142.914773239</v>
      </c>
      <c r="AB18" s="238">
        <v>111.46678925000001</v>
      </c>
      <c r="AC18" s="238">
        <v>68.477211283200006</v>
      </c>
      <c r="AD18" s="238">
        <v>338.81829327399998</v>
      </c>
      <c r="AE18" s="238">
        <v>196.61252550500001</v>
      </c>
      <c r="AF18" s="238">
        <v>28.2306595069</v>
      </c>
      <c r="AG18" s="238">
        <v>35.2573401828</v>
      </c>
      <c r="AH18" s="238">
        <v>34.968654709900001</v>
      </c>
      <c r="AI18" s="238">
        <v>16.791994423999999</v>
      </c>
      <c r="AJ18" s="238">
        <v>49.558995970399998</v>
      </c>
      <c r="AK18" s="238">
        <v>37.304541365799999</v>
      </c>
      <c r="AL18" s="238">
        <v>17.922889456499998</v>
      </c>
      <c r="AM18" s="238">
        <v>27.295783897300002</v>
      </c>
      <c r="AN18" s="238">
        <v>15.9557927256</v>
      </c>
      <c r="AO18" s="238">
        <v>246.35480699199999</v>
      </c>
      <c r="AP18" s="238"/>
      <c r="AQ18" s="238">
        <v>90.206685969500001</v>
      </c>
      <c r="AR18" s="238">
        <v>41.208545453200003</v>
      </c>
      <c r="AS18" s="238">
        <v>24.319820824099999</v>
      </c>
      <c r="AT18" s="238">
        <v>42.568976423599999</v>
      </c>
      <c r="AU18" s="238">
        <v>35.833358756000003</v>
      </c>
      <c r="AV18" s="238"/>
      <c r="AW18" s="238">
        <v>15.4735130979</v>
      </c>
      <c r="AX18" s="238">
        <v>10.674448140100001</v>
      </c>
      <c r="AY18" s="238">
        <v>18.2689701378</v>
      </c>
      <c r="AZ18" s="238">
        <v>89.049686048300003</v>
      </c>
      <c r="BA18" s="238">
        <v>31.5862454536</v>
      </c>
      <c r="BB18" s="238">
        <v>19.288810746100001</v>
      </c>
      <c r="BC18" s="238">
        <v>23.567789802</v>
      </c>
    </row>
    <row r="19" spans="1:55" ht="16" x14ac:dyDescent="0.2">
      <c r="A19" s="228" t="s">
        <v>77</v>
      </c>
      <c r="B19" s="224">
        <v>121087344</v>
      </c>
      <c r="C19" s="224">
        <v>121097161</v>
      </c>
      <c r="D19" s="224" t="s">
        <v>33</v>
      </c>
      <c r="E19" s="224" t="s">
        <v>2921</v>
      </c>
      <c r="F19" s="224" t="s">
        <v>2920</v>
      </c>
      <c r="G19" s="224" t="s">
        <v>2922</v>
      </c>
      <c r="H19" s="229" t="s">
        <v>3121</v>
      </c>
      <c r="I19" s="232">
        <v>1.97386617324306E-7</v>
      </c>
      <c r="J19" s="237">
        <f>AVERAGE(K19:BC19)/AVERAGE(K18:BC18)</f>
        <v>0.52040549155812599</v>
      </c>
      <c r="K19" s="231">
        <v>20.691882332500001</v>
      </c>
      <c r="L19" s="231">
        <v>54.442592690600002</v>
      </c>
      <c r="M19" s="231">
        <v>92.250381643699995</v>
      </c>
      <c r="N19" s="231"/>
      <c r="O19" s="231">
        <v>71.771307615500007</v>
      </c>
      <c r="P19" s="231">
        <v>62.283678149399996</v>
      </c>
      <c r="Q19" s="231">
        <v>16.855150696900001</v>
      </c>
      <c r="R19" s="231">
        <v>330.87912930300001</v>
      </c>
      <c r="S19" s="231">
        <v>67.741534904399998</v>
      </c>
      <c r="T19" s="231">
        <v>30.9962167923</v>
      </c>
      <c r="U19" s="231">
        <v>47.5205631424</v>
      </c>
      <c r="V19" s="231">
        <v>18.956901989999999</v>
      </c>
      <c r="W19" s="231">
        <v>11.5726140623</v>
      </c>
      <c r="X19" s="231">
        <v>42.3474256485</v>
      </c>
      <c r="Y19" s="231">
        <v>41.413521340800003</v>
      </c>
      <c r="Z19" s="231">
        <v>82.928020903499998</v>
      </c>
      <c r="AA19" s="231">
        <v>88.291452675200006</v>
      </c>
      <c r="AB19" s="231">
        <v>78.564572877200007</v>
      </c>
      <c r="AC19" s="231">
        <v>47.367966604899998</v>
      </c>
      <c r="AD19" s="231">
        <v>127.05685997800001</v>
      </c>
      <c r="AE19" s="231">
        <v>105.135921944</v>
      </c>
      <c r="AF19" s="231">
        <v>15.7019298881</v>
      </c>
      <c r="AG19" s="231">
        <v>7.7361655621000001</v>
      </c>
      <c r="AH19" s="231">
        <v>15.850372735000001</v>
      </c>
      <c r="AI19" s="231">
        <v>15.809877827999999</v>
      </c>
      <c r="AJ19" s="231">
        <v>16.5196653235</v>
      </c>
      <c r="AK19" s="231">
        <v>17.847841615899998</v>
      </c>
      <c r="AL19" s="231">
        <v>7.3948634184299999</v>
      </c>
      <c r="AM19" s="231">
        <v>27.295783897300002</v>
      </c>
      <c r="AN19" s="231">
        <v>14.9347756878</v>
      </c>
      <c r="AO19" s="231">
        <v>65.376425143399999</v>
      </c>
      <c r="AP19" s="231"/>
      <c r="AQ19" s="231">
        <v>36.5592104435</v>
      </c>
      <c r="AR19" s="231">
        <v>22.828564396600001</v>
      </c>
      <c r="AS19" s="231">
        <v>12.8158671563</v>
      </c>
      <c r="AT19" s="231">
        <v>18.777134660000002</v>
      </c>
      <c r="AU19" s="231">
        <v>25.185999198400001</v>
      </c>
      <c r="AV19" s="231"/>
      <c r="AW19" s="231"/>
      <c r="AX19" s="231"/>
      <c r="AY19" s="231">
        <v>18.2689701378</v>
      </c>
      <c r="AZ19" s="231">
        <v>17.6014565557</v>
      </c>
      <c r="BA19" s="231">
        <v>50.194771608899998</v>
      </c>
      <c r="BB19" s="231">
        <v>18.1807154388</v>
      </c>
      <c r="BC19" s="231">
        <v>31.165963050399998</v>
      </c>
    </row>
    <row r="20" spans="1:55" s="223" customFormat="1" ht="16" x14ac:dyDescent="0.2">
      <c r="A20" s="239" t="s">
        <v>77</v>
      </c>
      <c r="B20" s="223">
        <v>143874742</v>
      </c>
      <c r="C20" s="223">
        <v>143883733</v>
      </c>
      <c r="D20" s="223" t="s">
        <v>33</v>
      </c>
      <c r="E20" s="223" t="s">
        <v>2923</v>
      </c>
      <c r="F20" s="223" t="s">
        <v>2922</v>
      </c>
      <c r="G20" s="223" t="s">
        <v>2924</v>
      </c>
      <c r="H20" s="240" t="s">
        <v>3121</v>
      </c>
      <c r="I20" s="241">
        <v>3.1503081597039402E-8</v>
      </c>
      <c r="J20" s="233">
        <f>AVERAGE(K20:BC20)/AVERAGE(K18:BC18)</f>
        <v>0.39935782594065561</v>
      </c>
      <c r="K20" s="242">
        <v>17.7864009412</v>
      </c>
      <c r="L20" s="242">
        <v>47.596103275300003</v>
      </c>
      <c r="M20" s="242">
        <v>71.045203967700004</v>
      </c>
      <c r="N20" s="242"/>
      <c r="O20" s="242">
        <v>86.028935095199998</v>
      </c>
      <c r="P20" s="242">
        <v>65.330186530199995</v>
      </c>
      <c r="Q20" s="242">
        <v>17.585027828299999</v>
      </c>
      <c r="R20" s="242">
        <v>110.24945030000001</v>
      </c>
      <c r="S20" s="242">
        <v>49.785543604300003</v>
      </c>
      <c r="T20" s="242">
        <v>48.920916740300001</v>
      </c>
      <c r="U20" s="242">
        <v>39.338017513399997</v>
      </c>
      <c r="V20" s="242">
        <v>7.5378022289500004</v>
      </c>
      <c r="W20" s="242">
        <v>14.2545517183</v>
      </c>
      <c r="X20" s="242">
        <v>30.769233609499999</v>
      </c>
      <c r="Y20" s="242">
        <v>41.413521340800003</v>
      </c>
      <c r="Z20" s="242">
        <v>42.5492986812</v>
      </c>
      <c r="AA20" s="242">
        <v>53.687269535799999</v>
      </c>
      <c r="AB20" s="242">
        <v>60.038317354699998</v>
      </c>
      <c r="AC20" s="242">
        <v>30.230135038099998</v>
      </c>
      <c r="AD20" s="242">
        <v>98.027733467199994</v>
      </c>
      <c r="AE20" s="242">
        <v>61.3588858906</v>
      </c>
      <c r="AF20" s="242">
        <v>14.368534931599999</v>
      </c>
      <c r="AG20" s="242">
        <v>15.3856185474</v>
      </c>
      <c r="AH20" s="242">
        <v>14.743985799200001</v>
      </c>
      <c r="AI20" s="242">
        <v>15.038627955899999</v>
      </c>
      <c r="AJ20" s="242">
        <v>33.039330646899998</v>
      </c>
      <c r="AK20" s="242">
        <v>16.6638285772</v>
      </c>
      <c r="AL20" s="242"/>
      <c r="AM20" s="242">
        <v>17.171897077699999</v>
      </c>
      <c r="AN20" s="242">
        <v>16.478302911499998</v>
      </c>
      <c r="AO20" s="242">
        <v>55.860262721600002</v>
      </c>
      <c r="AP20" s="242"/>
      <c r="AQ20" s="242">
        <v>54.031280905899997</v>
      </c>
      <c r="AR20" s="242">
        <v>23.922213228299999</v>
      </c>
      <c r="AS20" s="242">
        <v>8.7642463481499995</v>
      </c>
      <c r="AT20" s="242">
        <v>18.419620613100001</v>
      </c>
      <c r="AU20" s="242">
        <v>28.584469371400001</v>
      </c>
      <c r="AV20" s="242"/>
      <c r="AW20" s="242"/>
      <c r="AX20" s="242"/>
      <c r="AY20" s="242">
        <v>19.866733948699999</v>
      </c>
      <c r="AZ20" s="242">
        <v>31.0615211165</v>
      </c>
      <c r="BA20" s="242">
        <v>14.6047579351</v>
      </c>
      <c r="BB20" s="242">
        <v>18.1807154388</v>
      </c>
      <c r="BC20" s="242">
        <v>8.2294883007999999</v>
      </c>
    </row>
    <row r="21" spans="1:55" ht="16" x14ac:dyDescent="0.2">
      <c r="A21" s="228" t="s">
        <v>152</v>
      </c>
      <c r="B21" s="224">
        <v>48156558</v>
      </c>
      <c r="C21" s="224">
        <v>48274898</v>
      </c>
      <c r="D21" s="224" t="s">
        <v>40</v>
      </c>
      <c r="E21" s="224" t="s">
        <v>2925</v>
      </c>
      <c r="F21" s="224" t="s">
        <v>95</v>
      </c>
      <c r="G21" s="224" t="s">
        <v>169</v>
      </c>
      <c r="H21" s="229" t="s">
        <v>121</v>
      </c>
      <c r="I21" s="229"/>
      <c r="J21" s="237" t="s">
        <v>40</v>
      </c>
      <c r="K21" s="231"/>
      <c r="L21" s="231"/>
      <c r="M21" s="231"/>
      <c r="N21" s="231">
        <v>53.717282504300002</v>
      </c>
      <c r="O21" s="231"/>
      <c r="P21" s="231"/>
      <c r="Q21" s="231"/>
      <c r="R21" s="231"/>
      <c r="S21" s="231">
        <v>24.4296743584</v>
      </c>
      <c r="T21" s="231">
        <v>8.9611076100999991</v>
      </c>
      <c r="U21" s="231">
        <v>68.055927851800007</v>
      </c>
      <c r="V21" s="231">
        <v>12.275802047499999</v>
      </c>
      <c r="W21" s="231">
        <v>22.5335735466</v>
      </c>
      <c r="X21" s="231">
        <v>16.927308281399998</v>
      </c>
      <c r="Y21" s="231">
        <v>20.360938354200002</v>
      </c>
      <c r="Z21" s="231">
        <v>19.067336489500001</v>
      </c>
      <c r="AA21" s="231">
        <v>22.099086114399999</v>
      </c>
      <c r="AB21" s="231">
        <v>77.735788143999997</v>
      </c>
      <c r="AC21" s="231">
        <v>17.6490194161</v>
      </c>
      <c r="AD21" s="231">
        <v>17.116902245999999</v>
      </c>
      <c r="AE21" s="231">
        <v>16.655232679499999</v>
      </c>
      <c r="AF21" s="231"/>
      <c r="AG21" s="231"/>
      <c r="AH21" s="231"/>
      <c r="AI21" s="231"/>
      <c r="AJ21" s="231"/>
      <c r="AK21" s="231">
        <v>17.195554876900001</v>
      </c>
      <c r="AL21" s="231"/>
      <c r="AM21" s="231">
        <v>13.6478919487</v>
      </c>
      <c r="AN21" s="231"/>
      <c r="AO21" s="231"/>
      <c r="AP21" s="231"/>
      <c r="AQ21" s="231"/>
      <c r="AR21" s="231">
        <v>8.0273096781500008</v>
      </c>
      <c r="AS21" s="231"/>
      <c r="AT21" s="231">
        <v>8.1296773285500006</v>
      </c>
      <c r="AU21" s="231">
        <v>19.426268941699998</v>
      </c>
      <c r="AV21" s="231"/>
      <c r="AW21" s="231"/>
      <c r="AX21" s="231"/>
      <c r="AY21" s="231"/>
      <c r="AZ21" s="231">
        <v>46.592281674799999</v>
      </c>
      <c r="BA21" s="231"/>
      <c r="BB21" s="231"/>
      <c r="BC21" s="231"/>
    </row>
    <row r="22" spans="1:55" ht="16" x14ac:dyDescent="0.2">
      <c r="A22" s="228" t="s">
        <v>152</v>
      </c>
      <c r="B22" s="224">
        <v>46876673</v>
      </c>
      <c r="C22" s="224">
        <v>46895326</v>
      </c>
      <c r="D22" s="224" t="s">
        <v>33</v>
      </c>
      <c r="E22" s="224" t="s">
        <v>2927</v>
      </c>
      <c r="F22" s="224" t="s">
        <v>2926</v>
      </c>
      <c r="G22" s="224" t="s">
        <v>2926</v>
      </c>
      <c r="H22" s="229" t="s">
        <v>3121</v>
      </c>
      <c r="I22" s="232">
        <v>2.1549377143513602E-3</v>
      </c>
      <c r="J22" s="237">
        <f>AVERAGE(K22:BC22)/AVERAGE(K21:BC21)</f>
        <v>2.7243194466154748</v>
      </c>
      <c r="K22" s="231"/>
      <c r="L22" s="231"/>
      <c r="M22" s="231"/>
      <c r="N22" s="231">
        <v>17.107545507099999</v>
      </c>
      <c r="O22" s="231"/>
      <c r="P22" s="231"/>
      <c r="Q22" s="231"/>
      <c r="R22" s="231"/>
      <c r="S22" s="231">
        <v>39.006652136100001</v>
      </c>
      <c r="T22" s="231">
        <v>126.024708668</v>
      </c>
      <c r="U22" s="231">
        <v>102.15980121</v>
      </c>
      <c r="V22" s="231">
        <v>20.7169657084</v>
      </c>
      <c r="W22" s="231">
        <v>39.471346397300003</v>
      </c>
      <c r="X22" s="231">
        <v>238.50874411199999</v>
      </c>
      <c r="Y22" s="231">
        <v>247.82265399100001</v>
      </c>
      <c r="Z22" s="231">
        <v>63.528094341500001</v>
      </c>
      <c r="AA22" s="231">
        <v>36.426756647600001</v>
      </c>
      <c r="AB22" s="231">
        <v>105.193667327</v>
      </c>
      <c r="AC22" s="231">
        <v>36.114244160799998</v>
      </c>
      <c r="AD22" s="231">
        <v>20.694755216400001</v>
      </c>
      <c r="AE22" s="231">
        <v>39.487159878100002</v>
      </c>
      <c r="AF22" s="231"/>
      <c r="AG22" s="231"/>
      <c r="AH22" s="231"/>
      <c r="AI22" s="231"/>
      <c r="AJ22" s="231">
        <v>132.157322588</v>
      </c>
      <c r="AK22" s="231">
        <v>17.676874252000001</v>
      </c>
      <c r="AL22" s="231"/>
      <c r="AM22" s="231"/>
      <c r="AN22" s="231"/>
      <c r="AO22" s="231">
        <v>8.4314557344200001</v>
      </c>
      <c r="AP22" s="231"/>
      <c r="AQ22" s="231"/>
      <c r="AR22" s="231"/>
      <c r="AS22" s="231"/>
      <c r="AT22" s="231">
        <v>29.462291128499999</v>
      </c>
      <c r="AU22" s="231">
        <v>12.3639452914</v>
      </c>
      <c r="AV22" s="231"/>
      <c r="AW22" s="231"/>
      <c r="AX22" s="231"/>
      <c r="AY22" s="231"/>
      <c r="AZ22" s="231">
        <v>58.693324600799997</v>
      </c>
      <c r="BA22" s="231"/>
      <c r="BB22" s="231"/>
      <c r="BC22" s="231"/>
    </row>
    <row r="23" spans="1:55" s="235" customFormat="1" ht="16" x14ac:dyDescent="0.2">
      <c r="A23" s="234" t="s">
        <v>77</v>
      </c>
      <c r="B23" s="235">
        <v>145607959</v>
      </c>
      <c r="C23" s="235">
        <v>145670464</v>
      </c>
      <c r="D23" s="235" t="s">
        <v>33</v>
      </c>
      <c r="E23" s="235" t="s">
        <v>2928</v>
      </c>
      <c r="F23" s="235" t="s">
        <v>92</v>
      </c>
      <c r="G23" s="235" t="s">
        <v>92</v>
      </c>
      <c r="H23" s="236" t="s">
        <v>121</v>
      </c>
      <c r="I23" s="236"/>
      <c r="J23" s="230" t="s">
        <v>40</v>
      </c>
      <c r="K23" s="238">
        <v>219.23086615700001</v>
      </c>
      <c r="L23" s="238">
        <v>243.78975921399999</v>
      </c>
      <c r="M23" s="238">
        <v>460.98066652599999</v>
      </c>
      <c r="N23" s="238">
        <v>457.81944327100001</v>
      </c>
      <c r="O23" s="238">
        <v>210.86848743199999</v>
      </c>
      <c r="P23" s="238">
        <v>222.95643030900001</v>
      </c>
      <c r="Q23" s="238">
        <v>165.81123560899999</v>
      </c>
      <c r="R23" s="238">
        <v>45.949469501300001</v>
      </c>
      <c r="S23" s="238">
        <v>193.76151517900001</v>
      </c>
      <c r="T23" s="238">
        <v>206.293138605</v>
      </c>
      <c r="U23" s="238">
        <v>179.03758976200001</v>
      </c>
      <c r="V23" s="238">
        <v>432.25434790999998</v>
      </c>
      <c r="W23" s="238">
        <v>391.71777462599999</v>
      </c>
      <c r="X23" s="238">
        <v>206.22590940000001</v>
      </c>
      <c r="Y23" s="238">
        <v>238.523882985</v>
      </c>
      <c r="Z23" s="238">
        <v>165.764070272</v>
      </c>
      <c r="AA23" s="238">
        <v>235.14353329400001</v>
      </c>
      <c r="AB23" s="238">
        <v>179.080746777</v>
      </c>
      <c r="AC23" s="238">
        <v>159.389640558</v>
      </c>
      <c r="AD23" s="238">
        <v>144.477105212</v>
      </c>
      <c r="AE23" s="238">
        <v>202.93249708600001</v>
      </c>
      <c r="AF23" s="238">
        <v>270.71317898699999</v>
      </c>
      <c r="AG23" s="238">
        <v>306.84581437999998</v>
      </c>
      <c r="AH23" s="238">
        <v>225.047587518</v>
      </c>
      <c r="AI23" s="238">
        <v>272.62808493699998</v>
      </c>
      <c r="AJ23" s="238">
        <v>371.69246977799997</v>
      </c>
      <c r="AK23" s="238">
        <v>217.937070449</v>
      </c>
      <c r="AL23" s="238">
        <v>148.778458183</v>
      </c>
      <c r="AM23" s="238">
        <v>323.029708642</v>
      </c>
      <c r="AN23" s="238">
        <v>173.20540399000001</v>
      </c>
      <c r="AO23" s="238">
        <v>221.20732423800001</v>
      </c>
      <c r="AP23" s="238">
        <v>141.713885971</v>
      </c>
      <c r="AQ23" s="238">
        <v>235.812900963</v>
      </c>
      <c r="AR23" s="238">
        <v>322.16108560999999</v>
      </c>
      <c r="AS23" s="238">
        <v>244.12718629299999</v>
      </c>
      <c r="AT23" s="238">
        <v>238.324902681</v>
      </c>
      <c r="AU23" s="238">
        <v>387.10526459699997</v>
      </c>
      <c r="AV23" s="238">
        <v>659.87421773000005</v>
      </c>
      <c r="AW23" s="238">
        <v>275.09177525500002</v>
      </c>
      <c r="AX23" s="238">
        <v>246.437996771</v>
      </c>
      <c r="AY23" s="238">
        <v>251.917206209</v>
      </c>
      <c r="AZ23" s="238">
        <v>334.33437378799999</v>
      </c>
      <c r="BA23" s="238">
        <v>206.46552631599999</v>
      </c>
      <c r="BB23" s="238">
        <v>388.50134071899998</v>
      </c>
      <c r="BC23" s="238">
        <v>316.19897665000002</v>
      </c>
    </row>
    <row r="24" spans="1:55" s="223" customFormat="1" ht="16" x14ac:dyDescent="0.2">
      <c r="A24" s="239" t="s">
        <v>77</v>
      </c>
      <c r="B24" s="223">
        <v>147928392</v>
      </c>
      <c r="C24" s="223">
        <v>147993521</v>
      </c>
      <c r="D24" s="223" t="s">
        <v>33</v>
      </c>
      <c r="E24" s="223" t="s">
        <v>2930</v>
      </c>
      <c r="F24" s="223" t="s">
        <v>2929</v>
      </c>
      <c r="G24" s="223" t="s">
        <v>2929</v>
      </c>
      <c r="H24" s="240" t="s">
        <v>3121</v>
      </c>
      <c r="I24" s="241">
        <v>5.1792547772953701E-9</v>
      </c>
      <c r="J24" s="233">
        <f>AVERAGE(K24:BC24)/AVERAGE(K23:BC23)</f>
        <v>0.50824881295795865</v>
      </c>
      <c r="K24" s="242">
        <v>110.917417258</v>
      </c>
      <c r="L24" s="242">
        <v>114.68133587299999</v>
      </c>
      <c r="M24" s="242">
        <v>176.580684437</v>
      </c>
      <c r="N24" s="242">
        <v>375.961666708</v>
      </c>
      <c r="O24" s="242">
        <v>180.482796487</v>
      </c>
      <c r="P24" s="242">
        <v>120.94699062700001</v>
      </c>
      <c r="Q24" s="242">
        <v>121.09770161</v>
      </c>
      <c r="R24" s="242">
        <v>45.775686866500003</v>
      </c>
      <c r="S24" s="242">
        <v>53.699960191000002</v>
      </c>
      <c r="T24" s="242">
        <v>59.909744453599998</v>
      </c>
      <c r="U24" s="242">
        <v>70.672583952799997</v>
      </c>
      <c r="V24" s="242">
        <v>196.26670534799999</v>
      </c>
      <c r="W24" s="242">
        <v>182.54116678400001</v>
      </c>
      <c r="X24" s="242">
        <v>86.376241454699993</v>
      </c>
      <c r="Y24" s="242">
        <v>81.019742566800005</v>
      </c>
      <c r="Z24" s="242">
        <v>49.4354781487</v>
      </c>
      <c r="AA24" s="242">
        <v>78.880409332499994</v>
      </c>
      <c r="AB24" s="242">
        <v>63.615751361800001</v>
      </c>
      <c r="AC24" s="242">
        <v>37.619016258099997</v>
      </c>
      <c r="AD24" s="242">
        <v>55.565681886599997</v>
      </c>
      <c r="AE24" s="242">
        <v>65.815020107099997</v>
      </c>
      <c r="AF24" s="242">
        <v>169.77837979200001</v>
      </c>
      <c r="AG24" s="242">
        <v>137.422268124</v>
      </c>
      <c r="AH24" s="242">
        <v>139.87461883899999</v>
      </c>
      <c r="AI24" s="242">
        <v>120.465593578</v>
      </c>
      <c r="AJ24" s="242">
        <v>132.157322588</v>
      </c>
      <c r="AK24" s="242">
        <v>84.725821346299995</v>
      </c>
      <c r="AL24" s="242">
        <v>53.998429833700001</v>
      </c>
      <c r="AM24" s="242">
        <v>154.73530713100001</v>
      </c>
      <c r="AN24" s="242">
        <v>150.77960894</v>
      </c>
      <c r="AO24" s="242">
        <v>123.257128792</v>
      </c>
      <c r="AP24" s="242">
        <v>61.716184401900001</v>
      </c>
      <c r="AQ24" s="242">
        <v>104.135664414</v>
      </c>
      <c r="AR24" s="242">
        <v>221.791588803</v>
      </c>
      <c r="AS24" s="242">
        <v>149.73761019</v>
      </c>
      <c r="AT24" s="242">
        <v>150.21707728000001</v>
      </c>
      <c r="AU24" s="242">
        <v>157.98279429900001</v>
      </c>
      <c r="AV24" s="242">
        <v>138.25673093099999</v>
      </c>
      <c r="AW24" s="242">
        <v>179.70481507400001</v>
      </c>
      <c r="AX24" s="242">
        <v>121.65742178399999</v>
      </c>
      <c r="AY24" s="242">
        <v>174.83499910500001</v>
      </c>
      <c r="AZ24" s="242">
        <v>299.40999762899997</v>
      </c>
      <c r="BA24" s="242">
        <v>111.107782816</v>
      </c>
      <c r="BB24" s="242">
        <v>280.30701391899998</v>
      </c>
      <c r="BC24" s="242">
        <v>221.51461536299999</v>
      </c>
    </row>
    <row r="25" spans="1:55" ht="16" x14ac:dyDescent="0.2">
      <c r="A25" s="228" t="s">
        <v>152</v>
      </c>
      <c r="B25" s="224">
        <v>46549048</v>
      </c>
      <c r="C25" s="224">
        <v>46556071</v>
      </c>
      <c r="D25" s="224" t="s">
        <v>40</v>
      </c>
      <c r="E25" s="224" t="s">
        <v>2931</v>
      </c>
      <c r="F25" s="224" t="s">
        <v>87</v>
      </c>
      <c r="G25" s="224" t="s">
        <v>2932</v>
      </c>
      <c r="H25" s="229" t="s">
        <v>9336</v>
      </c>
      <c r="I25" s="229"/>
      <c r="J25" s="237" t="s">
        <v>40</v>
      </c>
      <c r="K25" s="231"/>
      <c r="L25" s="231"/>
      <c r="M25" s="231"/>
      <c r="N25" s="231"/>
      <c r="O25" s="231">
        <v>7.4146165017000003</v>
      </c>
      <c r="P25" s="231"/>
      <c r="Q25" s="231"/>
      <c r="R25" s="231"/>
      <c r="S25" s="231">
        <v>17.838039847600001</v>
      </c>
      <c r="T25" s="231">
        <v>5.9073706559000003</v>
      </c>
      <c r="U25" s="231">
        <v>7.0527740971200004</v>
      </c>
      <c r="V25" s="231">
        <v>162.44262008000001</v>
      </c>
      <c r="W25" s="231">
        <v>137.38524487199999</v>
      </c>
      <c r="X25" s="231"/>
      <c r="Y25" s="231"/>
      <c r="Z25" s="231">
        <v>16.478492716200002</v>
      </c>
      <c r="AA25" s="231">
        <v>88.396344457599994</v>
      </c>
      <c r="AB25" s="231">
        <v>15.8795524513</v>
      </c>
      <c r="AC25" s="231">
        <v>6.6177082434500001</v>
      </c>
      <c r="AD25" s="231">
        <v>17.819398104099999</v>
      </c>
      <c r="AE25" s="231">
        <v>23.023305866800001</v>
      </c>
      <c r="AF25" s="231">
        <v>31.403859776200001</v>
      </c>
      <c r="AG25" s="231">
        <v>282.940730788</v>
      </c>
      <c r="AH25" s="231">
        <v>119.503541062</v>
      </c>
      <c r="AI25" s="231">
        <v>7.7798897411999999</v>
      </c>
      <c r="AJ25" s="231">
        <v>16.5196653235</v>
      </c>
      <c r="AK25" s="231"/>
      <c r="AL25" s="231"/>
      <c r="AM25" s="231">
        <v>54.591567794600003</v>
      </c>
      <c r="AN25" s="231">
        <v>8.2391514557000001</v>
      </c>
      <c r="AO25" s="231">
        <v>368.56100083500002</v>
      </c>
      <c r="AP25" s="231"/>
      <c r="AQ25" s="231">
        <v>13.661866457</v>
      </c>
      <c r="AR25" s="231">
        <v>7.1811884803500003</v>
      </c>
      <c r="AS25" s="231">
        <v>110.39245275099999</v>
      </c>
      <c r="AT25" s="231">
        <v>145.13027400499999</v>
      </c>
      <c r="AU25" s="231">
        <v>24.727890582800001</v>
      </c>
      <c r="AV25" s="231"/>
      <c r="AW25" s="231">
        <v>456.10772717200001</v>
      </c>
      <c r="AX25" s="231">
        <v>410.01401837899999</v>
      </c>
      <c r="AY25" s="231">
        <v>109.737867119</v>
      </c>
      <c r="AZ25" s="231">
        <v>116.4372213</v>
      </c>
      <c r="BA25" s="231">
        <v>88.862510985</v>
      </c>
      <c r="BB25" s="231"/>
      <c r="BC25" s="231">
        <v>79.634234946399999</v>
      </c>
    </row>
    <row r="26" spans="1:55" s="235" customFormat="1" ht="16" x14ac:dyDescent="0.2">
      <c r="A26" s="234" t="s">
        <v>220</v>
      </c>
      <c r="B26" s="235">
        <v>71035123</v>
      </c>
      <c r="C26" s="235">
        <v>71067670</v>
      </c>
      <c r="D26" s="235" t="s">
        <v>40</v>
      </c>
      <c r="E26" s="235" t="s">
        <v>2933</v>
      </c>
      <c r="F26" s="235" t="s">
        <v>564</v>
      </c>
      <c r="G26" s="235" t="s">
        <v>609</v>
      </c>
      <c r="H26" s="236" t="s">
        <v>121</v>
      </c>
      <c r="I26" s="236"/>
      <c r="J26" s="230" t="s">
        <v>40</v>
      </c>
      <c r="K26" s="238">
        <v>219.94842773299999</v>
      </c>
      <c r="L26" s="238">
        <v>368.68369457199998</v>
      </c>
      <c r="M26" s="238">
        <v>372.73712687</v>
      </c>
      <c r="N26" s="238">
        <v>922.97996555899999</v>
      </c>
      <c r="O26" s="238">
        <v>266.20232446099999</v>
      </c>
      <c r="P26" s="238">
        <v>258.75648618500003</v>
      </c>
      <c r="Q26" s="238">
        <v>230.754171606</v>
      </c>
      <c r="R26" s="238">
        <v>103.87788211</v>
      </c>
      <c r="S26" s="238">
        <v>206.11809774400001</v>
      </c>
      <c r="T26" s="238">
        <v>175.03666041</v>
      </c>
      <c r="U26" s="238">
        <v>184.91083176399999</v>
      </c>
      <c r="V26" s="238">
        <v>180.146181469</v>
      </c>
      <c r="W26" s="238">
        <v>195.590510628</v>
      </c>
      <c r="X26" s="238">
        <v>207.42727479999999</v>
      </c>
      <c r="Y26" s="238">
        <v>206.36103098300001</v>
      </c>
      <c r="Z26" s="238">
        <v>189.820360128</v>
      </c>
      <c r="AA26" s="238">
        <v>326.64391242300002</v>
      </c>
      <c r="AB26" s="238">
        <v>277.82666982400002</v>
      </c>
      <c r="AC26" s="238">
        <v>183.45631399199999</v>
      </c>
      <c r="AD26" s="238">
        <v>185.63283533000001</v>
      </c>
      <c r="AE26" s="238">
        <v>241.16328291400001</v>
      </c>
      <c r="AF26" s="238">
        <v>300.34773672099999</v>
      </c>
      <c r="AG26" s="238">
        <v>431.95452895800003</v>
      </c>
      <c r="AH26" s="238">
        <v>197.349962772</v>
      </c>
      <c r="AI26" s="238">
        <v>249.62339992899999</v>
      </c>
      <c r="AJ26" s="238">
        <v>338.65313913099999</v>
      </c>
      <c r="AK26" s="238">
        <v>174.186347772</v>
      </c>
      <c r="AL26" s="238">
        <v>137.78128289099999</v>
      </c>
      <c r="AM26" s="238">
        <v>326.26604447599999</v>
      </c>
      <c r="AN26" s="238">
        <v>280.51425300900002</v>
      </c>
      <c r="AO26" s="238">
        <v>239.75235755</v>
      </c>
      <c r="AP26" s="238">
        <v>152.078701728</v>
      </c>
      <c r="AQ26" s="238">
        <v>202.66364030899999</v>
      </c>
      <c r="AR26" s="238">
        <v>356.79844058999998</v>
      </c>
      <c r="AS26" s="238">
        <v>233.59206311899999</v>
      </c>
      <c r="AT26" s="238">
        <v>352.58593972800003</v>
      </c>
      <c r="AU26" s="238">
        <v>242.856375474</v>
      </c>
      <c r="AV26" s="238">
        <v>784.285290551</v>
      </c>
      <c r="AW26" s="238">
        <v>198.175697977</v>
      </c>
      <c r="AX26" s="238">
        <v>92.639586596200004</v>
      </c>
      <c r="AY26" s="238">
        <v>265.49882583099998</v>
      </c>
      <c r="AZ26" s="238">
        <v>568.68218264100005</v>
      </c>
      <c r="BA26" s="238">
        <v>332.01626181500001</v>
      </c>
      <c r="BB26" s="238">
        <v>346.239880965</v>
      </c>
      <c r="BC26" s="238">
        <v>353.80868977599999</v>
      </c>
    </row>
    <row r="27" spans="1:55" ht="16" x14ac:dyDescent="0.2">
      <c r="A27" s="228" t="s">
        <v>220</v>
      </c>
      <c r="B27" s="224">
        <v>70415373</v>
      </c>
      <c r="C27" s="224">
        <v>70447906</v>
      </c>
      <c r="D27" s="224" t="s">
        <v>33</v>
      </c>
      <c r="E27" s="224" t="s">
        <v>2933</v>
      </c>
      <c r="F27" s="224" t="s">
        <v>564</v>
      </c>
      <c r="G27" s="224" t="s">
        <v>610</v>
      </c>
      <c r="H27" s="229" t="s">
        <v>3121</v>
      </c>
      <c r="I27" s="232">
        <v>5.1792547772953701E-9</v>
      </c>
      <c r="J27" s="237">
        <f>AVERAGE(K27:BC27)/AVERAGE(K26:BC26)</f>
        <v>0.18985321911217429</v>
      </c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>
        <v>45.782966821400002</v>
      </c>
      <c r="AH27" s="231"/>
      <c r="AI27" s="231">
        <v>7.6940293793499999</v>
      </c>
      <c r="AJ27" s="231"/>
      <c r="AK27" s="231">
        <v>13.123329421199999</v>
      </c>
      <c r="AL27" s="231"/>
      <c r="AM27" s="231"/>
      <c r="AN27" s="231">
        <v>24.767424390799999</v>
      </c>
      <c r="AO27" s="231"/>
      <c r="AP27" s="231"/>
      <c r="AQ27" s="231"/>
      <c r="AR27" s="231">
        <v>79.050758492</v>
      </c>
      <c r="AS27" s="231"/>
      <c r="AT27" s="231"/>
      <c r="AU27" s="231"/>
      <c r="AV27" s="231"/>
      <c r="AW27" s="231"/>
      <c r="AX27" s="231"/>
      <c r="AY27" s="231">
        <v>14.5695832588</v>
      </c>
      <c r="AZ27" s="231"/>
      <c r="BA27" s="231"/>
      <c r="BB27" s="231">
        <v>127.265008072</v>
      </c>
      <c r="BC27" s="231">
        <v>115.12504873499999</v>
      </c>
    </row>
    <row r="28" spans="1:55" s="223" customFormat="1" ht="16" x14ac:dyDescent="0.2">
      <c r="A28" s="239" t="s">
        <v>220</v>
      </c>
      <c r="B28" s="223">
        <v>69560223</v>
      </c>
      <c r="C28" s="223">
        <v>69592902</v>
      </c>
      <c r="D28" s="223" t="s">
        <v>33</v>
      </c>
      <c r="E28" s="223" t="s">
        <v>2934</v>
      </c>
      <c r="F28" s="223" t="s">
        <v>105</v>
      </c>
      <c r="G28" s="223" t="s">
        <v>105</v>
      </c>
      <c r="H28" s="240" t="s">
        <v>3121</v>
      </c>
      <c r="I28" s="241">
        <v>7.2322031798888902E-4</v>
      </c>
      <c r="J28" s="233">
        <f>AVERAGE(K28:BC28)/AVERAGE(K26:BC26)</f>
        <v>0.8807041553775119</v>
      </c>
      <c r="K28" s="242">
        <v>214.69071936899999</v>
      </c>
      <c r="L28" s="242">
        <v>316.91791226800001</v>
      </c>
      <c r="M28" s="242">
        <v>379.39986588599999</v>
      </c>
      <c r="N28" s="242">
        <v>1101.26206002</v>
      </c>
      <c r="O28" s="242">
        <v>281.961992372</v>
      </c>
      <c r="P28" s="242">
        <v>331.428242619</v>
      </c>
      <c r="Q28" s="242">
        <v>194.13847724600001</v>
      </c>
      <c r="R28" s="242">
        <v>138.088419569</v>
      </c>
      <c r="S28" s="242">
        <v>114.852975942</v>
      </c>
      <c r="T28" s="242">
        <v>136.223117454</v>
      </c>
      <c r="U28" s="242">
        <v>105.342462217</v>
      </c>
      <c r="V28" s="242">
        <v>120.320735122</v>
      </c>
      <c r="W28" s="242">
        <v>160.69245682299999</v>
      </c>
      <c r="X28" s="242">
        <v>122.372851548</v>
      </c>
      <c r="Y28" s="242">
        <v>101.550323085</v>
      </c>
      <c r="Z28" s="242">
        <v>105.914501164</v>
      </c>
      <c r="AA28" s="242">
        <v>117.54430435800001</v>
      </c>
      <c r="AB28" s="242">
        <v>127.036419611</v>
      </c>
      <c r="AC28" s="242">
        <v>78.340663855299994</v>
      </c>
      <c r="AD28" s="242">
        <v>98.027733467199994</v>
      </c>
      <c r="AE28" s="242">
        <v>131.86469844699999</v>
      </c>
      <c r="AF28" s="242">
        <v>260.54339078499999</v>
      </c>
      <c r="AG28" s="242">
        <v>382.98110792199998</v>
      </c>
      <c r="AH28" s="242">
        <v>227.452128735</v>
      </c>
      <c r="AI28" s="242">
        <v>265.64571118800001</v>
      </c>
      <c r="AJ28" s="242">
        <v>214.755649205</v>
      </c>
      <c r="AK28" s="242">
        <v>197.98417568900001</v>
      </c>
      <c r="AL28" s="242">
        <v>128.74297398600001</v>
      </c>
      <c r="AM28" s="242">
        <v>243.15548263400001</v>
      </c>
      <c r="AN28" s="242">
        <v>312.62539942400002</v>
      </c>
      <c r="AO28" s="242">
        <v>297.118187202</v>
      </c>
      <c r="AP28" s="242">
        <v>119.047972262</v>
      </c>
      <c r="AQ28" s="242">
        <v>188.40133603000001</v>
      </c>
      <c r="AR28" s="242">
        <v>261.72485086400002</v>
      </c>
      <c r="AS28" s="242">
        <v>234.309172526</v>
      </c>
      <c r="AT28" s="242">
        <v>152.35159743599999</v>
      </c>
      <c r="AU28" s="242">
        <v>224.162341672</v>
      </c>
      <c r="AV28" s="242">
        <v>1154.44338487</v>
      </c>
      <c r="AW28" s="242">
        <v>131.34605860799999</v>
      </c>
      <c r="AX28" s="242">
        <v>102.408222596</v>
      </c>
      <c r="AY28" s="242">
        <v>250.748891063</v>
      </c>
      <c r="AZ28" s="242">
        <v>514.83689908999997</v>
      </c>
      <c r="BA28" s="242">
        <v>301.14243653300002</v>
      </c>
      <c r="BB28" s="242">
        <v>275.30689827499998</v>
      </c>
      <c r="BC28" s="242">
        <v>232.64482458399999</v>
      </c>
    </row>
    <row r="29" spans="1:55" ht="16" x14ac:dyDescent="0.2">
      <c r="A29" s="228" t="s">
        <v>211</v>
      </c>
      <c r="B29" s="224">
        <v>74657664</v>
      </c>
      <c r="C29" s="224">
        <v>74760692</v>
      </c>
      <c r="D29" s="224" t="s">
        <v>33</v>
      </c>
      <c r="E29" s="224" t="s">
        <v>2935</v>
      </c>
      <c r="F29" s="224" t="s">
        <v>98</v>
      </c>
      <c r="G29" s="224" t="s">
        <v>2936</v>
      </c>
      <c r="H29" s="229" t="s">
        <v>121</v>
      </c>
      <c r="I29" s="229"/>
      <c r="J29" s="237" t="s">
        <v>40</v>
      </c>
      <c r="K29" s="231">
        <v>620.19011555899999</v>
      </c>
      <c r="L29" s="231">
        <v>876.45438170600005</v>
      </c>
      <c r="M29" s="231">
        <v>1967.14694192</v>
      </c>
      <c r="N29" s="231">
        <v>2066.69671913</v>
      </c>
      <c r="O29" s="231">
        <v>665.09843759</v>
      </c>
      <c r="P29" s="231">
        <v>669.02767013100004</v>
      </c>
      <c r="Q29" s="231">
        <v>530.80869771599998</v>
      </c>
      <c r="R29" s="231">
        <v>102.76083031500001</v>
      </c>
      <c r="S29" s="231">
        <v>511.97370973699998</v>
      </c>
      <c r="T29" s="231">
        <v>553.17272064199994</v>
      </c>
      <c r="U29" s="231">
        <v>506.36771852800001</v>
      </c>
      <c r="V29" s="231">
        <v>917.26680742600001</v>
      </c>
      <c r="W29" s="231">
        <v>882.222853321</v>
      </c>
      <c r="X29" s="231">
        <v>606.15832612999998</v>
      </c>
      <c r="Y29" s="231">
        <v>662.61634145200003</v>
      </c>
      <c r="Z29" s="231">
        <v>401.45994602799999</v>
      </c>
      <c r="AA29" s="231">
        <v>536.23396984399994</v>
      </c>
      <c r="AB29" s="231">
        <v>660.75419922399999</v>
      </c>
      <c r="AC29" s="231">
        <v>337.79310953499999</v>
      </c>
      <c r="AD29" s="231">
        <v>393.20034911200003</v>
      </c>
      <c r="AE29" s="231">
        <v>490.20115724099998</v>
      </c>
      <c r="AF29" s="231">
        <v>748.10067494800001</v>
      </c>
      <c r="AG29" s="231">
        <v>655.23441198499995</v>
      </c>
      <c r="AH29" s="231">
        <v>1013.67434769</v>
      </c>
      <c r="AI29" s="231">
        <v>764.42515035099996</v>
      </c>
      <c r="AJ29" s="231">
        <v>578.18828632199995</v>
      </c>
      <c r="AK29" s="231">
        <v>408.68950491599998</v>
      </c>
      <c r="AL29" s="231">
        <v>416.783240939</v>
      </c>
      <c r="AM29" s="231">
        <v>574.731140772</v>
      </c>
      <c r="AN29" s="231">
        <v>354.69992946000002</v>
      </c>
      <c r="AO29" s="231">
        <v>565.58083752000005</v>
      </c>
      <c r="AP29" s="231">
        <v>643.33588404600005</v>
      </c>
      <c r="AQ29" s="231">
        <v>518.39253473199994</v>
      </c>
      <c r="AR29" s="231">
        <v>1112.17931208</v>
      </c>
      <c r="AS29" s="231">
        <v>419.61455548399999</v>
      </c>
      <c r="AT29" s="231">
        <v>791.044315342</v>
      </c>
      <c r="AU29" s="231">
        <v>563.236197694</v>
      </c>
      <c r="AV29" s="231">
        <v>1249.6884519</v>
      </c>
      <c r="AW29" s="231">
        <v>760.36881629799996</v>
      </c>
      <c r="AX29" s="231">
        <v>575.42869597699996</v>
      </c>
      <c r="AY29" s="231">
        <v>832.52151159100003</v>
      </c>
      <c r="AZ29" s="231">
        <v>560.99959735000004</v>
      </c>
      <c r="BA29" s="231">
        <v>1052.6655062699999</v>
      </c>
      <c r="BB29" s="231">
        <v>999.49296554800003</v>
      </c>
      <c r="BC29" s="231">
        <v>1107.00905483</v>
      </c>
    </row>
    <row r="30" spans="1:55" ht="16" x14ac:dyDescent="0.2">
      <c r="A30" s="228" t="s">
        <v>211</v>
      </c>
      <c r="B30" s="224">
        <v>75185382</v>
      </c>
      <c r="C30" s="224">
        <v>75237705</v>
      </c>
      <c r="D30" s="224" t="s">
        <v>40</v>
      </c>
      <c r="E30" s="224" t="s">
        <v>2938</v>
      </c>
      <c r="F30" s="224" t="s">
        <v>2937</v>
      </c>
      <c r="G30" s="224" t="s">
        <v>2939</v>
      </c>
      <c r="H30" s="229" t="s">
        <v>3121</v>
      </c>
      <c r="I30" s="232">
        <v>5.1792547772953701E-9</v>
      </c>
      <c r="J30" s="237">
        <f>AVERAGE(K30:BC30)/AVERAGE(K29:BC29)</f>
        <v>1.8782027754471457E-2</v>
      </c>
      <c r="K30" s="231"/>
      <c r="L30" s="231">
        <v>15.8653677584</v>
      </c>
      <c r="M30" s="231">
        <v>16.890605085099999</v>
      </c>
      <c r="N30" s="231"/>
      <c r="O30" s="231"/>
      <c r="P30" s="231">
        <v>15.2450141599</v>
      </c>
      <c r="Q30" s="231"/>
      <c r="R30" s="231"/>
      <c r="S30" s="231">
        <v>9.5742107681000004</v>
      </c>
      <c r="T30" s="231"/>
      <c r="U30" s="231"/>
      <c r="V30" s="231"/>
      <c r="W30" s="231">
        <v>7.3395260339500004</v>
      </c>
      <c r="X30" s="231"/>
      <c r="Y30" s="231"/>
      <c r="Z30" s="231">
        <v>9.7730353276899997</v>
      </c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>
        <v>17.587145945700001</v>
      </c>
      <c r="AS30" s="231"/>
      <c r="AT30" s="231"/>
      <c r="AU30" s="231"/>
      <c r="AV30" s="231"/>
      <c r="AW30" s="231"/>
      <c r="AX30" s="231"/>
      <c r="AY30" s="231">
        <v>15.320870662999999</v>
      </c>
      <c r="AZ30" s="231"/>
      <c r="BA30" s="231"/>
      <c r="BB30" s="231"/>
      <c r="BC30" s="231"/>
    </row>
    <row r="31" spans="1:55" ht="16" x14ac:dyDescent="0.2">
      <c r="A31" s="228" t="s">
        <v>211</v>
      </c>
      <c r="B31" s="224">
        <v>73154928</v>
      </c>
      <c r="C31" s="224">
        <v>73207296</v>
      </c>
      <c r="D31" s="224" t="s">
        <v>33</v>
      </c>
      <c r="E31" s="224" t="s">
        <v>2938</v>
      </c>
      <c r="F31" s="224" t="s">
        <v>2937</v>
      </c>
      <c r="G31" s="224" t="s">
        <v>2940</v>
      </c>
      <c r="H31" s="229" t="s">
        <v>3121</v>
      </c>
      <c r="I31" s="232">
        <v>2.7323479150967201E-6</v>
      </c>
      <c r="J31" s="233">
        <f>AVERAGE(K31:BC31)/AVERAGE(K29:BC29)</f>
        <v>2.278488000469117</v>
      </c>
      <c r="K31" s="231">
        <v>716.62941238799999</v>
      </c>
      <c r="L31" s="231">
        <v>1185.71629934</v>
      </c>
      <c r="M31" s="231">
        <v>1431.6237502399999</v>
      </c>
      <c r="N31" s="231">
        <v>462.29870108400002</v>
      </c>
      <c r="O31" s="231">
        <v>1389.20353563</v>
      </c>
      <c r="P31" s="231">
        <v>1576.4204633100001</v>
      </c>
      <c r="Q31" s="231">
        <v>872.76382169199996</v>
      </c>
      <c r="R31" s="231">
        <v>852.97730802199999</v>
      </c>
      <c r="S31" s="231">
        <v>3356.16157673</v>
      </c>
      <c r="T31" s="231">
        <v>2469.9224313300001</v>
      </c>
      <c r="U31" s="231">
        <v>2692.39802964</v>
      </c>
      <c r="V31" s="231">
        <v>3453.8787591400001</v>
      </c>
      <c r="W31" s="231">
        <v>2955.3422580500001</v>
      </c>
      <c r="X31" s="231">
        <v>2568.1182435999999</v>
      </c>
      <c r="Y31" s="231">
        <v>3459.08863565</v>
      </c>
      <c r="Z31" s="231">
        <v>2377.8774865300002</v>
      </c>
      <c r="AA31" s="231">
        <v>3403.25926162</v>
      </c>
      <c r="AB31" s="231">
        <v>3080.6331755599999</v>
      </c>
      <c r="AC31" s="231">
        <v>2553.0789813000001</v>
      </c>
      <c r="AD31" s="231">
        <v>2659.1249868300001</v>
      </c>
      <c r="AE31" s="231">
        <v>3926.2598152300002</v>
      </c>
      <c r="AF31" s="231">
        <v>1173.29208159</v>
      </c>
      <c r="AG31" s="231">
        <v>1424.43865579</v>
      </c>
      <c r="AH31" s="231">
        <v>993.13306418900004</v>
      </c>
      <c r="AI31" s="231">
        <v>2040.11836683</v>
      </c>
      <c r="AJ31" s="231">
        <v>1321.5732258800001</v>
      </c>
      <c r="AK31" s="231">
        <v>654.76629905899995</v>
      </c>
      <c r="AL31" s="231">
        <v>316.61178180299999</v>
      </c>
      <c r="AM31" s="231">
        <v>1146.4229236900001</v>
      </c>
      <c r="AN31" s="231">
        <v>274.122198862</v>
      </c>
      <c r="AO31" s="231">
        <v>898.70756864600003</v>
      </c>
      <c r="AP31" s="231">
        <v>458.45213602400003</v>
      </c>
      <c r="AQ31" s="231">
        <v>1052.22040649</v>
      </c>
      <c r="AR31" s="231">
        <v>2147.50848322</v>
      </c>
      <c r="AS31" s="231">
        <v>867.06211849199997</v>
      </c>
      <c r="AT31" s="231">
        <v>1617.79508343</v>
      </c>
      <c r="AU31" s="231">
        <v>828.98851372299998</v>
      </c>
      <c r="AV31" s="231">
        <v>523.10452844099996</v>
      </c>
      <c r="AW31" s="231">
        <v>1018.41708801</v>
      </c>
      <c r="AX31" s="231">
        <v>683.11853565499996</v>
      </c>
      <c r="AY31" s="231">
        <v>913.86976163899999</v>
      </c>
      <c r="AZ31" s="231">
        <v>1372.3431650800001</v>
      </c>
      <c r="BA31" s="231">
        <v>554.71875993599997</v>
      </c>
      <c r="BB31" s="231">
        <v>1829.80675266</v>
      </c>
      <c r="BC31" s="231">
        <v>1867.92239593</v>
      </c>
    </row>
    <row r="32" spans="1:55" s="235" customFormat="1" ht="16" x14ac:dyDescent="0.2">
      <c r="A32" s="234" t="s">
        <v>211</v>
      </c>
      <c r="B32" s="235">
        <v>74796143</v>
      </c>
      <c r="C32" s="235">
        <v>74851576</v>
      </c>
      <c r="D32" s="235" t="s">
        <v>40</v>
      </c>
      <c r="E32" s="235" t="s">
        <v>2941</v>
      </c>
      <c r="F32" s="235" t="s">
        <v>96</v>
      </c>
      <c r="G32" s="235" t="s">
        <v>2942</v>
      </c>
      <c r="H32" s="236" t="s">
        <v>121</v>
      </c>
      <c r="I32" s="236"/>
      <c r="J32" s="230" t="s">
        <v>40</v>
      </c>
      <c r="K32" s="238">
        <v>435.779470022</v>
      </c>
      <c r="L32" s="238">
        <v>269.51570770000001</v>
      </c>
      <c r="M32" s="238">
        <v>439.15573221300002</v>
      </c>
      <c r="N32" s="238">
        <v>81.9340688212</v>
      </c>
      <c r="O32" s="238">
        <v>423.77014106899998</v>
      </c>
      <c r="P32" s="238">
        <v>423.517821626</v>
      </c>
      <c r="Q32" s="238">
        <v>460.80700662800001</v>
      </c>
      <c r="R32" s="238">
        <v>62.317814973499999</v>
      </c>
      <c r="S32" s="238">
        <v>214.150578408</v>
      </c>
      <c r="T32" s="238">
        <v>159.57686493099999</v>
      </c>
      <c r="U32" s="238">
        <v>193.05432089799999</v>
      </c>
      <c r="V32" s="238">
        <v>248.22862367600001</v>
      </c>
      <c r="W32" s="238">
        <v>276.59381511100003</v>
      </c>
      <c r="X32" s="238">
        <v>154.17109278800001</v>
      </c>
      <c r="Y32" s="238">
        <v>156.27689418599999</v>
      </c>
      <c r="Z32" s="238">
        <v>168.892700609</v>
      </c>
      <c r="AA32" s="238">
        <v>207.30972860399999</v>
      </c>
      <c r="AB32" s="238">
        <v>204.895182323</v>
      </c>
      <c r="AC32" s="238">
        <v>143.96764958700001</v>
      </c>
      <c r="AD32" s="238">
        <v>163.191225433</v>
      </c>
      <c r="AE32" s="238">
        <v>177.24691347300001</v>
      </c>
      <c r="AF32" s="238">
        <v>725.86621850100005</v>
      </c>
      <c r="AG32" s="238">
        <v>431.531012514</v>
      </c>
      <c r="AH32" s="238">
        <v>209.81192825900001</v>
      </c>
      <c r="AI32" s="238">
        <v>613.85232607800003</v>
      </c>
      <c r="AJ32" s="238">
        <v>1354.61255652</v>
      </c>
      <c r="AK32" s="238">
        <v>211.47359589800001</v>
      </c>
      <c r="AL32" s="238">
        <v>180.20407027499999</v>
      </c>
      <c r="AM32" s="238">
        <v>341.19729871599998</v>
      </c>
      <c r="AN32" s="238">
        <v>157.51312701399999</v>
      </c>
      <c r="AO32" s="238">
        <v>314.94982597299997</v>
      </c>
      <c r="AP32" s="238">
        <v>295.28564814600003</v>
      </c>
      <c r="AQ32" s="238">
        <v>601.11497727000005</v>
      </c>
      <c r="AR32" s="238">
        <v>401.743443458</v>
      </c>
      <c r="AS32" s="238">
        <v>397.23947950100001</v>
      </c>
      <c r="AT32" s="238">
        <v>405.20268312299999</v>
      </c>
      <c r="AU32" s="238">
        <v>926.27018838499998</v>
      </c>
      <c r="AV32" s="238">
        <v>123.014832097</v>
      </c>
      <c r="AW32" s="238">
        <v>312.13555735099999</v>
      </c>
      <c r="AX32" s="238">
        <v>373.317327842</v>
      </c>
      <c r="AY32" s="238">
        <v>594.65822256499996</v>
      </c>
      <c r="AZ32" s="238">
        <v>448.73139987299999</v>
      </c>
      <c r="BA32" s="238">
        <v>728.09262500399996</v>
      </c>
      <c r="BB32" s="238">
        <v>867.99648357299998</v>
      </c>
      <c r="BC32" s="238">
        <v>376.521553337</v>
      </c>
    </row>
    <row r="33" spans="1:55" s="223" customFormat="1" ht="16" x14ac:dyDescent="0.2">
      <c r="A33" s="239" t="s">
        <v>211</v>
      </c>
      <c r="B33" s="223">
        <v>75092555</v>
      </c>
      <c r="C33" s="223">
        <v>75149817</v>
      </c>
      <c r="D33" s="223" t="s">
        <v>33</v>
      </c>
      <c r="E33" s="223" t="s">
        <v>2944</v>
      </c>
      <c r="F33" s="223" t="s">
        <v>2943</v>
      </c>
      <c r="G33" s="223" t="s">
        <v>2943</v>
      </c>
      <c r="H33" s="240" t="s">
        <v>3121</v>
      </c>
      <c r="I33" s="241">
        <v>1.15871898046442E-5</v>
      </c>
      <c r="J33" s="233">
        <f>AVERAGE(K33:BC33)-AVERAGE(K32:BC32)</f>
        <v>92.300279724053325</v>
      </c>
      <c r="K33" s="242">
        <v>612.01631956999995</v>
      </c>
      <c r="L33" s="242">
        <v>520.74123928100005</v>
      </c>
      <c r="M33" s="242">
        <v>481.09836496000003</v>
      </c>
      <c r="N33" s="242">
        <v>115.224867502</v>
      </c>
      <c r="O33" s="242">
        <v>488.68795680699998</v>
      </c>
      <c r="P33" s="242">
        <v>518.37013023300005</v>
      </c>
      <c r="Q33" s="242">
        <v>594.88147394500004</v>
      </c>
      <c r="R33" s="242">
        <v>88.6044234031</v>
      </c>
      <c r="S33" s="242">
        <v>230.28522450400001</v>
      </c>
      <c r="T33" s="242">
        <v>158.891505927</v>
      </c>
      <c r="U33" s="242">
        <v>214.92349196699999</v>
      </c>
      <c r="V33" s="242">
        <v>312.77594409</v>
      </c>
      <c r="W33" s="242">
        <v>321.82760560499997</v>
      </c>
      <c r="X33" s="242">
        <v>182.063248157</v>
      </c>
      <c r="Y33" s="242">
        <v>187.62244542299999</v>
      </c>
      <c r="Z33" s="242">
        <v>195.078370785</v>
      </c>
      <c r="AA33" s="242">
        <v>215.27098376999999</v>
      </c>
      <c r="AB33" s="242">
        <v>242.826166333</v>
      </c>
      <c r="AC33" s="242">
        <v>179.13417699600001</v>
      </c>
      <c r="AD33" s="242">
        <v>186.252796948</v>
      </c>
      <c r="AE33" s="242">
        <v>287.20475138500001</v>
      </c>
      <c r="AF33" s="242">
        <v>851.49546317800002</v>
      </c>
      <c r="AG33" s="242">
        <v>607.643139529</v>
      </c>
      <c r="AH33" s="242">
        <v>313.69679528699999</v>
      </c>
      <c r="AI33" s="242">
        <v>814.52715888199998</v>
      </c>
      <c r="AJ33" s="242">
        <v>1164.6364053</v>
      </c>
      <c r="AK33" s="242">
        <v>370.23540663300003</v>
      </c>
      <c r="AL33" s="242">
        <v>289.02181546700001</v>
      </c>
      <c r="AM33" s="242">
        <v>259.309947024</v>
      </c>
      <c r="AN33" s="242">
        <v>305.50967010099998</v>
      </c>
      <c r="AO33" s="242">
        <v>393.46544136599999</v>
      </c>
      <c r="AP33" s="242">
        <v>435.74747023600003</v>
      </c>
      <c r="AQ33" s="242">
        <v>692.29862058699996</v>
      </c>
      <c r="AR33" s="242">
        <v>1595.43111473</v>
      </c>
      <c r="AS33" s="242">
        <v>393.11456730700002</v>
      </c>
      <c r="AT33" s="242">
        <v>721.89054006100002</v>
      </c>
      <c r="AU33" s="242">
        <v>691.33811474200002</v>
      </c>
      <c r="AV33" s="242">
        <v>150.71167442000001</v>
      </c>
      <c r="AW33" s="242">
        <v>409.70268132500001</v>
      </c>
      <c r="AX33" s="242">
        <v>479.35583650400002</v>
      </c>
      <c r="AY33" s="242">
        <v>589.30526040200004</v>
      </c>
      <c r="AZ33" s="242">
        <v>397.82577301200001</v>
      </c>
      <c r="BA33" s="242">
        <v>799.90960611200001</v>
      </c>
      <c r="BB33" s="242">
        <v>906.32601166999996</v>
      </c>
      <c r="BC33" s="242">
        <v>643.92232046900006</v>
      </c>
    </row>
    <row r="34" spans="1:55" ht="16" x14ac:dyDescent="0.2">
      <c r="A34" s="228" t="s">
        <v>77</v>
      </c>
      <c r="B34" s="224">
        <v>149782688</v>
      </c>
      <c r="C34" s="224">
        <v>149812373</v>
      </c>
      <c r="D34" s="224" t="s">
        <v>40</v>
      </c>
      <c r="E34" s="224" t="s">
        <v>2945</v>
      </c>
      <c r="F34" s="224" t="s">
        <v>93</v>
      </c>
      <c r="G34" s="224" t="s">
        <v>2946</v>
      </c>
      <c r="H34" s="229" t="s">
        <v>121</v>
      </c>
      <c r="I34" s="229"/>
      <c r="J34" s="237" t="s">
        <v>40</v>
      </c>
      <c r="K34" s="231">
        <v>16.8828946209</v>
      </c>
      <c r="L34" s="231">
        <v>15.8538651588</v>
      </c>
      <c r="M34" s="231">
        <v>44.707055128999997</v>
      </c>
      <c r="N34" s="231">
        <v>63.621451346500002</v>
      </c>
      <c r="O34" s="231">
        <v>38.300614969900003</v>
      </c>
      <c r="P34" s="231">
        <v>38.761905080399998</v>
      </c>
      <c r="Q34" s="231">
        <v>20.9620417221</v>
      </c>
      <c r="R34" s="231">
        <v>170.44188282900001</v>
      </c>
      <c r="S34" s="231">
        <v>33.449122223899998</v>
      </c>
      <c r="T34" s="231">
        <v>28.933217200600001</v>
      </c>
      <c r="U34" s="231">
        <v>44.836773912600002</v>
      </c>
      <c r="V34" s="231">
        <v>48.379725598199997</v>
      </c>
      <c r="W34" s="231">
        <v>55.186159715199999</v>
      </c>
      <c r="X34" s="231">
        <v>61.538467218900003</v>
      </c>
      <c r="Y34" s="231">
        <v>41.210870433099998</v>
      </c>
      <c r="Z34" s="231">
        <v>35.641226291999999</v>
      </c>
      <c r="AA34" s="231">
        <v>42.580825539199999</v>
      </c>
      <c r="AB34" s="231">
        <v>46.398942499999997</v>
      </c>
      <c r="AC34" s="231">
        <v>37.883614244699999</v>
      </c>
      <c r="AD34" s="231">
        <v>88.318746241200003</v>
      </c>
      <c r="AE34" s="231">
        <v>62.761930517400003</v>
      </c>
      <c r="AF34" s="231">
        <v>70.576648767199998</v>
      </c>
      <c r="AG34" s="231">
        <v>62.605780491899999</v>
      </c>
      <c r="AH34" s="231">
        <v>59.627902805600002</v>
      </c>
      <c r="AI34" s="231">
        <v>30.947838241100001</v>
      </c>
      <c r="AJ34" s="231">
        <v>33.039330646899998</v>
      </c>
      <c r="AK34" s="231">
        <v>49.643338464499998</v>
      </c>
      <c r="AL34" s="231">
        <v>28.191521639499999</v>
      </c>
      <c r="AM34" s="231">
        <v>103.031382466</v>
      </c>
      <c r="AN34" s="231">
        <v>117.592087428</v>
      </c>
      <c r="AO34" s="231">
        <v>106.28579506299999</v>
      </c>
      <c r="AP34" s="231">
        <v>8.3684428020000006</v>
      </c>
      <c r="AQ34" s="231">
        <v>30.820083597099998</v>
      </c>
      <c r="AR34" s="231">
        <v>342.392293494</v>
      </c>
      <c r="AS34" s="231">
        <v>36.340455320499998</v>
      </c>
      <c r="AT34" s="231">
        <v>151.13196075600001</v>
      </c>
      <c r="AU34" s="231">
        <v>161.62166514200001</v>
      </c>
      <c r="AV34" s="231">
        <v>66.307721075000003</v>
      </c>
      <c r="AW34" s="231">
        <v>60.539421379300002</v>
      </c>
      <c r="AX34" s="231">
        <v>40.4492929484</v>
      </c>
      <c r="AY34" s="231">
        <v>47.016206564800001</v>
      </c>
      <c r="AZ34" s="231">
        <v>125.420199328</v>
      </c>
      <c r="BA34" s="231">
        <v>44.7783586551</v>
      </c>
      <c r="BB34" s="231">
        <v>27.763693487400001</v>
      </c>
      <c r="BC34" s="231">
        <v>643.24649182600001</v>
      </c>
    </row>
    <row r="35" spans="1:55" ht="16" x14ac:dyDescent="0.2">
      <c r="A35" s="228" t="s">
        <v>77</v>
      </c>
      <c r="B35" s="224">
        <v>121108440</v>
      </c>
      <c r="C35" s="224">
        <v>121117251</v>
      </c>
      <c r="D35" s="224" t="s">
        <v>40</v>
      </c>
      <c r="E35" s="224" t="s">
        <v>2948</v>
      </c>
      <c r="F35" s="224" t="s">
        <v>2947</v>
      </c>
      <c r="G35" s="224" t="s">
        <v>2949</v>
      </c>
      <c r="H35" s="229" t="s">
        <v>3121</v>
      </c>
      <c r="I35" s="243">
        <v>0.78212948913594804</v>
      </c>
      <c r="J35" s="237">
        <f>AVERAGE(K35:BC35)/AVERAGE(K34:BC34)</f>
        <v>1.1297368631635003</v>
      </c>
      <c r="K35" s="231">
        <v>19.2743622783</v>
      </c>
      <c r="L35" s="231">
        <v>32.726460396999997</v>
      </c>
      <c r="M35" s="231">
        <v>289.37594996899998</v>
      </c>
      <c r="N35" s="231"/>
      <c r="O35" s="231">
        <v>74.929156235400001</v>
      </c>
      <c r="P35" s="231">
        <v>109.170465003</v>
      </c>
      <c r="Q35" s="231">
        <v>47.622652219700001</v>
      </c>
      <c r="R35" s="231"/>
      <c r="S35" s="231">
        <v>36.6124677026</v>
      </c>
      <c r="T35" s="231">
        <v>38.233200587399999</v>
      </c>
      <c r="U35" s="231">
        <v>40.188555823900003</v>
      </c>
      <c r="V35" s="231">
        <v>188.99110707099999</v>
      </c>
      <c r="W35" s="231">
        <v>173.63687127</v>
      </c>
      <c r="X35" s="231">
        <v>38.691670570299998</v>
      </c>
      <c r="Y35" s="231">
        <v>43.581543443000001</v>
      </c>
      <c r="Z35" s="231">
        <v>39.6803878244</v>
      </c>
      <c r="AA35" s="231">
        <v>44.198172228799997</v>
      </c>
      <c r="AB35" s="231">
        <v>39.488525973599998</v>
      </c>
      <c r="AC35" s="231">
        <v>30.861654248600001</v>
      </c>
      <c r="AD35" s="231">
        <v>75.258254344199997</v>
      </c>
      <c r="AE35" s="231">
        <v>52.060056101999997</v>
      </c>
      <c r="AF35" s="231">
        <v>37.861355879500003</v>
      </c>
      <c r="AG35" s="231">
        <v>38.1614047431</v>
      </c>
      <c r="AH35" s="231">
        <v>37.908688122400001</v>
      </c>
      <c r="AI35" s="231">
        <v>95.306285171900001</v>
      </c>
      <c r="AJ35" s="231">
        <v>82.598326617400005</v>
      </c>
      <c r="AK35" s="231">
        <v>77.705335048999999</v>
      </c>
      <c r="AL35" s="231">
        <v>17.5752099557</v>
      </c>
      <c r="AM35" s="231">
        <v>51.5156912331</v>
      </c>
      <c r="AN35" s="231">
        <v>6.6064372755000003</v>
      </c>
      <c r="AO35" s="231">
        <v>44.561718917199997</v>
      </c>
      <c r="AP35" s="231"/>
      <c r="AQ35" s="231">
        <v>65.750761369700001</v>
      </c>
      <c r="AR35" s="231">
        <v>665.931643248</v>
      </c>
      <c r="AS35" s="231">
        <v>34.8780402294</v>
      </c>
      <c r="AT35" s="231">
        <v>72.678229496499995</v>
      </c>
      <c r="AU35" s="231">
        <v>71.623236885500006</v>
      </c>
      <c r="AV35" s="231">
        <v>157.68729457000001</v>
      </c>
      <c r="AW35" s="231">
        <v>34.117499029000001</v>
      </c>
      <c r="AX35" s="231">
        <v>31.561720277300001</v>
      </c>
      <c r="AY35" s="231">
        <v>207.99009190699999</v>
      </c>
      <c r="AZ35" s="231">
        <v>97.4774033976</v>
      </c>
      <c r="BA35" s="231">
        <v>104.169592377</v>
      </c>
      <c r="BB35" s="231">
        <v>101.09142685099999</v>
      </c>
      <c r="BC35" s="231">
        <v>124.67453795599999</v>
      </c>
    </row>
    <row r="36" spans="1:55" s="235" customFormat="1" ht="16" x14ac:dyDescent="0.2">
      <c r="A36" s="234" t="s">
        <v>187</v>
      </c>
      <c r="B36" s="235">
        <v>70807383</v>
      </c>
      <c r="C36" s="235">
        <v>71230722</v>
      </c>
      <c r="D36" s="235" t="s">
        <v>40</v>
      </c>
      <c r="E36" s="235" t="s">
        <v>2950</v>
      </c>
      <c r="F36" s="235" t="s">
        <v>7</v>
      </c>
      <c r="G36" s="235" t="s">
        <v>7</v>
      </c>
      <c r="H36" s="236" t="s">
        <v>121</v>
      </c>
      <c r="I36" s="236"/>
      <c r="J36" s="230" t="s">
        <v>40</v>
      </c>
      <c r="K36" s="238"/>
      <c r="L36" s="238"/>
      <c r="M36" s="238">
        <v>14.9523130227</v>
      </c>
      <c r="N36" s="238"/>
      <c r="O36" s="238"/>
      <c r="P36" s="238">
        <v>15.501310977599999</v>
      </c>
      <c r="Q36" s="238"/>
      <c r="R36" s="238"/>
      <c r="S36" s="238">
        <v>36.377039922900003</v>
      </c>
      <c r="T36" s="238">
        <v>26.2716824213</v>
      </c>
      <c r="U36" s="238">
        <v>40.933370899000003</v>
      </c>
      <c r="V36" s="238">
        <v>54.201577780599997</v>
      </c>
      <c r="W36" s="238">
        <v>63.588014144500001</v>
      </c>
      <c r="X36" s="238">
        <v>30.7430343931</v>
      </c>
      <c r="Y36" s="238">
        <v>22.368950107700002</v>
      </c>
      <c r="Z36" s="238">
        <v>71.282452583999998</v>
      </c>
      <c r="AA36" s="238">
        <v>52.586939555000001</v>
      </c>
      <c r="AB36" s="238">
        <v>42.410500907900001</v>
      </c>
      <c r="AC36" s="238">
        <v>55.106669568900003</v>
      </c>
      <c r="AD36" s="238">
        <v>19.451053912599999</v>
      </c>
      <c r="AE36" s="238">
        <v>18.469053863900001</v>
      </c>
      <c r="AF36" s="238">
        <v>12.951300868200001</v>
      </c>
      <c r="AG36" s="238">
        <v>7.4026039399499997</v>
      </c>
      <c r="AH36" s="238"/>
      <c r="AI36" s="238">
        <v>18.137171286400001</v>
      </c>
      <c r="AJ36" s="238">
        <v>16.5196653235</v>
      </c>
      <c r="AK36" s="238">
        <v>7.2278154672000001</v>
      </c>
      <c r="AL36" s="238"/>
      <c r="AM36" s="238">
        <v>34.343794155399998</v>
      </c>
      <c r="AN36" s="238">
        <v>8.2391514557000001</v>
      </c>
      <c r="AO36" s="238">
        <v>35.293685195599998</v>
      </c>
      <c r="AP36" s="238"/>
      <c r="AQ36" s="238"/>
      <c r="AR36" s="238">
        <v>8.3846420323000004</v>
      </c>
      <c r="AS36" s="238">
        <v>19.012055574800002</v>
      </c>
      <c r="AT36" s="238">
        <v>99.888756519200001</v>
      </c>
      <c r="AU36" s="238">
        <v>16.873435266600001</v>
      </c>
      <c r="AV36" s="238"/>
      <c r="AW36" s="238"/>
      <c r="AX36" s="238"/>
      <c r="AY36" s="238"/>
      <c r="AZ36" s="238">
        <v>172.719244772</v>
      </c>
      <c r="BA36" s="238">
        <v>36.712291437899999</v>
      </c>
      <c r="BB36" s="238">
        <v>27.530689827500002</v>
      </c>
      <c r="BC36" s="238">
        <v>7.6691507506000001</v>
      </c>
    </row>
    <row r="37" spans="1:55" s="223" customFormat="1" ht="16" x14ac:dyDescent="0.2">
      <c r="A37" s="239" t="s">
        <v>77</v>
      </c>
      <c r="B37" s="223">
        <v>146547488</v>
      </c>
      <c r="C37" s="223">
        <v>146822034</v>
      </c>
      <c r="D37" s="223" t="s">
        <v>33</v>
      </c>
      <c r="E37" s="223" t="s">
        <v>2951</v>
      </c>
      <c r="F37" s="223" t="s">
        <v>41</v>
      </c>
      <c r="G37" s="223" t="s">
        <v>41</v>
      </c>
      <c r="H37" s="240" t="s">
        <v>3121</v>
      </c>
      <c r="I37" s="249">
        <v>0.52968928100158696</v>
      </c>
      <c r="J37" s="233">
        <f>AVERAGE(K37:BC37)/AVERAGE(K36:BC36)</f>
        <v>0.69721761114071279</v>
      </c>
      <c r="K37" s="242">
        <v>14.595752037700001</v>
      </c>
      <c r="L37" s="242">
        <v>15.8653677584</v>
      </c>
      <c r="M37" s="242">
        <v>17.680707631099999</v>
      </c>
      <c r="N37" s="242"/>
      <c r="O37" s="242">
        <v>17.3417870394</v>
      </c>
      <c r="P37" s="242">
        <v>17.861490419599999</v>
      </c>
      <c r="Q37" s="242">
        <v>23.747419195599999</v>
      </c>
      <c r="R37" s="242"/>
      <c r="S37" s="242">
        <v>20.225480472099999</v>
      </c>
      <c r="T37" s="242">
        <v>27.706395156199999</v>
      </c>
      <c r="U37" s="242">
        <v>24.461279013999999</v>
      </c>
      <c r="V37" s="242">
        <v>42.424072567700001</v>
      </c>
      <c r="W37" s="242">
        <v>55.037547605</v>
      </c>
      <c r="X37" s="242">
        <v>36.315598090500004</v>
      </c>
      <c r="Y37" s="242">
        <v>25.858664092800002</v>
      </c>
      <c r="Z37" s="242">
        <v>21.2746493406</v>
      </c>
      <c r="AA37" s="242">
        <v>18.985656374600001</v>
      </c>
      <c r="AB37" s="242">
        <v>32.415221877</v>
      </c>
      <c r="AC37" s="242">
        <v>19.5911032494</v>
      </c>
      <c r="AD37" s="242">
        <v>26.909457425700001</v>
      </c>
      <c r="AE37" s="242">
        <v>28.2452710305</v>
      </c>
      <c r="AF37" s="242">
        <v>18.6102421989</v>
      </c>
      <c r="AG37" s="242">
        <v>16.005329032700001</v>
      </c>
      <c r="AH37" s="242">
        <v>15.6462720848</v>
      </c>
      <c r="AI37" s="242">
        <v>31.566041644399998</v>
      </c>
      <c r="AJ37" s="242">
        <v>49.558995970399998</v>
      </c>
      <c r="AK37" s="242">
        <v>17.503207427</v>
      </c>
      <c r="AL37" s="242">
        <v>16.653727553</v>
      </c>
      <c r="AM37" s="242">
        <v>22.105043875900002</v>
      </c>
      <c r="AN37" s="242"/>
      <c r="AO37" s="242">
        <v>17.4313160391</v>
      </c>
      <c r="AP37" s="242"/>
      <c r="AQ37" s="242">
        <v>24.107797634600001</v>
      </c>
      <c r="AR37" s="242">
        <v>31.7425372258</v>
      </c>
      <c r="AS37" s="242">
        <v>16.472929108500001</v>
      </c>
      <c r="AT37" s="242">
        <v>50.663236030699998</v>
      </c>
      <c r="AU37" s="242">
        <v>29.950768593999999</v>
      </c>
      <c r="AV37" s="242">
        <v>13.1427758342</v>
      </c>
      <c r="AW37" s="242">
        <v>15.0551283005</v>
      </c>
      <c r="AX37" s="242"/>
      <c r="AY37" s="242">
        <v>14.749934768399999</v>
      </c>
      <c r="AZ37" s="242">
        <v>19.5644415336</v>
      </c>
      <c r="BA37" s="242">
        <v>20.510502720800002</v>
      </c>
      <c r="BB37" s="242">
        <v>38.5776214921</v>
      </c>
      <c r="BC37" s="242">
        <v>17.275392865200001</v>
      </c>
    </row>
    <row r="38" spans="1:55" ht="16" x14ac:dyDescent="0.2">
      <c r="A38" s="228" t="s">
        <v>157</v>
      </c>
      <c r="B38" s="224">
        <v>111367010</v>
      </c>
      <c r="C38" s="224">
        <v>111495115</v>
      </c>
      <c r="D38" s="224" t="s">
        <v>40</v>
      </c>
      <c r="E38" s="224" t="s">
        <v>2953</v>
      </c>
      <c r="F38" s="224" t="s">
        <v>2952</v>
      </c>
      <c r="G38" s="224" t="s">
        <v>602</v>
      </c>
      <c r="H38" s="229" t="s">
        <v>121</v>
      </c>
      <c r="I38" s="229"/>
      <c r="J38" s="237" t="s">
        <v>40</v>
      </c>
      <c r="K38" s="231">
        <v>59.680455097200003</v>
      </c>
      <c r="L38" s="231">
        <v>46.527635842800002</v>
      </c>
      <c r="M38" s="231">
        <v>26.7079474656</v>
      </c>
      <c r="N38" s="231">
        <v>15.0384666683</v>
      </c>
      <c r="O38" s="231">
        <v>63.4428936726</v>
      </c>
      <c r="P38" s="231">
        <v>63.927745810300003</v>
      </c>
      <c r="Q38" s="231">
        <v>46.773395020300001</v>
      </c>
      <c r="R38" s="231">
        <v>35.010401590299999</v>
      </c>
      <c r="S38" s="231">
        <v>18.902439836300001</v>
      </c>
      <c r="T38" s="231">
        <v>34.5150277754</v>
      </c>
      <c r="U38" s="231">
        <v>12.871143461500001</v>
      </c>
      <c r="V38" s="231">
        <v>50.931584405800002</v>
      </c>
      <c r="W38" s="231">
        <v>32.759637851999997</v>
      </c>
      <c r="X38" s="231">
        <v>30.7430343931</v>
      </c>
      <c r="Y38" s="231">
        <v>30.337052848100001</v>
      </c>
      <c r="Z38" s="231">
        <v>14.599120274500001</v>
      </c>
      <c r="AA38" s="231">
        <v>28.224351304199999</v>
      </c>
      <c r="AB38" s="231">
        <v>18.6408626425</v>
      </c>
      <c r="AC38" s="231">
        <v>8.49735927565</v>
      </c>
      <c r="AD38" s="231">
        <v>55.565681886599997</v>
      </c>
      <c r="AE38" s="231">
        <v>14.8718839998</v>
      </c>
      <c r="AF38" s="231">
        <v>54.151942227100001</v>
      </c>
      <c r="AG38" s="231">
        <v>7.4026039399499997</v>
      </c>
      <c r="AH38" s="231">
        <v>30.820426896099999</v>
      </c>
      <c r="AI38" s="231">
        <v>17.628637208099999</v>
      </c>
      <c r="AJ38" s="231">
        <v>49.558995970399998</v>
      </c>
      <c r="AK38" s="231">
        <v>26.001026101899999</v>
      </c>
      <c r="AL38" s="231">
        <v>15.985827093599999</v>
      </c>
      <c r="AM38" s="231">
        <v>27.295783897300002</v>
      </c>
      <c r="AN38" s="231">
        <v>120.556287957</v>
      </c>
      <c r="AO38" s="231">
        <v>59.440056290800001</v>
      </c>
      <c r="AP38" s="231">
        <v>130.80534818800001</v>
      </c>
      <c r="AQ38" s="231">
        <v>36.128297168000003</v>
      </c>
      <c r="AR38" s="231">
        <v>17.587145945700001</v>
      </c>
      <c r="AS38" s="231">
        <v>279.433720311</v>
      </c>
      <c r="AT38" s="231">
        <v>17.976019255000001</v>
      </c>
      <c r="AU38" s="231">
        <v>10.1728352501</v>
      </c>
      <c r="AV38" s="231">
        <v>181.01291989699999</v>
      </c>
      <c r="AW38" s="231">
        <v>425.01649949500001</v>
      </c>
      <c r="AX38" s="231">
        <v>291.73408349599998</v>
      </c>
      <c r="AY38" s="231">
        <v>14.749934768399999</v>
      </c>
      <c r="AZ38" s="231">
        <v>118.105178389</v>
      </c>
      <c r="BA38" s="231">
        <v>54.911338779600001</v>
      </c>
      <c r="BB38" s="231">
        <v>18.687134261200001</v>
      </c>
      <c r="BC38" s="231">
        <v>57.460367657399999</v>
      </c>
    </row>
    <row r="39" spans="1:55" ht="16" x14ac:dyDescent="0.2">
      <c r="A39" s="228" t="s">
        <v>157</v>
      </c>
      <c r="B39" s="224">
        <v>87455454</v>
      </c>
      <c r="C39" s="224">
        <v>87521511</v>
      </c>
      <c r="D39" s="224" t="s">
        <v>33</v>
      </c>
      <c r="E39" s="224" t="s">
        <v>2955</v>
      </c>
      <c r="F39" s="224" t="s">
        <v>2954</v>
      </c>
      <c r="G39" s="224" t="s">
        <v>603</v>
      </c>
      <c r="H39" s="229" t="s">
        <v>3121</v>
      </c>
      <c r="I39" s="232">
        <v>7.51013169320072E-8</v>
      </c>
      <c r="J39" s="237">
        <f>AVERAGE(K39:BC39)/AVERAGE(K38:BC38)</f>
        <v>4.9226626752124636</v>
      </c>
      <c r="K39" s="231">
        <v>481.859056958</v>
      </c>
      <c r="L39" s="231">
        <v>509.07619504100001</v>
      </c>
      <c r="M39" s="231">
        <v>392.23622340999998</v>
      </c>
      <c r="N39" s="231">
        <v>473.88336170999997</v>
      </c>
      <c r="O39" s="231">
        <v>471.07147803599997</v>
      </c>
      <c r="P39" s="231">
        <v>291.680571805</v>
      </c>
      <c r="Q39" s="231">
        <v>483.379087298</v>
      </c>
      <c r="R39" s="231">
        <v>281.08410142999998</v>
      </c>
      <c r="S39" s="231">
        <v>518.35998691299994</v>
      </c>
      <c r="T39" s="231">
        <v>321.40860001200002</v>
      </c>
      <c r="U39" s="231">
        <v>312.22760065300002</v>
      </c>
      <c r="V39" s="231">
        <v>34.002256752299999</v>
      </c>
      <c r="W39" s="231">
        <v>26.264370167399999</v>
      </c>
      <c r="X39" s="231">
        <v>277.64815355100001</v>
      </c>
      <c r="Y39" s="231">
        <v>372.264784496</v>
      </c>
      <c r="Z39" s="231">
        <v>195.078370785</v>
      </c>
      <c r="AA39" s="231">
        <v>292.30146628599999</v>
      </c>
      <c r="AB39" s="231">
        <v>423.911428468</v>
      </c>
      <c r="AC39" s="231">
        <v>239.79427195100001</v>
      </c>
      <c r="AD39" s="231">
        <v>144.863286515</v>
      </c>
      <c r="AE39" s="231">
        <v>336.54544851399999</v>
      </c>
      <c r="AF39" s="231">
        <v>324.65258433000002</v>
      </c>
      <c r="AG39" s="231">
        <v>82.072370680999995</v>
      </c>
      <c r="AH39" s="231">
        <v>131.75230373700001</v>
      </c>
      <c r="AI39" s="231">
        <v>290.99502642499999</v>
      </c>
      <c r="AJ39" s="231">
        <v>165.19665323500001</v>
      </c>
      <c r="AK39" s="231">
        <v>367.544740886</v>
      </c>
      <c r="AL39" s="231">
        <v>330.866508189</v>
      </c>
      <c r="AM39" s="231">
        <v>429.29742694200002</v>
      </c>
      <c r="AN39" s="231">
        <v>78.432714283899998</v>
      </c>
      <c r="AO39" s="231">
        <v>263.304568835</v>
      </c>
      <c r="AP39" s="231">
        <v>94.950459555999998</v>
      </c>
      <c r="AQ39" s="231">
        <v>369.500000844</v>
      </c>
      <c r="AR39" s="231">
        <v>197.339240727</v>
      </c>
      <c r="AS39" s="231">
        <v>251.36763324099999</v>
      </c>
      <c r="AT39" s="231">
        <v>497.90814818600001</v>
      </c>
      <c r="AU39" s="231">
        <v>408.34649340200002</v>
      </c>
      <c r="AV39" s="231">
        <v>990.40337548299999</v>
      </c>
      <c r="AW39" s="231">
        <v>212.29338259100001</v>
      </c>
      <c r="AX39" s="231">
        <v>328.75143929199999</v>
      </c>
      <c r="AY39" s="231">
        <v>199.171318619</v>
      </c>
      <c r="AZ39" s="231">
        <v>101.77106977</v>
      </c>
      <c r="BA39" s="231">
        <v>266.12094132300001</v>
      </c>
      <c r="BB39" s="231">
        <v>181.80715438799999</v>
      </c>
      <c r="BC39" s="231">
        <v>198.850539927</v>
      </c>
    </row>
    <row r="40" spans="1:55" s="235" customFormat="1" ht="16" x14ac:dyDescent="0.2">
      <c r="A40" s="234" t="s">
        <v>220</v>
      </c>
      <c r="B40" s="235">
        <v>70968482</v>
      </c>
      <c r="C40" s="235">
        <v>71025114</v>
      </c>
      <c r="D40" s="235" t="s">
        <v>40</v>
      </c>
      <c r="E40" s="235" t="s">
        <v>2956</v>
      </c>
      <c r="F40" s="235" t="s">
        <v>108</v>
      </c>
      <c r="G40" s="235" t="s">
        <v>611</v>
      </c>
      <c r="H40" s="236" t="s">
        <v>9336</v>
      </c>
      <c r="I40" s="236"/>
      <c r="J40" s="230" t="s">
        <v>40</v>
      </c>
      <c r="K40" s="238">
        <v>36.338350157500003</v>
      </c>
      <c r="L40" s="238">
        <v>89.513638387499995</v>
      </c>
      <c r="M40" s="238">
        <v>36.863507244499999</v>
      </c>
      <c r="N40" s="238">
        <v>243.97671865300001</v>
      </c>
      <c r="O40" s="238">
        <v>46.947733165000002</v>
      </c>
      <c r="P40" s="238">
        <v>35.156814837500001</v>
      </c>
      <c r="Q40" s="238">
        <v>13.3489165678</v>
      </c>
      <c r="R40" s="238">
        <v>845.64597069900003</v>
      </c>
      <c r="S40" s="238">
        <v>13.4932823627</v>
      </c>
      <c r="T40" s="238">
        <v>7.6759308962899997</v>
      </c>
      <c r="U40" s="238">
        <v>9.6288825408999994</v>
      </c>
      <c r="V40" s="238">
        <v>564.26159194800005</v>
      </c>
      <c r="W40" s="238">
        <v>525.22126882600003</v>
      </c>
      <c r="X40" s="238">
        <v>15.371517196599999</v>
      </c>
      <c r="Y40" s="238">
        <v>14.5271811477</v>
      </c>
      <c r="Z40" s="238">
        <v>14.7223969853</v>
      </c>
      <c r="AA40" s="238">
        <v>18.213378323800001</v>
      </c>
      <c r="AB40" s="238">
        <v>14.745647678299999</v>
      </c>
      <c r="AC40" s="238">
        <v>8.0369296273500002</v>
      </c>
      <c r="AD40" s="238">
        <v>20.694755216400001</v>
      </c>
      <c r="AE40" s="238">
        <v>14.796609590299999</v>
      </c>
      <c r="AF40" s="238">
        <v>18.786372883599999</v>
      </c>
      <c r="AG40" s="238">
        <v>15.271867456900001</v>
      </c>
      <c r="AH40" s="238">
        <v>14.9177437104</v>
      </c>
      <c r="AI40" s="238">
        <v>16.1029625808</v>
      </c>
      <c r="AJ40" s="238">
        <v>33.039330646899998</v>
      </c>
      <c r="AK40" s="238">
        <v>17.208898977299999</v>
      </c>
      <c r="AL40" s="238">
        <v>162.77418108500001</v>
      </c>
      <c r="AM40" s="238">
        <v>17.171897077699999</v>
      </c>
      <c r="AN40" s="238">
        <v>25.558408492800002</v>
      </c>
      <c r="AO40" s="238">
        <v>118.31365745700001</v>
      </c>
      <c r="AP40" s="238">
        <v>75.822484914</v>
      </c>
      <c r="AQ40" s="238">
        <v>24.950482892499998</v>
      </c>
      <c r="AR40" s="238">
        <v>15.086264329500001</v>
      </c>
      <c r="AS40" s="238">
        <v>13.4754235398</v>
      </c>
      <c r="AT40" s="238">
        <v>9.1823352658499999</v>
      </c>
      <c r="AU40" s="238">
        <v>16.205817305699998</v>
      </c>
      <c r="AV40" s="238">
        <v>273.21716026500002</v>
      </c>
      <c r="AW40" s="238">
        <v>371.889437058</v>
      </c>
      <c r="AX40" s="238">
        <v>361.52429799599997</v>
      </c>
      <c r="AY40" s="238">
        <v>19.1543382642</v>
      </c>
      <c r="AZ40" s="238">
        <v>48.7387016988</v>
      </c>
      <c r="BA40" s="238">
        <v>24.095459463699999</v>
      </c>
      <c r="BB40" s="238">
        <v>18.1807154388</v>
      </c>
      <c r="BC40" s="238">
        <v>18.609544919800001</v>
      </c>
    </row>
    <row r="41" spans="1:55" s="223" customFormat="1" ht="16" x14ac:dyDescent="0.2">
      <c r="A41" s="239" t="s">
        <v>220</v>
      </c>
      <c r="B41" s="223">
        <v>71101255</v>
      </c>
      <c r="C41" s="223">
        <v>71128753</v>
      </c>
      <c r="D41" s="223" t="s">
        <v>40</v>
      </c>
      <c r="E41" s="223" t="s">
        <v>2956</v>
      </c>
      <c r="F41" s="223" t="s">
        <v>108</v>
      </c>
      <c r="G41" s="223" t="s">
        <v>614</v>
      </c>
      <c r="H41" s="240" t="s">
        <v>9336</v>
      </c>
      <c r="I41" s="249"/>
      <c r="J41" s="233" t="s">
        <v>40</v>
      </c>
      <c r="K41" s="242">
        <v>42.376553391999998</v>
      </c>
      <c r="L41" s="242">
        <v>20.504990760999998</v>
      </c>
      <c r="M41" s="242">
        <v>18.381534724800002</v>
      </c>
      <c r="N41" s="242">
        <v>29.440278048100001</v>
      </c>
      <c r="O41" s="242">
        <v>34.293458778400002</v>
      </c>
      <c r="P41" s="242">
        <v>17.834704236299999</v>
      </c>
      <c r="Q41" s="242">
        <v>21.931390520899999</v>
      </c>
      <c r="R41" s="242">
        <v>22.136404792</v>
      </c>
      <c r="S41" s="242">
        <v>36.122569245999998</v>
      </c>
      <c r="T41" s="242">
        <v>25.610689721</v>
      </c>
      <c r="U41" s="242">
        <v>36.165003432500001</v>
      </c>
      <c r="V41" s="242">
        <v>63.961486384799997</v>
      </c>
      <c r="W41" s="242">
        <v>95.537390984799998</v>
      </c>
      <c r="X41" s="242">
        <v>44.519212978699997</v>
      </c>
      <c r="Y41" s="242">
        <v>19.063281076199999</v>
      </c>
      <c r="Z41" s="242">
        <v>28.6991150341</v>
      </c>
      <c r="AA41" s="242">
        <v>51.575354593</v>
      </c>
      <c r="AB41" s="242">
        <v>40.109157875299999</v>
      </c>
      <c r="AC41" s="242">
        <v>46.980099243399998</v>
      </c>
      <c r="AD41" s="242">
        <v>41.389510432900003</v>
      </c>
      <c r="AE41" s="242">
        <v>52.944445389400002</v>
      </c>
      <c r="AF41" s="242">
        <v>82.200180554300005</v>
      </c>
      <c r="AG41" s="242">
        <v>41.0327907044</v>
      </c>
      <c r="AH41" s="242">
        <v>17.4843273549</v>
      </c>
      <c r="AI41" s="242">
        <v>32.6393440533</v>
      </c>
      <c r="AJ41" s="242">
        <v>90.858159278900004</v>
      </c>
      <c r="AK41" s="242">
        <v>61.5679008436</v>
      </c>
      <c r="AL41" s="242">
        <v>15.755548009</v>
      </c>
      <c r="AM41" s="242">
        <v>176.84035100700001</v>
      </c>
      <c r="AN41" s="242">
        <v>36.330928086999997</v>
      </c>
      <c r="AO41" s="242">
        <v>43.206994209999998</v>
      </c>
      <c r="AP41" s="242">
        <v>25.2133047656</v>
      </c>
      <c r="AQ41" s="242">
        <v>49.715122096899997</v>
      </c>
      <c r="AR41" s="242">
        <v>52.761437837099997</v>
      </c>
      <c r="AS41" s="242">
        <v>37.463300755699997</v>
      </c>
      <c r="AT41" s="242">
        <v>46.011749719599997</v>
      </c>
      <c r="AU41" s="242">
        <v>40.730392456300002</v>
      </c>
      <c r="AV41" s="242">
        <v>86.448452943500001</v>
      </c>
      <c r="AW41" s="242">
        <v>38.370014171599998</v>
      </c>
      <c r="AX41" s="242">
        <v>42.943206257</v>
      </c>
      <c r="AY41" s="242">
        <v>19.3782466314</v>
      </c>
      <c r="AZ41" s="242">
        <v>52.8043696672</v>
      </c>
      <c r="BA41" s="242">
        <v>86.169100846399999</v>
      </c>
      <c r="BB41" s="242">
        <v>41.645540231200002</v>
      </c>
      <c r="BC41" s="242">
        <v>53.4590111228</v>
      </c>
    </row>
    <row r="42" spans="1:55" ht="16" x14ac:dyDescent="0.2">
      <c r="A42" s="228" t="s">
        <v>211</v>
      </c>
      <c r="B42" s="224">
        <v>74773961</v>
      </c>
      <c r="C42" s="224">
        <v>74789376</v>
      </c>
      <c r="D42" s="224" t="s">
        <v>33</v>
      </c>
      <c r="E42" s="224" t="s">
        <v>2957</v>
      </c>
      <c r="F42" s="224" t="s">
        <v>89</v>
      </c>
      <c r="G42" s="224" t="s">
        <v>2958</v>
      </c>
      <c r="H42" s="229" t="s">
        <v>121</v>
      </c>
      <c r="I42" s="229"/>
      <c r="J42" s="237" t="s">
        <v>40</v>
      </c>
      <c r="K42" s="231">
        <v>105.03738275000001</v>
      </c>
      <c r="L42" s="231">
        <v>217.770370762</v>
      </c>
      <c r="M42" s="231">
        <v>116.91857369900001</v>
      </c>
      <c r="N42" s="231">
        <v>16335.8519277</v>
      </c>
      <c r="O42" s="231">
        <v>173.14893218</v>
      </c>
      <c r="P42" s="231">
        <v>183.05705193399999</v>
      </c>
      <c r="Q42" s="231">
        <v>34.980885735999998</v>
      </c>
      <c r="R42" s="231">
        <v>12627.49215</v>
      </c>
      <c r="S42" s="231">
        <v>70.993404595100003</v>
      </c>
      <c r="T42" s="231">
        <v>27.706395156199999</v>
      </c>
      <c r="U42" s="231">
        <v>50.909890800200003</v>
      </c>
      <c r="V42" s="231">
        <v>23.551463289400001</v>
      </c>
      <c r="W42" s="231">
        <v>22.5335735466</v>
      </c>
      <c r="X42" s="231">
        <v>32.823222519300003</v>
      </c>
      <c r="Y42" s="231">
        <v>37.051398308300001</v>
      </c>
      <c r="Z42" s="231">
        <v>49.4354781487</v>
      </c>
      <c r="AA42" s="231">
        <v>89.321733274699994</v>
      </c>
      <c r="AB42" s="231">
        <v>51.694337371700001</v>
      </c>
      <c r="AC42" s="231">
        <v>39.498885690599998</v>
      </c>
      <c r="AD42" s="231">
        <v>150.51650868799999</v>
      </c>
      <c r="AE42" s="231">
        <v>125.490445006</v>
      </c>
      <c r="AF42" s="231">
        <v>93.931864418100005</v>
      </c>
      <c r="AG42" s="231">
        <v>247.765150949</v>
      </c>
      <c r="AH42" s="231">
        <v>139.367473405</v>
      </c>
      <c r="AI42" s="231">
        <v>113.225518112</v>
      </c>
      <c r="AJ42" s="231">
        <v>115.637657264</v>
      </c>
      <c r="AK42" s="231">
        <v>67.204185811000002</v>
      </c>
      <c r="AL42" s="231">
        <v>56.6874255074</v>
      </c>
      <c r="AM42" s="231">
        <v>81.887351691899994</v>
      </c>
      <c r="AN42" s="231">
        <v>173.25537401299999</v>
      </c>
      <c r="AO42" s="231">
        <v>742.86793780200003</v>
      </c>
      <c r="AP42" s="231">
        <v>19.911848440100002</v>
      </c>
      <c r="AQ42" s="231">
        <v>52.6115690277</v>
      </c>
      <c r="AR42" s="231">
        <v>65.168577764600002</v>
      </c>
      <c r="AS42" s="231">
        <v>37.968512472999997</v>
      </c>
      <c r="AT42" s="231">
        <v>46.964339095</v>
      </c>
      <c r="AU42" s="231">
        <v>126.14321837999999</v>
      </c>
      <c r="AV42" s="231">
        <v>13.722150900800001</v>
      </c>
      <c r="AW42" s="231">
        <v>31.338284353999999</v>
      </c>
      <c r="AX42" s="231">
        <v>31.719535360799998</v>
      </c>
      <c r="AY42" s="231">
        <v>145.695832588</v>
      </c>
      <c r="AZ42" s="231">
        <v>62.379234776099999</v>
      </c>
      <c r="BA42" s="231">
        <v>80.381246512299995</v>
      </c>
      <c r="BB42" s="231">
        <v>64.203745707500005</v>
      </c>
      <c r="BC42" s="231">
        <v>87.162346007599993</v>
      </c>
    </row>
    <row r="43" spans="1:55" ht="16" x14ac:dyDescent="0.2">
      <c r="A43" s="228" t="s">
        <v>211</v>
      </c>
      <c r="B43" s="224">
        <v>75156577</v>
      </c>
      <c r="C43" s="224">
        <v>75171998</v>
      </c>
      <c r="D43" s="224" t="s">
        <v>40</v>
      </c>
      <c r="E43" s="224" t="s">
        <v>2959</v>
      </c>
      <c r="F43" s="224" t="s">
        <v>980</v>
      </c>
      <c r="G43" s="224" t="s">
        <v>2960</v>
      </c>
      <c r="H43" s="229" t="s">
        <v>3121</v>
      </c>
      <c r="I43" s="232">
        <v>2.2320261829945101E-8</v>
      </c>
      <c r="J43" s="237">
        <f>AVERAGE(K43:BC43)/AVERAGE(K42:BC42)</f>
        <v>0.38554310333466896</v>
      </c>
      <c r="K43" s="231">
        <v>54.420559361700001</v>
      </c>
      <c r="L43" s="231">
        <v>114.68133587299999</v>
      </c>
      <c r="M43" s="231">
        <v>56.063232533200001</v>
      </c>
      <c r="N43" s="231">
        <v>6385.8306851200005</v>
      </c>
      <c r="O43" s="231">
        <v>77.785931505400001</v>
      </c>
      <c r="P43" s="231">
        <v>57.412320106899998</v>
      </c>
      <c r="Q43" s="231">
        <v>16.814461604400002</v>
      </c>
      <c r="R43" s="231">
        <v>4180.0798266600004</v>
      </c>
      <c r="S43" s="231">
        <v>29.184389675999999</v>
      </c>
      <c r="T43" s="231">
        <v>18.319788859599999</v>
      </c>
      <c r="U43" s="231">
        <v>22.926590390699999</v>
      </c>
      <c r="V43" s="231">
        <v>15.2536977883</v>
      </c>
      <c r="W43" s="231">
        <v>12.895833014400001</v>
      </c>
      <c r="X43" s="231">
        <v>17.3329345603</v>
      </c>
      <c r="Y43" s="231">
        <v>18.7138862931</v>
      </c>
      <c r="Z43" s="231">
        <v>29.198240549099999</v>
      </c>
      <c r="AA43" s="231">
        <v>43.845219942999996</v>
      </c>
      <c r="AB43" s="231">
        <v>21.790327045000002</v>
      </c>
      <c r="AC43" s="231">
        <v>17.8857190654</v>
      </c>
      <c r="AD43" s="231">
        <v>87.801296734800005</v>
      </c>
      <c r="AE43" s="231">
        <v>55.5230456444</v>
      </c>
      <c r="AF43" s="231">
        <v>56.8871170448</v>
      </c>
      <c r="AG43" s="231">
        <v>188.06608282900001</v>
      </c>
      <c r="AH43" s="231">
        <v>73.195724298100004</v>
      </c>
      <c r="AI43" s="231">
        <v>80.079021558199997</v>
      </c>
      <c r="AJ43" s="231">
        <v>148.676987911</v>
      </c>
      <c r="AK43" s="231">
        <v>30.106704430899999</v>
      </c>
      <c r="AL43" s="231">
        <v>30.054970239999999</v>
      </c>
      <c r="AM43" s="231">
        <v>54.591567794600003</v>
      </c>
      <c r="AN43" s="231">
        <v>78.357133729400005</v>
      </c>
      <c r="AO43" s="231">
        <v>258.20106669199998</v>
      </c>
      <c r="AP43" s="231">
        <v>11.727592941899999</v>
      </c>
      <c r="AQ43" s="231">
        <v>24.074201845299999</v>
      </c>
      <c r="AR43" s="231">
        <v>22.389686638899999</v>
      </c>
      <c r="AS43" s="231">
        <v>18.3749086453</v>
      </c>
      <c r="AT43" s="231">
        <v>45.283996847200001</v>
      </c>
      <c r="AU43" s="231">
        <v>66.299554427499999</v>
      </c>
      <c r="AV43" s="231">
        <v>6.2181036929999998</v>
      </c>
      <c r="AW43" s="231">
        <v>23.194626528699999</v>
      </c>
      <c r="AX43" s="231">
        <v>18.558627492999999</v>
      </c>
      <c r="AY43" s="231">
        <v>79.466935794700007</v>
      </c>
      <c r="AZ43" s="231">
        <v>56.091424984100001</v>
      </c>
      <c r="BA43" s="231">
        <v>42.493250690799997</v>
      </c>
      <c r="BB43" s="231">
        <v>40.946529251400001</v>
      </c>
      <c r="BC43" s="231">
        <v>37.2190898395</v>
      </c>
    </row>
    <row r="44" spans="1:55" ht="16" x14ac:dyDescent="0.2">
      <c r="A44" s="228" t="s">
        <v>211</v>
      </c>
      <c r="B44" s="224">
        <v>73220638</v>
      </c>
      <c r="C44" s="224">
        <v>73235945</v>
      </c>
      <c r="D44" s="224" t="s">
        <v>33</v>
      </c>
      <c r="E44" s="224" t="s">
        <v>2961</v>
      </c>
      <c r="F44" s="224" t="s">
        <v>2960</v>
      </c>
      <c r="G44" s="224" t="s">
        <v>980</v>
      </c>
      <c r="H44" s="229" t="s">
        <v>3121</v>
      </c>
      <c r="I44" s="232">
        <v>3.9877386815482198E-8</v>
      </c>
      <c r="J44" s="237">
        <f>AVERAGE(K44:BC44)/AVERAGE(K42:BC42)</f>
        <v>0.26906988965730216</v>
      </c>
      <c r="K44" s="231">
        <v>57.076049898199997</v>
      </c>
      <c r="L44" s="231">
        <v>163.327778072</v>
      </c>
      <c r="M44" s="231">
        <v>138.36751554</v>
      </c>
      <c r="N44" s="231">
        <v>2800.49439054</v>
      </c>
      <c r="O44" s="231">
        <v>112.07911781999999</v>
      </c>
      <c r="P44" s="231">
        <v>73.930506104000003</v>
      </c>
      <c r="Q44" s="231">
        <v>15.9586832275</v>
      </c>
      <c r="R44" s="231">
        <v>3321.9039100999998</v>
      </c>
      <c r="S44" s="231">
        <v>35.449923496799997</v>
      </c>
      <c r="T44" s="231">
        <v>17.6223775747</v>
      </c>
      <c r="U44" s="231">
        <v>23.242620232899998</v>
      </c>
      <c r="V44" s="231">
        <v>15.9877620485</v>
      </c>
      <c r="W44" s="231">
        <v>16.173217254699999</v>
      </c>
      <c r="X44" s="231">
        <v>15.763922859799999</v>
      </c>
      <c r="Y44" s="231">
        <v>19.063281076199999</v>
      </c>
      <c r="Z44" s="231">
        <v>35.853134942099999</v>
      </c>
      <c r="AA44" s="231">
        <v>41.282474055400002</v>
      </c>
      <c r="AB44" s="231">
        <v>31.449545894500002</v>
      </c>
      <c r="AC44" s="231">
        <v>39.354796179600001</v>
      </c>
      <c r="AD44" s="231">
        <v>107.63782970299999</v>
      </c>
      <c r="AE44" s="231">
        <v>70.923153375599995</v>
      </c>
      <c r="AF44" s="231">
        <v>42.698012853000002</v>
      </c>
      <c r="AG44" s="231">
        <v>214.600766569</v>
      </c>
      <c r="AH44" s="231">
        <v>81.428720884100002</v>
      </c>
      <c r="AI44" s="231">
        <v>121.226581692</v>
      </c>
      <c r="AJ44" s="231">
        <v>99.117991940799996</v>
      </c>
      <c r="AK44" s="231">
        <v>52.858046967600004</v>
      </c>
      <c r="AL44" s="231">
        <v>43.061457044500003</v>
      </c>
      <c r="AM44" s="231">
        <v>68.239459743300003</v>
      </c>
      <c r="AN44" s="231">
        <v>102.820323183</v>
      </c>
      <c r="AO44" s="231">
        <v>275.77864974900001</v>
      </c>
      <c r="AP44" s="231">
        <v>5.2701053914499996</v>
      </c>
      <c r="AQ44" s="231">
        <v>25.560883326399999</v>
      </c>
      <c r="AR44" s="231">
        <v>35.960044533400001</v>
      </c>
      <c r="AS44" s="231">
        <v>19.235849916900001</v>
      </c>
      <c r="AT44" s="231">
        <v>52.468609412900001</v>
      </c>
      <c r="AU44" s="231">
        <v>61.465662577000003</v>
      </c>
      <c r="AV44" s="231"/>
      <c r="AW44" s="231">
        <v>30.6083684428</v>
      </c>
      <c r="AX44" s="231">
        <v>20.7857543087</v>
      </c>
      <c r="AY44" s="231">
        <v>60.4621360688</v>
      </c>
      <c r="AZ44" s="231">
        <v>48.773270154000002</v>
      </c>
      <c r="BA44" s="231">
        <v>53.6401535814</v>
      </c>
      <c r="BB44" s="231">
        <v>38.5776214921</v>
      </c>
      <c r="BC44" s="231">
        <v>43.596690294799998</v>
      </c>
    </row>
    <row r="45" spans="1:55" s="235" customFormat="1" ht="16" x14ac:dyDescent="0.2">
      <c r="A45" s="234" t="s">
        <v>152</v>
      </c>
      <c r="B45" s="235">
        <v>46461098</v>
      </c>
      <c r="C45" s="235">
        <v>46465881</v>
      </c>
      <c r="D45" s="235" t="s">
        <v>40</v>
      </c>
      <c r="E45" s="235" t="s">
        <v>2962</v>
      </c>
      <c r="F45" s="235" t="s">
        <v>90</v>
      </c>
      <c r="G45" s="235" t="s">
        <v>2963</v>
      </c>
      <c r="H45" s="236" t="s">
        <v>9336</v>
      </c>
      <c r="I45" s="236"/>
      <c r="J45" s="230" t="s">
        <v>40</v>
      </c>
      <c r="K45" s="238"/>
      <c r="L45" s="238">
        <v>14.6384728314</v>
      </c>
      <c r="M45" s="238"/>
      <c r="N45" s="238"/>
      <c r="O45" s="238"/>
      <c r="P45" s="238"/>
      <c r="Q45" s="238"/>
      <c r="R45" s="238"/>
      <c r="S45" s="238"/>
      <c r="T45" s="238"/>
      <c r="U45" s="238"/>
      <c r="V45" s="238">
        <v>17.735237702599999</v>
      </c>
      <c r="W45" s="238">
        <v>18.384304115999999</v>
      </c>
      <c r="X45" s="238"/>
      <c r="Y45" s="238"/>
      <c r="Z45" s="238"/>
      <c r="AA45" s="238"/>
      <c r="AB45" s="238"/>
      <c r="AC45" s="238"/>
      <c r="AD45" s="238"/>
      <c r="AE45" s="238"/>
      <c r="AF45" s="238">
        <v>15.7019298881</v>
      </c>
      <c r="AG45" s="238">
        <v>259.888611427</v>
      </c>
      <c r="AH45" s="238"/>
      <c r="AI45" s="238"/>
      <c r="AJ45" s="238"/>
      <c r="AK45" s="238"/>
      <c r="AL45" s="238"/>
      <c r="AM45" s="238"/>
      <c r="AN45" s="238"/>
      <c r="AO45" s="238">
        <v>19.2686287513</v>
      </c>
      <c r="AP45" s="238"/>
      <c r="AQ45" s="238"/>
      <c r="AR45" s="238">
        <v>8.3846420323000004</v>
      </c>
      <c r="AS45" s="238"/>
      <c r="AT45" s="238"/>
      <c r="AU45" s="238">
        <v>12.3639452914</v>
      </c>
      <c r="AV45" s="238"/>
      <c r="AW45" s="238">
        <v>63.956752955299997</v>
      </c>
      <c r="AX45" s="238">
        <v>46.2379369557</v>
      </c>
      <c r="AY45" s="238">
        <v>18.2689701378</v>
      </c>
      <c r="AZ45" s="238">
        <v>15.530760558300001</v>
      </c>
      <c r="BA45" s="238"/>
      <c r="BB45" s="238"/>
      <c r="BC45" s="238">
        <v>26.022616956899999</v>
      </c>
    </row>
    <row r="46" spans="1:55" s="223" customFormat="1" ht="16" x14ac:dyDescent="0.2">
      <c r="A46" s="239" t="s">
        <v>152</v>
      </c>
      <c r="B46" s="223">
        <v>47918738</v>
      </c>
      <c r="C46" s="223">
        <v>47923524</v>
      </c>
      <c r="D46" s="223" t="s">
        <v>33</v>
      </c>
      <c r="E46" s="223" t="s">
        <v>2962</v>
      </c>
      <c r="F46" s="223" t="s">
        <v>90</v>
      </c>
      <c r="G46" s="223" t="s">
        <v>2964</v>
      </c>
      <c r="H46" s="240" t="s">
        <v>9336</v>
      </c>
      <c r="I46" s="240"/>
      <c r="J46" s="233" t="s">
        <v>40</v>
      </c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>
        <v>17.6290770562</v>
      </c>
      <c r="W46" s="242">
        <v>15.752262076799999</v>
      </c>
      <c r="X46" s="242"/>
      <c r="Y46" s="242"/>
      <c r="Z46" s="242"/>
      <c r="AA46" s="242"/>
      <c r="AB46" s="242"/>
      <c r="AC46" s="242"/>
      <c r="AD46" s="242"/>
      <c r="AE46" s="242"/>
      <c r="AF46" s="242"/>
      <c r="AG46" s="242">
        <v>103.543759572</v>
      </c>
      <c r="AH46" s="242"/>
      <c r="AI46" s="242"/>
      <c r="AJ46" s="242"/>
      <c r="AK46" s="242"/>
      <c r="AL46" s="242"/>
      <c r="AM46" s="242"/>
      <c r="AN46" s="242"/>
      <c r="AO46" s="242">
        <v>15.485330065499999</v>
      </c>
      <c r="AP46" s="242"/>
      <c r="AQ46" s="242"/>
      <c r="AR46" s="242"/>
      <c r="AS46" s="242"/>
      <c r="AT46" s="242"/>
      <c r="AU46" s="242"/>
      <c r="AV46" s="242"/>
      <c r="AW46" s="242">
        <v>20.3645245827</v>
      </c>
      <c r="AX46" s="242">
        <v>21.912780040400001</v>
      </c>
      <c r="AY46" s="242">
        <v>14.749934768399999</v>
      </c>
      <c r="AZ46" s="242"/>
      <c r="BA46" s="242"/>
      <c r="BB46" s="242"/>
      <c r="BC46" s="242">
        <v>16.361609636200001</v>
      </c>
    </row>
    <row r="47" spans="1:55" ht="16" x14ac:dyDescent="0.2">
      <c r="A47" s="228" t="s">
        <v>220</v>
      </c>
      <c r="B47" s="224">
        <v>69492291</v>
      </c>
      <c r="C47" s="224">
        <v>69558104</v>
      </c>
      <c r="D47" s="224" t="s">
        <v>33</v>
      </c>
      <c r="E47" s="224" t="s">
        <v>2965</v>
      </c>
      <c r="F47" s="224" t="s">
        <v>104</v>
      </c>
      <c r="G47" s="224" t="s">
        <v>607</v>
      </c>
      <c r="H47" s="229" t="s">
        <v>9336</v>
      </c>
      <c r="I47" s="229"/>
      <c r="J47" s="230" t="s">
        <v>40</v>
      </c>
      <c r="K47" s="231">
        <v>14.595752037700001</v>
      </c>
      <c r="L47" s="231">
        <v>16.363230198499998</v>
      </c>
      <c r="M47" s="231">
        <v>7.6438940894999998</v>
      </c>
      <c r="N47" s="231">
        <v>65.842781429499993</v>
      </c>
      <c r="O47" s="231">
        <v>16.126202965699999</v>
      </c>
      <c r="P47" s="231">
        <v>8.3853652232999991</v>
      </c>
      <c r="Q47" s="231">
        <v>11.216042752</v>
      </c>
      <c r="R47" s="231"/>
      <c r="S47" s="231">
        <v>28.389431597400002</v>
      </c>
      <c r="T47" s="231">
        <v>21.681906935800001</v>
      </c>
      <c r="U47" s="231">
        <v>40.094633348899997</v>
      </c>
      <c r="V47" s="231">
        <v>35.540397664499999</v>
      </c>
      <c r="W47" s="231">
        <v>33.187452380099998</v>
      </c>
      <c r="X47" s="231">
        <v>18.157799045200001</v>
      </c>
      <c r="Y47" s="231">
        <v>25.3875807712</v>
      </c>
      <c r="Z47" s="231">
        <v>21.777686408299999</v>
      </c>
      <c r="AA47" s="231">
        <v>23.9946039015</v>
      </c>
      <c r="AB47" s="231">
        <v>29.010391435199999</v>
      </c>
      <c r="AC47" s="231">
        <v>27.040648561000001</v>
      </c>
      <c r="AD47" s="231">
        <v>22.079686560300001</v>
      </c>
      <c r="AE47" s="231">
        <v>34.037408634000002</v>
      </c>
      <c r="AF47" s="231">
        <v>65.964954567700005</v>
      </c>
      <c r="AG47" s="231">
        <v>323.09798949700001</v>
      </c>
      <c r="AH47" s="231">
        <v>278.67686075500001</v>
      </c>
      <c r="AI47" s="231">
        <v>16.018586825500002</v>
      </c>
      <c r="AJ47" s="231">
        <v>16.5196653235</v>
      </c>
      <c r="AK47" s="231">
        <v>16.097196245100001</v>
      </c>
      <c r="AL47" s="231">
        <v>16.342547910099999</v>
      </c>
      <c r="AM47" s="231">
        <v>51.5156912331</v>
      </c>
      <c r="AN47" s="231">
        <v>126.95108833800001</v>
      </c>
      <c r="AO47" s="231">
        <v>273.51969480499997</v>
      </c>
      <c r="AP47" s="231"/>
      <c r="AQ47" s="231">
        <v>18.651002331099999</v>
      </c>
      <c r="AR47" s="231">
        <v>8.5477328395000001</v>
      </c>
      <c r="AS47" s="231">
        <v>203.14480781899999</v>
      </c>
      <c r="AT47" s="231">
        <v>23.6522550872</v>
      </c>
      <c r="AU47" s="231">
        <v>32.520538654600003</v>
      </c>
      <c r="AV47" s="231">
        <v>12.3549784176</v>
      </c>
      <c r="AW47" s="231">
        <v>151.539959168</v>
      </c>
      <c r="AX47" s="231">
        <v>170.49739140099999</v>
      </c>
      <c r="AY47" s="231">
        <v>190.65758424800001</v>
      </c>
      <c r="AZ47" s="231">
        <v>47.482673611999999</v>
      </c>
      <c r="BA47" s="231">
        <v>362.70072764999998</v>
      </c>
      <c r="BB47" s="231">
        <v>16.848571141800001</v>
      </c>
      <c r="BC47" s="231">
        <v>222.802734351</v>
      </c>
    </row>
    <row r="48" spans="1:55" ht="16" x14ac:dyDescent="0.2">
      <c r="A48" s="228" t="s">
        <v>220</v>
      </c>
      <c r="B48" s="224">
        <v>71074202</v>
      </c>
      <c r="C48" s="224">
        <v>71093070</v>
      </c>
      <c r="D48" s="224" t="s">
        <v>40</v>
      </c>
      <c r="E48" s="224" t="s">
        <v>2967</v>
      </c>
      <c r="F48" s="224" t="s">
        <v>2966</v>
      </c>
      <c r="G48" s="224" t="s">
        <v>223</v>
      </c>
      <c r="H48" s="229" t="s">
        <v>9336</v>
      </c>
      <c r="I48" s="243"/>
      <c r="J48" s="233" t="s">
        <v>40</v>
      </c>
      <c r="K48" s="231">
        <v>42.376553391999998</v>
      </c>
      <c r="L48" s="231">
        <v>71.299885528900006</v>
      </c>
      <c r="M48" s="231">
        <v>22.596207112199998</v>
      </c>
      <c r="N48" s="231">
        <v>61.632757761400001</v>
      </c>
      <c r="O48" s="231">
        <v>49.421729053200004</v>
      </c>
      <c r="P48" s="231">
        <v>8.3853652232999991</v>
      </c>
      <c r="Q48" s="231">
        <v>32.243035108000001</v>
      </c>
      <c r="R48" s="231"/>
      <c r="S48" s="231">
        <v>8.2249331016999996</v>
      </c>
      <c r="T48" s="231">
        <v>52.399528472199997</v>
      </c>
      <c r="U48" s="231"/>
      <c r="V48" s="231">
        <v>7.3195695367000004</v>
      </c>
      <c r="W48" s="231">
        <v>22.567059010200001</v>
      </c>
      <c r="X48" s="231">
        <v>37.184617965500003</v>
      </c>
      <c r="Y48" s="231"/>
      <c r="Z48" s="231">
        <v>30.012057043799999</v>
      </c>
      <c r="AA48" s="231"/>
      <c r="AB48" s="231">
        <v>16.3042857103</v>
      </c>
      <c r="AC48" s="231"/>
      <c r="AD48" s="231">
        <v>18.5218939622</v>
      </c>
      <c r="AE48" s="231">
        <v>12.268120861</v>
      </c>
      <c r="AF48" s="231">
        <v>129.316814384</v>
      </c>
      <c r="AG48" s="231">
        <v>59.312052574699997</v>
      </c>
      <c r="AH48" s="231">
        <v>38.402412040100003</v>
      </c>
      <c r="AI48" s="231">
        <v>33.904699809199997</v>
      </c>
      <c r="AJ48" s="231">
        <v>173.456485896</v>
      </c>
      <c r="AK48" s="231">
        <v>35.465054896399998</v>
      </c>
      <c r="AL48" s="231">
        <v>14.844239396000001</v>
      </c>
      <c r="AM48" s="231"/>
      <c r="AN48" s="231">
        <v>60.459469683800002</v>
      </c>
      <c r="AO48" s="231">
        <v>78.602737305000005</v>
      </c>
      <c r="AP48" s="231"/>
      <c r="AQ48" s="231">
        <v>83.630469298099996</v>
      </c>
      <c r="AR48" s="231">
        <v>244.99220396699999</v>
      </c>
      <c r="AS48" s="231">
        <v>47.709813334800003</v>
      </c>
      <c r="AT48" s="231">
        <v>26.302767757800002</v>
      </c>
      <c r="AU48" s="231">
        <v>77.159899532500006</v>
      </c>
      <c r="AV48" s="231">
        <v>36.536324561900003</v>
      </c>
      <c r="AW48" s="231">
        <v>64.7738006071</v>
      </c>
      <c r="AX48" s="231">
        <v>76.556710996800007</v>
      </c>
      <c r="AY48" s="231">
        <v>57.463014792499997</v>
      </c>
      <c r="AZ48" s="231">
        <v>129.969871197</v>
      </c>
      <c r="BA48" s="231">
        <v>68.869543147499996</v>
      </c>
      <c r="BB48" s="231">
        <v>225.91433418400001</v>
      </c>
      <c r="BC48" s="231">
        <v>304.52615193399998</v>
      </c>
    </row>
    <row r="49" spans="1:55" s="235" customFormat="1" ht="16" x14ac:dyDescent="0.2">
      <c r="A49" s="234" t="s">
        <v>211</v>
      </c>
      <c r="B49" s="235">
        <v>144318124</v>
      </c>
      <c r="C49" s="235">
        <v>144319057</v>
      </c>
      <c r="D49" s="235" t="s">
        <v>33</v>
      </c>
      <c r="E49" s="235" t="s">
        <v>2969</v>
      </c>
      <c r="F49" s="235" t="s">
        <v>2968</v>
      </c>
      <c r="G49" s="235" t="s">
        <v>2970</v>
      </c>
      <c r="H49" s="236" t="s">
        <v>9336</v>
      </c>
      <c r="I49" s="236"/>
      <c r="J49" s="230" t="s">
        <v>40</v>
      </c>
      <c r="K49" s="238">
        <v>19.025349966099999</v>
      </c>
      <c r="L49" s="238">
        <v>20.504990760999998</v>
      </c>
      <c r="M49" s="238">
        <v>14.953165949200001</v>
      </c>
      <c r="N49" s="238">
        <v>16.175199146200001</v>
      </c>
      <c r="O49" s="238">
        <v>15.854537968800001</v>
      </c>
      <c r="P49" s="238">
        <v>29.727524041199999</v>
      </c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>
        <v>31.403859776200001</v>
      </c>
      <c r="AG49" s="238">
        <v>42.907138589100001</v>
      </c>
      <c r="AH49" s="238">
        <v>15.6462720848</v>
      </c>
      <c r="AI49" s="238">
        <v>11.413001745600001</v>
      </c>
      <c r="AJ49" s="238"/>
      <c r="AK49" s="238">
        <v>17.818183821400002</v>
      </c>
      <c r="AL49" s="238"/>
      <c r="AM49" s="238"/>
      <c r="AN49" s="238">
        <v>16.494959585899998</v>
      </c>
      <c r="AO49" s="238">
        <v>26.595573507200001</v>
      </c>
      <c r="AP49" s="238"/>
      <c r="AQ49" s="238">
        <v>18.175020756999999</v>
      </c>
      <c r="AR49" s="238">
        <v>111.526698692</v>
      </c>
      <c r="AS49" s="238"/>
      <c r="AT49" s="238">
        <v>16.740494770600002</v>
      </c>
      <c r="AU49" s="238"/>
      <c r="AV49" s="238">
        <v>36.104033549599997</v>
      </c>
      <c r="AW49" s="238"/>
      <c r="AX49" s="238">
        <v>11.4517196175</v>
      </c>
      <c r="AY49" s="238"/>
      <c r="AZ49" s="238">
        <v>17.6014565557</v>
      </c>
      <c r="BA49" s="238">
        <v>108.984529292</v>
      </c>
      <c r="BB49" s="238">
        <v>40.946529251400001</v>
      </c>
      <c r="BC49" s="238">
        <v>59.8609329656</v>
      </c>
    </row>
    <row r="50" spans="1:55" s="223" customFormat="1" ht="16" x14ac:dyDescent="0.2">
      <c r="A50" s="239" t="s">
        <v>211</v>
      </c>
      <c r="B50" s="223">
        <v>144231910</v>
      </c>
      <c r="C50" s="223">
        <v>144232843</v>
      </c>
      <c r="D50" s="223" t="s">
        <v>40</v>
      </c>
      <c r="E50" s="223" t="s">
        <v>2969</v>
      </c>
      <c r="F50" s="223" t="s">
        <v>2968</v>
      </c>
      <c r="G50" s="223" t="s">
        <v>2971</v>
      </c>
      <c r="H50" s="240" t="s">
        <v>9336</v>
      </c>
      <c r="I50" s="240"/>
      <c r="J50" s="233" t="s">
        <v>40</v>
      </c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  <c r="AJ50" s="242">
        <v>16.5196653235</v>
      </c>
      <c r="AK50" s="242"/>
      <c r="AL50" s="242"/>
      <c r="AM50" s="242"/>
      <c r="AN50" s="242"/>
      <c r="AO50" s="242"/>
      <c r="AP50" s="242"/>
      <c r="AQ50" s="242"/>
      <c r="AR50" s="242">
        <v>8.3846420323000004</v>
      </c>
      <c r="AS50" s="242"/>
      <c r="AT50" s="242"/>
      <c r="AU50" s="242"/>
      <c r="AV50" s="242">
        <v>13.236040754099999</v>
      </c>
      <c r="AW50" s="242"/>
      <c r="AX50" s="242"/>
      <c r="AY50" s="242"/>
      <c r="AZ50" s="242"/>
      <c r="BA50" s="242">
        <v>21.2321756302</v>
      </c>
      <c r="BB50" s="242">
        <v>13.648843083799999</v>
      </c>
      <c r="BC50" s="242">
        <v>8.1808048181000004</v>
      </c>
    </row>
    <row r="51" spans="1:55" ht="16" x14ac:dyDescent="0.2">
      <c r="A51" s="228" t="s">
        <v>77</v>
      </c>
      <c r="B51" s="224">
        <v>145670852</v>
      </c>
      <c r="C51" s="224">
        <v>145707400</v>
      </c>
      <c r="D51" s="224" t="s">
        <v>40</v>
      </c>
      <c r="E51" s="224" t="s">
        <v>2973</v>
      </c>
      <c r="F51" s="224" t="s">
        <v>2972</v>
      </c>
      <c r="G51" s="224" t="s">
        <v>2974</v>
      </c>
      <c r="H51" s="229" t="s">
        <v>121</v>
      </c>
      <c r="I51" s="229"/>
      <c r="J51" s="237" t="s">
        <v>40</v>
      </c>
      <c r="K51" s="231">
        <v>15.5815598285</v>
      </c>
      <c r="L51" s="231">
        <v>16.383047981899999</v>
      </c>
      <c r="M51" s="231">
        <v>67.510844030900003</v>
      </c>
      <c r="N51" s="231">
        <v>28.002033227599998</v>
      </c>
      <c r="O51" s="231">
        <v>29.342880599899999</v>
      </c>
      <c r="P51" s="231">
        <v>25.182881853200001</v>
      </c>
      <c r="Q51" s="231">
        <v>17.919065507199999</v>
      </c>
      <c r="R51" s="231"/>
      <c r="S51" s="231">
        <v>19.062499845400001</v>
      </c>
      <c r="T51" s="231">
        <v>17.689138806199999</v>
      </c>
      <c r="U51" s="231">
        <v>17.381127283600001</v>
      </c>
      <c r="V51" s="231">
        <v>706.60331953100001</v>
      </c>
      <c r="W51" s="231">
        <v>597.68712225100001</v>
      </c>
      <c r="X51" s="231">
        <v>18.213604564499999</v>
      </c>
      <c r="Y51" s="231">
        <v>19.6315337793</v>
      </c>
      <c r="Z51" s="231">
        <v>17.820613145999999</v>
      </c>
      <c r="AA51" s="231">
        <v>19.9529218789</v>
      </c>
      <c r="AB51" s="231">
        <v>21.2052504539</v>
      </c>
      <c r="AC51" s="231">
        <v>19.961240424100001</v>
      </c>
      <c r="AD51" s="231">
        <v>20.625870592199998</v>
      </c>
      <c r="AE51" s="231">
        <v>17.861688283300001</v>
      </c>
      <c r="AF51" s="231">
        <v>75.452345867800005</v>
      </c>
      <c r="AG51" s="231">
        <v>76.012166089800004</v>
      </c>
      <c r="AH51" s="231">
        <v>15.9134511947</v>
      </c>
      <c r="AI51" s="231">
        <v>16.8885479387</v>
      </c>
      <c r="AJ51" s="231">
        <v>33.039330646899998</v>
      </c>
      <c r="AK51" s="231">
        <v>14.2951916521</v>
      </c>
      <c r="AL51" s="231">
        <v>9.0892673213399995</v>
      </c>
      <c r="AM51" s="231">
        <v>12112.504104400001</v>
      </c>
      <c r="AN51" s="231">
        <v>991.23803093399999</v>
      </c>
      <c r="AO51" s="231">
        <v>17.4313160391</v>
      </c>
      <c r="AP51" s="231"/>
      <c r="AQ51" s="231">
        <v>18.077711128800001</v>
      </c>
      <c r="AR51" s="231">
        <v>24.602352195800002</v>
      </c>
      <c r="AS51" s="231">
        <v>206.732886831</v>
      </c>
      <c r="AT51" s="231">
        <v>38.566818142899997</v>
      </c>
      <c r="AU51" s="231">
        <v>21.5183091034</v>
      </c>
      <c r="AV51" s="231">
        <v>49.399115967699998</v>
      </c>
      <c r="AW51" s="231">
        <v>69.433593034599994</v>
      </c>
      <c r="AX51" s="231">
        <v>29.749876426499998</v>
      </c>
      <c r="AY51" s="231">
        <v>29.1391665176</v>
      </c>
      <c r="AZ51" s="231">
        <v>46.784426082099998</v>
      </c>
      <c r="BA51" s="231">
        <v>13.4982244031</v>
      </c>
      <c r="BB51" s="231">
        <v>27.297686167599998</v>
      </c>
      <c r="BC51" s="231">
        <v>17.226709382500001</v>
      </c>
    </row>
    <row r="52" spans="1:55" ht="16" x14ac:dyDescent="0.2">
      <c r="A52" s="228" t="s">
        <v>77</v>
      </c>
      <c r="B52" s="224">
        <v>147993861</v>
      </c>
      <c r="C52" s="224">
        <v>148014956</v>
      </c>
      <c r="D52" s="224" t="s">
        <v>40</v>
      </c>
      <c r="E52" s="224" t="s">
        <v>2976</v>
      </c>
      <c r="F52" s="224" t="s">
        <v>2975</v>
      </c>
      <c r="G52" s="224" t="s">
        <v>2977</v>
      </c>
      <c r="H52" s="229" t="s">
        <v>3121</v>
      </c>
      <c r="I52" s="232">
        <v>1.5914173156539699E-7</v>
      </c>
      <c r="J52" s="237">
        <f>AVERAGE(K52:BC52)/AVERAGE(K51:BC51)</f>
        <v>5.8649212426820557E-2</v>
      </c>
      <c r="K52" s="231">
        <v>10.2647649328</v>
      </c>
      <c r="L52" s="231">
        <v>15.2522176877</v>
      </c>
      <c r="M52" s="231">
        <v>16.133077403800002</v>
      </c>
      <c r="N52" s="231">
        <v>15.9053628366</v>
      </c>
      <c r="O52" s="231">
        <v>14.716711348800001</v>
      </c>
      <c r="P52" s="231">
        <v>14.2318915084</v>
      </c>
      <c r="Q52" s="231">
        <v>15.8983313126</v>
      </c>
      <c r="R52" s="231"/>
      <c r="S52" s="231">
        <v>12.3536602003</v>
      </c>
      <c r="T52" s="231">
        <v>11.228935137800001</v>
      </c>
      <c r="U52" s="231">
        <v>14.611689499600001</v>
      </c>
      <c r="V52" s="231">
        <v>113.974015604</v>
      </c>
      <c r="W52" s="231">
        <v>110.1015778</v>
      </c>
      <c r="X52" s="231">
        <v>18.213604564499999</v>
      </c>
      <c r="Y52" s="231">
        <v>19.687184808200001</v>
      </c>
      <c r="Z52" s="231">
        <v>16.867478780700001</v>
      </c>
      <c r="AA52" s="231">
        <v>22.099086114399999</v>
      </c>
      <c r="AB52" s="231">
        <v>16.3042857103</v>
      </c>
      <c r="AC52" s="231">
        <v>13.637475374199999</v>
      </c>
      <c r="AD52" s="231">
        <v>19.6611866352</v>
      </c>
      <c r="AE52" s="231">
        <v>16.813083795499999</v>
      </c>
      <c r="AF52" s="231">
        <v>18.786372883599999</v>
      </c>
      <c r="AG52" s="231">
        <v>15.882115328999999</v>
      </c>
      <c r="AH52" s="231">
        <v>14.743985799200001</v>
      </c>
      <c r="AI52" s="231">
        <v>14.8156589758</v>
      </c>
      <c r="AJ52" s="231">
        <v>33.039330646899998</v>
      </c>
      <c r="AK52" s="231">
        <v>8.0412816239500007</v>
      </c>
      <c r="AL52" s="231"/>
      <c r="AM52" s="231">
        <v>22.105043875900002</v>
      </c>
      <c r="AN52" s="231">
        <v>8.2391514557000001</v>
      </c>
      <c r="AO52" s="231">
        <v>14.6687856063</v>
      </c>
      <c r="AP52" s="231"/>
      <c r="AQ52" s="231">
        <v>16.507743042400001</v>
      </c>
      <c r="AR52" s="231">
        <v>27.146982213200001</v>
      </c>
      <c r="AS52" s="231">
        <v>17.097995768299999</v>
      </c>
      <c r="AT52" s="231">
        <v>18.3596658248</v>
      </c>
      <c r="AU52" s="231">
        <v>10.8379020509</v>
      </c>
      <c r="AV52" s="231">
        <v>13.722150900800001</v>
      </c>
      <c r="AW52" s="231">
        <v>17.691115215899998</v>
      </c>
      <c r="AX52" s="231">
        <v>20.3828010746</v>
      </c>
      <c r="AY52" s="231">
        <v>15.676838159800001</v>
      </c>
      <c r="AZ52" s="231">
        <v>35.202913111500003</v>
      </c>
      <c r="BA52" s="231">
        <v>13.355270701</v>
      </c>
      <c r="BB52" s="231">
        <v>16.848571141800001</v>
      </c>
      <c r="BC52" s="231">
        <v>16.4102931189</v>
      </c>
    </row>
    <row r="53" spans="1:55" s="245" customFormat="1" ht="16" x14ac:dyDescent="0.2">
      <c r="A53" s="244" t="s">
        <v>152</v>
      </c>
      <c r="B53" s="245">
        <v>46911780</v>
      </c>
      <c r="C53" s="245">
        <v>47002320</v>
      </c>
      <c r="D53" s="245" t="s">
        <v>33</v>
      </c>
      <c r="E53" s="245" t="s">
        <v>2978</v>
      </c>
      <c r="F53" s="245" t="s">
        <v>91</v>
      </c>
      <c r="G53" s="245" t="s">
        <v>91</v>
      </c>
      <c r="H53" s="246" t="s">
        <v>9336</v>
      </c>
      <c r="I53" s="246"/>
      <c r="J53" s="247" t="s">
        <v>40</v>
      </c>
      <c r="K53" s="248">
        <v>15.343912469999999</v>
      </c>
      <c r="L53" s="248">
        <v>15.8653677584</v>
      </c>
      <c r="M53" s="248">
        <v>261.00774794599999</v>
      </c>
      <c r="N53" s="248"/>
      <c r="O53" s="248">
        <v>112.72165066700001</v>
      </c>
      <c r="P53" s="248">
        <v>95.4351154103</v>
      </c>
      <c r="Q53" s="248">
        <v>35.609314873000002</v>
      </c>
      <c r="R53" s="248"/>
      <c r="S53" s="248">
        <v>72.575626007099999</v>
      </c>
      <c r="T53" s="248">
        <v>151.77800779</v>
      </c>
      <c r="U53" s="248">
        <v>111.431033625</v>
      </c>
      <c r="V53" s="248">
        <v>369.34175918599999</v>
      </c>
      <c r="W53" s="248">
        <v>245.08599875799999</v>
      </c>
      <c r="X53" s="248">
        <v>93.222703258300001</v>
      </c>
      <c r="Y53" s="248">
        <v>189.73711622100001</v>
      </c>
      <c r="Z53" s="248">
        <v>76.720480265600003</v>
      </c>
      <c r="AA53" s="248">
        <v>189.85656374600001</v>
      </c>
      <c r="AB53" s="248">
        <v>134.90342573999999</v>
      </c>
      <c r="AC53" s="248">
        <v>85.930332640499998</v>
      </c>
      <c r="AD53" s="248">
        <v>44.159373120600002</v>
      </c>
      <c r="AE53" s="248">
        <v>95.337778047100002</v>
      </c>
      <c r="AF53" s="248">
        <v>72.202589636100001</v>
      </c>
      <c r="AG53" s="248">
        <v>24.920724741099999</v>
      </c>
      <c r="AH53" s="248">
        <v>93.877632508700003</v>
      </c>
      <c r="AI53" s="248">
        <v>63.132083288799997</v>
      </c>
      <c r="AJ53" s="248">
        <v>66.078661293899998</v>
      </c>
      <c r="AK53" s="248">
        <v>178.33231803800001</v>
      </c>
      <c r="AL53" s="248">
        <v>153.67594237200001</v>
      </c>
      <c r="AM53" s="248">
        <v>95.535243640600001</v>
      </c>
      <c r="AN53" s="248">
        <v>13.7839116851</v>
      </c>
      <c r="AO53" s="248">
        <v>17.646842597799999</v>
      </c>
      <c r="AP53" s="248">
        <v>67.285913671700001</v>
      </c>
      <c r="AQ53" s="248">
        <v>19.092347952299999</v>
      </c>
      <c r="AR53" s="248">
        <v>98.432177431400007</v>
      </c>
      <c r="AS53" s="248">
        <v>90.069020219500004</v>
      </c>
      <c r="AT53" s="248">
        <v>160.76924197100001</v>
      </c>
      <c r="AU53" s="248">
        <v>37.8304088163</v>
      </c>
      <c r="AV53" s="248">
        <v>36.733966557599999</v>
      </c>
      <c r="AW53" s="248">
        <v>70.764460863500005</v>
      </c>
      <c r="AX53" s="248">
        <v>81.104947855999995</v>
      </c>
      <c r="AY53" s="248">
        <v>38.818820917099998</v>
      </c>
      <c r="AZ53" s="248">
        <v>282.77610887200001</v>
      </c>
      <c r="BA53" s="248">
        <v>27.600847909100001</v>
      </c>
      <c r="BB53" s="248">
        <v>27.297686167599998</v>
      </c>
      <c r="BC53" s="248">
        <v>41.0992613807</v>
      </c>
    </row>
    <row r="54" spans="1:55" ht="16" x14ac:dyDescent="0.2">
      <c r="A54" s="228" t="s">
        <v>202</v>
      </c>
      <c r="B54" s="224">
        <v>20949741</v>
      </c>
      <c r="C54" s="224">
        <v>21111851</v>
      </c>
      <c r="D54" s="224" t="s">
        <v>40</v>
      </c>
      <c r="E54" s="224" t="s">
        <v>2979</v>
      </c>
      <c r="F54" s="224" t="s">
        <v>11</v>
      </c>
      <c r="G54" s="224" t="s">
        <v>29</v>
      </c>
      <c r="H54" s="229" t="s">
        <v>121</v>
      </c>
      <c r="I54" s="229"/>
      <c r="J54" s="237" t="s">
        <v>40</v>
      </c>
      <c r="K54" s="231">
        <v>700.988955218</v>
      </c>
      <c r="L54" s="231">
        <v>714.15070734899996</v>
      </c>
      <c r="M54" s="231">
        <v>347.44916595500001</v>
      </c>
      <c r="N54" s="231">
        <v>1379.8821610099999</v>
      </c>
      <c r="O54" s="231">
        <v>1118.7320133200001</v>
      </c>
      <c r="P54" s="231">
        <v>1406.8349716499999</v>
      </c>
      <c r="Q54" s="231">
        <v>1818.8948797</v>
      </c>
      <c r="R54" s="231">
        <v>143.12517951500001</v>
      </c>
      <c r="S54" s="231">
        <v>139.14071428700001</v>
      </c>
      <c r="T54" s="231">
        <v>98.954026393299998</v>
      </c>
      <c r="U54" s="231">
        <v>124.862679317</v>
      </c>
      <c r="V54" s="231">
        <v>221.35154623299999</v>
      </c>
      <c r="W54" s="231">
        <v>333.54731407200001</v>
      </c>
      <c r="X54" s="231">
        <v>139.85468748299999</v>
      </c>
      <c r="Y54" s="231">
        <v>93.569431465600005</v>
      </c>
      <c r="Z54" s="231">
        <v>107.84614108700001</v>
      </c>
      <c r="AA54" s="231">
        <v>131.467348888</v>
      </c>
      <c r="AB54" s="231">
        <v>148.29540929199999</v>
      </c>
      <c r="AC54" s="231">
        <v>105.846295828</v>
      </c>
      <c r="AD54" s="231">
        <v>144.024603353</v>
      </c>
      <c r="AE54" s="231">
        <v>151.85224461000001</v>
      </c>
      <c r="AF54" s="231">
        <v>651.35847696200005</v>
      </c>
      <c r="AG54" s="231">
        <v>442.04444216000002</v>
      </c>
      <c r="AH54" s="231">
        <v>429.71701459500002</v>
      </c>
      <c r="AI54" s="231">
        <v>1172.7215090300001</v>
      </c>
      <c r="AJ54" s="231">
        <v>1222.45523394</v>
      </c>
      <c r="AK54" s="231">
        <v>347.96465590700001</v>
      </c>
      <c r="AL54" s="231">
        <v>224.05025504299999</v>
      </c>
      <c r="AM54" s="231">
        <v>137.375176622</v>
      </c>
      <c r="AN54" s="231">
        <v>140.16551479500001</v>
      </c>
      <c r="AO54" s="231">
        <v>549.65028359799999</v>
      </c>
      <c r="AP54" s="231">
        <v>180.76608919899999</v>
      </c>
      <c r="AQ54" s="231">
        <v>577.22879117499997</v>
      </c>
      <c r="AR54" s="231">
        <v>529.94970696200005</v>
      </c>
      <c r="AS54" s="231">
        <v>148.47756752199999</v>
      </c>
      <c r="AT54" s="231">
        <v>196.912082306</v>
      </c>
      <c r="AU54" s="231">
        <v>387.85317936799999</v>
      </c>
      <c r="AV54" s="231">
        <v>1659.39352777</v>
      </c>
      <c r="AW54" s="231">
        <v>267.12579357599998</v>
      </c>
      <c r="AX54" s="231">
        <v>226.500624883</v>
      </c>
      <c r="AY54" s="231">
        <v>363.98266083700003</v>
      </c>
      <c r="AZ54" s="231">
        <v>282.77610887200001</v>
      </c>
      <c r="BA54" s="231">
        <v>359.77260212900001</v>
      </c>
      <c r="BB54" s="231">
        <v>657.09427452900002</v>
      </c>
      <c r="BC54" s="231">
        <v>465.121153327</v>
      </c>
    </row>
    <row r="55" spans="1:55" ht="16" x14ac:dyDescent="0.2">
      <c r="A55" s="228" t="s">
        <v>202</v>
      </c>
      <c r="B55" s="224">
        <v>109064</v>
      </c>
      <c r="C55" s="224">
        <v>122221</v>
      </c>
      <c r="D55" s="224" t="s">
        <v>33</v>
      </c>
      <c r="E55" s="224" t="s">
        <v>2981</v>
      </c>
      <c r="F55" s="224" t="s">
        <v>2980</v>
      </c>
      <c r="G55" s="224" t="s">
        <v>27</v>
      </c>
      <c r="H55" s="229" t="s">
        <v>3121</v>
      </c>
      <c r="I55" s="232">
        <v>6.3433249483037101E-9</v>
      </c>
      <c r="J55" s="237">
        <f>AVERAGE(K55:BC55)/AVERAGE(K54:BC54)</f>
        <v>9.6687617720317989E-2</v>
      </c>
      <c r="K55" s="231">
        <v>16.645388672300001</v>
      </c>
      <c r="L55" s="231">
        <v>22.6256086685</v>
      </c>
      <c r="M55" s="231">
        <v>23.777824419800002</v>
      </c>
      <c r="N55" s="231">
        <v>16.4596668784</v>
      </c>
      <c r="O55" s="231">
        <v>17.0715517322</v>
      </c>
      <c r="P55" s="231">
        <v>35.597326460399998</v>
      </c>
      <c r="Q55" s="231">
        <v>17.561071587600001</v>
      </c>
      <c r="R55" s="231">
        <v>8.2470029504699998</v>
      </c>
      <c r="S55" s="231">
        <v>46.910336782999998</v>
      </c>
      <c r="T55" s="231">
        <v>64.677491466399999</v>
      </c>
      <c r="U55" s="231">
        <v>50.663935519600003</v>
      </c>
      <c r="V55" s="231">
        <v>84.396160010800003</v>
      </c>
      <c r="W55" s="231">
        <v>90.685813846499997</v>
      </c>
      <c r="X55" s="231">
        <v>72.386658609899996</v>
      </c>
      <c r="Y55" s="231">
        <v>74.855545172500001</v>
      </c>
      <c r="Z55" s="231">
        <v>47.831858390100003</v>
      </c>
      <c r="AA55" s="231">
        <v>69.963861333500006</v>
      </c>
      <c r="AB55" s="231">
        <v>77.106679790200005</v>
      </c>
      <c r="AC55" s="231">
        <v>40.081872595999997</v>
      </c>
      <c r="AD55" s="231">
        <v>22.811518256399999</v>
      </c>
      <c r="AE55" s="231">
        <v>47.715237556399998</v>
      </c>
      <c r="AF55" s="231">
        <v>28.2306595069</v>
      </c>
      <c r="AG55" s="231">
        <v>32.483246602800001</v>
      </c>
      <c r="AH55" s="231">
        <v>18.7074821024</v>
      </c>
      <c r="AI55" s="231">
        <v>59.411745586199999</v>
      </c>
      <c r="AJ55" s="231">
        <v>16.5196653235</v>
      </c>
      <c r="AK55" s="231">
        <v>18.057981470400001</v>
      </c>
      <c r="AL55" s="231">
        <v>16.176616296700001</v>
      </c>
      <c r="AM55" s="231">
        <v>27.295783897300002</v>
      </c>
      <c r="AN55" s="231">
        <v>14.354948819100001</v>
      </c>
      <c r="AO55" s="231">
        <v>18.683984577899999</v>
      </c>
      <c r="AP55" s="231">
        <v>14.393162440199999</v>
      </c>
      <c r="AQ55" s="231">
        <v>17.361726183799998</v>
      </c>
      <c r="AR55" s="231">
        <v>85.026422980000007</v>
      </c>
      <c r="AS55" s="231">
        <v>33.433621026399997</v>
      </c>
      <c r="AT55" s="231">
        <v>105.177299995</v>
      </c>
      <c r="AU55" s="231">
        <v>32.752571415200002</v>
      </c>
      <c r="AV55" s="231">
        <v>14.3661137015</v>
      </c>
      <c r="AW55" s="231">
        <v>16.084437598200001</v>
      </c>
      <c r="AX55" s="231">
        <v>21.983983744500001</v>
      </c>
      <c r="AY55" s="231">
        <v>50.970704791300001</v>
      </c>
      <c r="AZ55" s="231">
        <v>341.67673228199999</v>
      </c>
      <c r="BA55" s="231">
        <v>44.644993724700001</v>
      </c>
      <c r="BB55" s="231">
        <v>38.5776214921</v>
      </c>
      <c r="BC55" s="231">
        <v>34.475689626700003</v>
      </c>
    </row>
    <row r="56" spans="1:55" s="235" customFormat="1" ht="16" x14ac:dyDescent="0.2">
      <c r="A56" s="234" t="s">
        <v>220</v>
      </c>
      <c r="B56" s="235">
        <v>70025244</v>
      </c>
      <c r="C56" s="235">
        <v>70043113</v>
      </c>
      <c r="D56" s="235" t="s">
        <v>33</v>
      </c>
      <c r="E56" s="235" t="s">
        <v>2983</v>
      </c>
      <c r="F56" s="235" t="s">
        <v>2982</v>
      </c>
      <c r="G56" s="235" t="s">
        <v>3088</v>
      </c>
      <c r="H56" s="236" t="s">
        <v>9336</v>
      </c>
      <c r="I56" s="236"/>
      <c r="J56" s="230" t="s">
        <v>40</v>
      </c>
      <c r="K56" s="238">
        <v>178.57348462499999</v>
      </c>
      <c r="L56" s="238">
        <v>192.86712566</v>
      </c>
      <c r="M56" s="238">
        <v>189.02911069699999</v>
      </c>
      <c r="N56" s="238">
        <v>273.88038948500002</v>
      </c>
      <c r="O56" s="238">
        <v>447.370349605</v>
      </c>
      <c r="P56" s="238">
        <v>389.65846286200002</v>
      </c>
      <c r="Q56" s="238">
        <v>320.903926544</v>
      </c>
      <c r="R56" s="238">
        <v>32.883458032299998</v>
      </c>
      <c r="S56" s="238">
        <v>271.14017488100001</v>
      </c>
      <c r="T56" s="238">
        <v>319.26338920000001</v>
      </c>
      <c r="U56" s="238">
        <v>276.83980668999999</v>
      </c>
      <c r="V56" s="238">
        <v>474.65138686099999</v>
      </c>
      <c r="W56" s="238">
        <v>439.71136866199998</v>
      </c>
      <c r="X56" s="238">
        <v>477.95287695600001</v>
      </c>
      <c r="Y56" s="238">
        <v>430.173465432</v>
      </c>
      <c r="Z56" s="238">
        <v>224.953998802</v>
      </c>
      <c r="AA56" s="238">
        <v>322.72257650500001</v>
      </c>
      <c r="AB56" s="238">
        <v>435.17893687499998</v>
      </c>
      <c r="AC56" s="238">
        <v>264.94998595499999</v>
      </c>
      <c r="AD56" s="238">
        <v>173.883663031</v>
      </c>
      <c r="AE56" s="238">
        <v>222.136308437</v>
      </c>
      <c r="AF56" s="238">
        <v>241.77024743999999</v>
      </c>
      <c r="AG56" s="238">
        <v>552.51708263600005</v>
      </c>
      <c r="AH56" s="238">
        <v>176.122646804</v>
      </c>
      <c r="AI56" s="238">
        <v>409.97914184899997</v>
      </c>
      <c r="AJ56" s="238">
        <v>198.235983882</v>
      </c>
      <c r="AK56" s="238">
        <v>154.392595763</v>
      </c>
      <c r="AL56" s="238">
        <v>182.38379378400001</v>
      </c>
      <c r="AM56" s="238">
        <v>191.070487281</v>
      </c>
      <c r="AN56" s="238">
        <v>88.973446903099997</v>
      </c>
      <c r="AO56" s="238">
        <v>243.55681939300001</v>
      </c>
      <c r="AP56" s="238">
        <v>240.30489341000001</v>
      </c>
      <c r="AQ56" s="238">
        <v>286.79664238599997</v>
      </c>
      <c r="AR56" s="238">
        <v>296.150556397</v>
      </c>
      <c r="AS56" s="238">
        <v>95.846534011800003</v>
      </c>
      <c r="AT56" s="238">
        <v>363.07616379500001</v>
      </c>
      <c r="AU56" s="238">
        <v>348.36545482700001</v>
      </c>
      <c r="AV56" s="238">
        <v>91.448392084899993</v>
      </c>
      <c r="AW56" s="238">
        <v>188.77505147599999</v>
      </c>
      <c r="AX56" s="238">
        <v>132.92346159100001</v>
      </c>
      <c r="AY56" s="238">
        <v>274.03455206699999</v>
      </c>
      <c r="AZ56" s="238">
        <v>232.87444260000001</v>
      </c>
      <c r="BA56" s="238">
        <v>250.24164706100001</v>
      </c>
      <c r="BB56" s="238">
        <v>313.15112718900002</v>
      </c>
      <c r="BC56" s="238">
        <v>206.83908943700001</v>
      </c>
    </row>
    <row r="57" spans="1:55" s="223" customFormat="1" ht="16" x14ac:dyDescent="0.2">
      <c r="A57" s="239" t="s">
        <v>220</v>
      </c>
      <c r="B57" s="223">
        <v>70900662</v>
      </c>
      <c r="C57" s="223">
        <v>70918530</v>
      </c>
      <c r="D57" s="223" t="s">
        <v>33</v>
      </c>
      <c r="E57" s="223" t="s">
        <v>2983</v>
      </c>
      <c r="F57" s="223" t="s">
        <v>2982</v>
      </c>
      <c r="G57" s="223" t="s">
        <v>3089</v>
      </c>
      <c r="H57" s="240" t="s">
        <v>9336</v>
      </c>
      <c r="I57" s="240"/>
      <c r="J57" s="233" t="s">
        <v>40</v>
      </c>
      <c r="K57" s="242"/>
      <c r="L57" s="242"/>
      <c r="M57" s="242"/>
      <c r="N57" s="242"/>
      <c r="O57" s="242"/>
      <c r="P57" s="242"/>
      <c r="Q57" s="242"/>
      <c r="R57" s="242"/>
      <c r="S57" s="242"/>
      <c r="T57" s="242">
        <v>5.9073706559000003</v>
      </c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  <c r="AJ57" s="242"/>
      <c r="AK57" s="242"/>
      <c r="AL57" s="242"/>
      <c r="AM57" s="242"/>
      <c r="AN57" s="242"/>
      <c r="AO57" s="242"/>
      <c r="AP57" s="242"/>
      <c r="AQ57" s="242"/>
      <c r="AR57" s="242"/>
      <c r="AS57" s="242"/>
      <c r="AT57" s="242"/>
      <c r="AU57" s="242"/>
      <c r="AV57" s="242"/>
      <c r="AW57" s="242"/>
      <c r="AX57" s="242"/>
      <c r="AY57" s="242"/>
      <c r="AZ57" s="242"/>
      <c r="BA57" s="242"/>
      <c r="BB57" s="242"/>
      <c r="BC57" s="242"/>
    </row>
    <row r="58" spans="1:55" ht="16" x14ac:dyDescent="0.2">
      <c r="A58" s="228" t="s">
        <v>220</v>
      </c>
      <c r="B58" s="224">
        <v>70049522</v>
      </c>
      <c r="C58" s="224">
        <v>70077591</v>
      </c>
      <c r="D58" s="224" t="s">
        <v>33</v>
      </c>
      <c r="E58" s="224" t="s">
        <v>2985</v>
      </c>
      <c r="F58" s="224" t="s">
        <v>103</v>
      </c>
      <c r="G58" s="224" t="s">
        <v>2986</v>
      </c>
      <c r="H58" s="229" t="s">
        <v>9336</v>
      </c>
      <c r="I58" s="232"/>
      <c r="J58" s="230" t="s">
        <v>40</v>
      </c>
      <c r="K58" s="231">
        <v>628.95333862300004</v>
      </c>
      <c r="L58" s="231">
        <v>705.20171507500004</v>
      </c>
      <c r="M58" s="231">
        <v>717.68530204299998</v>
      </c>
      <c r="N58" s="231">
        <v>1100.6269030000001</v>
      </c>
      <c r="O58" s="231">
        <v>708.06183583400002</v>
      </c>
      <c r="P58" s="231">
        <v>725.668394734</v>
      </c>
      <c r="Q58" s="231">
        <v>660.32245371399995</v>
      </c>
      <c r="R58" s="231">
        <v>89.979674491300003</v>
      </c>
      <c r="S58" s="231">
        <v>880.50164010900005</v>
      </c>
      <c r="T58" s="231">
        <v>530.685664342</v>
      </c>
      <c r="U58" s="231">
        <v>871.47985795500006</v>
      </c>
      <c r="V58" s="231">
        <v>884.631440322</v>
      </c>
      <c r="W58" s="231">
        <v>1024.10477055</v>
      </c>
      <c r="X58" s="231">
        <v>818.06159524099996</v>
      </c>
      <c r="Y58" s="231">
        <v>1153.2769619400001</v>
      </c>
      <c r="Z58" s="231">
        <v>938.21139145799998</v>
      </c>
      <c r="AA58" s="231">
        <v>859.58924321699999</v>
      </c>
      <c r="AB58" s="231">
        <v>974.07433475000005</v>
      </c>
      <c r="AC58" s="231">
        <v>780.63668899499999</v>
      </c>
      <c r="AD58" s="231">
        <v>654.262021043</v>
      </c>
      <c r="AE58" s="231">
        <v>792.52887467200003</v>
      </c>
      <c r="AF58" s="231">
        <v>765.94921754799998</v>
      </c>
      <c r="AG58" s="231">
        <v>1046.23098858</v>
      </c>
      <c r="AH58" s="231">
        <v>834.91245239</v>
      </c>
      <c r="AI58" s="231">
        <v>871.74539558200001</v>
      </c>
      <c r="AJ58" s="231"/>
      <c r="AK58" s="231">
        <v>553.178544622</v>
      </c>
      <c r="AL58" s="231">
        <v>273.657367728</v>
      </c>
      <c r="AM58" s="231">
        <v>704.04778018499997</v>
      </c>
      <c r="AN58" s="231">
        <v>1100.9998234</v>
      </c>
      <c r="AO58" s="231">
        <v>603.59478319200002</v>
      </c>
      <c r="AP58" s="231">
        <v>458.27779352900001</v>
      </c>
      <c r="AQ58" s="231">
        <v>784.20150170600004</v>
      </c>
      <c r="AR58" s="231">
        <v>1638.37131905</v>
      </c>
      <c r="AS58" s="231">
        <v>564.74752546399998</v>
      </c>
      <c r="AT58" s="231">
        <v>1556.6911543599999</v>
      </c>
      <c r="AU58" s="231">
        <v>1154.3372529200001</v>
      </c>
      <c r="AV58" s="231">
        <v>1069.50253174</v>
      </c>
      <c r="AW58" s="231">
        <v>607.07841732400004</v>
      </c>
      <c r="AX58" s="231">
        <v>564.64147095299995</v>
      </c>
      <c r="AY58" s="231">
        <v>754.11992514899998</v>
      </c>
      <c r="AZ58" s="231">
        <v>1156.761755</v>
      </c>
      <c r="BA58" s="231">
        <v>617.13721736900004</v>
      </c>
      <c r="BB58" s="231">
        <v>898.16053312899999</v>
      </c>
      <c r="BC58" s="231">
        <v>761.48586305000003</v>
      </c>
    </row>
    <row r="59" spans="1:55" ht="16" x14ac:dyDescent="0.2">
      <c r="A59" s="228" t="s">
        <v>220</v>
      </c>
      <c r="B59" s="224">
        <v>70924940</v>
      </c>
      <c r="C59" s="224">
        <v>70953011</v>
      </c>
      <c r="D59" s="224" t="s">
        <v>33</v>
      </c>
      <c r="E59" s="224" t="s">
        <v>2985</v>
      </c>
      <c r="F59" s="224" t="s">
        <v>103</v>
      </c>
      <c r="G59" s="224" t="s">
        <v>103</v>
      </c>
      <c r="H59" s="229" t="s">
        <v>9336</v>
      </c>
      <c r="I59" s="229"/>
      <c r="J59" s="233" t="s">
        <v>40</v>
      </c>
      <c r="K59" s="231">
        <v>634.42867154800001</v>
      </c>
      <c r="L59" s="231">
        <v>711.96119785400003</v>
      </c>
      <c r="M59" s="231">
        <v>478.15184440199999</v>
      </c>
      <c r="N59" s="231">
        <v>1181.3682490199999</v>
      </c>
      <c r="O59" s="231">
        <v>602.25047030400003</v>
      </c>
      <c r="P59" s="231">
        <v>552.41222781099998</v>
      </c>
      <c r="Q59" s="231">
        <v>582.87413799700005</v>
      </c>
      <c r="R59" s="231">
        <v>90.153997903800004</v>
      </c>
      <c r="S59" s="231">
        <v>559.06264191800005</v>
      </c>
      <c r="T59" s="231">
        <v>613.73598425600005</v>
      </c>
      <c r="U59" s="231">
        <v>503.16108167800002</v>
      </c>
      <c r="V59" s="231">
        <v>826.93885228500005</v>
      </c>
      <c r="W59" s="231">
        <v>607.34746073099996</v>
      </c>
      <c r="X59" s="231">
        <v>525.20664889299997</v>
      </c>
      <c r="Y59" s="231">
        <v>619.70614267099995</v>
      </c>
      <c r="Z59" s="231">
        <v>565.31295686600004</v>
      </c>
      <c r="AA59" s="231">
        <v>499.57592577299999</v>
      </c>
      <c r="AB59" s="231">
        <v>671.07105512800001</v>
      </c>
      <c r="AC59" s="231">
        <v>412.491355946</v>
      </c>
      <c r="AD59" s="231">
        <v>539.15253407</v>
      </c>
      <c r="AE59" s="231">
        <v>656.567149019</v>
      </c>
      <c r="AF59" s="231">
        <v>967.45264095300001</v>
      </c>
      <c r="AG59" s="231">
        <v>668.69700618800005</v>
      </c>
      <c r="AH59" s="231">
        <v>684.36369693400002</v>
      </c>
      <c r="AI59" s="231">
        <v>608.53912065300005</v>
      </c>
      <c r="AJ59" s="231">
        <v>1040.73891538</v>
      </c>
      <c r="AK59" s="231">
        <v>372.8726795</v>
      </c>
      <c r="AL59" s="231">
        <v>260.35857190000002</v>
      </c>
      <c r="AM59" s="231">
        <v>464.20592139299998</v>
      </c>
      <c r="AN59" s="231">
        <v>785.31337453900005</v>
      </c>
      <c r="AO59" s="231">
        <v>538.84782890500003</v>
      </c>
      <c r="AP59" s="231">
        <v>390.03103968400001</v>
      </c>
      <c r="AQ59" s="231">
        <v>721.42609639399996</v>
      </c>
      <c r="AR59" s="231">
        <v>1116.78925841</v>
      </c>
      <c r="AS59" s="231">
        <v>505.926209556</v>
      </c>
      <c r="AT59" s="231">
        <v>814.68909732199995</v>
      </c>
      <c r="AU59" s="231">
        <v>757.88269046300002</v>
      </c>
      <c r="AV59" s="231">
        <v>988.15581113899998</v>
      </c>
      <c r="AW59" s="231">
        <v>635.03898074799997</v>
      </c>
      <c r="AX59" s="231">
        <v>565.20468070599998</v>
      </c>
      <c r="AY59" s="231">
        <v>467.97770679000001</v>
      </c>
      <c r="AZ59" s="231">
        <v>1017.12444143</v>
      </c>
      <c r="BA59" s="231">
        <v>616.146229586</v>
      </c>
      <c r="BB59" s="231">
        <v>780.85510644099998</v>
      </c>
      <c r="BC59" s="231">
        <v>767.42572963800001</v>
      </c>
    </row>
    <row r="60" spans="1:55" s="235" customFormat="1" ht="16" x14ac:dyDescent="0.2">
      <c r="A60" s="234" t="s">
        <v>77</v>
      </c>
      <c r="B60" s="235">
        <v>206205428</v>
      </c>
      <c r="C60" s="235">
        <v>206464443</v>
      </c>
      <c r="D60" s="235" t="s">
        <v>33</v>
      </c>
      <c r="E60" s="235" t="s">
        <v>2987</v>
      </c>
      <c r="F60" s="235" t="s">
        <v>86</v>
      </c>
      <c r="G60" s="235" t="s">
        <v>2988</v>
      </c>
      <c r="H60" s="236" t="s">
        <v>121</v>
      </c>
      <c r="I60" s="236"/>
      <c r="J60" s="230" t="s">
        <v>40</v>
      </c>
      <c r="K60" s="238">
        <v>268.73602964600002</v>
      </c>
      <c r="L60" s="238">
        <v>503.32318369400002</v>
      </c>
      <c r="M60" s="238">
        <v>625.52508530299997</v>
      </c>
      <c r="N60" s="238">
        <v>34.4249632621</v>
      </c>
      <c r="O60" s="238">
        <v>249.575435433</v>
      </c>
      <c r="P60" s="238">
        <v>308.89454776299999</v>
      </c>
      <c r="Q60" s="238">
        <v>119.835867603</v>
      </c>
      <c r="R60" s="238">
        <v>74.321624264899995</v>
      </c>
      <c r="S60" s="238">
        <v>321.77348092699998</v>
      </c>
      <c r="T60" s="238">
        <v>415.864482114</v>
      </c>
      <c r="U60" s="238">
        <v>290.13620281599998</v>
      </c>
      <c r="V60" s="238">
        <v>4005.1031068799998</v>
      </c>
      <c r="W60" s="238">
        <v>3681.5351364600001</v>
      </c>
      <c r="X60" s="238">
        <v>369.74238461300001</v>
      </c>
      <c r="Y60" s="238">
        <v>412.10870433100001</v>
      </c>
      <c r="Z60" s="238">
        <v>351.84453236600001</v>
      </c>
      <c r="AA60" s="238">
        <v>387.28008933199999</v>
      </c>
      <c r="AB60" s="238">
        <v>325.43915585299999</v>
      </c>
      <c r="AC60" s="238">
        <v>226.75256864400001</v>
      </c>
      <c r="AD60" s="238">
        <v>496.674125194</v>
      </c>
      <c r="AE60" s="238">
        <v>456.12951528299999</v>
      </c>
      <c r="AF60" s="238">
        <v>284.43558522400002</v>
      </c>
      <c r="AG60" s="238">
        <v>197.180377526</v>
      </c>
      <c r="AH60" s="238">
        <v>358.02584904899999</v>
      </c>
      <c r="AI60" s="238">
        <v>260.313292418</v>
      </c>
      <c r="AJ60" s="238">
        <v>363.43263711600002</v>
      </c>
      <c r="AK60" s="238">
        <v>177.04460528199999</v>
      </c>
      <c r="AL60" s="238">
        <v>105.737549969</v>
      </c>
      <c r="AM60" s="238">
        <v>286.60573092200002</v>
      </c>
      <c r="AN60" s="238">
        <v>107.644090664</v>
      </c>
      <c r="AO60" s="238">
        <v>357.31418078500002</v>
      </c>
      <c r="AP60" s="238">
        <v>37.966486071600002</v>
      </c>
      <c r="AQ60" s="238">
        <v>546.411229284</v>
      </c>
      <c r="AR60" s="238">
        <v>561.81798232999995</v>
      </c>
      <c r="AS60" s="238">
        <v>109.354116168</v>
      </c>
      <c r="AT60" s="238">
        <v>304.177461451</v>
      </c>
      <c r="AU60" s="238">
        <v>234.69352329</v>
      </c>
      <c r="AV60" s="238">
        <v>608.94051319699997</v>
      </c>
      <c r="AW60" s="238">
        <v>835.56970728700003</v>
      </c>
      <c r="AX60" s="238">
        <v>863.72752875499998</v>
      </c>
      <c r="AY60" s="238">
        <v>198.66733948699999</v>
      </c>
      <c r="AZ60" s="238">
        <v>318.03459303</v>
      </c>
      <c r="BA60" s="238">
        <v>184.165301618</v>
      </c>
      <c r="BB60" s="238">
        <v>392.42981948599999</v>
      </c>
      <c r="BC60" s="238">
        <v>456.551670844</v>
      </c>
    </row>
    <row r="61" spans="1:55" ht="16" x14ac:dyDescent="0.2">
      <c r="A61" s="228" t="s">
        <v>77</v>
      </c>
      <c r="B61" s="224">
        <v>144892046</v>
      </c>
      <c r="C61" s="224">
        <v>145093246</v>
      </c>
      <c r="D61" s="224" t="s">
        <v>40</v>
      </c>
      <c r="E61" s="224" t="s">
        <v>2990</v>
      </c>
      <c r="F61" s="224" t="s">
        <v>2989</v>
      </c>
      <c r="G61" s="224" t="s">
        <v>2989</v>
      </c>
      <c r="H61" s="229" t="s">
        <v>3121</v>
      </c>
      <c r="I61" s="232">
        <v>2.7113947102854801E-8</v>
      </c>
      <c r="J61" s="237">
        <f>AVERAGE(K61:BC61)/AVERAGE(K60:BC60)</f>
        <v>0.53918548010534983</v>
      </c>
      <c r="K61" s="231">
        <v>291.98578501600002</v>
      </c>
      <c r="L61" s="231">
        <v>239.439920207</v>
      </c>
      <c r="M61" s="231">
        <v>245.843536226</v>
      </c>
      <c r="N61" s="231">
        <v>81.074307213200001</v>
      </c>
      <c r="O61" s="231">
        <v>247.404914316</v>
      </c>
      <c r="P61" s="231">
        <v>281.98981928400002</v>
      </c>
      <c r="Q61" s="231">
        <v>189.281922584</v>
      </c>
      <c r="R61" s="231">
        <v>42.7162831674</v>
      </c>
      <c r="S61" s="231">
        <v>189.548814136</v>
      </c>
      <c r="T61" s="231">
        <v>237.858744398</v>
      </c>
      <c r="U61" s="231">
        <v>194.954744425</v>
      </c>
      <c r="V61" s="231">
        <v>1836.71120017</v>
      </c>
      <c r="W61" s="231">
        <v>1487.2077739599999</v>
      </c>
      <c r="X61" s="231">
        <v>155.708564473</v>
      </c>
      <c r="Y61" s="231">
        <v>189.705167246</v>
      </c>
      <c r="Z61" s="231">
        <v>233.74459689099999</v>
      </c>
      <c r="AA61" s="231">
        <v>203.96017607100001</v>
      </c>
      <c r="AB61" s="231">
        <v>272.05097930699998</v>
      </c>
      <c r="AC61" s="231">
        <v>189.92184451399999</v>
      </c>
      <c r="AD61" s="231">
        <v>309.115611844</v>
      </c>
      <c r="AE61" s="231">
        <v>274.65661317899998</v>
      </c>
      <c r="AF61" s="231">
        <v>242.11284982199999</v>
      </c>
      <c r="AG61" s="231">
        <v>111.582830401</v>
      </c>
      <c r="AH61" s="231">
        <v>149.485511976</v>
      </c>
      <c r="AI61" s="231">
        <v>138.872058909</v>
      </c>
      <c r="AJ61" s="231">
        <v>247.79497985200001</v>
      </c>
      <c r="AK61" s="231">
        <v>106.0748632</v>
      </c>
      <c r="AL61" s="231">
        <v>40.857554598999997</v>
      </c>
      <c r="AM61" s="231">
        <v>189.980677568</v>
      </c>
      <c r="AN61" s="231">
        <v>85.755331059499994</v>
      </c>
      <c r="AO61" s="231">
        <v>262.65756145500001</v>
      </c>
      <c r="AP61" s="231">
        <v>30.739760792599998</v>
      </c>
      <c r="AQ61" s="231">
        <v>438.20367733799998</v>
      </c>
      <c r="AR61" s="231">
        <v>254.73481269300001</v>
      </c>
      <c r="AS61" s="231">
        <v>34.785134114100003</v>
      </c>
      <c r="AT61" s="231">
        <v>111.857047732</v>
      </c>
      <c r="AU61" s="231">
        <v>109.332731912</v>
      </c>
      <c r="AV61" s="231">
        <v>294.839872399</v>
      </c>
      <c r="AW61" s="231">
        <v>384.377455742</v>
      </c>
      <c r="AX61" s="231">
        <v>373.91163438000001</v>
      </c>
      <c r="AY61" s="231">
        <v>78.384190799199999</v>
      </c>
      <c r="AZ61" s="231">
        <v>180.53607421300001</v>
      </c>
      <c r="BA61" s="231">
        <v>106.567517385</v>
      </c>
      <c r="BB61" s="231">
        <v>219.031424843</v>
      </c>
      <c r="BC61" s="231">
        <v>315.30354084300001</v>
      </c>
    </row>
    <row r="62" spans="1:55" ht="16" x14ac:dyDescent="0.2">
      <c r="A62" s="228" t="s">
        <v>77</v>
      </c>
      <c r="B62" s="224">
        <v>121185061</v>
      </c>
      <c r="C62" s="224">
        <v>121389200</v>
      </c>
      <c r="D62" s="224" t="s">
        <v>33</v>
      </c>
      <c r="E62" s="224" t="s">
        <v>2992</v>
      </c>
      <c r="F62" s="224" t="s">
        <v>2991</v>
      </c>
      <c r="G62" s="224" t="s">
        <v>2991</v>
      </c>
      <c r="H62" s="229" t="s">
        <v>3121</v>
      </c>
      <c r="I62" s="232">
        <v>3.2900449559320198E-8</v>
      </c>
      <c r="J62" s="237">
        <f>AVERAGE(K62:BC62)/AVERAGE(K60:BC60)</f>
        <v>0.40522135206565763</v>
      </c>
      <c r="K62" s="231">
        <v>193.60420131399999</v>
      </c>
      <c r="L62" s="231">
        <v>255.128523417</v>
      </c>
      <c r="M62" s="231">
        <v>237.779020911</v>
      </c>
      <c r="N62" s="231">
        <v>91.873019402099999</v>
      </c>
      <c r="O62" s="231">
        <v>293.169592282</v>
      </c>
      <c r="P62" s="231">
        <v>262.23640688299997</v>
      </c>
      <c r="Q62" s="231">
        <v>235.98645666199999</v>
      </c>
      <c r="R62" s="231">
        <v>34.654042799499997</v>
      </c>
      <c r="S62" s="231">
        <v>180.19822992799999</v>
      </c>
      <c r="T62" s="231">
        <v>176.97196638099999</v>
      </c>
      <c r="U62" s="231">
        <v>163.97219946499999</v>
      </c>
      <c r="V62" s="231">
        <v>878.33915159200001</v>
      </c>
      <c r="W62" s="231">
        <v>753.29030557600004</v>
      </c>
      <c r="X62" s="231">
        <v>150.894231424</v>
      </c>
      <c r="Y62" s="231">
        <v>172.153396251</v>
      </c>
      <c r="Z62" s="231">
        <v>168.892700609</v>
      </c>
      <c r="AA62" s="231">
        <v>148.95388051200001</v>
      </c>
      <c r="AB62" s="231">
        <v>163.04285710299999</v>
      </c>
      <c r="AC62" s="231">
        <v>110.034802771</v>
      </c>
      <c r="AD62" s="231">
        <v>250.926700821</v>
      </c>
      <c r="AE62" s="231">
        <v>222.598495724</v>
      </c>
      <c r="AF62" s="231">
        <v>181.91861106900001</v>
      </c>
      <c r="AG62" s="231">
        <v>95.663598129500002</v>
      </c>
      <c r="AH62" s="231">
        <v>139.87461883899999</v>
      </c>
      <c r="AI62" s="231">
        <v>162.86234171199999</v>
      </c>
      <c r="AJ62" s="231">
        <v>132.157322588</v>
      </c>
      <c r="AK62" s="231">
        <v>147.800164024</v>
      </c>
      <c r="AL62" s="231">
        <v>45.598142988299998</v>
      </c>
      <c r="AM62" s="231">
        <v>143.750994029</v>
      </c>
      <c r="AN62" s="231">
        <v>66.055418898499994</v>
      </c>
      <c r="AO62" s="231">
        <v>188.20944255399999</v>
      </c>
      <c r="AP62" s="231">
        <v>21.306032623499998</v>
      </c>
      <c r="AQ62" s="231">
        <v>344.61557277899999</v>
      </c>
      <c r="AR62" s="231">
        <v>238.98578291000001</v>
      </c>
      <c r="AS62" s="231">
        <v>37.734290967100002</v>
      </c>
      <c r="AT62" s="231">
        <v>98.434786261100001</v>
      </c>
      <c r="AU62" s="231">
        <v>96.168615236899996</v>
      </c>
      <c r="AV62" s="231">
        <v>281.18193387500003</v>
      </c>
      <c r="AW62" s="231">
        <v>376.887099374</v>
      </c>
      <c r="AX62" s="231">
        <v>333.62232634399999</v>
      </c>
      <c r="AY62" s="231">
        <v>86.662538294399994</v>
      </c>
      <c r="AZ62" s="231">
        <v>97.511971852800002</v>
      </c>
      <c r="BA62" s="231">
        <v>119.49063849300001</v>
      </c>
      <c r="BB62" s="231">
        <v>151.637140276</v>
      </c>
      <c r="BC62" s="231">
        <v>212.537702943</v>
      </c>
    </row>
    <row r="63" spans="1:55" s="223" customFormat="1" ht="16" x14ac:dyDescent="0.2">
      <c r="A63" s="239" t="s">
        <v>77</v>
      </c>
      <c r="B63" s="223">
        <v>143972638</v>
      </c>
      <c r="C63" s="223">
        <v>144069704</v>
      </c>
      <c r="D63" s="223" t="s">
        <v>33</v>
      </c>
      <c r="E63" s="223" t="s">
        <v>2994</v>
      </c>
      <c r="F63" s="223" t="s">
        <v>2993</v>
      </c>
      <c r="G63" s="223" t="s">
        <v>2993</v>
      </c>
      <c r="H63" s="240" t="s">
        <v>3121</v>
      </c>
      <c r="I63" s="241">
        <v>5.1792547772953701E-9</v>
      </c>
      <c r="J63" s="233">
        <f>AVERAGE(K63:BC63)/AVERAGE(K60:BC60)</f>
        <v>0.1573367016456555</v>
      </c>
      <c r="K63" s="242">
        <v>45.951837146000003</v>
      </c>
      <c r="L63" s="242">
        <v>81.915239909299999</v>
      </c>
      <c r="M63" s="242">
        <v>113.286967484</v>
      </c>
      <c r="N63" s="242">
        <v>30.157213996599999</v>
      </c>
      <c r="O63" s="242">
        <v>80.947109587499995</v>
      </c>
      <c r="P63" s="242">
        <v>104.241469372</v>
      </c>
      <c r="Q63" s="242">
        <v>69.537237572400002</v>
      </c>
      <c r="R63" s="242">
        <v>15.9356857396</v>
      </c>
      <c r="S63" s="242">
        <v>47.167974417499998</v>
      </c>
      <c r="T63" s="242">
        <v>45.537724740999998</v>
      </c>
      <c r="U63" s="242">
        <v>38.732117533100002</v>
      </c>
      <c r="V63" s="242">
        <v>644.75909986500005</v>
      </c>
      <c r="W63" s="242">
        <v>540.16677208700003</v>
      </c>
      <c r="X63" s="242">
        <v>37.184617965500003</v>
      </c>
      <c r="Y63" s="242">
        <v>42.252691545700003</v>
      </c>
      <c r="Z63" s="242">
        <v>35.9487136957</v>
      </c>
      <c r="AA63" s="242">
        <v>47.487054712300001</v>
      </c>
      <c r="AB63" s="242">
        <v>31.6043253986</v>
      </c>
      <c r="AC63" s="242">
        <v>37.809643217199998</v>
      </c>
      <c r="AD63" s="242">
        <v>53.818914851400002</v>
      </c>
      <c r="AE63" s="242">
        <v>37.176733902199999</v>
      </c>
      <c r="AF63" s="242">
        <v>61.584798123299997</v>
      </c>
      <c r="AG63" s="242">
        <v>32.853605325499998</v>
      </c>
      <c r="AH63" s="242">
        <v>66.208870945900003</v>
      </c>
      <c r="AI63" s="242">
        <v>41.333505800899999</v>
      </c>
      <c r="AJ63" s="242">
        <v>49.558995970399998</v>
      </c>
      <c r="AK63" s="242">
        <v>30.565144040100002</v>
      </c>
      <c r="AL63" s="242">
        <v>16.825619698099999</v>
      </c>
      <c r="AM63" s="242">
        <v>17.171897077699999</v>
      </c>
      <c r="AN63" s="242">
        <v>8.2391514557000001</v>
      </c>
      <c r="AO63" s="242">
        <v>60.433398990699999</v>
      </c>
      <c r="AP63" s="242">
        <v>12.342636214200001</v>
      </c>
      <c r="AQ63" s="242">
        <v>132.04551744400001</v>
      </c>
      <c r="AR63" s="242">
        <v>71.777913199300002</v>
      </c>
      <c r="AS63" s="242">
        <v>16.262486854399999</v>
      </c>
      <c r="AT63" s="242">
        <v>28.632799102100002</v>
      </c>
      <c r="AU63" s="242">
        <v>23.201847342299999</v>
      </c>
      <c r="AV63" s="242">
        <v>127.847344824</v>
      </c>
      <c r="AW63" s="242">
        <v>119.803210049</v>
      </c>
      <c r="AX63" s="242">
        <v>148.73587358099999</v>
      </c>
      <c r="AY63" s="242">
        <v>19.1543382642</v>
      </c>
      <c r="AZ63" s="242">
        <v>16.633888757200001</v>
      </c>
      <c r="BA63" s="242">
        <v>33.768389505099996</v>
      </c>
      <c r="BB63" s="242">
        <v>77.155242984200001</v>
      </c>
      <c r="BC63" s="242">
        <v>79.493195256999996</v>
      </c>
    </row>
    <row r="64" spans="1:55" ht="16" x14ac:dyDescent="0.2">
      <c r="A64" s="228" t="s">
        <v>211</v>
      </c>
      <c r="B64" s="224">
        <v>143851367</v>
      </c>
      <c r="C64" s="224">
        <v>143902079</v>
      </c>
      <c r="D64" s="224" t="s">
        <v>40</v>
      </c>
      <c r="E64" s="224" t="s">
        <v>2996</v>
      </c>
      <c r="F64" s="224" t="s">
        <v>101</v>
      </c>
      <c r="G64" s="224" t="s">
        <v>2997</v>
      </c>
      <c r="H64" s="250" t="s">
        <v>9336</v>
      </c>
      <c r="I64" s="250"/>
      <c r="J64" s="237" t="s">
        <v>40</v>
      </c>
      <c r="K64" s="231">
        <v>218.93628056599999</v>
      </c>
      <c r="L64" s="231">
        <v>343.812859108</v>
      </c>
      <c r="M64" s="231">
        <v>1095.47814027</v>
      </c>
      <c r="N64" s="231">
        <v>315.92224113999998</v>
      </c>
      <c r="O64" s="231">
        <v>304.48852521399999</v>
      </c>
      <c r="P64" s="231">
        <v>314.08595805300001</v>
      </c>
      <c r="Q64" s="231">
        <v>285.11504661100003</v>
      </c>
      <c r="R64" s="231">
        <v>22.062236200499999</v>
      </c>
      <c r="S64" s="231">
        <v>203.40789220100001</v>
      </c>
      <c r="T64" s="231">
        <v>284.45136524600002</v>
      </c>
      <c r="U64" s="231">
        <v>316.43370629200001</v>
      </c>
      <c r="V64" s="231">
        <v>525.29510728900004</v>
      </c>
      <c r="W64" s="231">
        <v>319.66109907499998</v>
      </c>
      <c r="X64" s="231">
        <v>291.184721072</v>
      </c>
      <c r="Y64" s="231">
        <v>394.38168702600001</v>
      </c>
      <c r="Z64" s="231">
        <v>202.40974536799999</v>
      </c>
      <c r="AA64" s="231">
        <v>284.92232827399999</v>
      </c>
      <c r="AB64" s="231">
        <v>604.41519010499997</v>
      </c>
      <c r="AC64" s="231">
        <v>222.437640534</v>
      </c>
      <c r="AD64" s="231">
        <v>110.28120015099999</v>
      </c>
      <c r="AE64" s="231">
        <v>208.71994336</v>
      </c>
      <c r="AF64" s="231">
        <v>329.56979606700003</v>
      </c>
      <c r="AG64" s="231">
        <v>307.17659972400003</v>
      </c>
      <c r="AH64" s="231">
        <v>192.32760090400001</v>
      </c>
      <c r="AI64" s="231">
        <v>378.68718328</v>
      </c>
      <c r="AJ64" s="231">
        <v>495.58995970400002</v>
      </c>
      <c r="AK64" s="231">
        <v>142.335516055</v>
      </c>
      <c r="AL64" s="231">
        <v>150.35871981899999</v>
      </c>
      <c r="AM64" s="231">
        <v>95.535243640600001</v>
      </c>
      <c r="AN64" s="231">
        <v>199.15481907500001</v>
      </c>
      <c r="AO64" s="231">
        <v>237.94257135199999</v>
      </c>
      <c r="AP64" s="231">
        <v>151.08579173300001</v>
      </c>
      <c r="AQ64" s="231">
        <v>161.703067683</v>
      </c>
      <c r="AR64" s="231">
        <v>707.92558010599998</v>
      </c>
      <c r="AS64" s="231">
        <v>127.87684792500001</v>
      </c>
      <c r="AT64" s="231">
        <v>328.648894477</v>
      </c>
      <c r="AU64" s="231">
        <v>206.76271846099999</v>
      </c>
      <c r="AV64" s="231">
        <v>746.44972214300003</v>
      </c>
      <c r="AW64" s="231">
        <v>168.377732409</v>
      </c>
      <c r="AX64" s="231">
        <v>117.751048584</v>
      </c>
      <c r="AY64" s="231">
        <v>287.31507396199999</v>
      </c>
      <c r="AZ64" s="231">
        <v>155.307605583</v>
      </c>
      <c r="BA64" s="231">
        <v>203.11317315400001</v>
      </c>
      <c r="BB64" s="231">
        <v>382.16760634600001</v>
      </c>
      <c r="BC64" s="231">
        <v>365.42621347800002</v>
      </c>
    </row>
    <row r="65" spans="1:55" s="235" customFormat="1" ht="16" x14ac:dyDescent="0.2">
      <c r="A65" s="234" t="s">
        <v>211</v>
      </c>
      <c r="B65" s="235">
        <v>143621448</v>
      </c>
      <c r="C65" s="235">
        <v>143725083</v>
      </c>
      <c r="D65" s="235" t="s">
        <v>33</v>
      </c>
      <c r="E65" s="235" t="s">
        <v>9338</v>
      </c>
      <c r="F65" s="235" t="s">
        <v>106</v>
      </c>
      <c r="G65" s="235" t="s">
        <v>2999</v>
      </c>
      <c r="H65" s="251" t="s">
        <v>9336</v>
      </c>
      <c r="I65" s="251"/>
      <c r="J65" s="230" t="s">
        <v>40</v>
      </c>
      <c r="K65" s="238">
        <v>46.836487965899998</v>
      </c>
      <c r="L65" s="238">
        <v>41.009981521900002</v>
      </c>
      <c r="M65" s="238">
        <v>37.504780963599998</v>
      </c>
      <c r="N65" s="238">
        <v>199.75351423399999</v>
      </c>
      <c r="O65" s="238">
        <v>39.832795869199998</v>
      </c>
      <c r="P65" s="238">
        <v>35.411235471099999</v>
      </c>
      <c r="Q65" s="238">
        <v>52.553981711900001</v>
      </c>
      <c r="R65" s="238">
        <v>92.493778406000004</v>
      </c>
      <c r="S65" s="238">
        <v>18.902439836300001</v>
      </c>
      <c r="T65" s="238">
        <v>20.671709082700001</v>
      </c>
      <c r="U65" s="238">
        <v>16.258626242799998</v>
      </c>
      <c r="V65" s="238">
        <v>21.094980144400001</v>
      </c>
      <c r="W65" s="238">
        <v>34.042095623199998</v>
      </c>
      <c r="X65" s="238">
        <v>29.7767089263</v>
      </c>
      <c r="Y65" s="238">
        <v>31.996851764700001</v>
      </c>
      <c r="Z65" s="238">
        <v>17.878778094200001</v>
      </c>
      <c r="AA65" s="238">
        <v>17.8643466549</v>
      </c>
      <c r="AB65" s="238">
        <v>18.571192611200001</v>
      </c>
      <c r="AC65" s="238">
        <v>6.5005571497499997</v>
      </c>
      <c r="AD65" s="238">
        <v>15.525323782599999</v>
      </c>
      <c r="AE65" s="238">
        <v>16.887983601399998</v>
      </c>
      <c r="AF65" s="238">
        <v>114.993162513</v>
      </c>
      <c r="AG65" s="238">
        <v>50.435789443300003</v>
      </c>
      <c r="AH65" s="238">
        <v>89.441854208300001</v>
      </c>
      <c r="AI65" s="238">
        <v>49.709311116899997</v>
      </c>
      <c r="AJ65" s="238">
        <v>49.558995970399998</v>
      </c>
      <c r="AK65" s="238">
        <v>25.004380425499999</v>
      </c>
      <c r="AL65" s="238">
        <v>5.8202296924499999</v>
      </c>
      <c r="AM65" s="238">
        <v>40.943675845999998</v>
      </c>
      <c r="AN65" s="238">
        <v>61.098352477699997</v>
      </c>
      <c r="AO65" s="238">
        <v>54.248505266899997</v>
      </c>
      <c r="AP65" s="238">
        <v>12.925505212499999</v>
      </c>
      <c r="AQ65" s="238">
        <v>37.302004662100003</v>
      </c>
      <c r="AR65" s="238">
        <v>35.888956599700002</v>
      </c>
      <c r="AS65" s="238">
        <v>31.8905784777</v>
      </c>
      <c r="AT65" s="238">
        <v>88.228428650699996</v>
      </c>
      <c r="AU65" s="238">
        <v>45.865061242499998</v>
      </c>
      <c r="AV65" s="238">
        <v>64.756281137100004</v>
      </c>
      <c r="AW65" s="238">
        <v>106.146691295</v>
      </c>
      <c r="AX65" s="238">
        <v>63.991605307900002</v>
      </c>
      <c r="AY65" s="238">
        <v>33.980469860900001</v>
      </c>
      <c r="AZ65" s="238">
        <v>47.482673611999999</v>
      </c>
      <c r="BA65" s="238">
        <v>28.256268912300001</v>
      </c>
      <c r="BB65" s="238">
        <v>36.137381887799997</v>
      </c>
      <c r="BC65" s="238">
        <v>65.910010905500002</v>
      </c>
    </row>
    <row r="66" spans="1:55" ht="16" x14ac:dyDescent="0.2">
      <c r="A66" s="228" t="s">
        <v>211</v>
      </c>
      <c r="B66" s="224">
        <v>143811967</v>
      </c>
      <c r="C66" s="224">
        <v>143836717</v>
      </c>
      <c r="D66" s="224" t="s">
        <v>40</v>
      </c>
      <c r="E66" s="224" t="s">
        <v>9339</v>
      </c>
      <c r="F66" s="224" t="s">
        <v>623</v>
      </c>
      <c r="G66" s="224" t="s">
        <v>3002</v>
      </c>
      <c r="H66" s="250" t="s">
        <v>9336</v>
      </c>
      <c r="I66" s="250"/>
      <c r="J66" s="237" t="s">
        <v>40</v>
      </c>
      <c r="K66" s="231">
        <v>105.412385996</v>
      </c>
      <c r="L66" s="231">
        <v>80.644644419000002</v>
      </c>
      <c r="M66" s="231">
        <v>202.68726102100001</v>
      </c>
      <c r="N66" s="231">
        <v>502.60356545000002</v>
      </c>
      <c r="O66" s="231">
        <v>96.774006481800001</v>
      </c>
      <c r="P66" s="231">
        <v>83.208219728900005</v>
      </c>
      <c r="Q66" s="231">
        <v>94.637353257800001</v>
      </c>
      <c r="R66" s="231">
        <v>190.03223619100001</v>
      </c>
      <c r="S66" s="231">
        <v>20.3752715659</v>
      </c>
      <c r="T66" s="231">
        <v>48.122215084300002</v>
      </c>
      <c r="U66" s="231">
        <v>23.589499458900001</v>
      </c>
      <c r="V66" s="231">
        <v>60.703251449200003</v>
      </c>
      <c r="W66" s="231">
        <v>54.854824443399998</v>
      </c>
      <c r="X66" s="231">
        <v>33.854616562799997</v>
      </c>
      <c r="Y66" s="231">
        <v>25.3875807712</v>
      </c>
      <c r="Z66" s="231">
        <v>18.125195400900001</v>
      </c>
      <c r="AA66" s="231">
        <v>36.426756647600001</v>
      </c>
      <c r="AB66" s="231">
        <v>21.147257375399999</v>
      </c>
      <c r="AC66" s="231">
        <v>8.3468046587</v>
      </c>
      <c r="AD66" s="231">
        <v>20.694755216400001</v>
      </c>
      <c r="AE66" s="231">
        <v>31.184900862700001</v>
      </c>
      <c r="AF66" s="231">
        <v>296.57232155299999</v>
      </c>
      <c r="AG66" s="231">
        <v>96.397772669800005</v>
      </c>
      <c r="AH66" s="231">
        <v>368.93128507199998</v>
      </c>
      <c r="AI66" s="231">
        <v>77.703436888200002</v>
      </c>
      <c r="AJ66" s="231">
        <v>231.27531452900001</v>
      </c>
      <c r="AK66" s="231">
        <v>52.044157834300002</v>
      </c>
      <c r="AL66" s="231">
        <v>16.342547910099999</v>
      </c>
      <c r="AM66" s="231">
        <v>60.101639771999999</v>
      </c>
      <c r="AN66" s="231">
        <v>42.1033381023</v>
      </c>
      <c r="AO66" s="231">
        <v>157.35767014499999</v>
      </c>
      <c r="AP66" s="231">
        <v>15.6858799634</v>
      </c>
      <c r="AQ66" s="231">
        <v>70.6896915154</v>
      </c>
      <c r="AR66" s="231">
        <v>119.164880282</v>
      </c>
      <c r="AS66" s="231">
        <v>54.822510852100002</v>
      </c>
      <c r="AT66" s="231">
        <v>131.082156196</v>
      </c>
      <c r="AU66" s="231">
        <v>96.5816445281</v>
      </c>
      <c r="AV66" s="231">
        <v>49.399115967699998</v>
      </c>
      <c r="AW66" s="231">
        <v>239.837823582</v>
      </c>
      <c r="AX66" s="231">
        <v>222.19885019500001</v>
      </c>
      <c r="AY66" s="231">
        <v>59.299970459800001</v>
      </c>
      <c r="AZ66" s="231">
        <v>76.328302327100005</v>
      </c>
      <c r="BA66" s="231">
        <v>65.833102686000004</v>
      </c>
      <c r="BB66" s="231">
        <v>145.44572350999999</v>
      </c>
      <c r="BC66" s="231">
        <v>412.90405916600002</v>
      </c>
    </row>
    <row r="67" spans="1:55" s="223" customFormat="1" ht="16" x14ac:dyDescent="0.2">
      <c r="A67" s="239" t="s">
        <v>211</v>
      </c>
      <c r="B67" s="223">
        <v>143642253</v>
      </c>
      <c r="C67" s="223">
        <v>143647646</v>
      </c>
      <c r="D67" s="223" t="s">
        <v>40</v>
      </c>
      <c r="E67" s="223" t="s">
        <v>3001</v>
      </c>
      <c r="F67" s="223" t="s">
        <v>3000</v>
      </c>
      <c r="G67" s="223" t="s">
        <v>3003</v>
      </c>
      <c r="H67" s="252" t="s">
        <v>9336</v>
      </c>
      <c r="I67" s="252"/>
      <c r="J67" s="233" t="s">
        <v>40</v>
      </c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  <c r="AJ67" s="242"/>
      <c r="AK67" s="242"/>
      <c r="AL67" s="242"/>
      <c r="AM67" s="242"/>
      <c r="AN67" s="242"/>
      <c r="AO67" s="242"/>
      <c r="AP67" s="242"/>
      <c r="AQ67" s="242"/>
      <c r="AR67" s="242"/>
      <c r="AS67" s="242"/>
      <c r="AT67" s="242"/>
      <c r="AU67" s="242"/>
      <c r="AV67" s="242"/>
      <c r="AW67" s="242"/>
      <c r="AX67" s="242"/>
      <c r="AY67" s="242"/>
      <c r="AZ67" s="242"/>
      <c r="BA67" s="242"/>
      <c r="BB67" s="242"/>
      <c r="BC67" s="242"/>
    </row>
    <row r="68" spans="1:55" ht="16" x14ac:dyDescent="0.2">
      <c r="A68" s="228" t="s">
        <v>157</v>
      </c>
      <c r="B68" s="224">
        <v>130536569</v>
      </c>
      <c r="C68" s="224">
        <v>130549898</v>
      </c>
      <c r="D68" s="224" t="s">
        <v>40</v>
      </c>
      <c r="E68" s="224" t="s">
        <v>3004</v>
      </c>
      <c r="F68" s="224" t="s">
        <v>1043</v>
      </c>
      <c r="G68" s="224" t="s">
        <v>3005</v>
      </c>
      <c r="H68" s="229" t="s">
        <v>9336</v>
      </c>
      <c r="I68" s="229"/>
      <c r="J68" s="237" t="s">
        <v>40</v>
      </c>
      <c r="K68" s="231"/>
      <c r="L68" s="231"/>
      <c r="M68" s="231"/>
      <c r="N68" s="231"/>
      <c r="O68" s="231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  <c r="AZ68" s="231"/>
      <c r="BA68" s="231"/>
      <c r="BB68" s="231"/>
      <c r="BC68" s="231"/>
    </row>
    <row r="69" spans="1:55" ht="16" x14ac:dyDescent="0.2">
      <c r="A69" s="228" t="s">
        <v>157</v>
      </c>
      <c r="B69" s="224">
        <v>130570845</v>
      </c>
      <c r="C69" s="224">
        <v>130584161</v>
      </c>
      <c r="D69" s="224" t="s">
        <v>33</v>
      </c>
      <c r="E69" s="224" t="s">
        <v>3004</v>
      </c>
      <c r="F69" s="224" t="s">
        <v>1043</v>
      </c>
      <c r="G69" s="224" t="s">
        <v>3006</v>
      </c>
      <c r="H69" s="229" t="s">
        <v>9336</v>
      </c>
      <c r="I69" s="229"/>
      <c r="J69" s="237" t="s">
        <v>40</v>
      </c>
      <c r="K69" s="231"/>
      <c r="L69" s="231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  <c r="AZ69" s="231">
        <v>101.12164012300001</v>
      </c>
      <c r="BA69" s="231"/>
      <c r="BB69" s="231"/>
      <c r="BC69" s="231"/>
    </row>
    <row r="70" spans="1:55" s="245" customFormat="1" ht="16" x14ac:dyDescent="0.2">
      <c r="A70" s="244" t="s">
        <v>187</v>
      </c>
      <c r="B70" s="245">
        <v>29453592</v>
      </c>
      <c r="C70" s="245">
        <v>29454964</v>
      </c>
      <c r="D70" s="245" t="s">
        <v>40</v>
      </c>
      <c r="E70" s="245" t="s">
        <v>3007</v>
      </c>
      <c r="F70" s="245" t="s">
        <v>1045</v>
      </c>
      <c r="G70" s="245" t="s">
        <v>1045</v>
      </c>
      <c r="H70" s="246" t="s">
        <v>9336</v>
      </c>
      <c r="I70" s="246"/>
      <c r="J70" s="247" t="s">
        <v>40</v>
      </c>
      <c r="K70" s="248">
        <v>995.49612476499999</v>
      </c>
      <c r="L70" s="248">
        <v>1258.9086635000001</v>
      </c>
      <c r="M70" s="248">
        <v>1959.1994777299999</v>
      </c>
      <c r="N70" s="248">
        <v>2994.8820230699998</v>
      </c>
      <c r="O70" s="248">
        <v>1421.3581879999999</v>
      </c>
      <c r="P70" s="248">
        <v>1456.5846415799999</v>
      </c>
      <c r="Q70" s="248">
        <v>738.39040350499999</v>
      </c>
      <c r="R70" s="248">
        <v>653.56566502500004</v>
      </c>
      <c r="S70" s="248">
        <v>487.22855955099999</v>
      </c>
      <c r="T70" s="248">
        <v>530.13450037300004</v>
      </c>
      <c r="U70" s="248">
        <v>486.29083784400001</v>
      </c>
      <c r="V70" s="248">
        <v>756.08690062200003</v>
      </c>
      <c r="W70" s="248">
        <v>803.44719232299997</v>
      </c>
      <c r="X70" s="248">
        <v>743.02375717799998</v>
      </c>
      <c r="Y70" s="248">
        <v>611.98882061400002</v>
      </c>
      <c r="Z70" s="248">
        <v>534.41773745600005</v>
      </c>
      <c r="AA70" s="248">
        <v>600.110222368</v>
      </c>
      <c r="AB70" s="248">
        <v>540.34485619199995</v>
      </c>
      <c r="AC70" s="248">
        <v>447.36315359999998</v>
      </c>
      <c r="AD70" s="248">
        <v>526.89906738599996</v>
      </c>
      <c r="AE70" s="248">
        <v>653.08751018099997</v>
      </c>
      <c r="AF70" s="248">
        <v>1199.8265869500001</v>
      </c>
      <c r="AG70" s="248">
        <v>2475.2777878100001</v>
      </c>
      <c r="AH70" s="248">
        <v>1560.3812847500001</v>
      </c>
      <c r="AI70" s="248">
        <v>1187.4229433</v>
      </c>
      <c r="AJ70" s="248">
        <v>1189.41590329</v>
      </c>
      <c r="AK70" s="248">
        <v>982.854081866</v>
      </c>
      <c r="AL70" s="248">
        <v>651.63035214499996</v>
      </c>
      <c r="AM70" s="248">
        <v>1127.3572376699999</v>
      </c>
      <c r="AN70" s="248">
        <v>709.92846834099998</v>
      </c>
      <c r="AO70" s="248">
        <v>1353.3630816800001</v>
      </c>
      <c r="AP70" s="248">
        <v>668.91300685500005</v>
      </c>
      <c r="AQ70" s="248">
        <v>938.89516936099994</v>
      </c>
      <c r="AR70" s="248">
        <v>888.004446669</v>
      </c>
      <c r="AS70" s="248">
        <v>854.85438750499998</v>
      </c>
      <c r="AT70" s="248">
        <v>1718.12088479</v>
      </c>
      <c r="AU70" s="248">
        <v>1077.2573897699999</v>
      </c>
      <c r="AV70" s="248">
        <v>1270.2091396400001</v>
      </c>
      <c r="AW70" s="248">
        <v>1236.6595136399999</v>
      </c>
      <c r="AX70" s="248">
        <v>1113.6799649300001</v>
      </c>
      <c r="AY70" s="248">
        <v>1440.4336232000001</v>
      </c>
      <c r="AZ70" s="248">
        <v>1271.9135358999999</v>
      </c>
      <c r="BA70" s="248">
        <v>953.60003974100005</v>
      </c>
      <c r="BB70" s="248">
        <v>1080.1734017799999</v>
      </c>
      <c r="BC70" s="248">
        <v>1531.7297255000001</v>
      </c>
    </row>
    <row r="72" spans="1:55" x14ac:dyDescent="0.2">
      <c r="K72" s="253"/>
    </row>
    <row r="73" spans="1:55" x14ac:dyDescent="0.2">
      <c r="K73" s="253"/>
    </row>
  </sheetData>
  <mergeCells count="2">
    <mergeCell ref="I1:J1"/>
    <mergeCell ref="K1:BD1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08"/>
  <sheetViews>
    <sheetView topLeftCell="J1" workbookViewId="0">
      <selection activeCell="V38" sqref="V38"/>
    </sheetView>
  </sheetViews>
  <sheetFormatPr baseColWidth="10" defaultColWidth="10.83203125" defaultRowHeight="15" x14ac:dyDescent="0.2"/>
  <cols>
    <col min="1" max="1" width="10.83203125" style="12"/>
    <col min="2" max="2" width="16.33203125" style="255" bestFit="1" customWidth="1"/>
    <col min="3" max="14" width="10.83203125" style="12" customWidth="1"/>
    <col min="15" max="16" width="10.83203125" style="27" customWidth="1"/>
    <col min="17" max="18" width="10.83203125" style="12" customWidth="1"/>
    <col min="19" max="19" width="38.5" style="12" customWidth="1"/>
    <col min="20" max="20" width="18.1640625" style="27" bestFit="1" customWidth="1"/>
    <col min="21" max="21" width="10.83203125" style="12"/>
    <col min="22" max="22" width="15.6640625" style="12" bestFit="1" customWidth="1"/>
    <col min="23" max="23" width="18.33203125" style="256" bestFit="1" customWidth="1"/>
    <col min="24" max="24" width="11.5" style="12" customWidth="1"/>
    <col min="25" max="16384" width="10.83203125" style="12"/>
  </cols>
  <sheetData>
    <row r="1" spans="1:23" s="173" customFormat="1" x14ac:dyDescent="0.2">
      <c r="A1" s="173" t="s">
        <v>1046</v>
      </c>
      <c r="B1" s="290" t="s">
        <v>109</v>
      </c>
      <c r="C1" s="173" t="s">
        <v>11063</v>
      </c>
      <c r="D1" s="173" t="s">
        <v>11064</v>
      </c>
      <c r="E1" s="173" t="s">
        <v>11065</v>
      </c>
      <c r="F1" s="173" t="s">
        <v>11066</v>
      </c>
      <c r="G1" s="173" t="s">
        <v>11067</v>
      </c>
      <c r="H1" s="173" t="s">
        <v>11068</v>
      </c>
      <c r="I1" s="173" t="s">
        <v>11069</v>
      </c>
      <c r="J1" s="173" t="s">
        <v>11070</v>
      </c>
      <c r="K1" s="173" t="s">
        <v>11071</v>
      </c>
      <c r="L1" s="173" t="s">
        <v>11072</v>
      </c>
      <c r="M1" s="173" t="s">
        <v>11073</v>
      </c>
      <c r="N1" s="173" t="s">
        <v>11074</v>
      </c>
      <c r="O1" s="183" t="s">
        <v>11075</v>
      </c>
      <c r="P1" s="183" t="s">
        <v>11076</v>
      </c>
      <c r="Q1" s="173" t="s">
        <v>11077</v>
      </c>
      <c r="R1" s="173" t="s">
        <v>11078</v>
      </c>
      <c r="S1" s="173" t="s">
        <v>11079</v>
      </c>
      <c r="T1" s="183" t="s">
        <v>20070</v>
      </c>
      <c r="U1" s="173" t="s">
        <v>15480</v>
      </c>
      <c r="V1" s="173" t="s">
        <v>20067</v>
      </c>
      <c r="W1" s="291" t="s">
        <v>20068</v>
      </c>
    </row>
    <row r="2" spans="1:23" x14ac:dyDescent="0.2">
      <c r="A2" s="12">
        <v>0.9</v>
      </c>
      <c r="B2" s="255">
        <v>15</v>
      </c>
      <c r="C2" s="12">
        <v>32322774</v>
      </c>
      <c r="D2" s="12">
        <v>32322792</v>
      </c>
      <c r="E2" s="12">
        <v>1</v>
      </c>
      <c r="F2" s="12" t="s">
        <v>11080</v>
      </c>
      <c r="G2" s="12">
        <v>32322905</v>
      </c>
      <c r="H2" s="12">
        <v>32322925</v>
      </c>
      <c r="I2" s="12">
        <v>1</v>
      </c>
      <c r="J2" s="12" t="s">
        <v>11081</v>
      </c>
      <c r="K2" s="12">
        <v>32322793</v>
      </c>
      <c r="L2" s="12">
        <v>32322904</v>
      </c>
      <c r="M2" s="12" t="s">
        <v>11082</v>
      </c>
      <c r="N2" s="12" t="s">
        <v>11083</v>
      </c>
      <c r="O2" s="27">
        <v>32322793</v>
      </c>
      <c r="P2" s="27">
        <v>32322944</v>
      </c>
      <c r="Q2" s="12" t="s">
        <v>33</v>
      </c>
      <c r="R2" s="12">
        <v>0</v>
      </c>
      <c r="S2" s="12" t="s">
        <v>15483</v>
      </c>
      <c r="T2" s="27" t="s">
        <v>16</v>
      </c>
      <c r="U2" s="12" t="s">
        <v>1129</v>
      </c>
      <c r="V2" s="256">
        <v>23.320433436532507</v>
      </c>
      <c r="W2" s="256">
        <v>57.990800951625694</v>
      </c>
    </row>
    <row r="3" spans="1:23" x14ac:dyDescent="0.2">
      <c r="A3" s="12">
        <v>0.9</v>
      </c>
      <c r="B3" s="255">
        <v>15</v>
      </c>
      <c r="C3" s="12">
        <v>32323006</v>
      </c>
      <c r="D3" s="12">
        <v>32323025</v>
      </c>
      <c r="E3" s="12">
        <v>1</v>
      </c>
      <c r="F3" s="12" t="s">
        <v>11084</v>
      </c>
      <c r="G3" s="12">
        <v>32322874</v>
      </c>
      <c r="H3" s="12">
        <v>32322893</v>
      </c>
      <c r="I3" s="12">
        <v>1</v>
      </c>
      <c r="J3" s="12" t="s">
        <v>11085</v>
      </c>
      <c r="K3" s="12">
        <v>32322894</v>
      </c>
      <c r="L3" s="12">
        <v>32323005</v>
      </c>
      <c r="M3" s="12" t="s">
        <v>11086</v>
      </c>
      <c r="N3" s="12" t="s">
        <v>11087</v>
      </c>
      <c r="O3" s="27">
        <v>32322793</v>
      </c>
      <c r="P3" s="27">
        <v>32322944</v>
      </c>
      <c r="Q3" s="12" t="s">
        <v>40</v>
      </c>
      <c r="R3" s="12">
        <v>0</v>
      </c>
      <c r="S3" s="12" t="s">
        <v>15484</v>
      </c>
      <c r="T3" s="27" t="s">
        <v>16</v>
      </c>
      <c r="U3" s="12" t="s">
        <v>1130</v>
      </c>
      <c r="V3" s="256">
        <v>1.7027863777089782E-2</v>
      </c>
      <c r="W3" s="256">
        <v>6.4076130055511493E-2</v>
      </c>
    </row>
    <row r="4" spans="1:23" x14ac:dyDescent="0.2">
      <c r="A4" s="12">
        <v>0.97499999999999998</v>
      </c>
      <c r="B4" s="255">
        <v>15</v>
      </c>
      <c r="C4" s="12">
        <v>32323074</v>
      </c>
      <c r="D4" s="12">
        <v>32323089</v>
      </c>
      <c r="E4" s="12">
        <v>1</v>
      </c>
      <c r="F4" s="12" t="s">
        <v>11088</v>
      </c>
      <c r="G4" s="12">
        <v>32323202</v>
      </c>
      <c r="H4" s="12">
        <v>32323225</v>
      </c>
      <c r="I4" s="12">
        <v>1</v>
      </c>
      <c r="J4" s="12" t="s">
        <v>11089</v>
      </c>
      <c r="K4" s="12">
        <v>32323090</v>
      </c>
      <c r="L4" s="12">
        <v>32323201</v>
      </c>
      <c r="M4" s="12" t="s">
        <v>11090</v>
      </c>
      <c r="N4" s="12" t="s">
        <v>11091</v>
      </c>
      <c r="O4" s="27">
        <v>32323096</v>
      </c>
      <c r="P4" s="27">
        <v>32323245</v>
      </c>
      <c r="Q4" s="12" t="s">
        <v>33</v>
      </c>
      <c r="R4" s="12">
        <v>0</v>
      </c>
      <c r="S4" s="12" t="s">
        <v>15485</v>
      </c>
      <c r="T4" s="27" t="s">
        <v>16</v>
      </c>
      <c r="U4" s="12" t="s">
        <v>1131</v>
      </c>
      <c r="V4" s="256">
        <v>17.794117647058822</v>
      </c>
      <c r="W4" s="256">
        <v>41.693576526566218</v>
      </c>
    </row>
    <row r="5" spans="1:23" x14ac:dyDescent="0.2">
      <c r="A5" s="12">
        <v>0.99999899999999997</v>
      </c>
      <c r="B5" s="255">
        <v>15</v>
      </c>
      <c r="C5" s="12">
        <v>32323287</v>
      </c>
      <c r="D5" s="12">
        <v>32323304</v>
      </c>
      <c r="E5" s="12">
        <v>1</v>
      </c>
      <c r="F5" s="12" t="s">
        <v>11092</v>
      </c>
      <c r="G5" s="12">
        <v>32323153</v>
      </c>
      <c r="H5" s="12">
        <v>32323174</v>
      </c>
      <c r="I5" s="12">
        <v>1</v>
      </c>
      <c r="J5" s="12" t="s">
        <v>11093</v>
      </c>
      <c r="K5" s="12">
        <v>32323175</v>
      </c>
      <c r="L5" s="12">
        <v>32323286</v>
      </c>
      <c r="M5" s="12" t="s">
        <v>11094</v>
      </c>
      <c r="N5" s="12" t="s">
        <v>11095</v>
      </c>
      <c r="O5" s="27">
        <v>32323096</v>
      </c>
      <c r="P5" s="27">
        <v>32323245</v>
      </c>
      <c r="Q5" s="12" t="s">
        <v>40</v>
      </c>
      <c r="R5" s="12">
        <v>0</v>
      </c>
      <c r="S5" s="12" t="s">
        <v>15486</v>
      </c>
      <c r="T5" s="27" t="s">
        <v>16</v>
      </c>
      <c r="U5" s="12" t="s">
        <v>1132</v>
      </c>
      <c r="V5" s="256">
        <v>124.95356037151703</v>
      </c>
      <c r="W5" s="256">
        <v>313.11641554321966</v>
      </c>
    </row>
    <row r="6" spans="1:23" x14ac:dyDescent="0.2">
      <c r="A6" s="12">
        <v>0.99999899999999997</v>
      </c>
      <c r="B6" s="255">
        <v>15</v>
      </c>
      <c r="C6" s="12">
        <v>32393475</v>
      </c>
      <c r="D6" s="12">
        <v>32393492</v>
      </c>
      <c r="E6" s="12">
        <v>4</v>
      </c>
      <c r="F6" s="12" t="s">
        <v>11096</v>
      </c>
      <c r="G6" s="12">
        <v>32393605</v>
      </c>
      <c r="H6" s="12">
        <v>32393626</v>
      </c>
      <c r="I6" s="12">
        <v>1</v>
      </c>
      <c r="J6" s="12" t="s">
        <v>11097</v>
      </c>
      <c r="K6" s="12">
        <v>32393493</v>
      </c>
      <c r="L6" s="12">
        <v>32393604</v>
      </c>
      <c r="M6" s="12" t="s">
        <v>11098</v>
      </c>
      <c r="N6" s="12" t="s">
        <v>11099</v>
      </c>
      <c r="O6" s="27">
        <v>32393501</v>
      </c>
      <c r="P6" s="27">
        <v>32393555</v>
      </c>
      <c r="Q6" s="12" t="s">
        <v>33</v>
      </c>
      <c r="R6" s="12">
        <v>0</v>
      </c>
      <c r="S6" s="12" t="s">
        <v>15487</v>
      </c>
      <c r="T6" s="27" t="s">
        <v>16</v>
      </c>
      <c r="U6" s="12" t="s">
        <v>1133</v>
      </c>
      <c r="V6" s="256">
        <v>19.577399380804952</v>
      </c>
      <c r="W6" s="256">
        <v>33.76526566217288</v>
      </c>
    </row>
    <row r="7" spans="1:23" x14ac:dyDescent="0.2">
      <c r="A7" s="12">
        <v>0.99999899999999997</v>
      </c>
      <c r="B7" s="255">
        <v>15</v>
      </c>
      <c r="C7" s="12">
        <v>32393609</v>
      </c>
      <c r="D7" s="12">
        <v>32393626</v>
      </c>
      <c r="E7" s="12">
        <v>1</v>
      </c>
      <c r="F7" s="12" t="s">
        <v>11100</v>
      </c>
      <c r="G7" s="12">
        <v>32393475</v>
      </c>
      <c r="H7" s="12">
        <v>32393496</v>
      </c>
      <c r="I7" s="12">
        <v>3</v>
      </c>
      <c r="J7" s="12" t="s">
        <v>11101</v>
      </c>
      <c r="K7" s="12">
        <v>32393497</v>
      </c>
      <c r="L7" s="12">
        <v>32393608</v>
      </c>
      <c r="M7" s="12" t="s">
        <v>11102</v>
      </c>
      <c r="N7" s="12" t="s">
        <v>11103</v>
      </c>
      <c r="O7" s="27">
        <v>32393501</v>
      </c>
      <c r="P7" s="27">
        <v>32393555</v>
      </c>
      <c r="Q7" s="12" t="s">
        <v>40</v>
      </c>
      <c r="R7" s="12">
        <v>0</v>
      </c>
      <c r="S7" s="12" t="s">
        <v>15488</v>
      </c>
      <c r="T7" s="27" t="s">
        <v>16</v>
      </c>
      <c r="U7" s="12" t="s">
        <v>1134</v>
      </c>
      <c r="V7" s="256">
        <v>61.616099071207429</v>
      </c>
      <c r="W7" s="256">
        <v>49.33148295003965</v>
      </c>
    </row>
    <row r="8" spans="1:23" x14ac:dyDescent="0.2">
      <c r="A8" s="12">
        <v>0.99999899999999997</v>
      </c>
      <c r="B8" s="255">
        <v>15</v>
      </c>
      <c r="C8" s="12">
        <v>32403954</v>
      </c>
      <c r="D8" s="12">
        <v>32403969</v>
      </c>
      <c r="E8" s="12">
        <v>5</v>
      </c>
      <c r="F8" s="12" t="s">
        <v>11104</v>
      </c>
      <c r="G8" s="12">
        <v>32404082</v>
      </c>
      <c r="H8" s="12">
        <v>32404105</v>
      </c>
      <c r="I8" s="12">
        <v>1</v>
      </c>
      <c r="J8" s="12" t="s">
        <v>11105</v>
      </c>
      <c r="K8" s="12">
        <v>32403970</v>
      </c>
      <c r="L8" s="12">
        <v>32404081</v>
      </c>
      <c r="M8" s="12" t="s">
        <v>11106</v>
      </c>
      <c r="N8" s="12" t="s">
        <v>11107</v>
      </c>
      <c r="O8" s="27">
        <v>32403986</v>
      </c>
      <c r="P8" s="27">
        <v>32404105</v>
      </c>
      <c r="Q8" s="12" t="s">
        <v>33</v>
      </c>
      <c r="R8" s="12">
        <v>0</v>
      </c>
      <c r="S8" s="12" t="s">
        <v>15489</v>
      </c>
      <c r="T8" s="27" t="s">
        <v>16</v>
      </c>
      <c r="U8" s="12" t="s">
        <v>1135</v>
      </c>
      <c r="V8" s="256">
        <v>32.910216718266255</v>
      </c>
      <c r="W8" s="256">
        <v>99.501506740682004</v>
      </c>
    </row>
    <row r="9" spans="1:23" x14ac:dyDescent="0.2">
      <c r="A9" s="12">
        <v>0.99999899999999997</v>
      </c>
      <c r="B9" s="255">
        <v>15</v>
      </c>
      <c r="C9" s="12">
        <v>32404184</v>
      </c>
      <c r="D9" s="12">
        <v>32404203</v>
      </c>
      <c r="E9" s="12">
        <v>1</v>
      </c>
      <c r="F9" s="12" t="s">
        <v>11108</v>
      </c>
      <c r="G9" s="12">
        <v>32404052</v>
      </c>
      <c r="H9" s="12">
        <v>32404071</v>
      </c>
      <c r="I9" s="12">
        <v>1</v>
      </c>
      <c r="J9" s="12" t="s">
        <v>11109</v>
      </c>
      <c r="K9" s="12">
        <v>32404072</v>
      </c>
      <c r="L9" s="12">
        <v>32404183</v>
      </c>
      <c r="M9" s="12" t="s">
        <v>11110</v>
      </c>
      <c r="N9" s="12" t="s">
        <v>11111</v>
      </c>
      <c r="O9" s="27">
        <v>32403986</v>
      </c>
      <c r="P9" s="27">
        <v>32404105</v>
      </c>
      <c r="Q9" s="12" t="s">
        <v>40</v>
      </c>
      <c r="R9" s="12">
        <v>0</v>
      </c>
      <c r="S9" s="12" t="s">
        <v>15490</v>
      </c>
      <c r="T9" s="27" t="s">
        <v>16</v>
      </c>
      <c r="U9" s="12" t="s">
        <v>1136</v>
      </c>
      <c r="V9" s="256">
        <v>70.490712074303403</v>
      </c>
      <c r="W9" s="256">
        <v>179.92624900872323</v>
      </c>
    </row>
    <row r="10" spans="1:23" x14ac:dyDescent="0.2">
      <c r="A10" s="12">
        <v>0.99999899999999997</v>
      </c>
      <c r="B10" s="255">
        <v>15</v>
      </c>
      <c r="C10" s="12">
        <v>32404410</v>
      </c>
      <c r="D10" s="12">
        <v>32404428</v>
      </c>
      <c r="E10" s="12">
        <v>1</v>
      </c>
      <c r="F10" s="12" t="s">
        <v>11112</v>
      </c>
      <c r="G10" s="12">
        <v>32404541</v>
      </c>
      <c r="H10" s="12">
        <v>32404561</v>
      </c>
      <c r="I10" s="12">
        <v>1</v>
      </c>
      <c r="J10" s="12" t="s">
        <v>11113</v>
      </c>
      <c r="K10" s="12">
        <v>32404429</v>
      </c>
      <c r="L10" s="12">
        <v>32404540</v>
      </c>
      <c r="M10" s="12" t="s">
        <v>11114</v>
      </c>
      <c r="N10" s="12" t="s">
        <v>11115</v>
      </c>
      <c r="O10" s="27">
        <v>32404433</v>
      </c>
      <c r="P10" s="27">
        <v>32404569</v>
      </c>
      <c r="Q10" s="12" t="s">
        <v>33</v>
      </c>
      <c r="R10" s="12">
        <v>0</v>
      </c>
      <c r="S10" s="12" t="s">
        <v>15491</v>
      </c>
      <c r="T10" s="27" t="s">
        <v>16</v>
      </c>
      <c r="U10" s="12" t="s">
        <v>1137</v>
      </c>
      <c r="V10" s="256">
        <v>65.602167182662541</v>
      </c>
      <c r="W10" s="256">
        <v>170.37192704203014</v>
      </c>
    </row>
    <row r="11" spans="1:23" x14ac:dyDescent="0.2">
      <c r="A11" s="12">
        <v>0.99999899999999997</v>
      </c>
      <c r="B11" s="255">
        <v>15</v>
      </c>
      <c r="C11" s="12">
        <v>32404650</v>
      </c>
      <c r="D11" s="12">
        <v>32404668</v>
      </c>
      <c r="E11" s="12">
        <v>1</v>
      </c>
      <c r="F11" s="12" t="s">
        <v>11116</v>
      </c>
      <c r="G11" s="12">
        <v>32404517</v>
      </c>
      <c r="H11" s="12">
        <v>32404537</v>
      </c>
      <c r="I11" s="12">
        <v>1</v>
      </c>
      <c r="J11" s="12" t="s">
        <v>11117</v>
      </c>
      <c r="K11" s="12">
        <v>32404538</v>
      </c>
      <c r="L11" s="12">
        <v>32404649</v>
      </c>
      <c r="M11" s="12" t="s">
        <v>11118</v>
      </c>
      <c r="N11" s="12" t="s">
        <v>11119</v>
      </c>
      <c r="O11" s="27">
        <v>32404433</v>
      </c>
      <c r="P11" s="27">
        <v>32404569</v>
      </c>
      <c r="Q11" s="12" t="s">
        <v>40</v>
      </c>
      <c r="R11" s="12">
        <v>0</v>
      </c>
      <c r="S11" s="12" t="s">
        <v>15492</v>
      </c>
      <c r="T11" s="27" t="s">
        <v>16</v>
      </c>
      <c r="U11" s="12" t="s">
        <v>1138</v>
      </c>
      <c r="V11" s="256">
        <v>51.756965944272444</v>
      </c>
      <c r="W11" s="256">
        <v>165.7900079302141</v>
      </c>
    </row>
    <row r="12" spans="1:23" x14ac:dyDescent="0.2">
      <c r="A12" s="12">
        <v>0.99999899999999997</v>
      </c>
      <c r="B12" s="255">
        <v>15</v>
      </c>
      <c r="C12" s="12">
        <v>32446084</v>
      </c>
      <c r="D12" s="12">
        <v>32446102</v>
      </c>
      <c r="E12" s="12">
        <v>3</v>
      </c>
      <c r="F12" s="12" t="s">
        <v>11120</v>
      </c>
      <c r="G12" s="12">
        <v>32446215</v>
      </c>
      <c r="H12" s="12">
        <v>32446235</v>
      </c>
      <c r="I12" s="12">
        <v>2</v>
      </c>
      <c r="J12" s="12" t="s">
        <v>11121</v>
      </c>
      <c r="K12" s="12">
        <v>32446103</v>
      </c>
      <c r="L12" s="12">
        <v>32446214</v>
      </c>
      <c r="M12" s="12" t="s">
        <v>11122</v>
      </c>
      <c r="N12" s="12" t="s">
        <v>11123</v>
      </c>
      <c r="O12" s="27">
        <v>32446103</v>
      </c>
      <c r="P12" s="27">
        <v>32446192</v>
      </c>
      <c r="Q12" s="12" t="s">
        <v>33</v>
      </c>
      <c r="R12" s="12">
        <v>0</v>
      </c>
      <c r="S12" s="12" t="s">
        <v>15493</v>
      </c>
      <c r="T12" s="27" t="s">
        <v>16</v>
      </c>
      <c r="U12" s="12" t="s">
        <v>1139</v>
      </c>
      <c r="V12" s="256">
        <v>17.992260061919506</v>
      </c>
      <c r="W12" s="256">
        <v>414.93053132434574</v>
      </c>
    </row>
    <row r="13" spans="1:23" x14ac:dyDescent="0.2">
      <c r="A13" s="12">
        <v>0.99999899999999997</v>
      </c>
      <c r="B13" s="255">
        <v>15</v>
      </c>
      <c r="C13" s="12">
        <v>32446215</v>
      </c>
      <c r="D13" s="12">
        <v>32446233</v>
      </c>
      <c r="E13" s="12">
        <v>2</v>
      </c>
      <c r="F13" s="12" t="s">
        <v>11124</v>
      </c>
      <c r="G13" s="12">
        <v>32446082</v>
      </c>
      <c r="H13" s="12">
        <v>32446102</v>
      </c>
      <c r="I13" s="12">
        <v>2</v>
      </c>
      <c r="J13" s="12" t="s">
        <v>11125</v>
      </c>
      <c r="K13" s="12">
        <v>32446103</v>
      </c>
      <c r="L13" s="12">
        <v>32446214</v>
      </c>
      <c r="M13" s="12" t="s">
        <v>11126</v>
      </c>
      <c r="N13" s="12" t="s">
        <v>11127</v>
      </c>
      <c r="O13" s="27">
        <v>32446103</v>
      </c>
      <c r="P13" s="27">
        <v>32446192</v>
      </c>
      <c r="Q13" s="12" t="s">
        <v>40</v>
      </c>
      <c r="R13" s="12">
        <v>0</v>
      </c>
      <c r="S13" s="12" t="s">
        <v>15494</v>
      </c>
      <c r="T13" s="27" t="s">
        <v>16</v>
      </c>
      <c r="U13" s="12" t="s">
        <v>1140</v>
      </c>
      <c r="V13" s="256">
        <v>375.32662538699691</v>
      </c>
      <c r="W13" s="256">
        <v>23.461221252973829</v>
      </c>
    </row>
    <row r="14" spans="1:23" x14ac:dyDescent="0.2">
      <c r="A14" s="12">
        <v>0.99999899999999997</v>
      </c>
      <c r="B14" s="255">
        <v>15</v>
      </c>
      <c r="C14" s="12">
        <v>32449783</v>
      </c>
      <c r="D14" s="12">
        <v>32449801</v>
      </c>
      <c r="E14" s="12">
        <v>2</v>
      </c>
      <c r="F14" s="12" t="s">
        <v>11128</v>
      </c>
      <c r="G14" s="12">
        <v>32449914</v>
      </c>
      <c r="H14" s="12">
        <v>32449934</v>
      </c>
      <c r="I14" s="12">
        <v>2</v>
      </c>
      <c r="J14" s="12" t="s">
        <v>11129</v>
      </c>
      <c r="K14" s="12">
        <v>32449802</v>
      </c>
      <c r="L14" s="12">
        <v>32449913</v>
      </c>
      <c r="M14" s="12" t="s">
        <v>11130</v>
      </c>
      <c r="N14" s="12" t="s">
        <v>11131</v>
      </c>
      <c r="O14" s="27">
        <v>32449804</v>
      </c>
      <c r="P14" s="27">
        <v>32449981</v>
      </c>
      <c r="Q14" s="12" t="s">
        <v>33</v>
      </c>
      <c r="R14" s="12">
        <v>0</v>
      </c>
      <c r="S14" s="12" t="s">
        <v>15495</v>
      </c>
      <c r="T14" s="27" t="s">
        <v>16</v>
      </c>
      <c r="U14" s="12" t="s">
        <v>1141</v>
      </c>
      <c r="V14" s="256">
        <v>88.651702786377712</v>
      </c>
      <c r="W14" s="256">
        <v>218.31324345757335</v>
      </c>
    </row>
    <row r="15" spans="1:23" x14ac:dyDescent="0.2">
      <c r="A15" s="12">
        <v>0.99999899999999997</v>
      </c>
      <c r="B15" s="255">
        <v>15</v>
      </c>
      <c r="C15" s="12">
        <v>32450025</v>
      </c>
      <c r="D15" s="12">
        <v>32450043</v>
      </c>
      <c r="E15" s="12">
        <v>2</v>
      </c>
      <c r="F15" s="12" t="s">
        <v>11132</v>
      </c>
      <c r="G15" s="12">
        <v>32449892</v>
      </c>
      <c r="H15" s="12">
        <v>32449912</v>
      </c>
      <c r="I15" s="12">
        <v>2</v>
      </c>
      <c r="J15" s="12" t="s">
        <v>11133</v>
      </c>
      <c r="K15" s="12">
        <v>32449913</v>
      </c>
      <c r="L15" s="12">
        <v>32450024</v>
      </c>
      <c r="M15" s="12" t="s">
        <v>11134</v>
      </c>
      <c r="N15" s="12" t="s">
        <v>11135</v>
      </c>
      <c r="O15" s="27">
        <v>32449804</v>
      </c>
      <c r="P15" s="27">
        <v>32449981</v>
      </c>
      <c r="Q15" s="12" t="s">
        <v>40</v>
      </c>
      <c r="R15" s="12">
        <v>0</v>
      </c>
      <c r="S15" s="12" t="s">
        <v>15496</v>
      </c>
      <c r="T15" s="27" t="s">
        <v>16</v>
      </c>
      <c r="U15" s="12" t="s">
        <v>1142</v>
      </c>
      <c r="V15" s="256">
        <v>111.45356037151703</v>
      </c>
      <c r="W15" s="256">
        <v>424.9898493259318</v>
      </c>
    </row>
    <row r="16" spans="1:23" x14ac:dyDescent="0.2">
      <c r="A16" s="12">
        <v>0.99999899999999997</v>
      </c>
      <c r="B16" s="255">
        <v>15</v>
      </c>
      <c r="C16" s="12">
        <v>32450573</v>
      </c>
      <c r="D16" s="12">
        <v>32450591</v>
      </c>
      <c r="E16" s="12">
        <v>2</v>
      </c>
      <c r="F16" s="12" t="s">
        <v>11136</v>
      </c>
      <c r="G16" s="12">
        <v>32450704</v>
      </c>
      <c r="H16" s="12">
        <v>32450724</v>
      </c>
      <c r="I16" s="12">
        <v>2</v>
      </c>
      <c r="J16" s="12" t="s">
        <v>11137</v>
      </c>
      <c r="K16" s="12">
        <v>32450592</v>
      </c>
      <c r="L16" s="12">
        <v>32450703</v>
      </c>
      <c r="M16" s="12" t="s">
        <v>11138</v>
      </c>
      <c r="N16" s="12" t="s">
        <v>11139</v>
      </c>
      <c r="O16" s="27">
        <v>32450608</v>
      </c>
      <c r="P16" s="27">
        <v>32450812</v>
      </c>
      <c r="Q16" s="12" t="s">
        <v>33</v>
      </c>
      <c r="R16" s="12">
        <v>0</v>
      </c>
      <c r="S16" s="12" t="s">
        <v>15497</v>
      </c>
      <c r="T16" s="27" t="s">
        <v>16</v>
      </c>
      <c r="U16" s="12" t="s">
        <v>1143</v>
      </c>
      <c r="V16" s="256">
        <v>69.924148606811144</v>
      </c>
      <c r="W16" s="256">
        <v>171.96923076923076</v>
      </c>
    </row>
    <row r="17" spans="1:23" x14ac:dyDescent="0.2">
      <c r="A17" s="12">
        <v>0.99999899999999997</v>
      </c>
      <c r="B17" s="255">
        <v>15</v>
      </c>
      <c r="C17" s="12">
        <v>32450805</v>
      </c>
      <c r="D17" s="12">
        <v>32450820</v>
      </c>
      <c r="E17" s="12">
        <v>2</v>
      </c>
      <c r="F17" s="12" t="s">
        <v>11140</v>
      </c>
      <c r="G17" s="12">
        <v>32450669</v>
      </c>
      <c r="H17" s="12">
        <v>32450692</v>
      </c>
      <c r="I17" s="12">
        <v>2</v>
      </c>
      <c r="J17" s="12" t="s">
        <v>11141</v>
      </c>
      <c r="K17" s="12">
        <v>32450693</v>
      </c>
      <c r="L17" s="12">
        <v>32450804</v>
      </c>
      <c r="M17" s="12" t="s">
        <v>11142</v>
      </c>
      <c r="N17" s="12" t="s">
        <v>11143</v>
      </c>
      <c r="O17" s="27">
        <v>32450608</v>
      </c>
      <c r="P17" s="27">
        <v>32450812</v>
      </c>
      <c r="Q17" s="12" t="s">
        <v>40</v>
      </c>
      <c r="R17" s="12">
        <v>0</v>
      </c>
      <c r="S17" s="12" t="s">
        <v>15498</v>
      </c>
      <c r="T17" s="27" t="s">
        <v>16</v>
      </c>
      <c r="U17" s="12" t="s">
        <v>1144</v>
      </c>
      <c r="V17" s="256">
        <v>240.72910216718267</v>
      </c>
      <c r="W17" s="256">
        <v>59.191593973037271</v>
      </c>
    </row>
    <row r="18" spans="1:23" x14ac:dyDescent="0.2">
      <c r="A18" s="12">
        <v>0.99999899999999997</v>
      </c>
      <c r="B18" s="255">
        <v>15</v>
      </c>
      <c r="C18" s="12">
        <v>32450786</v>
      </c>
      <c r="D18" s="12">
        <v>32450803</v>
      </c>
      <c r="E18" s="12">
        <v>2</v>
      </c>
      <c r="F18" s="12" t="s">
        <v>11144</v>
      </c>
      <c r="G18" s="12">
        <v>32450916</v>
      </c>
      <c r="H18" s="12">
        <v>32450937</v>
      </c>
      <c r="I18" s="12">
        <v>2</v>
      </c>
      <c r="J18" s="12" t="s">
        <v>11145</v>
      </c>
      <c r="K18" s="12">
        <v>32450804</v>
      </c>
      <c r="L18" s="12">
        <v>32450915</v>
      </c>
      <c r="M18" s="12" t="s">
        <v>11146</v>
      </c>
      <c r="N18" s="12" t="s">
        <v>11147</v>
      </c>
      <c r="O18" s="27">
        <v>32450608</v>
      </c>
      <c r="P18" s="27">
        <v>32450812</v>
      </c>
      <c r="Q18" s="12" t="s">
        <v>33</v>
      </c>
      <c r="R18" s="12">
        <v>0</v>
      </c>
      <c r="S18" s="12" t="s">
        <v>15499</v>
      </c>
      <c r="T18" s="27" t="s">
        <v>16</v>
      </c>
      <c r="U18" s="12" t="s">
        <v>1145</v>
      </c>
      <c r="V18" s="256">
        <v>77.854489164086687</v>
      </c>
      <c r="W18" s="256">
        <v>165.33306899286282</v>
      </c>
    </row>
    <row r="19" spans="1:23" x14ac:dyDescent="0.2">
      <c r="A19" s="12">
        <v>0.99999899999999997</v>
      </c>
      <c r="B19" s="255">
        <v>15</v>
      </c>
      <c r="C19" s="12">
        <v>32451746</v>
      </c>
      <c r="D19" s="12">
        <v>32451763</v>
      </c>
      <c r="E19" s="12">
        <v>2</v>
      </c>
      <c r="F19" s="12" t="s">
        <v>11148</v>
      </c>
      <c r="G19" s="12">
        <v>32451876</v>
      </c>
      <c r="H19" s="12">
        <v>32451897</v>
      </c>
      <c r="I19" s="12">
        <v>2</v>
      </c>
      <c r="J19" s="12" t="s">
        <v>11149</v>
      </c>
      <c r="K19" s="12">
        <v>32451764</v>
      </c>
      <c r="L19" s="12">
        <v>32451875</v>
      </c>
      <c r="M19" s="12" t="s">
        <v>11150</v>
      </c>
      <c r="N19" s="12" t="s">
        <v>11151</v>
      </c>
      <c r="O19" s="27">
        <v>32451765</v>
      </c>
      <c r="P19" s="27">
        <v>32451861</v>
      </c>
      <c r="Q19" s="12" t="s">
        <v>33</v>
      </c>
      <c r="R19" s="12">
        <v>0</v>
      </c>
      <c r="S19" s="12" t="s">
        <v>15500</v>
      </c>
      <c r="T19" s="27" t="s">
        <v>16</v>
      </c>
      <c r="U19" s="12" t="s">
        <v>1146</v>
      </c>
      <c r="V19" s="256">
        <v>55.236842105263158</v>
      </c>
      <c r="W19" s="256">
        <v>173.88754956383823</v>
      </c>
    </row>
    <row r="20" spans="1:23" x14ac:dyDescent="0.2">
      <c r="A20" s="12">
        <v>0.99999899999999997</v>
      </c>
      <c r="B20" s="255">
        <v>15</v>
      </c>
      <c r="C20" s="12">
        <v>32451877</v>
      </c>
      <c r="D20" s="12">
        <v>32451895</v>
      </c>
      <c r="E20" s="12">
        <v>2</v>
      </c>
      <c r="F20" s="12" t="s">
        <v>11152</v>
      </c>
      <c r="G20" s="12">
        <v>32451744</v>
      </c>
      <c r="H20" s="12">
        <v>32451764</v>
      </c>
      <c r="I20" s="12">
        <v>2</v>
      </c>
      <c r="J20" s="12" t="s">
        <v>11153</v>
      </c>
      <c r="K20" s="12">
        <v>32451765</v>
      </c>
      <c r="L20" s="12">
        <v>32451876</v>
      </c>
      <c r="M20" s="12" t="s">
        <v>11154</v>
      </c>
      <c r="N20" s="12" t="s">
        <v>11155</v>
      </c>
      <c r="O20" s="27">
        <v>32451765</v>
      </c>
      <c r="P20" s="27">
        <v>32451861</v>
      </c>
      <c r="Q20" s="12" t="s">
        <v>40</v>
      </c>
      <c r="R20" s="12">
        <v>0</v>
      </c>
      <c r="S20" s="12" t="s">
        <v>15501</v>
      </c>
      <c r="T20" s="27" t="s">
        <v>16</v>
      </c>
      <c r="U20" s="12" t="s">
        <v>1147</v>
      </c>
      <c r="V20" s="256">
        <v>126.55572755417957</v>
      </c>
      <c r="W20" s="256">
        <v>322.58715305313245</v>
      </c>
    </row>
    <row r="21" spans="1:23" x14ac:dyDescent="0.2">
      <c r="A21" s="12">
        <v>0.99999899999999997</v>
      </c>
      <c r="B21" s="255">
        <v>15</v>
      </c>
      <c r="C21" s="12">
        <v>32455400</v>
      </c>
      <c r="D21" s="12">
        <v>32455417</v>
      </c>
      <c r="E21" s="12">
        <v>2</v>
      </c>
      <c r="F21" s="12" t="s">
        <v>11156</v>
      </c>
      <c r="G21" s="12">
        <v>32455530</v>
      </c>
      <c r="H21" s="12">
        <v>32455551</v>
      </c>
      <c r="I21" s="12">
        <v>2</v>
      </c>
      <c r="J21" s="12" t="s">
        <v>11157</v>
      </c>
      <c r="K21" s="12">
        <v>32455418</v>
      </c>
      <c r="L21" s="12">
        <v>32455529</v>
      </c>
      <c r="M21" s="12" t="s">
        <v>11158</v>
      </c>
      <c r="N21" s="12" t="s">
        <v>11159</v>
      </c>
      <c r="O21" s="27">
        <v>32455422</v>
      </c>
      <c r="P21" s="27">
        <v>32455541</v>
      </c>
      <c r="Q21" s="12" t="s">
        <v>33</v>
      </c>
      <c r="R21" s="12">
        <v>0</v>
      </c>
      <c r="S21" s="12" t="s">
        <v>15502</v>
      </c>
      <c r="T21" s="27" t="s">
        <v>16</v>
      </c>
      <c r="U21" s="12" t="s">
        <v>1148</v>
      </c>
      <c r="V21" s="256">
        <v>28</v>
      </c>
      <c r="W21" s="256">
        <v>63.067882632831086</v>
      </c>
    </row>
    <row r="22" spans="1:23" x14ac:dyDescent="0.2">
      <c r="A22" s="12">
        <v>0.99999899999999997</v>
      </c>
      <c r="B22" s="255">
        <v>15</v>
      </c>
      <c r="C22" s="12">
        <v>32455628</v>
      </c>
      <c r="D22" s="12">
        <v>32455647</v>
      </c>
      <c r="E22" s="12">
        <v>2</v>
      </c>
      <c r="F22" s="12" t="s">
        <v>11160</v>
      </c>
      <c r="G22" s="12">
        <v>32455496</v>
      </c>
      <c r="H22" s="12">
        <v>32455515</v>
      </c>
      <c r="I22" s="12">
        <v>2</v>
      </c>
      <c r="J22" s="12" t="s">
        <v>11161</v>
      </c>
      <c r="K22" s="12">
        <v>32455516</v>
      </c>
      <c r="L22" s="12">
        <v>32455627</v>
      </c>
      <c r="M22" s="12" t="s">
        <v>11162</v>
      </c>
      <c r="N22" s="12" t="s">
        <v>11163</v>
      </c>
      <c r="O22" s="27">
        <v>32455422</v>
      </c>
      <c r="P22" s="27">
        <v>32455541</v>
      </c>
      <c r="Q22" s="12" t="s">
        <v>40</v>
      </c>
      <c r="R22" s="12">
        <v>0</v>
      </c>
      <c r="S22" s="12" t="s">
        <v>15503</v>
      </c>
      <c r="T22" s="27" t="s">
        <v>16</v>
      </c>
      <c r="U22" s="12" t="s">
        <v>1149</v>
      </c>
      <c r="V22" s="256">
        <v>162.76470588235293</v>
      </c>
      <c r="W22" s="256">
        <v>28.105154639175257</v>
      </c>
    </row>
    <row r="23" spans="1:23" x14ac:dyDescent="0.2">
      <c r="A23" s="12">
        <v>0.99999899999999997</v>
      </c>
      <c r="B23" s="255">
        <v>15</v>
      </c>
      <c r="C23" s="12">
        <v>32460116</v>
      </c>
      <c r="D23" s="12">
        <v>32460135</v>
      </c>
      <c r="E23" s="12">
        <v>2</v>
      </c>
      <c r="F23" s="12" t="s">
        <v>11164</v>
      </c>
      <c r="G23" s="12">
        <v>32460248</v>
      </c>
      <c r="H23" s="12">
        <v>32460267</v>
      </c>
      <c r="I23" s="12">
        <v>1</v>
      </c>
      <c r="J23" s="12" t="s">
        <v>11165</v>
      </c>
      <c r="K23" s="12">
        <v>32460136</v>
      </c>
      <c r="L23" s="12">
        <v>32460247</v>
      </c>
      <c r="M23" s="12" t="s">
        <v>11166</v>
      </c>
      <c r="N23" s="12" t="s">
        <v>11167</v>
      </c>
      <c r="O23" s="27">
        <v>32460136</v>
      </c>
      <c r="P23" s="27">
        <v>32460664</v>
      </c>
      <c r="Q23" s="12" t="s">
        <v>33</v>
      </c>
      <c r="R23" s="12">
        <v>0</v>
      </c>
      <c r="S23" s="12" t="s">
        <v>15504</v>
      </c>
      <c r="T23" s="27" t="s">
        <v>16</v>
      </c>
      <c r="U23" s="12" t="s">
        <v>1150</v>
      </c>
      <c r="V23" s="256">
        <v>49.580495356037154</v>
      </c>
      <c r="W23" s="256">
        <v>275.57129262490088</v>
      </c>
    </row>
    <row r="24" spans="1:23" x14ac:dyDescent="0.2">
      <c r="A24" s="12">
        <v>0.97499999999999998</v>
      </c>
      <c r="B24" s="255">
        <v>15</v>
      </c>
      <c r="C24" s="12">
        <v>32460305</v>
      </c>
      <c r="D24" s="12">
        <v>32460321</v>
      </c>
      <c r="E24" s="12">
        <v>2</v>
      </c>
      <c r="F24" s="12" t="s">
        <v>11168</v>
      </c>
      <c r="G24" s="12">
        <v>32460170</v>
      </c>
      <c r="H24" s="12">
        <v>32460192</v>
      </c>
      <c r="I24" s="12">
        <v>2</v>
      </c>
      <c r="J24" s="12" t="s">
        <v>11169</v>
      </c>
      <c r="K24" s="12">
        <v>32460193</v>
      </c>
      <c r="L24" s="12">
        <v>32460304</v>
      </c>
      <c r="M24" s="12" t="s">
        <v>11170</v>
      </c>
      <c r="N24" s="12" t="s">
        <v>11171</v>
      </c>
      <c r="O24" s="27">
        <v>32460136</v>
      </c>
      <c r="P24" s="27">
        <v>32460664</v>
      </c>
      <c r="Q24" s="12" t="s">
        <v>40</v>
      </c>
      <c r="R24" s="12">
        <v>0</v>
      </c>
      <c r="S24" s="12" t="s">
        <v>15505</v>
      </c>
      <c r="T24" s="27" t="s">
        <v>16</v>
      </c>
      <c r="U24" s="12" t="s">
        <v>1151</v>
      </c>
      <c r="V24" s="256">
        <v>51.256965944272444</v>
      </c>
      <c r="W24" s="256">
        <v>3.5750991276764474</v>
      </c>
    </row>
    <row r="25" spans="1:23" x14ac:dyDescent="0.2">
      <c r="A25" s="12">
        <v>0.9</v>
      </c>
      <c r="B25" s="255">
        <v>15</v>
      </c>
      <c r="C25" s="12">
        <v>32460286</v>
      </c>
      <c r="D25" s="12">
        <v>32460303</v>
      </c>
      <c r="E25" s="12">
        <v>2</v>
      </c>
      <c r="F25" s="12" t="s">
        <v>11172</v>
      </c>
      <c r="G25" s="12">
        <v>32460416</v>
      </c>
      <c r="H25" s="12">
        <v>32460437</v>
      </c>
      <c r="I25" s="12">
        <v>2</v>
      </c>
      <c r="J25" s="12" t="s">
        <v>11173</v>
      </c>
      <c r="K25" s="12">
        <v>32460304</v>
      </c>
      <c r="L25" s="12">
        <v>32460415</v>
      </c>
      <c r="M25" s="12" t="s">
        <v>11174</v>
      </c>
      <c r="N25" s="12" t="s">
        <v>11175</v>
      </c>
      <c r="O25" s="27">
        <v>32460136</v>
      </c>
      <c r="P25" s="27">
        <v>32460664</v>
      </c>
      <c r="Q25" s="12" t="s">
        <v>33</v>
      </c>
      <c r="R25" s="12">
        <v>0</v>
      </c>
      <c r="S25" s="12" t="s">
        <v>15506</v>
      </c>
      <c r="T25" s="27" t="s">
        <v>16</v>
      </c>
      <c r="U25" s="12" t="s">
        <v>1152</v>
      </c>
      <c r="V25" s="256">
        <v>10.964396284829721</v>
      </c>
      <c r="W25" s="256">
        <v>15.927042030134814</v>
      </c>
    </row>
    <row r="26" spans="1:23" x14ac:dyDescent="0.2">
      <c r="A26" s="12">
        <v>0.9</v>
      </c>
      <c r="B26" s="255">
        <v>15</v>
      </c>
      <c r="C26" s="12">
        <v>32460527</v>
      </c>
      <c r="D26" s="12">
        <v>32460542</v>
      </c>
      <c r="E26" s="12">
        <v>2</v>
      </c>
      <c r="F26" s="12" t="s">
        <v>11176</v>
      </c>
      <c r="G26" s="12">
        <v>32460391</v>
      </c>
      <c r="H26" s="12">
        <v>32460414</v>
      </c>
      <c r="I26" s="12">
        <v>2</v>
      </c>
      <c r="J26" s="12" t="s">
        <v>11177</v>
      </c>
      <c r="K26" s="12">
        <v>32460415</v>
      </c>
      <c r="L26" s="12">
        <v>32460526</v>
      </c>
      <c r="M26" s="12" t="s">
        <v>11178</v>
      </c>
      <c r="N26" s="12" t="s">
        <v>11179</v>
      </c>
      <c r="O26" s="27">
        <v>32460136</v>
      </c>
      <c r="P26" s="27">
        <v>32460664</v>
      </c>
      <c r="Q26" s="12" t="s">
        <v>40</v>
      </c>
      <c r="R26" s="12">
        <v>0</v>
      </c>
      <c r="S26" s="12" t="s">
        <v>15507</v>
      </c>
      <c r="T26" s="27" t="s">
        <v>16</v>
      </c>
      <c r="U26" s="12" t="s">
        <v>1153</v>
      </c>
      <c r="V26" s="256">
        <v>81.970588235294116</v>
      </c>
      <c r="W26" s="256">
        <v>165.04520222045994</v>
      </c>
    </row>
    <row r="27" spans="1:23" x14ac:dyDescent="0.2">
      <c r="A27" s="12">
        <v>0.97499999999999998</v>
      </c>
      <c r="B27" s="255">
        <v>15</v>
      </c>
      <c r="C27" s="12">
        <v>32460504</v>
      </c>
      <c r="D27" s="12">
        <v>32460520</v>
      </c>
      <c r="E27" s="12">
        <v>2</v>
      </c>
      <c r="F27" s="12" t="s">
        <v>11180</v>
      </c>
      <c r="G27" s="12">
        <v>32460633</v>
      </c>
      <c r="H27" s="12">
        <v>32460655</v>
      </c>
      <c r="I27" s="12">
        <v>2</v>
      </c>
      <c r="J27" s="12" t="s">
        <v>11181</v>
      </c>
      <c r="K27" s="12">
        <v>32460521</v>
      </c>
      <c r="L27" s="12">
        <v>32460632</v>
      </c>
      <c r="M27" s="12" t="s">
        <v>11182</v>
      </c>
      <c r="N27" s="12" t="s">
        <v>11183</v>
      </c>
      <c r="O27" s="27">
        <v>32460136</v>
      </c>
      <c r="P27" s="27">
        <v>32460664</v>
      </c>
      <c r="Q27" s="12" t="s">
        <v>33</v>
      </c>
      <c r="R27" s="12">
        <v>0</v>
      </c>
      <c r="S27" s="12" t="s">
        <v>15508</v>
      </c>
      <c r="T27" s="27" t="s">
        <v>16</v>
      </c>
      <c r="U27" s="12" t="s">
        <v>1154</v>
      </c>
      <c r="V27" s="256">
        <v>54.139318885448915</v>
      </c>
      <c r="W27" s="256">
        <v>129.85440126883427</v>
      </c>
    </row>
    <row r="28" spans="1:23" x14ac:dyDescent="0.2">
      <c r="A28" s="12">
        <v>0.99999899999999997</v>
      </c>
      <c r="B28" s="255">
        <v>15</v>
      </c>
      <c r="C28" s="12">
        <v>32460734</v>
      </c>
      <c r="D28" s="12">
        <v>32460753</v>
      </c>
      <c r="E28" s="12">
        <v>2</v>
      </c>
      <c r="F28" s="12" t="s">
        <v>11184</v>
      </c>
      <c r="G28" s="12">
        <v>32460602</v>
      </c>
      <c r="H28" s="12">
        <v>32460621</v>
      </c>
      <c r="I28" s="12">
        <v>2</v>
      </c>
      <c r="J28" s="12" t="s">
        <v>11185</v>
      </c>
      <c r="K28" s="12">
        <v>32460622</v>
      </c>
      <c r="L28" s="12">
        <v>32460733</v>
      </c>
      <c r="M28" s="12" t="s">
        <v>11186</v>
      </c>
      <c r="N28" s="12" t="s">
        <v>11187</v>
      </c>
      <c r="O28" s="27">
        <v>32460136</v>
      </c>
      <c r="P28" s="27">
        <v>32460664</v>
      </c>
      <c r="Q28" s="12" t="s">
        <v>40</v>
      </c>
      <c r="R28" s="12">
        <v>0</v>
      </c>
      <c r="S28" s="12" t="s">
        <v>15509</v>
      </c>
      <c r="T28" s="27" t="s">
        <v>16</v>
      </c>
      <c r="U28" s="12" t="s">
        <v>1155</v>
      </c>
      <c r="V28" s="256">
        <v>154.87925696594428</v>
      </c>
      <c r="W28" s="256">
        <v>341.70071371927042</v>
      </c>
    </row>
    <row r="29" spans="1:23" x14ac:dyDescent="0.2">
      <c r="A29" s="12">
        <v>0.99999899999999997</v>
      </c>
      <c r="B29" s="255">
        <v>15</v>
      </c>
      <c r="C29" s="12">
        <v>32908388</v>
      </c>
      <c r="D29" s="12">
        <v>32908407</v>
      </c>
      <c r="E29" s="12">
        <v>1</v>
      </c>
      <c r="F29" s="12" t="s">
        <v>11188</v>
      </c>
      <c r="G29" s="12">
        <v>32908520</v>
      </c>
      <c r="H29" s="12">
        <v>32908539</v>
      </c>
      <c r="I29" s="12">
        <v>2</v>
      </c>
      <c r="J29" s="12" t="s">
        <v>11189</v>
      </c>
      <c r="K29" s="12">
        <v>32908408</v>
      </c>
      <c r="L29" s="12">
        <v>32908519</v>
      </c>
      <c r="M29" s="12" t="s">
        <v>11190</v>
      </c>
      <c r="N29" s="12" t="s">
        <v>11191</v>
      </c>
      <c r="O29" s="27">
        <v>32908408</v>
      </c>
      <c r="P29" s="27">
        <v>32908546</v>
      </c>
      <c r="Q29" s="12" t="s">
        <v>33</v>
      </c>
      <c r="R29" s="12">
        <v>0</v>
      </c>
      <c r="S29" s="12" t="s">
        <v>15510</v>
      </c>
      <c r="T29" s="27" t="s">
        <v>559</v>
      </c>
      <c r="U29" s="12" t="s">
        <v>1156</v>
      </c>
      <c r="V29" s="256">
        <v>97.006191950464398</v>
      </c>
      <c r="W29" s="256">
        <v>115.96875495638382</v>
      </c>
    </row>
    <row r="30" spans="1:23" x14ac:dyDescent="0.2">
      <c r="A30" s="12">
        <v>0.99999899999999997</v>
      </c>
      <c r="B30" s="255">
        <v>15</v>
      </c>
      <c r="C30" s="12">
        <v>32908631</v>
      </c>
      <c r="D30" s="12">
        <v>32908650</v>
      </c>
      <c r="E30" s="12">
        <v>2</v>
      </c>
      <c r="F30" s="12" t="s">
        <v>11192</v>
      </c>
      <c r="G30" s="12">
        <v>32908499</v>
      </c>
      <c r="H30" s="12">
        <v>32908518</v>
      </c>
      <c r="I30" s="12">
        <v>2</v>
      </c>
      <c r="J30" s="12" t="s">
        <v>11193</v>
      </c>
      <c r="K30" s="12">
        <v>32908519</v>
      </c>
      <c r="L30" s="12">
        <v>32908630</v>
      </c>
      <c r="M30" s="12" t="s">
        <v>11194</v>
      </c>
      <c r="N30" s="12" t="s">
        <v>11195</v>
      </c>
      <c r="O30" s="27">
        <v>32908408</v>
      </c>
      <c r="P30" s="27">
        <v>32908546</v>
      </c>
      <c r="Q30" s="12" t="s">
        <v>40</v>
      </c>
      <c r="R30" s="12">
        <v>0</v>
      </c>
      <c r="S30" s="12" t="s">
        <v>15511</v>
      </c>
      <c r="T30" s="27" t="s">
        <v>559</v>
      </c>
      <c r="U30" s="12" t="s">
        <v>1157</v>
      </c>
      <c r="V30" s="256">
        <v>85.645510835913313</v>
      </c>
      <c r="W30" s="256">
        <v>192.39857256145916</v>
      </c>
    </row>
    <row r="31" spans="1:23" x14ac:dyDescent="0.2">
      <c r="A31" s="12">
        <v>0.99999899999999997</v>
      </c>
      <c r="B31" s="255">
        <v>15</v>
      </c>
      <c r="C31" s="12">
        <v>32912275</v>
      </c>
      <c r="D31" s="12">
        <v>32912294</v>
      </c>
      <c r="E31" s="12">
        <v>2</v>
      </c>
      <c r="F31" s="12" t="s">
        <v>11196</v>
      </c>
      <c r="G31" s="12">
        <v>32912407</v>
      </c>
      <c r="H31" s="12">
        <v>32912426</v>
      </c>
      <c r="I31" s="12">
        <v>4</v>
      </c>
      <c r="J31" s="12" t="s">
        <v>11197</v>
      </c>
      <c r="K31" s="12">
        <v>32912295</v>
      </c>
      <c r="L31" s="12">
        <v>32912406</v>
      </c>
      <c r="M31" s="12" t="s">
        <v>11198</v>
      </c>
      <c r="N31" s="12" t="s">
        <v>11199</v>
      </c>
      <c r="O31" s="27">
        <v>32912304</v>
      </c>
      <c r="P31" s="27">
        <v>32912384</v>
      </c>
      <c r="Q31" s="12" t="s">
        <v>33</v>
      </c>
      <c r="R31" s="12">
        <v>0</v>
      </c>
      <c r="S31" s="12" t="s">
        <v>15512</v>
      </c>
      <c r="T31" s="27" t="s">
        <v>559</v>
      </c>
      <c r="U31" s="12" t="s">
        <v>1158</v>
      </c>
      <c r="V31" s="256">
        <v>42.22755417956656</v>
      </c>
      <c r="W31" s="256">
        <v>142.66597938144329</v>
      </c>
    </row>
    <row r="32" spans="1:23" x14ac:dyDescent="0.2">
      <c r="A32" s="12">
        <v>0.99999899999999997</v>
      </c>
      <c r="B32" s="255">
        <v>15</v>
      </c>
      <c r="C32" s="12">
        <v>32912373</v>
      </c>
      <c r="D32" s="12">
        <v>32912389</v>
      </c>
      <c r="E32" s="12">
        <v>2</v>
      </c>
      <c r="F32" s="12" t="s">
        <v>11200</v>
      </c>
      <c r="G32" s="12">
        <v>32912238</v>
      </c>
      <c r="H32" s="12">
        <v>32912260</v>
      </c>
      <c r="I32" s="12">
        <v>2</v>
      </c>
      <c r="J32" s="12" t="s">
        <v>11201</v>
      </c>
      <c r="K32" s="12">
        <v>32912261</v>
      </c>
      <c r="L32" s="12">
        <v>32912372</v>
      </c>
      <c r="M32" s="12" t="s">
        <v>11202</v>
      </c>
      <c r="N32" s="12" t="s">
        <v>11203</v>
      </c>
      <c r="O32" s="27">
        <v>32912304</v>
      </c>
      <c r="P32" s="27">
        <v>32912384</v>
      </c>
      <c r="Q32" s="12" t="s">
        <v>40</v>
      </c>
      <c r="R32" s="12">
        <v>0</v>
      </c>
      <c r="S32" s="12" t="s">
        <v>15513</v>
      </c>
      <c r="T32" s="27" t="s">
        <v>559</v>
      </c>
      <c r="U32" s="12" t="s">
        <v>1159</v>
      </c>
      <c r="V32" s="256">
        <v>56.088235294117645</v>
      </c>
      <c r="W32" s="256">
        <v>177.53655828707375</v>
      </c>
    </row>
    <row r="33" spans="1:23" x14ac:dyDescent="0.2">
      <c r="A33" s="12">
        <v>0.99999899999999997</v>
      </c>
      <c r="B33" s="255">
        <v>15</v>
      </c>
      <c r="C33" s="12">
        <v>32915660</v>
      </c>
      <c r="D33" s="12">
        <v>32915676</v>
      </c>
      <c r="E33" s="12">
        <v>2</v>
      </c>
      <c r="F33" s="12" t="s">
        <v>11204</v>
      </c>
      <c r="G33" s="12">
        <v>32915789</v>
      </c>
      <c r="H33" s="12">
        <v>32915811</v>
      </c>
      <c r="I33" s="12">
        <v>1</v>
      </c>
      <c r="J33" s="12" t="s">
        <v>11205</v>
      </c>
      <c r="K33" s="12">
        <v>32915677</v>
      </c>
      <c r="L33" s="12">
        <v>32915788</v>
      </c>
      <c r="M33" s="12" t="s">
        <v>11206</v>
      </c>
      <c r="N33" s="12" t="s">
        <v>11207</v>
      </c>
      <c r="O33" s="27">
        <v>32915688</v>
      </c>
      <c r="P33" s="27">
        <v>32915794</v>
      </c>
      <c r="Q33" s="12" t="s">
        <v>33</v>
      </c>
      <c r="R33" s="12">
        <v>0</v>
      </c>
      <c r="S33" s="12" t="s">
        <v>15514</v>
      </c>
      <c r="T33" s="27" t="s">
        <v>559</v>
      </c>
      <c r="U33" s="12" t="s">
        <v>1160</v>
      </c>
      <c r="V33" s="256">
        <v>140.89164086687308</v>
      </c>
      <c r="W33" s="256">
        <v>1014.2942109436955</v>
      </c>
    </row>
    <row r="34" spans="1:23" x14ac:dyDescent="0.2">
      <c r="A34" s="12">
        <v>0.99999899999999997</v>
      </c>
      <c r="B34" s="255">
        <v>15</v>
      </c>
      <c r="C34" s="12">
        <v>32915897</v>
      </c>
      <c r="D34" s="12">
        <v>32915916</v>
      </c>
      <c r="E34" s="12">
        <v>2</v>
      </c>
      <c r="F34" s="12" t="s">
        <v>11208</v>
      </c>
      <c r="G34" s="12">
        <v>32915765</v>
      </c>
      <c r="H34" s="12">
        <v>32915784</v>
      </c>
      <c r="I34" s="12">
        <v>2</v>
      </c>
      <c r="J34" s="12" t="s">
        <v>11209</v>
      </c>
      <c r="K34" s="12">
        <v>32915785</v>
      </c>
      <c r="L34" s="12">
        <v>32915896</v>
      </c>
      <c r="M34" s="12" t="s">
        <v>11210</v>
      </c>
      <c r="N34" s="12" t="s">
        <v>11211</v>
      </c>
      <c r="O34" s="27">
        <v>32915688</v>
      </c>
      <c r="P34" s="27">
        <v>32915794</v>
      </c>
      <c r="Q34" s="12" t="s">
        <v>40</v>
      </c>
      <c r="R34" s="12">
        <v>0</v>
      </c>
      <c r="S34" s="12" t="s">
        <v>15515</v>
      </c>
      <c r="T34" s="27" t="s">
        <v>559</v>
      </c>
      <c r="U34" s="12" t="s">
        <v>1161</v>
      </c>
      <c r="V34" s="256">
        <v>121.79256965944272</v>
      </c>
      <c r="W34" s="256">
        <v>407.59666931007138</v>
      </c>
    </row>
    <row r="35" spans="1:23" x14ac:dyDescent="0.2">
      <c r="A35" s="12">
        <v>0.99999899999999997</v>
      </c>
      <c r="B35" s="255">
        <v>15</v>
      </c>
      <c r="C35" s="12">
        <v>32916338</v>
      </c>
      <c r="D35" s="12">
        <v>32916356</v>
      </c>
      <c r="E35" s="12">
        <v>2</v>
      </c>
      <c r="F35" s="12" t="s">
        <v>11212</v>
      </c>
      <c r="G35" s="12">
        <v>32916469</v>
      </c>
      <c r="H35" s="12">
        <v>32916489</v>
      </c>
      <c r="I35" s="12">
        <v>2</v>
      </c>
      <c r="J35" s="12" t="s">
        <v>11213</v>
      </c>
      <c r="K35" s="12">
        <v>32916357</v>
      </c>
      <c r="L35" s="12">
        <v>32916468</v>
      </c>
      <c r="M35" s="12" t="s">
        <v>11214</v>
      </c>
      <c r="N35" s="12" t="s">
        <v>11215</v>
      </c>
      <c r="O35" s="27">
        <v>32916369</v>
      </c>
      <c r="P35" s="27">
        <v>32916632</v>
      </c>
      <c r="Q35" s="12" t="s">
        <v>33</v>
      </c>
      <c r="R35" s="12">
        <v>0</v>
      </c>
      <c r="S35" s="12" t="s">
        <v>15516</v>
      </c>
      <c r="T35" s="27" t="s">
        <v>559</v>
      </c>
      <c r="U35" s="12" t="s">
        <v>1162</v>
      </c>
      <c r="V35" s="256">
        <v>93.546439628482972</v>
      </c>
      <c r="W35" s="256">
        <v>220.10689928628074</v>
      </c>
    </row>
    <row r="36" spans="1:23" x14ac:dyDescent="0.2">
      <c r="A36" s="12">
        <v>0.99999899999999997</v>
      </c>
      <c r="B36" s="255">
        <v>15</v>
      </c>
      <c r="C36" s="12">
        <v>32916568</v>
      </c>
      <c r="D36" s="12">
        <v>32916585</v>
      </c>
      <c r="E36" s="12">
        <v>3</v>
      </c>
      <c r="F36" s="12" t="s">
        <v>11216</v>
      </c>
      <c r="G36" s="12">
        <v>32916434</v>
      </c>
      <c r="H36" s="12">
        <v>32916455</v>
      </c>
      <c r="I36" s="12">
        <v>2</v>
      </c>
      <c r="J36" s="12" t="s">
        <v>11217</v>
      </c>
      <c r="K36" s="12">
        <v>32916456</v>
      </c>
      <c r="L36" s="12">
        <v>32916567</v>
      </c>
      <c r="M36" s="12" t="s">
        <v>11218</v>
      </c>
      <c r="N36" s="12" t="s">
        <v>11219</v>
      </c>
      <c r="O36" s="27">
        <v>32916369</v>
      </c>
      <c r="P36" s="27">
        <v>32916632</v>
      </c>
      <c r="Q36" s="12" t="s">
        <v>40</v>
      </c>
      <c r="R36" s="12">
        <v>0</v>
      </c>
      <c r="S36" s="12" t="s">
        <v>15517</v>
      </c>
      <c r="T36" s="27" t="s">
        <v>559</v>
      </c>
      <c r="U36" s="12" t="s">
        <v>1163</v>
      </c>
      <c r="V36" s="256">
        <v>33.803405572755416</v>
      </c>
      <c r="W36" s="256">
        <v>100.8223632038065</v>
      </c>
    </row>
    <row r="37" spans="1:23" x14ac:dyDescent="0.2">
      <c r="A37" s="12">
        <v>0.99999899999999997</v>
      </c>
      <c r="B37" s="255">
        <v>15</v>
      </c>
      <c r="C37" s="12">
        <v>32916549</v>
      </c>
      <c r="D37" s="12">
        <v>32916565</v>
      </c>
      <c r="E37" s="12">
        <v>7</v>
      </c>
      <c r="F37" s="12" t="s">
        <v>11220</v>
      </c>
      <c r="G37" s="12">
        <v>32916678</v>
      </c>
      <c r="H37" s="12">
        <v>32916700</v>
      </c>
      <c r="I37" s="12">
        <v>2</v>
      </c>
      <c r="J37" s="12" t="s">
        <v>11221</v>
      </c>
      <c r="K37" s="12">
        <v>32916566</v>
      </c>
      <c r="L37" s="12">
        <v>32916677</v>
      </c>
      <c r="M37" s="12" t="s">
        <v>11222</v>
      </c>
      <c r="N37" s="12" t="s">
        <v>11223</v>
      </c>
      <c r="O37" s="27">
        <v>32916369</v>
      </c>
      <c r="P37" s="27">
        <v>32916632</v>
      </c>
      <c r="Q37" s="12" t="s">
        <v>33</v>
      </c>
      <c r="R37" s="12">
        <v>0</v>
      </c>
      <c r="S37" s="12" t="s">
        <v>15518</v>
      </c>
      <c r="T37" s="27" t="s">
        <v>559</v>
      </c>
      <c r="U37" s="12" t="s">
        <v>1164</v>
      </c>
      <c r="V37" s="256">
        <v>76.072755417956657</v>
      </c>
      <c r="W37" s="256">
        <v>169.81395717684379</v>
      </c>
    </row>
    <row r="38" spans="1:23" x14ac:dyDescent="0.2">
      <c r="A38" s="12">
        <v>0.99999899999999997</v>
      </c>
      <c r="B38" s="255">
        <v>15</v>
      </c>
      <c r="C38" s="12">
        <v>32917256</v>
      </c>
      <c r="D38" s="12">
        <v>32917275</v>
      </c>
      <c r="E38" s="12">
        <v>2</v>
      </c>
      <c r="F38" s="12" t="s">
        <v>11224</v>
      </c>
      <c r="G38" s="12">
        <v>32917388</v>
      </c>
      <c r="H38" s="12">
        <v>32917407</v>
      </c>
      <c r="I38" s="12">
        <v>1</v>
      </c>
      <c r="J38" s="12" t="s">
        <v>11225</v>
      </c>
      <c r="K38" s="12">
        <v>32917276</v>
      </c>
      <c r="L38" s="12">
        <v>32917387</v>
      </c>
      <c r="M38" s="12" t="s">
        <v>11226</v>
      </c>
      <c r="N38" s="12" t="s">
        <v>11227</v>
      </c>
      <c r="O38" s="27">
        <v>32917276</v>
      </c>
      <c r="P38" s="27">
        <v>32917449</v>
      </c>
      <c r="Q38" s="12" t="s">
        <v>33</v>
      </c>
      <c r="R38" s="12">
        <v>0</v>
      </c>
      <c r="S38" s="12" t="s">
        <v>15519</v>
      </c>
      <c r="T38" s="27" t="s">
        <v>559</v>
      </c>
      <c r="U38" s="12" t="s">
        <v>1165</v>
      </c>
      <c r="V38" s="256">
        <v>85.8343653250774</v>
      </c>
      <c r="W38" s="256">
        <v>714.10531324345754</v>
      </c>
    </row>
    <row r="39" spans="1:23" x14ac:dyDescent="0.2">
      <c r="A39" s="12">
        <v>0.97499999999999998</v>
      </c>
      <c r="B39" s="255">
        <v>15</v>
      </c>
      <c r="C39" s="12">
        <v>32917444</v>
      </c>
      <c r="D39" s="12">
        <v>32917462</v>
      </c>
      <c r="E39" s="12">
        <v>2</v>
      </c>
      <c r="F39" s="12" t="s">
        <v>11228</v>
      </c>
      <c r="G39" s="12">
        <v>32917311</v>
      </c>
      <c r="H39" s="12">
        <v>32917331</v>
      </c>
      <c r="I39" s="12">
        <v>2</v>
      </c>
      <c r="J39" s="12" t="s">
        <v>11229</v>
      </c>
      <c r="K39" s="12">
        <v>32917332</v>
      </c>
      <c r="L39" s="12">
        <v>32917443</v>
      </c>
      <c r="M39" s="12" t="s">
        <v>11230</v>
      </c>
      <c r="N39" s="12" t="s">
        <v>11231</v>
      </c>
      <c r="O39" s="27">
        <v>32917276</v>
      </c>
      <c r="P39" s="27">
        <v>32917449</v>
      </c>
      <c r="Q39" s="12" t="s">
        <v>40</v>
      </c>
      <c r="R39" s="12">
        <v>0</v>
      </c>
      <c r="S39" s="12" t="s">
        <v>15520</v>
      </c>
      <c r="T39" s="27" t="s">
        <v>559</v>
      </c>
      <c r="U39" s="12" t="s">
        <v>1166</v>
      </c>
      <c r="V39" s="256">
        <v>138.6888544891641</v>
      </c>
      <c r="W39" s="256">
        <v>339.14464710547185</v>
      </c>
    </row>
    <row r="40" spans="1:23" x14ac:dyDescent="0.2">
      <c r="A40" s="12">
        <v>0.99999899999999997</v>
      </c>
      <c r="B40" s="255">
        <v>15</v>
      </c>
      <c r="C40" s="12">
        <v>32917424</v>
      </c>
      <c r="D40" s="12">
        <v>32917442</v>
      </c>
      <c r="E40" s="12">
        <v>2</v>
      </c>
      <c r="F40" s="12" t="s">
        <v>11232</v>
      </c>
      <c r="G40" s="12">
        <v>32917555</v>
      </c>
      <c r="H40" s="12">
        <v>32917575</v>
      </c>
      <c r="I40" s="12">
        <v>2</v>
      </c>
      <c r="J40" s="12" t="s">
        <v>11233</v>
      </c>
      <c r="K40" s="12">
        <v>32917443</v>
      </c>
      <c r="L40" s="12">
        <v>32917554</v>
      </c>
      <c r="M40" s="12" t="s">
        <v>11234</v>
      </c>
      <c r="N40" s="12" t="s">
        <v>11235</v>
      </c>
      <c r="O40" s="27">
        <v>32917276</v>
      </c>
      <c r="P40" s="27">
        <v>32917449</v>
      </c>
      <c r="Q40" s="12" t="s">
        <v>33</v>
      </c>
      <c r="R40" s="12">
        <v>0</v>
      </c>
      <c r="S40" s="12" t="s">
        <v>15521</v>
      </c>
      <c r="T40" s="27" t="s">
        <v>559</v>
      </c>
      <c r="U40" s="12" t="s">
        <v>1167</v>
      </c>
      <c r="V40" s="256">
        <v>38.956656346749227</v>
      </c>
      <c r="W40" s="256">
        <v>69.273909595559076</v>
      </c>
    </row>
    <row r="41" spans="1:23" x14ac:dyDescent="0.2">
      <c r="A41" s="12">
        <v>0.99999899999999997</v>
      </c>
      <c r="B41" s="255">
        <v>15</v>
      </c>
      <c r="C41" s="12">
        <v>32917639</v>
      </c>
      <c r="D41" s="12">
        <v>32917656</v>
      </c>
      <c r="E41" s="12">
        <v>2</v>
      </c>
      <c r="F41" s="12" t="s">
        <v>11236</v>
      </c>
      <c r="G41" s="12">
        <v>32917769</v>
      </c>
      <c r="H41" s="12">
        <v>32917790</v>
      </c>
      <c r="I41" s="12">
        <v>2</v>
      </c>
      <c r="J41" s="12" t="s">
        <v>11237</v>
      </c>
      <c r="K41" s="12">
        <v>32917657</v>
      </c>
      <c r="L41" s="12">
        <v>32917768</v>
      </c>
      <c r="M41" s="12" t="s">
        <v>11238</v>
      </c>
      <c r="N41" s="12" t="s">
        <v>11239</v>
      </c>
      <c r="O41" s="27">
        <v>32917683</v>
      </c>
      <c r="P41" s="27">
        <v>32917839</v>
      </c>
      <c r="Q41" s="12" t="s">
        <v>33</v>
      </c>
      <c r="R41" s="12">
        <v>0</v>
      </c>
      <c r="S41" s="12" t="s">
        <v>15522</v>
      </c>
      <c r="T41" s="27" t="s">
        <v>559</v>
      </c>
      <c r="U41" s="12" t="s">
        <v>1168</v>
      </c>
      <c r="V41" s="256">
        <v>57.094427244582043</v>
      </c>
      <c r="W41" s="256">
        <v>150.00015860428232</v>
      </c>
    </row>
    <row r="42" spans="1:23" x14ac:dyDescent="0.2">
      <c r="A42" s="12">
        <v>0.99999899999999997</v>
      </c>
      <c r="B42" s="255">
        <v>15</v>
      </c>
      <c r="C42" s="12">
        <v>32917878</v>
      </c>
      <c r="D42" s="12">
        <v>32917896</v>
      </c>
      <c r="E42" s="12">
        <v>2</v>
      </c>
      <c r="F42" s="12" t="s">
        <v>11240</v>
      </c>
      <c r="G42" s="12">
        <v>32917745</v>
      </c>
      <c r="H42" s="12">
        <v>32917765</v>
      </c>
      <c r="I42" s="12">
        <v>2</v>
      </c>
      <c r="J42" s="12" t="s">
        <v>11241</v>
      </c>
      <c r="K42" s="12">
        <v>32917766</v>
      </c>
      <c r="L42" s="12">
        <v>32917877</v>
      </c>
      <c r="M42" s="12" t="s">
        <v>11242</v>
      </c>
      <c r="N42" s="12" t="s">
        <v>11243</v>
      </c>
      <c r="O42" s="27">
        <v>32917683</v>
      </c>
      <c r="P42" s="27">
        <v>32917839</v>
      </c>
      <c r="Q42" s="12" t="s">
        <v>40</v>
      </c>
      <c r="R42" s="12">
        <v>0</v>
      </c>
      <c r="S42" s="12" t="s">
        <v>15523</v>
      </c>
      <c r="T42" s="27" t="s">
        <v>559</v>
      </c>
      <c r="U42" s="12" t="s">
        <v>1169</v>
      </c>
      <c r="V42" s="256">
        <v>107.86068111455108</v>
      </c>
      <c r="W42" s="256">
        <v>225.52038065027756</v>
      </c>
    </row>
    <row r="43" spans="1:23" x14ac:dyDescent="0.2">
      <c r="A43" s="12">
        <v>0.9</v>
      </c>
      <c r="B43" s="255">
        <v>15</v>
      </c>
      <c r="C43" s="12">
        <v>32920904</v>
      </c>
      <c r="D43" s="12">
        <v>32920920</v>
      </c>
      <c r="E43" s="12">
        <v>1</v>
      </c>
      <c r="F43" s="12" t="s">
        <v>11244</v>
      </c>
      <c r="G43" s="12">
        <v>32921033</v>
      </c>
      <c r="H43" s="12">
        <v>32921055</v>
      </c>
      <c r="I43" s="12">
        <v>2</v>
      </c>
      <c r="J43" s="12" t="s">
        <v>11245</v>
      </c>
      <c r="K43" s="12">
        <v>32920921</v>
      </c>
      <c r="L43" s="12">
        <v>32921032</v>
      </c>
      <c r="M43" s="12" t="s">
        <v>11246</v>
      </c>
      <c r="N43" s="12" t="s">
        <v>11247</v>
      </c>
      <c r="O43" s="27">
        <v>32920924</v>
      </c>
      <c r="P43" s="27">
        <v>32921008</v>
      </c>
      <c r="Q43" s="12" t="s">
        <v>33</v>
      </c>
      <c r="R43" s="12">
        <v>0</v>
      </c>
      <c r="S43" s="12" t="s">
        <v>15524</v>
      </c>
      <c r="T43" s="27" t="s">
        <v>559</v>
      </c>
      <c r="U43" s="12" t="s">
        <v>1170</v>
      </c>
      <c r="V43" s="256">
        <v>1.9458204334365325</v>
      </c>
      <c r="W43" s="256">
        <v>2.6247422680412371</v>
      </c>
    </row>
    <row r="44" spans="1:23" x14ac:dyDescent="0.2">
      <c r="A44" s="12">
        <v>0.9</v>
      </c>
      <c r="B44" s="255">
        <v>15</v>
      </c>
      <c r="C44" s="12">
        <v>32921036</v>
      </c>
      <c r="D44" s="12">
        <v>32921054</v>
      </c>
      <c r="E44" s="12">
        <v>2</v>
      </c>
      <c r="F44" s="12" t="s">
        <v>11248</v>
      </c>
      <c r="G44" s="12">
        <v>32920903</v>
      </c>
      <c r="H44" s="12">
        <v>32920923</v>
      </c>
      <c r="I44" s="12">
        <v>1</v>
      </c>
      <c r="J44" s="12" t="s">
        <v>11249</v>
      </c>
      <c r="K44" s="12">
        <v>32920924</v>
      </c>
      <c r="L44" s="12">
        <v>32921035</v>
      </c>
      <c r="M44" s="12" t="s">
        <v>11250</v>
      </c>
      <c r="N44" s="12" t="s">
        <v>11251</v>
      </c>
      <c r="O44" s="27">
        <v>32920924</v>
      </c>
      <c r="P44" s="27">
        <v>32921008</v>
      </c>
      <c r="Q44" s="12" t="s">
        <v>40</v>
      </c>
      <c r="R44" s="12">
        <v>0</v>
      </c>
      <c r="S44" s="12" t="s">
        <v>15525</v>
      </c>
      <c r="T44" s="27" t="s">
        <v>559</v>
      </c>
      <c r="U44" s="12" t="s">
        <v>1171</v>
      </c>
      <c r="V44" s="256">
        <v>85.256965944272451</v>
      </c>
      <c r="W44" s="256">
        <v>77.087232355273599</v>
      </c>
    </row>
    <row r="45" spans="1:23" x14ac:dyDescent="0.2">
      <c r="A45" s="12">
        <v>0.99999899999999997</v>
      </c>
      <c r="B45" s="255">
        <v>15</v>
      </c>
      <c r="C45" s="12">
        <v>32921756</v>
      </c>
      <c r="D45" s="12">
        <v>32921773</v>
      </c>
      <c r="E45" s="12">
        <v>1</v>
      </c>
      <c r="F45" s="12" t="s">
        <v>11252</v>
      </c>
      <c r="G45" s="12">
        <v>32921886</v>
      </c>
      <c r="H45" s="12">
        <v>32921907</v>
      </c>
      <c r="I45" s="12">
        <v>2</v>
      </c>
      <c r="J45" s="12" t="s">
        <v>11253</v>
      </c>
      <c r="K45" s="12">
        <v>32921774</v>
      </c>
      <c r="L45" s="12">
        <v>32921885</v>
      </c>
      <c r="M45" s="12" t="s">
        <v>11254</v>
      </c>
      <c r="N45" s="12" t="s">
        <v>11255</v>
      </c>
      <c r="O45" s="27">
        <v>32921791</v>
      </c>
      <c r="P45" s="27">
        <v>32921968</v>
      </c>
      <c r="Q45" s="12" t="s">
        <v>33</v>
      </c>
      <c r="R45" s="12">
        <v>0</v>
      </c>
      <c r="S45" s="12" t="s">
        <v>15526</v>
      </c>
      <c r="T45" s="27" t="s">
        <v>559</v>
      </c>
      <c r="U45" s="12" t="s">
        <v>1172</v>
      </c>
      <c r="V45" s="256">
        <v>54.623839009287927</v>
      </c>
      <c r="W45" s="256">
        <v>177.18033306899287</v>
      </c>
    </row>
    <row r="46" spans="1:23" x14ac:dyDescent="0.2">
      <c r="A46" s="12">
        <v>0.99999899999999997</v>
      </c>
      <c r="B46" s="255">
        <v>15</v>
      </c>
      <c r="C46" s="12">
        <v>32921957</v>
      </c>
      <c r="D46" s="12">
        <v>32921975</v>
      </c>
      <c r="E46" s="12">
        <v>2</v>
      </c>
      <c r="F46" s="12" t="s">
        <v>11256</v>
      </c>
      <c r="G46" s="12">
        <v>32921824</v>
      </c>
      <c r="H46" s="12">
        <v>32921844</v>
      </c>
      <c r="I46" s="12">
        <v>1</v>
      </c>
      <c r="J46" s="12" t="s">
        <v>11257</v>
      </c>
      <c r="K46" s="12">
        <v>32921845</v>
      </c>
      <c r="L46" s="12">
        <v>32921956</v>
      </c>
      <c r="M46" s="12" t="s">
        <v>11258</v>
      </c>
      <c r="N46" s="12" t="s">
        <v>11259</v>
      </c>
      <c r="O46" s="27">
        <v>32921791</v>
      </c>
      <c r="P46" s="27">
        <v>32921968</v>
      </c>
      <c r="Q46" s="12" t="s">
        <v>40</v>
      </c>
      <c r="R46" s="12">
        <v>0</v>
      </c>
      <c r="S46" s="12" t="s">
        <v>15527</v>
      </c>
      <c r="T46" s="27" t="s">
        <v>559</v>
      </c>
      <c r="U46" s="12" t="s">
        <v>1173</v>
      </c>
      <c r="V46" s="256">
        <v>18.812693498452013</v>
      </c>
      <c r="W46" s="256">
        <v>56.161141950832672</v>
      </c>
    </row>
    <row r="47" spans="1:23" x14ac:dyDescent="0.2">
      <c r="A47" s="12">
        <v>0.99999899999999997</v>
      </c>
      <c r="B47" s="255">
        <v>15</v>
      </c>
      <c r="C47" s="12">
        <v>32921920</v>
      </c>
      <c r="D47" s="12">
        <v>32921937</v>
      </c>
      <c r="E47" s="12">
        <v>2</v>
      </c>
      <c r="F47" s="12" t="s">
        <v>11260</v>
      </c>
      <c r="G47" s="12">
        <v>32922050</v>
      </c>
      <c r="H47" s="12">
        <v>32922071</v>
      </c>
      <c r="I47" s="12">
        <v>2</v>
      </c>
      <c r="J47" s="12" t="s">
        <v>11261</v>
      </c>
      <c r="K47" s="12">
        <v>32921938</v>
      </c>
      <c r="L47" s="12">
        <v>32922049</v>
      </c>
      <c r="M47" s="12" t="s">
        <v>11262</v>
      </c>
      <c r="N47" s="12" t="s">
        <v>11263</v>
      </c>
      <c r="O47" s="27">
        <v>32921791</v>
      </c>
      <c r="P47" s="27">
        <v>32921968</v>
      </c>
      <c r="Q47" s="12" t="s">
        <v>33</v>
      </c>
      <c r="R47" s="12">
        <v>0</v>
      </c>
      <c r="S47" s="12" t="s">
        <v>15528</v>
      </c>
      <c r="T47" s="27" t="s">
        <v>559</v>
      </c>
      <c r="U47" s="12" t="s">
        <v>1174</v>
      </c>
      <c r="V47" s="256">
        <v>83.996904024767801</v>
      </c>
      <c r="W47" s="256">
        <v>274.47803330689931</v>
      </c>
    </row>
    <row r="48" spans="1:23" x14ac:dyDescent="0.2">
      <c r="A48" s="12">
        <v>0.99999899999999997</v>
      </c>
      <c r="B48" s="255">
        <v>15</v>
      </c>
      <c r="C48" s="12">
        <v>32925134</v>
      </c>
      <c r="D48" s="12">
        <v>32925153</v>
      </c>
      <c r="E48" s="12">
        <v>1</v>
      </c>
      <c r="F48" s="12" t="s">
        <v>11264</v>
      </c>
      <c r="G48" s="12">
        <v>32925266</v>
      </c>
      <c r="H48" s="12">
        <v>32925285</v>
      </c>
      <c r="I48" s="12">
        <v>1</v>
      </c>
      <c r="J48" s="12" t="s">
        <v>11265</v>
      </c>
      <c r="K48" s="12">
        <v>32925154</v>
      </c>
      <c r="L48" s="12">
        <v>32925265</v>
      </c>
      <c r="M48" s="12" t="s">
        <v>11266</v>
      </c>
      <c r="N48" s="12" t="s">
        <v>11267</v>
      </c>
      <c r="O48" s="27">
        <v>32925175</v>
      </c>
      <c r="P48" s="27">
        <v>32925314</v>
      </c>
      <c r="Q48" s="12" t="s">
        <v>33</v>
      </c>
      <c r="R48" s="12">
        <v>0</v>
      </c>
      <c r="S48" s="12" t="s">
        <v>15529</v>
      </c>
      <c r="T48" s="27" t="s">
        <v>559</v>
      </c>
      <c r="U48" s="12" t="s">
        <v>1175</v>
      </c>
      <c r="V48" s="256">
        <v>31.368421052631579</v>
      </c>
      <c r="W48" s="256">
        <v>104.59159397303728</v>
      </c>
    </row>
    <row r="49" spans="1:23" x14ac:dyDescent="0.2">
      <c r="A49" s="12">
        <v>0.99999899999999997</v>
      </c>
      <c r="B49" s="255">
        <v>15</v>
      </c>
      <c r="C49" s="12">
        <v>32925377</v>
      </c>
      <c r="D49" s="12">
        <v>32925394</v>
      </c>
      <c r="E49" s="12">
        <v>1</v>
      </c>
      <c r="F49" s="12" t="s">
        <v>11268</v>
      </c>
      <c r="G49" s="12">
        <v>32925243</v>
      </c>
      <c r="H49" s="12">
        <v>32925264</v>
      </c>
      <c r="I49" s="12">
        <v>1</v>
      </c>
      <c r="J49" s="12" t="s">
        <v>11269</v>
      </c>
      <c r="K49" s="12">
        <v>32925265</v>
      </c>
      <c r="L49" s="12">
        <v>32925376</v>
      </c>
      <c r="M49" s="12" t="s">
        <v>11270</v>
      </c>
      <c r="N49" s="12" t="s">
        <v>11271</v>
      </c>
      <c r="O49" s="27">
        <v>32925175</v>
      </c>
      <c r="P49" s="27">
        <v>32925314</v>
      </c>
      <c r="Q49" s="12" t="s">
        <v>40</v>
      </c>
      <c r="R49" s="12">
        <v>0</v>
      </c>
      <c r="S49" s="12" t="s">
        <v>15530</v>
      </c>
      <c r="T49" s="27" t="s">
        <v>559</v>
      </c>
      <c r="U49" s="12" t="s">
        <v>1176</v>
      </c>
      <c r="V49" s="256">
        <v>20.453560371517028</v>
      </c>
      <c r="W49" s="256">
        <v>58.911181601903252</v>
      </c>
    </row>
    <row r="50" spans="1:23" x14ac:dyDescent="0.2">
      <c r="A50" s="12">
        <v>0.99999899999999997</v>
      </c>
      <c r="B50" s="255">
        <v>15</v>
      </c>
      <c r="C50" s="12">
        <v>32926060</v>
      </c>
      <c r="D50" s="12">
        <v>32926079</v>
      </c>
      <c r="E50" s="12">
        <v>1</v>
      </c>
      <c r="F50" s="12" t="s">
        <v>11272</v>
      </c>
      <c r="G50" s="12">
        <v>32926192</v>
      </c>
      <c r="H50" s="12">
        <v>32926211</v>
      </c>
      <c r="I50" s="12">
        <v>1</v>
      </c>
      <c r="J50" s="12" t="s">
        <v>11273</v>
      </c>
      <c r="K50" s="12">
        <v>32926080</v>
      </c>
      <c r="L50" s="12">
        <v>32926191</v>
      </c>
      <c r="M50" s="12" t="s">
        <v>11274</v>
      </c>
      <c r="N50" s="12" t="s">
        <v>11275</v>
      </c>
      <c r="O50" s="27">
        <v>32926129</v>
      </c>
      <c r="P50" s="27">
        <v>32926247</v>
      </c>
      <c r="Q50" s="12" t="s">
        <v>33</v>
      </c>
      <c r="R50" s="12">
        <v>0</v>
      </c>
      <c r="S50" s="12" t="s">
        <v>15531</v>
      </c>
      <c r="T50" s="27" t="s">
        <v>559</v>
      </c>
      <c r="U50" s="12" t="s">
        <v>1177</v>
      </c>
      <c r="V50" s="256">
        <v>20.201238390092879</v>
      </c>
      <c r="W50" s="256">
        <v>47.498017446471053</v>
      </c>
    </row>
    <row r="51" spans="1:23" x14ac:dyDescent="0.2">
      <c r="A51" s="12">
        <v>0.99999899999999997</v>
      </c>
      <c r="B51" s="255">
        <v>15</v>
      </c>
      <c r="C51" s="12">
        <v>32926279</v>
      </c>
      <c r="D51" s="12">
        <v>32926298</v>
      </c>
      <c r="E51" s="12">
        <v>1</v>
      </c>
      <c r="F51" s="12" t="s">
        <v>11276</v>
      </c>
      <c r="G51" s="12">
        <v>32926147</v>
      </c>
      <c r="H51" s="12">
        <v>32926166</v>
      </c>
      <c r="I51" s="12">
        <v>1</v>
      </c>
      <c r="J51" s="12" t="s">
        <v>11277</v>
      </c>
      <c r="K51" s="12">
        <v>32926167</v>
      </c>
      <c r="L51" s="12">
        <v>32926278</v>
      </c>
      <c r="M51" s="12" t="s">
        <v>11278</v>
      </c>
      <c r="N51" s="12" t="s">
        <v>11279</v>
      </c>
      <c r="O51" s="27">
        <v>32926129</v>
      </c>
      <c r="P51" s="27">
        <v>32926247</v>
      </c>
      <c r="Q51" s="12" t="s">
        <v>40</v>
      </c>
      <c r="R51" s="12">
        <v>0</v>
      </c>
      <c r="S51" s="12" t="s">
        <v>15532</v>
      </c>
      <c r="T51" s="27" t="s">
        <v>559</v>
      </c>
      <c r="U51" s="12" t="s">
        <v>1178</v>
      </c>
      <c r="V51" s="256">
        <v>25.631578947368421</v>
      </c>
      <c r="W51" s="256">
        <v>89.450753370341005</v>
      </c>
    </row>
    <row r="52" spans="1:23" x14ac:dyDescent="0.2">
      <c r="A52" s="12">
        <v>0.99999899999999997</v>
      </c>
      <c r="B52" s="255">
        <v>15</v>
      </c>
      <c r="C52" s="12">
        <v>32927939</v>
      </c>
      <c r="D52" s="12">
        <v>32927958</v>
      </c>
      <c r="E52" s="12">
        <v>1</v>
      </c>
      <c r="F52" s="12" t="s">
        <v>11280</v>
      </c>
      <c r="G52" s="12">
        <v>32928071</v>
      </c>
      <c r="H52" s="12">
        <v>32928090</v>
      </c>
      <c r="I52" s="12">
        <v>2</v>
      </c>
      <c r="J52" s="12" t="s">
        <v>11281</v>
      </c>
      <c r="K52" s="12">
        <v>32927959</v>
      </c>
      <c r="L52" s="12">
        <v>32928070</v>
      </c>
      <c r="M52" s="12" t="s">
        <v>11282</v>
      </c>
      <c r="N52" s="12" t="s">
        <v>11283</v>
      </c>
      <c r="O52" s="27">
        <v>32927973</v>
      </c>
      <c r="P52" s="27">
        <v>32928144</v>
      </c>
      <c r="Q52" s="12" t="s">
        <v>33</v>
      </c>
      <c r="R52" s="12">
        <v>0</v>
      </c>
      <c r="S52" s="12" t="s">
        <v>15533</v>
      </c>
      <c r="T52" s="27" t="s">
        <v>559</v>
      </c>
      <c r="U52" s="12" t="s">
        <v>1179</v>
      </c>
      <c r="V52" s="256">
        <v>117.72910216718266</v>
      </c>
      <c r="W52" s="256">
        <v>328.63774781919113</v>
      </c>
    </row>
    <row r="53" spans="1:23" x14ac:dyDescent="0.2">
      <c r="A53" s="12">
        <v>0.99999899999999997</v>
      </c>
      <c r="B53" s="255">
        <v>15</v>
      </c>
      <c r="C53" s="12">
        <v>32928153</v>
      </c>
      <c r="D53" s="12">
        <v>32928171</v>
      </c>
      <c r="E53" s="12">
        <v>1</v>
      </c>
      <c r="F53" s="12" t="s">
        <v>11284</v>
      </c>
      <c r="G53" s="12">
        <v>32928020</v>
      </c>
      <c r="H53" s="12">
        <v>32928040</v>
      </c>
      <c r="I53" s="12">
        <v>1</v>
      </c>
      <c r="J53" s="12" t="s">
        <v>11285</v>
      </c>
      <c r="K53" s="12">
        <v>32928041</v>
      </c>
      <c r="L53" s="12">
        <v>32928152</v>
      </c>
      <c r="M53" s="12" t="s">
        <v>11286</v>
      </c>
      <c r="N53" s="12" t="s">
        <v>11287</v>
      </c>
      <c r="O53" s="27">
        <v>32927973</v>
      </c>
      <c r="P53" s="27">
        <v>32928144</v>
      </c>
      <c r="Q53" s="12" t="s">
        <v>40</v>
      </c>
      <c r="R53" s="12">
        <v>0</v>
      </c>
      <c r="S53" s="12" t="s">
        <v>15534</v>
      </c>
      <c r="T53" s="27" t="s">
        <v>559</v>
      </c>
      <c r="U53" s="12" t="s">
        <v>1180</v>
      </c>
      <c r="V53" s="256">
        <v>81.39473684210526</v>
      </c>
      <c r="W53" s="256">
        <v>211.86280729579698</v>
      </c>
    </row>
    <row r="54" spans="1:23" x14ac:dyDescent="0.2">
      <c r="A54" s="12">
        <v>0.99999899999999997</v>
      </c>
      <c r="B54" s="255">
        <v>15</v>
      </c>
      <c r="C54" s="12">
        <v>32928435</v>
      </c>
      <c r="D54" s="12">
        <v>32928452</v>
      </c>
      <c r="E54" s="12">
        <v>1</v>
      </c>
      <c r="F54" s="12" t="s">
        <v>11288</v>
      </c>
      <c r="G54" s="12">
        <v>32928565</v>
      </c>
      <c r="H54" s="12">
        <v>32928586</v>
      </c>
      <c r="I54" s="12">
        <v>1</v>
      </c>
      <c r="J54" s="12" t="s">
        <v>11289</v>
      </c>
      <c r="K54" s="12">
        <v>32928453</v>
      </c>
      <c r="L54" s="12">
        <v>32928564</v>
      </c>
      <c r="M54" s="12" t="s">
        <v>11290</v>
      </c>
      <c r="N54" s="12" t="s">
        <v>11291</v>
      </c>
      <c r="O54" s="27">
        <v>32928453</v>
      </c>
      <c r="P54" s="27">
        <v>32930051</v>
      </c>
      <c r="Q54" s="12" t="s">
        <v>33</v>
      </c>
      <c r="R54" s="12">
        <v>0</v>
      </c>
      <c r="S54" s="12" t="s">
        <v>15535</v>
      </c>
      <c r="T54" s="27" t="s">
        <v>559</v>
      </c>
      <c r="U54" s="12" t="s">
        <v>1181</v>
      </c>
      <c r="V54" s="256">
        <v>46.554179566563469</v>
      </c>
      <c r="W54" s="256">
        <v>162.3836637589215</v>
      </c>
    </row>
    <row r="55" spans="1:23" x14ac:dyDescent="0.2">
      <c r="A55" s="12">
        <v>0.99999899999999997</v>
      </c>
      <c r="B55" s="255">
        <v>15</v>
      </c>
      <c r="C55" s="12">
        <v>32928667</v>
      </c>
      <c r="D55" s="12">
        <v>32928683</v>
      </c>
      <c r="E55" s="12">
        <v>1</v>
      </c>
      <c r="F55" s="12" t="s">
        <v>11292</v>
      </c>
      <c r="G55" s="12">
        <v>32928532</v>
      </c>
      <c r="H55" s="12">
        <v>32928554</v>
      </c>
      <c r="I55" s="12">
        <v>1</v>
      </c>
      <c r="J55" s="12" t="s">
        <v>11293</v>
      </c>
      <c r="K55" s="12">
        <v>32928555</v>
      </c>
      <c r="L55" s="12">
        <v>32928666</v>
      </c>
      <c r="M55" s="12" t="s">
        <v>11294</v>
      </c>
      <c r="N55" s="12" t="s">
        <v>11295</v>
      </c>
      <c r="O55" s="27">
        <v>32928453</v>
      </c>
      <c r="P55" s="27">
        <v>32930051</v>
      </c>
      <c r="Q55" s="12" t="s">
        <v>40</v>
      </c>
      <c r="R55" s="12">
        <v>0</v>
      </c>
      <c r="S55" s="12" t="s">
        <v>15536</v>
      </c>
      <c r="T55" s="27" t="s">
        <v>559</v>
      </c>
      <c r="U55" s="12" t="s">
        <v>1182</v>
      </c>
      <c r="V55" s="256">
        <v>79.87616099071208</v>
      </c>
      <c r="W55" s="256">
        <v>230.88707375099128</v>
      </c>
    </row>
    <row r="56" spans="1:23" x14ac:dyDescent="0.2">
      <c r="A56" s="12">
        <v>0.99999899999999997</v>
      </c>
      <c r="B56" s="255">
        <v>15</v>
      </c>
      <c r="C56" s="12">
        <v>32928648</v>
      </c>
      <c r="D56" s="12">
        <v>32928665</v>
      </c>
      <c r="E56" s="12">
        <v>1</v>
      </c>
      <c r="F56" s="12" t="s">
        <v>11296</v>
      </c>
      <c r="G56" s="12">
        <v>32928778</v>
      </c>
      <c r="H56" s="12">
        <v>32928799</v>
      </c>
      <c r="I56" s="12">
        <v>1</v>
      </c>
      <c r="J56" s="12" t="s">
        <v>11297</v>
      </c>
      <c r="K56" s="12">
        <v>32928666</v>
      </c>
      <c r="L56" s="12">
        <v>32928777</v>
      </c>
      <c r="M56" s="12" t="s">
        <v>11298</v>
      </c>
      <c r="N56" s="12" t="s">
        <v>11299</v>
      </c>
      <c r="O56" s="27">
        <v>32928453</v>
      </c>
      <c r="P56" s="27">
        <v>32930051</v>
      </c>
      <c r="Q56" s="12" t="s">
        <v>33</v>
      </c>
      <c r="R56" s="12">
        <v>0</v>
      </c>
      <c r="S56" s="12" t="s">
        <v>15537</v>
      </c>
      <c r="T56" s="27" t="s">
        <v>559</v>
      </c>
      <c r="U56" s="12" t="s">
        <v>1183</v>
      </c>
      <c r="V56" s="256">
        <v>77.181114551083596</v>
      </c>
      <c r="W56" s="256">
        <v>282.05424266455196</v>
      </c>
    </row>
    <row r="57" spans="1:23" x14ac:dyDescent="0.2">
      <c r="A57" s="12">
        <v>0.99999899999999997</v>
      </c>
      <c r="B57" s="255">
        <v>15</v>
      </c>
      <c r="C57" s="12">
        <v>32928885</v>
      </c>
      <c r="D57" s="12">
        <v>32928902</v>
      </c>
      <c r="E57" s="12">
        <v>2</v>
      </c>
      <c r="F57" s="12" t="s">
        <v>11300</v>
      </c>
      <c r="G57" s="12">
        <v>32928751</v>
      </c>
      <c r="H57" s="12">
        <v>32928772</v>
      </c>
      <c r="I57" s="12">
        <v>1</v>
      </c>
      <c r="J57" s="12" t="s">
        <v>11301</v>
      </c>
      <c r="K57" s="12">
        <v>32928773</v>
      </c>
      <c r="L57" s="12">
        <v>32928884</v>
      </c>
      <c r="M57" s="12" t="s">
        <v>11302</v>
      </c>
      <c r="N57" s="12" t="s">
        <v>11303</v>
      </c>
      <c r="O57" s="27">
        <v>32928453</v>
      </c>
      <c r="P57" s="27">
        <v>32930051</v>
      </c>
      <c r="Q57" s="12" t="s">
        <v>40</v>
      </c>
      <c r="R57" s="12">
        <v>0</v>
      </c>
      <c r="S57" s="12" t="s">
        <v>15538</v>
      </c>
      <c r="T57" s="27" t="s">
        <v>559</v>
      </c>
      <c r="U57" s="12" t="s">
        <v>1184</v>
      </c>
      <c r="V57" s="256">
        <v>57.134674922600617</v>
      </c>
      <c r="W57" s="256">
        <v>176.74908802537669</v>
      </c>
    </row>
    <row r="58" spans="1:23" x14ac:dyDescent="0.2">
      <c r="A58" s="12">
        <v>0.99999899999999997</v>
      </c>
      <c r="B58" s="255">
        <v>15</v>
      </c>
      <c r="C58" s="12">
        <v>32928856</v>
      </c>
      <c r="D58" s="12">
        <v>32928875</v>
      </c>
      <c r="E58" s="12">
        <v>1</v>
      </c>
      <c r="F58" s="12" t="s">
        <v>11304</v>
      </c>
      <c r="G58" s="12">
        <v>32928988</v>
      </c>
      <c r="H58" s="12">
        <v>32929007</v>
      </c>
      <c r="I58" s="12">
        <v>1</v>
      </c>
      <c r="J58" s="12" t="s">
        <v>11305</v>
      </c>
      <c r="K58" s="12">
        <v>32928876</v>
      </c>
      <c r="L58" s="12">
        <v>32928987</v>
      </c>
      <c r="M58" s="12" t="s">
        <v>11306</v>
      </c>
      <c r="N58" s="12" t="s">
        <v>11307</v>
      </c>
      <c r="O58" s="27">
        <v>32928453</v>
      </c>
      <c r="P58" s="27">
        <v>32930051</v>
      </c>
      <c r="Q58" s="12" t="s">
        <v>33</v>
      </c>
      <c r="R58" s="12">
        <v>0</v>
      </c>
      <c r="S58" s="12" t="s">
        <v>15539</v>
      </c>
      <c r="T58" s="27" t="s">
        <v>559</v>
      </c>
      <c r="U58" s="12" t="s">
        <v>1185</v>
      </c>
      <c r="V58" s="256">
        <v>87.825077399380802</v>
      </c>
      <c r="W58" s="256">
        <v>273.7229183187946</v>
      </c>
    </row>
    <row r="59" spans="1:23" x14ac:dyDescent="0.2">
      <c r="A59" s="12">
        <v>0.97499999999999998</v>
      </c>
      <c r="B59" s="255">
        <v>15</v>
      </c>
      <c r="C59" s="12">
        <v>32929083</v>
      </c>
      <c r="D59" s="12">
        <v>32929101</v>
      </c>
      <c r="E59" s="12">
        <v>1</v>
      </c>
      <c r="F59" s="12" t="s">
        <v>11308</v>
      </c>
      <c r="G59" s="12">
        <v>32928950</v>
      </c>
      <c r="H59" s="12">
        <v>32928970</v>
      </c>
      <c r="I59" s="12">
        <v>1</v>
      </c>
      <c r="J59" s="12" t="s">
        <v>11309</v>
      </c>
      <c r="K59" s="12">
        <v>32928971</v>
      </c>
      <c r="L59" s="12">
        <v>32929082</v>
      </c>
      <c r="M59" s="12" t="s">
        <v>11310</v>
      </c>
      <c r="N59" s="12" t="s">
        <v>11311</v>
      </c>
      <c r="O59" s="27">
        <v>32928453</v>
      </c>
      <c r="P59" s="27">
        <v>32930051</v>
      </c>
      <c r="Q59" s="12" t="s">
        <v>40</v>
      </c>
      <c r="R59" s="12">
        <v>0</v>
      </c>
      <c r="S59" s="12" t="s">
        <v>15540</v>
      </c>
      <c r="T59" s="27" t="s">
        <v>559</v>
      </c>
      <c r="U59" s="12" t="s">
        <v>1186</v>
      </c>
      <c r="V59" s="256">
        <v>92.739938080495349</v>
      </c>
      <c r="W59" s="256">
        <v>275.08168120539256</v>
      </c>
    </row>
    <row r="60" spans="1:23" x14ac:dyDescent="0.2">
      <c r="A60" s="12">
        <v>0.97499999999999998</v>
      </c>
      <c r="B60" s="255">
        <v>15</v>
      </c>
      <c r="C60" s="12">
        <v>32929015</v>
      </c>
      <c r="D60" s="12">
        <v>32929034</v>
      </c>
      <c r="E60" s="12">
        <v>1</v>
      </c>
      <c r="F60" s="12" t="s">
        <v>11312</v>
      </c>
      <c r="G60" s="12">
        <v>32929147</v>
      </c>
      <c r="H60" s="12">
        <v>32929166</v>
      </c>
      <c r="I60" s="12">
        <v>1</v>
      </c>
      <c r="J60" s="12" t="s">
        <v>11313</v>
      </c>
      <c r="K60" s="12">
        <v>32929035</v>
      </c>
      <c r="L60" s="12">
        <v>32929146</v>
      </c>
      <c r="M60" s="12" t="s">
        <v>11314</v>
      </c>
      <c r="N60" s="12" t="s">
        <v>11315</v>
      </c>
      <c r="O60" s="27">
        <v>32928453</v>
      </c>
      <c r="P60" s="27">
        <v>32930051</v>
      </c>
      <c r="Q60" s="12" t="s">
        <v>33</v>
      </c>
      <c r="R60" s="12">
        <v>0</v>
      </c>
      <c r="S60" s="12" t="s">
        <v>15541</v>
      </c>
      <c r="T60" s="27" t="s">
        <v>559</v>
      </c>
      <c r="U60" s="12" t="s">
        <v>1187</v>
      </c>
      <c r="V60" s="256">
        <v>39.490712074303403</v>
      </c>
      <c r="W60" s="256">
        <v>112.39476605868359</v>
      </c>
    </row>
    <row r="61" spans="1:23" x14ac:dyDescent="0.2">
      <c r="A61" s="12">
        <v>0.99999899999999997</v>
      </c>
      <c r="B61" s="255">
        <v>15</v>
      </c>
      <c r="C61" s="12">
        <v>32929240</v>
      </c>
      <c r="D61" s="12">
        <v>32929256</v>
      </c>
      <c r="E61" s="12">
        <v>2</v>
      </c>
      <c r="F61" s="12" t="s">
        <v>11316</v>
      </c>
      <c r="G61" s="12">
        <v>32929105</v>
      </c>
      <c r="H61" s="12">
        <v>32929127</v>
      </c>
      <c r="I61" s="12">
        <v>1</v>
      </c>
      <c r="J61" s="12" t="s">
        <v>11317</v>
      </c>
      <c r="K61" s="12">
        <v>32929128</v>
      </c>
      <c r="L61" s="12">
        <v>32929239</v>
      </c>
      <c r="M61" s="12" t="s">
        <v>11318</v>
      </c>
      <c r="N61" s="12" t="s">
        <v>11319</v>
      </c>
      <c r="O61" s="27">
        <v>32928453</v>
      </c>
      <c r="P61" s="27">
        <v>32930051</v>
      </c>
      <c r="Q61" s="12" t="s">
        <v>40</v>
      </c>
      <c r="R61" s="12">
        <v>0</v>
      </c>
      <c r="S61" s="12" t="s">
        <v>15542</v>
      </c>
      <c r="T61" s="27" t="s">
        <v>559</v>
      </c>
      <c r="U61" s="12" t="s">
        <v>1188</v>
      </c>
      <c r="V61" s="256">
        <v>42.986068111455111</v>
      </c>
      <c r="W61" s="256">
        <v>123.84869151467089</v>
      </c>
    </row>
    <row r="62" spans="1:23" x14ac:dyDescent="0.2">
      <c r="A62" s="12">
        <v>0.99999899999999997</v>
      </c>
      <c r="B62" s="255">
        <v>15</v>
      </c>
      <c r="C62" s="12">
        <v>32929222</v>
      </c>
      <c r="D62" s="12">
        <v>32929238</v>
      </c>
      <c r="E62" s="12">
        <v>3</v>
      </c>
      <c r="F62" s="12" t="s">
        <v>11320</v>
      </c>
      <c r="G62" s="12">
        <v>32929351</v>
      </c>
      <c r="H62" s="12">
        <v>32929373</v>
      </c>
      <c r="I62" s="12">
        <v>1</v>
      </c>
      <c r="J62" s="12" t="s">
        <v>11321</v>
      </c>
      <c r="K62" s="12">
        <v>32929239</v>
      </c>
      <c r="L62" s="12">
        <v>32929350</v>
      </c>
      <c r="M62" s="12" t="s">
        <v>11322</v>
      </c>
      <c r="N62" s="12" t="s">
        <v>11323</v>
      </c>
      <c r="O62" s="27">
        <v>32928453</v>
      </c>
      <c r="P62" s="27">
        <v>32930051</v>
      </c>
      <c r="Q62" s="12" t="s">
        <v>33</v>
      </c>
      <c r="R62" s="12">
        <v>0</v>
      </c>
      <c r="S62" s="12" t="s">
        <v>15543</v>
      </c>
      <c r="T62" s="27" t="s">
        <v>559</v>
      </c>
      <c r="U62" s="12" t="s">
        <v>1189</v>
      </c>
      <c r="V62" s="256">
        <v>37.787925696594428</v>
      </c>
      <c r="W62" s="256">
        <v>124.2242664551943</v>
      </c>
    </row>
    <row r="63" spans="1:23" x14ac:dyDescent="0.2">
      <c r="A63" s="12">
        <v>0.99999899999999997</v>
      </c>
      <c r="B63" s="255">
        <v>15</v>
      </c>
      <c r="C63" s="12">
        <v>32929461</v>
      </c>
      <c r="D63" s="12">
        <v>32929478</v>
      </c>
      <c r="E63" s="12">
        <v>1</v>
      </c>
      <c r="F63" s="12" t="s">
        <v>11324</v>
      </c>
      <c r="G63" s="12">
        <v>32929327</v>
      </c>
      <c r="H63" s="12">
        <v>32929348</v>
      </c>
      <c r="I63" s="12">
        <v>1</v>
      </c>
      <c r="J63" s="12" t="s">
        <v>11325</v>
      </c>
      <c r="K63" s="12">
        <v>32929349</v>
      </c>
      <c r="L63" s="12">
        <v>32929460</v>
      </c>
      <c r="M63" s="12" t="s">
        <v>11326</v>
      </c>
      <c r="N63" s="12" t="s">
        <v>11327</v>
      </c>
      <c r="O63" s="27">
        <v>32928453</v>
      </c>
      <c r="P63" s="27">
        <v>32930051</v>
      </c>
      <c r="Q63" s="12" t="s">
        <v>40</v>
      </c>
      <c r="R63" s="12">
        <v>0</v>
      </c>
      <c r="S63" s="12" t="s">
        <v>15544</v>
      </c>
      <c r="T63" s="27" t="s">
        <v>559</v>
      </c>
      <c r="U63" s="12" t="s">
        <v>1190</v>
      </c>
      <c r="V63" s="256">
        <v>64.153250773993804</v>
      </c>
      <c r="W63" s="256">
        <v>168.98350515463918</v>
      </c>
    </row>
    <row r="64" spans="1:23" x14ac:dyDescent="0.2">
      <c r="A64" s="12">
        <v>0.99999899999999997</v>
      </c>
      <c r="B64" s="255">
        <v>15</v>
      </c>
      <c r="C64" s="12">
        <v>32929423</v>
      </c>
      <c r="D64" s="12">
        <v>32929442</v>
      </c>
      <c r="E64" s="12">
        <v>1</v>
      </c>
      <c r="F64" s="12" t="s">
        <v>11328</v>
      </c>
      <c r="G64" s="12">
        <v>32929555</v>
      </c>
      <c r="H64" s="12">
        <v>32929574</v>
      </c>
      <c r="I64" s="12">
        <v>1</v>
      </c>
      <c r="J64" s="12" t="s">
        <v>11329</v>
      </c>
      <c r="K64" s="12">
        <v>32929443</v>
      </c>
      <c r="L64" s="12">
        <v>32929554</v>
      </c>
      <c r="M64" s="12" t="s">
        <v>11330</v>
      </c>
      <c r="N64" s="12" t="s">
        <v>11331</v>
      </c>
      <c r="O64" s="27">
        <v>32928453</v>
      </c>
      <c r="P64" s="27">
        <v>32930051</v>
      </c>
      <c r="Q64" s="12" t="s">
        <v>33</v>
      </c>
      <c r="R64" s="12">
        <v>0</v>
      </c>
      <c r="S64" s="12" t="s">
        <v>15545</v>
      </c>
      <c r="T64" s="27" t="s">
        <v>559</v>
      </c>
      <c r="U64" s="12" t="s">
        <v>1191</v>
      </c>
      <c r="V64" s="256">
        <v>105.13622291021672</v>
      </c>
      <c r="W64" s="256">
        <v>321.21776367961934</v>
      </c>
    </row>
    <row r="65" spans="1:23" x14ac:dyDescent="0.2">
      <c r="A65" s="12">
        <v>0.99999899999999997</v>
      </c>
      <c r="B65" s="255">
        <v>15</v>
      </c>
      <c r="C65" s="12">
        <v>32929665</v>
      </c>
      <c r="D65" s="12">
        <v>32929682</v>
      </c>
      <c r="E65" s="12">
        <v>1</v>
      </c>
      <c r="F65" s="12" t="s">
        <v>11332</v>
      </c>
      <c r="G65" s="12">
        <v>32929531</v>
      </c>
      <c r="H65" s="12">
        <v>32929552</v>
      </c>
      <c r="I65" s="12">
        <v>1</v>
      </c>
      <c r="J65" s="12" t="s">
        <v>11333</v>
      </c>
      <c r="K65" s="12">
        <v>32929553</v>
      </c>
      <c r="L65" s="12">
        <v>32929664</v>
      </c>
      <c r="M65" s="12" t="s">
        <v>11334</v>
      </c>
      <c r="N65" s="12" t="s">
        <v>11335</v>
      </c>
      <c r="O65" s="27">
        <v>32928453</v>
      </c>
      <c r="P65" s="27">
        <v>32930051</v>
      </c>
      <c r="Q65" s="12" t="s">
        <v>40</v>
      </c>
      <c r="R65" s="12">
        <v>0</v>
      </c>
      <c r="S65" s="12" t="s">
        <v>15546</v>
      </c>
      <c r="T65" s="27" t="s">
        <v>559</v>
      </c>
      <c r="U65" s="12" t="s">
        <v>1192</v>
      </c>
      <c r="V65" s="256">
        <v>51.61300309597523</v>
      </c>
      <c r="W65" s="256">
        <v>127.35114988104679</v>
      </c>
    </row>
    <row r="66" spans="1:23" x14ac:dyDescent="0.2">
      <c r="A66" s="12">
        <v>0.99999899999999997</v>
      </c>
      <c r="B66" s="255">
        <v>15</v>
      </c>
      <c r="C66" s="12">
        <v>32929645</v>
      </c>
      <c r="D66" s="12">
        <v>32929663</v>
      </c>
      <c r="E66" s="12">
        <v>1</v>
      </c>
      <c r="F66" s="12" t="s">
        <v>11336</v>
      </c>
      <c r="G66" s="12">
        <v>32929776</v>
      </c>
      <c r="H66" s="12">
        <v>32929796</v>
      </c>
      <c r="I66" s="12">
        <v>1</v>
      </c>
      <c r="J66" s="12" t="s">
        <v>11337</v>
      </c>
      <c r="K66" s="12">
        <v>32929664</v>
      </c>
      <c r="L66" s="12">
        <v>32929775</v>
      </c>
      <c r="M66" s="12" t="s">
        <v>11338</v>
      </c>
      <c r="N66" s="12" t="s">
        <v>11339</v>
      </c>
      <c r="O66" s="27">
        <v>32928453</v>
      </c>
      <c r="P66" s="27">
        <v>32930051</v>
      </c>
      <c r="Q66" s="12" t="s">
        <v>33</v>
      </c>
      <c r="R66" s="12">
        <v>0</v>
      </c>
      <c r="S66" s="12" t="s">
        <v>15547</v>
      </c>
      <c r="T66" s="27" t="s">
        <v>559</v>
      </c>
      <c r="U66" s="12" t="s">
        <v>1193</v>
      </c>
      <c r="V66" s="256">
        <v>38.702786377708975</v>
      </c>
      <c r="W66" s="256">
        <v>130.73862014274386</v>
      </c>
    </row>
    <row r="67" spans="1:23" x14ac:dyDescent="0.2">
      <c r="A67" s="12">
        <v>0.99999899999999997</v>
      </c>
      <c r="B67" s="255">
        <v>15</v>
      </c>
      <c r="C67" s="12">
        <v>32929862</v>
      </c>
      <c r="D67" s="12">
        <v>32929881</v>
      </c>
      <c r="E67" s="12">
        <v>1</v>
      </c>
      <c r="F67" s="12" t="s">
        <v>11340</v>
      </c>
      <c r="G67" s="12">
        <v>32929730</v>
      </c>
      <c r="H67" s="12">
        <v>32929749</v>
      </c>
      <c r="I67" s="12">
        <v>1</v>
      </c>
      <c r="J67" s="12" t="s">
        <v>11341</v>
      </c>
      <c r="K67" s="12">
        <v>32929750</v>
      </c>
      <c r="L67" s="12">
        <v>32929861</v>
      </c>
      <c r="M67" s="12" t="s">
        <v>11342</v>
      </c>
      <c r="N67" s="12" t="s">
        <v>11343</v>
      </c>
      <c r="O67" s="27">
        <v>32928453</v>
      </c>
      <c r="P67" s="27">
        <v>32930051</v>
      </c>
      <c r="Q67" s="12" t="s">
        <v>40</v>
      </c>
      <c r="R67" s="12">
        <v>0</v>
      </c>
      <c r="S67" s="12" t="s">
        <v>15548</v>
      </c>
      <c r="T67" s="27" t="s">
        <v>559</v>
      </c>
      <c r="U67" s="12" t="s">
        <v>1194</v>
      </c>
      <c r="V67" s="256">
        <v>31.606811145510836</v>
      </c>
      <c r="W67" s="256">
        <v>100.09167327517844</v>
      </c>
    </row>
    <row r="68" spans="1:23" x14ac:dyDescent="0.2">
      <c r="A68" s="12">
        <v>0.99999899999999997</v>
      </c>
      <c r="B68" s="255">
        <v>15</v>
      </c>
      <c r="C68" s="12">
        <v>32929843</v>
      </c>
      <c r="D68" s="12">
        <v>32929860</v>
      </c>
      <c r="E68" s="12">
        <v>1</v>
      </c>
      <c r="F68" s="12" t="s">
        <v>11344</v>
      </c>
      <c r="G68" s="12">
        <v>32929973</v>
      </c>
      <c r="H68" s="12">
        <v>32929994</v>
      </c>
      <c r="I68" s="12">
        <v>1</v>
      </c>
      <c r="J68" s="12" t="s">
        <v>11345</v>
      </c>
      <c r="K68" s="12">
        <v>32929861</v>
      </c>
      <c r="L68" s="12">
        <v>32929972</v>
      </c>
      <c r="M68" s="12" t="s">
        <v>11346</v>
      </c>
      <c r="N68" s="12" t="s">
        <v>11347</v>
      </c>
      <c r="O68" s="27">
        <v>32928453</v>
      </c>
      <c r="P68" s="27">
        <v>32930051</v>
      </c>
      <c r="Q68" s="12" t="s">
        <v>33</v>
      </c>
      <c r="R68" s="12">
        <v>0</v>
      </c>
      <c r="S68" s="12" t="s">
        <v>15549</v>
      </c>
      <c r="T68" s="27" t="s">
        <v>559</v>
      </c>
      <c r="U68" s="12" t="s">
        <v>1195</v>
      </c>
      <c r="V68" s="256">
        <v>32.693498452012385</v>
      </c>
      <c r="W68" s="256">
        <v>104.84345757335448</v>
      </c>
    </row>
    <row r="69" spans="1:23" x14ac:dyDescent="0.2">
      <c r="A69" s="12">
        <v>0.99999899999999997</v>
      </c>
      <c r="B69" s="255">
        <v>15</v>
      </c>
      <c r="C69" s="12">
        <v>32930084</v>
      </c>
      <c r="D69" s="12">
        <v>32930103</v>
      </c>
      <c r="E69" s="12">
        <v>1</v>
      </c>
      <c r="F69" s="12" t="s">
        <v>11348</v>
      </c>
      <c r="G69" s="12">
        <v>32929952</v>
      </c>
      <c r="H69" s="12">
        <v>32929971</v>
      </c>
      <c r="I69" s="12">
        <v>1</v>
      </c>
      <c r="J69" s="12" t="s">
        <v>11349</v>
      </c>
      <c r="K69" s="12">
        <v>32929972</v>
      </c>
      <c r="L69" s="12">
        <v>32930083</v>
      </c>
      <c r="M69" s="12" t="s">
        <v>11350</v>
      </c>
      <c r="N69" s="12" t="s">
        <v>11351</v>
      </c>
      <c r="O69" s="27">
        <v>32928453</v>
      </c>
      <c r="P69" s="27">
        <v>32930051</v>
      </c>
      <c r="Q69" s="12" t="s">
        <v>40</v>
      </c>
      <c r="R69" s="12">
        <v>0</v>
      </c>
      <c r="S69" s="12" t="s">
        <v>15550</v>
      </c>
      <c r="T69" s="27" t="s">
        <v>559</v>
      </c>
      <c r="U69" s="12" t="s">
        <v>1196</v>
      </c>
      <c r="V69" s="256">
        <v>61.535603715170282</v>
      </c>
      <c r="W69" s="256">
        <v>159.1218080888184</v>
      </c>
    </row>
    <row r="70" spans="1:23" x14ac:dyDescent="0.2">
      <c r="A70" s="12">
        <v>0.99999899999999997</v>
      </c>
      <c r="B70" s="255">
        <v>7</v>
      </c>
      <c r="C70" s="12">
        <v>74210978</v>
      </c>
      <c r="D70" s="12">
        <v>74210994</v>
      </c>
      <c r="E70" s="12">
        <v>4</v>
      </c>
      <c r="F70" s="12" t="s">
        <v>11352</v>
      </c>
      <c r="G70" s="12">
        <v>74211107</v>
      </c>
      <c r="H70" s="12">
        <v>74211129</v>
      </c>
      <c r="I70" s="12">
        <v>3</v>
      </c>
      <c r="J70" s="12" t="s">
        <v>11353</v>
      </c>
      <c r="K70" s="12">
        <v>74210995</v>
      </c>
      <c r="L70" s="12">
        <v>74211106</v>
      </c>
      <c r="M70" s="12" t="s">
        <v>11354</v>
      </c>
      <c r="N70" s="12" t="s">
        <v>11355</v>
      </c>
      <c r="O70" s="27">
        <v>74210996</v>
      </c>
      <c r="P70" s="27">
        <v>74212609</v>
      </c>
      <c r="Q70" s="12" t="s">
        <v>33</v>
      </c>
      <c r="R70" s="12">
        <v>0</v>
      </c>
      <c r="S70" s="12" t="s">
        <v>15551</v>
      </c>
      <c r="T70" s="27" t="s">
        <v>96</v>
      </c>
      <c r="U70" s="12" t="s">
        <v>1214</v>
      </c>
      <c r="V70" s="256">
        <v>247.45820433436532</v>
      </c>
      <c r="W70" s="256">
        <v>715.596510705789</v>
      </c>
    </row>
    <row r="71" spans="1:23" x14ac:dyDescent="0.2">
      <c r="A71" s="12">
        <v>0.99999899999999997</v>
      </c>
      <c r="B71" s="255">
        <v>7</v>
      </c>
      <c r="C71" s="12">
        <v>74211216</v>
      </c>
      <c r="D71" s="12">
        <v>74211233</v>
      </c>
      <c r="E71" s="12">
        <v>2</v>
      </c>
      <c r="F71" s="12" t="s">
        <v>11356</v>
      </c>
      <c r="G71" s="12">
        <v>74211082</v>
      </c>
      <c r="H71" s="12">
        <v>74211103</v>
      </c>
      <c r="I71" s="12">
        <v>3</v>
      </c>
      <c r="J71" s="12" t="s">
        <v>11357</v>
      </c>
      <c r="K71" s="12">
        <v>74211104</v>
      </c>
      <c r="L71" s="12">
        <v>74211215</v>
      </c>
      <c r="M71" s="12" t="s">
        <v>11358</v>
      </c>
      <c r="N71" s="12" t="s">
        <v>11359</v>
      </c>
      <c r="O71" s="27">
        <v>74210996</v>
      </c>
      <c r="P71" s="27">
        <v>74212609</v>
      </c>
      <c r="Q71" s="12" t="s">
        <v>40</v>
      </c>
      <c r="R71" s="12">
        <v>0</v>
      </c>
      <c r="S71" s="12" t="s">
        <v>15552</v>
      </c>
      <c r="T71" s="27" t="s">
        <v>96</v>
      </c>
      <c r="U71" s="12" t="s">
        <v>1215</v>
      </c>
      <c r="V71" s="256">
        <v>110.71671826625386</v>
      </c>
      <c r="W71" s="256">
        <v>263.64440919904837</v>
      </c>
    </row>
    <row r="72" spans="1:23" x14ac:dyDescent="0.2">
      <c r="A72" s="12">
        <v>0.99999899999999997</v>
      </c>
      <c r="B72" s="255">
        <v>7</v>
      </c>
      <c r="C72" s="12">
        <v>74211197</v>
      </c>
      <c r="D72" s="12">
        <v>74211214</v>
      </c>
      <c r="E72" s="12">
        <v>3</v>
      </c>
      <c r="F72" s="12" t="s">
        <v>11360</v>
      </c>
      <c r="G72" s="12">
        <v>74211327</v>
      </c>
      <c r="H72" s="12">
        <v>74211348</v>
      </c>
      <c r="I72" s="12">
        <v>3</v>
      </c>
      <c r="J72" s="12" t="s">
        <v>11361</v>
      </c>
      <c r="K72" s="12">
        <v>74211215</v>
      </c>
      <c r="L72" s="12">
        <v>74211326</v>
      </c>
      <c r="M72" s="12" t="s">
        <v>11362</v>
      </c>
      <c r="N72" s="12" t="s">
        <v>11363</v>
      </c>
      <c r="O72" s="27">
        <v>74210996</v>
      </c>
      <c r="P72" s="27">
        <v>74212609</v>
      </c>
      <c r="Q72" s="12" t="s">
        <v>33</v>
      </c>
      <c r="R72" s="12">
        <v>0</v>
      </c>
      <c r="S72" s="12" t="s">
        <v>15553</v>
      </c>
      <c r="T72" s="27" t="s">
        <v>96</v>
      </c>
      <c r="U72" s="12" t="s">
        <v>1216</v>
      </c>
      <c r="V72" s="256">
        <v>249.72136222910217</v>
      </c>
      <c r="W72" s="256">
        <v>728.43283108643936</v>
      </c>
    </row>
    <row r="73" spans="1:23" x14ac:dyDescent="0.2">
      <c r="A73" s="12">
        <v>0.99999899999999997</v>
      </c>
      <c r="B73" s="255">
        <v>7</v>
      </c>
      <c r="C73" s="12">
        <v>74211435</v>
      </c>
      <c r="D73" s="12">
        <v>74211453</v>
      </c>
      <c r="E73" s="12">
        <v>3</v>
      </c>
      <c r="F73" s="12" t="s">
        <v>11364</v>
      </c>
      <c r="G73" s="12">
        <v>74211302</v>
      </c>
      <c r="H73" s="12">
        <v>74211322</v>
      </c>
      <c r="I73" s="12">
        <v>3</v>
      </c>
      <c r="J73" s="12" t="s">
        <v>11365</v>
      </c>
      <c r="K73" s="12">
        <v>74211323</v>
      </c>
      <c r="L73" s="12">
        <v>74211434</v>
      </c>
      <c r="M73" s="12" t="s">
        <v>11366</v>
      </c>
      <c r="N73" s="12" t="s">
        <v>11367</v>
      </c>
      <c r="O73" s="27">
        <v>74210996</v>
      </c>
      <c r="P73" s="27">
        <v>74212609</v>
      </c>
      <c r="Q73" s="12" t="s">
        <v>40</v>
      </c>
      <c r="R73" s="12">
        <v>0</v>
      </c>
      <c r="S73" s="12" t="s">
        <v>15554</v>
      </c>
      <c r="T73" s="27" t="s">
        <v>96</v>
      </c>
      <c r="U73" s="12" t="s">
        <v>1217</v>
      </c>
      <c r="V73" s="256">
        <v>270.69659442724458</v>
      </c>
      <c r="W73" s="256">
        <v>773.99460745440126</v>
      </c>
    </row>
    <row r="74" spans="1:23" x14ac:dyDescent="0.2">
      <c r="A74" s="12">
        <v>0.99999899999999997</v>
      </c>
      <c r="B74" s="255">
        <v>7</v>
      </c>
      <c r="C74" s="12">
        <v>74211416</v>
      </c>
      <c r="D74" s="12">
        <v>74211433</v>
      </c>
      <c r="E74" s="12">
        <v>1</v>
      </c>
      <c r="F74" s="12" t="s">
        <v>11368</v>
      </c>
      <c r="G74" s="12">
        <v>74211546</v>
      </c>
      <c r="H74" s="12">
        <v>74211567</v>
      </c>
      <c r="I74" s="12">
        <v>2</v>
      </c>
      <c r="J74" s="12" t="s">
        <v>11369</v>
      </c>
      <c r="K74" s="12">
        <v>74211434</v>
      </c>
      <c r="L74" s="12">
        <v>74211545</v>
      </c>
      <c r="M74" s="12" t="s">
        <v>11370</v>
      </c>
      <c r="N74" s="12" t="s">
        <v>11371</v>
      </c>
      <c r="O74" s="27">
        <v>74210996</v>
      </c>
      <c r="P74" s="27">
        <v>74212609</v>
      </c>
      <c r="Q74" s="12" t="s">
        <v>33</v>
      </c>
      <c r="R74" s="12">
        <v>0</v>
      </c>
      <c r="S74" s="12" t="s">
        <v>15555</v>
      </c>
      <c r="T74" s="27" t="s">
        <v>96</v>
      </c>
      <c r="U74" s="12" t="s">
        <v>1218</v>
      </c>
      <c r="V74" s="256">
        <v>392.28637770897831</v>
      </c>
      <c r="W74" s="256">
        <v>990.12355273592391</v>
      </c>
    </row>
    <row r="75" spans="1:23" x14ac:dyDescent="0.2">
      <c r="A75" s="12">
        <v>0.99999899999999997</v>
      </c>
      <c r="B75" s="255">
        <v>7</v>
      </c>
      <c r="C75" s="12">
        <v>74211654</v>
      </c>
      <c r="D75" s="12">
        <v>74211671</v>
      </c>
      <c r="E75" s="12">
        <v>3</v>
      </c>
      <c r="F75" s="12" t="s">
        <v>11372</v>
      </c>
      <c r="G75" s="12">
        <v>74211520</v>
      </c>
      <c r="H75" s="12">
        <v>74211541</v>
      </c>
      <c r="I75" s="12">
        <v>3</v>
      </c>
      <c r="J75" s="12" t="s">
        <v>11373</v>
      </c>
      <c r="K75" s="12">
        <v>74211542</v>
      </c>
      <c r="L75" s="12">
        <v>74211653</v>
      </c>
      <c r="M75" s="12" t="s">
        <v>11374</v>
      </c>
      <c r="N75" s="12" t="s">
        <v>11375</v>
      </c>
      <c r="O75" s="27">
        <v>74210996</v>
      </c>
      <c r="P75" s="27">
        <v>74212609</v>
      </c>
      <c r="Q75" s="12" t="s">
        <v>40</v>
      </c>
      <c r="R75" s="12">
        <v>0</v>
      </c>
      <c r="S75" s="12" t="s">
        <v>15556</v>
      </c>
      <c r="T75" s="27" t="s">
        <v>96</v>
      </c>
      <c r="U75" s="12" t="s">
        <v>1219</v>
      </c>
      <c r="V75" s="256">
        <v>133.55727554179566</v>
      </c>
      <c r="W75" s="256">
        <v>337.62474226804125</v>
      </c>
    </row>
    <row r="76" spans="1:23" x14ac:dyDescent="0.2">
      <c r="A76" s="12">
        <v>0.99999899999999997</v>
      </c>
      <c r="B76" s="255">
        <v>7</v>
      </c>
      <c r="C76" s="12">
        <v>74211634</v>
      </c>
      <c r="D76" s="12">
        <v>74211650</v>
      </c>
      <c r="E76" s="12">
        <v>3</v>
      </c>
      <c r="F76" s="12" t="s">
        <v>11376</v>
      </c>
      <c r="G76" s="12">
        <v>74211763</v>
      </c>
      <c r="H76" s="12">
        <v>74211785</v>
      </c>
      <c r="I76" s="12">
        <v>1</v>
      </c>
      <c r="J76" s="12" t="s">
        <v>11377</v>
      </c>
      <c r="K76" s="12">
        <v>74211651</v>
      </c>
      <c r="L76" s="12">
        <v>74211762</v>
      </c>
      <c r="M76" s="12" t="s">
        <v>11378</v>
      </c>
      <c r="N76" s="12" t="s">
        <v>11379</v>
      </c>
      <c r="O76" s="27">
        <v>74210996</v>
      </c>
      <c r="P76" s="27">
        <v>74212609</v>
      </c>
      <c r="Q76" s="12" t="s">
        <v>33</v>
      </c>
      <c r="R76" s="12">
        <v>0</v>
      </c>
      <c r="S76" s="12" t="s">
        <v>15557</v>
      </c>
      <c r="T76" s="27" t="s">
        <v>96</v>
      </c>
      <c r="U76" s="12" t="s">
        <v>1220</v>
      </c>
      <c r="V76" s="256">
        <v>133.06656346749227</v>
      </c>
      <c r="W76" s="256">
        <v>312.85900079302144</v>
      </c>
    </row>
    <row r="77" spans="1:23" x14ac:dyDescent="0.2">
      <c r="A77" s="12">
        <v>0.99999899999999997</v>
      </c>
      <c r="B77" s="255">
        <v>7</v>
      </c>
      <c r="C77" s="12">
        <v>74211874</v>
      </c>
      <c r="D77" s="12">
        <v>74211892</v>
      </c>
      <c r="E77" s="12">
        <v>2</v>
      </c>
      <c r="F77" s="12" t="s">
        <v>11380</v>
      </c>
      <c r="G77" s="12">
        <v>74211741</v>
      </c>
      <c r="H77" s="12">
        <v>74211761</v>
      </c>
      <c r="I77" s="12">
        <v>3</v>
      </c>
      <c r="J77" s="12" t="s">
        <v>11381</v>
      </c>
      <c r="K77" s="12">
        <v>74211762</v>
      </c>
      <c r="L77" s="12">
        <v>74211873</v>
      </c>
      <c r="M77" s="12" t="s">
        <v>11382</v>
      </c>
      <c r="N77" s="12" t="s">
        <v>11383</v>
      </c>
      <c r="O77" s="27">
        <v>74210996</v>
      </c>
      <c r="P77" s="27">
        <v>74212609</v>
      </c>
      <c r="Q77" s="12" t="s">
        <v>40</v>
      </c>
      <c r="R77" s="12">
        <v>0</v>
      </c>
      <c r="S77" s="12" t="s">
        <v>15558</v>
      </c>
      <c r="T77" s="27" t="s">
        <v>96</v>
      </c>
      <c r="U77" s="12" t="s">
        <v>1221</v>
      </c>
      <c r="V77" s="256">
        <v>124.62693498452012</v>
      </c>
      <c r="W77" s="256">
        <v>278.56256938937349</v>
      </c>
    </row>
    <row r="78" spans="1:23" x14ac:dyDescent="0.2">
      <c r="A78" s="12">
        <v>0.99999899999999997</v>
      </c>
      <c r="B78" s="255">
        <v>7</v>
      </c>
      <c r="C78" s="12">
        <v>74211827</v>
      </c>
      <c r="D78" s="12">
        <v>74211844</v>
      </c>
      <c r="E78" s="12">
        <v>3</v>
      </c>
      <c r="F78" s="12" t="s">
        <v>11384</v>
      </c>
      <c r="G78" s="12">
        <v>74211957</v>
      </c>
      <c r="H78" s="12">
        <v>74211978</v>
      </c>
      <c r="I78" s="12">
        <v>3</v>
      </c>
      <c r="J78" s="12" t="s">
        <v>11385</v>
      </c>
      <c r="K78" s="12">
        <v>74211845</v>
      </c>
      <c r="L78" s="12">
        <v>74211956</v>
      </c>
      <c r="M78" s="12" t="s">
        <v>11386</v>
      </c>
      <c r="N78" s="12" t="s">
        <v>11387</v>
      </c>
      <c r="O78" s="27">
        <v>74210996</v>
      </c>
      <c r="P78" s="27">
        <v>74212609</v>
      </c>
      <c r="Q78" s="12" t="s">
        <v>33</v>
      </c>
      <c r="R78" s="12">
        <v>0</v>
      </c>
      <c r="S78" s="12" t="s">
        <v>15559</v>
      </c>
      <c r="T78" s="27" t="s">
        <v>96</v>
      </c>
      <c r="U78" s="12" t="s">
        <v>1222</v>
      </c>
      <c r="V78" s="256">
        <v>107.671826625387</v>
      </c>
      <c r="W78" s="256">
        <v>246.32640761300556</v>
      </c>
    </row>
    <row r="79" spans="1:23" x14ac:dyDescent="0.2">
      <c r="A79" s="12">
        <v>0.99999899999999997</v>
      </c>
      <c r="B79" s="255">
        <v>7</v>
      </c>
      <c r="C79" s="12">
        <v>74212068</v>
      </c>
      <c r="D79" s="12">
        <v>74212084</v>
      </c>
      <c r="E79" s="12">
        <v>2</v>
      </c>
      <c r="F79" s="12" t="s">
        <v>11388</v>
      </c>
      <c r="G79" s="12">
        <v>74211933</v>
      </c>
      <c r="H79" s="12">
        <v>74211955</v>
      </c>
      <c r="I79" s="12">
        <v>2</v>
      </c>
      <c r="J79" s="12" t="s">
        <v>11389</v>
      </c>
      <c r="K79" s="12">
        <v>74211956</v>
      </c>
      <c r="L79" s="12">
        <v>74212067</v>
      </c>
      <c r="M79" s="12" t="s">
        <v>11390</v>
      </c>
      <c r="N79" s="12" t="s">
        <v>11391</v>
      </c>
      <c r="O79" s="27">
        <v>74210996</v>
      </c>
      <c r="P79" s="27">
        <v>74212609</v>
      </c>
      <c r="Q79" s="12" t="s">
        <v>40</v>
      </c>
      <c r="R79" s="12">
        <v>0</v>
      </c>
      <c r="S79" s="12" t="s">
        <v>15560</v>
      </c>
      <c r="T79" s="27" t="s">
        <v>96</v>
      </c>
      <c r="U79" s="12" t="s">
        <v>1223</v>
      </c>
      <c r="V79" s="256">
        <v>104.39164086687306</v>
      </c>
      <c r="W79" s="256">
        <v>243.3766851704996</v>
      </c>
    </row>
    <row r="80" spans="1:23" x14ac:dyDescent="0.2">
      <c r="A80" s="12">
        <v>0.99999899999999997</v>
      </c>
      <c r="B80" s="255">
        <v>7</v>
      </c>
      <c r="C80" s="12">
        <v>74212030</v>
      </c>
      <c r="D80" s="12">
        <v>74212047</v>
      </c>
      <c r="E80" s="12">
        <v>4</v>
      </c>
      <c r="F80" s="12" t="s">
        <v>11392</v>
      </c>
      <c r="G80" s="12">
        <v>74212160</v>
      </c>
      <c r="H80" s="12">
        <v>74212181</v>
      </c>
      <c r="I80" s="12">
        <v>3</v>
      </c>
      <c r="J80" s="12" t="s">
        <v>11393</v>
      </c>
      <c r="K80" s="12">
        <v>74212048</v>
      </c>
      <c r="L80" s="12">
        <v>74212159</v>
      </c>
      <c r="M80" s="12" t="s">
        <v>11394</v>
      </c>
      <c r="N80" s="12" t="s">
        <v>11395</v>
      </c>
      <c r="O80" s="27">
        <v>74210996</v>
      </c>
      <c r="P80" s="27">
        <v>74212609</v>
      </c>
      <c r="Q80" s="12" t="s">
        <v>33</v>
      </c>
      <c r="R80" s="12">
        <v>0</v>
      </c>
      <c r="S80" s="12" t="s">
        <v>15561</v>
      </c>
      <c r="T80" s="27" t="s">
        <v>96</v>
      </c>
      <c r="U80" s="12" t="s">
        <v>1224</v>
      </c>
      <c r="V80" s="256">
        <v>454.27554179566562</v>
      </c>
      <c r="W80" s="256">
        <v>1376.7154639175258</v>
      </c>
    </row>
    <row r="81" spans="1:23" x14ac:dyDescent="0.2">
      <c r="A81" s="12">
        <v>0.99999899999999997</v>
      </c>
      <c r="B81" s="255">
        <v>7</v>
      </c>
      <c r="C81" s="12">
        <v>74212266</v>
      </c>
      <c r="D81" s="12">
        <v>74212282</v>
      </c>
      <c r="E81" s="12">
        <v>3</v>
      </c>
      <c r="F81" s="12" t="s">
        <v>11396</v>
      </c>
      <c r="G81" s="12">
        <v>74212131</v>
      </c>
      <c r="H81" s="12">
        <v>74212153</v>
      </c>
      <c r="I81" s="12">
        <v>3</v>
      </c>
      <c r="J81" s="12" t="s">
        <v>11397</v>
      </c>
      <c r="K81" s="12">
        <v>74212154</v>
      </c>
      <c r="L81" s="12">
        <v>74212265</v>
      </c>
      <c r="M81" s="12" t="s">
        <v>11398</v>
      </c>
      <c r="N81" s="12" t="s">
        <v>11399</v>
      </c>
      <c r="O81" s="27">
        <v>74210996</v>
      </c>
      <c r="P81" s="27">
        <v>74212609</v>
      </c>
      <c r="Q81" s="12" t="s">
        <v>40</v>
      </c>
      <c r="R81" s="12">
        <v>0</v>
      </c>
      <c r="S81" s="12" t="s">
        <v>15562</v>
      </c>
      <c r="T81" s="27" t="s">
        <v>96</v>
      </c>
      <c r="U81" s="12" t="s">
        <v>1225</v>
      </c>
      <c r="V81" s="256">
        <v>325.08668730650157</v>
      </c>
      <c r="W81" s="256">
        <v>1015.8583663758922</v>
      </c>
    </row>
    <row r="82" spans="1:23" x14ac:dyDescent="0.2">
      <c r="A82" s="12">
        <v>0.99999899999999997</v>
      </c>
      <c r="B82" s="255">
        <v>7</v>
      </c>
      <c r="C82" s="12">
        <v>74212246</v>
      </c>
      <c r="D82" s="12">
        <v>74212263</v>
      </c>
      <c r="E82" s="12">
        <v>3</v>
      </c>
      <c r="F82" s="12" t="s">
        <v>11400</v>
      </c>
      <c r="G82" s="12">
        <v>74212376</v>
      </c>
      <c r="H82" s="12">
        <v>74212397</v>
      </c>
      <c r="I82" s="12">
        <v>3</v>
      </c>
      <c r="J82" s="12" t="s">
        <v>11401</v>
      </c>
      <c r="K82" s="12">
        <v>74212264</v>
      </c>
      <c r="L82" s="12">
        <v>74212375</v>
      </c>
      <c r="M82" s="12" t="s">
        <v>11402</v>
      </c>
      <c r="N82" s="12" t="s">
        <v>11403</v>
      </c>
      <c r="O82" s="27">
        <v>74210996</v>
      </c>
      <c r="P82" s="27">
        <v>74212609</v>
      </c>
      <c r="Q82" s="12" t="s">
        <v>33</v>
      </c>
      <c r="R82" s="12">
        <v>0</v>
      </c>
      <c r="S82" s="12" t="s">
        <v>15563</v>
      </c>
      <c r="T82" s="27" t="s">
        <v>96</v>
      </c>
      <c r="U82" s="12" t="s">
        <v>1226</v>
      </c>
      <c r="V82" s="256">
        <v>83.626934984520119</v>
      </c>
      <c r="W82" s="256">
        <v>229.97319587628866</v>
      </c>
    </row>
    <row r="83" spans="1:23" x14ac:dyDescent="0.2">
      <c r="A83" s="12">
        <v>0.99999899999999997</v>
      </c>
      <c r="B83" s="255">
        <v>7</v>
      </c>
      <c r="C83" s="12">
        <v>74212485</v>
      </c>
      <c r="D83" s="12">
        <v>74212502</v>
      </c>
      <c r="E83" s="12">
        <v>5</v>
      </c>
      <c r="F83" s="12" t="s">
        <v>11404</v>
      </c>
      <c r="G83" s="12">
        <v>74212351</v>
      </c>
      <c r="H83" s="12">
        <v>74212372</v>
      </c>
      <c r="I83" s="12">
        <v>1</v>
      </c>
      <c r="J83" s="12" t="s">
        <v>11405</v>
      </c>
      <c r="K83" s="12">
        <v>74212373</v>
      </c>
      <c r="L83" s="12">
        <v>74212484</v>
      </c>
      <c r="M83" s="12" t="s">
        <v>11406</v>
      </c>
      <c r="N83" s="12" t="s">
        <v>11407</v>
      </c>
      <c r="O83" s="27">
        <v>74210996</v>
      </c>
      <c r="P83" s="27">
        <v>74212609</v>
      </c>
      <c r="Q83" s="12" t="s">
        <v>40</v>
      </c>
      <c r="R83" s="12">
        <v>0</v>
      </c>
      <c r="S83" s="12" t="s">
        <v>15564</v>
      </c>
      <c r="T83" s="27" t="s">
        <v>96</v>
      </c>
      <c r="U83" s="12" t="s">
        <v>1227</v>
      </c>
      <c r="V83" s="256">
        <v>127.58049535603715</v>
      </c>
      <c r="W83" s="256">
        <v>343.10737509912769</v>
      </c>
    </row>
    <row r="84" spans="1:23" x14ac:dyDescent="0.2">
      <c r="A84" s="12">
        <v>0.99999899999999997</v>
      </c>
      <c r="B84" s="255">
        <v>7</v>
      </c>
      <c r="C84" s="12">
        <v>74212462</v>
      </c>
      <c r="D84" s="12">
        <v>74212481</v>
      </c>
      <c r="E84" s="12">
        <v>3</v>
      </c>
      <c r="F84" s="12" t="s">
        <v>11408</v>
      </c>
      <c r="G84" s="12">
        <v>74212594</v>
      </c>
      <c r="H84" s="12">
        <v>74212613</v>
      </c>
      <c r="I84" s="12">
        <v>2</v>
      </c>
      <c r="J84" s="12" t="s">
        <v>11409</v>
      </c>
      <c r="K84" s="12">
        <v>74212482</v>
      </c>
      <c r="L84" s="12">
        <v>74212593</v>
      </c>
      <c r="M84" s="12" t="s">
        <v>11410</v>
      </c>
      <c r="N84" s="12" t="s">
        <v>11411</v>
      </c>
      <c r="O84" s="27">
        <v>74210996</v>
      </c>
      <c r="P84" s="27">
        <v>74212609</v>
      </c>
      <c r="Q84" s="12" t="s">
        <v>33</v>
      </c>
      <c r="R84" s="12">
        <v>0</v>
      </c>
      <c r="S84" s="12" t="s">
        <v>15565</v>
      </c>
      <c r="T84" s="27" t="s">
        <v>96</v>
      </c>
      <c r="U84" s="12" t="s">
        <v>1228</v>
      </c>
      <c r="V84" s="256">
        <v>201.52786377708978</v>
      </c>
      <c r="W84" s="256">
        <v>506.75432196669311</v>
      </c>
    </row>
    <row r="85" spans="1:23" x14ac:dyDescent="0.2">
      <c r="A85" s="12">
        <v>0.99999899999999997</v>
      </c>
      <c r="B85" s="255">
        <v>7</v>
      </c>
      <c r="C85" s="12">
        <v>74212690</v>
      </c>
      <c r="D85" s="12">
        <v>74212706</v>
      </c>
      <c r="E85" s="12">
        <v>3</v>
      </c>
      <c r="F85" s="12" t="s">
        <v>11412</v>
      </c>
      <c r="G85" s="12">
        <v>74212555</v>
      </c>
      <c r="H85" s="12">
        <v>74212577</v>
      </c>
      <c r="I85" s="12">
        <v>3</v>
      </c>
      <c r="J85" s="12" t="s">
        <v>11413</v>
      </c>
      <c r="K85" s="12">
        <v>74212578</v>
      </c>
      <c r="L85" s="12">
        <v>74212689</v>
      </c>
      <c r="M85" s="12" t="s">
        <v>11414</v>
      </c>
      <c r="N85" s="12" t="s">
        <v>11415</v>
      </c>
      <c r="O85" s="27">
        <v>74210996</v>
      </c>
      <c r="P85" s="27">
        <v>74212609</v>
      </c>
      <c r="Q85" s="12" t="s">
        <v>40</v>
      </c>
      <c r="R85" s="12">
        <v>0</v>
      </c>
      <c r="S85" s="12" t="s">
        <v>15566</v>
      </c>
      <c r="T85" s="27" t="s">
        <v>96</v>
      </c>
      <c r="U85" s="12" t="s">
        <v>1229</v>
      </c>
      <c r="V85" s="256">
        <v>273.25077399380802</v>
      </c>
      <c r="W85" s="256">
        <v>702.73608247422681</v>
      </c>
    </row>
    <row r="86" spans="1:23" x14ac:dyDescent="0.2">
      <c r="A86" s="12">
        <v>0.9</v>
      </c>
      <c r="B86" s="255">
        <v>7</v>
      </c>
      <c r="C86" s="12">
        <v>74213744</v>
      </c>
      <c r="D86" s="12">
        <v>74213763</v>
      </c>
      <c r="E86" s="12">
        <v>2</v>
      </c>
      <c r="F86" s="12" t="s">
        <v>11416</v>
      </c>
      <c r="G86" s="12">
        <v>74213876</v>
      </c>
      <c r="H86" s="12">
        <v>74213895</v>
      </c>
      <c r="I86" s="12">
        <v>3</v>
      </c>
      <c r="J86" s="12" t="s">
        <v>11417</v>
      </c>
      <c r="K86" s="12">
        <v>74213764</v>
      </c>
      <c r="L86" s="12">
        <v>74213875</v>
      </c>
      <c r="M86" s="12" t="s">
        <v>11418</v>
      </c>
      <c r="N86" s="12" t="s">
        <v>11419</v>
      </c>
      <c r="O86" s="27">
        <v>74213784</v>
      </c>
      <c r="P86" s="27">
        <v>74213861</v>
      </c>
      <c r="Q86" s="12" t="s">
        <v>33</v>
      </c>
      <c r="R86" s="12">
        <v>0</v>
      </c>
      <c r="S86" s="12" t="s">
        <v>15567</v>
      </c>
      <c r="T86" s="27" t="s">
        <v>96</v>
      </c>
      <c r="U86" s="12" t="s">
        <v>1230</v>
      </c>
      <c r="V86" s="256">
        <v>5.8204334365325074</v>
      </c>
      <c r="W86" s="256">
        <v>11.941950832672482</v>
      </c>
    </row>
    <row r="87" spans="1:23" x14ac:dyDescent="0.2">
      <c r="A87" s="12">
        <v>0.99999899999999997</v>
      </c>
      <c r="B87" s="255">
        <v>7</v>
      </c>
      <c r="C87" s="12">
        <v>74213867</v>
      </c>
      <c r="D87" s="12">
        <v>74213885</v>
      </c>
      <c r="E87" s="12">
        <v>2</v>
      </c>
      <c r="F87" s="12" t="s">
        <v>11420</v>
      </c>
      <c r="G87" s="12">
        <v>74213734</v>
      </c>
      <c r="H87" s="12">
        <v>74213754</v>
      </c>
      <c r="I87" s="12">
        <v>5</v>
      </c>
      <c r="J87" s="12" t="s">
        <v>11421</v>
      </c>
      <c r="K87" s="12">
        <v>74213755</v>
      </c>
      <c r="L87" s="12">
        <v>74213866</v>
      </c>
      <c r="M87" s="12" t="s">
        <v>11422</v>
      </c>
      <c r="N87" s="12" t="s">
        <v>11423</v>
      </c>
      <c r="O87" s="27">
        <v>74213784</v>
      </c>
      <c r="P87" s="27">
        <v>74213861</v>
      </c>
      <c r="Q87" s="12" t="s">
        <v>40</v>
      </c>
      <c r="R87" s="12">
        <v>0</v>
      </c>
      <c r="S87" s="12" t="s">
        <v>15568</v>
      </c>
      <c r="T87" s="27" t="s">
        <v>96</v>
      </c>
      <c r="U87" s="12" t="s">
        <v>1231</v>
      </c>
      <c r="V87" s="256">
        <v>90.930340557275542</v>
      </c>
      <c r="W87" s="256">
        <v>286.33941316415542</v>
      </c>
    </row>
    <row r="88" spans="1:23" x14ac:dyDescent="0.2">
      <c r="A88" s="12">
        <v>0.99999899999999997</v>
      </c>
      <c r="B88" s="255">
        <v>7</v>
      </c>
      <c r="C88" s="12">
        <v>74216269</v>
      </c>
      <c r="D88" s="12">
        <v>74216285</v>
      </c>
      <c r="E88" s="12">
        <v>4</v>
      </c>
      <c r="F88" s="12" t="s">
        <v>11424</v>
      </c>
      <c r="G88" s="12">
        <v>74216398</v>
      </c>
      <c r="H88" s="12">
        <v>74216420</v>
      </c>
      <c r="I88" s="12">
        <v>3</v>
      </c>
      <c r="J88" s="12" t="s">
        <v>11425</v>
      </c>
      <c r="K88" s="12">
        <v>74216286</v>
      </c>
      <c r="L88" s="12">
        <v>74216397</v>
      </c>
      <c r="M88" s="12" t="s">
        <v>11426</v>
      </c>
      <c r="N88" s="12" t="s">
        <v>11427</v>
      </c>
      <c r="O88" s="27">
        <v>74216321</v>
      </c>
      <c r="P88" s="27">
        <v>74216359</v>
      </c>
      <c r="Q88" s="12" t="s">
        <v>33</v>
      </c>
      <c r="R88" s="12">
        <v>0</v>
      </c>
      <c r="S88" s="12" t="s">
        <v>15569</v>
      </c>
      <c r="T88" s="27" t="s">
        <v>96</v>
      </c>
      <c r="U88" s="12" t="s">
        <v>1232</v>
      </c>
      <c r="V88" s="256">
        <v>162.77708978328172</v>
      </c>
      <c r="W88" s="256">
        <v>512.2385408406027</v>
      </c>
    </row>
    <row r="89" spans="1:23" x14ac:dyDescent="0.2">
      <c r="A89" s="12">
        <v>0.99999899999999997</v>
      </c>
      <c r="B89" s="255">
        <v>7</v>
      </c>
      <c r="C89" s="12">
        <v>74216405</v>
      </c>
      <c r="D89" s="12">
        <v>74216423</v>
      </c>
      <c r="E89" s="12">
        <v>3</v>
      </c>
      <c r="F89" s="12" t="s">
        <v>11428</v>
      </c>
      <c r="G89" s="12">
        <v>74216272</v>
      </c>
      <c r="H89" s="12">
        <v>74216292</v>
      </c>
      <c r="I89" s="12">
        <v>3</v>
      </c>
      <c r="J89" s="12" t="s">
        <v>11429</v>
      </c>
      <c r="K89" s="12">
        <v>74216293</v>
      </c>
      <c r="L89" s="12">
        <v>74216404</v>
      </c>
      <c r="M89" s="12" t="s">
        <v>11430</v>
      </c>
      <c r="N89" s="12" t="s">
        <v>11431</v>
      </c>
      <c r="O89" s="27">
        <v>74216321</v>
      </c>
      <c r="P89" s="27">
        <v>74216359</v>
      </c>
      <c r="Q89" s="12" t="s">
        <v>40</v>
      </c>
      <c r="R89" s="12">
        <v>0</v>
      </c>
      <c r="S89" s="12" t="s">
        <v>15570</v>
      </c>
      <c r="T89" s="27" t="s">
        <v>96</v>
      </c>
      <c r="U89" s="12" t="s">
        <v>1233</v>
      </c>
      <c r="V89" s="256">
        <v>207.02321981424149</v>
      </c>
      <c r="W89" s="256">
        <v>724.00999206978588</v>
      </c>
    </row>
    <row r="90" spans="1:23" x14ac:dyDescent="0.2">
      <c r="A90" s="12">
        <v>0.99999899999999997</v>
      </c>
      <c r="B90" s="255">
        <v>7</v>
      </c>
      <c r="C90" s="12">
        <v>74217615</v>
      </c>
      <c r="D90" s="12">
        <v>74217633</v>
      </c>
      <c r="E90" s="12">
        <v>3</v>
      </c>
      <c r="F90" s="12" t="s">
        <v>11432</v>
      </c>
      <c r="G90" s="12">
        <v>74217746</v>
      </c>
      <c r="H90" s="12">
        <v>74217766</v>
      </c>
      <c r="I90" s="12">
        <v>3</v>
      </c>
      <c r="J90" s="12" t="s">
        <v>11433</v>
      </c>
      <c r="K90" s="12">
        <v>74217634</v>
      </c>
      <c r="L90" s="12">
        <v>74217745</v>
      </c>
      <c r="M90" s="12" t="s">
        <v>11434</v>
      </c>
      <c r="N90" s="12" t="s">
        <v>11435</v>
      </c>
      <c r="O90" s="27">
        <v>74217634</v>
      </c>
      <c r="P90" s="27">
        <v>74217827</v>
      </c>
      <c r="Q90" s="12" t="s">
        <v>33</v>
      </c>
      <c r="R90" s="12">
        <v>0</v>
      </c>
      <c r="S90" s="12" t="s">
        <v>15571</v>
      </c>
      <c r="T90" s="27" t="s">
        <v>96</v>
      </c>
      <c r="U90" s="12" t="s">
        <v>1234</v>
      </c>
      <c r="V90" s="256">
        <v>102.59907120743034</v>
      </c>
      <c r="W90" s="256">
        <v>200.49992069785884</v>
      </c>
    </row>
    <row r="91" spans="1:23" x14ac:dyDescent="0.2">
      <c r="A91" s="12">
        <v>0.99999899999999997</v>
      </c>
      <c r="B91" s="255">
        <v>7</v>
      </c>
      <c r="C91" s="12">
        <v>74217844</v>
      </c>
      <c r="D91" s="12">
        <v>74217862</v>
      </c>
      <c r="E91" s="12">
        <v>3</v>
      </c>
      <c r="F91" s="12" t="s">
        <v>11436</v>
      </c>
      <c r="G91" s="12">
        <v>74217711</v>
      </c>
      <c r="H91" s="12">
        <v>74217731</v>
      </c>
      <c r="I91" s="12">
        <v>2</v>
      </c>
      <c r="J91" s="12" t="s">
        <v>11437</v>
      </c>
      <c r="K91" s="12">
        <v>74217732</v>
      </c>
      <c r="L91" s="12">
        <v>74217843</v>
      </c>
      <c r="M91" s="12" t="s">
        <v>11438</v>
      </c>
      <c r="N91" s="12" t="s">
        <v>11439</v>
      </c>
      <c r="O91" s="27">
        <v>74217634</v>
      </c>
      <c r="P91" s="27">
        <v>74217827</v>
      </c>
      <c r="Q91" s="12" t="s">
        <v>40</v>
      </c>
      <c r="R91" s="12">
        <v>0</v>
      </c>
      <c r="S91" s="12" t="s">
        <v>15572</v>
      </c>
      <c r="T91" s="27" t="s">
        <v>96</v>
      </c>
      <c r="U91" s="12" t="s">
        <v>1235</v>
      </c>
      <c r="V91" s="256">
        <v>20.978328173374614</v>
      </c>
      <c r="W91" s="256">
        <v>48.702775574940524</v>
      </c>
    </row>
    <row r="92" spans="1:23" x14ac:dyDescent="0.2">
      <c r="A92" s="12">
        <v>0.99999899999999997</v>
      </c>
      <c r="B92" s="255">
        <v>7</v>
      </c>
      <c r="C92" s="12">
        <v>74219043</v>
      </c>
      <c r="D92" s="12">
        <v>74219059</v>
      </c>
      <c r="E92" s="12">
        <v>5</v>
      </c>
      <c r="F92" s="12" t="s">
        <v>11440</v>
      </c>
      <c r="G92" s="12">
        <v>74219172</v>
      </c>
      <c r="H92" s="12">
        <v>74219194</v>
      </c>
      <c r="I92" s="12">
        <v>3</v>
      </c>
      <c r="J92" s="12" t="s">
        <v>11441</v>
      </c>
      <c r="K92" s="12">
        <v>74219060</v>
      </c>
      <c r="L92" s="12">
        <v>74219171</v>
      </c>
      <c r="M92" s="12" t="s">
        <v>11442</v>
      </c>
      <c r="N92" s="12" t="s">
        <v>11443</v>
      </c>
      <c r="O92" s="27">
        <v>74219113</v>
      </c>
      <c r="P92" s="27">
        <v>74219206</v>
      </c>
      <c r="Q92" s="12" t="s">
        <v>33</v>
      </c>
      <c r="R92" s="12">
        <v>0</v>
      </c>
      <c r="S92" s="12" t="s">
        <v>15573</v>
      </c>
      <c r="T92" s="27" t="s">
        <v>96</v>
      </c>
      <c r="U92" s="12" t="s">
        <v>1236</v>
      </c>
      <c r="V92" s="256">
        <v>292.18266253869967</v>
      </c>
      <c r="W92" s="256">
        <v>828.73925455987307</v>
      </c>
    </row>
    <row r="93" spans="1:23" x14ac:dyDescent="0.2">
      <c r="A93" s="12">
        <v>0.99999899999999997</v>
      </c>
      <c r="B93" s="255">
        <v>7</v>
      </c>
      <c r="C93" s="12">
        <v>74219283</v>
      </c>
      <c r="D93" s="12">
        <v>74219298</v>
      </c>
      <c r="E93" s="12">
        <v>3</v>
      </c>
      <c r="F93" s="12" t="s">
        <v>11444</v>
      </c>
      <c r="G93" s="12">
        <v>74219147</v>
      </c>
      <c r="H93" s="12">
        <v>74219170</v>
      </c>
      <c r="I93" s="12">
        <v>3</v>
      </c>
      <c r="J93" s="12" t="s">
        <v>11445</v>
      </c>
      <c r="K93" s="12">
        <v>74219171</v>
      </c>
      <c r="L93" s="12">
        <v>74219282</v>
      </c>
      <c r="M93" s="12" t="s">
        <v>11446</v>
      </c>
      <c r="N93" s="12" t="s">
        <v>11447</v>
      </c>
      <c r="O93" s="27">
        <v>74219113</v>
      </c>
      <c r="P93" s="27">
        <v>74219206</v>
      </c>
      <c r="Q93" s="12" t="s">
        <v>40</v>
      </c>
      <c r="R93" s="12">
        <v>0</v>
      </c>
      <c r="S93" s="12" t="s">
        <v>15574</v>
      </c>
      <c r="T93" s="27" t="s">
        <v>96</v>
      </c>
      <c r="U93" s="12" t="s">
        <v>1237</v>
      </c>
      <c r="V93" s="256">
        <v>162.19659442724458</v>
      </c>
      <c r="W93" s="256">
        <v>489.03695479777952</v>
      </c>
    </row>
    <row r="94" spans="1:23" x14ac:dyDescent="0.2">
      <c r="A94" s="12">
        <v>0.99999899999999997</v>
      </c>
      <c r="B94" s="255">
        <v>7</v>
      </c>
      <c r="C94" s="12">
        <v>74221209</v>
      </c>
      <c r="D94" s="12">
        <v>74221224</v>
      </c>
      <c r="E94" s="12">
        <v>5</v>
      </c>
      <c r="F94" s="12" t="s">
        <v>11448</v>
      </c>
      <c r="G94" s="12">
        <v>74221337</v>
      </c>
      <c r="H94" s="12">
        <v>74221360</v>
      </c>
      <c r="I94" s="12">
        <v>3</v>
      </c>
      <c r="J94" s="12" t="s">
        <v>11449</v>
      </c>
      <c r="K94" s="12">
        <v>74221225</v>
      </c>
      <c r="L94" s="12">
        <v>74221336</v>
      </c>
      <c r="M94" s="12" t="s">
        <v>11450</v>
      </c>
      <c r="N94" s="12" t="s">
        <v>11451</v>
      </c>
      <c r="O94" s="27">
        <v>74221270</v>
      </c>
      <c r="P94" s="27">
        <v>74221357</v>
      </c>
      <c r="Q94" s="12" t="s">
        <v>33</v>
      </c>
      <c r="R94" s="12">
        <v>0</v>
      </c>
      <c r="S94" s="12" t="s">
        <v>15575</v>
      </c>
      <c r="T94" s="27" t="s">
        <v>96</v>
      </c>
      <c r="U94" s="12" t="s">
        <v>1238</v>
      </c>
      <c r="V94" s="256">
        <v>131.44736842105263</v>
      </c>
      <c r="W94" s="256">
        <v>389.46978588421888</v>
      </c>
    </row>
    <row r="95" spans="1:23" x14ac:dyDescent="0.2">
      <c r="A95" s="12">
        <v>0.99999899999999997</v>
      </c>
      <c r="B95" s="255">
        <v>7</v>
      </c>
      <c r="C95" s="12">
        <v>74221441</v>
      </c>
      <c r="D95" s="12">
        <v>74221460</v>
      </c>
      <c r="E95" s="12">
        <v>2</v>
      </c>
      <c r="F95" s="12" t="s">
        <v>11452</v>
      </c>
      <c r="G95" s="12">
        <v>74221309</v>
      </c>
      <c r="H95" s="12">
        <v>74221328</v>
      </c>
      <c r="I95" s="12">
        <v>3</v>
      </c>
      <c r="J95" s="12" t="s">
        <v>11453</v>
      </c>
      <c r="K95" s="12">
        <v>74221329</v>
      </c>
      <c r="L95" s="12">
        <v>74221440</v>
      </c>
      <c r="M95" s="12" t="s">
        <v>11454</v>
      </c>
      <c r="N95" s="12" t="s">
        <v>11455</v>
      </c>
      <c r="O95" s="27">
        <v>74221270</v>
      </c>
      <c r="P95" s="27">
        <v>74221357</v>
      </c>
      <c r="Q95" s="12" t="s">
        <v>40</v>
      </c>
      <c r="R95" s="12">
        <v>0</v>
      </c>
      <c r="S95" s="12" t="s">
        <v>15576</v>
      </c>
      <c r="T95" s="27" t="s">
        <v>96</v>
      </c>
      <c r="U95" s="12" t="s">
        <v>1239</v>
      </c>
      <c r="V95" s="256">
        <v>146.6888544891641</v>
      </c>
      <c r="W95" s="256">
        <v>377.01919111816017</v>
      </c>
    </row>
    <row r="96" spans="1:23" x14ac:dyDescent="0.2">
      <c r="A96" s="12">
        <v>0.99999899999999997</v>
      </c>
      <c r="B96" s="255">
        <v>7</v>
      </c>
      <c r="C96" s="12">
        <v>74223372</v>
      </c>
      <c r="D96" s="12">
        <v>74223388</v>
      </c>
      <c r="E96" s="12">
        <v>3</v>
      </c>
      <c r="F96" s="12" t="s">
        <v>11456</v>
      </c>
      <c r="G96" s="12">
        <v>74223501</v>
      </c>
      <c r="H96" s="12">
        <v>74223523</v>
      </c>
      <c r="I96" s="12">
        <v>3</v>
      </c>
      <c r="J96" s="12" t="s">
        <v>11457</v>
      </c>
      <c r="K96" s="12">
        <v>74223389</v>
      </c>
      <c r="L96" s="12">
        <v>74223500</v>
      </c>
      <c r="M96" s="12" t="s">
        <v>11458</v>
      </c>
      <c r="N96" s="12" t="s">
        <v>11459</v>
      </c>
      <c r="O96" s="27">
        <v>74223440</v>
      </c>
      <c r="P96" s="27">
        <v>74223515</v>
      </c>
      <c r="Q96" s="12" t="s">
        <v>33</v>
      </c>
      <c r="R96" s="12">
        <v>0</v>
      </c>
      <c r="S96" s="12" t="s">
        <v>15577</v>
      </c>
      <c r="T96" s="27" t="s">
        <v>96</v>
      </c>
      <c r="U96" s="12" t="s">
        <v>1240</v>
      </c>
      <c r="V96" s="256">
        <v>107.656346749226</v>
      </c>
      <c r="W96" s="256">
        <v>1940.0683584456781</v>
      </c>
    </row>
    <row r="97" spans="1:23" x14ac:dyDescent="0.2">
      <c r="A97" s="12">
        <v>0.99999899999999997</v>
      </c>
      <c r="B97" s="255">
        <v>7</v>
      </c>
      <c r="C97" s="12">
        <v>74223599</v>
      </c>
      <c r="D97" s="12">
        <v>74223617</v>
      </c>
      <c r="E97" s="12">
        <v>3</v>
      </c>
      <c r="F97" s="12" t="s">
        <v>11460</v>
      </c>
      <c r="G97" s="12">
        <v>74223466</v>
      </c>
      <c r="H97" s="12">
        <v>74223486</v>
      </c>
      <c r="I97" s="12">
        <v>3</v>
      </c>
      <c r="J97" s="12" t="s">
        <v>11461</v>
      </c>
      <c r="K97" s="12">
        <v>74223487</v>
      </c>
      <c r="L97" s="12">
        <v>74223598</v>
      </c>
      <c r="M97" s="12" t="s">
        <v>11462</v>
      </c>
      <c r="N97" s="12" t="s">
        <v>11463</v>
      </c>
      <c r="O97" s="27">
        <v>74223440</v>
      </c>
      <c r="P97" s="27">
        <v>74223515</v>
      </c>
      <c r="Q97" s="12" t="s">
        <v>40</v>
      </c>
      <c r="R97" s="12">
        <v>0</v>
      </c>
      <c r="S97" s="12" t="s">
        <v>15578</v>
      </c>
      <c r="T97" s="27" t="s">
        <v>96</v>
      </c>
      <c r="U97" s="12" t="s">
        <v>1241</v>
      </c>
      <c r="V97" s="256">
        <v>8.4551083591331277</v>
      </c>
      <c r="W97" s="256">
        <v>76.260904044409202</v>
      </c>
    </row>
    <row r="98" spans="1:23" x14ac:dyDescent="0.2">
      <c r="A98" s="12">
        <v>0.9</v>
      </c>
      <c r="B98" s="255">
        <v>7</v>
      </c>
      <c r="C98" s="12">
        <v>74225406</v>
      </c>
      <c r="D98" s="12">
        <v>74225424</v>
      </c>
      <c r="E98" s="12">
        <v>5</v>
      </c>
      <c r="F98" s="12" t="s">
        <v>11464</v>
      </c>
      <c r="G98" s="12">
        <v>74225537</v>
      </c>
      <c r="H98" s="12">
        <v>74225557</v>
      </c>
      <c r="I98" s="12">
        <v>3</v>
      </c>
      <c r="J98" s="12" t="s">
        <v>11465</v>
      </c>
      <c r="K98" s="12">
        <v>74225425</v>
      </c>
      <c r="L98" s="12">
        <v>74225536</v>
      </c>
      <c r="M98" s="12" t="s">
        <v>11466</v>
      </c>
      <c r="N98" s="12" t="s">
        <v>11467</v>
      </c>
      <c r="O98" s="27">
        <v>74225425</v>
      </c>
      <c r="P98" s="27">
        <v>74225491</v>
      </c>
      <c r="Q98" s="12" t="s">
        <v>33</v>
      </c>
      <c r="R98" s="12">
        <v>0</v>
      </c>
      <c r="S98" s="12" t="s">
        <v>15579</v>
      </c>
      <c r="T98" s="27" t="s">
        <v>96</v>
      </c>
      <c r="U98" s="12" t="s">
        <v>1242</v>
      </c>
      <c r="V98" s="256">
        <v>59.540247678018574</v>
      </c>
      <c r="W98" s="256">
        <v>160.20380650277556</v>
      </c>
    </row>
    <row r="99" spans="1:23" x14ac:dyDescent="0.2">
      <c r="A99" s="12">
        <v>0.9</v>
      </c>
      <c r="B99" s="255">
        <v>7</v>
      </c>
      <c r="C99" s="12">
        <v>74225537</v>
      </c>
      <c r="D99" s="12">
        <v>74225554</v>
      </c>
      <c r="E99" s="12">
        <v>3</v>
      </c>
      <c r="F99" s="12" t="s">
        <v>11468</v>
      </c>
      <c r="G99" s="12">
        <v>74225403</v>
      </c>
      <c r="H99" s="12">
        <v>74225424</v>
      </c>
      <c r="I99" s="12">
        <v>3</v>
      </c>
      <c r="J99" s="12" t="s">
        <v>11469</v>
      </c>
      <c r="K99" s="12">
        <v>74225425</v>
      </c>
      <c r="L99" s="12">
        <v>74225536</v>
      </c>
      <c r="M99" s="12" t="s">
        <v>11470</v>
      </c>
      <c r="N99" s="12" t="s">
        <v>11471</v>
      </c>
      <c r="O99" s="27">
        <v>74225425</v>
      </c>
      <c r="P99" s="27">
        <v>74225491</v>
      </c>
      <c r="Q99" s="12" t="s">
        <v>40</v>
      </c>
      <c r="R99" s="12">
        <v>0</v>
      </c>
      <c r="S99" s="12" t="s">
        <v>15580</v>
      </c>
      <c r="T99" s="27" t="s">
        <v>96</v>
      </c>
      <c r="U99" s="12" t="s">
        <v>1243</v>
      </c>
      <c r="V99" s="256">
        <v>187.8498452012384</v>
      </c>
      <c r="W99" s="256">
        <v>461.62759714512293</v>
      </c>
    </row>
    <row r="100" spans="1:23" x14ac:dyDescent="0.2">
      <c r="A100" s="12">
        <v>0.99999899999999997</v>
      </c>
      <c r="B100" s="255">
        <v>7</v>
      </c>
      <c r="C100" s="12">
        <v>74227194</v>
      </c>
      <c r="D100" s="12">
        <v>74227213</v>
      </c>
      <c r="E100" s="12">
        <v>3</v>
      </c>
      <c r="F100" s="12" t="s">
        <v>11472</v>
      </c>
      <c r="G100" s="12">
        <v>74227326</v>
      </c>
      <c r="H100" s="12">
        <v>74227345</v>
      </c>
      <c r="I100" s="12">
        <v>3</v>
      </c>
      <c r="J100" s="12" t="s">
        <v>11473</v>
      </c>
      <c r="K100" s="12">
        <v>74227214</v>
      </c>
      <c r="L100" s="12">
        <v>74227325</v>
      </c>
      <c r="M100" s="12" t="s">
        <v>11474</v>
      </c>
      <c r="N100" s="12" t="s">
        <v>11475</v>
      </c>
      <c r="O100" s="27">
        <v>74227267</v>
      </c>
      <c r="P100" s="27">
        <v>74227354</v>
      </c>
      <c r="Q100" s="12" t="s">
        <v>33</v>
      </c>
      <c r="R100" s="12">
        <v>0</v>
      </c>
      <c r="S100" s="12" t="s">
        <v>15581</v>
      </c>
      <c r="T100" s="27" t="s">
        <v>96</v>
      </c>
      <c r="U100" s="12" t="s">
        <v>1244</v>
      </c>
      <c r="V100" s="256">
        <v>100.88235294117646</v>
      </c>
      <c r="W100" s="256">
        <v>253.89944488501189</v>
      </c>
    </row>
    <row r="101" spans="1:23" x14ac:dyDescent="0.2">
      <c r="A101" s="12">
        <v>0.9</v>
      </c>
      <c r="B101" s="255">
        <v>7</v>
      </c>
      <c r="C101" s="12">
        <v>74227414</v>
      </c>
      <c r="D101" s="12">
        <v>74227433</v>
      </c>
      <c r="E101" s="12">
        <v>3</v>
      </c>
      <c r="F101" s="12" t="s">
        <v>11476</v>
      </c>
      <c r="G101" s="12">
        <v>74227282</v>
      </c>
      <c r="H101" s="12">
        <v>74227301</v>
      </c>
      <c r="I101" s="12">
        <v>3</v>
      </c>
      <c r="J101" s="12" t="s">
        <v>11477</v>
      </c>
      <c r="K101" s="12">
        <v>74227302</v>
      </c>
      <c r="L101" s="12">
        <v>74227413</v>
      </c>
      <c r="M101" s="12" t="s">
        <v>11478</v>
      </c>
      <c r="N101" s="12" t="s">
        <v>11479</v>
      </c>
      <c r="O101" s="27">
        <v>74227267</v>
      </c>
      <c r="P101" s="27">
        <v>74227354</v>
      </c>
      <c r="Q101" s="12" t="s">
        <v>40</v>
      </c>
      <c r="R101" s="12">
        <v>0</v>
      </c>
      <c r="S101" s="12" t="s">
        <v>15582</v>
      </c>
      <c r="T101" s="27" t="s">
        <v>96</v>
      </c>
      <c r="U101" s="12" t="s">
        <v>1245</v>
      </c>
      <c r="V101" s="256">
        <v>1.5061919504643964</v>
      </c>
      <c r="W101" s="256">
        <v>2.8207771609833467</v>
      </c>
    </row>
    <row r="102" spans="1:23" x14ac:dyDescent="0.2">
      <c r="A102" s="12">
        <v>0.99999899999999997</v>
      </c>
      <c r="B102" s="255">
        <v>7</v>
      </c>
      <c r="C102" s="12">
        <v>74233959</v>
      </c>
      <c r="D102" s="12">
        <v>74233975</v>
      </c>
      <c r="E102" s="12">
        <v>109741</v>
      </c>
      <c r="F102" s="12" t="s">
        <v>11480</v>
      </c>
      <c r="G102" s="12">
        <v>74234088</v>
      </c>
      <c r="H102" s="12">
        <v>74234110</v>
      </c>
      <c r="I102" s="12">
        <v>3</v>
      </c>
      <c r="J102" s="12" t="s">
        <v>11481</v>
      </c>
      <c r="K102" s="12">
        <v>74233976</v>
      </c>
      <c r="L102" s="12">
        <v>74234087</v>
      </c>
      <c r="M102" s="12" t="s">
        <v>11482</v>
      </c>
      <c r="N102" s="12" t="s">
        <v>11483</v>
      </c>
      <c r="O102" s="27">
        <v>74233978</v>
      </c>
      <c r="P102" s="27">
        <v>74234132</v>
      </c>
      <c r="Q102" s="12" t="s">
        <v>33</v>
      </c>
      <c r="R102" s="12">
        <v>0</v>
      </c>
      <c r="S102" s="12" t="s">
        <v>15583</v>
      </c>
      <c r="T102" s="27" t="s">
        <v>96</v>
      </c>
      <c r="U102" s="12" t="s">
        <v>1246</v>
      </c>
      <c r="V102" s="256">
        <v>11.597523219814242</v>
      </c>
      <c r="W102" s="256">
        <v>43.523711340206184</v>
      </c>
    </row>
    <row r="103" spans="1:23" x14ac:dyDescent="0.2">
      <c r="A103" s="12">
        <v>0.99999899999999997</v>
      </c>
      <c r="B103" s="255">
        <v>7</v>
      </c>
      <c r="C103" s="12">
        <v>74234197</v>
      </c>
      <c r="D103" s="12">
        <v>74234212</v>
      </c>
      <c r="E103" s="12">
        <v>8</v>
      </c>
      <c r="F103" s="12" t="s">
        <v>11484</v>
      </c>
      <c r="G103" s="12">
        <v>74234061</v>
      </c>
      <c r="H103" s="12">
        <v>74234084</v>
      </c>
      <c r="I103" s="12">
        <v>3</v>
      </c>
      <c r="J103" s="12" t="s">
        <v>11485</v>
      </c>
      <c r="K103" s="12">
        <v>74234085</v>
      </c>
      <c r="L103" s="12">
        <v>74234196</v>
      </c>
      <c r="M103" s="12" t="s">
        <v>11486</v>
      </c>
      <c r="N103" s="12" t="s">
        <v>11487</v>
      </c>
      <c r="O103" s="27">
        <v>74233978</v>
      </c>
      <c r="P103" s="27">
        <v>74234132</v>
      </c>
      <c r="Q103" s="12" t="s">
        <v>40</v>
      </c>
      <c r="R103" s="12">
        <v>0</v>
      </c>
      <c r="S103" s="12" t="s">
        <v>15584</v>
      </c>
      <c r="T103" s="27" t="s">
        <v>96</v>
      </c>
      <c r="U103" s="12" t="s">
        <v>1247</v>
      </c>
      <c r="V103" s="256">
        <v>171.06656346749227</v>
      </c>
      <c r="W103" s="256">
        <v>411.98128469468674</v>
      </c>
    </row>
    <row r="104" spans="1:23" x14ac:dyDescent="0.2">
      <c r="A104" s="12">
        <v>0.99999899999999997</v>
      </c>
      <c r="B104" s="255">
        <v>7</v>
      </c>
      <c r="C104" s="12">
        <v>74234472</v>
      </c>
      <c r="D104" s="12">
        <v>74234489</v>
      </c>
      <c r="E104" s="12">
        <v>3</v>
      </c>
      <c r="F104" s="12" t="s">
        <v>11488</v>
      </c>
      <c r="G104" s="12">
        <v>74234602</v>
      </c>
      <c r="H104" s="12">
        <v>74234623</v>
      </c>
      <c r="I104" s="12">
        <v>3</v>
      </c>
      <c r="J104" s="12" t="s">
        <v>11489</v>
      </c>
      <c r="K104" s="12">
        <v>74234490</v>
      </c>
      <c r="L104" s="12">
        <v>74234601</v>
      </c>
      <c r="M104" s="12" t="s">
        <v>11490</v>
      </c>
      <c r="N104" s="12" t="s">
        <v>11491</v>
      </c>
      <c r="O104" s="27">
        <v>74234494</v>
      </c>
      <c r="P104" s="27">
        <v>74234619</v>
      </c>
      <c r="Q104" s="12" t="s">
        <v>33</v>
      </c>
      <c r="R104" s="12">
        <v>0</v>
      </c>
      <c r="S104" s="12" t="s">
        <v>15585</v>
      </c>
      <c r="T104" s="27" t="s">
        <v>96</v>
      </c>
      <c r="U104" s="12" t="s">
        <v>1248</v>
      </c>
      <c r="V104" s="256">
        <v>385.75851393188856</v>
      </c>
      <c r="W104" s="256">
        <v>1068.9947660586836</v>
      </c>
    </row>
    <row r="105" spans="1:23" x14ac:dyDescent="0.2">
      <c r="A105" s="12">
        <v>0.99999899999999997</v>
      </c>
      <c r="B105" s="255">
        <v>7</v>
      </c>
      <c r="C105" s="12">
        <v>74234701</v>
      </c>
      <c r="D105" s="12">
        <v>74234717</v>
      </c>
      <c r="E105" s="12">
        <v>3</v>
      </c>
      <c r="F105" s="12" t="s">
        <v>11492</v>
      </c>
      <c r="G105" s="12">
        <v>74234566</v>
      </c>
      <c r="H105" s="12">
        <v>74234588</v>
      </c>
      <c r="I105" s="12">
        <v>3</v>
      </c>
      <c r="J105" s="12" t="s">
        <v>11493</v>
      </c>
      <c r="K105" s="12">
        <v>74234589</v>
      </c>
      <c r="L105" s="12">
        <v>74234700</v>
      </c>
      <c r="M105" s="12" t="s">
        <v>11494</v>
      </c>
      <c r="N105" s="12" t="s">
        <v>11495</v>
      </c>
      <c r="O105" s="27">
        <v>74234494</v>
      </c>
      <c r="P105" s="27">
        <v>74234619</v>
      </c>
      <c r="Q105" s="12" t="s">
        <v>40</v>
      </c>
      <c r="R105" s="12">
        <v>0</v>
      </c>
      <c r="S105" s="12" t="s">
        <v>15586</v>
      </c>
      <c r="T105" s="27" t="s">
        <v>96</v>
      </c>
      <c r="U105" s="12" t="s">
        <v>1249</v>
      </c>
      <c r="V105" s="256">
        <v>383.76470588235293</v>
      </c>
      <c r="W105" s="256">
        <v>796.67533703409993</v>
      </c>
    </row>
    <row r="106" spans="1:23" x14ac:dyDescent="0.2">
      <c r="A106" s="12">
        <v>0.99999899999999997</v>
      </c>
      <c r="B106" s="255">
        <v>7</v>
      </c>
      <c r="C106" s="12">
        <v>74236917</v>
      </c>
      <c r="D106" s="12">
        <v>74236935</v>
      </c>
      <c r="E106" s="12">
        <v>3</v>
      </c>
      <c r="F106" s="12" t="s">
        <v>11496</v>
      </c>
      <c r="G106" s="12">
        <v>74237048</v>
      </c>
      <c r="H106" s="12">
        <v>74237068</v>
      </c>
      <c r="I106" s="12">
        <v>3</v>
      </c>
      <c r="J106" s="12" t="s">
        <v>11497</v>
      </c>
      <c r="K106" s="12">
        <v>74236936</v>
      </c>
      <c r="L106" s="12">
        <v>74237047</v>
      </c>
      <c r="M106" s="12" t="s">
        <v>11498</v>
      </c>
      <c r="N106" s="12" t="s">
        <v>11499</v>
      </c>
      <c r="O106" s="27">
        <v>74236950</v>
      </c>
      <c r="P106" s="27">
        <v>74236988</v>
      </c>
      <c r="Q106" s="12" t="s">
        <v>33</v>
      </c>
      <c r="R106" s="12">
        <v>0</v>
      </c>
      <c r="S106" s="12" t="s">
        <v>15587</v>
      </c>
      <c r="T106" s="27" t="s">
        <v>96</v>
      </c>
      <c r="U106" s="12" t="s">
        <v>1250</v>
      </c>
      <c r="V106" s="256">
        <v>119.19659442724458</v>
      </c>
      <c r="W106" s="256">
        <v>300.28469468675655</v>
      </c>
    </row>
    <row r="107" spans="1:23" x14ac:dyDescent="0.2">
      <c r="A107" s="12">
        <v>0.99999899999999997</v>
      </c>
      <c r="B107" s="255">
        <v>7</v>
      </c>
      <c r="C107" s="12">
        <v>74237048</v>
      </c>
      <c r="D107" s="12">
        <v>74237065</v>
      </c>
      <c r="E107" s="12">
        <v>3</v>
      </c>
      <c r="F107" s="12" t="s">
        <v>11500</v>
      </c>
      <c r="G107" s="12">
        <v>74236914</v>
      </c>
      <c r="H107" s="12">
        <v>74236935</v>
      </c>
      <c r="I107" s="12">
        <v>3</v>
      </c>
      <c r="J107" s="12" t="s">
        <v>11501</v>
      </c>
      <c r="K107" s="12">
        <v>74236936</v>
      </c>
      <c r="L107" s="12">
        <v>74237047</v>
      </c>
      <c r="M107" s="12" t="s">
        <v>11502</v>
      </c>
      <c r="N107" s="12" t="s">
        <v>11503</v>
      </c>
      <c r="O107" s="27">
        <v>74236950</v>
      </c>
      <c r="P107" s="27">
        <v>74236988</v>
      </c>
      <c r="Q107" s="12" t="s">
        <v>40</v>
      </c>
      <c r="R107" s="12">
        <v>0</v>
      </c>
      <c r="S107" s="12" t="s">
        <v>15588</v>
      </c>
      <c r="T107" s="27" t="s">
        <v>96</v>
      </c>
      <c r="U107" s="12" t="s">
        <v>1251</v>
      </c>
      <c r="V107" s="256">
        <v>144.48916408668731</v>
      </c>
      <c r="W107" s="256">
        <v>309.84885011895324</v>
      </c>
    </row>
    <row r="108" spans="1:23" x14ac:dyDescent="0.2">
      <c r="A108" s="12">
        <v>0.99999899999999997</v>
      </c>
      <c r="B108" s="255">
        <v>7</v>
      </c>
      <c r="C108" s="12">
        <v>74237101</v>
      </c>
      <c r="D108" s="12">
        <v>74237120</v>
      </c>
      <c r="E108" s="12">
        <v>3</v>
      </c>
      <c r="F108" s="12" t="s">
        <v>11504</v>
      </c>
      <c r="G108" s="12">
        <v>74237233</v>
      </c>
      <c r="H108" s="12">
        <v>74237252</v>
      </c>
      <c r="I108" s="12">
        <v>3</v>
      </c>
      <c r="J108" s="12" t="s">
        <v>11505</v>
      </c>
      <c r="K108" s="12">
        <v>74237121</v>
      </c>
      <c r="L108" s="12">
        <v>74237232</v>
      </c>
      <c r="M108" s="12" t="s">
        <v>11506</v>
      </c>
      <c r="N108" s="12" t="s">
        <v>11507</v>
      </c>
      <c r="O108" s="27">
        <v>74237143</v>
      </c>
      <c r="P108" s="27">
        <v>74237340</v>
      </c>
      <c r="Q108" s="12" t="s">
        <v>33</v>
      </c>
      <c r="R108" s="12">
        <v>0</v>
      </c>
      <c r="S108" s="12" t="s">
        <v>15589</v>
      </c>
      <c r="T108" s="27" t="s">
        <v>96</v>
      </c>
      <c r="U108" s="12" t="s">
        <v>1252</v>
      </c>
      <c r="V108" s="256">
        <v>11.783281733746129</v>
      </c>
      <c r="W108" s="256">
        <v>43.524028548770815</v>
      </c>
    </row>
    <row r="109" spans="1:23" x14ac:dyDescent="0.2">
      <c r="A109" s="12">
        <v>0.99999899999999997</v>
      </c>
      <c r="B109" s="255">
        <v>7</v>
      </c>
      <c r="C109" s="12">
        <v>74237344</v>
      </c>
      <c r="D109" s="12">
        <v>74237359</v>
      </c>
      <c r="E109" s="12">
        <v>2</v>
      </c>
      <c r="F109" s="12" t="s">
        <v>11508</v>
      </c>
      <c r="G109" s="12">
        <v>74237208</v>
      </c>
      <c r="H109" s="12">
        <v>74237231</v>
      </c>
      <c r="I109" s="12">
        <v>3</v>
      </c>
      <c r="J109" s="12" t="s">
        <v>11509</v>
      </c>
      <c r="K109" s="12">
        <v>74237232</v>
      </c>
      <c r="L109" s="12">
        <v>74237343</v>
      </c>
      <c r="M109" s="12" t="s">
        <v>11510</v>
      </c>
      <c r="N109" s="12" t="s">
        <v>11511</v>
      </c>
      <c r="O109" s="27">
        <v>74237143</v>
      </c>
      <c r="P109" s="27">
        <v>74237340</v>
      </c>
      <c r="Q109" s="12" t="s">
        <v>40</v>
      </c>
      <c r="R109" s="12">
        <v>0</v>
      </c>
      <c r="S109" s="12" t="s">
        <v>15590</v>
      </c>
      <c r="T109" s="27" t="s">
        <v>96</v>
      </c>
      <c r="U109" s="12" t="s">
        <v>1253</v>
      </c>
      <c r="V109" s="256">
        <v>85.835913312693492</v>
      </c>
      <c r="W109" s="256">
        <v>250.96590007930214</v>
      </c>
    </row>
    <row r="110" spans="1:23" x14ac:dyDescent="0.2">
      <c r="A110" s="12">
        <v>0.99999899999999997</v>
      </c>
      <c r="B110" s="255">
        <v>7</v>
      </c>
      <c r="C110" s="12">
        <v>74239437</v>
      </c>
      <c r="D110" s="12">
        <v>74239456</v>
      </c>
      <c r="E110" s="12">
        <v>3</v>
      </c>
      <c r="F110" s="12" t="s">
        <v>11512</v>
      </c>
      <c r="G110" s="12">
        <v>74239569</v>
      </c>
      <c r="H110" s="12">
        <v>74239588</v>
      </c>
      <c r="I110" s="12">
        <v>3</v>
      </c>
      <c r="J110" s="12" t="s">
        <v>11513</v>
      </c>
      <c r="K110" s="12">
        <v>74239457</v>
      </c>
      <c r="L110" s="12">
        <v>74239568</v>
      </c>
      <c r="M110" s="12" t="s">
        <v>11514</v>
      </c>
      <c r="N110" s="12" t="s">
        <v>11515</v>
      </c>
      <c r="O110" s="27">
        <v>74239457</v>
      </c>
      <c r="P110" s="27">
        <v>74239586</v>
      </c>
      <c r="Q110" s="12" t="s">
        <v>33</v>
      </c>
      <c r="R110" s="12">
        <v>0</v>
      </c>
      <c r="S110" s="12" t="s">
        <v>15591</v>
      </c>
      <c r="T110" s="27" t="s">
        <v>96</v>
      </c>
      <c r="U110" s="12" t="s">
        <v>1254</v>
      </c>
      <c r="V110" s="256">
        <v>65.760061919504651</v>
      </c>
      <c r="W110" s="256">
        <v>228.77890563045202</v>
      </c>
    </row>
    <row r="111" spans="1:23" x14ac:dyDescent="0.2">
      <c r="A111" s="12">
        <v>0.99999899999999997</v>
      </c>
      <c r="B111" s="255">
        <v>7</v>
      </c>
      <c r="C111" s="12">
        <v>74239669</v>
      </c>
      <c r="D111" s="12">
        <v>74239688</v>
      </c>
      <c r="E111" s="12">
        <v>2</v>
      </c>
      <c r="F111" s="12" t="s">
        <v>11516</v>
      </c>
      <c r="G111" s="12">
        <v>74239537</v>
      </c>
      <c r="H111" s="12">
        <v>74239556</v>
      </c>
      <c r="I111" s="12">
        <v>3</v>
      </c>
      <c r="J111" s="12" t="s">
        <v>11517</v>
      </c>
      <c r="K111" s="12">
        <v>74239557</v>
      </c>
      <c r="L111" s="12">
        <v>74239668</v>
      </c>
      <c r="M111" s="12" t="s">
        <v>11518</v>
      </c>
      <c r="N111" s="12" t="s">
        <v>11519</v>
      </c>
      <c r="O111" s="27">
        <v>74239457</v>
      </c>
      <c r="P111" s="27">
        <v>74239586</v>
      </c>
      <c r="Q111" s="12" t="s">
        <v>40</v>
      </c>
      <c r="R111" s="12">
        <v>0</v>
      </c>
      <c r="S111" s="12" t="s">
        <v>15592</v>
      </c>
      <c r="T111" s="27" t="s">
        <v>96</v>
      </c>
      <c r="U111" s="12" t="s">
        <v>1255</v>
      </c>
      <c r="V111" s="256">
        <v>183.44272445820434</v>
      </c>
      <c r="W111" s="256">
        <v>458.51371927042032</v>
      </c>
    </row>
    <row r="112" spans="1:23" x14ac:dyDescent="0.2">
      <c r="A112" s="12">
        <v>0.97499999999999998</v>
      </c>
      <c r="B112" s="255">
        <v>7</v>
      </c>
      <c r="C112" s="12">
        <v>74247794</v>
      </c>
      <c r="D112" s="12">
        <v>74247810</v>
      </c>
      <c r="E112" s="12">
        <v>4</v>
      </c>
      <c r="F112" s="12" t="s">
        <v>11520</v>
      </c>
      <c r="G112" s="12">
        <v>74247923</v>
      </c>
      <c r="H112" s="12">
        <v>74247945</v>
      </c>
      <c r="I112" s="12">
        <v>3</v>
      </c>
      <c r="J112" s="12" t="s">
        <v>11521</v>
      </c>
      <c r="K112" s="12">
        <v>74247811</v>
      </c>
      <c r="L112" s="12">
        <v>74247922</v>
      </c>
      <c r="M112" s="12" t="s">
        <v>11522</v>
      </c>
      <c r="N112" s="12" t="s">
        <v>11523</v>
      </c>
      <c r="O112" s="27">
        <v>74247834</v>
      </c>
      <c r="P112" s="27">
        <v>74248071</v>
      </c>
      <c r="Q112" s="12" t="s">
        <v>33</v>
      </c>
      <c r="R112" s="12">
        <v>0</v>
      </c>
      <c r="S112" s="12" t="s">
        <v>15593</v>
      </c>
      <c r="T112" s="27" t="s">
        <v>96</v>
      </c>
      <c r="U112" s="12" t="s">
        <v>1256</v>
      </c>
      <c r="V112" s="256">
        <v>16.348297213622292</v>
      </c>
      <c r="W112" s="256">
        <v>62.927835051546388</v>
      </c>
    </row>
    <row r="113" spans="1:23" x14ac:dyDescent="0.2">
      <c r="A113" s="12">
        <v>0.99999899999999997</v>
      </c>
      <c r="B113" s="255">
        <v>7</v>
      </c>
      <c r="C113" s="12">
        <v>74248021</v>
      </c>
      <c r="D113" s="12">
        <v>74248036</v>
      </c>
      <c r="E113" s="12">
        <v>3</v>
      </c>
      <c r="F113" s="12" t="s">
        <v>11524</v>
      </c>
      <c r="G113" s="12">
        <v>74247885</v>
      </c>
      <c r="H113" s="12">
        <v>74247908</v>
      </c>
      <c r="I113" s="12">
        <v>3</v>
      </c>
      <c r="J113" s="12" t="s">
        <v>11525</v>
      </c>
      <c r="K113" s="12">
        <v>74247909</v>
      </c>
      <c r="L113" s="12">
        <v>74248020</v>
      </c>
      <c r="M113" s="12" t="s">
        <v>11526</v>
      </c>
      <c r="N113" s="12" t="s">
        <v>11527</v>
      </c>
      <c r="O113" s="27">
        <v>74247834</v>
      </c>
      <c r="P113" s="27">
        <v>74248071</v>
      </c>
      <c r="Q113" s="12" t="s">
        <v>40</v>
      </c>
      <c r="R113" s="12">
        <v>0</v>
      </c>
      <c r="S113" s="12" t="s">
        <v>15594</v>
      </c>
      <c r="T113" s="27" t="s">
        <v>96</v>
      </c>
      <c r="U113" s="12" t="s">
        <v>1257</v>
      </c>
      <c r="V113" s="256">
        <v>30.369969040247678</v>
      </c>
      <c r="W113" s="256">
        <v>82.626645519429019</v>
      </c>
    </row>
    <row r="114" spans="1:23" x14ac:dyDescent="0.2">
      <c r="A114" s="12">
        <v>0.99999899999999997</v>
      </c>
      <c r="B114" s="255">
        <v>7</v>
      </c>
      <c r="C114" s="12">
        <v>74248002</v>
      </c>
      <c r="D114" s="12">
        <v>74248018</v>
      </c>
      <c r="E114" s="12">
        <v>3</v>
      </c>
      <c r="F114" s="12" t="s">
        <v>11528</v>
      </c>
      <c r="G114" s="12">
        <v>74248131</v>
      </c>
      <c r="H114" s="12">
        <v>74248153</v>
      </c>
      <c r="I114" s="12">
        <v>3</v>
      </c>
      <c r="J114" s="12" t="s">
        <v>11529</v>
      </c>
      <c r="K114" s="12">
        <v>74248019</v>
      </c>
      <c r="L114" s="12">
        <v>74248130</v>
      </c>
      <c r="M114" s="12" t="s">
        <v>11530</v>
      </c>
      <c r="N114" s="12" t="s">
        <v>11531</v>
      </c>
      <c r="O114" s="27">
        <v>74247834</v>
      </c>
      <c r="P114" s="27">
        <v>74248071</v>
      </c>
      <c r="Q114" s="12" t="s">
        <v>33</v>
      </c>
      <c r="R114" s="12">
        <v>0</v>
      </c>
      <c r="S114" s="12" t="s">
        <v>15595</v>
      </c>
      <c r="T114" s="27" t="s">
        <v>96</v>
      </c>
      <c r="U114" s="12" t="s">
        <v>1258</v>
      </c>
      <c r="V114" s="256">
        <v>51.732198142414859</v>
      </c>
      <c r="W114" s="256">
        <v>214.78049167327518</v>
      </c>
    </row>
    <row r="115" spans="1:23" x14ac:dyDescent="0.2">
      <c r="A115" s="12">
        <v>0.99999899999999997</v>
      </c>
      <c r="B115" s="255">
        <v>7</v>
      </c>
      <c r="C115" s="12">
        <v>74251378</v>
      </c>
      <c r="D115" s="12">
        <v>74251395</v>
      </c>
      <c r="E115" s="12">
        <v>2</v>
      </c>
      <c r="F115" s="12" t="s">
        <v>11532</v>
      </c>
      <c r="G115" s="12">
        <v>74251508</v>
      </c>
      <c r="H115" s="12">
        <v>74251529</v>
      </c>
      <c r="I115" s="12">
        <v>2</v>
      </c>
      <c r="J115" s="12" t="s">
        <v>11533</v>
      </c>
      <c r="K115" s="12">
        <v>74251396</v>
      </c>
      <c r="L115" s="12">
        <v>74251507</v>
      </c>
      <c r="M115" s="12" t="s">
        <v>11534</v>
      </c>
      <c r="N115" s="12" t="s">
        <v>11535</v>
      </c>
      <c r="O115" s="27">
        <v>74251397</v>
      </c>
      <c r="P115" s="27">
        <v>74251505</v>
      </c>
      <c r="Q115" s="12" t="s">
        <v>33</v>
      </c>
      <c r="R115" s="12">
        <v>0</v>
      </c>
      <c r="S115" s="12" t="s">
        <v>15596</v>
      </c>
      <c r="T115" s="27" t="s">
        <v>96</v>
      </c>
      <c r="U115" s="12" t="s">
        <v>1259</v>
      </c>
      <c r="V115" s="256">
        <v>43.643962848297214</v>
      </c>
      <c r="W115" s="256">
        <v>172.27375099127676</v>
      </c>
    </row>
    <row r="116" spans="1:23" x14ac:dyDescent="0.2">
      <c r="A116" s="12">
        <v>0.99999899999999997</v>
      </c>
      <c r="B116" s="255">
        <v>7</v>
      </c>
      <c r="C116" s="12">
        <v>74251509</v>
      </c>
      <c r="D116" s="12">
        <v>74251526</v>
      </c>
      <c r="E116" s="12">
        <v>3</v>
      </c>
      <c r="F116" s="12" t="s">
        <v>11536</v>
      </c>
      <c r="G116" s="12">
        <v>74251375</v>
      </c>
      <c r="H116" s="12">
        <v>74251396</v>
      </c>
      <c r="I116" s="12">
        <v>2</v>
      </c>
      <c r="J116" s="12" t="s">
        <v>11537</v>
      </c>
      <c r="K116" s="12">
        <v>74251397</v>
      </c>
      <c r="L116" s="12">
        <v>74251508</v>
      </c>
      <c r="M116" s="12" t="s">
        <v>11538</v>
      </c>
      <c r="N116" s="12" t="s">
        <v>11539</v>
      </c>
      <c r="O116" s="27">
        <v>74251397</v>
      </c>
      <c r="P116" s="27">
        <v>74251505</v>
      </c>
      <c r="Q116" s="12" t="s">
        <v>40</v>
      </c>
      <c r="R116" s="12">
        <v>0</v>
      </c>
      <c r="S116" s="12" t="s">
        <v>15597</v>
      </c>
      <c r="T116" s="27" t="s">
        <v>96</v>
      </c>
      <c r="U116" s="12" t="s">
        <v>1260</v>
      </c>
      <c r="V116" s="256">
        <v>234.54179566563468</v>
      </c>
      <c r="W116" s="256">
        <v>627.0355273592387</v>
      </c>
    </row>
    <row r="117" spans="1:23" x14ac:dyDescent="0.2">
      <c r="A117" s="12">
        <v>0.99999899999999997</v>
      </c>
      <c r="B117" s="255">
        <v>7</v>
      </c>
      <c r="C117" s="12">
        <v>74103438</v>
      </c>
      <c r="D117" s="12">
        <v>74103455</v>
      </c>
      <c r="E117" s="12">
        <v>1</v>
      </c>
      <c r="F117" s="12" t="s">
        <v>11540</v>
      </c>
      <c r="G117" s="12">
        <v>74103568</v>
      </c>
      <c r="H117" s="12">
        <v>74103589</v>
      </c>
      <c r="I117" s="12">
        <v>1</v>
      </c>
      <c r="J117" s="12" t="s">
        <v>11541</v>
      </c>
      <c r="K117" s="12">
        <v>74103456</v>
      </c>
      <c r="L117" s="12">
        <v>74103567</v>
      </c>
      <c r="M117" s="12" t="s">
        <v>11542</v>
      </c>
      <c r="N117" s="12" t="s">
        <v>11543</v>
      </c>
      <c r="O117" s="27">
        <v>74103458</v>
      </c>
      <c r="P117" s="27">
        <v>74103566</v>
      </c>
      <c r="Q117" s="12" t="s">
        <v>33</v>
      </c>
      <c r="R117" s="12">
        <v>0</v>
      </c>
      <c r="S117" s="12" t="s">
        <v>15598</v>
      </c>
      <c r="T117" s="27" t="s">
        <v>98</v>
      </c>
      <c r="U117" s="12" t="s">
        <v>1261</v>
      </c>
      <c r="V117" s="256">
        <v>38.464396284829718</v>
      </c>
      <c r="W117" s="256">
        <v>131.30880253766853</v>
      </c>
    </row>
    <row r="118" spans="1:23" x14ac:dyDescent="0.2">
      <c r="A118" s="12">
        <v>0.99999899999999997</v>
      </c>
      <c r="B118" s="255">
        <v>7</v>
      </c>
      <c r="C118" s="12">
        <v>74103568</v>
      </c>
      <c r="D118" s="12">
        <v>74103585</v>
      </c>
      <c r="E118" s="12">
        <v>1</v>
      </c>
      <c r="F118" s="12" t="s">
        <v>11544</v>
      </c>
      <c r="G118" s="12">
        <v>74103434</v>
      </c>
      <c r="H118" s="12">
        <v>74103455</v>
      </c>
      <c r="I118" s="12">
        <v>1</v>
      </c>
      <c r="J118" s="12" t="s">
        <v>11545</v>
      </c>
      <c r="K118" s="12">
        <v>74103456</v>
      </c>
      <c r="L118" s="12">
        <v>74103567</v>
      </c>
      <c r="M118" s="12" t="s">
        <v>11546</v>
      </c>
      <c r="N118" s="12" t="s">
        <v>11547</v>
      </c>
      <c r="O118" s="27">
        <v>74103458</v>
      </c>
      <c r="P118" s="27">
        <v>74103566</v>
      </c>
      <c r="Q118" s="12" t="s">
        <v>40</v>
      </c>
      <c r="R118" s="12">
        <v>0</v>
      </c>
      <c r="S118" s="12" t="s">
        <v>15599</v>
      </c>
      <c r="T118" s="27" t="s">
        <v>98</v>
      </c>
      <c r="U118" s="12" t="s">
        <v>1262</v>
      </c>
      <c r="V118" s="256">
        <v>28.260061919504643</v>
      </c>
      <c r="W118" s="256">
        <v>87.803806502775572</v>
      </c>
    </row>
    <row r="119" spans="1:23" x14ac:dyDescent="0.2">
      <c r="A119" s="12">
        <v>0.99999899999999997</v>
      </c>
      <c r="B119" s="255">
        <v>7</v>
      </c>
      <c r="C119" s="12">
        <v>74105266</v>
      </c>
      <c r="D119" s="12">
        <v>74105282</v>
      </c>
      <c r="E119" s="12">
        <v>1</v>
      </c>
      <c r="F119" s="12" t="s">
        <v>11548</v>
      </c>
      <c r="G119" s="12">
        <v>74105395</v>
      </c>
      <c r="H119" s="12">
        <v>74105417</v>
      </c>
      <c r="I119" s="12">
        <v>1</v>
      </c>
      <c r="J119" s="12" t="s">
        <v>11549</v>
      </c>
      <c r="K119" s="12">
        <v>74105283</v>
      </c>
      <c r="L119" s="12">
        <v>74105394</v>
      </c>
      <c r="M119" s="12" t="s">
        <v>11550</v>
      </c>
      <c r="N119" s="12" t="s">
        <v>11551</v>
      </c>
      <c r="O119" s="27">
        <v>74105300</v>
      </c>
      <c r="P119" s="27">
        <v>74105448</v>
      </c>
      <c r="Q119" s="12" t="s">
        <v>33</v>
      </c>
      <c r="R119" s="12">
        <v>0</v>
      </c>
      <c r="S119" s="12" t="s">
        <v>15600</v>
      </c>
      <c r="T119" s="27" t="s">
        <v>98</v>
      </c>
      <c r="U119" s="12" t="s">
        <v>1263</v>
      </c>
      <c r="V119" s="256">
        <v>81.585139318885453</v>
      </c>
      <c r="W119" s="256">
        <v>238.46185567010309</v>
      </c>
    </row>
    <row r="120" spans="1:23" x14ac:dyDescent="0.2">
      <c r="A120" s="12">
        <v>0.99999899999999997</v>
      </c>
      <c r="B120" s="255">
        <v>7</v>
      </c>
      <c r="C120" s="12">
        <v>74105496</v>
      </c>
      <c r="D120" s="12">
        <v>74105515</v>
      </c>
      <c r="E120" s="12">
        <v>1</v>
      </c>
      <c r="F120" s="12" t="s">
        <v>11552</v>
      </c>
      <c r="G120" s="12">
        <v>74105364</v>
      </c>
      <c r="H120" s="12">
        <v>74105383</v>
      </c>
      <c r="I120" s="12">
        <v>1</v>
      </c>
      <c r="J120" s="12" t="s">
        <v>11553</v>
      </c>
      <c r="K120" s="12">
        <v>74105384</v>
      </c>
      <c r="L120" s="12">
        <v>74105495</v>
      </c>
      <c r="M120" s="12" t="s">
        <v>11554</v>
      </c>
      <c r="N120" s="12" t="s">
        <v>11555</v>
      </c>
      <c r="O120" s="27">
        <v>74105300</v>
      </c>
      <c r="P120" s="27">
        <v>74105448</v>
      </c>
      <c r="Q120" s="12" t="s">
        <v>40</v>
      </c>
      <c r="R120" s="12">
        <v>0</v>
      </c>
      <c r="S120" s="12" t="s">
        <v>15601</v>
      </c>
      <c r="T120" s="27" t="s">
        <v>98</v>
      </c>
      <c r="U120" s="12" t="s">
        <v>1264</v>
      </c>
      <c r="V120" s="256">
        <v>77.829721362229108</v>
      </c>
      <c r="W120" s="256">
        <v>212.76494845360824</v>
      </c>
    </row>
    <row r="121" spans="1:23" x14ac:dyDescent="0.2">
      <c r="A121" s="12">
        <v>0.9</v>
      </c>
      <c r="B121" s="255">
        <v>7</v>
      </c>
      <c r="C121" s="12">
        <v>74113246</v>
      </c>
      <c r="D121" s="12">
        <v>74113264</v>
      </c>
      <c r="E121" s="12">
        <v>3</v>
      </c>
      <c r="F121" s="12" t="s">
        <v>11556</v>
      </c>
      <c r="G121" s="12">
        <v>74113377</v>
      </c>
      <c r="H121" s="12">
        <v>74113397</v>
      </c>
      <c r="I121" s="12">
        <v>1</v>
      </c>
      <c r="J121" s="12" t="s">
        <v>11557</v>
      </c>
      <c r="K121" s="12">
        <v>74113265</v>
      </c>
      <c r="L121" s="12">
        <v>74113376</v>
      </c>
      <c r="M121" s="12" t="s">
        <v>11558</v>
      </c>
      <c r="N121" s="12" t="s">
        <v>11559</v>
      </c>
      <c r="O121" s="27">
        <v>74113286</v>
      </c>
      <c r="P121" s="27">
        <v>74113430</v>
      </c>
      <c r="Q121" s="12" t="s">
        <v>33</v>
      </c>
      <c r="R121" s="12">
        <v>0</v>
      </c>
      <c r="S121" s="12" t="s">
        <v>15602</v>
      </c>
      <c r="T121" s="27" t="s">
        <v>98</v>
      </c>
      <c r="U121" s="12" t="s">
        <v>1265</v>
      </c>
      <c r="V121" s="256">
        <v>5.4241486068111451</v>
      </c>
      <c r="W121" s="256">
        <v>11.199048374306106</v>
      </c>
    </row>
    <row r="122" spans="1:23" x14ac:dyDescent="0.2">
      <c r="A122" s="12">
        <v>0.99999899999999997</v>
      </c>
      <c r="B122" s="255">
        <v>7</v>
      </c>
      <c r="C122" s="12">
        <v>74113484</v>
      </c>
      <c r="D122" s="12">
        <v>74113502</v>
      </c>
      <c r="E122" s="12">
        <v>1</v>
      </c>
      <c r="F122" s="12" t="s">
        <v>11560</v>
      </c>
      <c r="G122" s="12">
        <v>74113351</v>
      </c>
      <c r="H122" s="12">
        <v>74113371</v>
      </c>
      <c r="I122" s="12">
        <v>1</v>
      </c>
      <c r="J122" s="12" t="s">
        <v>11561</v>
      </c>
      <c r="K122" s="12">
        <v>74113372</v>
      </c>
      <c r="L122" s="12">
        <v>74113483</v>
      </c>
      <c r="M122" s="12" t="s">
        <v>11562</v>
      </c>
      <c r="N122" s="12" t="s">
        <v>11563</v>
      </c>
      <c r="O122" s="27">
        <v>74113286</v>
      </c>
      <c r="P122" s="27">
        <v>74113430</v>
      </c>
      <c r="Q122" s="12" t="s">
        <v>40</v>
      </c>
      <c r="R122" s="12">
        <v>0</v>
      </c>
      <c r="S122" s="12" t="s">
        <v>15603</v>
      </c>
      <c r="T122" s="27" t="s">
        <v>98</v>
      </c>
      <c r="U122" s="12" t="s">
        <v>1266</v>
      </c>
      <c r="V122" s="256">
        <v>102.14241486068111</v>
      </c>
      <c r="W122" s="256">
        <v>281.65915939730371</v>
      </c>
    </row>
    <row r="123" spans="1:23" x14ac:dyDescent="0.2">
      <c r="A123" s="12">
        <v>0.99999899999999997</v>
      </c>
      <c r="B123" s="255">
        <v>7</v>
      </c>
      <c r="C123" s="12">
        <v>74114554</v>
      </c>
      <c r="D123" s="12">
        <v>74114571</v>
      </c>
      <c r="E123" s="12">
        <v>1</v>
      </c>
      <c r="F123" s="12" t="s">
        <v>11564</v>
      </c>
      <c r="G123" s="12">
        <v>74114684</v>
      </c>
      <c r="H123" s="12">
        <v>74114705</v>
      </c>
      <c r="I123" s="12">
        <v>1</v>
      </c>
      <c r="J123" s="12" t="s">
        <v>11565</v>
      </c>
      <c r="K123" s="12">
        <v>74114572</v>
      </c>
      <c r="L123" s="12">
        <v>74114683</v>
      </c>
      <c r="M123" s="12" t="s">
        <v>11566</v>
      </c>
      <c r="N123" s="12" t="s">
        <v>11567</v>
      </c>
      <c r="O123" s="27">
        <v>74114572</v>
      </c>
      <c r="P123" s="27">
        <v>74114765</v>
      </c>
      <c r="Q123" s="12" t="s">
        <v>33</v>
      </c>
      <c r="R123" s="12">
        <v>0</v>
      </c>
      <c r="S123" s="12" t="s">
        <v>15604</v>
      </c>
      <c r="T123" s="27" t="s">
        <v>98</v>
      </c>
      <c r="U123" s="12" t="s">
        <v>1267</v>
      </c>
      <c r="V123" s="256">
        <v>100.70588235294117</v>
      </c>
      <c r="W123" s="256">
        <v>271.04599524187154</v>
      </c>
    </row>
    <row r="124" spans="1:23" x14ac:dyDescent="0.2">
      <c r="A124" s="12">
        <v>0.99999899999999997</v>
      </c>
      <c r="B124" s="255">
        <v>7</v>
      </c>
      <c r="C124" s="12">
        <v>74114790</v>
      </c>
      <c r="D124" s="12">
        <v>74114809</v>
      </c>
      <c r="E124" s="12">
        <v>1</v>
      </c>
      <c r="F124" s="12" t="s">
        <v>11568</v>
      </c>
      <c r="G124" s="12">
        <v>74114658</v>
      </c>
      <c r="H124" s="12">
        <v>74114677</v>
      </c>
      <c r="I124" s="12">
        <v>2</v>
      </c>
      <c r="J124" s="12" t="s">
        <v>11569</v>
      </c>
      <c r="K124" s="12">
        <v>74114678</v>
      </c>
      <c r="L124" s="12">
        <v>74114789</v>
      </c>
      <c r="M124" s="12" t="s">
        <v>11570</v>
      </c>
      <c r="N124" s="12" t="s">
        <v>11571</v>
      </c>
      <c r="O124" s="27">
        <v>74114572</v>
      </c>
      <c r="P124" s="27">
        <v>74114765</v>
      </c>
      <c r="Q124" s="12" t="s">
        <v>40</v>
      </c>
      <c r="R124" s="12">
        <v>0</v>
      </c>
      <c r="S124" s="12" t="s">
        <v>15605</v>
      </c>
      <c r="T124" s="27" t="s">
        <v>98</v>
      </c>
      <c r="U124" s="12" t="s">
        <v>1268</v>
      </c>
      <c r="V124" s="256">
        <v>33.44736842105263</v>
      </c>
      <c r="W124" s="256">
        <v>114.15892149088026</v>
      </c>
    </row>
    <row r="125" spans="1:23" x14ac:dyDescent="0.2">
      <c r="A125" s="12">
        <v>0.99999899999999997</v>
      </c>
      <c r="B125" s="255">
        <v>7</v>
      </c>
      <c r="C125" s="12">
        <v>74114857</v>
      </c>
      <c r="D125" s="12">
        <v>74114876</v>
      </c>
      <c r="E125" s="12">
        <v>1</v>
      </c>
      <c r="F125" s="12" t="s">
        <v>11572</v>
      </c>
      <c r="G125" s="12">
        <v>74114989</v>
      </c>
      <c r="H125" s="12">
        <v>74115008</v>
      </c>
      <c r="I125" s="12">
        <v>1</v>
      </c>
      <c r="J125" s="12" t="s">
        <v>11573</v>
      </c>
      <c r="K125" s="12">
        <v>74114877</v>
      </c>
      <c r="L125" s="12">
        <v>74114988</v>
      </c>
      <c r="M125" s="12" t="s">
        <v>11574</v>
      </c>
      <c r="N125" s="12" t="s">
        <v>11575</v>
      </c>
      <c r="O125" s="27">
        <v>74114931</v>
      </c>
      <c r="P125" s="27">
        <v>74114969</v>
      </c>
      <c r="Q125" s="12" t="s">
        <v>33</v>
      </c>
      <c r="R125" s="12">
        <v>0</v>
      </c>
      <c r="S125" s="12" t="s">
        <v>15606</v>
      </c>
      <c r="T125" s="27" t="s">
        <v>98</v>
      </c>
      <c r="U125" s="12" t="s">
        <v>1269</v>
      </c>
      <c r="V125" s="256">
        <v>154.97368421052633</v>
      </c>
      <c r="W125" s="256">
        <v>414.20555114988105</v>
      </c>
    </row>
    <row r="126" spans="1:23" x14ac:dyDescent="0.2">
      <c r="A126" s="12">
        <v>0.97499999999999998</v>
      </c>
      <c r="B126" s="255">
        <v>7</v>
      </c>
      <c r="C126" s="12">
        <v>74115025</v>
      </c>
      <c r="D126" s="12">
        <v>74115043</v>
      </c>
      <c r="E126" s="12">
        <v>2</v>
      </c>
      <c r="F126" s="12" t="s">
        <v>11576</v>
      </c>
      <c r="G126" s="12">
        <v>74114892</v>
      </c>
      <c r="H126" s="12">
        <v>74114912</v>
      </c>
      <c r="I126" s="12">
        <v>1</v>
      </c>
      <c r="J126" s="12" t="s">
        <v>11577</v>
      </c>
      <c r="K126" s="12">
        <v>74114913</v>
      </c>
      <c r="L126" s="12">
        <v>74115024</v>
      </c>
      <c r="M126" s="12" t="s">
        <v>11578</v>
      </c>
      <c r="N126" s="12" t="s">
        <v>11579</v>
      </c>
      <c r="O126" s="27">
        <v>74114931</v>
      </c>
      <c r="P126" s="27">
        <v>74114969</v>
      </c>
      <c r="Q126" s="12" t="s">
        <v>40</v>
      </c>
      <c r="R126" s="12">
        <v>0</v>
      </c>
      <c r="S126" s="12" t="s">
        <v>15607</v>
      </c>
      <c r="T126" s="27" t="s">
        <v>98</v>
      </c>
      <c r="U126" s="12" t="s">
        <v>1270</v>
      </c>
      <c r="V126" s="256">
        <v>26.512383900928793</v>
      </c>
      <c r="W126" s="256">
        <v>69.221094369547984</v>
      </c>
    </row>
    <row r="127" spans="1:23" x14ac:dyDescent="0.2">
      <c r="A127" s="12">
        <v>0.97499999999999998</v>
      </c>
      <c r="B127" s="255">
        <v>7</v>
      </c>
      <c r="C127" s="12">
        <v>74119448</v>
      </c>
      <c r="D127" s="12">
        <v>74119467</v>
      </c>
      <c r="E127" s="12">
        <v>1</v>
      </c>
      <c r="F127" s="12" t="s">
        <v>11580</v>
      </c>
      <c r="G127" s="12">
        <v>74119580</v>
      </c>
      <c r="H127" s="12">
        <v>74119599</v>
      </c>
      <c r="I127" s="12">
        <v>1</v>
      </c>
      <c r="J127" s="12" t="s">
        <v>11581</v>
      </c>
      <c r="K127" s="12">
        <v>74119468</v>
      </c>
      <c r="L127" s="12">
        <v>74119579</v>
      </c>
      <c r="M127" s="12" t="s">
        <v>11582</v>
      </c>
      <c r="N127" s="12" t="s">
        <v>11583</v>
      </c>
      <c r="O127" s="27">
        <v>74119491</v>
      </c>
      <c r="P127" s="27">
        <v>74119555</v>
      </c>
      <c r="Q127" s="12" t="s">
        <v>33</v>
      </c>
      <c r="R127" s="12">
        <v>0</v>
      </c>
      <c r="S127" s="12" t="s">
        <v>15608</v>
      </c>
      <c r="T127" s="27" t="s">
        <v>98</v>
      </c>
      <c r="U127" s="12" t="s">
        <v>1271</v>
      </c>
      <c r="V127" s="256">
        <v>112.62538699690403</v>
      </c>
      <c r="W127" s="256">
        <v>255.16066613798571</v>
      </c>
    </row>
    <row r="128" spans="1:23" x14ac:dyDescent="0.2">
      <c r="A128" s="12">
        <v>0.9</v>
      </c>
      <c r="B128" s="255">
        <v>7</v>
      </c>
      <c r="C128" s="12">
        <v>74119601</v>
      </c>
      <c r="D128" s="12">
        <v>74119617</v>
      </c>
      <c r="E128" s="12">
        <v>3</v>
      </c>
      <c r="F128" s="12" t="s">
        <v>11584</v>
      </c>
      <c r="G128" s="12">
        <v>74119466</v>
      </c>
      <c r="H128" s="12">
        <v>74119488</v>
      </c>
      <c r="I128" s="12">
        <v>1</v>
      </c>
      <c r="J128" s="12" t="s">
        <v>11585</v>
      </c>
      <c r="K128" s="12">
        <v>74119489</v>
      </c>
      <c r="L128" s="12">
        <v>74119600</v>
      </c>
      <c r="M128" s="12" t="s">
        <v>11586</v>
      </c>
      <c r="N128" s="12" t="s">
        <v>11587</v>
      </c>
      <c r="O128" s="27">
        <v>74119491</v>
      </c>
      <c r="P128" s="27">
        <v>74119555</v>
      </c>
      <c r="Q128" s="12" t="s">
        <v>40</v>
      </c>
      <c r="R128" s="12">
        <v>0</v>
      </c>
      <c r="S128" s="12" t="s">
        <v>15609</v>
      </c>
      <c r="T128" s="27" t="s">
        <v>98</v>
      </c>
      <c r="U128" s="12" t="s">
        <v>1272</v>
      </c>
      <c r="V128" s="256">
        <v>3.2213622291021671</v>
      </c>
      <c r="W128" s="256">
        <v>25.78445678033307</v>
      </c>
    </row>
    <row r="129" spans="1:23" x14ac:dyDescent="0.2">
      <c r="A129" s="12">
        <v>0.99999899999999997</v>
      </c>
      <c r="B129" s="255">
        <v>7</v>
      </c>
      <c r="C129" s="12">
        <v>74120691</v>
      </c>
      <c r="D129" s="12">
        <v>74120706</v>
      </c>
      <c r="E129" s="12">
        <v>4</v>
      </c>
      <c r="F129" s="12" t="s">
        <v>11588</v>
      </c>
      <c r="G129" s="12">
        <v>74120819</v>
      </c>
      <c r="H129" s="12">
        <v>74120842</v>
      </c>
      <c r="I129" s="12">
        <v>1</v>
      </c>
      <c r="J129" s="12" t="s">
        <v>11589</v>
      </c>
      <c r="K129" s="12">
        <v>74120707</v>
      </c>
      <c r="L129" s="12">
        <v>74120818</v>
      </c>
      <c r="M129" s="12" t="s">
        <v>11590</v>
      </c>
      <c r="N129" s="12" t="s">
        <v>11591</v>
      </c>
      <c r="O129" s="27">
        <v>74120716</v>
      </c>
      <c r="P129" s="27">
        <v>74120769</v>
      </c>
      <c r="Q129" s="12" t="s">
        <v>33</v>
      </c>
      <c r="R129" s="12">
        <v>0</v>
      </c>
      <c r="S129" s="12" t="s">
        <v>15610</v>
      </c>
      <c r="T129" s="27" t="s">
        <v>98</v>
      </c>
      <c r="U129" s="12" t="s">
        <v>1273</v>
      </c>
      <c r="V129" s="256">
        <v>68.899380804953566</v>
      </c>
      <c r="W129" s="256">
        <v>185.81776367961936</v>
      </c>
    </row>
    <row r="130" spans="1:23" x14ac:dyDescent="0.2">
      <c r="A130" s="12">
        <v>0.99999899999999997</v>
      </c>
      <c r="B130" s="255">
        <v>7</v>
      </c>
      <c r="C130" s="12">
        <v>74120824</v>
      </c>
      <c r="D130" s="12">
        <v>74120843</v>
      </c>
      <c r="E130" s="12">
        <v>1</v>
      </c>
      <c r="F130" s="12" t="s">
        <v>11592</v>
      </c>
      <c r="G130" s="12">
        <v>74120692</v>
      </c>
      <c r="H130" s="12">
        <v>74120711</v>
      </c>
      <c r="I130" s="12">
        <v>1</v>
      </c>
      <c r="J130" s="12" t="s">
        <v>11593</v>
      </c>
      <c r="K130" s="12">
        <v>74120712</v>
      </c>
      <c r="L130" s="12">
        <v>74120823</v>
      </c>
      <c r="M130" s="12" t="s">
        <v>11594</v>
      </c>
      <c r="N130" s="12" t="s">
        <v>11595</v>
      </c>
      <c r="O130" s="27">
        <v>74120716</v>
      </c>
      <c r="P130" s="27">
        <v>74120769</v>
      </c>
      <c r="Q130" s="12" t="s">
        <v>40</v>
      </c>
      <c r="R130" s="12">
        <v>0</v>
      </c>
      <c r="S130" s="12" t="s">
        <v>15611</v>
      </c>
      <c r="T130" s="27" t="s">
        <v>98</v>
      </c>
      <c r="U130" s="12" t="s">
        <v>1274</v>
      </c>
      <c r="V130" s="256">
        <v>77.6656346749226</v>
      </c>
      <c r="W130" s="256">
        <v>232.99095955590801</v>
      </c>
    </row>
    <row r="131" spans="1:23" x14ac:dyDescent="0.2">
      <c r="A131" s="12">
        <v>0.9</v>
      </c>
      <c r="B131" s="255">
        <v>7</v>
      </c>
      <c r="C131" s="12">
        <v>74125325</v>
      </c>
      <c r="D131" s="12">
        <v>74125344</v>
      </c>
      <c r="E131" s="12">
        <v>1</v>
      </c>
      <c r="F131" s="12" t="s">
        <v>11596</v>
      </c>
      <c r="G131" s="12">
        <v>74125457</v>
      </c>
      <c r="H131" s="12">
        <v>74125476</v>
      </c>
      <c r="I131" s="12">
        <v>1</v>
      </c>
      <c r="J131" s="12" t="s">
        <v>11597</v>
      </c>
      <c r="K131" s="12">
        <v>74125345</v>
      </c>
      <c r="L131" s="12">
        <v>74125456</v>
      </c>
      <c r="M131" s="12" t="s">
        <v>11598</v>
      </c>
      <c r="N131" s="12" t="s">
        <v>11599</v>
      </c>
      <c r="O131" s="27">
        <v>74125358</v>
      </c>
      <c r="P131" s="27">
        <v>74125445</v>
      </c>
      <c r="Q131" s="12" t="s">
        <v>33</v>
      </c>
      <c r="R131" s="12">
        <v>0</v>
      </c>
      <c r="S131" s="12" t="s">
        <v>15612</v>
      </c>
      <c r="T131" s="27" t="s">
        <v>98</v>
      </c>
      <c r="U131" s="12" t="s">
        <v>1275</v>
      </c>
      <c r="V131" s="256">
        <v>0.37461300309597523</v>
      </c>
      <c r="W131" s="256">
        <v>1.0326724821570183</v>
      </c>
    </row>
    <row r="132" spans="1:23" x14ac:dyDescent="0.2">
      <c r="A132" s="12">
        <v>0.97499999999999998</v>
      </c>
      <c r="B132" s="255">
        <v>7</v>
      </c>
      <c r="C132" s="12">
        <v>74125447</v>
      </c>
      <c r="D132" s="12">
        <v>74125466</v>
      </c>
      <c r="E132" s="12">
        <v>1</v>
      </c>
      <c r="F132" s="12" t="s">
        <v>11600</v>
      </c>
      <c r="G132" s="12">
        <v>74125315</v>
      </c>
      <c r="H132" s="12">
        <v>74125334</v>
      </c>
      <c r="I132" s="12">
        <v>1</v>
      </c>
      <c r="J132" s="12" t="s">
        <v>11601</v>
      </c>
      <c r="K132" s="12">
        <v>74125335</v>
      </c>
      <c r="L132" s="12">
        <v>74125446</v>
      </c>
      <c r="M132" s="12" t="s">
        <v>11602</v>
      </c>
      <c r="N132" s="12" t="s">
        <v>11603</v>
      </c>
      <c r="O132" s="27">
        <v>74125358</v>
      </c>
      <c r="P132" s="27">
        <v>74125445</v>
      </c>
      <c r="Q132" s="12" t="s">
        <v>40</v>
      </c>
      <c r="R132" s="12">
        <v>0</v>
      </c>
      <c r="S132" s="12" t="s">
        <v>15613</v>
      </c>
      <c r="T132" s="27" t="s">
        <v>98</v>
      </c>
      <c r="U132" s="12" t="s">
        <v>1276</v>
      </c>
      <c r="V132" s="256">
        <v>19.86532507739938</v>
      </c>
      <c r="W132" s="256">
        <v>48.533703409992071</v>
      </c>
    </row>
    <row r="133" spans="1:23" x14ac:dyDescent="0.2">
      <c r="A133" s="12">
        <v>0.99999899999999997</v>
      </c>
      <c r="B133" s="255">
        <v>7</v>
      </c>
      <c r="C133" s="12">
        <v>74129136</v>
      </c>
      <c r="D133" s="12">
        <v>74129152</v>
      </c>
      <c r="E133" s="12">
        <v>1</v>
      </c>
      <c r="F133" s="12" t="s">
        <v>11604</v>
      </c>
      <c r="G133" s="12">
        <v>74129265</v>
      </c>
      <c r="H133" s="12">
        <v>74129287</v>
      </c>
      <c r="I133" s="12">
        <v>1</v>
      </c>
      <c r="J133" s="12" t="s">
        <v>11605</v>
      </c>
      <c r="K133" s="12">
        <v>74129153</v>
      </c>
      <c r="L133" s="12">
        <v>74129264</v>
      </c>
      <c r="M133" s="12" t="s">
        <v>11606</v>
      </c>
      <c r="N133" s="12" t="s">
        <v>11607</v>
      </c>
      <c r="O133" s="27">
        <v>74129172</v>
      </c>
      <c r="P133" s="27">
        <v>74129241</v>
      </c>
      <c r="Q133" s="12" t="s">
        <v>33</v>
      </c>
      <c r="R133" s="12">
        <v>0</v>
      </c>
      <c r="S133" s="12" t="s">
        <v>15614</v>
      </c>
      <c r="T133" s="27" t="s">
        <v>98</v>
      </c>
      <c r="U133" s="12" t="s">
        <v>1277</v>
      </c>
      <c r="V133" s="256">
        <v>48.88699690402477</v>
      </c>
      <c r="W133" s="256">
        <v>140.41681205392547</v>
      </c>
    </row>
    <row r="134" spans="1:23" x14ac:dyDescent="0.2">
      <c r="A134" s="12">
        <v>0.99999899999999997</v>
      </c>
      <c r="B134" s="255">
        <v>7</v>
      </c>
      <c r="C134" s="12">
        <v>74129263</v>
      </c>
      <c r="D134" s="12">
        <v>74129280</v>
      </c>
      <c r="E134" s="12">
        <v>1</v>
      </c>
      <c r="F134" s="12" t="s">
        <v>11608</v>
      </c>
      <c r="G134" s="12">
        <v>74129129</v>
      </c>
      <c r="H134" s="12">
        <v>74129150</v>
      </c>
      <c r="I134" s="12">
        <v>1</v>
      </c>
      <c r="J134" s="12" t="s">
        <v>11609</v>
      </c>
      <c r="K134" s="12">
        <v>74129151</v>
      </c>
      <c r="L134" s="12">
        <v>74129262</v>
      </c>
      <c r="M134" s="12" t="s">
        <v>11610</v>
      </c>
      <c r="N134" s="12" t="s">
        <v>11611</v>
      </c>
      <c r="O134" s="27">
        <v>74129172</v>
      </c>
      <c r="P134" s="27">
        <v>74129241</v>
      </c>
      <c r="Q134" s="12" t="s">
        <v>40</v>
      </c>
      <c r="R134" s="12">
        <v>0</v>
      </c>
      <c r="S134" s="12" t="s">
        <v>15615</v>
      </c>
      <c r="T134" s="27" t="s">
        <v>98</v>
      </c>
      <c r="U134" s="12" t="s">
        <v>1278</v>
      </c>
      <c r="V134" s="256">
        <v>29.849845201238391</v>
      </c>
      <c r="W134" s="256">
        <v>277.66550356859636</v>
      </c>
    </row>
    <row r="135" spans="1:23" x14ac:dyDescent="0.2">
      <c r="A135" s="12">
        <v>0.9</v>
      </c>
      <c r="B135" s="255">
        <v>7</v>
      </c>
      <c r="C135" s="12">
        <v>74131184</v>
      </c>
      <c r="D135" s="12">
        <v>74131202</v>
      </c>
      <c r="E135" s="12">
        <v>1</v>
      </c>
      <c r="F135" s="12" t="s">
        <v>11612</v>
      </c>
      <c r="G135" s="12">
        <v>74131315</v>
      </c>
      <c r="H135" s="12">
        <v>74131335</v>
      </c>
      <c r="I135" s="12">
        <v>2</v>
      </c>
      <c r="J135" s="12" t="s">
        <v>11613</v>
      </c>
      <c r="K135" s="12">
        <v>74131203</v>
      </c>
      <c r="L135" s="12">
        <v>74131314</v>
      </c>
      <c r="M135" s="12" t="s">
        <v>11614</v>
      </c>
      <c r="N135" s="12" t="s">
        <v>11615</v>
      </c>
      <c r="O135" s="27">
        <v>74131209</v>
      </c>
      <c r="P135" s="27">
        <v>74131280</v>
      </c>
      <c r="Q135" s="12" t="s">
        <v>33</v>
      </c>
      <c r="R135" s="12">
        <v>0</v>
      </c>
      <c r="S135" s="12" t="s">
        <v>15616</v>
      </c>
      <c r="T135" s="27" t="s">
        <v>98</v>
      </c>
      <c r="U135" s="12" t="s">
        <v>1279</v>
      </c>
      <c r="V135" s="256">
        <v>1.5479876160990713E-3</v>
      </c>
      <c r="W135" s="256">
        <v>5.2339413164155428E-3</v>
      </c>
    </row>
    <row r="136" spans="1:23" x14ac:dyDescent="0.2">
      <c r="A136" s="12">
        <v>0.97499999999999998</v>
      </c>
      <c r="B136" s="255">
        <v>7</v>
      </c>
      <c r="C136" s="12">
        <v>74131269</v>
      </c>
      <c r="D136" s="12">
        <v>74131286</v>
      </c>
      <c r="E136" s="12">
        <v>3</v>
      </c>
      <c r="F136" s="12" t="s">
        <v>11616</v>
      </c>
      <c r="G136" s="12">
        <v>74131135</v>
      </c>
      <c r="H136" s="12">
        <v>74131156</v>
      </c>
      <c r="I136" s="12">
        <v>1</v>
      </c>
      <c r="J136" s="12" t="s">
        <v>11617</v>
      </c>
      <c r="K136" s="12">
        <v>74131157</v>
      </c>
      <c r="L136" s="12">
        <v>74131268</v>
      </c>
      <c r="M136" s="12" t="s">
        <v>11618</v>
      </c>
      <c r="N136" s="12" t="s">
        <v>11619</v>
      </c>
      <c r="O136" s="27">
        <v>74131209</v>
      </c>
      <c r="P136" s="27">
        <v>74131280</v>
      </c>
      <c r="Q136" s="12" t="s">
        <v>40</v>
      </c>
      <c r="R136" s="12">
        <v>0</v>
      </c>
      <c r="S136" s="12" t="s">
        <v>15617</v>
      </c>
      <c r="T136" s="27" t="s">
        <v>98</v>
      </c>
      <c r="U136" s="12" t="s">
        <v>1280</v>
      </c>
      <c r="V136" s="256">
        <v>33.020123839009287</v>
      </c>
      <c r="W136" s="256">
        <v>75.356542426645518</v>
      </c>
    </row>
    <row r="137" spans="1:23" x14ac:dyDescent="0.2">
      <c r="A137" s="12">
        <v>0.9</v>
      </c>
      <c r="B137" s="255">
        <v>7</v>
      </c>
      <c r="C137" s="12">
        <v>74133171</v>
      </c>
      <c r="D137" s="12">
        <v>74133188</v>
      </c>
      <c r="E137" s="12">
        <v>3</v>
      </c>
      <c r="F137" s="12" t="s">
        <v>11620</v>
      </c>
      <c r="G137" s="12">
        <v>74133301</v>
      </c>
      <c r="H137" s="12">
        <v>74133322</v>
      </c>
      <c r="I137" s="12">
        <v>1</v>
      </c>
      <c r="J137" s="12" t="s">
        <v>11621</v>
      </c>
      <c r="K137" s="12">
        <v>74133189</v>
      </c>
      <c r="L137" s="12">
        <v>74133300</v>
      </c>
      <c r="M137" s="12" t="s">
        <v>11622</v>
      </c>
      <c r="N137" s="12" t="s">
        <v>11623</v>
      </c>
      <c r="O137" s="27">
        <v>74133193</v>
      </c>
      <c r="P137" s="27">
        <v>74133265</v>
      </c>
      <c r="Q137" s="12" t="s">
        <v>33</v>
      </c>
      <c r="R137" s="12">
        <v>0</v>
      </c>
      <c r="S137" s="12" t="s">
        <v>15618</v>
      </c>
      <c r="T137" s="27" t="s">
        <v>98</v>
      </c>
      <c r="U137" s="12" t="s">
        <v>1281</v>
      </c>
      <c r="V137" s="256">
        <v>17.815789473684209</v>
      </c>
      <c r="W137" s="256">
        <v>228.72577319587629</v>
      </c>
    </row>
    <row r="138" spans="1:23" x14ac:dyDescent="0.2">
      <c r="A138" s="12">
        <v>0.99999899999999997</v>
      </c>
      <c r="B138" s="255">
        <v>7</v>
      </c>
      <c r="C138" s="12">
        <v>74133270</v>
      </c>
      <c r="D138" s="12">
        <v>74133287</v>
      </c>
      <c r="E138" s="12">
        <v>1</v>
      </c>
      <c r="F138" s="12" t="s">
        <v>11624</v>
      </c>
      <c r="G138" s="12">
        <v>74133136</v>
      </c>
      <c r="H138" s="12">
        <v>74133157</v>
      </c>
      <c r="I138" s="12">
        <v>1</v>
      </c>
      <c r="J138" s="12" t="s">
        <v>11625</v>
      </c>
      <c r="K138" s="12">
        <v>74133158</v>
      </c>
      <c r="L138" s="12">
        <v>74133269</v>
      </c>
      <c r="M138" s="12" t="s">
        <v>11626</v>
      </c>
      <c r="N138" s="12" t="s">
        <v>11627</v>
      </c>
      <c r="O138" s="27">
        <v>74133193</v>
      </c>
      <c r="P138" s="27">
        <v>74133265</v>
      </c>
      <c r="Q138" s="12" t="s">
        <v>40</v>
      </c>
      <c r="R138" s="12">
        <v>0</v>
      </c>
      <c r="S138" s="12" t="s">
        <v>15619</v>
      </c>
      <c r="T138" s="27" t="s">
        <v>98</v>
      </c>
      <c r="U138" s="12" t="s">
        <v>1282</v>
      </c>
      <c r="V138" s="256">
        <v>78.130030959752318</v>
      </c>
      <c r="W138" s="256">
        <v>208.04456780333069</v>
      </c>
    </row>
    <row r="139" spans="1:23" x14ac:dyDescent="0.2">
      <c r="A139" s="12">
        <v>0.99999899999999997</v>
      </c>
      <c r="B139" s="255">
        <v>7</v>
      </c>
      <c r="C139" s="12">
        <v>74143097</v>
      </c>
      <c r="D139" s="12">
        <v>74143116</v>
      </c>
      <c r="E139" s="12">
        <v>3</v>
      </c>
      <c r="F139" s="12" t="s">
        <v>11628</v>
      </c>
      <c r="G139" s="12">
        <v>74143229</v>
      </c>
      <c r="H139" s="12">
        <v>74143248</v>
      </c>
      <c r="I139" s="12">
        <v>3</v>
      </c>
      <c r="J139" s="12" t="s">
        <v>11629</v>
      </c>
      <c r="K139" s="12">
        <v>74143117</v>
      </c>
      <c r="L139" s="12">
        <v>74143228</v>
      </c>
      <c r="M139" s="12" t="s">
        <v>11630</v>
      </c>
      <c r="N139" s="12" t="s">
        <v>11631</v>
      </c>
      <c r="O139" s="27">
        <v>74143119</v>
      </c>
      <c r="P139" s="27">
        <v>74143239</v>
      </c>
      <c r="Q139" s="12" t="s">
        <v>33</v>
      </c>
      <c r="R139" s="12">
        <v>0</v>
      </c>
      <c r="S139" s="12" t="s">
        <v>15620</v>
      </c>
      <c r="T139" s="27" t="s">
        <v>98</v>
      </c>
      <c r="U139" s="12" t="s">
        <v>1283</v>
      </c>
      <c r="V139" s="256">
        <v>142.86532507739938</v>
      </c>
      <c r="W139" s="256">
        <v>334.99016653449644</v>
      </c>
    </row>
    <row r="140" spans="1:23" x14ac:dyDescent="0.2">
      <c r="A140" s="12">
        <v>0.99999899999999997</v>
      </c>
      <c r="B140" s="255">
        <v>7</v>
      </c>
      <c r="C140" s="12">
        <v>74143340</v>
      </c>
      <c r="D140" s="12">
        <v>74143359</v>
      </c>
      <c r="E140" s="12">
        <v>3</v>
      </c>
      <c r="F140" s="12" t="s">
        <v>11632</v>
      </c>
      <c r="G140" s="12">
        <v>74143208</v>
      </c>
      <c r="H140" s="12">
        <v>74143227</v>
      </c>
      <c r="I140" s="12">
        <v>3</v>
      </c>
      <c r="J140" s="12" t="s">
        <v>11633</v>
      </c>
      <c r="K140" s="12">
        <v>74143228</v>
      </c>
      <c r="L140" s="12">
        <v>74143339</v>
      </c>
      <c r="M140" s="12" t="s">
        <v>11634</v>
      </c>
      <c r="N140" s="12" t="s">
        <v>11635</v>
      </c>
      <c r="O140" s="27">
        <v>74143119</v>
      </c>
      <c r="P140" s="27">
        <v>74143239</v>
      </c>
      <c r="Q140" s="12" t="s">
        <v>40</v>
      </c>
      <c r="R140" s="12">
        <v>0</v>
      </c>
      <c r="S140" s="12" t="s">
        <v>15621</v>
      </c>
      <c r="T140" s="27" t="s">
        <v>98</v>
      </c>
      <c r="U140" s="12" t="s">
        <v>1284</v>
      </c>
      <c r="V140" s="256">
        <v>240.03560371517028</v>
      </c>
      <c r="W140" s="256">
        <v>667.77097541633623</v>
      </c>
    </row>
    <row r="141" spans="1:23" x14ac:dyDescent="0.2">
      <c r="A141" s="12">
        <v>0.99999899999999997</v>
      </c>
      <c r="B141" s="255">
        <v>7</v>
      </c>
      <c r="C141" s="12">
        <v>74144541</v>
      </c>
      <c r="D141" s="12">
        <v>74144560</v>
      </c>
      <c r="E141" s="12">
        <v>4</v>
      </c>
      <c r="F141" s="12" t="s">
        <v>11636</v>
      </c>
      <c r="G141" s="12">
        <v>74144673</v>
      </c>
      <c r="H141" s="12">
        <v>74144692</v>
      </c>
      <c r="I141" s="12">
        <v>3</v>
      </c>
      <c r="J141" s="12" t="s">
        <v>11637</v>
      </c>
      <c r="K141" s="12">
        <v>74144561</v>
      </c>
      <c r="L141" s="12">
        <v>74144672</v>
      </c>
      <c r="M141" s="12" t="s">
        <v>11638</v>
      </c>
      <c r="N141" s="12" t="s">
        <v>11639</v>
      </c>
      <c r="O141" s="27">
        <v>74144562</v>
      </c>
      <c r="P141" s="27">
        <v>74144637</v>
      </c>
      <c r="Q141" s="12" t="s">
        <v>33</v>
      </c>
      <c r="R141" s="12">
        <v>0</v>
      </c>
      <c r="S141" s="12" t="s">
        <v>15622</v>
      </c>
      <c r="T141" s="27" t="s">
        <v>98</v>
      </c>
      <c r="U141" s="12" t="s">
        <v>1285</v>
      </c>
      <c r="V141" s="256">
        <v>186.72291021671828</v>
      </c>
      <c r="W141" s="256">
        <v>486.71752577319586</v>
      </c>
    </row>
    <row r="142" spans="1:23" x14ac:dyDescent="0.2">
      <c r="A142" s="12">
        <v>0.99999899999999997</v>
      </c>
      <c r="B142" s="255">
        <v>7</v>
      </c>
      <c r="C142" s="12">
        <v>74144646</v>
      </c>
      <c r="D142" s="12">
        <v>74144665</v>
      </c>
      <c r="E142" s="12">
        <v>3</v>
      </c>
      <c r="F142" s="12" t="s">
        <v>11640</v>
      </c>
      <c r="G142" s="12">
        <v>74144514</v>
      </c>
      <c r="H142" s="12">
        <v>74144533</v>
      </c>
      <c r="I142" s="12">
        <v>3</v>
      </c>
      <c r="J142" s="12" t="s">
        <v>11641</v>
      </c>
      <c r="K142" s="12">
        <v>74144534</v>
      </c>
      <c r="L142" s="12">
        <v>74144645</v>
      </c>
      <c r="M142" s="12" t="s">
        <v>11642</v>
      </c>
      <c r="N142" s="12" t="s">
        <v>11643</v>
      </c>
      <c r="O142" s="27">
        <v>74144562</v>
      </c>
      <c r="P142" s="27">
        <v>74144637</v>
      </c>
      <c r="Q142" s="12" t="s">
        <v>40</v>
      </c>
      <c r="R142" s="12">
        <v>0</v>
      </c>
      <c r="S142" s="12" t="s">
        <v>15623</v>
      </c>
      <c r="T142" s="27" t="s">
        <v>98</v>
      </c>
      <c r="U142" s="12" t="s">
        <v>1286</v>
      </c>
      <c r="V142" s="256">
        <v>153.45510835913313</v>
      </c>
      <c r="W142" s="256">
        <v>400.00190325138777</v>
      </c>
    </row>
    <row r="143" spans="1:23" x14ac:dyDescent="0.2">
      <c r="A143" s="12">
        <v>0.99999899999999997</v>
      </c>
      <c r="B143" s="255">
        <v>7</v>
      </c>
      <c r="C143" s="12">
        <v>74146796</v>
      </c>
      <c r="D143" s="12">
        <v>74146814</v>
      </c>
      <c r="E143" s="12">
        <v>3</v>
      </c>
      <c r="F143" s="12" t="s">
        <v>11644</v>
      </c>
      <c r="G143" s="12">
        <v>74146927</v>
      </c>
      <c r="H143" s="12">
        <v>74146947</v>
      </c>
      <c r="I143" s="12">
        <v>3</v>
      </c>
      <c r="J143" s="12" t="s">
        <v>11645</v>
      </c>
      <c r="K143" s="12">
        <v>74146815</v>
      </c>
      <c r="L143" s="12">
        <v>74146926</v>
      </c>
      <c r="M143" s="12" t="s">
        <v>11646</v>
      </c>
      <c r="N143" s="12" t="s">
        <v>11647</v>
      </c>
      <c r="O143" s="27">
        <v>74146815</v>
      </c>
      <c r="P143" s="27">
        <v>74147008</v>
      </c>
      <c r="Q143" s="12" t="s">
        <v>33</v>
      </c>
      <c r="R143" s="12">
        <v>0</v>
      </c>
      <c r="S143" s="12" t="s">
        <v>15624</v>
      </c>
      <c r="T143" s="27" t="s">
        <v>98</v>
      </c>
      <c r="U143" s="12" t="s">
        <v>1287</v>
      </c>
      <c r="V143" s="256">
        <v>238.20588235294119</v>
      </c>
      <c r="W143" s="256">
        <v>692.51482950039656</v>
      </c>
    </row>
    <row r="144" spans="1:23" x14ac:dyDescent="0.2">
      <c r="A144" s="12">
        <v>0.99999899999999997</v>
      </c>
      <c r="B144" s="255">
        <v>7</v>
      </c>
      <c r="C144" s="12">
        <v>74147032</v>
      </c>
      <c r="D144" s="12">
        <v>74147050</v>
      </c>
      <c r="E144" s="12">
        <v>3</v>
      </c>
      <c r="F144" s="12" t="s">
        <v>11648</v>
      </c>
      <c r="G144" s="12">
        <v>74146899</v>
      </c>
      <c r="H144" s="12">
        <v>74146919</v>
      </c>
      <c r="I144" s="12">
        <v>3</v>
      </c>
      <c r="J144" s="12" t="s">
        <v>11649</v>
      </c>
      <c r="K144" s="12">
        <v>74146920</v>
      </c>
      <c r="L144" s="12">
        <v>74147031</v>
      </c>
      <c r="M144" s="12" t="s">
        <v>11650</v>
      </c>
      <c r="N144" s="12" t="s">
        <v>11651</v>
      </c>
      <c r="O144" s="27">
        <v>74146815</v>
      </c>
      <c r="P144" s="27">
        <v>74147008</v>
      </c>
      <c r="Q144" s="12" t="s">
        <v>40</v>
      </c>
      <c r="R144" s="12">
        <v>0</v>
      </c>
      <c r="S144" s="12" t="s">
        <v>15625</v>
      </c>
      <c r="T144" s="27" t="s">
        <v>98</v>
      </c>
      <c r="U144" s="12" t="s">
        <v>1288</v>
      </c>
      <c r="V144" s="256">
        <v>51.786377708978328</v>
      </c>
      <c r="W144" s="256">
        <v>156.84742268041236</v>
      </c>
    </row>
    <row r="145" spans="1:23" x14ac:dyDescent="0.2">
      <c r="A145" s="12">
        <v>0.99999899999999997</v>
      </c>
      <c r="B145" s="255">
        <v>7</v>
      </c>
      <c r="C145" s="12">
        <v>74148204</v>
      </c>
      <c r="D145" s="12">
        <v>74148222</v>
      </c>
      <c r="E145" s="12">
        <v>3</v>
      </c>
      <c r="F145" s="12" t="s">
        <v>11652</v>
      </c>
      <c r="G145" s="12">
        <v>74148335</v>
      </c>
      <c r="H145" s="12">
        <v>74148355</v>
      </c>
      <c r="I145" s="12">
        <v>3</v>
      </c>
      <c r="J145" s="12" t="s">
        <v>11653</v>
      </c>
      <c r="K145" s="12">
        <v>74148223</v>
      </c>
      <c r="L145" s="12">
        <v>74148334</v>
      </c>
      <c r="M145" s="12" t="s">
        <v>11654</v>
      </c>
      <c r="N145" s="12" t="s">
        <v>11655</v>
      </c>
      <c r="O145" s="27">
        <v>74148260</v>
      </c>
      <c r="P145" s="27">
        <v>74148328</v>
      </c>
      <c r="Q145" s="12" t="s">
        <v>33</v>
      </c>
      <c r="R145" s="12">
        <v>0</v>
      </c>
      <c r="S145" s="12" t="s">
        <v>15626</v>
      </c>
      <c r="T145" s="27" t="s">
        <v>98</v>
      </c>
      <c r="U145" s="12" t="s">
        <v>1289</v>
      </c>
      <c r="V145" s="256">
        <v>242.61145510835914</v>
      </c>
      <c r="W145" s="256">
        <v>703.36621728786679</v>
      </c>
    </row>
    <row r="146" spans="1:23" x14ac:dyDescent="0.2">
      <c r="A146" s="12">
        <v>0.99999899999999997</v>
      </c>
      <c r="B146" s="255">
        <v>7</v>
      </c>
      <c r="C146" s="12">
        <v>74148334</v>
      </c>
      <c r="D146" s="12">
        <v>74148350</v>
      </c>
      <c r="E146" s="12">
        <v>3</v>
      </c>
      <c r="F146" s="12" t="s">
        <v>11656</v>
      </c>
      <c r="G146" s="12">
        <v>74148199</v>
      </c>
      <c r="H146" s="12">
        <v>74148221</v>
      </c>
      <c r="I146" s="12">
        <v>3</v>
      </c>
      <c r="J146" s="12" t="s">
        <v>11657</v>
      </c>
      <c r="K146" s="12">
        <v>74148222</v>
      </c>
      <c r="L146" s="12">
        <v>74148333</v>
      </c>
      <c r="M146" s="12" t="s">
        <v>11658</v>
      </c>
      <c r="N146" s="12" t="s">
        <v>11659</v>
      </c>
      <c r="O146" s="27">
        <v>74148260</v>
      </c>
      <c r="P146" s="27">
        <v>74148328</v>
      </c>
      <c r="Q146" s="12" t="s">
        <v>40</v>
      </c>
      <c r="R146" s="12">
        <v>0</v>
      </c>
      <c r="S146" s="12" t="s">
        <v>15627</v>
      </c>
      <c r="T146" s="27" t="s">
        <v>98</v>
      </c>
      <c r="U146" s="12" t="s">
        <v>1290</v>
      </c>
      <c r="V146" s="256">
        <v>81.631578947368425</v>
      </c>
      <c r="W146" s="256">
        <v>180.91847739888976</v>
      </c>
    </row>
    <row r="147" spans="1:23" x14ac:dyDescent="0.2">
      <c r="A147" s="12">
        <v>0.9</v>
      </c>
      <c r="B147" s="255">
        <v>7</v>
      </c>
      <c r="C147" s="12">
        <v>74149778</v>
      </c>
      <c r="D147" s="12">
        <v>74149797</v>
      </c>
      <c r="E147" s="12">
        <v>3</v>
      </c>
      <c r="F147" s="12" t="s">
        <v>11660</v>
      </c>
      <c r="G147" s="12">
        <v>74149910</v>
      </c>
      <c r="H147" s="12">
        <v>74149929</v>
      </c>
      <c r="I147" s="12">
        <v>3</v>
      </c>
      <c r="J147" s="12" t="s">
        <v>11661</v>
      </c>
      <c r="K147" s="12">
        <v>74149798</v>
      </c>
      <c r="L147" s="12">
        <v>74149909</v>
      </c>
      <c r="M147" s="12" t="s">
        <v>11662</v>
      </c>
      <c r="N147" s="12" t="s">
        <v>11663</v>
      </c>
      <c r="O147" s="27">
        <v>74149798</v>
      </c>
      <c r="P147" s="27">
        <v>74149879</v>
      </c>
      <c r="Q147" s="12" t="s">
        <v>33</v>
      </c>
      <c r="R147" s="12">
        <v>0</v>
      </c>
      <c r="S147" s="12" t="s">
        <v>15628</v>
      </c>
      <c r="T147" s="27" t="s">
        <v>98</v>
      </c>
      <c r="U147" s="12" t="s">
        <v>1291</v>
      </c>
      <c r="V147" s="256">
        <v>0.30340557275541796</v>
      </c>
      <c r="W147" s="256">
        <v>0.47914353687549566</v>
      </c>
    </row>
    <row r="148" spans="1:23" x14ac:dyDescent="0.2">
      <c r="A148" s="12">
        <v>0.9</v>
      </c>
      <c r="B148" s="255">
        <v>7</v>
      </c>
      <c r="C148" s="12">
        <v>74149910</v>
      </c>
      <c r="D148" s="12">
        <v>74149927</v>
      </c>
      <c r="E148" s="12">
        <v>3</v>
      </c>
      <c r="F148" s="12" t="s">
        <v>11664</v>
      </c>
      <c r="G148" s="12">
        <v>74149776</v>
      </c>
      <c r="H148" s="12">
        <v>74149797</v>
      </c>
      <c r="I148" s="12">
        <v>3</v>
      </c>
      <c r="J148" s="12" t="s">
        <v>11665</v>
      </c>
      <c r="K148" s="12">
        <v>74149798</v>
      </c>
      <c r="L148" s="12">
        <v>74149909</v>
      </c>
      <c r="M148" s="12" t="s">
        <v>11666</v>
      </c>
      <c r="N148" s="12" t="s">
        <v>11667</v>
      </c>
      <c r="O148" s="27">
        <v>74149798</v>
      </c>
      <c r="P148" s="27">
        <v>74149879</v>
      </c>
      <c r="Q148" s="12" t="s">
        <v>40</v>
      </c>
      <c r="R148" s="12">
        <v>0</v>
      </c>
      <c r="S148" s="12" t="s">
        <v>15629</v>
      </c>
      <c r="T148" s="27" t="s">
        <v>98</v>
      </c>
      <c r="U148" s="12" t="s">
        <v>1292</v>
      </c>
      <c r="V148" s="256">
        <v>2.1888544891640866</v>
      </c>
      <c r="W148" s="256">
        <v>3.9311657414750196</v>
      </c>
    </row>
    <row r="149" spans="1:23" x14ac:dyDescent="0.2">
      <c r="A149" s="12">
        <v>0.99999899999999997</v>
      </c>
      <c r="B149" s="255">
        <v>7</v>
      </c>
      <c r="C149" s="12">
        <v>74150818</v>
      </c>
      <c r="D149" s="12">
        <v>74150836</v>
      </c>
      <c r="E149" s="12">
        <v>3</v>
      </c>
      <c r="F149" s="12" t="s">
        <v>11668</v>
      </c>
      <c r="G149" s="12">
        <v>74150949</v>
      </c>
      <c r="H149" s="12">
        <v>74150969</v>
      </c>
      <c r="I149" s="12">
        <v>3</v>
      </c>
      <c r="J149" s="12" t="s">
        <v>11669</v>
      </c>
      <c r="K149" s="12">
        <v>74150837</v>
      </c>
      <c r="L149" s="12">
        <v>74150948</v>
      </c>
      <c r="M149" s="12" t="s">
        <v>11670</v>
      </c>
      <c r="N149" s="12" t="s">
        <v>11671</v>
      </c>
      <c r="O149" s="27">
        <v>74150837</v>
      </c>
      <c r="P149" s="27">
        <v>74151030</v>
      </c>
      <c r="Q149" s="12" t="s">
        <v>33</v>
      </c>
      <c r="R149" s="12">
        <v>0</v>
      </c>
      <c r="S149" s="12" t="s">
        <v>15630</v>
      </c>
      <c r="T149" s="27" t="s">
        <v>98</v>
      </c>
      <c r="U149" s="12" t="s">
        <v>1293</v>
      </c>
      <c r="V149" s="256">
        <v>237.83281733746131</v>
      </c>
      <c r="W149" s="256">
        <v>645.06201427438543</v>
      </c>
    </row>
    <row r="150" spans="1:23" x14ac:dyDescent="0.2">
      <c r="A150" s="12">
        <v>0.99999899999999997</v>
      </c>
      <c r="B150" s="255">
        <v>7</v>
      </c>
      <c r="C150" s="12">
        <v>74151060</v>
      </c>
      <c r="D150" s="12">
        <v>74151077</v>
      </c>
      <c r="E150" s="12">
        <v>4</v>
      </c>
      <c r="F150" s="12" t="s">
        <v>11672</v>
      </c>
      <c r="G150" s="12">
        <v>74150926</v>
      </c>
      <c r="H150" s="12">
        <v>74150947</v>
      </c>
      <c r="I150" s="12">
        <v>3</v>
      </c>
      <c r="J150" s="12" t="s">
        <v>11673</v>
      </c>
      <c r="K150" s="12">
        <v>74150948</v>
      </c>
      <c r="L150" s="12">
        <v>74151059</v>
      </c>
      <c r="M150" s="12" t="s">
        <v>11674</v>
      </c>
      <c r="N150" s="12" t="s">
        <v>11675</v>
      </c>
      <c r="O150" s="27">
        <v>74150837</v>
      </c>
      <c r="P150" s="27">
        <v>74151030</v>
      </c>
      <c r="Q150" s="12" t="s">
        <v>40</v>
      </c>
      <c r="R150" s="12">
        <v>0</v>
      </c>
      <c r="S150" s="12" t="s">
        <v>15631</v>
      </c>
      <c r="T150" s="27" t="s">
        <v>98</v>
      </c>
      <c r="U150" s="12" t="s">
        <v>1294</v>
      </c>
      <c r="V150" s="256">
        <v>90.171826625386998</v>
      </c>
      <c r="W150" s="256">
        <v>280.31324345757338</v>
      </c>
    </row>
    <row r="151" spans="1:23" x14ac:dyDescent="0.2">
      <c r="A151" s="12">
        <v>0.99999899999999997</v>
      </c>
      <c r="B151" s="255">
        <v>7</v>
      </c>
      <c r="C151" s="12">
        <v>74152344</v>
      </c>
      <c r="D151" s="12">
        <v>74152363</v>
      </c>
      <c r="E151" s="12">
        <v>3</v>
      </c>
      <c r="F151" s="12" t="s">
        <v>11676</v>
      </c>
      <c r="G151" s="12">
        <v>74152476</v>
      </c>
      <c r="H151" s="12">
        <v>74152495</v>
      </c>
      <c r="I151" s="12">
        <v>3</v>
      </c>
      <c r="J151" s="12" t="s">
        <v>11677</v>
      </c>
      <c r="K151" s="12">
        <v>74152364</v>
      </c>
      <c r="L151" s="12">
        <v>74152475</v>
      </c>
      <c r="M151" s="12" t="s">
        <v>11678</v>
      </c>
      <c r="N151" s="12" t="s">
        <v>11679</v>
      </c>
      <c r="O151" s="27">
        <v>74152382</v>
      </c>
      <c r="P151" s="27">
        <v>74152450</v>
      </c>
      <c r="Q151" s="12" t="s">
        <v>33</v>
      </c>
      <c r="R151" s="12">
        <v>0</v>
      </c>
      <c r="S151" s="12" t="s">
        <v>15632</v>
      </c>
      <c r="T151" s="27" t="s">
        <v>98</v>
      </c>
      <c r="U151" s="12" t="s">
        <v>1295</v>
      </c>
      <c r="V151" s="256">
        <v>99.258513931888544</v>
      </c>
      <c r="W151" s="256">
        <v>248.48501189532118</v>
      </c>
    </row>
    <row r="152" spans="1:23" x14ac:dyDescent="0.2">
      <c r="A152" s="12">
        <v>0.99999899999999997</v>
      </c>
      <c r="B152" s="255">
        <v>7</v>
      </c>
      <c r="C152" s="12">
        <v>74152461</v>
      </c>
      <c r="D152" s="12">
        <v>74152480</v>
      </c>
      <c r="E152" s="12">
        <v>3</v>
      </c>
      <c r="F152" s="12" t="s">
        <v>11680</v>
      </c>
      <c r="G152" s="12">
        <v>74152329</v>
      </c>
      <c r="H152" s="12">
        <v>74152348</v>
      </c>
      <c r="I152" s="12">
        <v>3</v>
      </c>
      <c r="J152" s="12" t="s">
        <v>11681</v>
      </c>
      <c r="K152" s="12">
        <v>74152349</v>
      </c>
      <c r="L152" s="12">
        <v>74152460</v>
      </c>
      <c r="M152" s="12" t="s">
        <v>11682</v>
      </c>
      <c r="N152" s="12" t="s">
        <v>11683</v>
      </c>
      <c r="O152" s="27">
        <v>74152382</v>
      </c>
      <c r="P152" s="27">
        <v>74152450</v>
      </c>
      <c r="Q152" s="12" t="s">
        <v>40</v>
      </c>
      <c r="R152" s="12">
        <v>0</v>
      </c>
      <c r="S152" s="12" t="s">
        <v>15633</v>
      </c>
      <c r="T152" s="27" t="s">
        <v>98</v>
      </c>
      <c r="U152" s="12" t="s">
        <v>1296</v>
      </c>
      <c r="V152" s="256">
        <v>267.05572755417955</v>
      </c>
      <c r="W152" s="256">
        <v>770.44678826328311</v>
      </c>
    </row>
    <row r="153" spans="1:23" x14ac:dyDescent="0.2">
      <c r="A153" s="12">
        <v>0.97499999999999998</v>
      </c>
      <c r="B153" s="255">
        <v>7</v>
      </c>
      <c r="C153" s="12">
        <v>74157762</v>
      </c>
      <c r="D153" s="12">
        <v>74157780</v>
      </c>
      <c r="E153" s="12">
        <v>3</v>
      </c>
      <c r="F153" s="12" t="s">
        <v>11684</v>
      </c>
      <c r="G153" s="12">
        <v>74157893</v>
      </c>
      <c r="H153" s="12">
        <v>74157913</v>
      </c>
      <c r="I153" s="12">
        <v>3</v>
      </c>
      <c r="J153" s="12" t="s">
        <v>11685</v>
      </c>
      <c r="K153" s="12">
        <v>74157781</v>
      </c>
      <c r="L153" s="12">
        <v>74157892</v>
      </c>
      <c r="M153" s="12" t="s">
        <v>11686</v>
      </c>
      <c r="N153" s="12" t="s">
        <v>11687</v>
      </c>
      <c r="O153" s="27">
        <v>74157783</v>
      </c>
      <c r="P153" s="27">
        <v>74157864</v>
      </c>
      <c r="Q153" s="12" t="s">
        <v>33</v>
      </c>
      <c r="R153" s="12">
        <v>0</v>
      </c>
      <c r="S153" s="12" t="s">
        <v>15634</v>
      </c>
      <c r="T153" s="27" t="s">
        <v>98</v>
      </c>
      <c r="U153" s="12" t="s">
        <v>1297</v>
      </c>
      <c r="V153" s="256">
        <v>77.484520123839005</v>
      </c>
      <c r="W153" s="256">
        <v>221.33909595559081</v>
      </c>
    </row>
    <row r="154" spans="1:23" x14ac:dyDescent="0.2">
      <c r="A154" s="12">
        <v>0.99999899999999997</v>
      </c>
      <c r="B154" s="255">
        <v>7</v>
      </c>
      <c r="C154" s="12">
        <v>74157861</v>
      </c>
      <c r="D154" s="12">
        <v>74157880</v>
      </c>
      <c r="E154" s="12">
        <v>3</v>
      </c>
      <c r="F154" s="12" t="s">
        <v>11688</v>
      </c>
      <c r="G154" s="12">
        <v>74157729</v>
      </c>
      <c r="H154" s="12">
        <v>74157748</v>
      </c>
      <c r="I154" s="12">
        <v>3</v>
      </c>
      <c r="J154" s="12" t="s">
        <v>11689</v>
      </c>
      <c r="K154" s="12">
        <v>74157749</v>
      </c>
      <c r="L154" s="12">
        <v>74157860</v>
      </c>
      <c r="M154" s="12" t="s">
        <v>11690</v>
      </c>
      <c r="N154" s="12" t="s">
        <v>11691</v>
      </c>
      <c r="O154" s="27">
        <v>74157783</v>
      </c>
      <c r="P154" s="27">
        <v>74157864</v>
      </c>
      <c r="Q154" s="12" t="s">
        <v>40</v>
      </c>
      <c r="R154" s="12">
        <v>0</v>
      </c>
      <c r="S154" s="12" t="s">
        <v>15635</v>
      </c>
      <c r="T154" s="27" t="s">
        <v>98</v>
      </c>
      <c r="U154" s="12" t="s">
        <v>1298</v>
      </c>
      <c r="V154" s="256">
        <v>102.72600619195046</v>
      </c>
      <c r="W154" s="256">
        <v>301.49310071371929</v>
      </c>
    </row>
    <row r="155" spans="1:23" x14ac:dyDescent="0.2">
      <c r="A155" s="12">
        <v>0.99999899999999997</v>
      </c>
      <c r="B155" s="255">
        <v>7</v>
      </c>
      <c r="C155" s="12">
        <v>74159073</v>
      </c>
      <c r="D155" s="12">
        <v>74159091</v>
      </c>
      <c r="E155" s="12">
        <v>3</v>
      </c>
      <c r="F155" s="12" t="s">
        <v>11692</v>
      </c>
      <c r="G155" s="12">
        <v>74159204</v>
      </c>
      <c r="H155" s="12">
        <v>74159224</v>
      </c>
      <c r="I155" s="12">
        <v>5</v>
      </c>
      <c r="J155" s="12" t="s">
        <v>11693</v>
      </c>
      <c r="K155" s="12">
        <v>74159092</v>
      </c>
      <c r="L155" s="12">
        <v>74159203</v>
      </c>
      <c r="M155" s="12" t="s">
        <v>11694</v>
      </c>
      <c r="N155" s="12" t="s">
        <v>11695</v>
      </c>
      <c r="O155" s="27">
        <v>74159092</v>
      </c>
      <c r="P155" s="27">
        <v>74159285</v>
      </c>
      <c r="Q155" s="12" t="s">
        <v>33</v>
      </c>
      <c r="R155" s="12">
        <v>0</v>
      </c>
      <c r="S155" s="12" t="s">
        <v>15636</v>
      </c>
      <c r="T155" s="27" t="s">
        <v>98</v>
      </c>
      <c r="U155" s="12" t="s">
        <v>1299</v>
      </c>
      <c r="V155" s="256">
        <v>483.83900928792571</v>
      </c>
      <c r="W155" s="256">
        <v>1331.2291831879461</v>
      </c>
    </row>
    <row r="156" spans="1:23" x14ac:dyDescent="0.2">
      <c r="A156" s="12">
        <v>0.99999899999999997</v>
      </c>
      <c r="B156" s="255">
        <v>7</v>
      </c>
      <c r="C156" s="12">
        <v>74159310</v>
      </c>
      <c r="D156" s="12">
        <v>74159329</v>
      </c>
      <c r="E156" s="12">
        <v>3</v>
      </c>
      <c r="F156" s="12" t="s">
        <v>11696</v>
      </c>
      <c r="G156" s="12">
        <v>74159178</v>
      </c>
      <c r="H156" s="12">
        <v>74159197</v>
      </c>
      <c r="I156" s="12">
        <v>4</v>
      </c>
      <c r="J156" s="12" t="s">
        <v>11697</v>
      </c>
      <c r="K156" s="12">
        <v>74159198</v>
      </c>
      <c r="L156" s="12">
        <v>74159309</v>
      </c>
      <c r="M156" s="12" t="s">
        <v>11698</v>
      </c>
      <c r="N156" s="12" t="s">
        <v>11699</v>
      </c>
      <c r="O156" s="27">
        <v>74159092</v>
      </c>
      <c r="P156" s="27">
        <v>74159285</v>
      </c>
      <c r="Q156" s="12" t="s">
        <v>40</v>
      </c>
      <c r="R156" s="12">
        <v>0</v>
      </c>
      <c r="S156" s="12" t="s">
        <v>15637</v>
      </c>
      <c r="T156" s="27" t="s">
        <v>98</v>
      </c>
      <c r="U156" s="12" t="s">
        <v>1300</v>
      </c>
      <c r="V156" s="256">
        <v>154.60681114551085</v>
      </c>
      <c r="W156" s="256">
        <v>462.47137192704201</v>
      </c>
    </row>
    <row r="157" spans="1:23" x14ac:dyDescent="0.2">
      <c r="A157" s="12">
        <v>0.99999899999999997</v>
      </c>
      <c r="B157" s="255">
        <v>7</v>
      </c>
      <c r="C157" s="12">
        <v>74160196</v>
      </c>
      <c r="D157" s="12">
        <v>74160214</v>
      </c>
      <c r="E157" s="12">
        <v>3</v>
      </c>
      <c r="F157" s="12" t="s">
        <v>11700</v>
      </c>
      <c r="G157" s="12">
        <v>74160327</v>
      </c>
      <c r="H157" s="12">
        <v>74160347</v>
      </c>
      <c r="I157" s="12">
        <v>3</v>
      </c>
      <c r="J157" s="12" t="s">
        <v>11701</v>
      </c>
      <c r="K157" s="12">
        <v>74160215</v>
      </c>
      <c r="L157" s="12">
        <v>74160326</v>
      </c>
      <c r="M157" s="12" t="s">
        <v>11702</v>
      </c>
      <c r="N157" s="12" t="s">
        <v>11703</v>
      </c>
      <c r="O157" s="27">
        <v>74160217</v>
      </c>
      <c r="P157" s="27">
        <v>74160285</v>
      </c>
      <c r="Q157" s="12" t="s">
        <v>33</v>
      </c>
      <c r="R157" s="12">
        <v>0</v>
      </c>
      <c r="S157" s="12" t="s">
        <v>15638</v>
      </c>
      <c r="T157" s="27" t="s">
        <v>98</v>
      </c>
      <c r="U157" s="12" t="s">
        <v>1301</v>
      </c>
      <c r="V157" s="256">
        <v>80.317337461300312</v>
      </c>
      <c r="W157" s="256">
        <v>202.28406026962728</v>
      </c>
    </row>
    <row r="158" spans="1:23" x14ac:dyDescent="0.2">
      <c r="A158" s="12">
        <v>0.99999899999999997</v>
      </c>
      <c r="B158" s="255">
        <v>7</v>
      </c>
      <c r="C158" s="12">
        <v>74160329</v>
      </c>
      <c r="D158" s="12">
        <v>74160345</v>
      </c>
      <c r="E158" s="12">
        <v>3</v>
      </c>
      <c r="F158" s="12" t="s">
        <v>11704</v>
      </c>
      <c r="G158" s="12">
        <v>74160194</v>
      </c>
      <c r="H158" s="12">
        <v>74160216</v>
      </c>
      <c r="I158" s="12">
        <v>3</v>
      </c>
      <c r="J158" s="12" t="s">
        <v>11705</v>
      </c>
      <c r="K158" s="12">
        <v>74160217</v>
      </c>
      <c r="L158" s="12">
        <v>74160328</v>
      </c>
      <c r="M158" s="12" t="s">
        <v>11706</v>
      </c>
      <c r="N158" s="12" t="s">
        <v>11707</v>
      </c>
      <c r="O158" s="27">
        <v>74160217</v>
      </c>
      <c r="P158" s="27">
        <v>74160285</v>
      </c>
      <c r="Q158" s="12" t="s">
        <v>40</v>
      </c>
      <c r="R158" s="12">
        <v>0</v>
      </c>
      <c r="S158" s="12" t="s">
        <v>15639</v>
      </c>
      <c r="T158" s="27" t="s">
        <v>98</v>
      </c>
      <c r="U158" s="12" t="s">
        <v>1302</v>
      </c>
      <c r="V158" s="256">
        <v>128.71826625386996</v>
      </c>
      <c r="W158" s="256">
        <v>320.2631245043616</v>
      </c>
    </row>
    <row r="159" spans="1:23" x14ac:dyDescent="0.2">
      <c r="A159" s="12">
        <v>0.99999899999999997</v>
      </c>
      <c r="B159" s="255">
        <v>7</v>
      </c>
      <c r="C159" s="12">
        <v>74160626</v>
      </c>
      <c r="D159" s="12">
        <v>74160645</v>
      </c>
      <c r="E159" s="12">
        <v>3</v>
      </c>
      <c r="F159" s="12" t="s">
        <v>11708</v>
      </c>
      <c r="G159" s="12">
        <v>74160758</v>
      </c>
      <c r="H159" s="12">
        <v>74160777</v>
      </c>
      <c r="I159" s="12">
        <v>3</v>
      </c>
      <c r="J159" s="12" t="s">
        <v>11709</v>
      </c>
      <c r="K159" s="12">
        <v>74160646</v>
      </c>
      <c r="L159" s="12">
        <v>74160757</v>
      </c>
      <c r="M159" s="12" t="s">
        <v>11710</v>
      </c>
      <c r="N159" s="12" t="s">
        <v>11711</v>
      </c>
      <c r="O159" s="27">
        <v>74160671</v>
      </c>
      <c r="P159" s="27">
        <v>74160755</v>
      </c>
      <c r="Q159" s="12" t="s">
        <v>33</v>
      </c>
      <c r="R159" s="12">
        <v>0</v>
      </c>
      <c r="S159" s="12" t="s">
        <v>15640</v>
      </c>
      <c r="T159" s="27" t="s">
        <v>98</v>
      </c>
      <c r="U159" s="12" t="s">
        <v>1303</v>
      </c>
      <c r="V159" s="256">
        <v>13.275541795665635</v>
      </c>
      <c r="W159" s="256">
        <v>152.23806502775574</v>
      </c>
    </row>
    <row r="160" spans="1:23" x14ac:dyDescent="0.2">
      <c r="A160" s="12">
        <v>0.99999899999999997</v>
      </c>
      <c r="B160" s="255">
        <v>7</v>
      </c>
      <c r="C160" s="12">
        <v>74160756</v>
      </c>
      <c r="D160" s="12">
        <v>74160771</v>
      </c>
      <c r="E160" s="12">
        <v>3</v>
      </c>
      <c r="F160" s="12" t="s">
        <v>11712</v>
      </c>
      <c r="G160" s="12">
        <v>74160620</v>
      </c>
      <c r="H160" s="12">
        <v>74160643</v>
      </c>
      <c r="I160" s="12">
        <v>3</v>
      </c>
      <c r="J160" s="12" t="s">
        <v>11713</v>
      </c>
      <c r="K160" s="12">
        <v>74160644</v>
      </c>
      <c r="L160" s="12">
        <v>74160755</v>
      </c>
      <c r="M160" s="12" t="s">
        <v>11714</v>
      </c>
      <c r="N160" s="12" t="s">
        <v>11715</v>
      </c>
      <c r="O160" s="27">
        <v>74160671</v>
      </c>
      <c r="P160" s="27">
        <v>74160755</v>
      </c>
      <c r="Q160" s="12" t="s">
        <v>40</v>
      </c>
      <c r="R160" s="12">
        <v>0</v>
      </c>
      <c r="S160" s="12" t="s">
        <v>15641</v>
      </c>
      <c r="T160" s="27" t="s">
        <v>98</v>
      </c>
      <c r="U160" s="12" t="s">
        <v>1304</v>
      </c>
      <c r="V160" s="256">
        <v>221.25696594427245</v>
      </c>
      <c r="W160" s="256">
        <v>549.20745440126882</v>
      </c>
    </row>
    <row r="161" spans="1:23" x14ac:dyDescent="0.2">
      <c r="A161" s="12">
        <v>0.99999899999999997</v>
      </c>
      <c r="B161" s="255">
        <v>7</v>
      </c>
      <c r="C161" s="12">
        <v>74162304</v>
      </c>
      <c r="D161" s="12">
        <v>74162322</v>
      </c>
      <c r="E161" s="12">
        <v>3</v>
      </c>
      <c r="F161" s="12" t="s">
        <v>11716</v>
      </c>
      <c r="G161" s="12">
        <v>74162435</v>
      </c>
      <c r="H161" s="12">
        <v>74162455</v>
      </c>
      <c r="I161" s="12">
        <v>3</v>
      </c>
      <c r="J161" s="12" t="s">
        <v>11717</v>
      </c>
      <c r="K161" s="12">
        <v>74162323</v>
      </c>
      <c r="L161" s="12">
        <v>74162434</v>
      </c>
      <c r="M161" s="12" t="s">
        <v>11718</v>
      </c>
      <c r="N161" s="12" t="s">
        <v>11719</v>
      </c>
      <c r="O161" s="27">
        <v>74162347</v>
      </c>
      <c r="P161" s="27">
        <v>74162458</v>
      </c>
      <c r="Q161" s="12" t="s">
        <v>33</v>
      </c>
      <c r="R161" s="12">
        <v>0</v>
      </c>
      <c r="S161" s="12" t="s">
        <v>15642</v>
      </c>
      <c r="T161" s="27" t="s">
        <v>98</v>
      </c>
      <c r="U161" s="12" t="s">
        <v>1305</v>
      </c>
      <c r="V161" s="256">
        <v>13.919504643962849</v>
      </c>
      <c r="W161" s="256">
        <v>136.36272799365582</v>
      </c>
    </row>
    <row r="162" spans="1:23" x14ac:dyDescent="0.2">
      <c r="A162" s="12">
        <v>0.99999899999999997</v>
      </c>
      <c r="B162" s="255">
        <v>7</v>
      </c>
      <c r="C162" s="12">
        <v>74162546</v>
      </c>
      <c r="D162" s="12">
        <v>74162565</v>
      </c>
      <c r="E162" s="12">
        <v>3</v>
      </c>
      <c r="F162" s="12" t="s">
        <v>11720</v>
      </c>
      <c r="G162" s="12">
        <v>74162414</v>
      </c>
      <c r="H162" s="12">
        <v>74162433</v>
      </c>
      <c r="I162" s="12">
        <v>3</v>
      </c>
      <c r="J162" s="12" t="s">
        <v>11721</v>
      </c>
      <c r="K162" s="12">
        <v>74162434</v>
      </c>
      <c r="L162" s="12">
        <v>74162545</v>
      </c>
      <c r="M162" s="12" t="s">
        <v>11722</v>
      </c>
      <c r="N162" s="12" t="s">
        <v>11723</v>
      </c>
      <c r="O162" s="27">
        <v>74162347</v>
      </c>
      <c r="P162" s="27">
        <v>74162458</v>
      </c>
      <c r="Q162" s="12" t="s">
        <v>40</v>
      </c>
      <c r="R162" s="12">
        <v>0</v>
      </c>
      <c r="S162" s="12" t="s">
        <v>15643</v>
      </c>
      <c r="T162" s="27" t="s">
        <v>98</v>
      </c>
      <c r="U162" s="12" t="s">
        <v>1306</v>
      </c>
      <c r="V162" s="256">
        <v>125.42105263157895</v>
      </c>
      <c r="W162" s="256">
        <v>398.99968279143536</v>
      </c>
    </row>
    <row r="163" spans="1:23" x14ac:dyDescent="0.2">
      <c r="A163" s="12">
        <v>0.99999899999999997</v>
      </c>
      <c r="B163" s="255">
        <v>7</v>
      </c>
      <c r="C163" s="12">
        <v>74163331</v>
      </c>
      <c r="D163" s="12">
        <v>74163350</v>
      </c>
      <c r="E163" s="12">
        <v>3</v>
      </c>
      <c r="F163" s="12" t="s">
        <v>11724</v>
      </c>
      <c r="G163" s="12">
        <v>74163463</v>
      </c>
      <c r="H163" s="12">
        <v>74163482</v>
      </c>
      <c r="I163" s="12">
        <v>3</v>
      </c>
      <c r="J163" s="12" t="s">
        <v>11725</v>
      </c>
      <c r="K163" s="12">
        <v>74163351</v>
      </c>
      <c r="L163" s="12">
        <v>74163462</v>
      </c>
      <c r="M163" s="12" t="s">
        <v>11726</v>
      </c>
      <c r="N163" s="12" t="s">
        <v>11727</v>
      </c>
      <c r="O163" s="27">
        <v>74163357</v>
      </c>
      <c r="P163" s="27">
        <v>74163432</v>
      </c>
      <c r="Q163" s="12" t="s">
        <v>33</v>
      </c>
      <c r="R163" s="12">
        <v>0</v>
      </c>
      <c r="S163" s="12" t="s">
        <v>15644</v>
      </c>
      <c r="T163" s="27" t="s">
        <v>98</v>
      </c>
      <c r="U163" s="12" t="s">
        <v>1307</v>
      </c>
      <c r="V163" s="256">
        <v>153.74767801857584</v>
      </c>
      <c r="W163" s="256">
        <v>432.40951625693896</v>
      </c>
    </row>
    <row r="164" spans="1:23" x14ac:dyDescent="0.2">
      <c r="A164" s="12">
        <v>0.99999899999999997</v>
      </c>
      <c r="B164" s="255">
        <v>7</v>
      </c>
      <c r="C164" s="12">
        <v>74163464</v>
      </c>
      <c r="D164" s="12">
        <v>74163479</v>
      </c>
      <c r="E164" s="12">
        <v>5</v>
      </c>
      <c r="F164" s="12" t="s">
        <v>11728</v>
      </c>
      <c r="G164" s="12">
        <v>74163328</v>
      </c>
      <c r="H164" s="12">
        <v>74163351</v>
      </c>
      <c r="I164" s="12">
        <v>3</v>
      </c>
      <c r="J164" s="12" t="s">
        <v>11729</v>
      </c>
      <c r="K164" s="12">
        <v>74163352</v>
      </c>
      <c r="L164" s="12">
        <v>74163463</v>
      </c>
      <c r="M164" s="12" t="s">
        <v>11730</v>
      </c>
      <c r="N164" s="12" t="s">
        <v>11731</v>
      </c>
      <c r="O164" s="27">
        <v>74163357</v>
      </c>
      <c r="P164" s="27">
        <v>74163432</v>
      </c>
      <c r="Q164" s="12" t="s">
        <v>40</v>
      </c>
      <c r="R164" s="12">
        <v>0</v>
      </c>
      <c r="S164" s="12" t="s">
        <v>15645</v>
      </c>
      <c r="T164" s="27" t="s">
        <v>98</v>
      </c>
      <c r="U164" s="12" t="s">
        <v>1308</v>
      </c>
      <c r="V164" s="256">
        <v>39.27244582043344</v>
      </c>
      <c r="W164" s="256">
        <v>95.611578112609038</v>
      </c>
    </row>
    <row r="165" spans="1:23" x14ac:dyDescent="0.2">
      <c r="A165" s="12">
        <v>0.99999899999999997</v>
      </c>
      <c r="B165" s="255">
        <v>7</v>
      </c>
      <c r="C165" s="12">
        <v>74163582</v>
      </c>
      <c r="D165" s="12">
        <v>74163597</v>
      </c>
      <c r="E165" s="12">
        <v>3</v>
      </c>
      <c r="F165" s="12" t="s">
        <v>11732</v>
      </c>
      <c r="G165" s="12">
        <v>74163710</v>
      </c>
      <c r="H165" s="12">
        <v>74163733</v>
      </c>
      <c r="I165" s="12">
        <v>3</v>
      </c>
      <c r="J165" s="12" t="s">
        <v>11733</v>
      </c>
      <c r="K165" s="12">
        <v>74163598</v>
      </c>
      <c r="L165" s="12">
        <v>74163709</v>
      </c>
      <c r="M165" s="12" t="s">
        <v>11734</v>
      </c>
      <c r="N165" s="12" t="s">
        <v>11735</v>
      </c>
      <c r="O165" s="27">
        <v>74163600</v>
      </c>
      <c r="P165" s="27">
        <v>74163793</v>
      </c>
      <c r="Q165" s="12" t="s">
        <v>33</v>
      </c>
      <c r="R165" s="12">
        <v>0</v>
      </c>
      <c r="S165" s="12" t="s">
        <v>15646</v>
      </c>
      <c r="T165" s="27" t="s">
        <v>98</v>
      </c>
      <c r="U165" s="12" t="s">
        <v>1309</v>
      </c>
      <c r="V165" s="256">
        <v>235.54489164086687</v>
      </c>
      <c r="W165" s="256">
        <v>603.12355273592391</v>
      </c>
    </row>
    <row r="166" spans="1:23" x14ac:dyDescent="0.2">
      <c r="A166" s="12">
        <v>0.99999899999999997</v>
      </c>
      <c r="B166" s="255">
        <v>7</v>
      </c>
      <c r="C166" s="12">
        <v>74163821</v>
      </c>
      <c r="D166" s="12">
        <v>74163839</v>
      </c>
      <c r="E166" s="12">
        <v>4</v>
      </c>
      <c r="F166" s="12" t="s">
        <v>11736</v>
      </c>
      <c r="G166" s="12">
        <v>74163688</v>
      </c>
      <c r="H166" s="12">
        <v>74163708</v>
      </c>
      <c r="I166" s="12">
        <v>3</v>
      </c>
      <c r="J166" s="12" t="s">
        <v>11737</v>
      </c>
      <c r="K166" s="12">
        <v>74163709</v>
      </c>
      <c r="L166" s="12">
        <v>74163820</v>
      </c>
      <c r="M166" s="12" t="s">
        <v>11738</v>
      </c>
      <c r="N166" s="12" t="s">
        <v>11739</v>
      </c>
      <c r="O166" s="27">
        <v>74163600</v>
      </c>
      <c r="P166" s="27">
        <v>74163793</v>
      </c>
      <c r="Q166" s="12" t="s">
        <v>40</v>
      </c>
      <c r="R166" s="12">
        <v>0</v>
      </c>
      <c r="S166" s="12" t="s">
        <v>15647</v>
      </c>
      <c r="T166" s="27" t="s">
        <v>98</v>
      </c>
      <c r="U166" s="12" t="s">
        <v>1310</v>
      </c>
      <c r="V166" s="256">
        <v>225.80650154798761</v>
      </c>
      <c r="W166" s="256">
        <v>631.20713719270418</v>
      </c>
    </row>
    <row r="167" spans="1:23" x14ac:dyDescent="0.2">
      <c r="A167" s="12">
        <v>0.99999899999999997</v>
      </c>
      <c r="B167" s="255">
        <v>7</v>
      </c>
      <c r="C167" s="12">
        <v>74165666</v>
      </c>
      <c r="D167" s="12">
        <v>74165685</v>
      </c>
      <c r="E167" s="12">
        <v>4</v>
      </c>
      <c r="F167" s="12" t="s">
        <v>11740</v>
      </c>
      <c r="G167" s="12">
        <v>74165798</v>
      </c>
      <c r="H167" s="12">
        <v>74165817</v>
      </c>
      <c r="I167" s="12">
        <v>3</v>
      </c>
      <c r="J167" s="12" t="s">
        <v>11741</v>
      </c>
      <c r="K167" s="12">
        <v>74165686</v>
      </c>
      <c r="L167" s="12">
        <v>74165797</v>
      </c>
      <c r="M167" s="12" t="s">
        <v>11742</v>
      </c>
      <c r="N167" s="12" t="s">
        <v>11743</v>
      </c>
      <c r="O167" s="27">
        <v>74165688</v>
      </c>
      <c r="P167" s="27">
        <v>74165753</v>
      </c>
      <c r="Q167" s="12" t="s">
        <v>33</v>
      </c>
      <c r="R167" s="12">
        <v>0</v>
      </c>
      <c r="S167" s="12" t="s">
        <v>15648</v>
      </c>
      <c r="T167" s="27" t="s">
        <v>98</v>
      </c>
      <c r="U167" s="12" t="s">
        <v>1311</v>
      </c>
      <c r="V167" s="256">
        <v>71.492260061919509</v>
      </c>
      <c r="W167" s="256">
        <v>160.56653449643142</v>
      </c>
    </row>
    <row r="168" spans="1:23" x14ac:dyDescent="0.2">
      <c r="A168" s="12">
        <v>0.99999899999999997</v>
      </c>
      <c r="B168" s="255">
        <v>7</v>
      </c>
      <c r="C168" s="12">
        <v>74165800</v>
      </c>
      <c r="D168" s="12">
        <v>74165815</v>
      </c>
      <c r="E168" s="12">
        <v>5</v>
      </c>
      <c r="F168" s="12" t="s">
        <v>11744</v>
      </c>
      <c r="G168" s="12">
        <v>74165664</v>
      </c>
      <c r="H168" s="12">
        <v>74165687</v>
      </c>
      <c r="I168" s="12">
        <v>3</v>
      </c>
      <c r="J168" s="12" t="s">
        <v>11745</v>
      </c>
      <c r="K168" s="12">
        <v>74165688</v>
      </c>
      <c r="L168" s="12">
        <v>74165799</v>
      </c>
      <c r="M168" s="12" t="s">
        <v>11746</v>
      </c>
      <c r="N168" s="12" t="s">
        <v>11747</v>
      </c>
      <c r="O168" s="27">
        <v>74165688</v>
      </c>
      <c r="P168" s="27">
        <v>74165753</v>
      </c>
      <c r="Q168" s="12" t="s">
        <v>40</v>
      </c>
      <c r="R168" s="12">
        <v>0</v>
      </c>
      <c r="S168" s="12" t="s">
        <v>15649</v>
      </c>
      <c r="T168" s="27" t="s">
        <v>98</v>
      </c>
      <c r="U168" s="12" t="s">
        <v>1312</v>
      </c>
      <c r="V168" s="256">
        <v>107.843653250774</v>
      </c>
      <c r="W168" s="256">
        <v>279.080412371134</v>
      </c>
    </row>
    <row r="169" spans="1:23" x14ac:dyDescent="0.2">
      <c r="A169" s="12">
        <v>0.99999899999999997</v>
      </c>
      <c r="B169" s="255">
        <v>7</v>
      </c>
      <c r="C169" s="12">
        <v>74166379</v>
      </c>
      <c r="D169" s="12">
        <v>74166396</v>
      </c>
      <c r="E169" s="12">
        <v>3</v>
      </c>
      <c r="F169" s="12" t="s">
        <v>11748</v>
      </c>
      <c r="G169" s="12">
        <v>74166509</v>
      </c>
      <c r="H169" s="12">
        <v>74166530</v>
      </c>
      <c r="I169" s="12">
        <v>1</v>
      </c>
      <c r="J169" s="12" t="s">
        <v>11749</v>
      </c>
      <c r="K169" s="12">
        <v>74166397</v>
      </c>
      <c r="L169" s="12">
        <v>74166508</v>
      </c>
      <c r="M169" s="12" t="s">
        <v>11750</v>
      </c>
      <c r="N169" s="12" t="s">
        <v>11751</v>
      </c>
      <c r="O169" s="27">
        <v>74166417</v>
      </c>
      <c r="P169" s="27">
        <v>74166507</v>
      </c>
      <c r="Q169" s="12" t="s">
        <v>33</v>
      </c>
      <c r="R169" s="12">
        <v>0</v>
      </c>
      <c r="S169" s="12" t="s">
        <v>15650</v>
      </c>
      <c r="T169" s="27" t="s">
        <v>98</v>
      </c>
      <c r="U169" s="12" t="s">
        <v>1313</v>
      </c>
      <c r="V169" s="256">
        <v>57.891640866873068</v>
      </c>
      <c r="W169" s="256">
        <v>116.15178429817605</v>
      </c>
    </row>
    <row r="170" spans="1:23" x14ac:dyDescent="0.2">
      <c r="A170" s="12">
        <v>0.99999899999999997</v>
      </c>
      <c r="B170" s="255">
        <v>7</v>
      </c>
      <c r="C170" s="12">
        <v>74166513</v>
      </c>
      <c r="D170" s="12">
        <v>74166530</v>
      </c>
      <c r="E170" s="12">
        <v>3</v>
      </c>
      <c r="F170" s="12" t="s">
        <v>11752</v>
      </c>
      <c r="G170" s="12">
        <v>74166379</v>
      </c>
      <c r="H170" s="12">
        <v>74166400</v>
      </c>
      <c r="I170" s="12">
        <v>3</v>
      </c>
      <c r="J170" s="12" t="s">
        <v>11753</v>
      </c>
      <c r="K170" s="12">
        <v>74166401</v>
      </c>
      <c r="L170" s="12">
        <v>74166512</v>
      </c>
      <c r="M170" s="12" t="s">
        <v>11754</v>
      </c>
      <c r="N170" s="12" t="s">
        <v>11755</v>
      </c>
      <c r="O170" s="27">
        <v>74166417</v>
      </c>
      <c r="P170" s="27">
        <v>74166507</v>
      </c>
      <c r="Q170" s="12" t="s">
        <v>40</v>
      </c>
      <c r="R170" s="12">
        <v>0</v>
      </c>
      <c r="S170" s="12" t="s">
        <v>15651</v>
      </c>
      <c r="T170" s="27" t="s">
        <v>98</v>
      </c>
      <c r="U170" s="12" t="s">
        <v>1314</v>
      </c>
      <c r="V170" s="256">
        <v>82.018575851393194</v>
      </c>
      <c r="W170" s="256">
        <v>231.2041237113402</v>
      </c>
    </row>
    <row r="171" spans="1:23" x14ac:dyDescent="0.2">
      <c r="A171" s="12">
        <v>0.99999899999999997</v>
      </c>
      <c r="B171" s="255">
        <v>7</v>
      </c>
      <c r="C171" s="12">
        <v>74167403</v>
      </c>
      <c r="D171" s="12">
        <v>74167420</v>
      </c>
      <c r="E171" s="12">
        <v>4</v>
      </c>
      <c r="F171" s="12" t="s">
        <v>11756</v>
      </c>
      <c r="G171" s="12">
        <v>74167533</v>
      </c>
      <c r="H171" s="12">
        <v>74167554</v>
      </c>
      <c r="I171" s="12">
        <v>3</v>
      </c>
      <c r="J171" s="12" t="s">
        <v>11757</v>
      </c>
      <c r="K171" s="12">
        <v>74167421</v>
      </c>
      <c r="L171" s="12">
        <v>74167532</v>
      </c>
      <c r="M171" s="12" t="s">
        <v>11758</v>
      </c>
      <c r="N171" s="12" t="s">
        <v>11759</v>
      </c>
      <c r="O171" s="27">
        <v>74167421</v>
      </c>
      <c r="P171" s="27">
        <v>74167514</v>
      </c>
      <c r="Q171" s="12" t="s">
        <v>33</v>
      </c>
      <c r="R171" s="12">
        <v>0</v>
      </c>
      <c r="S171" s="12" t="s">
        <v>15652</v>
      </c>
      <c r="T171" s="27" t="s">
        <v>98</v>
      </c>
      <c r="U171" s="12" t="s">
        <v>1315</v>
      </c>
      <c r="V171" s="256">
        <v>59.012383900928789</v>
      </c>
      <c r="W171" s="256">
        <v>185.98747026169707</v>
      </c>
    </row>
    <row r="172" spans="1:23" x14ac:dyDescent="0.2">
      <c r="A172" s="12">
        <v>0.97499999999999998</v>
      </c>
      <c r="B172" s="255">
        <v>7</v>
      </c>
      <c r="C172" s="12">
        <v>74167533</v>
      </c>
      <c r="D172" s="12">
        <v>74167550</v>
      </c>
      <c r="E172" s="12">
        <v>3</v>
      </c>
      <c r="F172" s="12" t="s">
        <v>11760</v>
      </c>
      <c r="G172" s="12">
        <v>74167399</v>
      </c>
      <c r="H172" s="12">
        <v>74167420</v>
      </c>
      <c r="I172" s="12">
        <v>3</v>
      </c>
      <c r="J172" s="12" t="s">
        <v>11761</v>
      </c>
      <c r="K172" s="12">
        <v>74167421</v>
      </c>
      <c r="L172" s="12">
        <v>74167532</v>
      </c>
      <c r="M172" s="12" t="s">
        <v>11762</v>
      </c>
      <c r="N172" s="12" t="s">
        <v>11763</v>
      </c>
      <c r="O172" s="27">
        <v>74167421</v>
      </c>
      <c r="P172" s="27">
        <v>74167514</v>
      </c>
      <c r="Q172" s="12" t="s">
        <v>40</v>
      </c>
      <c r="R172" s="12">
        <v>0</v>
      </c>
      <c r="S172" s="12" t="s">
        <v>15653</v>
      </c>
      <c r="T172" s="27" t="s">
        <v>98</v>
      </c>
      <c r="U172" s="12" t="s">
        <v>1316</v>
      </c>
      <c r="V172" s="256">
        <v>171.0061919504644</v>
      </c>
      <c r="W172" s="256">
        <v>765.41316415543224</v>
      </c>
    </row>
    <row r="173" spans="1:23" x14ac:dyDescent="0.2">
      <c r="A173" s="12">
        <v>0.99999899999999997</v>
      </c>
      <c r="B173" s="255">
        <v>7</v>
      </c>
      <c r="C173" s="12">
        <v>74168154</v>
      </c>
      <c r="D173" s="12">
        <v>74168172</v>
      </c>
      <c r="E173" s="12">
        <v>3</v>
      </c>
      <c r="F173" s="12" t="s">
        <v>11764</v>
      </c>
      <c r="G173" s="12">
        <v>74168285</v>
      </c>
      <c r="H173" s="12">
        <v>74168305</v>
      </c>
      <c r="I173" s="12">
        <v>3</v>
      </c>
      <c r="J173" s="12" t="s">
        <v>11765</v>
      </c>
      <c r="K173" s="12">
        <v>74168173</v>
      </c>
      <c r="L173" s="12">
        <v>74168284</v>
      </c>
      <c r="M173" s="12" t="s">
        <v>11766</v>
      </c>
      <c r="N173" s="12" t="s">
        <v>11767</v>
      </c>
      <c r="O173" s="27">
        <v>74168173</v>
      </c>
      <c r="P173" s="27">
        <v>74168366</v>
      </c>
      <c r="Q173" s="12" t="s">
        <v>33</v>
      </c>
      <c r="R173" s="12">
        <v>0</v>
      </c>
      <c r="S173" s="12" t="s">
        <v>15654</v>
      </c>
      <c r="T173" s="27" t="s">
        <v>98</v>
      </c>
      <c r="U173" s="12" t="s">
        <v>1317</v>
      </c>
      <c r="V173" s="256">
        <v>321.00464396284832</v>
      </c>
      <c r="W173" s="256">
        <v>911.16542426645515</v>
      </c>
    </row>
    <row r="174" spans="1:23" x14ac:dyDescent="0.2">
      <c r="A174" s="12">
        <v>0.99999899999999997</v>
      </c>
      <c r="B174" s="255">
        <v>7</v>
      </c>
      <c r="C174" s="12">
        <v>74168380</v>
      </c>
      <c r="D174" s="12">
        <v>74168398</v>
      </c>
      <c r="E174" s="12">
        <v>3</v>
      </c>
      <c r="F174" s="12" t="s">
        <v>11768</v>
      </c>
      <c r="G174" s="12">
        <v>74168247</v>
      </c>
      <c r="H174" s="12">
        <v>74168267</v>
      </c>
      <c r="I174" s="12">
        <v>3</v>
      </c>
      <c r="J174" s="12" t="s">
        <v>11769</v>
      </c>
      <c r="K174" s="12">
        <v>74168268</v>
      </c>
      <c r="L174" s="12">
        <v>74168379</v>
      </c>
      <c r="M174" s="12" t="s">
        <v>11770</v>
      </c>
      <c r="N174" s="12" t="s">
        <v>11771</v>
      </c>
      <c r="O174" s="27">
        <v>74168173</v>
      </c>
      <c r="P174" s="27">
        <v>74168366</v>
      </c>
      <c r="Q174" s="12" t="s">
        <v>40</v>
      </c>
      <c r="R174" s="12">
        <v>0</v>
      </c>
      <c r="S174" s="12" t="s">
        <v>15655</v>
      </c>
      <c r="T174" s="27" t="s">
        <v>98</v>
      </c>
      <c r="U174" s="12" t="s">
        <v>1318</v>
      </c>
      <c r="V174" s="256">
        <v>358.19349845201236</v>
      </c>
      <c r="W174" s="256">
        <v>1084.8961141950833</v>
      </c>
    </row>
    <row r="175" spans="1:23" x14ac:dyDescent="0.2">
      <c r="A175" s="12">
        <v>0.99999899999999997</v>
      </c>
      <c r="B175" s="255">
        <v>7</v>
      </c>
      <c r="C175" s="12">
        <v>74169785</v>
      </c>
      <c r="D175" s="12">
        <v>74169804</v>
      </c>
      <c r="E175" s="12">
        <v>3</v>
      </c>
      <c r="F175" s="12" t="s">
        <v>11772</v>
      </c>
      <c r="G175" s="12">
        <v>74169917</v>
      </c>
      <c r="H175" s="12">
        <v>74169936</v>
      </c>
      <c r="I175" s="12">
        <v>3</v>
      </c>
      <c r="J175" s="12" t="s">
        <v>11773</v>
      </c>
      <c r="K175" s="12">
        <v>74169805</v>
      </c>
      <c r="L175" s="12">
        <v>74169916</v>
      </c>
      <c r="M175" s="12" t="s">
        <v>11774</v>
      </c>
      <c r="N175" s="12" t="s">
        <v>11775</v>
      </c>
      <c r="O175" s="27">
        <v>74169836</v>
      </c>
      <c r="P175" s="27">
        <v>74169874</v>
      </c>
      <c r="Q175" s="12" t="s">
        <v>33</v>
      </c>
      <c r="R175" s="12">
        <v>0</v>
      </c>
      <c r="S175" s="12" t="s">
        <v>15656</v>
      </c>
      <c r="T175" s="27" t="s">
        <v>98</v>
      </c>
      <c r="U175" s="12" t="s">
        <v>1319</v>
      </c>
      <c r="V175" s="256">
        <v>18.489164086687307</v>
      </c>
      <c r="W175" s="256">
        <v>158.00412371134021</v>
      </c>
    </row>
    <row r="176" spans="1:23" x14ac:dyDescent="0.2">
      <c r="A176" s="12">
        <v>0.99999899999999997</v>
      </c>
      <c r="B176" s="255">
        <v>7</v>
      </c>
      <c r="C176" s="12">
        <v>74169912</v>
      </c>
      <c r="D176" s="12">
        <v>74169927</v>
      </c>
      <c r="E176" s="12">
        <v>3</v>
      </c>
      <c r="F176" s="12" t="s">
        <v>11776</v>
      </c>
      <c r="G176" s="12">
        <v>74169776</v>
      </c>
      <c r="H176" s="12">
        <v>74169799</v>
      </c>
      <c r="I176" s="12">
        <v>3</v>
      </c>
      <c r="J176" s="12" t="s">
        <v>11777</v>
      </c>
      <c r="K176" s="12">
        <v>74169800</v>
      </c>
      <c r="L176" s="12">
        <v>74169911</v>
      </c>
      <c r="M176" s="12" t="s">
        <v>11778</v>
      </c>
      <c r="N176" s="12" t="s">
        <v>11779</v>
      </c>
      <c r="O176" s="27">
        <v>74169836</v>
      </c>
      <c r="P176" s="27">
        <v>74169874</v>
      </c>
      <c r="Q176" s="12" t="s">
        <v>40</v>
      </c>
      <c r="R176" s="12">
        <v>0</v>
      </c>
      <c r="S176" s="12" t="s">
        <v>15657</v>
      </c>
      <c r="T176" s="27" t="s">
        <v>98</v>
      </c>
      <c r="U176" s="12" t="s">
        <v>1320</v>
      </c>
      <c r="V176" s="256">
        <v>101.95510835913312</v>
      </c>
      <c r="W176" s="256">
        <v>349.26534496431401</v>
      </c>
    </row>
    <row r="177" spans="1:23" x14ac:dyDescent="0.2">
      <c r="A177" s="12">
        <v>0.99999899999999997</v>
      </c>
      <c r="B177" s="255">
        <v>7</v>
      </c>
      <c r="C177" s="12">
        <v>74171104</v>
      </c>
      <c r="D177" s="12">
        <v>74171123</v>
      </c>
      <c r="E177" s="12">
        <v>3</v>
      </c>
      <c r="F177" s="12" t="s">
        <v>11780</v>
      </c>
      <c r="G177" s="12">
        <v>74171236</v>
      </c>
      <c r="H177" s="12">
        <v>74171255</v>
      </c>
      <c r="I177" s="12">
        <v>3</v>
      </c>
      <c r="J177" s="12" t="s">
        <v>11781</v>
      </c>
      <c r="K177" s="12">
        <v>74171124</v>
      </c>
      <c r="L177" s="12">
        <v>74171235</v>
      </c>
      <c r="M177" s="12" t="s">
        <v>11782</v>
      </c>
      <c r="N177" s="12" t="s">
        <v>11783</v>
      </c>
      <c r="O177" s="27">
        <v>74171147</v>
      </c>
      <c r="P177" s="27">
        <v>74171198</v>
      </c>
      <c r="Q177" s="12" t="s">
        <v>33</v>
      </c>
      <c r="R177" s="12">
        <v>0</v>
      </c>
      <c r="S177" s="12" t="s">
        <v>15658</v>
      </c>
      <c r="T177" s="27" t="s">
        <v>98</v>
      </c>
      <c r="U177" s="12" t="s">
        <v>1321</v>
      </c>
      <c r="V177" s="256">
        <v>136.57120743034056</v>
      </c>
      <c r="W177" s="256">
        <v>371.21665344964316</v>
      </c>
    </row>
    <row r="178" spans="1:23" x14ac:dyDescent="0.2">
      <c r="A178" s="12">
        <v>0.99999899999999997</v>
      </c>
      <c r="B178" s="255">
        <v>7</v>
      </c>
      <c r="C178" s="12">
        <v>74171259</v>
      </c>
      <c r="D178" s="12">
        <v>74171274</v>
      </c>
      <c r="E178" s="12">
        <v>2</v>
      </c>
      <c r="F178" s="12" t="s">
        <v>11784</v>
      </c>
      <c r="G178" s="12">
        <v>74171123</v>
      </c>
      <c r="H178" s="12">
        <v>74171146</v>
      </c>
      <c r="I178" s="12">
        <v>3</v>
      </c>
      <c r="J178" s="12" t="s">
        <v>11785</v>
      </c>
      <c r="K178" s="12">
        <v>74171147</v>
      </c>
      <c r="L178" s="12">
        <v>74171258</v>
      </c>
      <c r="M178" s="12" t="s">
        <v>11786</v>
      </c>
      <c r="N178" s="12" t="s">
        <v>11787</v>
      </c>
      <c r="O178" s="27">
        <v>74171147</v>
      </c>
      <c r="P178" s="27">
        <v>74171198</v>
      </c>
      <c r="Q178" s="12" t="s">
        <v>40</v>
      </c>
      <c r="R178" s="12">
        <v>0</v>
      </c>
      <c r="S178" s="12" t="s">
        <v>15659</v>
      </c>
      <c r="T178" s="27" t="s">
        <v>98</v>
      </c>
      <c r="U178" s="12" t="s">
        <v>1322</v>
      </c>
      <c r="V178" s="256">
        <v>100.53560371517028</v>
      </c>
      <c r="W178" s="256">
        <v>678.51816019032515</v>
      </c>
    </row>
    <row r="179" spans="1:23" x14ac:dyDescent="0.2">
      <c r="A179" s="12">
        <v>0.99999899999999997</v>
      </c>
      <c r="B179" s="255">
        <v>7</v>
      </c>
      <c r="C179" s="12">
        <v>74172221</v>
      </c>
      <c r="D179" s="12">
        <v>74172239</v>
      </c>
      <c r="E179" s="12">
        <v>3</v>
      </c>
      <c r="F179" s="12" t="s">
        <v>11788</v>
      </c>
      <c r="G179" s="12">
        <v>74172352</v>
      </c>
      <c r="H179" s="12">
        <v>74172372</v>
      </c>
      <c r="I179" s="12">
        <v>3</v>
      </c>
      <c r="J179" s="12" t="s">
        <v>11789</v>
      </c>
      <c r="K179" s="12">
        <v>74172240</v>
      </c>
      <c r="L179" s="12">
        <v>74172351</v>
      </c>
      <c r="M179" s="12" t="s">
        <v>11790</v>
      </c>
      <c r="N179" s="12" t="s">
        <v>11791</v>
      </c>
      <c r="O179" s="27">
        <v>74172287</v>
      </c>
      <c r="P179" s="27">
        <v>74172338</v>
      </c>
      <c r="Q179" s="12" t="s">
        <v>33</v>
      </c>
      <c r="R179" s="12">
        <v>0</v>
      </c>
      <c r="S179" s="12" t="s">
        <v>15660</v>
      </c>
      <c r="T179" s="27" t="s">
        <v>98</v>
      </c>
      <c r="U179" s="12" t="s">
        <v>1323</v>
      </c>
      <c r="V179" s="256">
        <v>225.79411764705881</v>
      </c>
      <c r="W179" s="256">
        <v>657.16399682791439</v>
      </c>
    </row>
    <row r="180" spans="1:23" x14ac:dyDescent="0.2">
      <c r="A180" s="12">
        <v>0.99999899999999997</v>
      </c>
      <c r="B180" s="255">
        <v>7</v>
      </c>
      <c r="C180" s="12">
        <v>74172399</v>
      </c>
      <c r="D180" s="12">
        <v>74172416</v>
      </c>
      <c r="E180" s="12">
        <v>7</v>
      </c>
      <c r="F180" s="12" t="s">
        <v>11792</v>
      </c>
      <c r="G180" s="12">
        <v>74172265</v>
      </c>
      <c r="H180" s="12">
        <v>74172286</v>
      </c>
      <c r="I180" s="12">
        <v>3</v>
      </c>
      <c r="J180" s="12" t="s">
        <v>11793</v>
      </c>
      <c r="K180" s="12">
        <v>74172287</v>
      </c>
      <c r="L180" s="12">
        <v>74172398</v>
      </c>
      <c r="M180" s="12" t="s">
        <v>11794</v>
      </c>
      <c r="N180" s="12" t="s">
        <v>11795</v>
      </c>
      <c r="O180" s="27">
        <v>74172287</v>
      </c>
      <c r="P180" s="27">
        <v>74172338</v>
      </c>
      <c r="Q180" s="12" t="s">
        <v>40</v>
      </c>
      <c r="R180" s="12">
        <v>0</v>
      </c>
      <c r="S180" s="12" t="s">
        <v>15661</v>
      </c>
      <c r="T180" s="27" t="s">
        <v>98</v>
      </c>
      <c r="U180" s="12" t="s">
        <v>1324</v>
      </c>
      <c r="V180" s="256">
        <v>74.634674922600624</v>
      </c>
      <c r="W180" s="256">
        <v>151.15860428231562</v>
      </c>
    </row>
    <row r="181" spans="1:23" x14ac:dyDescent="0.2">
      <c r="A181" s="12">
        <v>0.99999899999999997</v>
      </c>
      <c r="B181" s="255">
        <v>7</v>
      </c>
      <c r="C181" s="12">
        <v>74173085</v>
      </c>
      <c r="D181" s="12">
        <v>74173103</v>
      </c>
      <c r="E181" s="12">
        <v>3</v>
      </c>
      <c r="F181" s="12" t="s">
        <v>11796</v>
      </c>
      <c r="G181" s="12">
        <v>74173216</v>
      </c>
      <c r="H181" s="12">
        <v>74173236</v>
      </c>
      <c r="I181" s="12">
        <v>1</v>
      </c>
      <c r="J181" s="12" t="s">
        <v>11797</v>
      </c>
      <c r="K181" s="12">
        <v>74173104</v>
      </c>
      <c r="L181" s="12">
        <v>74173215</v>
      </c>
      <c r="M181" s="12" t="s">
        <v>11798</v>
      </c>
      <c r="N181" s="12" t="s">
        <v>11799</v>
      </c>
      <c r="O181" s="27">
        <v>74173105</v>
      </c>
      <c r="P181" s="27">
        <v>74173173</v>
      </c>
      <c r="Q181" s="12" t="s">
        <v>33</v>
      </c>
      <c r="R181" s="12">
        <v>0</v>
      </c>
      <c r="S181" s="12" t="s">
        <v>15662</v>
      </c>
      <c r="T181" s="27" t="s">
        <v>98</v>
      </c>
      <c r="U181" s="12" t="s">
        <v>1325</v>
      </c>
      <c r="V181" s="256">
        <v>57.602167182662541</v>
      </c>
      <c r="W181" s="256">
        <v>554.20412371134023</v>
      </c>
    </row>
    <row r="182" spans="1:23" x14ac:dyDescent="0.2">
      <c r="A182" s="12">
        <v>0.99999899999999997</v>
      </c>
      <c r="B182" s="255">
        <v>7</v>
      </c>
      <c r="C182" s="12">
        <v>74173217</v>
      </c>
      <c r="D182" s="12">
        <v>74173234</v>
      </c>
      <c r="E182" s="12">
        <v>1</v>
      </c>
      <c r="F182" s="12" t="s">
        <v>11800</v>
      </c>
      <c r="G182" s="12">
        <v>74173083</v>
      </c>
      <c r="H182" s="12">
        <v>74173104</v>
      </c>
      <c r="I182" s="12">
        <v>3</v>
      </c>
      <c r="J182" s="12" t="s">
        <v>11801</v>
      </c>
      <c r="K182" s="12">
        <v>74173105</v>
      </c>
      <c r="L182" s="12">
        <v>74173216</v>
      </c>
      <c r="M182" s="12" t="s">
        <v>11802</v>
      </c>
      <c r="N182" s="12" t="s">
        <v>11803</v>
      </c>
      <c r="O182" s="27">
        <v>74173105</v>
      </c>
      <c r="P182" s="27">
        <v>74173173</v>
      </c>
      <c r="Q182" s="12" t="s">
        <v>40</v>
      </c>
      <c r="R182" s="12">
        <v>0</v>
      </c>
      <c r="S182" s="12" t="s">
        <v>15663</v>
      </c>
      <c r="T182" s="27" t="s">
        <v>98</v>
      </c>
      <c r="U182" s="12" t="s">
        <v>1326</v>
      </c>
      <c r="V182" s="256">
        <v>558.36068111455108</v>
      </c>
      <c r="W182" s="256">
        <v>206.54861221252975</v>
      </c>
    </row>
    <row r="183" spans="1:23" x14ac:dyDescent="0.2">
      <c r="A183" s="12">
        <v>0.99999899999999997</v>
      </c>
      <c r="B183" s="255">
        <v>7</v>
      </c>
      <c r="C183" s="12">
        <v>74188316</v>
      </c>
      <c r="D183" s="12">
        <v>74188333</v>
      </c>
      <c r="E183" s="12">
        <v>3</v>
      </c>
      <c r="F183" s="12" t="s">
        <v>11804</v>
      </c>
      <c r="G183" s="12">
        <v>74188446</v>
      </c>
      <c r="H183" s="12">
        <v>74188467</v>
      </c>
      <c r="I183" s="12">
        <v>3</v>
      </c>
      <c r="J183" s="12" t="s">
        <v>11805</v>
      </c>
      <c r="K183" s="12">
        <v>74188334</v>
      </c>
      <c r="L183" s="12">
        <v>74188445</v>
      </c>
      <c r="M183" s="12" t="s">
        <v>11806</v>
      </c>
      <c r="N183" s="12" t="s">
        <v>11807</v>
      </c>
      <c r="O183" s="27">
        <v>74188374</v>
      </c>
      <c r="P183" s="27">
        <v>74188455</v>
      </c>
      <c r="Q183" s="12" t="s">
        <v>33</v>
      </c>
      <c r="R183" s="12">
        <v>0</v>
      </c>
      <c r="S183" s="12" t="s">
        <v>15664</v>
      </c>
      <c r="T183" s="27" t="s">
        <v>89</v>
      </c>
      <c r="U183" s="12" t="s">
        <v>1327</v>
      </c>
      <c r="V183" s="256">
        <v>23.055727554179565</v>
      </c>
      <c r="W183" s="256">
        <v>50.215860428231565</v>
      </c>
    </row>
    <row r="184" spans="1:23" x14ac:dyDescent="0.2">
      <c r="A184" s="12">
        <v>0.97499999999999998</v>
      </c>
      <c r="B184" s="255">
        <v>7</v>
      </c>
      <c r="C184" s="12">
        <v>74188554</v>
      </c>
      <c r="D184" s="12">
        <v>74188571</v>
      </c>
      <c r="E184" s="12">
        <v>3</v>
      </c>
      <c r="F184" s="12" t="s">
        <v>11808</v>
      </c>
      <c r="G184" s="12">
        <v>74188420</v>
      </c>
      <c r="H184" s="12">
        <v>74188441</v>
      </c>
      <c r="I184" s="12">
        <v>3</v>
      </c>
      <c r="J184" s="12" t="s">
        <v>11809</v>
      </c>
      <c r="K184" s="12">
        <v>74188442</v>
      </c>
      <c r="L184" s="12">
        <v>74188553</v>
      </c>
      <c r="M184" s="12" t="s">
        <v>11810</v>
      </c>
      <c r="N184" s="12" t="s">
        <v>11811</v>
      </c>
      <c r="O184" s="27">
        <v>74188374</v>
      </c>
      <c r="P184" s="27">
        <v>74188455</v>
      </c>
      <c r="Q184" s="12" t="s">
        <v>40</v>
      </c>
      <c r="R184" s="12">
        <v>0</v>
      </c>
      <c r="S184" s="12" t="s">
        <v>15665</v>
      </c>
      <c r="T184" s="27" t="s">
        <v>89</v>
      </c>
      <c r="U184" s="12" t="s">
        <v>1328</v>
      </c>
      <c r="V184" s="256">
        <v>42.252321981424146</v>
      </c>
      <c r="W184" s="256">
        <v>107.66201427438541</v>
      </c>
    </row>
    <row r="185" spans="1:23" x14ac:dyDescent="0.2">
      <c r="A185" s="12">
        <v>0.99999899999999997</v>
      </c>
      <c r="B185" s="255">
        <v>7</v>
      </c>
      <c r="C185" s="12">
        <v>74191557</v>
      </c>
      <c r="D185" s="12">
        <v>74191574</v>
      </c>
      <c r="E185" s="12">
        <v>3</v>
      </c>
      <c r="F185" s="12" t="s">
        <v>11812</v>
      </c>
      <c r="G185" s="12">
        <v>74191687</v>
      </c>
      <c r="H185" s="12">
        <v>74191708</v>
      </c>
      <c r="I185" s="12">
        <v>3</v>
      </c>
      <c r="J185" s="12" t="s">
        <v>11813</v>
      </c>
      <c r="K185" s="12">
        <v>74191575</v>
      </c>
      <c r="L185" s="12">
        <v>74191686</v>
      </c>
      <c r="M185" s="12" t="s">
        <v>11814</v>
      </c>
      <c r="N185" s="12" t="s">
        <v>11815</v>
      </c>
      <c r="O185" s="27">
        <v>74191608</v>
      </c>
      <c r="P185" s="27">
        <v>74191698</v>
      </c>
      <c r="Q185" s="12" t="s">
        <v>33</v>
      </c>
      <c r="R185" s="12">
        <v>0</v>
      </c>
      <c r="S185" s="12" t="s">
        <v>15666</v>
      </c>
      <c r="T185" s="27" t="s">
        <v>89</v>
      </c>
      <c r="U185" s="12" t="s">
        <v>1329</v>
      </c>
      <c r="V185" s="256">
        <v>49.647058823529413</v>
      </c>
      <c r="W185" s="256">
        <v>152.27882632831086</v>
      </c>
    </row>
    <row r="186" spans="1:23" x14ac:dyDescent="0.2">
      <c r="A186" s="12">
        <v>0.99999899999999997</v>
      </c>
      <c r="B186" s="255">
        <v>7</v>
      </c>
      <c r="C186" s="12">
        <v>74191777</v>
      </c>
      <c r="D186" s="12">
        <v>74191795</v>
      </c>
      <c r="E186" s="12">
        <v>3</v>
      </c>
      <c r="F186" s="12" t="s">
        <v>11816</v>
      </c>
      <c r="G186" s="12">
        <v>74191644</v>
      </c>
      <c r="H186" s="12">
        <v>74191664</v>
      </c>
      <c r="I186" s="12">
        <v>3</v>
      </c>
      <c r="J186" s="12" t="s">
        <v>11817</v>
      </c>
      <c r="K186" s="12">
        <v>74191665</v>
      </c>
      <c r="L186" s="12">
        <v>74191776</v>
      </c>
      <c r="M186" s="12" t="s">
        <v>11818</v>
      </c>
      <c r="N186" s="12" t="s">
        <v>11819</v>
      </c>
      <c r="O186" s="27">
        <v>74191608</v>
      </c>
      <c r="P186" s="27">
        <v>74191698</v>
      </c>
      <c r="Q186" s="12" t="s">
        <v>40</v>
      </c>
      <c r="R186" s="12">
        <v>0</v>
      </c>
      <c r="S186" s="12" t="s">
        <v>15667</v>
      </c>
      <c r="T186" s="27" t="s">
        <v>89</v>
      </c>
      <c r="U186" s="12" t="s">
        <v>1330</v>
      </c>
      <c r="V186" s="256">
        <v>110.08359133126935</v>
      </c>
      <c r="W186" s="256">
        <v>164.77525773195876</v>
      </c>
    </row>
    <row r="187" spans="1:23" x14ac:dyDescent="0.2">
      <c r="A187" s="12">
        <v>0.99999899999999997</v>
      </c>
      <c r="B187" s="255">
        <v>7</v>
      </c>
      <c r="C187" s="12">
        <v>74193403</v>
      </c>
      <c r="D187" s="12">
        <v>74193422</v>
      </c>
      <c r="E187" s="12">
        <v>3</v>
      </c>
      <c r="F187" s="12" t="s">
        <v>11820</v>
      </c>
      <c r="G187" s="12">
        <v>74193535</v>
      </c>
      <c r="H187" s="12">
        <v>74193554</v>
      </c>
      <c r="I187" s="12">
        <v>3</v>
      </c>
      <c r="J187" s="12" t="s">
        <v>11821</v>
      </c>
      <c r="K187" s="12">
        <v>74193423</v>
      </c>
      <c r="L187" s="12">
        <v>74193534</v>
      </c>
      <c r="M187" s="12" t="s">
        <v>11822</v>
      </c>
      <c r="N187" s="12" t="s">
        <v>11823</v>
      </c>
      <c r="O187" s="27">
        <v>74193423</v>
      </c>
      <c r="P187" s="27">
        <v>74193508</v>
      </c>
      <c r="Q187" s="12" t="s">
        <v>33</v>
      </c>
      <c r="R187" s="12">
        <v>0</v>
      </c>
      <c r="S187" s="12" t="s">
        <v>15668</v>
      </c>
      <c r="T187" s="27" t="s">
        <v>89</v>
      </c>
      <c r="U187" s="12" t="s">
        <v>1331</v>
      </c>
      <c r="V187" s="256">
        <v>39.184210526315788</v>
      </c>
      <c r="W187" s="256">
        <v>106.75971451229184</v>
      </c>
    </row>
    <row r="188" spans="1:23" x14ac:dyDescent="0.2">
      <c r="A188" s="12">
        <v>0.99999899999999997</v>
      </c>
      <c r="B188" s="255">
        <v>7</v>
      </c>
      <c r="C188" s="12">
        <v>74193535</v>
      </c>
      <c r="D188" s="12">
        <v>74193550</v>
      </c>
      <c r="E188" s="12">
        <v>3</v>
      </c>
      <c r="F188" s="12" t="s">
        <v>11824</v>
      </c>
      <c r="G188" s="12">
        <v>74193399</v>
      </c>
      <c r="H188" s="12">
        <v>74193422</v>
      </c>
      <c r="I188" s="12">
        <v>3</v>
      </c>
      <c r="J188" s="12" t="s">
        <v>11825</v>
      </c>
      <c r="K188" s="12">
        <v>74193423</v>
      </c>
      <c r="L188" s="12">
        <v>74193534</v>
      </c>
      <c r="M188" s="12" t="s">
        <v>11826</v>
      </c>
      <c r="N188" s="12" t="s">
        <v>11827</v>
      </c>
      <c r="O188" s="27">
        <v>74193423</v>
      </c>
      <c r="P188" s="27">
        <v>74193508</v>
      </c>
      <c r="Q188" s="12" t="s">
        <v>40</v>
      </c>
      <c r="R188" s="12">
        <v>0</v>
      </c>
      <c r="S188" s="12" t="s">
        <v>15669</v>
      </c>
      <c r="T188" s="27" t="s">
        <v>89</v>
      </c>
      <c r="U188" s="12" t="s">
        <v>1332</v>
      </c>
      <c r="V188" s="256">
        <v>34.801857585139317</v>
      </c>
      <c r="W188" s="256">
        <v>79.480412371134022</v>
      </c>
    </row>
    <row r="189" spans="1:23" x14ac:dyDescent="0.2">
      <c r="A189" s="12">
        <v>0.99999899999999997</v>
      </c>
      <c r="B189" s="255">
        <v>7</v>
      </c>
      <c r="C189" s="12">
        <v>74193579</v>
      </c>
      <c r="D189" s="12">
        <v>74193597</v>
      </c>
      <c r="E189" s="12">
        <v>3</v>
      </c>
      <c r="F189" s="12" t="s">
        <v>11828</v>
      </c>
      <c r="G189" s="12">
        <v>74193710</v>
      </c>
      <c r="H189" s="12">
        <v>74193730</v>
      </c>
      <c r="I189" s="12">
        <v>1</v>
      </c>
      <c r="J189" s="12" t="s">
        <v>11829</v>
      </c>
      <c r="K189" s="12">
        <v>74193598</v>
      </c>
      <c r="L189" s="12">
        <v>74193709</v>
      </c>
      <c r="M189" s="12" t="s">
        <v>11830</v>
      </c>
      <c r="N189" s="12" t="s">
        <v>11831</v>
      </c>
      <c r="O189" s="27">
        <v>74193598</v>
      </c>
      <c r="P189" s="27">
        <v>74193773</v>
      </c>
      <c r="Q189" s="12" t="s">
        <v>33</v>
      </c>
      <c r="R189" s="12">
        <v>0</v>
      </c>
      <c r="S189" s="12" t="s">
        <v>15670</v>
      </c>
      <c r="T189" s="27" t="s">
        <v>89</v>
      </c>
      <c r="U189" s="12" t="s">
        <v>1333</v>
      </c>
      <c r="V189" s="256">
        <v>120.74148606811146</v>
      </c>
      <c r="W189" s="256">
        <v>49.495796986518634</v>
      </c>
    </row>
    <row r="190" spans="1:23" x14ac:dyDescent="0.2">
      <c r="A190" s="12">
        <v>0.99999899999999997</v>
      </c>
      <c r="B190" s="255">
        <v>7</v>
      </c>
      <c r="C190" s="12">
        <v>74193821</v>
      </c>
      <c r="D190" s="12">
        <v>74193839</v>
      </c>
      <c r="E190" s="12">
        <v>3</v>
      </c>
      <c r="F190" s="12" t="s">
        <v>11832</v>
      </c>
      <c r="G190" s="12">
        <v>74193688</v>
      </c>
      <c r="H190" s="12">
        <v>74193708</v>
      </c>
      <c r="I190" s="12">
        <v>3</v>
      </c>
      <c r="J190" s="12" t="s">
        <v>11833</v>
      </c>
      <c r="K190" s="12">
        <v>74193709</v>
      </c>
      <c r="L190" s="12">
        <v>74193820</v>
      </c>
      <c r="M190" s="12" t="s">
        <v>11834</v>
      </c>
      <c r="N190" s="12" t="s">
        <v>11835</v>
      </c>
      <c r="O190" s="27">
        <v>74193598</v>
      </c>
      <c r="P190" s="27">
        <v>74193773</v>
      </c>
      <c r="Q190" s="12" t="s">
        <v>40</v>
      </c>
      <c r="R190" s="12">
        <v>0</v>
      </c>
      <c r="S190" s="12" t="s">
        <v>15671</v>
      </c>
      <c r="T190" s="27" t="s">
        <v>89</v>
      </c>
      <c r="U190" s="12" t="s">
        <v>1334</v>
      </c>
      <c r="V190" s="256">
        <v>102.35294117647059</v>
      </c>
      <c r="W190" s="256">
        <v>257.80142743854083</v>
      </c>
    </row>
    <row r="191" spans="1:23" x14ac:dyDescent="0.2">
      <c r="A191" s="12">
        <v>0.99999899999999997</v>
      </c>
      <c r="B191" s="255">
        <v>7</v>
      </c>
      <c r="C191" s="12">
        <v>74195102</v>
      </c>
      <c r="D191" s="12">
        <v>74195120</v>
      </c>
      <c r="E191" s="12">
        <v>3</v>
      </c>
      <c r="F191" s="12" t="s">
        <v>11836</v>
      </c>
      <c r="G191" s="12">
        <v>74195233</v>
      </c>
      <c r="H191" s="12">
        <v>74195253</v>
      </c>
      <c r="I191" s="12">
        <v>3</v>
      </c>
      <c r="J191" s="12" t="s">
        <v>11837</v>
      </c>
      <c r="K191" s="12">
        <v>74195121</v>
      </c>
      <c r="L191" s="12">
        <v>74195232</v>
      </c>
      <c r="M191" s="12" t="s">
        <v>11838</v>
      </c>
      <c r="N191" s="12" t="s">
        <v>11839</v>
      </c>
      <c r="O191" s="27">
        <v>74195121</v>
      </c>
      <c r="P191" s="27">
        <v>74195186</v>
      </c>
      <c r="Q191" s="12" t="s">
        <v>33</v>
      </c>
      <c r="R191" s="12">
        <v>0</v>
      </c>
      <c r="S191" s="12" t="s">
        <v>15672</v>
      </c>
      <c r="T191" s="27" t="s">
        <v>89</v>
      </c>
      <c r="U191" s="12" t="s">
        <v>1335</v>
      </c>
      <c r="V191" s="256">
        <v>8.2507739938080498</v>
      </c>
      <c r="W191" s="256">
        <v>73.609040444091988</v>
      </c>
    </row>
    <row r="192" spans="1:23" x14ac:dyDescent="0.2">
      <c r="A192" s="12">
        <v>0.99999899999999997</v>
      </c>
      <c r="B192" s="255">
        <v>7</v>
      </c>
      <c r="C192" s="12">
        <v>74195233</v>
      </c>
      <c r="D192" s="12">
        <v>74195250</v>
      </c>
      <c r="E192" s="12">
        <v>3</v>
      </c>
      <c r="F192" s="12" t="s">
        <v>11840</v>
      </c>
      <c r="G192" s="12">
        <v>74195099</v>
      </c>
      <c r="H192" s="12">
        <v>74195120</v>
      </c>
      <c r="I192" s="12">
        <v>3</v>
      </c>
      <c r="J192" s="12" t="s">
        <v>11841</v>
      </c>
      <c r="K192" s="12">
        <v>74195121</v>
      </c>
      <c r="L192" s="12">
        <v>74195232</v>
      </c>
      <c r="M192" s="12" t="s">
        <v>11842</v>
      </c>
      <c r="N192" s="12" t="s">
        <v>11843</v>
      </c>
      <c r="O192" s="27">
        <v>74195121</v>
      </c>
      <c r="P192" s="27">
        <v>74195186</v>
      </c>
      <c r="Q192" s="12" t="s">
        <v>40</v>
      </c>
      <c r="R192" s="12">
        <v>0</v>
      </c>
      <c r="S192" s="12" t="s">
        <v>15673</v>
      </c>
      <c r="T192" s="27" t="s">
        <v>89</v>
      </c>
      <c r="U192" s="12" t="s">
        <v>1336</v>
      </c>
      <c r="V192" s="256">
        <v>74.503095975232199</v>
      </c>
      <c r="W192" s="256">
        <v>22.607930214115783</v>
      </c>
    </row>
    <row r="193" spans="1:23" x14ac:dyDescent="0.2">
      <c r="A193" s="12">
        <v>0.99999899999999997</v>
      </c>
      <c r="B193" s="255">
        <v>7</v>
      </c>
      <c r="C193" s="12">
        <v>74197246</v>
      </c>
      <c r="D193" s="12">
        <v>74197263</v>
      </c>
      <c r="E193" s="12">
        <v>3</v>
      </c>
      <c r="F193" s="12" t="s">
        <v>11844</v>
      </c>
      <c r="G193" s="12">
        <v>74197376</v>
      </c>
      <c r="H193" s="12">
        <v>74197397</v>
      </c>
      <c r="I193" s="12">
        <v>1</v>
      </c>
      <c r="J193" s="12" t="s">
        <v>11845</v>
      </c>
      <c r="K193" s="12">
        <v>74197264</v>
      </c>
      <c r="L193" s="12">
        <v>74197375</v>
      </c>
      <c r="M193" s="12" t="s">
        <v>11846</v>
      </c>
      <c r="N193" s="12" t="s">
        <v>11847</v>
      </c>
      <c r="O193" s="27">
        <v>74197277</v>
      </c>
      <c r="P193" s="27">
        <v>74197672</v>
      </c>
      <c r="Q193" s="12" t="s">
        <v>33</v>
      </c>
      <c r="R193" s="12">
        <v>0</v>
      </c>
      <c r="S193" s="12" t="s">
        <v>15674</v>
      </c>
      <c r="T193" s="27" t="s">
        <v>89</v>
      </c>
      <c r="U193" s="12" t="s">
        <v>1337</v>
      </c>
      <c r="V193" s="256">
        <v>24.487616099071207</v>
      </c>
      <c r="W193" s="256">
        <v>236.37842981760508</v>
      </c>
    </row>
    <row r="194" spans="1:23" x14ac:dyDescent="0.2">
      <c r="A194" s="12">
        <v>0.97499999999999998</v>
      </c>
      <c r="B194" s="255">
        <v>7</v>
      </c>
      <c r="C194" s="12">
        <v>74197461</v>
      </c>
      <c r="D194" s="12">
        <v>74197477</v>
      </c>
      <c r="E194" s="12">
        <v>3</v>
      </c>
      <c r="F194" s="12" t="s">
        <v>11848</v>
      </c>
      <c r="G194" s="12">
        <v>74197326</v>
      </c>
      <c r="H194" s="12">
        <v>74197348</v>
      </c>
      <c r="I194" s="12">
        <v>2</v>
      </c>
      <c r="J194" s="12" t="s">
        <v>11849</v>
      </c>
      <c r="K194" s="12">
        <v>74197349</v>
      </c>
      <c r="L194" s="12">
        <v>74197460</v>
      </c>
      <c r="M194" s="12" t="s">
        <v>11850</v>
      </c>
      <c r="N194" s="12" t="s">
        <v>11851</v>
      </c>
      <c r="O194" s="27">
        <v>74197277</v>
      </c>
      <c r="P194" s="27">
        <v>74197672</v>
      </c>
      <c r="Q194" s="12" t="s">
        <v>40</v>
      </c>
      <c r="R194" s="12">
        <v>0</v>
      </c>
      <c r="S194" s="12" t="s">
        <v>15675</v>
      </c>
      <c r="T194" s="27" t="s">
        <v>89</v>
      </c>
      <c r="U194" s="12" t="s">
        <v>1338</v>
      </c>
      <c r="V194" s="256">
        <v>49.173374613003098</v>
      </c>
      <c r="W194" s="256">
        <v>125.39952418715305</v>
      </c>
    </row>
    <row r="195" spans="1:23" x14ac:dyDescent="0.2">
      <c r="A195" s="12">
        <v>0.97499999999999998</v>
      </c>
      <c r="B195" s="255">
        <v>7</v>
      </c>
      <c r="C195" s="12">
        <v>74197442</v>
      </c>
      <c r="D195" s="12">
        <v>74197459</v>
      </c>
      <c r="E195" s="12">
        <v>3</v>
      </c>
      <c r="F195" s="12" t="s">
        <v>11852</v>
      </c>
      <c r="G195" s="12">
        <v>74197572</v>
      </c>
      <c r="H195" s="12">
        <v>74197593</v>
      </c>
      <c r="I195" s="12">
        <v>3</v>
      </c>
      <c r="J195" s="12" t="s">
        <v>11853</v>
      </c>
      <c r="K195" s="12">
        <v>74197460</v>
      </c>
      <c r="L195" s="12">
        <v>74197571</v>
      </c>
      <c r="M195" s="12" t="s">
        <v>11854</v>
      </c>
      <c r="N195" s="12" t="s">
        <v>11855</v>
      </c>
      <c r="O195" s="27">
        <v>74197277</v>
      </c>
      <c r="P195" s="27">
        <v>74197672</v>
      </c>
      <c r="Q195" s="12" t="s">
        <v>33</v>
      </c>
      <c r="R195" s="12">
        <v>0</v>
      </c>
      <c r="S195" s="12" t="s">
        <v>15676</v>
      </c>
      <c r="T195" s="27" t="s">
        <v>89</v>
      </c>
      <c r="U195" s="12" t="s">
        <v>1339</v>
      </c>
      <c r="V195" s="256">
        <v>8.3312693498452006</v>
      </c>
      <c r="W195" s="256">
        <v>22.953370340999207</v>
      </c>
    </row>
    <row r="196" spans="1:23" x14ac:dyDescent="0.2">
      <c r="A196" s="12">
        <v>0.99999899999999997</v>
      </c>
      <c r="B196" s="255">
        <v>7</v>
      </c>
      <c r="C196" s="12">
        <v>74197682</v>
      </c>
      <c r="D196" s="12">
        <v>74197699</v>
      </c>
      <c r="E196" s="12">
        <v>3</v>
      </c>
      <c r="F196" s="12" t="s">
        <v>11856</v>
      </c>
      <c r="G196" s="12">
        <v>74197548</v>
      </c>
      <c r="H196" s="12">
        <v>74197569</v>
      </c>
      <c r="I196" s="12">
        <v>1</v>
      </c>
      <c r="J196" s="12" t="s">
        <v>11857</v>
      </c>
      <c r="K196" s="12">
        <v>74197570</v>
      </c>
      <c r="L196" s="12">
        <v>74197681</v>
      </c>
      <c r="M196" s="12" t="s">
        <v>11858</v>
      </c>
      <c r="N196" s="12" t="s">
        <v>11859</v>
      </c>
      <c r="O196" s="27">
        <v>74197277</v>
      </c>
      <c r="P196" s="27">
        <v>74197672</v>
      </c>
      <c r="Q196" s="12" t="s">
        <v>40</v>
      </c>
      <c r="R196" s="12">
        <v>0</v>
      </c>
      <c r="S196" s="12" t="s">
        <v>15677</v>
      </c>
      <c r="T196" s="27" t="s">
        <v>89</v>
      </c>
      <c r="U196" s="12" t="s">
        <v>1340</v>
      </c>
      <c r="V196" s="256">
        <v>38.77089783281734</v>
      </c>
      <c r="W196" s="256">
        <v>318.19888977002381</v>
      </c>
    </row>
    <row r="197" spans="1:23" x14ac:dyDescent="0.2">
      <c r="A197" s="12">
        <v>0.97499999999999998</v>
      </c>
      <c r="B197" s="255">
        <v>7</v>
      </c>
      <c r="C197" s="12">
        <v>74197837</v>
      </c>
      <c r="D197" s="12">
        <v>74197854</v>
      </c>
      <c r="E197" s="12">
        <v>3</v>
      </c>
      <c r="F197" s="12" t="s">
        <v>11860</v>
      </c>
      <c r="G197" s="12">
        <v>74197967</v>
      </c>
      <c r="H197" s="12">
        <v>74197988</v>
      </c>
      <c r="I197" s="12">
        <v>3</v>
      </c>
      <c r="J197" s="12" t="s">
        <v>11861</v>
      </c>
      <c r="K197" s="12">
        <v>74197855</v>
      </c>
      <c r="L197" s="12">
        <v>74197966</v>
      </c>
      <c r="M197" s="12" t="s">
        <v>11862</v>
      </c>
      <c r="N197" s="12" t="s">
        <v>11863</v>
      </c>
      <c r="O197" s="27">
        <v>74197863</v>
      </c>
      <c r="P197" s="27">
        <v>74197980</v>
      </c>
      <c r="Q197" s="12" t="s">
        <v>33</v>
      </c>
      <c r="R197" s="12">
        <v>0</v>
      </c>
      <c r="S197" s="12" t="s">
        <v>15678</v>
      </c>
      <c r="T197" s="27" t="s">
        <v>89</v>
      </c>
      <c r="U197" s="12" t="s">
        <v>1341</v>
      </c>
      <c r="V197" s="256">
        <v>85.43962848297214</v>
      </c>
      <c r="W197" s="256">
        <v>194.24028548770818</v>
      </c>
    </row>
    <row r="198" spans="1:23" x14ac:dyDescent="0.2">
      <c r="A198" s="12">
        <v>0.97499999999999998</v>
      </c>
      <c r="B198" s="255">
        <v>7</v>
      </c>
      <c r="C198" s="12">
        <v>74198078</v>
      </c>
      <c r="D198" s="12">
        <v>74198095</v>
      </c>
      <c r="E198" s="12">
        <v>3</v>
      </c>
      <c r="F198" s="12" t="s">
        <v>11864</v>
      </c>
      <c r="G198" s="12">
        <v>74197944</v>
      </c>
      <c r="H198" s="12">
        <v>74197965</v>
      </c>
      <c r="I198" s="12">
        <v>3</v>
      </c>
      <c r="J198" s="12" t="s">
        <v>11865</v>
      </c>
      <c r="K198" s="12">
        <v>74197966</v>
      </c>
      <c r="L198" s="12">
        <v>74198077</v>
      </c>
      <c r="M198" s="12" t="s">
        <v>11866</v>
      </c>
      <c r="N198" s="12" t="s">
        <v>11867</v>
      </c>
      <c r="O198" s="27">
        <v>74197863</v>
      </c>
      <c r="P198" s="27">
        <v>74197980</v>
      </c>
      <c r="Q198" s="12" t="s">
        <v>40</v>
      </c>
      <c r="R198" s="12">
        <v>0</v>
      </c>
      <c r="S198" s="12" t="s">
        <v>15679</v>
      </c>
      <c r="T198" s="27" t="s">
        <v>89</v>
      </c>
      <c r="U198" s="12" t="s">
        <v>1342</v>
      </c>
      <c r="V198" s="256">
        <v>63.492260061919502</v>
      </c>
      <c r="W198" s="256">
        <v>172.8781919111816</v>
      </c>
    </row>
    <row r="199" spans="1:23" x14ac:dyDescent="0.2">
      <c r="A199" s="12">
        <v>0.97499999999999998</v>
      </c>
      <c r="B199" s="255">
        <v>7</v>
      </c>
      <c r="C199" s="12">
        <v>74199500</v>
      </c>
      <c r="D199" s="12">
        <v>74199516</v>
      </c>
      <c r="E199" s="12">
        <v>6</v>
      </c>
      <c r="F199" s="12" t="s">
        <v>11868</v>
      </c>
      <c r="G199" s="12">
        <v>74199629</v>
      </c>
      <c r="H199" s="12">
        <v>74199651</v>
      </c>
      <c r="I199" s="12">
        <v>3</v>
      </c>
      <c r="J199" s="12" t="s">
        <v>11869</v>
      </c>
      <c r="K199" s="12">
        <v>74199517</v>
      </c>
      <c r="L199" s="12">
        <v>74199628</v>
      </c>
      <c r="M199" s="12" t="s">
        <v>11870</v>
      </c>
      <c r="N199" s="12" t="s">
        <v>11871</v>
      </c>
      <c r="O199" s="27">
        <v>74199523</v>
      </c>
      <c r="P199" s="27">
        <v>74199650</v>
      </c>
      <c r="Q199" s="12" t="s">
        <v>33</v>
      </c>
      <c r="R199" s="12">
        <v>0</v>
      </c>
      <c r="S199" s="12" t="s">
        <v>15680</v>
      </c>
      <c r="T199" s="27" t="s">
        <v>89</v>
      </c>
      <c r="U199" s="12" t="s">
        <v>1343</v>
      </c>
      <c r="V199" s="256">
        <v>126.59287925696594</v>
      </c>
      <c r="W199" s="256">
        <v>239.49262490087233</v>
      </c>
    </row>
    <row r="200" spans="1:23" x14ac:dyDescent="0.2">
      <c r="A200" s="12">
        <v>0.99999899999999997</v>
      </c>
      <c r="B200" s="255">
        <v>7</v>
      </c>
      <c r="C200" s="12">
        <v>74199738</v>
      </c>
      <c r="D200" s="12">
        <v>74199755</v>
      </c>
      <c r="E200" s="12">
        <v>3</v>
      </c>
      <c r="F200" s="12" t="s">
        <v>11872</v>
      </c>
      <c r="G200" s="12">
        <v>74199604</v>
      </c>
      <c r="H200" s="12">
        <v>74199625</v>
      </c>
      <c r="I200" s="12">
        <v>2</v>
      </c>
      <c r="J200" s="12" t="s">
        <v>11873</v>
      </c>
      <c r="K200" s="12">
        <v>74199626</v>
      </c>
      <c r="L200" s="12">
        <v>74199737</v>
      </c>
      <c r="M200" s="12" t="s">
        <v>11874</v>
      </c>
      <c r="N200" s="12" t="s">
        <v>11875</v>
      </c>
      <c r="O200" s="27">
        <v>74199523</v>
      </c>
      <c r="P200" s="27">
        <v>74199650</v>
      </c>
      <c r="Q200" s="12" t="s">
        <v>40</v>
      </c>
      <c r="R200" s="12">
        <v>0</v>
      </c>
      <c r="S200" s="12" t="s">
        <v>15681</v>
      </c>
      <c r="T200" s="27" t="s">
        <v>89</v>
      </c>
      <c r="U200" s="12" t="s">
        <v>1344</v>
      </c>
      <c r="V200" s="256">
        <v>51.187306501547987</v>
      </c>
      <c r="W200" s="256">
        <v>142.76320380650279</v>
      </c>
    </row>
    <row r="201" spans="1:23" x14ac:dyDescent="0.2">
      <c r="A201" s="12">
        <v>0.97499999999999998</v>
      </c>
      <c r="B201" s="255">
        <v>7</v>
      </c>
      <c r="C201" s="12">
        <v>74202263</v>
      </c>
      <c r="D201" s="12">
        <v>74202281</v>
      </c>
      <c r="E201" s="12">
        <v>3</v>
      </c>
      <c r="F201" s="12" t="s">
        <v>11876</v>
      </c>
      <c r="G201" s="12">
        <v>74202394</v>
      </c>
      <c r="H201" s="12">
        <v>74202414</v>
      </c>
      <c r="I201" s="12">
        <v>3</v>
      </c>
      <c r="J201" s="12" t="s">
        <v>11877</v>
      </c>
      <c r="K201" s="12">
        <v>74202282</v>
      </c>
      <c r="L201" s="12">
        <v>74202393</v>
      </c>
      <c r="M201" s="12" t="s">
        <v>11878</v>
      </c>
      <c r="N201" s="12" t="s">
        <v>11879</v>
      </c>
      <c r="O201" s="27">
        <v>74202323</v>
      </c>
      <c r="P201" s="27">
        <v>74202437</v>
      </c>
      <c r="Q201" s="12" t="s">
        <v>33</v>
      </c>
      <c r="R201" s="12">
        <v>0</v>
      </c>
      <c r="S201" s="12" t="s">
        <v>15682</v>
      </c>
      <c r="T201" s="27" t="s">
        <v>89</v>
      </c>
      <c r="U201" s="12" t="s">
        <v>1345</v>
      </c>
      <c r="V201" s="256">
        <v>24.791021671826627</v>
      </c>
      <c r="W201" s="256">
        <v>60.924821570182395</v>
      </c>
    </row>
    <row r="202" spans="1:23" x14ac:dyDescent="0.2">
      <c r="A202" s="12">
        <v>0.99999899999999997</v>
      </c>
      <c r="B202" s="255">
        <v>7</v>
      </c>
      <c r="C202" s="12">
        <v>74202493</v>
      </c>
      <c r="D202" s="12">
        <v>74202509</v>
      </c>
      <c r="E202" s="12">
        <v>3</v>
      </c>
      <c r="F202" s="12" t="s">
        <v>11880</v>
      </c>
      <c r="G202" s="12">
        <v>74202358</v>
      </c>
      <c r="H202" s="12">
        <v>74202380</v>
      </c>
      <c r="I202" s="12">
        <v>2</v>
      </c>
      <c r="J202" s="12" t="s">
        <v>11881</v>
      </c>
      <c r="K202" s="12">
        <v>74202381</v>
      </c>
      <c r="L202" s="12">
        <v>74202492</v>
      </c>
      <c r="M202" s="12" t="s">
        <v>11882</v>
      </c>
      <c r="N202" s="12" t="s">
        <v>11883</v>
      </c>
      <c r="O202" s="27">
        <v>74202323</v>
      </c>
      <c r="P202" s="27">
        <v>74202437</v>
      </c>
      <c r="Q202" s="12" t="s">
        <v>40</v>
      </c>
      <c r="R202" s="12">
        <v>0</v>
      </c>
      <c r="S202" s="12" t="s">
        <v>15683</v>
      </c>
      <c r="T202" s="27" t="s">
        <v>89</v>
      </c>
      <c r="U202" s="12" t="s">
        <v>1346</v>
      </c>
      <c r="V202" s="256">
        <v>2.329721362229102</v>
      </c>
      <c r="W202" s="256">
        <v>7.8147501982553527</v>
      </c>
    </row>
    <row r="203" spans="1:23" x14ac:dyDescent="0.2">
      <c r="A203" s="12">
        <v>0.9</v>
      </c>
      <c r="B203" s="255">
        <v>7</v>
      </c>
      <c r="C203" s="12">
        <v>74202880</v>
      </c>
      <c r="D203" s="12">
        <v>74202896</v>
      </c>
      <c r="E203" s="12">
        <v>3</v>
      </c>
      <c r="F203" s="12" t="s">
        <v>11884</v>
      </c>
      <c r="G203" s="12">
        <v>74203009</v>
      </c>
      <c r="H203" s="12">
        <v>74203031</v>
      </c>
      <c r="I203" s="12">
        <v>3</v>
      </c>
      <c r="J203" s="12" t="s">
        <v>11885</v>
      </c>
      <c r="K203" s="12">
        <v>74202897</v>
      </c>
      <c r="L203" s="12">
        <v>74203008</v>
      </c>
      <c r="M203" s="12" t="s">
        <v>11886</v>
      </c>
      <c r="N203" s="12" t="s">
        <v>11887</v>
      </c>
      <c r="O203" s="27">
        <v>74202898</v>
      </c>
      <c r="P203" s="27">
        <v>74203053</v>
      </c>
      <c r="Q203" s="12" t="s">
        <v>33</v>
      </c>
      <c r="R203" s="12">
        <v>0</v>
      </c>
      <c r="S203" s="12" t="s">
        <v>15684</v>
      </c>
      <c r="T203" s="27" t="s">
        <v>89</v>
      </c>
      <c r="U203" s="12" t="s">
        <v>1347</v>
      </c>
      <c r="V203" s="256">
        <v>109.93498452012383</v>
      </c>
      <c r="W203" s="256">
        <v>307.57462331482952</v>
      </c>
    </row>
    <row r="204" spans="1:23" x14ac:dyDescent="0.2">
      <c r="A204" s="12">
        <v>0.97499999999999998</v>
      </c>
      <c r="B204" s="255">
        <v>7</v>
      </c>
      <c r="C204" s="12">
        <v>74203116</v>
      </c>
      <c r="D204" s="12">
        <v>74203133</v>
      </c>
      <c r="E204" s="12">
        <v>2</v>
      </c>
      <c r="F204" s="12" t="s">
        <v>11888</v>
      </c>
      <c r="G204" s="12">
        <v>74202982</v>
      </c>
      <c r="H204" s="12">
        <v>74203003</v>
      </c>
      <c r="I204" s="12">
        <v>3</v>
      </c>
      <c r="J204" s="12" t="s">
        <v>11889</v>
      </c>
      <c r="K204" s="12">
        <v>74203004</v>
      </c>
      <c r="L204" s="12">
        <v>74203115</v>
      </c>
      <c r="M204" s="12" t="s">
        <v>11890</v>
      </c>
      <c r="N204" s="12" t="s">
        <v>11891</v>
      </c>
      <c r="O204" s="27">
        <v>74202898</v>
      </c>
      <c r="P204" s="27">
        <v>74203053</v>
      </c>
      <c r="Q204" s="12" t="s">
        <v>40</v>
      </c>
      <c r="R204" s="12">
        <v>0</v>
      </c>
      <c r="S204" s="12" t="s">
        <v>15685</v>
      </c>
      <c r="T204" s="27" t="s">
        <v>89</v>
      </c>
      <c r="U204" s="12" t="s">
        <v>1348</v>
      </c>
      <c r="V204" s="256">
        <v>12.235294117647058</v>
      </c>
      <c r="W204" s="256">
        <v>2.3892149088025376</v>
      </c>
    </row>
    <row r="205" spans="1:23" x14ac:dyDescent="0.2">
      <c r="A205" s="12">
        <v>0.9</v>
      </c>
      <c r="B205" s="255">
        <v>7</v>
      </c>
      <c r="C205" s="12">
        <v>74203359</v>
      </c>
      <c r="D205" s="12">
        <v>74203377</v>
      </c>
      <c r="E205" s="12">
        <v>3</v>
      </c>
      <c r="F205" s="12" t="s">
        <v>11892</v>
      </c>
      <c r="G205" s="12">
        <v>74203490</v>
      </c>
      <c r="H205" s="12">
        <v>74203510</v>
      </c>
      <c r="I205" s="12">
        <v>3</v>
      </c>
      <c r="J205" s="12" t="s">
        <v>11893</v>
      </c>
      <c r="K205" s="12">
        <v>74203378</v>
      </c>
      <c r="L205" s="12">
        <v>74203489</v>
      </c>
      <c r="M205" s="12" t="s">
        <v>11894</v>
      </c>
      <c r="N205" s="12" t="s">
        <v>11895</v>
      </c>
      <c r="O205" s="27">
        <v>74203378</v>
      </c>
      <c r="P205" s="27">
        <v>74203509</v>
      </c>
      <c r="Q205" s="12" t="s">
        <v>33</v>
      </c>
      <c r="R205" s="12">
        <v>0</v>
      </c>
      <c r="S205" s="12" t="s">
        <v>15686</v>
      </c>
      <c r="T205" s="27" t="s">
        <v>89</v>
      </c>
      <c r="U205" s="12" t="s">
        <v>1349</v>
      </c>
      <c r="V205" s="256">
        <v>23.086687306501549</v>
      </c>
      <c r="W205" s="256">
        <v>8.0164948453608247</v>
      </c>
    </row>
    <row r="206" spans="1:23" x14ac:dyDescent="0.2">
      <c r="A206" s="12">
        <v>0.9</v>
      </c>
      <c r="B206" s="255">
        <v>7</v>
      </c>
      <c r="C206" s="12">
        <v>74203600</v>
      </c>
      <c r="D206" s="12">
        <v>74203616</v>
      </c>
      <c r="E206" s="12">
        <v>3</v>
      </c>
      <c r="F206" s="12" t="s">
        <v>11896</v>
      </c>
      <c r="G206" s="12">
        <v>74203465</v>
      </c>
      <c r="H206" s="12">
        <v>74203487</v>
      </c>
      <c r="I206" s="12">
        <v>3</v>
      </c>
      <c r="J206" s="12" t="s">
        <v>11897</v>
      </c>
      <c r="K206" s="12">
        <v>74203488</v>
      </c>
      <c r="L206" s="12">
        <v>74203599</v>
      </c>
      <c r="M206" s="12" t="s">
        <v>11898</v>
      </c>
      <c r="N206" s="12" t="s">
        <v>11899</v>
      </c>
      <c r="O206" s="27">
        <v>74203378</v>
      </c>
      <c r="P206" s="27">
        <v>74203509</v>
      </c>
      <c r="Q206" s="12" t="s">
        <v>40</v>
      </c>
      <c r="R206" s="12">
        <v>0</v>
      </c>
      <c r="S206" s="12" t="s">
        <v>15687</v>
      </c>
      <c r="T206" s="27" t="s">
        <v>89</v>
      </c>
      <c r="U206" s="12" t="s">
        <v>1350</v>
      </c>
      <c r="V206" s="256">
        <v>19.860681114551085</v>
      </c>
      <c r="W206" s="256">
        <v>55.317684377478194</v>
      </c>
    </row>
    <row r="207" spans="1:23" x14ac:dyDescent="0.2">
      <c r="A207" s="12">
        <v>0.99999899999999997</v>
      </c>
      <c r="B207" s="255">
        <v>10</v>
      </c>
      <c r="C207" s="12">
        <v>46998808</v>
      </c>
      <c r="D207" s="12">
        <v>46998826</v>
      </c>
      <c r="E207" s="12">
        <v>1</v>
      </c>
      <c r="F207" s="12" t="s">
        <v>11900</v>
      </c>
      <c r="G207" s="12">
        <v>46998939</v>
      </c>
      <c r="H207" s="12">
        <v>46998959</v>
      </c>
      <c r="I207" s="12">
        <v>1</v>
      </c>
      <c r="J207" s="12" t="s">
        <v>11901</v>
      </c>
      <c r="K207" s="12">
        <v>46998827</v>
      </c>
      <c r="L207" s="12">
        <v>46998938</v>
      </c>
      <c r="M207" s="12" t="s">
        <v>11902</v>
      </c>
      <c r="N207" s="12" t="s">
        <v>11903</v>
      </c>
      <c r="O207" s="27">
        <v>46998877</v>
      </c>
      <c r="P207" s="27">
        <v>47000262</v>
      </c>
      <c r="Q207" s="12" t="s">
        <v>33</v>
      </c>
      <c r="R207" s="12">
        <v>0</v>
      </c>
      <c r="S207" s="12" t="s">
        <v>15688</v>
      </c>
      <c r="T207" s="27" t="s">
        <v>87</v>
      </c>
      <c r="U207" s="12" t="s">
        <v>1351</v>
      </c>
      <c r="V207" s="256">
        <v>8.9814241486068109</v>
      </c>
      <c r="W207" s="256">
        <v>16.039968279143537</v>
      </c>
    </row>
    <row r="208" spans="1:23" x14ac:dyDescent="0.2">
      <c r="A208" s="12">
        <v>0.97499999999999998</v>
      </c>
      <c r="B208" s="255">
        <v>10</v>
      </c>
      <c r="C208" s="12">
        <v>46999000</v>
      </c>
      <c r="D208" s="12">
        <v>46999017</v>
      </c>
      <c r="E208" s="12">
        <v>2</v>
      </c>
      <c r="F208" s="12" t="s">
        <v>11904</v>
      </c>
      <c r="G208" s="12">
        <v>46998866</v>
      </c>
      <c r="H208" s="12">
        <v>46998887</v>
      </c>
      <c r="I208" s="12">
        <v>1</v>
      </c>
      <c r="J208" s="12" t="s">
        <v>11905</v>
      </c>
      <c r="K208" s="12">
        <v>46998888</v>
      </c>
      <c r="L208" s="12">
        <v>46998999</v>
      </c>
      <c r="M208" s="12" t="s">
        <v>11906</v>
      </c>
      <c r="N208" s="12" t="s">
        <v>11907</v>
      </c>
      <c r="O208" s="27">
        <v>46998877</v>
      </c>
      <c r="P208" s="27">
        <v>47000262</v>
      </c>
      <c r="Q208" s="12" t="s">
        <v>40</v>
      </c>
      <c r="R208" s="12">
        <v>0</v>
      </c>
      <c r="S208" s="12" t="s">
        <v>15689</v>
      </c>
      <c r="T208" s="27" t="s">
        <v>87</v>
      </c>
      <c r="U208" s="12" t="s">
        <v>1352</v>
      </c>
      <c r="V208" s="256">
        <v>30.05263157894737</v>
      </c>
      <c r="W208" s="256">
        <v>93.559873116574153</v>
      </c>
    </row>
    <row r="209" spans="1:23" x14ac:dyDescent="0.2">
      <c r="A209" s="12">
        <v>0.9</v>
      </c>
      <c r="B209" s="255">
        <v>10</v>
      </c>
      <c r="C209" s="12">
        <v>46998978</v>
      </c>
      <c r="D209" s="12">
        <v>46998997</v>
      </c>
      <c r="E209" s="12">
        <v>1</v>
      </c>
      <c r="F209" s="12" t="s">
        <v>11908</v>
      </c>
      <c r="G209" s="12">
        <v>46999110</v>
      </c>
      <c r="H209" s="12">
        <v>46999129</v>
      </c>
      <c r="I209" s="12">
        <v>1</v>
      </c>
      <c r="J209" s="12" t="s">
        <v>11909</v>
      </c>
      <c r="K209" s="12">
        <v>46998998</v>
      </c>
      <c r="L209" s="12">
        <v>46999109</v>
      </c>
      <c r="M209" s="12" t="s">
        <v>11910</v>
      </c>
      <c r="N209" s="12" t="s">
        <v>11911</v>
      </c>
      <c r="O209" s="27">
        <v>46998877</v>
      </c>
      <c r="P209" s="27">
        <v>47000262</v>
      </c>
      <c r="Q209" s="12" t="s">
        <v>33</v>
      </c>
      <c r="R209" s="12">
        <v>0</v>
      </c>
      <c r="S209" s="12" t="s">
        <v>15690</v>
      </c>
      <c r="T209" s="27" t="s">
        <v>87</v>
      </c>
      <c r="U209" s="12" t="s">
        <v>1353</v>
      </c>
      <c r="V209" s="256">
        <v>8.7616099071207429</v>
      </c>
      <c r="W209" s="256">
        <v>71.14781919111816</v>
      </c>
    </row>
    <row r="210" spans="1:23" x14ac:dyDescent="0.2">
      <c r="A210" s="12">
        <v>0.97499999999999998</v>
      </c>
      <c r="B210" s="255">
        <v>10</v>
      </c>
      <c r="C210" s="12">
        <v>46999221</v>
      </c>
      <c r="D210" s="12">
        <v>46999238</v>
      </c>
      <c r="E210" s="12">
        <v>1</v>
      </c>
      <c r="F210" s="12" t="s">
        <v>11912</v>
      </c>
      <c r="G210" s="12">
        <v>46999087</v>
      </c>
      <c r="H210" s="12">
        <v>46999108</v>
      </c>
      <c r="I210" s="12">
        <v>1</v>
      </c>
      <c r="J210" s="12" t="s">
        <v>11913</v>
      </c>
      <c r="K210" s="12">
        <v>46999109</v>
      </c>
      <c r="L210" s="12">
        <v>46999220</v>
      </c>
      <c r="M210" s="12" t="s">
        <v>11914</v>
      </c>
      <c r="N210" s="12" t="s">
        <v>11915</v>
      </c>
      <c r="O210" s="27">
        <v>46998877</v>
      </c>
      <c r="P210" s="27">
        <v>47000262</v>
      </c>
      <c r="Q210" s="12" t="s">
        <v>40</v>
      </c>
      <c r="R210" s="12">
        <v>0</v>
      </c>
      <c r="S210" s="12" t="s">
        <v>15691</v>
      </c>
      <c r="T210" s="27" t="s">
        <v>87</v>
      </c>
      <c r="U210" s="12" t="s">
        <v>1354</v>
      </c>
      <c r="V210" s="256">
        <v>16.405572755417957</v>
      </c>
      <c r="W210" s="256">
        <v>33.332434575733544</v>
      </c>
    </row>
    <row r="211" spans="1:23" x14ac:dyDescent="0.2">
      <c r="A211" s="12">
        <v>0.97499999999999998</v>
      </c>
      <c r="B211" s="255">
        <v>10</v>
      </c>
      <c r="C211" s="12">
        <v>46999168</v>
      </c>
      <c r="D211" s="12">
        <v>46999186</v>
      </c>
      <c r="E211" s="12">
        <v>1</v>
      </c>
      <c r="F211" s="12" t="s">
        <v>11916</v>
      </c>
      <c r="G211" s="12">
        <v>46999299</v>
      </c>
      <c r="H211" s="12">
        <v>46999319</v>
      </c>
      <c r="I211" s="12">
        <v>1</v>
      </c>
      <c r="J211" s="12" t="s">
        <v>11917</v>
      </c>
      <c r="K211" s="12">
        <v>46999187</v>
      </c>
      <c r="L211" s="12">
        <v>46999298</v>
      </c>
      <c r="M211" s="12" t="s">
        <v>11918</v>
      </c>
      <c r="N211" s="12" t="s">
        <v>11919</v>
      </c>
      <c r="O211" s="27">
        <v>46998877</v>
      </c>
      <c r="P211" s="27">
        <v>47000262</v>
      </c>
      <c r="Q211" s="12" t="s">
        <v>33</v>
      </c>
      <c r="R211" s="12">
        <v>0</v>
      </c>
      <c r="S211" s="12" t="s">
        <v>15692</v>
      </c>
      <c r="T211" s="27" t="s">
        <v>87</v>
      </c>
      <c r="U211" s="12" t="s">
        <v>1355</v>
      </c>
      <c r="V211" s="256">
        <v>11.052631578947368</v>
      </c>
      <c r="W211" s="256">
        <v>20.95146708961142</v>
      </c>
    </row>
    <row r="212" spans="1:23" x14ac:dyDescent="0.2">
      <c r="A212" s="12">
        <v>0.97499999999999998</v>
      </c>
      <c r="B212" s="255">
        <v>10</v>
      </c>
      <c r="C212" s="12">
        <v>46999410</v>
      </c>
      <c r="D212" s="12">
        <v>46999428</v>
      </c>
      <c r="E212" s="12">
        <v>1</v>
      </c>
      <c r="F212" s="12" t="s">
        <v>11920</v>
      </c>
      <c r="G212" s="12">
        <v>46999277</v>
      </c>
      <c r="H212" s="12">
        <v>46999297</v>
      </c>
      <c r="I212" s="12">
        <v>1</v>
      </c>
      <c r="J212" s="12" t="s">
        <v>11921</v>
      </c>
      <c r="K212" s="12">
        <v>46999298</v>
      </c>
      <c r="L212" s="12">
        <v>46999409</v>
      </c>
      <c r="M212" s="12" t="s">
        <v>11922</v>
      </c>
      <c r="N212" s="12" t="s">
        <v>11923</v>
      </c>
      <c r="O212" s="27">
        <v>46998877</v>
      </c>
      <c r="P212" s="27">
        <v>47000262</v>
      </c>
      <c r="Q212" s="12" t="s">
        <v>40</v>
      </c>
      <c r="R212" s="12">
        <v>0</v>
      </c>
      <c r="S212" s="12" t="s">
        <v>15693</v>
      </c>
      <c r="T212" s="27" t="s">
        <v>87</v>
      </c>
      <c r="U212" s="12" t="s">
        <v>1356</v>
      </c>
      <c r="V212" s="256">
        <v>12.51702786377709</v>
      </c>
      <c r="W212" s="256">
        <v>25.855670103092784</v>
      </c>
    </row>
    <row r="213" spans="1:23" x14ac:dyDescent="0.2">
      <c r="A213" s="12">
        <v>0.97499999999999998</v>
      </c>
      <c r="B213" s="255">
        <v>10</v>
      </c>
      <c r="C213" s="12">
        <v>46999391</v>
      </c>
      <c r="D213" s="12">
        <v>46999408</v>
      </c>
      <c r="E213" s="12">
        <v>3</v>
      </c>
      <c r="F213" s="12" t="s">
        <v>11924</v>
      </c>
      <c r="G213" s="12">
        <v>46999521</v>
      </c>
      <c r="H213" s="12">
        <v>46999542</v>
      </c>
      <c r="I213" s="12">
        <v>1</v>
      </c>
      <c r="J213" s="12" t="s">
        <v>11925</v>
      </c>
      <c r="K213" s="12">
        <v>46999409</v>
      </c>
      <c r="L213" s="12">
        <v>46999520</v>
      </c>
      <c r="M213" s="12" t="s">
        <v>11926</v>
      </c>
      <c r="N213" s="12" t="s">
        <v>11927</v>
      </c>
      <c r="O213" s="27">
        <v>46998877</v>
      </c>
      <c r="P213" s="27">
        <v>47000262</v>
      </c>
      <c r="Q213" s="12" t="s">
        <v>33</v>
      </c>
      <c r="R213" s="12">
        <v>0</v>
      </c>
      <c r="S213" s="12" t="s">
        <v>15694</v>
      </c>
      <c r="T213" s="27" t="s">
        <v>87</v>
      </c>
      <c r="U213" s="12" t="s">
        <v>1357</v>
      </c>
      <c r="V213" s="256">
        <v>8.8715170278637778</v>
      </c>
      <c r="W213" s="256">
        <v>20.082315622521808</v>
      </c>
    </row>
    <row r="214" spans="1:23" x14ac:dyDescent="0.2">
      <c r="A214" s="12">
        <v>0.99999899999999997</v>
      </c>
      <c r="B214" s="255">
        <v>10</v>
      </c>
      <c r="C214" s="12">
        <v>46999594</v>
      </c>
      <c r="D214" s="12">
        <v>46999610</v>
      </c>
      <c r="E214" s="12">
        <v>8</v>
      </c>
      <c r="F214" s="12" t="s">
        <v>11928</v>
      </c>
      <c r="G214" s="12">
        <v>46999459</v>
      </c>
      <c r="H214" s="12">
        <v>46999481</v>
      </c>
      <c r="I214" s="12">
        <v>1</v>
      </c>
      <c r="J214" s="12" t="s">
        <v>11929</v>
      </c>
      <c r="K214" s="12">
        <v>46999482</v>
      </c>
      <c r="L214" s="12">
        <v>46999593</v>
      </c>
      <c r="M214" s="12" t="s">
        <v>11930</v>
      </c>
      <c r="N214" s="12" t="s">
        <v>11931</v>
      </c>
      <c r="O214" s="27">
        <v>46998877</v>
      </c>
      <c r="P214" s="27">
        <v>47000262</v>
      </c>
      <c r="Q214" s="12" t="s">
        <v>40</v>
      </c>
      <c r="R214" s="12">
        <v>0</v>
      </c>
      <c r="S214" s="12" t="s">
        <v>15695</v>
      </c>
      <c r="T214" s="27" t="s">
        <v>87</v>
      </c>
      <c r="U214" s="12" t="s">
        <v>1358</v>
      </c>
      <c r="V214" s="256">
        <v>25.19814241486068</v>
      </c>
      <c r="W214" s="256">
        <v>7.9010309278350519</v>
      </c>
    </row>
    <row r="215" spans="1:23" x14ac:dyDescent="0.2">
      <c r="A215" s="12">
        <v>0.9</v>
      </c>
      <c r="B215" s="255">
        <v>10</v>
      </c>
      <c r="C215" s="12">
        <v>46999562</v>
      </c>
      <c r="D215" s="12">
        <v>46999581</v>
      </c>
      <c r="E215" s="12">
        <v>1</v>
      </c>
      <c r="F215" s="12" t="s">
        <v>11932</v>
      </c>
      <c r="G215" s="12">
        <v>46999694</v>
      </c>
      <c r="H215" s="12">
        <v>46999713</v>
      </c>
      <c r="I215" s="12">
        <v>1</v>
      </c>
      <c r="J215" s="12" t="s">
        <v>11933</v>
      </c>
      <c r="K215" s="12">
        <v>46999582</v>
      </c>
      <c r="L215" s="12">
        <v>46999693</v>
      </c>
      <c r="M215" s="12" t="s">
        <v>11934</v>
      </c>
      <c r="N215" s="12" t="s">
        <v>11935</v>
      </c>
      <c r="O215" s="27">
        <v>46998877</v>
      </c>
      <c r="P215" s="27">
        <v>47000262</v>
      </c>
      <c r="Q215" s="12" t="s">
        <v>33</v>
      </c>
      <c r="R215" s="12">
        <v>0</v>
      </c>
      <c r="S215" s="12" t="s">
        <v>15696</v>
      </c>
      <c r="T215" s="27" t="s">
        <v>87</v>
      </c>
      <c r="U215" s="12" t="s">
        <v>1359</v>
      </c>
      <c r="V215" s="256">
        <v>28.657894736842106</v>
      </c>
      <c r="W215" s="256">
        <v>61.433148295003967</v>
      </c>
    </row>
    <row r="216" spans="1:23" x14ac:dyDescent="0.2">
      <c r="A216" s="12">
        <v>0.99999899999999997</v>
      </c>
      <c r="B216" s="255">
        <v>10</v>
      </c>
      <c r="C216" s="12">
        <v>46999801</v>
      </c>
      <c r="D216" s="12">
        <v>46999820</v>
      </c>
      <c r="E216" s="12">
        <v>1</v>
      </c>
      <c r="F216" s="12" t="s">
        <v>11936</v>
      </c>
      <c r="G216" s="12">
        <v>46999669</v>
      </c>
      <c r="H216" s="12">
        <v>46999688</v>
      </c>
      <c r="I216" s="12">
        <v>1</v>
      </c>
      <c r="J216" s="12" t="s">
        <v>11937</v>
      </c>
      <c r="K216" s="12">
        <v>46999689</v>
      </c>
      <c r="L216" s="12">
        <v>46999800</v>
      </c>
      <c r="M216" s="12" t="s">
        <v>11938</v>
      </c>
      <c r="N216" s="12" t="s">
        <v>11939</v>
      </c>
      <c r="O216" s="27">
        <v>46998877</v>
      </c>
      <c r="P216" s="27">
        <v>47000262</v>
      </c>
      <c r="Q216" s="12" t="s">
        <v>40</v>
      </c>
      <c r="R216" s="12">
        <v>0</v>
      </c>
      <c r="S216" s="12" t="s">
        <v>15697</v>
      </c>
      <c r="T216" s="27" t="s">
        <v>87</v>
      </c>
      <c r="U216" s="12" t="s">
        <v>1360</v>
      </c>
      <c r="V216" s="256">
        <v>32.018575851393187</v>
      </c>
      <c r="W216" s="256">
        <v>88.184456780333065</v>
      </c>
    </row>
    <row r="217" spans="1:23" x14ac:dyDescent="0.2">
      <c r="A217" s="12">
        <v>0.97499999999999998</v>
      </c>
      <c r="B217" s="255">
        <v>10</v>
      </c>
      <c r="C217" s="12">
        <v>46999737</v>
      </c>
      <c r="D217" s="12">
        <v>46999754</v>
      </c>
      <c r="E217" s="12">
        <v>1</v>
      </c>
      <c r="F217" s="12" t="s">
        <v>11940</v>
      </c>
      <c r="G217" s="12">
        <v>46999867</v>
      </c>
      <c r="H217" s="12">
        <v>46999888</v>
      </c>
      <c r="I217" s="12">
        <v>1</v>
      </c>
      <c r="J217" s="12" t="s">
        <v>11941</v>
      </c>
      <c r="K217" s="12">
        <v>46999755</v>
      </c>
      <c r="L217" s="12">
        <v>46999866</v>
      </c>
      <c r="M217" s="12" t="s">
        <v>11942</v>
      </c>
      <c r="N217" s="12" t="s">
        <v>11943</v>
      </c>
      <c r="O217" s="27">
        <v>46998877</v>
      </c>
      <c r="P217" s="27">
        <v>47000262</v>
      </c>
      <c r="Q217" s="12" t="s">
        <v>33</v>
      </c>
      <c r="R217" s="12">
        <v>0</v>
      </c>
      <c r="S217" s="12" t="s">
        <v>15698</v>
      </c>
      <c r="T217" s="27" t="s">
        <v>87</v>
      </c>
      <c r="U217" s="12" t="s">
        <v>1361</v>
      </c>
      <c r="V217" s="256">
        <v>11.382352941176471</v>
      </c>
      <c r="W217" s="256">
        <v>24.755590800951627</v>
      </c>
    </row>
    <row r="218" spans="1:23" x14ac:dyDescent="0.2">
      <c r="A218" s="12">
        <v>0.99999899999999997</v>
      </c>
      <c r="B218" s="255">
        <v>10</v>
      </c>
      <c r="C218" s="12">
        <v>46999966</v>
      </c>
      <c r="D218" s="12">
        <v>46999984</v>
      </c>
      <c r="E218" s="12">
        <v>1</v>
      </c>
      <c r="F218" s="12" t="s">
        <v>11944</v>
      </c>
      <c r="G218" s="12">
        <v>46999833</v>
      </c>
      <c r="H218" s="12">
        <v>46999853</v>
      </c>
      <c r="I218" s="12">
        <v>1</v>
      </c>
      <c r="J218" s="12" t="s">
        <v>11945</v>
      </c>
      <c r="K218" s="12">
        <v>46999854</v>
      </c>
      <c r="L218" s="12">
        <v>46999965</v>
      </c>
      <c r="M218" s="12" t="s">
        <v>11946</v>
      </c>
      <c r="N218" s="12" t="s">
        <v>11947</v>
      </c>
      <c r="O218" s="27">
        <v>46998877</v>
      </c>
      <c r="P218" s="27">
        <v>47000262</v>
      </c>
      <c r="Q218" s="12" t="s">
        <v>40</v>
      </c>
      <c r="R218" s="12">
        <v>0</v>
      </c>
      <c r="S218" s="12" t="s">
        <v>15699</v>
      </c>
      <c r="T218" s="27" t="s">
        <v>87</v>
      </c>
      <c r="U218" s="12" t="s">
        <v>1362</v>
      </c>
      <c r="V218" s="256">
        <v>32.006191950464398</v>
      </c>
      <c r="W218" s="256">
        <v>9.7308485329103878</v>
      </c>
    </row>
    <row r="219" spans="1:23" x14ac:dyDescent="0.2">
      <c r="A219" s="12">
        <v>0.97499999999999998</v>
      </c>
      <c r="B219" s="255">
        <v>10</v>
      </c>
      <c r="C219" s="12">
        <v>46999919</v>
      </c>
      <c r="D219" s="12">
        <v>46999935</v>
      </c>
      <c r="E219" s="12">
        <v>3</v>
      </c>
      <c r="F219" s="12" t="s">
        <v>11948</v>
      </c>
      <c r="G219" s="12">
        <v>47000048</v>
      </c>
      <c r="H219" s="12">
        <v>47000070</v>
      </c>
      <c r="I219" s="12">
        <v>1</v>
      </c>
      <c r="J219" s="12" t="s">
        <v>11949</v>
      </c>
      <c r="K219" s="12">
        <v>46999936</v>
      </c>
      <c r="L219" s="12">
        <v>47000047</v>
      </c>
      <c r="M219" s="12" t="s">
        <v>11950</v>
      </c>
      <c r="N219" s="12" t="s">
        <v>11951</v>
      </c>
      <c r="O219" s="27">
        <v>46998877</v>
      </c>
      <c r="P219" s="27">
        <v>47000262</v>
      </c>
      <c r="Q219" s="12" t="s">
        <v>33</v>
      </c>
      <c r="R219" s="12">
        <v>0</v>
      </c>
      <c r="S219" s="12" t="s">
        <v>15700</v>
      </c>
      <c r="T219" s="27" t="s">
        <v>87</v>
      </c>
      <c r="U219" s="12" t="s">
        <v>1363</v>
      </c>
      <c r="V219" s="256">
        <v>62.363777089783284</v>
      </c>
      <c r="W219" s="256">
        <v>217.36574147501983</v>
      </c>
    </row>
    <row r="220" spans="1:23" x14ac:dyDescent="0.2">
      <c r="A220" s="12">
        <v>0.97499999999999998</v>
      </c>
      <c r="B220" s="255">
        <v>10</v>
      </c>
      <c r="C220" s="12">
        <v>47000157</v>
      </c>
      <c r="D220" s="12">
        <v>47000174</v>
      </c>
      <c r="E220" s="12">
        <v>1</v>
      </c>
      <c r="F220" s="12" t="s">
        <v>11952</v>
      </c>
      <c r="G220" s="12">
        <v>47000023</v>
      </c>
      <c r="H220" s="12">
        <v>47000044</v>
      </c>
      <c r="I220" s="12">
        <v>1</v>
      </c>
      <c r="J220" s="12" t="s">
        <v>11953</v>
      </c>
      <c r="K220" s="12">
        <v>47000045</v>
      </c>
      <c r="L220" s="12">
        <v>47000156</v>
      </c>
      <c r="M220" s="12" t="s">
        <v>11954</v>
      </c>
      <c r="N220" s="12" t="s">
        <v>11955</v>
      </c>
      <c r="O220" s="27">
        <v>46998877</v>
      </c>
      <c r="P220" s="27">
        <v>47000262</v>
      </c>
      <c r="Q220" s="12" t="s">
        <v>40</v>
      </c>
      <c r="R220" s="12">
        <v>0</v>
      </c>
      <c r="S220" s="12" t="s">
        <v>15701</v>
      </c>
      <c r="T220" s="27" t="s">
        <v>87</v>
      </c>
      <c r="U220" s="12" t="s">
        <v>1364</v>
      </c>
      <c r="V220" s="256">
        <v>148.78328173374612</v>
      </c>
      <c r="W220" s="256">
        <v>28.12355273592387</v>
      </c>
    </row>
    <row r="221" spans="1:23" x14ac:dyDescent="0.2">
      <c r="A221" s="12">
        <v>0.97499999999999998</v>
      </c>
      <c r="B221" s="255">
        <v>10</v>
      </c>
      <c r="C221" s="12">
        <v>47000121</v>
      </c>
      <c r="D221" s="12">
        <v>47000138</v>
      </c>
      <c r="E221" s="12">
        <v>1</v>
      </c>
      <c r="F221" s="12" t="s">
        <v>11956</v>
      </c>
      <c r="G221" s="12">
        <v>47000251</v>
      </c>
      <c r="H221" s="12">
        <v>47000272</v>
      </c>
      <c r="I221" s="12">
        <v>1</v>
      </c>
      <c r="J221" s="12" t="s">
        <v>11957</v>
      </c>
      <c r="K221" s="12">
        <v>47000139</v>
      </c>
      <c r="L221" s="12">
        <v>47000250</v>
      </c>
      <c r="M221" s="12" t="s">
        <v>11958</v>
      </c>
      <c r="N221" s="12" t="s">
        <v>11959</v>
      </c>
      <c r="O221" s="27">
        <v>46998877</v>
      </c>
      <c r="P221" s="27">
        <v>47000262</v>
      </c>
      <c r="Q221" s="12" t="s">
        <v>33</v>
      </c>
      <c r="R221" s="12">
        <v>0</v>
      </c>
      <c r="S221" s="12" t="s">
        <v>15702</v>
      </c>
      <c r="T221" s="27" t="s">
        <v>87</v>
      </c>
      <c r="U221" s="12" t="s">
        <v>1365</v>
      </c>
      <c r="V221" s="256">
        <v>9.2244582043343648</v>
      </c>
      <c r="W221" s="256">
        <v>49.126724821570185</v>
      </c>
    </row>
    <row r="222" spans="1:23" x14ac:dyDescent="0.2">
      <c r="A222" s="12">
        <v>0.9</v>
      </c>
      <c r="B222" s="255">
        <v>10</v>
      </c>
      <c r="C222" s="12">
        <v>47000362</v>
      </c>
      <c r="D222" s="12">
        <v>47000377</v>
      </c>
      <c r="E222" s="12">
        <v>6</v>
      </c>
      <c r="F222" s="12" t="s">
        <v>11960</v>
      </c>
      <c r="G222" s="12">
        <v>47000226</v>
      </c>
      <c r="H222" s="12">
        <v>47000249</v>
      </c>
      <c r="I222" s="12">
        <v>1</v>
      </c>
      <c r="J222" s="12" t="s">
        <v>11961</v>
      </c>
      <c r="K222" s="12">
        <v>47000250</v>
      </c>
      <c r="L222" s="12">
        <v>47000361</v>
      </c>
      <c r="M222" s="12" t="s">
        <v>11962</v>
      </c>
      <c r="N222" s="12" t="s">
        <v>11963</v>
      </c>
      <c r="O222" s="27">
        <v>46998877</v>
      </c>
      <c r="P222" s="27">
        <v>47000262</v>
      </c>
      <c r="Q222" s="12" t="s">
        <v>40</v>
      </c>
      <c r="R222" s="12">
        <v>0</v>
      </c>
      <c r="S222" s="12" t="s">
        <v>15703</v>
      </c>
      <c r="T222" s="27" t="s">
        <v>87</v>
      </c>
      <c r="U222" s="12" t="s">
        <v>1366</v>
      </c>
      <c r="V222" s="256">
        <v>12.229102167182663</v>
      </c>
      <c r="W222" s="256">
        <v>36.288025376685169</v>
      </c>
    </row>
    <row r="223" spans="1:23" x14ac:dyDescent="0.2">
      <c r="A223" s="12">
        <v>0.99999899999999997</v>
      </c>
      <c r="B223" s="255">
        <v>10</v>
      </c>
      <c r="C223" s="12">
        <v>47086760</v>
      </c>
      <c r="D223" s="12">
        <v>47086777</v>
      </c>
      <c r="E223" s="12">
        <v>1</v>
      </c>
      <c r="F223" s="12" t="s">
        <v>11964</v>
      </c>
      <c r="G223" s="12">
        <v>47086890</v>
      </c>
      <c r="H223" s="12">
        <v>47086911</v>
      </c>
      <c r="I223" s="12">
        <v>1</v>
      </c>
      <c r="J223" s="12" t="s">
        <v>11965</v>
      </c>
      <c r="K223" s="12">
        <v>47086778</v>
      </c>
      <c r="L223" s="12">
        <v>47086889</v>
      </c>
      <c r="M223" s="12" t="s">
        <v>11966</v>
      </c>
      <c r="N223" s="12" t="s">
        <v>11967</v>
      </c>
      <c r="O223" s="27">
        <v>47086779</v>
      </c>
      <c r="P223" s="27">
        <v>47087916</v>
      </c>
      <c r="Q223" s="12" t="s">
        <v>33</v>
      </c>
      <c r="R223" s="12">
        <v>0</v>
      </c>
      <c r="S223" s="12" t="s">
        <v>15704</v>
      </c>
      <c r="T223" s="27" t="s">
        <v>90</v>
      </c>
      <c r="U223" s="12" t="s">
        <v>1367</v>
      </c>
      <c r="V223" s="256">
        <v>127.54798761609906</v>
      </c>
      <c r="W223" s="256">
        <v>325.88358445678034</v>
      </c>
    </row>
    <row r="224" spans="1:23" x14ac:dyDescent="0.2">
      <c r="A224" s="12">
        <v>0.99999899999999997</v>
      </c>
      <c r="B224" s="255">
        <v>10</v>
      </c>
      <c r="C224" s="12">
        <v>47086997</v>
      </c>
      <c r="D224" s="12">
        <v>47087012</v>
      </c>
      <c r="E224" s="12">
        <v>1</v>
      </c>
      <c r="F224" s="12" t="s">
        <v>11968</v>
      </c>
      <c r="G224" s="12">
        <v>47086861</v>
      </c>
      <c r="H224" s="12">
        <v>47086884</v>
      </c>
      <c r="I224" s="12">
        <v>1</v>
      </c>
      <c r="J224" s="12" t="s">
        <v>11969</v>
      </c>
      <c r="K224" s="12">
        <v>47086885</v>
      </c>
      <c r="L224" s="12">
        <v>47086996</v>
      </c>
      <c r="M224" s="12" t="s">
        <v>11970</v>
      </c>
      <c r="N224" s="12" t="s">
        <v>11971</v>
      </c>
      <c r="O224" s="27">
        <v>47086779</v>
      </c>
      <c r="P224" s="27">
        <v>47087916</v>
      </c>
      <c r="Q224" s="12" t="s">
        <v>40</v>
      </c>
      <c r="R224" s="12">
        <v>0</v>
      </c>
      <c r="S224" s="12" t="s">
        <v>15705</v>
      </c>
      <c r="T224" s="27" t="s">
        <v>90</v>
      </c>
      <c r="U224" s="12" t="s">
        <v>1368</v>
      </c>
      <c r="V224" s="256">
        <v>146.81269349845201</v>
      </c>
      <c r="W224" s="256">
        <v>323.98715305313243</v>
      </c>
    </row>
    <row r="225" spans="1:23" x14ac:dyDescent="0.2">
      <c r="A225" s="12">
        <v>0.99999899999999997</v>
      </c>
      <c r="B225" s="255">
        <v>10</v>
      </c>
      <c r="C225" s="12">
        <v>47086975</v>
      </c>
      <c r="D225" s="12">
        <v>47086992</v>
      </c>
      <c r="E225" s="12">
        <v>1</v>
      </c>
      <c r="F225" s="12" t="s">
        <v>11972</v>
      </c>
      <c r="G225" s="12">
        <v>47087105</v>
      </c>
      <c r="H225" s="12">
        <v>47087126</v>
      </c>
      <c r="I225" s="12">
        <v>1</v>
      </c>
      <c r="J225" s="12" t="s">
        <v>11973</v>
      </c>
      <c r="K225" s="12">
        <v>47086993</v>
      </c>
      <c r="L225" s="12">
        <v>47087104</v>
      </c>
      <c r="M225" s="12" t="s">
        <v>11974</v>
      </c>
      <c r="N225" s="12" t="s">
        <v>11975</v>
      </c>
      <c r="O225" s="27">
        <v>47086779</v>
      </c>
      <c r="P225" s="27">
        <v>47087916</v>
      </c>
      <c r="Q225" s="12" t="s">
        <v>33</v>
      </c>
      <c r="R225" s="12">
        <v>0</v>
      </c>
      <c r="S225" s="12" t="s">
        <v>15706</v>
      </c>
      <c r="T225" s="27" t="s">
        <v>90</v>
      </c>
      <c r="U225" s="12" t="s">
        <v>1369</v>
      </c>
      <c r="V225" s="256">
        <v>135.45510835913313</v>
      </c>
      <c r="W225" s="256">
        <v>332.50452022204598</v>
      </c>
    </row>
    <row r="226" spans="1:23" x14ac:dyDescent="0.2">
      <c r="A226" s="12">
        <v>0.99999899999999997</v>
      </c>
      <c r="B226" s="255">
        <v>10</v>
      </c>
      <c r="C226" s="12">
        <v>47087216</v>
      </c>
      <c r="D226" s="12">
        <v>47087232</v>
      </c>
      <c r="E226" s="12">
        <v>2</v>
      </c>
      <c r="F226" s="12" t="s">
        <v>11976</v>
      </c>
      <c r="G226" s="12">
        <v>47087081</v>
      </c>
      <c r="H226" s="12">
        <v>47087103</v>
      </c>
      <c r="I226" s="12">
        <v>1</v>
      </c>
      <c r="J226" s="12" t="s">
        <v>11977</v>
      </c>
      <c r="K226" s="12">
        <v>47087104</v>
      </c>
      <c r="L226" s="12">
        <v>47087215</v>
      </c>
      <c r="M226" s="12" t="s">
        <v>11978</v>
      </c>
      <c r="N226" s="12" t="s">
        <v>11979</v>
      </c>
      <c r="O226" s="27">
        <v>47086779</v>
      </c>
      <c r="P226" s="27">
        <v>47087916</v>
      </c>
      <c r="Q226" s="12" t="s">
        <v>40</v>
      </c>
      <c r="R226" s="12">
        <v>0</v>
      </c>
      <c r="S226" s="12" t="s">
        <v>15707</v>
      </c>
      <c r="T226" s="27" t="s">
        <v>90</v>
      </c>
      <c r="U226" s="12" t="s">
        <v>1370</v>
      </c>
      <c r="V226" s="256">
        <v>107.23684210526316</v>
      </c>
      <c r="W226" s="256">
        <v>271.10039651070576</v>
      </c>
    </row>
    <row r="227" spans="1:23" x14ac:dyDescent="0.2">
      <c r="A227" s="12">
        <v>0.99999899999999997</v>
      </c>
      <c r="B227" s="255">
        <v>10</v>
      </c>
      <c r="C227" s="12">
        <v>47087198</v>
      </c>
      <c r="D227" s="12">
        <v>47087214</v>
      </c>
      <c r="E227" s="12">
        <v>1</v>
      </c>
      <c r="F227" s="12" t="s">
        <v>11980</v>
      </c>
      <c r="G227" s="12">
        <v>47087327</v>
      </c>
      <c r="H227" s="12">
        <v>47087349</v>
      </c>
      <c r="I227" s="12">
        <v>1</v>
      </c>
      <c r="J227" s="12" t="s">
        <v>11981</v>
      </c>
      <c r="K227" s="12">
        <v>47087215</v>
      </c>
      <c r="L227" s="12">
        <v>47087326</v>
      </c>
      <c r="M227" s="12" t="s">
        <v>11982</v>
      </c>
      <c r="N227" s="12" t="s">
        <v>11983</v>
      </c>
      <c r="O227" s="27">
        <v>47086779</v>
      </c>
      <c r="P227" s="27">
        <v>47087916</v>
      </c>
      <c r="Q227" s="12" t="s">
        <v>33</v>
      </c>
      <c r="R227" s="12">
        <v>0</v>
      </c>
      <c r="S227" s="12" t="s">
        <v>15708</v>
      </c>
      <c r="T227" s="27" t="s">
        <v>90</v>
      </c>
      <c r="U227" s="12" t="s">
        <v>1371</v>
      </c>
      <c r="V227" s="256">
        <v>63.346749226006189</v>
      </c>
      <c r="W227" s="256">
        <v>142.99555908009515</v>
      </c>
    </row>
    <row r="228" spans="1:23" x14ac:dyDescent="0.2">
      <c r="A228" s="12">
        <v>0.99999899999999997</v>
      </c>
      <c r="B228" s="255">
        <v>10</v>
      </c>
      <c r="C228" s="12">
        <v>47087436</v>
      </c>
      <c r="D228" s="12">
        <v>47087454</v>
      </c>
      <c r="E228" s="12">
        <v>1</v>
      </c>
      <c r="F228" s="12" t="s">
        <v>11984</v>
      </c>
      <c r="G228" s="12">
        <v>47087303</v>
      </c>
      <c r="H228" s="12">
        <v>47087323</v>
      </c>
      <c r="I228" s="12">
        <v>1</v>
      </c>
      <c r="J228" s="12" t="s">
        <v>11985</v>
      </c>
      <c r="K228" s="12">
        <v>47087324</v>
      </c>
      <c r="L228" s="12">
        <v>47087435</v>
      </c>
      <c r="M228" s="12" t="s">
        <v>11986</v>
      </c>
      <c r="N228" s="12" t="s">
        <v>11987</v>
      </c>
      <c r="O228" s="27">
        <v>47086779</v>
      </c>
      <c r="P228" s="27">
        <v>47087916</v>
      </c>
      <c r="Q228" s="12" t="s">
        <v>40</v>
      </c>
      <c r="R228" s="12">
        <v>0</v>
      </c>
      <c r="S228" s="12" t="s">
        <v>15709</v>
      </c>
      <c r="T228" s="27" t="s">
        <v>90</v>
      </c>
      <c r="U228" s="12" t="s">
        <v>1372</v>
      </c>
      <c r="V228" s="256">
        <v>136.80650154798761</v>
      </c>
      <c r="W228" s="256">
        <v>311.12133227597144</v>
      </c>
    </row>
    <row r="229" spans="1:23" x14ac:dyDescent="0.2">
      <c r="A229" s="12">
        <v>0.97499999999999998</v>
      </c>
      <c r="B229" s="255">
        <v>10</v>
      </c>
      <c r="C229" s="12">
        <v>47087415</v>
      </c>
      <c r="D229" s="12">
        <v>47087432</v>
      </c>
      <c r="E229" s="12">
        <v>1</v>
      </c>
      <c r="F229" s="12" t="s">
        <v>11988</v>
      </c>
      <c r="G229" s="12">
        <v>47087545</v>
      </c>
      <c r="H229" s="12">
        <v>47087566</v>
      </c>
      <c r="I229" s="12">
        <v>1</v>
      </c>
      <c r="J229" s="12" t="s">
        <v>11989</v>
      </c>
      <c r="K229" s="12">
        <v>47087433</v>
      </c>
      <c r="L229" s="12">
        <v>47087544</v>
      </c>
      <c r="M229" s="12" t="s">
        <v>11990</v>
      </c>
      <c r="N229" s="12" t="s">
        <v>11991</v>
      </c>
      <c r="O229" s="27">
        <v>47086779</v>
      </c>
      <c r="P229" s="27">
        <v>47087916</v>
      </c>
      <c r="Q229" s="12" t="s">
        <v>33</v>
      </c>
      <c r="R229" s="12">
        <v>0</v>
      </c>
      <c r="S229" s="12" t="s">
        <v>15710</v>
      </c>
      <c r="T229" s="27" t="s">
        <v>90</v>
      </c>
      <c r="U229" s="12" t="s">
        <v>1373</v>
      </c>
      <c r="V229" s="256">
        <v>28.538699690402478</v>
      </c>
      <c r="W229" s="256">
        <v>80.337827121332282</v>
      </c>
    </row>
    <row r="230" spans="1:23" x14ac:dyDescent="0.2">
      <c r="A230" s="12">
        <v>0.99999899999999997</v>
      </c>
      <c r="B230" s="255">
        <v>10</v>
      </c>
      <c r="C230" s="12">
        <v>47087603</v>
      </c>
      <c r="D230" s="12">
        <v>47087619</v>
      </c>
      <c r="E230" s="12">
        <v>2</v>
      </c>
      <c r="F230" s="12" t="s">
        <v>11992</v>
      </c>
      <c r="G230" s="12">
        <v>47087468</v>
      </c>
      <c r="H230" s="12">
        <v>47087490</v>
      </c>
      <c r="I230" s="12">
        <v>1</v>
      </c>
      <c r="J230" s="12" t="s">
        <v>11993</v>
      </c>
      <c r="K230" s="12">
        <v>47087491</v>
      </c>
      <c r="L230" s="12">
        <v>47087602</v>
      </c>
      <c r="M230" s="12" t="s">
        <v>11994</v>
      </c>
      <c r="N230" s="12" t="s">
        <v>11995</v>
      </c>
      <c r="O230" s="27">
        <v>47086779</v>
      </c>
      <c r="P230" s="27">
        <v>47087916</v>
      </c>
      <c r="Q230" s="12" t="s">
        <v>40</v>
      </c>
      <c r="R230" s="12">
        <v>0</v>
      </c>
      <c r="S230" s="12" t="s">
        <v>15711</v>
      </c>
      <c r="T230" s="27" t="s">
        <v>90</v>
      </c>
      <c r="U230" s="12" t="s">
        <v>1374</v>
      </c>
      <c r="V230" s="256">
        <v>26.526315789473685</v>
      </c>
      <c r="W230" s="256">
        <v>68.290880253766858</v>
      </c>
    </row>
    <row r="231" spans="1:23" x14ac:dyDescent="0.2">
      <c r="A231" s="12">
        <v>0.97499999999999998</v>
      </c>
      <c r="B231" s="255">
        <v>10</v>
      </c>
      <c r="C231" s="12">
        <v>47087574</v>
      </c>
      <c r="D231" s="12">
        <v>47087591</v>
      </c>
      <c r="E231" s="12">
        <v>2</v>
      </c>
      <c r="F231" s="12" t="s">
        <v>11996</v>
      </c>
      <c r="G231" s="12">
        <v>47087704</v>
      </c>
      <c r="H231" s="12">
        <v>47087725</v>
      </c>
      <c r="I231" s="12">
        <v>1</v>
      </c>
      <c r="J231" s="12" t="s">
        <v>11997</v>
      </c>
      <c r="K231" s="12">
        <v>47087592</v>
      </c>
      <c r="L231" s="12">
        <v>47087703</v>
      </c>
      <c r="M231" s="12" t="s">
        <v>11998</v>
      </c>
      <c r="N231" s="12" t="s">
        <v>11999</v>
      </c>
      <c r="O231" s="27">
        <v>47086779</v>
      </c>
      <c r="P231" s="27">
        <v>47087916</v>
      </c>
      <c r="Q231" s="12" t="s">
        <v>33</v>
      </c>
      <c r="R231" s="12">
        <v>0</v>
      </c>
      <c r="S231" s="12" t="s">
        <v>15712</v>
      </c>
      <c r="T231" s="27" t="s">
        <v>90</v>
      </c>
      <c r="U231" s="12" t="s">
        <v>1375</v>
      </c>
      <c r="V231" s="256">
        <v>125.94272445820434</v>
      </c>
      <c r="W231" s="256">
        <v>333.43330689928626</v>
      </c>
    </row>
    <row r="232" spans="1:23" x14ac:dyDescent="0.2">
      <c r="A232" s="12">
        <v>0.99999899999999997</v>
      </c>
      <c r="B232" s="255">
        <v>10</v>
      </c>
      <c r="C232" s="12">
        <v>47087815</v>
      </c>
      <c r="D232" s="12">
        <v>47087830</v>
      </c>
      <c r="E232" s="12">
        <v>1</v>
      </c>
      <c r="F232" s="12" t="s">
        <v>12000</v>
      </c>
      <c r="G232" s="12">
        <v>47087679</v>
      </c>
      <c r="H232" s="12">
        <v>47087702</v>
      </c>
      <c r="I232" s="12">
        <v>1</v>
      </c>
      <c r="J232" s="12" t="s">
        <v>12001</v>
      </c>
      <c r="K232" s="12">
        <v>47087703</v>
      </c>
      <c r="L232" s="12">
        <v>47087814</v>
      </c>
      <c r="M232" s="12" t="s">
        <v>12002</v>
      </c>
      <c r="N232" s="12" t="s">
        <v>12003</v>
      </c>
      <c r="O232" s="27">
        <v>47086779</v>
      </c>
      <c r="P232" s="27">
        <v>47087916</v>
      </c>
      <c r="Q232" s="12" t="s">
        <v>40</v>
      </c>
      <c r="R232" s="12">
        <v>0</v>
      </c>
      <c r="S232" s="12" t="s">
        <v>15713</v>
      </c>
      <c r="T232" s="27" t="s">
        <v>90</v>
      </c>
      <c r="U232" s="12" t="s">
        <v>1376</v>
      </c>
      <c r="V232" s="256">
        <v>132.66718266253869</v>
      </c>
      <c r="W232" s="256">
        <v>353.22474226804121</v>
      </c>
    </row>
    <row r="233" spans="1:23" x14ac:dyDescent="0.2">
      <c r="A233" s="12">
        <v>0.99999899999999997</v>
      </c>
      <c r="B233" s="255">
        <v>10</v>
      </c>
      <c r="C233" s="12">
        <v>47087777</v>
      </c>
      <c r="D233" s="12">
        <v>47087792</v>
      </c>
      <c r="E233" s="12">
        <v>4</v>
      </c>
      <c r="F233" s="12" t="s">
        <v>12004</v>
      </c>
      <c r="G233" s="12">
        <v>47087905</v>
      </c>
      <c r="H233" s="12">
        <v>47087928</v>
      </c>
      <c r="I233" s="12">
        <v>1</v>
      </c>
      <c r="J233" s="12" t="s">
        <v>12005</v>
      </c>
      <c r="K233" s="12">
        <v>47087793</v>
      </c>
      <c r="L233" s="12">
        <v>47087904</v>
      </c>
      <c r="M233" s="12" t="s">
        <v>12006</v>
      </c>
      <c r="N233" s="12" t="s">
        <v>12007</v>
      </c>
      <c r="O233" s="27">
        <v>47086779</v>
      </c>
      <c r="P233" s="27">
        <v>47087916</v>
      </c>
      <c r="Q233" s="12" t="s">
        <v>33</v>
      </c>
      <c r="R233" s="12">
        <v>0</v>
      </c>
      <c r="S233" s="12" t="s">
        <v>15714</v>
      </c>
      <c r="T233" s="27" t="s">
        <v>90</v>
      </c>
      <c r="U233" s="12" t="s">
        <v>1377</v>
      </c>
      <c r="V233" s="256">
        <v>86.396284829721367</v>
      </c>
      <c r="W233" s="256">
        <v>219.5116574147502</v>
      </c>
    </row>
    <row r="234" spans="1:23" x14ac:dyDescent="0.2">
      <c r="A234" s="12">
        <v>0.99999899999999997</v>
      </c>
      <c r="B234" s="255">
        <v>10</v>
      </c>
      <c r="C234" s="12">
        <v>47088015</v>
      </c>
      <c r="D234" s="12">
        <v>47088032</v>
      </c>
      <c r="E234" s="12">
        <v>2</v>
      </c>
      <c r="F234" s="12" t="s">
        <v>12008</v>
      </c>
      <c r="G234" s="12">
        <v>47087881</v>
      </c>
      <c r="H234" s="12">
        <v>47087902</v>
      </c>
      <c r="I234" s="12">
        <v>1</v>
      </c>
      <c r="J234" s="12" t="s">
        <v>12009</v>
      </c>
      <c r="K234" s="12">
        <v>47087903</v>
      </c>
      <c r="L234" s="12">
        <v>47088014</v>
      </c>
      <c r="M234" s="12" t="s">
        <v>12010</v>
      </c>
      <c r="N234" s="12" t="s">
        <v>12011</v>
      </c>
      <c r="O234" s="27">
        <v>47086779</v>
      </c>
      <c r="P234" s="27">
        <v>47087916</v>
      </c>
      <c r="Q234" s="12" t="s">
        <v>40</v>
      </c>
      <c r="R234" s="12">
        <v>0</v>
      </c>
      <c r="S234" s="12" t="s">
        <v>15715</v>
      </c>
      <c r="T234" s="27" t="s">
        <v>90</v>
      </c>
      <c r="U234" s="12" t="s">
        <v>1378</v>
      </c>
      <c r="V234" s="256">
        <v>215.27708978328172</v>
      </c>
      <c r="W234" s="256">
        <v>589.1395717684378</v>
      </c>
    </row>
    <row r="235" spans="1:23" x14ac:dyDescent="0.2">
      <c r="A235" s="12">
        <v>0.97499999999999998</v>
      </c>
      <c r="B235" s="255">
        <v>10</v>
      </c>
      <c r="C235" s="12">
        <v>48738544</v>
      </c>
      <c r="D235" s="12">
        <v>48738560</v>
      </c>
      <c r="E235" s="12">
        <v>3</v>
      </c>
      <c r="F235" s="12" t="s">
        <v>12012</v>
      </c>
      <c r="G235" s="12">
        <v>48738673</v>
      </c>
      <c r="H235" s="12">
        <v>48738695</v>
      </c>
      <c r="I235" s="12">
        <v>2</v>
      </c>
      <c r="J235" s="12" t="s">
        <v>12013</v>
      </c>
      <c r="K235" s="12">
        <v>48738561</v>
      </c>
      <c r="L235" s="12">
        <v>48738672</v>
      </c>
      <c r="M235" s="12" t="s">
        <v>12014</v>
      </c>
      <c r="N235" s="12" t="s">
        <v>12015</v>
      </c>
      <c r="O235" s="27">
        <v>48738616</v>
      </c>
      <c r="P235" s="27">
        <v>48738691</v>
      </c>
      <c r="Q235" s="12" t="s">
        <v>33</v>
      </c>
      <c r="R235" s="12">
        <v>0</v>
      </c>
      <c r="S235" s="12" t="s">
        <v>15716</v>
      </c>
      <c r="T235" s="27" t="s">
        <v>1039</v>
      </c>
      <c r="U235" s="12" t="s">
        <v>1379</v>
      </c>
      <c r="V235" s="256">
        <v>37.571207430340557</v>
      </c>
      <c r="W235" s="256">
        <v>205.91467089611419</v>
      </c>
    </row>
    <row r="236" spans="1:23" x14ac:dyDescent="0.2">
      <c r="A236" s="12">
        <v>0.99999899999999997</v>
      </c>
      <c r="B236" s="255">
        <v>10</v>
      </c>
      <c r="C236" s="12">
        <v>48738772</v>
      </c>
      <c r="D236" s="12">
        <v>48738789</v>
      </c>
      <c r="E236" s="12">
        <v>3</v>
      </c>
      <c r="F236" s="12" t="s">
        <v>12016</v>
      </c>
      <c r="G236" s="12">
        <v>48738638</v>
      </c>
      <c r="H236" s="12">
        <v>48738659</v>
      </c>
      <c r="I236" s="12">
        <v>2</v>
      </c>
      <c r="J236" s="12" t="s">
        <v>12017</v>
      </c>
      <c r="K236" s="12">
        <v>48738660</v>
      </c>
      <c r="L236" s="12">
        <v>48738771</v>
      </c>
      <c r="M236" s="12" t="s">
        <v>12018</v>
      </c>
      <c r="N236" s="12" t="s">
        <v>12019</v>
      </c>
      <c r="O236" s="27">
        <v>48738616</v>
      </c>
      <c r="P236" s="27">
        <v>48738691</v>
      </c>
      <c r="Q236" s="12" t="s">
        <v>40</v>
      </c>
      <c r="R236" s="12">
        <v>0</v>
      </c>
      <c r="S236" s="12" t="s">
        <v>15717</v>
      </c>
      <c r="T236" s="27" t="s">
        <v>1039</v>
      </c>
      <c r="U236" s="12" t="s">
        <v>1380</v>
      </c>
      <c r="V236" s="256">
        <v>22.071207430340557</v>
      </c>
      <c r="W236" s="256">
        <v>108.8415543219667</v>
      </c>
    </row>
    <row r="237" spans="1:23" x14ac:dyDescent="0.2">
      <c r="A237" s="12">
        <v>0.9</v>
      </c>
      <c r="B237" s="255">
        <v>10</v>
      </c>
      <c r="C237" s="12">
        <v>48739364</v>
      </c>
      <c r="D237" s="12">
        <v>48739382</v>
      </c>
      <c r="E237" s="12">
        <v>2</v>
      </c>
      <c r="F237" s="12" t="s">
        <v>12020</v>
      </c>
      <c r="G237" s="12">
        <v>48739495</v>
      </c>
      <c r="H237" s="12">
        <v>48739515</v>
      </c>
      <c r="I237" s="12">
        <v>2</v>
      </c>
      <c r="J237" s="12" t="s">
        <v>12021</v>
      </c>
      <c r="K237" s="12">
        <v>48739383</v>
      </c>
      <c r="L237" s="12">
        <v>48739494</v>
      </c>
      <c r="M237" s="12" t="s">
        <v>12022</v>
      </c>
      <c r="N237" s="12" t="s">
        <v>12023</v>
      </c>
      <c r="O237" s="27">
        <v>48739383</v>
      </c>
      <c r="P237" s="27">
        <v>48739455</v>
      </c>
      <c r="Q237" s="12" t="s">
        <v>33</v>
      </c>
      <c r="R237" s="12">
        <v>0</v>
      </c>
      <c r="S237" s="12" t="s">
        <v>15718</v>
      </c>
      <c r="T237" s="27" t="s">
        <v>1039</v>
      </c>
      <c r="U237" s="12" t="s">
        <v>1381</v>
      </c>
      <c r="V237" s="256">
        <v>268.32972136222912</v>
      </c>
      <c r="W237" s="256">
        <v>111.10563045202221</v>
      </c>
    </row>
    <row r="238" spans="1:23" x14ac:dyDescent="0.2">
      <c r="A238" s="12">
        <v>0.9</v>
      </c>
      <c r="B238" s="255">
        <v>10</v>
      </c>
      <c r="C238" s="12">
        <v>48739495</v>
      </c>
      <c r="D238" s="12">
        <v>48739514</v>
      </c>
      <c r="E238" s="12">
        <v>2</v>
      </c>
      <c r="F238" s="12" t="s">
        <v>12024</v>
      </c>
      <c r="G238" s="12">
        <v>48739363</v>
      </c>
      <c r="H238" s="12">
        <v>48739382</v>
      </c>
      <c r="I238" s="12">
        <v>2</v>
      </c>
      <c r="J238" s="12" t="s">
        <v>12025</v>
      </c>
      <c r="K238" s="12">
        <v>48739383</v>
      </c>
      <c r="L238" s="12">
        <v>48739494</v>
      </c>
      <c r="M238" s="12" t="s">
        <v>12026</v>
      </c>
      <c r="N238" s="12" t="s">
        <v>12027</v>
      </c>
      <c r="O238" s="27">
        <v>48739383</v>
      </c>
      <c r="P238" s="27">
        <v>48739455</v>
      </c>
      <c r="Q238" s="12" t="s">
        <v>40</v>
      </c>
      <c r="R238" s="12">
        <v>0</v>
      </c>
      <c r="S238" s="12" t="s">
        <v>15719</v>
      </c>
      <c r="T238" s="27" t="s">
        <v>1039</v>
      </c>
      <c r="U238" s="12" t="s">
        <v>1382</v>
      </c>
      <c r="V238" s="256">
        <v>5.507739938080495</v>
      </c>
      <c r="W238" s="256">
        <v>27.021570182394925</v>
      </c>
    </row>
    <row r="239" spans="1:23" x14ac:dyDescent="0.2">
      <c r="A239" s="12">
        <v>0.99999899999999997</v>
      </c>
      <c r="B239" s="255">
        <v>10</v>
      </c>
      <c r="C239" s="12">
        <v>48751781</v>
      </c>
      <c r="D239" s="12">
        <v>48751799</v>
      </c>
      <c r="E239" s="12">
        <v>3</v>
      </c>
      <c r="F239" s="12" t="s">
        <v>12028</v>
      </c>
      <c r="G239" s="12">
        <v>48751912</v>
      </c>
      <c r="H239" s="12">
        <v>48751932</v>
      </c>
      <c r="I239" s="12">
        <v>3</v>
      </c>
      <c r="J239" s="12" t="s">
        <v>12029</v>
      </c>
      <c r="K239" s="12">
        <v>48751800</v>
      </c>
      <c r="L239" s="12">
        <v>48751911</v>
      </c>
      <c r="M239" s="12" t="s">
        <v>12030</v>
      </c>
      <c r="N239" s="12" t="s">
        <v>12031</v>
      </c>
      <c r="O239" s="27">
        <v>48751802</v>
      </c>
      <c r="P239" s="27">
        <v>48752027</v>
      </c>
      <c r="Q239" s="12" t="s">
        <v>33</v>
      </c>
      <c r="R239" s="12">
        <v>0</v>
      </c>
      <c r="S239" s="12" t="s">
        <v>15720</v>
      </c>
      <c r="T239" s="27" t="s">
        <v>1039</v>
      </c>
      <c r="U239" s="12" t="s">
        <v>1383</v>
      </c>
      <c r="V239" s="256">
        <v>73.125386996904027</v>
      </c>
      <c r="W239" s="256">
        <v>477.43029341792226</v>
      </c>
    </row>
    <row r="240" spans="1:23" x14ac:dyDescent="0.2">
      <c r="A240" s="12">
        <v>0.99999899999999997</v>
      </c>
      <c r="B240" s="255">
        <v>10</v>
      </c>
      <c r="C240" s="12">
        <v>48752023</v>
      </c>
      <c r="D240" s="12">
        <v>48752042</v>
      </c>
      <c r="E240" s="12">
        <v>3</v>
      </c>
      <c r="F240" s="12" t="s">
        <v>12032</v>
      </c>
      <c r="G240" s="12">
        <v>48751891</v>
      </c>
      <c r="H240" s="12">
        <v>48751910</v>
      </c>
      <c r="I240" s="12">
        <v>3</v>
      </c>
      <c r="J240" s="12" t="s">
        <v>12033</v>
      </c>
      <c r="K240" s="12">
        <v>48751911</v>
      </c>
      <c r="L240" s="12">
        <v>48752022</v>
      </c>
      <c r="M240" s="12" t="s">
        <v>12034</v>
      </c>
      <c r="N240" s="12" t="s">
        <v>12035</v>
      </c>
      <c r="O240" s="27">
        <v>48751802</v>
      </c>
      <c r="P240" s="27">
        <v>48752027</v>
      </c>
      <c r="Q240" s="12" t="s">
        <v>40</v>
      </c>
      <c r="R240" s="12">
        <v>0</v>
      </c>
      <c r="S240" s="12" t="s">
        <v>15721</v>
      </c>
      <c r="T240" s="27" t="s">
        <v>1039</v>
      </c>
      <c r="U240" s="12" t="s">
        <v>1384</v>
      </c>
      <c r="V240" s="256">
        <v>55.366873065015483</v>
      </c>
      <c r="W240" s="256">
        <v>279.66233148295004</v>
      </c>
    </row>
    <row r="241" spans="1:23" x14ac:dyDescent="0.2">
      <c r="A241" s="12">
        <v>0.99999899999999997</v>
      </c>
      <c r="B241" s="255">
        <v>10</v>
      </c>
      <c r="C241" s="12">
        <v>48751955</v>
      </c>
      <c r="D241" s="12">
        <v>48751971</v>
      </c>
      <c r="E241" s="12">
        <v>5</v>
      </c>
      <c r="F241" s="12" t="s">
        <v>12036</v>
      </c>
      <c r="G241" s="12">
        <v>48752084</v>
      </c>
      <c r="H241" s="12">
        <v>48752106</v>
      </c>
      <c r="I241" s="12">
        <v>3</v>
      </c>
      <c r="J241" s="12" t="s">
        <v>12037</v>
      </c>
      <c r="K241" s="12">
        <v>48751972</v>
      </c>
      <c r="L241" s="12">
        <v>48752083</v>
      </c>
      <c r="M241" s="12" t="s">
        <v>12038</v>
      </c>
      <c r="N241" s="12" t="s">
        <v>12039</v>
      </c>
      <c r="O241" s="27">
        <v>48751802</v>
      </c>
      <c r="P241" s="27">
        <v>48752027</v>
      </c>
      <c r="Q241" s="12" t="s">
        <v>33</v>
      </c>
      <c r="R241" s="12">
        <v>0</v>
      </c>
      <c r="S241" s="12" t="s">
        <v>15722</v>
      </c>
      <c r="T241" s="27" t="s">
        <v>1039</v>
      </c>
      <c r="U241" s="12" t="s">
        <v>1385</v>
      </c>
      <c r="V241" s="256">
        <v>19.41640866873065</v>
      </c>
      <c r="W241" s="256">
        <v>101.33893735130849</v>
      </c>
    </row>
    <row r="242" spans="1:23" x14ac:dyDescent="0.2">
      <c r="A242" s="12">
        <v>0.99999899999999997</v>
      </c>
      <c r="B242" s="255">
        <v>10</v>
      </c>
      <c r="C242" s="12">
        <v>48754750</v>
      </c>
      <c r="D242" s="12">
        <v>48754768</v>
      </c>
      <c r="E242" s="12">
        <v>3</v>
      </c>
      <c r="F242" s="12" t="s">
        <v>12040</v>
      </c>
      <c r="G242" s="12">
        <v>48754881</v>
      </c>
      <c r="H242" s="12">
        <v>48754901</v>
      </c>
      <c r="I242" s="12">
        <v>3</v>
      </c>
      <c r="J242" s="12" t="s">
        <v>12041</v>
      </c>
      <c r="K242" s="12">
        <v>48754769</v>
      </c>
      <c r="L242" s="12">
        <v>48754880</v>
      </c>
      <c r="M242" s="12" t="s">
        <v>12042</v>
      </c>
      <c r="N242" s="12" t="s">
        <v>12043</v>
      </c>
      <c r="O242" s="27">
        <v>48754793</v>
      </c>
      <c r="P242" s="27">
        <v>48755137</v>
      </c>
      <c r="Q242" s="12" t="s">
        <v>33</v>
      </c>
      <c r="R242" s="12">
        <v>0</v>
      </c>
      <c r="S242" s="12" t="s">
        <v>15723</v>
      </c>
      <c r="T242" s="27" t="s">
        <v>1039</v>
      </c>
      <c r="U242" s="12" t="s">
        <v>1386</v>
      </c>
      <c r="V242" s="256">
        <v>48.097523219814242</v>
      </c>
      <c r="W242" s="256">
        <v>252.55416336241078</v>
      </c>
    </row>
    <row r="243" spans="1:23" x14ac:dyDescent="0.2">
      <c r="A243" s="12">
        <v>0.99999899999999997</v>
      </c>
      <c r="B243" s="255">
        <v>10</v>
      </c>
      <c r="C243" s="12">
        <v>48754992</v>
      </c>
      <c r="D243" s="12">
        <v>48755010</v>
      </c>
      <c r="E243" s="12">
        <v>3</v>
      </c>
      <c r="F243" s="12" t="s">
        <v>12044</v>
      </c>
      <c r="G243" s="12">
        <v>48754859</v>
      </c>
      <c r="H243" s="12">
        <v>48754879</v>
      </c>
      <c r="I243" s="12">
        <v>3</v>
      </c>
      <c r="J243" s="12" t="s">
        <v>12045</v>
      </c>
      <c r="K243" s="12">
        <v>48754880</v>
      </c>
      <c r="L243" s="12">
        <v>48754991</v>
      </c>
      <c r="M243" s="12" t="s">
        <v>12046</v>
      </c>
      <c r="N243" s="12" t="s">
        <v>12047</v>
      </c>
      <c r="O243" s="27">
        <v>48754793</v>
      </c>
      <c r="P243" s="27">
        <v>48755137</v>
      </c>
      <c r="Q243" s="12" t="s">
        <v>40</v>
      </c>
      <c r="R243" s="12">
        <v>0</v>
      </c>
      <c r="S243" s="12" t="s">
        <v>15724</v>
      </c>
      <c r="T243" s="27" t="s">
        <v>1039</v>
      </c>
      <c r="U243" s="12" t="s">
        <v>1387</v>
      </c>
      <c r="V243" s="256">
        <v>16.413312693498451</v>
      </c>
      <c r="W243" s="256">
        <v>80.578905630452027</v>
      </c>
    </row>
    <row r="244" spans="1:23" x14ac:dyDescent="0.2">
      <c r="A244" s="12">
        <v>0.97499999999999998</v>
      </c>
      <c r="B244" s="255">
        <v>10</v>
      </c>
      <c r="C244" s="12">
        <v>48754969</v>
      </c>
      <c r="D244" s="12">
        <v>48754988</v>
      </c>
      <c r="E244" s="12">
        <v>2</v>
      </c>
      <c r="F244" s="12" t="s">
        <v>12048</v>
      </c>
      <c r="G244" s="12">
        <v>48755101</v>
      </c>
      <c r="H244" s="12">
        <v>48755120</v>
      </c>
      <c r="I244" s="12">
        <v>3</v>
      </c>
      <c r="J244" s="12" t="s">
        <v>12049</v>
      </c>
      <c r="K244" s="12">
        <v>48754989</v>
      </c>
      <c r="L244" s="12">
        <v>48755100</v>
      </c>
      <c r="M244" s="12" t="s">
        <v>12050</v>
      </c>
      <c r="N244" s="12" t="s">
        <v>12051</v>
      </c>
      <c r="O244" s="27">
        <v>48754793</v>
      </c>
      <c r="P244" s="27">
        <v>48755137</v>
      </c>
      <c r="Q244" s="12" t="s">
        <v>33</v>
      </c>
      <c r="R244" s="12">
        <v>0</v>
      </c>
      <c r="S244" s="12" t="s">
        <v>15725</v>
      </c>
      <c r="T244" s="27" t="s">
        <v>1039</v>
      </c>
      <c r="U244" s="12" t="s">
        <v>1388</v>
      </c>
      <c r="V244" s="256">
        <v>43.557275541795669</v>
      </c>
      <c r="W244" s="256">
        <v>241.02109436954797</v>
      </c>
    </row>
    <row r="245" spans="1:23" x14ac:dyDescent="0.2">
      <c r="A245" s="12">
        <v>0.99999899999999997</v>
      </c>
      <c r="B245" s="255">
        <v>10</v>
      </c>
      <c r="C245" s="12">
        <v>48755185</v>
      </c>
      <c r="D245" s="12">
        <v>48755201</v>
      </c>
      <c r="E245" s="12">
        <v>3</v>
      </c>
      <c r="F245" s="12" t="s">
        <v>12052</v>
      </c>
      <c r="G245" s="12">
        <v>48755050</v>
      </c>
      <c r="H245" s="12">
        <v>48755072</v>
      </c>
      <c r="I245" s="12">
        <v>3</v>
      </c>
      <c r="J245" s="12" t="s">
        <v>12053</v>
      </c>
      <c r="K245" s="12">
        <v>48755073</v>
      </c>
      <c r="L245" s="12">
        <v>48755184</v>
      </c>
      <c r="M245" s="12" t="s">
        <v>12054</v>
      </c>
      <c r="N245" s="12" t="s">
        <v>12055</v>
      </c>
      <c r="O245" s="27">
        <v>48754793</v>
      </c>
      <c r="P245" s="27">
        <v>48755137</v>
      </c>
      <c r="Q245" s="12" t="s">
        <v>40</v>
      </c>
      <c r="R245" s="12">
        <v>0</v>
      </c>
      <c r="S245" s="12" t="s">
        <v>15726</v>
      </c>
      <c r="T245" s="27" t="s">
        <v>1039</v>
      </c>
      <c r="U245" s="12" t="s">
        <v>1389</v>
      </c>
      <c r="V245" s="256">
        <v>28.212074303405572</v>
      </c>
      <c r="W245" s="256">
        <v>130.74686756542425</v>
      </c>
    </row>
    <row r="246" spans="1:23" x14ac:dyDescent="0.2">
      <c r="A246" s="12">
        <v>0.99999899999999997</v>
      </c>
      <c r="B246" s="255">
        <v>10</v>
      </c>
      <c r="C246" s="12">
        <v>48771256</v>
      </c>
      <c r="D246" s="12">
        <v>48771272</v>
      </c>
      <c r="E246" s="12">
        <v>4</v>
      </c>
      <c r="F246" s="12" t="s">
        <v>12056</v>
      </c>
      <c r="G246" s="12">
        <v>48771385</v>
      </c>
      <c r="H246" s="12">
        <v>48771407</v>
      </c>
      <c r="I246" s="12">
        <v>3</v>
      </c>
      <c r="J246" s="12" t="s">
        <v>12057</v>
      </c>
      <c r="K246" s="12">
        <v>48771273</v>
      </c>
      <c r="L246" s="12">
        <v>48771384</v>
      </c>
      <c r="M246" s="12" t="s">
        <v>12058</v>
      </c>
      <c r="N246" s="12" t="s">
        <v>12059</v>
      </c>
      <c r="O246" s="27">
        <v>48771310</v>
      </c>
      <c r="P246" s="27">
        <v>48771410</v>
      </c>
      <c r="Q246" s="12" t="s">
        <v>33</v>
      </c>
      <c r="R246" s="12">
        <v>0</v>
      </c>
      <c r="S246" s="12" t="s">
        <v>15727</v>
      </c>
      <c r="T246" s="27" t="s">
        <v>1039</v>
      </c>
      <c r="U246" s="12" t="s">
        <v>1390</v>
      </c>
      <c r="V246" s="256">
        <v>29.842105263157894</v>
      </c>
      <c r="W246" s="256">
        <v>165.77224425059475</v>
      </c>
    </row>
    <row r="247" spans="1:23" x14ac:dyDescent="0.2">
      <c r="A247" s="12">
        <v>0.99999899999999997</v>
      </c>
      <c r="B247" s="255">
        <v>10</v>
      </c>
      <c r="C247" s="12">
        <v>48771489</v>
      </c>
      <c r="D247" s="12">
        <v>48771507</v>
      </c>
      <c r="E247" s="12">
        <v>3</v>
      </c>
      <c r="F247" s="12" t="s">
        <v>12060</v>
      </c>
      <c r="G247" s="12">
        <v>48771356</v>
      </c>
      <c r="H247" s="12">
        <v>48771376</v>
      </c>
      <c r="I247" s="12">
        <v>3</v>
      </c>
      <c r="J247" s="12" t="s">
        <v>12061</v>
      </c>
      <c r="K247" s="12">
        <v>48771377</v>
      </c>
      <c r="L247" s="12">
        <v>48771488</v>
      </c>
      <c r="M247" s="12" t="s">
        <v>12062</v>
      </c>
      <c r="N247" s="12" t="s">
        <v>12063</v>
      </c>
      <c r="O247" s="27">
        <v>48771310</v>
      </c>
      <c r="P247" s="27">
        <v>48771410</v>
      </c>
      <c r="Q247" s="12" t="s">
        <v>40</v>
      </c>
      <c r="R247" s="12">
        <v>0</v>
      </c>
      <c r="S247" s="12" t="s">
        <v>15728</v>
      </c>
      <c r="T247" s="27" t="s">
        <v>1039</v>
      </c>
      <c r="U247" s="12" t="s">
        <v>1391</v>
      </c>
      <c r="V247" s="256">
        <v>85.032507739938083</v>
      </c>
      <c r="W247" s="256">
        <v>457.76050753370339</v>
      </c>
    </row>
    <row r="248" spans="1:23" x14ac:dyDescent="0.2">
      <c r="A248" s="12">
        <v>0.99999899999999997</v>
      </c>
      <c r="B248" s="255">
        <v>10</v>
      </c>
      <c r="C248" s="12">
        <v>48774192</v>
      </c>
      <c r="D248" s="12">
        <v>48774211</v>
      </c>
      <c r="E248" s="12">
        <v>3</v>
      </c>
      <c r="F248" s="12" t="s">
        <v>12064</v>
      </c>
      <c r="G248" s="12">
        <v>48774324</v>
      </c>
      <c r="H248" s="12">
        <v>48774343</v>
      </c>
      <c r="I248" s="12">
        <v>3</v>
      </c>
      <c r="J248" s="12" t="s">
        <v>12065</v>
      </c>
      <c r="K248" s="12">
        <v>48774212</v>
      </c>
      <c r="L248" s="12">
        <v>48774323</v>
      </c>
      <c r="M248" s="12" t="s">
        <v>12066</v>
      </c>
      <c r="N248" s="12" t="s">
        <v>12067</v>
      </c>
      <c r="O248" s="27">
        <v>48774220</v>
      </c>
      <c r="P248" s="27">
        <v>48774381</v>
      </c>
      <c r="Q248" s="12" t="s">
        <v>33</v>
      </c>
      <c r="R248" s="12">
        <v>0</v>
      </c>
      <c r="S248" s="12" t="s">
        <v>15729</v>
      </c>
      <c r="T248" s="27" t="s">
        <v>1039</v>
      </c>
      <c r="U248" s="12" t="s">
        <v>1392</v>
      </c>
      <c r="V248" s="256">
        <v>92.750773993808053</v>
      </c>
      <c r="W248" s="256">
        <v>530.30864393338618</v>
      </c>
    </row>
    <row r="249" spans="1:23" x14ac:dyDescent="0.2">
      <c r="A249" s="12">
        <v>0.99999899999999997</v>
      </c>
      <c r="B249" s="255">
        <v>10</v>
      </c>
      <c r="C249" s="12">
        <v>48774418</v>
      </c>
      <c r="D249" s="12">
        <v>48774437</v>
      </c>
      <c r="E249" s="12">
        <v>3</v>
      </c>
      <c r="F249" s="12" t="s">
        <v>12068</v>
      </c>
      <c r="G249" s="12">
        <v>48774286</v>
      </c>
      <c r="H249" s="12">
        <v>48774305</v>
      </c>
      <c r="I249" s="12">
        <v>3</v>
      </c>
      <c r="J249" s="12" t="s">
        <v>12069</v>
      </c>
      <c r="K249" s="12">
        <v>48774306</v>
      </c>
      <c r="L249" s="12">
        <v>48774417</v>
      </c>
      <c r="M249" s="12" t="s">
        <v>12070</v>
      </c>
      <c r="N249" s="12" t="s">
        <v>12071</v>
      </c>
      <c r="O249" s="27">
        <v>48774220</v>
      </c>
      <c r="P249" s="27">
        <v>48774381</v>
      </c>
      <c r="Q249" s="12" t="s">
        <v>40</v>
      </c>
      <c r="R249" s="12">
        <v>0</v>
      </c>
      <c r="S249" s="12" t="s">
        <v>15730</v>
      </c>
      <c r="T249" s="27" t="s">
        <v>1039</v>
      </c>
      <c r="U249" s="12" t="s">
        <v>1393</v>
      </c>
      <c r="V249" s="256">
        <v>70.671826625386998</v>
      </c>
      <c r="W249" s="256">
        <v>398.22680412371136</v>
      </c>
    </row>
    <row r="250" spans="1:23" x14ac:dyDescent="0.2">
      <c r="A250" s="12">
        <v>0.99999899999999997</v>
      </c>
      <c r="B250" s="255">
        <v>10</v>
      </c>
      <c r="C250" s="12">
        <v>48792635</v>
      </c>
      <c r="D250" s="12">
        <v>48792654</v>
      </c>
      <c r="E250" s="12">
        <v>3</v>
      </c>
      <c r="F250" s="12" t="s">
        <v>12072</v>
      </c>
      <c r="G250" s="12">
        <v>48792767</v>
      </c>
      <c r="H250" s="12">
        <v>48792786</v>
      </c>
      <c r="I250" s="12">
        <v>3</v>
      </c>
      <c r="J250" s="12" t="s">
        <v>12073</v>
      </c>
      <c r="K250" s="12">
        <v>48792655</v>
      </c>
      <c r="L250" s="12">
        <v>48792766</v>
      </c>
      <c r="M250" s="12" t="s">
        <v>12074</v>
      </c>
      <c r="N250" s="12" t="s">
        <v>12075</v>
      </c>
      <c r="O250" s="27">
        <v>48792682</v>
      </c>
      <c r="P250" s="27">
        <v>48792804</v>
      </c>
      <c r="Q250" s="12" t="s">
        <v>33</v>
      </c>
      <c r="R250" s="12">
        <v>0</v>
      </c>
      <c r="S250" s="12" t="s">
        <v>15731</v>
      </c>
      <c r="T250" s="27" t="s">
        <v>1039</v>
      </c>
      <c r="U250" s="12" t="s">
        <v>1394</v>
      </c>
      <c r="V250" s="256">
        <v>92.459752321981426</v>
      </c>
      <c r="W250" s="256">
        <v>567.67914353687547</v>
      </c>
    </row>
    <row r="251" spans="1:23" x14ac:dyDescent="0.2">
      <c r="A251" s="12">
        <v>0.99999899999999997</v>
      </c>
      <c r="B251" s="255">
        <v>10</v>
      </c>
      <c r="C251" s="12">
        <v>48792861</v>
      </c>
      <c r="D251" s="12">
        <v>48792880</v>
      </c>
      <c r="E251" s="12">
        <v>3</v>
      </c>
      <c r="F251" s="12" t="s">
        <v>12076</v>
      </c>
      <c r="G251" s="12">
        <v>48792729</v>
      </c>
      <c r="H251" s="12">
        <v>48792748</v>
      </c>
      <c r="I251" s="12">
        <v>3</v>
      </c>
      <c r="J251" s="12" t="s">
        <v>12077</v>
      </c>
      <c r="K251" s="12">
        <v>48792749</v>
      </c>
      <c r="L251" s="12">
        <v>48792860</v>
      </c>
      <c r="M251" s="12" t="s">
        <v>12078</v>
      </c>
      <c r="N251" s="12" t="s">
        <v>12079</v>
      </c>
      <c r="O251" s="27">
        <v>48792682</v>
      </c>
      <c r="P251" s="27">
        <v>48792804</v>
      </c>
      <c r="Q251" s="12" t="s">
        <v>40</v>
      </c>
      <c r="R251" s="12">
        <v>0</v>
      </c>
      <c r="S251" s="12" t="s">
        <v>15732</v>
      </c>
      <c r="T251" s="27" t="s">
        <v>1039</v>
      </c>
      <c r="U251" s="12" t="s">
        <v>1395</v>
      </c>
      <c r="V251" s="256">
        <v>66.224458204334368</v>
      </c>
      <c r="W251" s="256">
        <v>343.91895321173672</v>
      </c>
    </row>
    <row r="252" spans="1:23" x14ac:dyDescent="0.2">
      <c r="A252" s="12">
        <v>0.99999899999999997</v>
      </c>
      <c r="B252" s="255">
        <v>10</v>
      </c>
      <c r="C252" s="12">
        <v>48795278</v>
      </c>
      <c r="D252" s="12">
        <v>48795293</v>
      </c>
      <c r="E252" s="12">
        <v>4</v>
      </c>
      <c r="F252" s="12" t="s">
        <v>12080</v>
      </c>
      <c r="G252" s="12">
        <v>48795406</v>
      </c>
      <c r="H252" s="12">
        <v>48795429</v>
      </c>
      <c r="I252" s="12">
        <v>3</v>
      </c>
      <c r="J252" s="12" t="s">
        <v>12081</v>
      </c>
      <c r="K252" s="12">
        <v>48795294</v>
      </c>
      <c r="L252" s="12">
        <v>48795405</v>
      </c>
      <c r="M252" s="12" t="s">
        <v>12082</v>
      </c>
      <c r="N252" s="12" t="s">
        <v>12083</v>
      </c>
      <c r="O252" s="27">
        <v>48795342</v>
      </c>
      <c r="P252" s="27">
        <v>48795449</v>
      </c>
      <c r="Q252" s="12" t="s">
        <v>33</v>
      </c>
      <c r="R252" s="12">
        <v>0</v>
      </c>
      <c r="S252" s="12" t="s">
        <v>15733</v>
      </c>
      <c r="T252" s="27" t="s">
        <v>1039</v>
      </c>
      <c r="U252" s="12" t="s">
        <v>1396</v>
      </c>
      <c r="V252" s="256">
        <v>67.120743034055721</v>
      </c>
      <c r="W252" s="256">
        <v>385.81062648691517</v>
      </c>
    </row>
    <row r="253" spans="1:23" x14ac:dyDescent="0.2">
      <c r="A253" s="12">
        <v>0.97499999999999998</v>
      </c>
      <c r="B253" s="255">
        <v>10</v>
      </c>
      <c r="C253" s="12">
        <v>48795475</v>
      </c>
      <c r="D253" s="12">
        <v>48795493</v>
      </c>
      <c r="E253" s="12">
        <v>3</v>
      </c>
      <c r="F253" s="12" t="s">
        <v>12084</v>
      </c>
      <c r="G253" s="12">
        <v>48795342</v>
      </c>
      <c r="H253" s="12">
        <v>48795362</v>
      </c>
      <c r="I253" s="12">
        <v>3</v>
      </c>
      <c r="J253" s="12" t="s">
        <v>12085</v>
      </c>
      <c r="K253" s="12">
        <v>48795363</v>
      </c>
      <c r="L253" s="12">
        <v>48795474</v>
      </c>
      <c r="M253" s="12" t="s">
        <v>12086</v>
      </c>
      <c r="N253" s="12" t="s">
        <v>12087</v>
      </c>
      <c r="O253" s="27">
        <v>48795342</v>
      </c>
      <c r="P253" s="27">
        <v>48795449</v>
      </c>
      <c r="Q253" s="12" t="s">
        <v>40</v>
      </c>
      <c r="R253" s="12">
        <v>0</v>
      </c>
      <c r="S253" s="12" t="s">
        <v>15734</v>
      </c>
      <c r="T253" s="27" t="s">
        <v>1039</v>
      </c>
      <c r="U253" s="12" t="s">
        <v>1397</v>
      </c>
      <c r="V253" s="256">
        <v>96.648606811145513</v>
      </c>
      <c r="W253" s="256">
        <v>625.88532910388585</v>
      </c>
    </row>
    <row r="254" spans="1:23" x14ac:dyDescent="0.2">
      <c r="A254" s="12">
        <v>0.99999899999999997</v>
      </c>
      <c r="B254" s="255">
        <v>10</v>
      </c>
      <c r="C254" s="12">
        <v>48798603</v>
      </c>
      <c r="D254" s="12">
        <v>48798622</v>
      </c>
      <c r="E254" s="12">
        <v>3</v>
      </c>
      <c r="F254" s="12" t="s">
        <v>12088</v>
      </c>
      <c r="G254" s="12">
        <v>48798735</v>
      </c>
      <c r="H254" s="12">
        <v>48798754</v>
      </c>
      <c r="I254" s="12">
        <v>3</v>
      </c>
      <c r="J254" s="12" t="s">
        <v>12089</v>
      </c>
      <c r="K254" s="12">
        <v>48798623</v>
      </c>
      <c r="L254" s="12">
        <v>48798734</v>
      </c>
      <c r="M254" s="12" t="s">
        <v>12090</v>
      </c>
      <c r="N254" s="12" t="s">
        <v>12091</v>
      </c>
      <c r="O254" s="27">
        <v>48798640</v>
      </c>
      <c r="P254" s="27">
        <v>48798744</v>
      </c>
      <c r="Q254" s="12" t="s">
        <v>33</v>
      </c>
      <c r="R254" s="12">
        <v>0</v>
      </c>
      <c r="S254" s="12" t="s">
        <v>15735</v>
      </c>
      <c r="T254" s="27" t="s">
        <v>1039</v>
      </c>
      <c r="U254" s="12" t="s">
        <v>1398</v>
      </c>
      <c r="V254" s="256">
        <v>30.637770897832816</v>
      </c>
      <c r="W254" s="256">
        <v>154.09310071371928</v>
      </c>
    </row>
    <row r="255" spans="1:23" x14ac:dyDescent="0.2">
      <c r="A255" s="12">
        <v>0.99999899999999997</v>
      </c>
      <c r="B255" s="255">
        <v>10</v>
      </c>
      <c r="C255" s="12">
        <v>48798840</v>
      </c>
      <c r="D255" s="12">
        <v>48798858</v>
      </c>
      <c r="E255" s="12">
        <v>3</v>
      </c>
      <c r="F255" s="12" t="s">
        <v>12092</v>
      </c>
      <c r="G255" s="12">
        <v>48798707</v>
      </c>
      <c r="H255" s="12">
        <v>48798727</v>
      </c>
      <c r="I255" s="12">
        <v>3</v>
      </c>
      <c r="J255" s="12" t="s">
        <v>12093</v>
      </c>
      <c r="K255" s="12">
        <v>48798728</v>
      </c>
      <c r="L255" s="12">
        <v>48798839</v>
      </c>
      <c r="M255" s="12" t="s">
        <v>12094</v>
      </c>
      <c r="N255" s="12" t="s">
        <v>12095</v>
      </c>
      <c r="O255" s="27">
        <v>48798640</v>
      </c>
      <c r="P255" s="27">
        <v>48798744</v>
      </c>
      <c r="Q255" s="12" t="s">
        <v>40</v>
      </c>
      <c r="R255" s="12">
        <v>0</v>
      </c>
      <c r="S255" s="12" t="s">
        <v>15736</v>
      </c>
      <c r="T255" s="27" t="s">
        <v>1039</v>
      </c>
      <c r="U255" s="12" t="s">
        <v>1399</v>
      </c>
      <c r="V255" s="256">
        <v>72.916408668730654</v>
      </c>
      <c r="W255" s="256">
        <v>396.4742268041237</v>
      </c>
    </row>
    <row r="256" spans="1:23" x14ac:dyDescent="0.2">
      <c r="A256" s="12">
        <v>0.99999899999999997</v>
      </c>
      <c r="B256" s="255">
        <v>10</v>
      </c>
      <c r="C256" s="12">
        <v>48806803</v>
      </c>
      <c r="D256" s="12">
        <v>48806821</v>
      </c>
      <c r="E256" s="12">
        <v>3</v>
      </c>
      <c r="F256" s="12" t="s">
        <v>12096</v>
      </c>
      <c r="G256" s="12">
        <v>48806934</v>
      </c>
      <c r="H256" s="12">
        <v>48806954</v>
      </c>
      <c r="I256" s="12">
        <v>3</v>
      </c>
      <c r="J256" s="12" t="s">
        <v>12097</v>
      </c>
      <c r="K256" s="12">
        <v>48806822</v>
      </c>
      <c r="L256" s="12">
        <v>48806933</v>
      </c>
      <c r="M256" s="12" t="s">
        <v>12098</v>
      </c>
      <c r="N256" s="12" t="s">
        <v>12099</v>
      </c>
      <c r="O256" s="27">
        <v>48806824</v>
      </c>
      <c r="P256" s="27">
        <v>48806878</v>
      </c>
      <c r="Q256" s="12" t="s">
        <v>33</v>
      </c>
      <c r="R256" s="12">
        <v>0</v>
      </c>
      <c r="S256" s="12" t="s">
        <v>15737</v>
      </c>
      <c r="T256" s="27" t="s">
        <v>1039</v>
      </c>
      <c r="U256" s="12" t="s">
        <v>1400</v>
      </c>
      <c r="V256" s="256">
        <v>51.335913312693499</v>
      </c>
      <c r="W256" s="256">
        <v>278.40745440126881</v>
      </c>
    </row>
    <row r="257" spans="1:23" x14ac:dyDescent="0.2">
      <c r="A257" s="12">
        <v>0.99999899999999997</v>
      </c>
      <c r="B257" s="255">
        <v>10</v>
      </c>
      <c r="C257" s="12">
        <v>48806935</v>
      </c>
      <c r="D257" s="12">
        <v>48806952</v>
      </c>
      <c r="E257" s="12">
        <v>3</v>
      </c>
      <c r="F257" s="12" t="s">
        <v>12100</v>
      </c>
      <c r="G257" s="12">
        <v>48806801</v>
      </c>
      <c r="H257" s="12">
        <v>48806822</v>
      </c>
      <c r="I257" s="12">
        <v>3</v>
      </c>
      <c r="J257" s="12" t="s">
        <v>12101</v>
      </c>
      <c r="K257" s="12">
        <v>48806823</v>
      </c>
      <c r="L257" s="12">
        <v>48806934</v>
      </c>
      <c r="M257" s="12" t="s">
        <v>12102</v>
      </c>
      <c r="N257" s="12" t="s">
        <v>12103</v>
      </c>
      <c r="O257" s="27">
        <v>48806824</v>
      </c>
      <c r="P257" s="27">
        <v>48806878</v>
      </c>
      <c r="Q257" s="12" t="s">
        <v>40</v>
      </c>
      <c r="R257" s="12">
        <v>0</v>
      </c>
      <c r="S257" s="12" t="s">
        <v>15738</v>
      </c>
      <c r="T257" s="27" t="s">
        <v>1039</v>
      </c>
      <c r="U257" s="12" t="s">
        <v>1401</v>
      </c>
      <c r="V257" s="256">
        <v>76.863777089783284</v>
      </c>
      <c r="W257" s="256">
        <v>339.42870737509912</v>
      </c>
    </row>
    <row r="258" spans="1:23" x14ac:dyDescent="0.2">
      <c r="A258" s="12">
        <v>0.97499999999999998</v>
      </c>
      <c r="B258" s="255">
        <v>10</v>
      </c>
      <c r="C258" s="12">
        <v>48827496</v>
      </c>
      <c r="D258" s="12">
        <v>48827512</v>
      </c>
      <c r="E258" s="12">
        <v>3</v>
      </c>
      <c r="F258" s="12" t="s">
        <v>12104</v>
      </c>
      <c r="G258" s="12">
        <v>48827625</v>
      </c>
      <c r="H258" s="12">
        <v>48827647</v>
      </c>
      <c r="I258" s="12">
        <v>3</v>
      </c>
      <c r="J258" s="12" t="s">
        <v>12105</v>
      </c>
      <c r="K258" s="12">
        <v>48827513</v>
      </c>
      <c r="L258" s="12">
        <v>48827624</v>
      </c>
      <c r="M258" s="12" t="s">
        <v>12106</v>
      </c>
      <c r="N258" s="12" t="s">
        <v>12107</v>
      </c>
      <c r="O258" s="27">
        <v>48827515</v>
      </c>
      <c r="P258" s="27">
        <v>48827531</v>
      </c>
      <c r="Q258" s="12" t="s">
        <v>33</v>
      </c>
      <c r="R258" s="12">
        <v>0</v>
      </c>
      <c r="S258" s="12" t="s">
        <v>15739</v>
      </c>
      <c r="T258" s="27" t="s">
        <v>1039</v>
      </c>
      <c r="U258" s="12" t="s">
        <v>1402</v>
      </c>
      <c r="V258" s="256">
        <v>15.479876160990711</v>
      </c>
      <c r="W258" s="256">
        <v>87.131324345757335</v>
      </c>
    </row>
    <row r="259" spans="1:23" x14ac:dyDescent="0.2">
      <c r="A259" s="12">
        <v>0.99999899999999997</v>
      </c>
      <c r="B259" s="255">
        <v>10</v>
      </c>
      <c r="C259" s="12">
        <v>48827606</v>
      </c>
      <c r="D259" s="12">
        <v>48827622</v>
      </c>
      <c r="E259" s="12">
        <v>3</v>
      </c>
      <c r="F259" s="12" t="s">
        <v>12108</v>
      </c>
      <c r="G259" s="12">
        <v>48827471</v>
      </c>
      <c r="H259" s="12">
        <v>48827493</v>
      </c>
      <c r="I259" s="12">
        <v>3</v>
      </c>
      <c r="J259" s="12" t="s">
        <v>12109</v>
      </c>
      <c r="K259" s="12">
        <v>48827494</v>
      </c>
      <c r="L259" s="12">
        <v>48827605</v>
      </c>
      <c r="M259" s="12" t="s">
        <v>12110</v>
      </c>
      <c r="N259" s="12" t="s">
        <v>12111</v>
      </c>
      <c r="O259" s="27">
        <v>48827515</v>
      </c>
      <c r="P259" s="27">
        <v>48827531</v>
      </c>
      <c r="Q259" s="12" t="s">
        <v>40</v>
      </c>
      <c r="R259" s="12">
        <v>0</v>
      </c>
      <c r="S259" s="12" t="s">
        <v>15740</v>
      </c>
      <c r="T259" s="27" t="s">
        <v>1039</v>
      </c>
      <c r="U259" s="12" t="s">
        <v>1403</v>
      </c>
      <c r="V259" s="256">
        <v>129.45201238390092</v>
      </c>
      <c r="W259" s="256">
        <v>597.01300555114983</v>
      </c>
    </row>
    <row r="260" spans="1:23" x14ac:dyDescent="0.2">
      <c r="A260" s="12">
        <v>0.99999899999999997</v>
      </c>
      <c r="B260" s="255">
        <v>10</v>
      </c>
      <c r="C260" s="12">
        <v>49365339</v>
      </c>
      <c r="D260" s="12">
        <v>49365355</v>
      </c>
      <c r="E260" s="12">
        <v>3</v>
      </c>
      <c r="F260" s="12" t="s">
        <v>12112</v>
      </c>
      <c r="G260" s="12">
        <v>49365468</v>
      </c>
      <c r="H260" s="12">
        <v>49365490</v>
      </c>
      <c r="I260" s="12">
        <v>3</v>
      </c>
      <c r="J260" s="12" t="s">
        <v>12113</v>
      </c>
      <c r="K260" s="12">
        <v>49365356</v>
      </c>
      <c r="L260" s="12">
        <v>49365467</v>
      </c>
      <c r="M260" s="12" t="s">
        <v>12114</v>
      </c>
      <c r="N260" s="12" t="s">
        <v>12115</v>
      </c>
      <c r="O260" s="27">
        <v>49365360</v>
      </c>
      <c r="P260" s="27">
        <v>49365418</v>
      </c>
      <c r="Q260" s="12" t="s">
        <v>33</v>
      </c>
      <c r="R260" s="12">
        <v>0</v>
      </c>
      <c r="S260" s="12" t="s">
        <v>15741</v>
      </c>
      <c r="T260" s="27" t="s">
        <v>95</v>
      </c>
      <c r="U260" s="12" t="s">
        <v>1404</v>
      </c>
      <c r="V260" s="256">
        <v>544.21207430340553</v>
      </c>
      <c r="W260" s="256">
        <v>63.244726407613008</v>
      </c>
    </row>
    <row r="261" spans="1:23" x14ac:dyDescent="0.2">
      <c r="A261" s="12">
        <v>0.99999899999999997</v>
      </c>
      <c r="B261" s="255">
        <v>10</v>
      </c>
      <c r="C261" s="12">
        <v>49365466</v>
      </c>
      <c r="D261" s="12">
        <v>49365483</v>
      </c>
      <c r="E261" s="12">
        <v>3</v>
      </c>
      <c r="F261" s="12" t="s">
        <v>12116</v>
      </c>
      <c r="G261" s="12">
        <v>49365332</v>
      </c>
      <c r="H261" s="12">
        <v>49365353</v>
      </c>
      <c r="I261" s="12">
        <v>3</v>
      </c>
      <c r="J261" s="12" t="s">
        <v>12117</v>
      </c>
      <c r="K261" s="12">
        <v>49365354</v>
      </c>
      <c r="L261" s="12">
        <v>49365465</v>
      </c>
      <c r="M261" s="12" t="s">
        <v>12118</v>
      </c>
      <c r="N261" s="12" t="s">
        <v>12119</v>
      </c>
      <c r="O261" s="27">
        <v>49365360</v>
      </c>
      <c r="P261" s="27">
        <v>49365418</v>
      </c>
      <c r="Q261" s="12" t="s">
        <v>40</v>
      </c>
      <c r="R261" s="12">
        <v>0</v>
      </c>
      <c r="S261" s="12" t="s">
        <v>15742</v>
      </c>
      <c r="T261" s="27" t="s">
        <v>95</v>
      </c>
      <c r="U261" s="12" t="s">
        <v>1405</v>
      </c>
      <c r="V261" s="256">
        <v>196.9922600619195</v>
      </c>
      <c r="W261" s="256">
        <v>332.00158604282313</v>
      </c>
    </row>
    <row r="262" spans="1:23" x14ac:dyDescent="0.2">
      <c r="A262" s="12">
        <v>0.99999899999999997</v>
      </c>
      <c r="B262" s="255">
        <v>10</v>
      </c>
      <c r="C262" s="12">
        <v>49367226</v>
      </c>
      <c r="D262" s="12">
        <v>49367242</v>
      </c>
      <c r="E262" s="12">
        <v>4</v>
      </c>
      <c r="F262" s="12" t="s">
        <v>12120</v>
      </c>
      <c r="G262" s="12">
        <v>49367355</v>
      </c>
      <c r="H262" s="12">
        <v>49367377</v>
      </c>
      <c r="I262" s="12">
        <v>3</v>
      </c>
      <c r="J262" s="12" t="s">
        <v>12121</v>
      </c>
      <c r="K262" s="12">
        <v>49367243</v>
      </c>
      <c r="L262" s="12">
        <v>49367354</v>
      </c>
      <c r="M262" s="12" t="s">
        <v>12122</v>
      </c>
      <c r="N262" s="12" t="s">
        <v>12123</v>
      </c>
      <c r="O262" s="27">
        <v>49367246</v>
      </c>
      <c r="P262" s="27">
        <v>49367286</v>
      </c>
      <c r="Q262" s="12" t="s">
        <v>33</v>
      </c>
      <c r="R262" s="12">
        <v>0</v>
      </c>
      <c r="S262" s="12" t="s">
        <v>15743</v>
      </c>
      <c r="T262" s="27" t="s">
        <v>95</v>
      </c>
      <c r="U262" s="12" t="s">
        <v>1406</v>
      </c>
      <c r="V262" s="256">
        <v>21.547987616099071</v>
      </c>
      <c r="W262" s="256">
        <v>97.947026169706575</v>
      </c>
    </row>
    <row r="263" spans="1:23" x14ac:dyDescent="0.2">
      <c r="A263" s="12">
        <v>0.99999899999999997</v>
      </c>
      <c r="B263" s="255">
        <v>10</v>
      </c>
      <c r="C263" s="12">
        <v>49367358</v>
      </c>
      <c r="D263" s="12">
        <v>49367376</v>
      </c>
      <c r="E263" s="12">
        <v>3</v>
      </c>
      <c r="F263" s="12" t="s">
        <v>12124</v>
      </c>
      <c r="G263" s="12">
        <v>49367225</v>
      </c>
      <c r="H263" s="12">
        <v>49367245</v>
      </c>
      <c r="I263" s="12">
        <v>3</v>
      </c>
      <c r="J263" s="12" t="s">
        <v>12125</v>
      </c>
      <c r="K263" s="12">
        <v>49367246</v>
      </c>
      <c r="L263" s="12">
        <v>49367357</v>
      </c>
      <c r="M263" s="12" t="s">
        <v>12126</v>
      </c>
      <c r="N263" s="12" t="s">
        <v>12127</v>
      </c>
      <c r="O263" s="27">
        <v>49367246</v>
      </c>
      <c r="P263" s="27">
        <v>49367286</v>
      </c>
      <c r="Q263" s="12" t="s">
        <v>40</v>
      </c>
      <c r="R263" s="12">
        <v>0</v>
      </c>
      <c r="S263" s="12" t="s">
        <v>15744</v>
      </c>
      <c r="T263" s="27" t="s">
        <v>95</v>
      </c>
      <c r="U263" s="12" t="s">
        <v>1407</v>
      </c>
      <c r="V263" s="256">
        <v>71.292569659442719</v>
      </c>
      <c r="W263" s="256">
        <v>325.57509912767642</v>
      </c>
    </row>
    <row r="264" spans="1:23" x14ac:dyDescent="0.2">
      <c r="A264" s="12">
        <v>0.99999899999999997</v>
      </c>
      <c r="B264" s="255">
        <v>10</v>
      </c>
      <c r="C264" s="12">
        <v>49371348</v>
      </c>
      <c r="D264" s="12">
        <v>49371365</v>
      </c>
      <c r="E264" s="12">
        <v>4</v>
      </c>
      <c r="F264" s="12" t="s">
        <v>12128</v>
      </c>
      <c r="G264" s="12">
        <v>49371478</v>
      </c>
      <c r="H264" s="12">
        <v>49371499</v>
      </c>
      <c r="I264" s="12">
        <v>3</v>
      </c>
      <c r="J264" s="12" t="s">
        <v>12129</v>
      </c>
      <c r="K264" s="12">
        <v>49371366</v>
      </c>
      <c r="L264" s="12">
        <v>49371477</v>
      </c>
      <c r="M264" s="12" t="s">
        <v>12130</v>
      </c>
      <c r="N264" s="12" t="s">
        <v>12131</v>
      </c>
      <c r="O264" s="27">
        <v>49371366</v>
      </c>
      <c r="P264" s="27">
        <v>49371719</v>
      </c>
      <c r="Q264" s="12" t="s">
        <v>33</v>
      </c>
      <c r="R264" s="12">
        <v>0</v>
      </c>
      <c r="S264" s="12" t="s">
        <v>15745</v>
      </c>
      <c r="T264" s="27" t="s">
        <v>95</v>
      </c>
      <c r="U264" s="12" t="s">
        <v>1408</v>
      </c>
      <c r="V264" s="256">
        <v>80.179566563467489</v>
      </c>
      <c r="W264" s="256">
        <v>251.58747026169706</v>
      </c>
    </row>
    <row r="265" spans="1:23" x14ac:dyDescent="0.2">
      <c r="A265" s="12">
        <v>0.99999899999999997</v>
      </c>
      <c r="B265" s="255">
        <v>10</v>
      </c>
      <c r="C265" s="12">
        <v>49371582</v>
      </c>
      <c r="D265" s="12">
        <v>49371597</v>
      </c>
      <c r="E265" s="12">
        <v>9</v>
      </c>
      <c r="F265" s="12" t="s">
        <v>12132</v>
      </c>
      <c r="G265" s="12">
        <v>49371446</v>
      </c>
      <c r="H265" s="12">
        <v>49371469</v>
      </c>
      <c r="I265" s="12">
        <v>3</v>
      </c>
      <c r="J265" s="12" t="s">
        <v>12133</v>
      </c>
      <c r="K265" s="12">
        <v>49371470</v>
      </c>
      <c r="L265" s="12">
        <v>49371581</v>
      </c>
      <c r="M265" s="12" t="s">
        <v>12134</v>
      </c>
      <c r="N265" s="12" t="s">
        <v>12135</v>
      </c>
      <c r="O265" s="27">
        <v>49371366</v>
      </c>
      <c r="P265" s="27">
        <v>49371719</v>
      </c>
      <c r="Q265" s="12" t="s">
        <v>40</v>
      </c>
      <c r="R265" s="12">
        <v>0</v>
      </c>
      <c r="S265" s="12" t="s">
        <v>15746</v>
      </c>
      <c r="T265" s="27" t="s">
        <v>95</v>
      </c>
      <c r="U265" s="12" t="s">
        <v>1409</v>
      </c>
      <c r="V265" s="256">
        <v>56.377708978328172</v>
      </c>
      <c r="W265" s="256">
        <v>265.60983346550358</v>
      </c>
    </row>
    <row r="266" spans="1:23" x14ac:dyDescent="0.2">
      <c r="A266" s="12">
        <v>0.99999899999999997</v>
      </c>
      <c r="B266" s="255">
        <v>10</v>
      </c>
      <c r="C266" s="12">
        <v>49371558</v>
      </c>
      <c r="D266" s="12">
        <v>49371574</v>
      </c>
      <c r="E266" s="12">
        <v>4</v>
      </c>
      <c r="F266" s="12" t="s">
        <v>12136</v>
      </c>
      <c r="G266" s="12">
        <v>49371687</v>
      </c>
      <c r="H266" s="12">
        <v>49371709</v>
      </c>
      <c r="I266" s="12">
        <v>3</v>
      </c>
      <c r="J266" s="12" t="s">
        <v>12137</v>
      </c>
      <c r="K266" s="12">
        <v>49371575</v>
      </c>
      <c r="L266" s="12">
        <v>49371686</v>
      </c>
      <c r="M266" s="12" t="s">
        <v>12138</v>
      </c>
      <c r="N266" s="12" t="s">
        <v>12139</v>
      </c>
      <c r="O266" s="27">
        <v>49371366</v>
      </c>
      <c r="P266" s="27">
        <v>49371719</v>
      </c>
      <c r="Q266" s="12" t="s">
        <v>33</v>
      </c>
      <c r="R266" s="12">
        <v>0</v>
      </c>
      <c r="S266" s="12" t="s">
        <v>15747</v>
      </c>
      <c r="T266" s="27" t="s">
        <v>95</v>
      </c>
      <c r="U266" s="12" t="s">
        <v>1410</v>
      </c>
      <c r="V266" s="256">
        <v>49.020123839009287</v>
      </c>
      <c r="W266" s="256">
        <v>219.23409992069787</v>
      </c>
    </row>
    <row r="267" spans="1:23" x14ac:dyDescent="0.2">
      <c r="A267" s="12">
        <v>0.99999899999999997</v>
      </c>
      <c r="B267" s="255">
        <v>10</v>
      </c>
      <c r="C267" s="12">
        <v>49371795</v>
      </c>
      <c r="D267" s="12">
        <v>49371814</v>
      </c>
      <c r="E267" s="12">
        <v>3</v>
      </c>
      <c r="F267" s="12" t="s">
        <v>12140</v>
      </c>
      <c r="G267" s="12">
        <v>49371663</v>
      </c>
      <c r="H267" s="12">
        <v>49371682</v>
      </c>
      <c r="I267" s="12">
        <v>3</v>
      </c>
      <c r="J267" s="12" t="s">
        <v>12141</v>
      </c>
      <c r="K267" s="12">
        <v>49371683</v>
      </c>
      <c r="L267" s="12">
        <v>49371794</v>
      </c>
      <c r="M267" s="12" t="s">
        <v>12142</v>
      </c>
      <c r="N267" s="12" t="s">
        <v>12143</v>
      </c>
      <c r="O267" s="27">
        <v>49371366</v>
      </c>
      <c r="P267" s="27">
        <v>49371719</v>
      </c>
      <c r="Q267" s="12" t="s">
        <v>40</v>
      </c>
      <c r="R267" s="12">
        <v>0</v>
      </c>
      <c r="S267" s="12" t="s">
        <v>15748</v>
      </c>
      <c r="T267" s="27" t="s">
        <v>95</v>
      </c>
      <c r="U267" s="12" t="s">
        <v>1411</v>
      </c>
      <c r="V267" s="256">
        <v>101.91021671826626</v>
      </c>
      <c r="W267" s="256">
        <v>515.98366375892147</v>
      </c>
    </row>
    <row r="268" spans="1:23" x14ac:dyDescent="0.2">
      <c r="A268" s="12">
        <v>0.99999899999999997</v>
      </c>
      <c r="B268" s="255">
        <v>10</v>
      </c>
      <c r="C268" s="12">
        <v>49376610</v>
      </c>
      <c r="D268" s="12">
        <v>49376627</v>
      </c>
      <c r="E268" s="12">
        <v>3</v>
      </c>
      <c r="F268" s="12" t="s">
        <v>12144</v>
      </c>
      <c r="G268" s="12">
        <v>49376740</v>
      </c>
      <c r="H268" s="12">
        <v>49376761</v>
      </c>
      <c r="I268" s="12">
        <v>1</v>
      </c>
      <c r="J268" s="12" t="s">
        <v>12145</v>
      </c>
      <c r="K268" s="12">
        <v>49376628</v>
      </c>
      <c r="L268" s="12">
        <v>49376739</v>
      </c>
      <c r="M268" s="12" t="s">
        <v>12146</v>
      </c>
      <c r="N268" s="12" t="s">
        <v>12147</v>
      </c>
      <c r="O268" s="27">
        <v>49376633</v>
      </c>
      <c r="P268" s="27">
        <v>49376741</v>
      </c>
      <c r="Q268" s="12" t="s">
        <v>33</v>
      </c>
      <c r="R268" s="12">
        <v>0</v>
      </c>
      <c r="S268" s="12" t="s">
        <v>15749</v>
      </c>
      <c r="T268" s="27" t="s">
        <v>95</v>
      </c>
      <c r="U268" s="12" t="s">
        <v>1412</v>
      </c>
      <c r="V268" s="256">
        <v>70.803405572755423</v>
      </c>
      <c r="W268" s="256">
        <v>418.18826328310865</v>
      </c>
    </row>
    <row r="269" spans="1:23" x14ac:dyDescent="0.2">
      <c r="A269" s="12">
        <v>0.99999899999999997</v>
      </c>
      <c r="B269" s="255">
        <v>10</v>
      </c>
      <c r="C269" s="12">
        <v>49376850</v>
      </c>
      <c r="D269" s="12">
        <v>49376868</v>
      </c>
      <c r="E269" s="12">
        <v>3</v>
      </c>
      <c r="F269" s="12" t="s">
        <v>12148</v>
      </c>
      <c r="G269" s="12">
        <v>49376717</v>
      </c>
      <c r="H269" s="12">
        <v>49376737</v>
      </c>
      <c r="I269" s="12">
        <v>3</v>
      </c>
      <c r="J269" s="12" t="s">
        <v>12149</v>
      </c>
      <c r="K269" s="12">
        <v>49376738</v>
      </c>
      <c r="L269" s="12">
        <v>49376849</v>
      </c>
      <c r="M269" s="12" t="s">
        <v>12150</v>
      </c>
      <c r="N269" s="12" t="s">
        <v>12151</v>
      </c>
      <c r="O269" s="27">
        <v>49376633</v>
      </c>
      <c r="P269" s="27">
        <v>49376741</v>
      </c>
      <c r="Q269" s="12" t="s">
        <v>40</v>
      </c>
      <c r="R269" s="12">
        <v>0</v>
      </c>
      <c r="S269" s="12" t="s">
        <v>15750</v>
      </c>
      <c r="T269" s="27" t="s">
        <v>95</v>
      </c>
      <c r="U269" s="12" t="s">
        <v>1413</v>
      </c>
      <c r="V269" s="256">
        <v>74.773993808049539</v>
      </c>
      <c r="W269" s="256">
        <v>377.98858049167325</v>
      </c>
    </row>
    <row r="270" spans="1:23" x14ac:dyDescent="0.2">
      <c r="A270" s="12">
        <v>0.99999899999999997</v>
      </c>
      <c r="B270" s="255">
        <v>10</v>
      </c>
      <c r="C270" s="12">
        <v>49379001</v>
      </c>
      <c r="D270" s="12">
        <v>49379018</v>
      </c>
      <c r="E270" s="12">
        <v>3</v>
      </c>
      <c r="F270" s="12" t="s">
        <v>12152</v>
      </c>
      <c r="G270" s="12">
        <v>49379131</v>
      </c>
      <c r="H270" s="12">
        <v>49379152</v>
      </c>
      <c r="I270" s="12">
        <v>3</v>
      </c>
      <c r="J270" s="12" t="s">
        <v>12153</v>
      </c>
      <c r="K270" s="12">
        <v>49379019</v>
      </c>
      <c r="L270" s="12">
        <v>49379130</v>
      </c>
      <c r="M270" s="12" t="s">
        <v>12154</v>
      </c>
      <c r="N270" s="12" t="s">
        <v>12155</v>
      </c>
      <c r="O270" s="27">
        <v>49379032</v>
      </c>
      <c r="P270" s="27">
        <v>49379256</v>
      </c>
      <c r="Q270" s="12" t="s">
        <v>33</v>
      </c>
      <c r="R270" s="12">
        <v>0</v>
      </c>
      <c r="S270" s="12" t="s">
        <v>15751</v>
      </c>
      <c r="T270" s="27" t="s">
        <v>95</v>
      </c>
      <c r="U270" s="12" t="s">
        <v>1414</v>
      </c>
      <c r="V270" s="256">
        <v>216.1625386996904</v>
      </c>
      <c r="W270" s="256">
        <v>93.78033306899286</v>
      </c>
    </row>
    <row r="271" spans="1:23" x14ac:dyDescent="0.2">
      <c r="A271" s="12">
        <v>0.99999899999999997</v>
      </c>
      <c r="B271" s="255">
        <v>10</v>
      </c>
      <c r="C271" s="12">
        <v>49379239</v>
      </c>
      <c r="D271" s="12">
        <v>49379258</v>
      </c>
      <c r="E271" s="12">
        <v>3</v>
      </c>
      <c r="F271" s="12" t="s">
        <v>12156</v>
      </c>
      <c r="G271" s="12">
        <v>49379107</v>
      </c>
      <c r="H271" s="12">
        <v>49379126</v>
      </c>
      <c r="I271" s="12">
        <v>3</v>
      </c>
      <c r="J271" s="12" t="s">
        <v>12157</v>
      </c>
      <c r="K271" s="12">
        <v>49379127</v>
      </c>
      <c r="L271" s="12">
        <v>49379238</v>
      </c>
      <c r="M271" s="12" t="s">
        <v>12158</v>
      </c>
      <c r="N271" s="12" t="s">
        <v>12159</v>
      </c>
      <c r="O271" s="27">
        <v>49379032</v>
      </c>
      <c r="P271" s="27">
        <v>49379256</v>
      </c>
      <c r="Q271" s="12" t="s">
        <v>40</v>
      </c>
      <c r="R271" s="12">
        <v>0</v>
      </c>
      <c r="S271" s="12" t="s">
        <v>15752</v>
      </c>
      <c r="T271" s="27" t="s">
        <v>95</v>
      </c>
      <c r="U271" s="12" t="s">
        <v>1415</v>
      </c>
      <c r="V271" s="256">
        <v>84.679566563467489</v>
      </c>
      <c r="W271" s="256">
        <v>446.39492466296588</v>
      </c>
    </row>
    <row r="272" spans="1:23" x14ac:dyDescent="0.2">
      <c r="A272" s="12">
        <v>0.99999899999999997</v>
      </c>
      <c r="B272" s="255">
        <v>10</v>
      </c>
      <c r="C272" s="12">
        <v>49379193</v>
      </c>
      <c r="D272" s="12">
        <v>49379209</v>
      </c>
      <c r="E272" s="12">
        <v>3</v>
      </c>
      <c r="F272" s="12" t="s">
        <v>12160</v>
      </c>
      <c r="G272" s="12">
        <v>49379322</v>
      </c>
      <c r="H272" s="12">
        <v>49379344</v>
      </c>
      <c r="I272" s="12">
        <v>1</v>
      </c>
      <c r="J272" s="12" t="s">
        <v>12161</v>
      </c>
      <c r="K272" s="12">
        <v>49379210</v>
      </c>
      <c r="L272" s="12">
        <v>49379321</v>
      </c>
      <c r="M272" s="12" t="s">
        <v>12162</v>
      </c>
      <c r="N272" s="12" t="s">
        <v>12163</v>
      </c>
      <c r="O272" s="27">
        <v>49379032</v>
      </c>
      <c r="P272" s="27">
        <v>49379256</v>
      </c>
      <c r="Q272" s="12" t="s">
        <v>33</v>
      </c>
      <c r="R272" s="12">
        <v>0</v>
      </c>
      <c r="S272" s="12" t="s">
        <v>15753</v>
      </c>
      <c r="T272" s="27" t="s">
        <v>95</v>
      </c>
      <c r="U272" s="12" t="s">
        <v>1416</v>
      </c>
      <c r="V272" s="256">
        <v>68.513931888544889</v>
      </c>
      <c r="W272" s="256">
        <v>66.173830293417922</v>
      </c>
    </row>
    <row r="273" spans="1:23" x14ac:dyDescent="0.2">
      <c r="A273" s="12">
        <v>0.99999899999999997</v>
      </c>
      <c r="B273" s="255">
        <v>10</v>
      </c>
      <c r="C273" s="12">
        <v>49380966</v>
      </c>
      <c r="D273" s="12">
        <v>49380983</v>
      </c>
      <c r="E273" s="12">
        <v>3</v>
      </c>
      <c r="F273" s="12" t="s">
        <v>12164</v>
      </c>
      <c r="G273" s="12">
        <v>49381096</v>
      </c>
      <c r="H273" s="12">
        <v>49381117</v>
      </c>
      <c r="I273" s="12">
        <v>3</v>
      </c>
      <c r="J273" s="12" t="s">
        <v>12165</v>
      </c>
      <c r="K273" s="12">
        <v>49380984</v>
      </c>
      <c r="L273" s="12">
        <v>49381095</v>
      </c>
      <c r="M273" s="12" t="s">
        <v>12166</v>
      </c>
      <c r="N273" s="12" t="s">
        <v>12167</v>
      </c>
      <c r="O273" s="27">
        <v>49380984</v>
      </c>
      <c r="P273" s="27">
        <v>49381141</v>
      </c>
      <c r="Q273" s="12" t="s">
        <v>33</v>
      </c>
      <c r="R273" s="12">
        <v>0</v>
      </c>
      <c r="S273" s="12" t="s">
        <v>15754</v>
      </c>
      <c r="T273" s="27" t="s">
        <v>95</v>
      </c>
      <c r="U273" s="12" t="s">
        <v>1417</v>
      </c>
      <c r="V273" s="256">
        <v>76.619195046439629</v>
      </c>
      <c r="W273" s="256">
        <v>326.23901665344965</v>
      </c>
    </row>
    <row r="274" spans="1:23" x14ac:dyDescent="0.2">
      <c r="A274" s="12">
        <v>0.99999899999999997</v>
      </c>
      <c r="B274" s="255">
        <v>10</v>
      </c>
      <c r="C274" s="12">
        <v>49381207</v>
      </c>
      <c r="D274" s="12">
        <v>49381226</v>
      </c>
      <c r="E274" s="12">
        <v>3</v>
      </c>
      <c r="F274" s="12" t="s">
        <v>12168</v>
      </c>
      <c r="G274" s="12">
        <v>49381075</v>
      </c>
      <c r="H274" s="12">
        <v>49381094</v>
      </c>
      <c r="I274" s="12">
        <v>3</v>
      </c>
      <c r="J274" s="12" t="s">
        <v>12169</v>
      </c>
      <c r="K274" s="12">
        <v>49381095</v>
      </c>
      <c r="L274" s="12">
        <v>49381206</v>
      </c>
      <c r="M274" s="12" t="s">
        <v>12170</v>
      </c>
      <c r="N274" s="12" t="s">
        <v>12171</v>
      </c>
      <c r="O274" s="27">
        <v>49380984</v>
      </c>
      <c r="P274" s="27">
        <v>49381141</v>
      </c>
      <c r="Q274" s="12" t="s">
        <v>40</v>
      </c>
      <c r="R274" s="12">
        <v>0</v>
      </c>
      <c r="S274" s="12" t="s">
        <v>15755</v>
      </c>
      <c r="T274" s="27" t="s">
        <v>95</v>
      </c>
      <c r="U274" s="12" t="s">
        <v>1418</v>
      </c>
      <c r="V274" s="256">
        <v>38.260061919504643</v>
      </c>
      <c r="W274" s="256">
        <v>181.64599524187153</v>
      </c>
    </row>
    <row r="275" spans="1:23" x14ac:dyDescent="0.2">
      <c r="A275" s="12">
        <v>0.99999899999999997</v>
      </c>
      <c r="B275" s="255">
        <v>10</v>
      </c>
      <c r="C275" s="12">
        <v>49382888</v>
      </c>
      <c r="D275" s="12">
        <v>49382905</v>
      </c>
      <c r="E275" s="12">
        <v>3</v>
      </c>
      <c r="F275" s="12" t="s">
        <v>12172</v>
      </c>
      <c r="G275" s="12">
        <v>49383018</v>
      </c>
      <c r="H275" s="12">
        <v>49383039</v>
      </c>
      <c r="I275" s="12">
        <v>3</v>
      </c>
      <c r="J275" s="12" t="s">
        <v>12173</v>
      </c>
      <c r="K275" s="12">
        <v>49382906</v>
      </c>
      <c r="L275" s="12">
        <v>49383017</v>
      </c>
      <c r="M275" s="12" t="s">
        <v>12174</v>
      </c>
      <c r="N275" s="12" t="s">
        <v>12175</v>
      </c>
      <c r="O275" s="27">
        <v>49382908</v>
      </c>
      <c r="P275" s="27">
        <v>49383025</v>
      </c>
      <c r="Q275" s="12" t="s">
        <v>33</v>
      </c>
      <c r="R275" s="12">
        <v>0</v>
      </c>
      <c r="S275" s="12" t="s">
        <v>15756</v>
      </c>
      <c r="T275" s="27" t="s">
        <v>95</v>
      </c>
      <c r="U275" s="12" t="s">
        <v>1419</v>
      </c>
      <c r="V275" s="256">
        <v>22.521671826625386</v>
      </c>
      <c r="W275" s="256">
        <v>98.711340206185568</v>
      </c>
    </row>
    <row r="276" spans="1:23" x14ac:dyDescent="0.2">
      <c r="A276" s="12">
        <v>0.99999899999999997</v>
      </c>
      <c r="B276" s="255">
        <v>10</v>
      </c>
      <c r="C276" s="12">
        <v>49383129</v>
      </c>
      <c r="D276" s="12">
        <v>49383145</v>
      </c>
      <c r="E276" s="12">
        <v>3</v>
      </c>
      <c r="F276" s="12" t="s">
        <v>12176</v>
      </c>
      <c r="G276" s="12">
        <v>49382994</v>
      </c>
      <c r="H276" s="12">
        <v>49383016</v>
      </c>
      <c r="I276" s="12">
        <v>3</v>
      </c>
      <c r="J276" s="12" t="s">
        <v>12177</v>
      </c>
      <c r="K276" s="12">
        <v>49383017</v>
      </c>
      <c r="L276" s="12">
        <v>49383128</v>
      </c>
      <c r="M276" s="12" t="s">
        <v>12178</v>
      </c>
      <c r="N276" s="12" t="s">
        <v>12179</v>
      </c>
      <c r="O276" s="27">
        <v>49382908</v>
      </c>
      <c r="P276" s="27">
        <v>49383025</v>
      </c>
      <c r="Q276" s="12" t="s">
        <v>40</v>
      </c>
      <c r="R276" s="12">
        <v>0</v>
      </c>
      <c r="S276" s="12" t="s">
        <v>15757</v>
      </c>
      <c r="T276" s="27" t="s">
        <v>95</v>
      </c>
      <c r="U276" s="12" t="s">
        <v>1420</v>
      </c>
      <c r="V276" s="256">
        <v>52.151702786377712</v>
      </c>
      <c r="W276" s="256">
        <v>250.23933386201426</v>
      </c>
    </row>
    <row r="277" spans="1:23" x14ac:dyDescent="0.2">
      <c r="A277" s="12">
        <v>0.99999899999999997</v>
      </c>
      <c r="B277" s="255">
        <v>10</v>
      </c>
      <c r="C277" s="12">
        <v>49383868</v>
      </c>
      <c r="D277" s="12">
        <v>49383883</v>
      </c>
      <c r="E277" s="12">
        <v>9</v>
      </c>
      <c r="F277" s="12" t="s">
        <v>12180</v>
      </c>
      <c r="G277" s="12">
        <v>49383996</v>
      </c>
      <c r="H277" s="12">
        <v>49384019</v>
      </c>
      <c r="I277" s="12">
        <v>2</v>
      </c>
      <c r="J277" s="12" t="s">
        <v>12181</v>
      </c>
      <c r="K277" s="12">
        <v>49383884</v>
      </c>
      <c r="L277" s="12">
        <v>49383995</v>
      </c>
      <c r="M277" s="12" t="s">
        <v>12182</v>
      </c>
      <c r="N277" s="12" t="s">
        <v>12183</v>
      </c>
      <c r="O277" s="27">
        <v>49383884</v>
      </c>
      <c r="P277" s="27">
        <v>49383987</v>
      </c>
      <c r="Q277" s="12" t="s">
        <v>33</v>
      </c>
      <c r="R277" s="12">
        <v>0</v>
      </c>
      <c r="S277" s="12" t="s">
        <v>15758</v>
      </c>
      <c r="T277" s="27" t="s">
        <v>95</v>
      </c>
      <c r="U277" s="12" t="s">
        <v>1421</v>
      </c>
      <c r="V277" s="256">
        <v>37.529411764705884</v>
      </c>
      <c r="W277" s="256">
        <v>120.18255352894528</v>
      </c>
    </row>
    <row r="278" spans="1:23" x14ac:dyDescent="0.2">
      <c r="A278" s="12">
        <v>0.99999899999999997</v>
      </c>
      <c r="B278" s="255">
        <v>10</v>
      </c>
      <c r="C278" s="12">
        <v>49383996</v>
      </c>
      <c r="D278" s="12">
        <v>49384014</v>
      </c>
      <c r="E278" s="12">
        <v>2</v>
      </c>
      <c r="F278" s="12" t="s">
        <v>12184</v>
      </c>
      <c r="G278" s="12">
        <v>49383863</v>
      </c>
      <c r="H278" s="12">
        <v>49383883</v>
      </c>
      <c r="I278" s="12">
        <v>3</v>
      </c>
      <c r="J278" s="12" t="s">
        <v>12185</v>
      </c>
      <c r="K278" s="12">
        <v>49383884</v>
      </c>
      <c r="L278" s="12">
        <v>49383995</v>
      </c>
      <c r="M278" s="12" t="s">
        <v>12186</v>
      </c>
      <c r="N278" s="12" t="s">
        <v>12187</v>
      </c>
      <c r="O278" s="27">
        <v>49383884</v>
      </c>
      <c r="P278" s="27">
        <v>49383987</v>
      </c>
      <c r="Q278" s="12" t="s">
        <v>40</v>
      </c>
      <c r="R278" s="12">
        <v>0</v>
      </c>
      <c r="S278" s="12" t="s">
        <v>15759</v>
      </c>
      <c r="T278" s="27" t="s">
        <v>95</v>
      </c>
      <c r="U278" s="12" t="s">
        <v>1422</v>
      </c>
      <c r="V278" s="256">
        <v>247.51083591331269</v>
      </c>
      <c r="W278" s="256">
        <v>1087.0626486915146</v>
      </c>
    </row>
    <row r="279" spans="1:23" x14ac:dyDescent="0.2">
      <c r="A279" s="12">
        <v>0.99999899999999997</v>
      </c>
      <c r="B279" s="255">
        <v>10</v>
      </c>
      <c r="C279" s="12">
        <v>49386062</v>
      </c>
      <c r="D279" s="12">
        <v>49386080</v>
      </c>
      <c r="E279" s="12">
        <v>3</v>
      </c>
      <c r="F279" s="12" t="s">
        <v>12188</v>
      </c>
      <c r="G279" s="12">
        <v>49386193</v>
      </c>
      <c r="H279" s="12">
        <v>49386213</v>
      </c>
      <c r="I279" s="12">
        <v>3</v>
      </c>
      <c r="J279" s="12" t="s">
        <v>12189</v>
      </c>
      <c r="K279" s="12">
        <v>49386081</v>
      </c>
      <c r="L279" s="12">
        <v>49386192</v>
      </c>
      <c r="M279" s="12" t="s">
        <v>12190</v>
      </c>
      <c r="N279" s="12" t="s">
        <v>12191</v>
      </c>
      <c r="O279" s="27">
        <v>49386085</v>
      </c>
      <c r="P279" s="27">
        <v>49386199</v>
      </c>
      <c r="Q279" s="12" t="s">
        <v>33</v>
      </c>
      <c r="R279" s="12">
        <v>0</v>
      </c>
      <c r="S279" s="12" t="s">
        <v>15760</v>
      </c>
      <c r="T279" s="27" t="s">
        <v>95</v>
      </c>
      <c r="U279" s="12" t="s">
        <v>1423</v>
      </c>
      <c r="V279" s="256">
        <v>119.59287925696594</v>
      </c>
      <c r="W279" s="256">
        <v>611.6302934179223</v>
      </c>
    </row>
    <row r="280" spans="1:23" x14ac:dyDescent="0.2">
      <c r="A280" s="12">
        <v>0.99999899999999997</v>
      </c>
      <c r="B280" s="255">
        <v>10</v>
      </c>
      <c r="C280" s="12">
        <v>49386304</v>
      </c>
      <c r="D280" s="12">
        <v>49386320</v>
      </c>
      <c r="E280" s="12">
        <v>1</v>
      </c>
      <c r="F280" s="12" t="s">
        <v>12192</v>
      </c>
      <c r="G280" s="12">
        <v>49386169</v>
      </c>
      <c r="H280" s="12">
        <v>49386191</v>
      </c>
      <c r="I280" s="12">
        <v>3</v>
      </c>
      <c r="J280" s="12" t="s">
        <v>12193</v>
      </c>
      <c r="K280" s="12">
        <v>49386192</v>
      </c>
      <c r="L280" s="12">
        <v>49386303</v>
      </c>
      <c r="M280" s="12" t="s">
        <v>12194</v>
      </c>
      <c r="N280" s="12" t="s">
        <v>12195</v>
      </c>
      <c r="O280" s="27">
        <v>49386085</v>
      </c>
      <c r="P280" s="27">
        <v>49386199</v>
      </c>
      <c r="Q280" s="12" t="s">
        <v>40</v>
      </c>
      <c r="R280" s="12">
        <v>0</v>
      </c>
      <c r="S280" s="12" t="s">
        <v>15761</v>
      </c>
      <c r="T280" s="27" t="s">
        <v>95</v>
      </c>
      <c r="U280" s="12" t="s">
        <v>1424</v>
      </c>
      <c r="V280" s="256">
        <v>76.469040247678024</v>
      </c>
      <c r="W280" s="256">
        <v>329.78477398889771</v>
      </c>
    </row>
    <row r="281" spans="1:23" x14ac:dyDescent="0.2">
      <c r="A281" s="12">
        <v>0.99999899999999997</v>
      </c>
      <c r="B281" s="255">
        <v>10</v>
      </c>
      <c r="C281" s="12">
        <v>49388822</v>
      </c>
      <c r="D281" s="12">
        <v>49388840</v>
      </c>
      <c r="E281" s="12">
        <v>3</v>
      </c>
      <c r="F281" s="12" t="s">
        <v>12196</v>
      </c>
      <c r="G281" s="12">
        <v>49388953</v>
      </c>
      <c r="H281" s="12">
        <v>49388973</v>
      </c>
      <c r="I281" s="12">
        <v>3</v>
      </c>
      <c r="J281" s="12" t="s">
        <v>12197</v>
      </c>
      <c r="K281" s="12">
        <v>49388841</v>
      </c>
      <c r="L281" s="12">
        <v>49388952</v>
      </c>
      <c r="M281" s="12" t="s">
        <v>12198</v>
      </c>
      <c r="N281" s="12" t="s">
        <v>12199</v>
      </c>
      <c r="O281" s="27">
        <v>49388841</v>
      </c>
      <c r="P281" s="27">
        <v>49389056</v>
      </c>
      <c r="Q281" s="12" t="s">
        <v>33</v>
      </c>
      <c r="R281" s="12">
        <v>0</v>
      </c>
      <c r="S281" s="12" t="s">
        <v>15762</v>
      </c>
      <c r="T281" s="27" t="s">
        <v>95</v>
      </c>
      <c r="U281" s="12" t="s">
        <v>1425</v>
      </c>
      <c r="V281" s="256">
        <v>63.417956656346746</v>
      </c>
      <c r="W281" s="256">
        <v>186.89214908802538</v>
      </c>
    </row>
    <row r="282" spans="1:23" x14ac:dyDescent="0.2">
      <c r="A282" s="12">
        <v>0.99999899999999997</v>
      </c>
      <c r="B282" s="255">
        <v>10</v>
      </c>
      <c r="C282" s="12">
        <v>49389064</v>
      </c>
      <c r="D282" s="12">
        <v>49389081</v>
      </c>
      <c r="E282" s="12">
        <v>3</v>
      </c>
      <c r="F282" s="12" t="s">
        <v>12200</v>
      </c>
      <c r="G282" s="12">
        <v>49388930</v>
      </c>
      <c r="H282" s="12">
        <v>49388951</v>
      </c>
      <c r="I282" s="12">
        <v>3</v>
      </c>
      <c r="J282" s="12" t="s">
        <v>12201</v>
      </c>
      <c r="K282" s="12">
        <v>49388952</v>
      </c>
      <c r="L282" s="12">
        <v>49389063</v>
      </c>
      <c r="M282" s="12" t="s">
        <v>12202</v>
      </c>
      <c r="N282" s="12" t="s">
        <v>12203</v>
      </c>
      <c r="O282" s="27">
        <v>49388841</v>
      </c>
      <c r="P282" s="27">
        <v>49389056</v>
      </c>
      <c r="Q282" s="12" t="s">
        <v>40</v>
      </c>
      <c r="R282" s="12">
        <v>0</v>
      </c>
      <c r="S282" s="12" t="s">
        <v>15763</v>
      </c>
      <c r="T282" s="27" t="s">
        <v>95</v>
      </c>
      <c r="U282" s="12" t="s">
        <v>1426</v>
      </c>
      <c r="V282" s="256">
        <v>234.28637770897834</v>
      </c>
      <c r="W282" s="256">
        <v>1021.665820777161</v>
      </c>
    </row>
    <row r="283" spans="1:23" x14ac:dyDescent="0.2">
      <c r="A283" s="12">
        <v>0.99999899999999997</v>
      </c>
      <c r="B283" s="255">
        <v>10</v>
      </c>
      <c r="C283" s="12">
        <v>49392584</v>
      </c>
      <c r="D283" s="12">
        <v>49392601</v>
      </c>
      <c r="E283" s="12">
        <v>1</v>
      </c>
      <c r="F283" s="12" t="s">
        <v>12204</v>
      </c>
      <c r="G283" s="12">
        <v>49392714</v>
      </c>
      <c r="H283" s="12">
        <v>49392735</v>
      </c>
      <c r="I283" s="12">
        <v>1</v>
      </c>
      <c r="J283" s="12" t="s">
        <v>12205</v>
      </c>
      <c r="K283" s="12">
        <v>49392602</v>
      </c>
      <c r="L283" s="12">
        <v>49392713</v>
      </c>
      <c r="M283" s="12" t="s">
        <v>12206</v>
      </c>
      <c r="N283" s="12" t="s">
        <v>12207</v>
      </c>
      <c r="O283" s="27">
        <v>49392604</v>
      </c>
      <c r="P283" s="27">
        <v>49392730</v>
      </c>
      <c r="Q283" s="12" t="s">
        <v>33</v>
      </c>
      <c r="R283" s="12">
        <v>0</v>
      </c>
      <c r="S283" s="12" t="s">
        <v>15764</v>
      </c>
      <c r="T283" s="27" t="s">
        <v>95</v>
      </c>
      <c r="U283" s="12" t="s">
        <v>1427</v>
      </c>
      <c r="V283" s="256">
        <v>27.938080495356036</v>
      </c>
      <c r="W283" s="256">
        <v>164.61649484536082</v>
      </c>
    </row>
    <row r="284" spans="1:23" x14ac:dyDescent="0.2">
      <c r="A284" s="12">
        <v>0.99999899999999997</v>
      </c>
      <c r="B284" s="255">
        <v>10</v>
      </c>
      <c r="C284" s="12">
        <v>49392823</v>
      </c>
      <c r="D284" s="12">
        <v>49392840</v>
      </c>
      <c r="E284" s="12">
        <v>2</v>
      </c>
      <c r="F284" s="12" t="s">
        <v>12208</v>
      </c>
      <c r="G284" s="12">
        <v>49392689</v>
      </c>
      <c r="H284" s="12">
        <v>49392710</v>
      </c>
      <c r="I284" s="12">
        <v>1</v>
      </c>
      <c r="J284" s="12" t="s">
        <v>12209</v>
      </c>
      <c r="K284" s="12">
        <v>49392711</v>
      </c>
      <c r="L284" s="12">
        <v>49392822</v>
      </c>
      <c r="M284" s="12" t="s">
        <v>12210</v>
      </c>
      <c r="N284" s="12" t="s">
        <v>12211</v>
      </c>
      <c r="O284" s="27">
        <v>49392604</v>
      </c>
      <c r="P284" s="27">
        <v>49392730</v>
      </c>
      <c r="Q284" s="12" t="s">
        <v>40</v>
      </c>
      <c r="R284" s="12">
        <v>0</v>
      </c>
      <c r="S284" s="12" t="s">
        <v>15765</v>
      </c>
      <c r="T284" s="27" t="s">
        <v>95</v>
      </c>
      <c r="U284" s="12" t="s">
        <v>1428</v>
      </c>
      <c r="V284" s="256">
        <v>21.072755417956657</v>
      </c>
      <c r="W284" s="256">
        <v>197.20634417129261</v>
      </c>
    </row>
    <row r="285" spans="1:23" x14ac:dyDescent="0.2">
      <c r="A285" s="12">
        <v>0.99999899999999997</v>
      </c>
      <c r="B285" s="255">
        <v>10</v>
      </c>
      <c r="C285" s="12">
        <v>49392760</v>
      </c>
      <c r="D285" s="12">
        <v>49392779</v>
      </c>
      <c r="E285" s="12">
        <v>1</v>
      </c>
      <c r="F285" s="12" t="s">
        <v>12212</v>
      </c>
      <c r="G285" s="12">
        <v>49392892</v>
      </c>
      <c r="H285" s="12">
        <v>49392911</v>
      </c>
      <c r="I285" s="12">
        <v>1</v>
      </c>
      <c r="J285" s="12" t="s">
        <v>12213</v>
      </c>
      <c r="K285" s="12">
        <v>49392780</v>
      </c>
      <c r="L285" s="12">
        <v>49392891</v>
      </c>
      <c r="M285" s="12" t="s">
        <v>12214</v>
      </c>
      <c r="N285" s="12" t="s">
        <v>12215</v>
      </c>
      <c r="O285" s="27">
        <v>49392812</v>
      </c>
      <c r="P285" s="27">
        <v>49392929</v>
      </c>
      <c r="Q285" s="12" t="s">
        <v>33</v>
      </c>
      <c r="R285" s="12">
        <v>0</v>
      </c>
      <c r="S285" s="12" t="s">
        <v>15766</v>
      </c>
      <c r="T285" s="27" t="s">
        <v>95</v>
      </c>
      <c r="U285" s="12" t="s">
        <v>1429</v>
      </c>
      <c r="V285" s="256">
        <v>69.244582043343655</v>
      </c>
      <c r="W285" s="256">
        <v>266.34226804123711</v>
      </c>
    </row>
    <row r="286" spans="1:23" x14ac:dyDescent="0.2">
      <c r="A286" s="12">
        <v>0.99999899999999997</v>
      </c>
      <c r="B286" s="255">
        <v>10</v>
      </c>
      <c r="C286" s="12">
        <v>49393003</v>
      </c>
      <c r="D286" s="12">
        <v>49393020</v>
      </c>
      <c r="E286" s="12">
        <v>1</v>
      </c>
      <c r="F286" s="12" t="s">
        <v>12216</v>
      </c>
      <c r="G286" s="12">
        <v>49392869</v>
      </c>
      <c r="H286" s="12">
        <v>49392890</v>
      </c>
      <c r="I286" s="12">
        <v>1</v>
      </c>
      <c r="J286" s="12" t="s">
        <v>12217</v>
      </c>
      <c r="K286" s="12">
        <v>49392891</v>
      </c>
      <c r="L286" s="12">
        <v>49393002</v>
      </c>
      <c r="M286" s="12" t="s">
        <v>12218</v>
      </c>
      <c r="N286" s="12" t="s">
        <v>12219</v>
      </c>
      <c r="O286" s="27">
        <v>49392812</v>
      </c>
      <c r="P286" s="27">
        <v>49392929</v>
      </c>
      <c r="Q286" s="12" t="s">
        <v>40</v>
      </c>
      <c r="R286" s="12">
        <v>0</v>
      </c>
      <c r="S286" s="12" t="s">
        <v>15767</v>
      </c>
      <c r="T286" s="27" t="s">
        <v>95</v>
      </c>
      <c r="U286" s="12" t="s">
        <v>1430</v>
      </c>
      <c r="V286" s="256">
        <v>214.20123839009287</v>
      </c>
      <c r="W286" s="256">
        <v>119.36986518636003</v>
      </c>
    </row>
    <row r="287" spans="1:23" x14ac:dyDescent="0.2">
      <c r="A287" s="12">
        <v>0.99999899999999997</v>
      </c>
      <c r="B287" s="255">
        <v>10</v>
      </c>
      <c r="C287" s="12">
        <v>49393574</v>
      </c>
      <c r="D287" s="12">
        <v>49393590</v>
      </c>
      <c r="E287" s="12">
        <v>1</v>
      </c>
      <c r="F287" s="12" t="s">
        <v>12220</v>
      </c>
      <c r="G287" s="12">
        <v>49393703</v>
      </c>
      <c r="H287" s="12">
        <v>49393725</v>
      </c>
      <c r="I287" s="12">
        <v>1</v>
      </c>
      <c r="J287" s="12" t="s">
        <v>12221</v>
      </c>
      <c r="K287" s="12">
        <v>49393591</v>
      </c>
      <c r="L287" s="12">
        <v>49393702</v>
      </c>
      <c r="M287" s="12" t="s">
        <v>12222</v>
      </c>
      <c r="N287" s="12" t="s">
        <v>12223</v>
      </c>
      <c r="O287" s="27">
        <v>49393591</v>
      </c>
      <c r="P287" s="27">
        <v>49393693</v>
      </c>
      <c r="Q287" s="12" t="s">
        <v>33</v>
      </c>
      <c r="R287" s="12">
        <v>0</v>
      </c>
      <c r="S287" s="12" t="s">
        <v>15768</v>
      </c>
      <c r="T287" s="27" t="s">
        <v>95</v>
      </c>
      <c r="U287" s="12" t="s">
        <v>1431</v>
      </c>
      <c r="V287" s="256">
        <v>17.978328173374614</v>
      </c>
      <c r="W287" s="256">
        <v>66.288342585249808</v>
      </c>
    </row>
    <row r="288" spans="1:23" x14ac:dyDescent="0.2">
      <c r="A288" s="12">
        <v>0.99999899999999997</v>
      </c>
      <c r="B288" s="255">
        <v>10</v>
      </c>
      <c r="C288" s="12">
        <v>49393697</v>
      </c>
      <c r="D288" s="12">
        <v>49393715</v>
      </c>
      <c r="E288" s="12">
        <v>1</v>
      </c>
      <c r="F288" s="12" t="s">
        <v>12224</v>
      </c>
      <c r="G288" s="12">
        <v>49393564</v>
      </c>
      <c r="H288" s="12">
        <v>49393584</v>
      </c>
      <c r="I288" s="12">
        <v>1</v>
      </c>
      <c r="J288" s="12" t="s">
        <v>12225</v>
      </c>
      <c r="K288" s="12">
        <v>49393585</v>
      </c>
      <c r="L288" s="12">
        <v>49393696</v>
      </c>
      <c r="M288" s="12" t="s">
        <v>12226</v>
      </c>
      <c r="N288" s="12" t="s">
        <v>12227</v>
      </c>
      <c r="O288" s="27">
        <v>49393591</v>
      </c>
      <c r="P288" s="27">
        <v>49393693</v>
      </c>
      <c r="Q288" s="12" t="s">
        <v>40</v>
      </c>
      <c r="R288" s="12">
        <v>0</v>
      </c>
      <c r="S288" s="12" t="s">
        <v>15769</v>
      </c>
      <c r="T288" s="27" t="s">
        <v>95</v>
      </c>
      <c r="U288" s="12" t="s">
        <v>1432</v>
      </c>
      <c r="V288" s="256">
        <v>43.962848297213625</v>
      </c>
      <c r="W288" s="256">
        <v>227.40253766851706</v>
      </c>
    </row>
    <row r="289" spans="1:23" x14ac:dyDescent="0.2">
      <c r="A289" s="12">
        <v>0.99999899999999997</v>
      </c>
      <c r="B289" s="255">
        <v>10</v>
      </c>
      <c r="C289" s="12">
        <v>49395213</v>
      </c>
      <c r="D289" s="12">
        <v>49395228</v>
      </c>
      <c r="E289" s="12">
        <v>2</v>
      </c>
      <c r="F289" s="12" t="s">
        <v>12228</v>
      </c>
      <c r="G289" s="12">
        <v>49395341</v>
      </c>
      <c r="H289" s="12">
        <v>49395364</v>
      </c>
      <c r="I289" s="12">
        <v>1</v>
      </c>
      <c r="J289" s="12" t="s">
        <v>12229</v>
      </c>
      <c r="K289" s="12">
        <v>49395229</v>
      </c>
      <c r="L289" s="12">
        <v>49395340</v>
      </c>
      <c r="M289" s="12" t="s">
        <v>12230</v>
      </c>
      <c r="N289" s="12" t="s">
        <v>12231</v>
      </c>
      <c r="O289" s="27">
        <v>49395230</v>
      </c>
      <c r="P289" s="27">
        <v>49395340</v>
      </c>
      <c r="Q289" s="12" t="s">
        <v>33</v>
      </c>
      <c r="R289" s="12">
        <v>0</v>
      </c>
      <c r="S289" s="12" t="s">
        <v>15770</v>
      </c>
      <c r="T289" s="27" t="s">
        <v>95</v>
      </c>
      <c r="U289" s="12" t="s">
        <v>1433</v>
      </c>
      <c r="V289" s="256">
        <v>242.49845201238389</v>
      </c>
      <c r="W289" s="256">
        <v>85.51514670896114</v>
      </c>
    </row>
    <row r="290" spans="1:23" x14ac:dyDescent="0.2">
      <c r="A290" s="12">
        <v>0.99999899999999997</v>
      </c>
      <c r="B290" s="255">
        <v>10</v>
      </c>
      <c r="C290" s="12">
        <v>49395340</v>
      </c>
      <c r="D290" s="12">
        <v>49395359</v>
      </c>
      <c r="E290" s="12">
        <v>1</v>
      </c>
      <c r="F290" s="12" t="s">
        <v>12232</v>
      </c>
      <c r="G290" s="12">
        <v>49395208</v>
      </c>
      <c r="H290" s="12">
        <v>49395227</v>
      </c>
      <c r="I290" s="12">
        <v>1</v>
      </c>
      <c r="J290" s="12" t="s">
        <v>12233</v>
      </c>
      <c r="K290" s="12">
        <v>49395228</v>
      </c>
      <c r="L290" s="12">
        <v>49395339</v>
      </c>
      <c r="M290" s="12" t="s">
        <v>12234</v>
      </c>
      <c r="N290" s="12" t="s">
        <v>12235</v>
      </c>
      <c r="O290" s="27">
        <v>49395230</v>
      </c>
      <c r="P290" s="27">
        <v>49395340</v>
      </c>
      <c r="Q290" s="12" t="s">
        <v>40</v>
      </c>
      <c r="R290" s="12">
        <v>0</v>
      </c>
      <c r="S290" s="12" t="s">
        <v>15771</v>
      </c>
      <c r="T290" s="27" t="s">
        <v>95</v>
      </c>
      <c r="U290" s="12" t="s">
        <v>1434</v>
      </c>
      <c r="V290" s="256">
        <v>16.190402476780186</v>
      </c>
      <c r="W290" s="256">
        <v>175.97145122918317</v>
      </c>
    </row>
    <row r="291" spans="1:23" x14ac:dyDescent="0.2">
      <c r="A291" s="12">
        <v>0.99999899999999997</v>
      </c>
      <c r="B291" s="255">
        <v>10</v>
      </c>
      <c r="C291" s="12">
        <v>49400702</v>
      </c>
      <c r="D291" s="12">
        <v>49400721</v>
      </c>
      <c r="E291" s="12">
        <v>1</v>
      </c>
      <c r="F291" s="12" t="s">
        <v>12236</v>
      </c>
      <c r="G291" s="12">
        <v>49400834</v>
      </c>
      <c r="H291" s="12">
        <v>49400853</v>
      </c>
      <c r="I291" s="12">
        <v>1</v>
      </c>
      <c r="J291" s="12" t="s">
        <v>12237</v>
      </c>
      <c r="K291" s="12">
        <v>49400722</v>
      </c>
      <c r="L291" s="12">
        <v>49400833</v>
      </c>
      <c r="M291" s="12" t="s">
        <v>12238</v>
      </c>
      <c r="N291" s="12" t="s">
        <v>12239</v>
      </c>
      <c r="O291" s="27">
        <v>49400722</v>
      </c>
      <c r="P291" s="27">
        <v>49400942</v>
      </c>
      <c r="Q291" s="12" t="s">
        <v>33</v>
      </c>
      <c r="R291" s="12">
        <v>0</v>
      </c>
      <c r="S291" s="12" t="s">
        <v>15772</v>
      </c>
      <c r="T291" s="27" t="s">
        <v>95</v>
      </c>
      <c r="U291" s="12" t="s">
        <v>1435</v>
      </c>
      <c r="V291" s="256">
        <v>16.148606811145513</v>
      </c>
      <c r="W291" s="256">
        <v>76.296748612212525</v>
      </c>
    </row>
    <row r="292" spans="1:23" x14ac:dyDescent="0.2">
      <c r="A292" s="12">
        <v>0.99999899999999997</v>
      </c>
      <c r="B292" s="255">
        <v>10</v>
      </c>
      <c r="C292" s="12">
        <v>49400943</v>
      </c>
      <c r="D292" s="12">
        <v>49400961</v>
      </c>
      <c r="E292" s="12">
        <v>1</v>
      </c>
      <c r="F292" s="12" t="s">
        <v>12240</v>
      </c>
      <c r="G292" s="12">
        <v>49400810</v>
      </c>
      <c r="H292" s="12">
        <v>49400830</v>
      </c>
      <c r="I292" s="12">
        <v>1</v>
      </c>
      <c r="J292" s="12" t="s">
        <v>12241</v>
      </c>
      <c r="K292" s="12">
        <v>49400831</v>
      </c>
      <c r="L292" s="12">
        <v>49400942</v>
      </c>
      <c r="M292" s="12" t="s">
        <v>12242</v>
      </c>
      <c r="N292" s="12" t="s">
        <v>12243</v>
      </c>
      <c r="O292" s="27">
        <v>49400722</v>
      </c>
      <c r="P292" s="27">
        <v>49400942</v>
      </c>
      <c r="Q292" s="12" t="s">
        <v>40</v>
      </c>
      <c r="R292" s="12">
        <v>0</v>
      </c>
      <c r="S292" s="12" t="s">
        <v>15773</v>
      </c>
      <c r="T292" s="27" t="s">
        <v>95</v>
      </c>
      <c r="U292" s="12" t="s">
        <v>1436</v>
      </c>
      <c r="V292" s="256">
        <v>104.06191950464397</v>
      </c>
      <c r="W292" s="256">
        <v>476.68961141950831</v>
      </c>
    </row>
    <row r="293" spans="1:23" x14ac:dyDescent="0.2">
      <c r="A293" s="12">
        <v>0.99999899999999997</v>
      </c>
      <c r="B293" s="255">
        <v>10</v>
      </c>
      <c r="C293" s="12">
        <v>49409246</v>
      </c>
      <c r="D293" s="12">
        <v>49409265</v>
      </c>
      <c r="E293" s="12">
        <v>1</v>
      </c>
      <c r="F293" s="12" t="s">
        <v>12244</v>
      </c>
      <c r="G293" s="12">
        <v>49409378</v>
      </c>
      <c r="H293" s="12">
        <v>49409397</v>
      </c>
      <c r="I293" s="12">
        <v>1</v>
      </c>
      <c r="J293" s="12" t="s">
        <v>12245</v>
      </c>
      <c r="K293" s="12">
        <v>49409266</v>
      </c>
      <c r="L293" s="12">
        <v>49409377</v>
      </c>
      <c r="M293" s="12" t="s">
        <v>12246</v>
      </c>
      <c r="N293" s="12" t="s">
        <v>12247</v>
      </c>
      <c r="O293" s="27">
        <v>49409266</v>
      </c>
      <c r="P293" s="27">
        <v>49409432</v>
      </c>
      <c r="Q293" s="12" t="s">
        <v>33</v>
      </c>
      <c r="R293" s="12">
        <v>0</v>
      </c>
      <c r="S293" s="12" t="s">
        <v>15774</v>
      </c>
      <c r="T293" s="27" t="s">
        <v>95</v>
      </c>
      <c r="U293" s="12" t="s">
        <v>1437</v>
      </c>
      <c r="V293" s="256">
        <v>29.746130030959751</v>
      </c>
      <c r="W293" s="256">
        <v>96.06074544012688</v>
      </c>
    </row>
    <row r="294" spans="1:23" x14ac:dyDescent="0.2">
      <c r="A294" s="12">
        <v>0.99999899999999997</v>
      </c>
      <c r="B294" s="255">
        <v>10</v>
      </c>
      <c r="C294" s="12">
        <v>49409489</v>
      </c>
      <c r="D294" s="12">
        <v>49409506</v>
      </c>
      <c r="E294" s="12">
        <v>1</v>
      </c>
      <c r="F294" s="12" t="s">
        <v>12248</v>
      </c>
      <c r="G294" s="12">
        <v>49409355</v>
      </c>
      <c r="H294" s="12">
        <v>49409376</v>
      </c>
      <c r="I294" s="12">
        <v>1</v>
      </c>
      <c r="J294" s="12" t="s">
        <v>12249</v>
      </c>
      <c r="K294" s="12">
        <v>49409377</v>
      </c>
      <c r="L294" s="12">
        <v>49409488</v>
      </c>
      <c r="M294" s="12" t="s">
        <v>12250</v>
      </c>
      <c r="N294" s="12" t="s">
        <v>12251</v>
      </c>
      <c r="O294" s="27">
        <v>49409266</v>
      </c>
      <c r="P294" s="27">
        <v>49409432</v>
      </c>
      <c r="Q294" s="12" t="s">
        <v>40</v>
      </c>
      <c r="R294" s="12">
        <v>0</v>
      </c>
      <c r="S294" s="12" t="s">
        <v>15775</v>
      </c>
      <c r="T294" s="27" t="s">
        <v>95</v>
      </c>
      <c r="U294" s="12" t="s">
        <v>1438</v>
      </c>
      <c r="V294" s="256">
        <v>57.007739938080498</v>
      </c>
      <c r="W294" s="256">
        <v>242.55321173671689</v>
      </c>
    </row>
    <row r="295" spans="1:23" x14ac:dyDescent="0.2">
      <c r="A295" s="12">
        <v>0.99999899999999997</v>
      </c>
      <c r="B295" s="255">
        <v>10</v>
      </c>
      <c r="C295" s="12">
        <v>49414766</v>
      </c>
      <c r="D295" s="12">
        <v>49414785</v>
      </c>
      <c r="E295" s="12">
        <v>1</v>
      </c>
      <c r="F295" s="12" t="s">
        <v>12252</v>
      </c>
      <c r="G295" s="12">
        <v>49414898</v>
      </c>
      <c r="H295" s="12">
        <v>49414917</v>
      </c>
      <c r="I295" s="12">
        <v>1</v>
      </c>
      <c r="J295" s="12" t="s">
        <v>12253</v>
      </c>
      <c r="K295" s="12">
        <v>49414786</v>
      </c>
      <c r="L295" s="12">
        <v>49414897</v>
      </c>
      <c r="M295" s="12" t="s">
        <v>12254</v>
      </c>
      <c r="N295" s="12" t="s">
        <v>12255</v>
      </c>
      <c r="O295" s="27">
        <v>49414786</v>
      </c>
      <c r="P295" s="27">
        <v>49414981</v>
      </c>
      <c r="Q295" s="12" t="s">
        <v>33</v>
      </c>
      <c r="R295" s="12">
        <v>0</v>
      </c>
      <c r="S295" s="12" t="s">
        <v>15776</v>
      </c>
      <c r="T295" s="27" t="s">
        <v>95</v>
      </c>
      <c r="U295" s="12" t="s">
        <v>1439</v>
      </c>
      <c r="V295" s="256">
        <v>65.803405572755423</v>
      </c>
      <c r="W295" s="256">
        <v>307.58540840602694</v>
      </c>
    </row>
    <row r="296" spans="1:23" x14ac:dyDescent="0.2">
      <c r="A296" s="12">
        <v>0.99999899999999997</v>
      </c>
      <c r="B296" s="255">
        <v>10</v>
      </c>
      <c r="C296" s="12">
        <v>49415003</v>
      </c>
      <c r="D296" s="12">
        <v>49415020</v>
      </c>
      <c r="E296" s="12">
        <v>1</v>
      </c>
      <c r="F296" s="12" t="s">
        <v>12256</v>
      </c>
      <c r="G296" s="12">
        <v>49414869</v>
      </c>
      <c r="H296" s="12">
        <v>49414890</v>
      </c>
      <c r="I296" s="12">
        <v>1</v>
      </c>
      <c r="J296" s="12" t="s">
        <v>12257</v>
      </c>
      <c r="K296" s="12">
        <v>49414891</v>
      </c>
      <c r="L296" s="12">
        <v>49415002</v>
      </c>
      <c r="M296" s="12" t="s">
        <v>12258</v>
      </c>
      <c r="N296" s="12" t="s">
        <v>12259</v>
      </c>
      <c r="O296" s="27">
        <v>49414786</v>
      </c>
      <c r="P296" s="27">
        <v>49414981</v>
      </c>
      <c r="Q296" s="12" t="s">
        <v>40</v>
      </c>
      <c r="R296" s="12">
        <v>0</v>
      </c>
      <c r="S296" s="12" t="s">
        <v>15777</v>
      </c>
      <c r="T296" s="27" t="s">
        <v>95</v>
      </c>
      <c r="U296" s="12" t="s">
        <v>1440</v>
      </c>
      <c r="V296" s="256">
        <v>69.264705882352942</v>
      </c>
      <c r="W296" s="256">
        <v>402.41062648691513</v>
      </c>
    </row>
    <row r="297" spans="1:23" x14ac:dyDescent="0.2">
      <c r="A297" s="12">
        <v>0.99999899999999997</v>
      </c>
      <c r="B297" s="255">
        <v>10</v>
      </c>
      <c r="C297" s="12">
        <v>49419973</v>
      </c>
      <c r="D297" s="12">
        <v>49419989</v>
      </c>
      <c r="E297" s="12">
        <v>3</v>
      </c>
      <c r="F297" s="12" t="s">
        <v>12260</v>
      </c>
      <c r="G297" s="12">
        <v>49420102</v>
      </c>
      <c r="H297" s="12">
        <v>49420124</v>
      </c>
      <c r="I297" s="12">
        <v>1</v>
      </c>
      <c r="J297" s="12" t="s">
        <v>12261</v>
      </c>
      <c r="K297" s="12">
        <v>49419990</v>
      </c>
      <c r="L297" s="12">
        <v>49420101</v>
      </c>
      <c r="M297" s="12" t="s">
        <v>12262</v>
      </c>
      <c r="N297" s="12" t="s">
        <v>12263</v>
      </c>
      <c r="O297" s="27">
        <v>49419992</v>
      </c>
      <c r="P297" s="27">
        <v>49420157</v>
      </c>
      <c r="Q297" s="12" t="s">
        <v>33</v>
      </c>
      <c r="R297" s="12">
        <v>0</v>
      </c>
      <c r="S297" s="12" t="s">
        <v>15778</v>
      </c>
      <c r="T297" s="27" t="s">
        <v>95</v>
      </c>
      <c r="U297" s="12" t="s">
        <v>1441</v>
      </c>
      <c r="V297" s="256">
        <v>44.111455108359131</v>
      </c>
      <c r="W297" s="256">
        <v>234.04472640761301</v>
      </c>
    </row>
    <row r="298" spans="1:23" x14ac:dyDescent="0.2">
      <c r="A298" s="12">
        <v>0.99999899999999997</v>
      </c>
      <c r="B298" s="255">
        <v>10</v>
      </c>
      <c r="C298" s="12">
        <v>49420212</v>
      </c>
      <c r="D298" s="12">
        <v>49420231</v>
      </c>
      <c r="E298" s="12">
        <v>1</v>
      </c>
      <c r="F298" s="12" t="s">
        <v>12264</v>
      </c>
      <c r="G298" s="12">
        <v>49420080</v>
      </c>
      <c r="H298" s="12">
        <v>49420099</v>
      </c>
      <c r="I298" s="12">
        <v>1</v>
      </c>
      <c r="J298" s="12" t="s">
        <v>12265</v>
      </c>
      <c r="K298" s="12">
        <v>49420100</v>
      </c>
      <c r="L298" s="12">
        <v>49420211</v>
      </c>
      <c r="M298" s="12" t="s">
        <v>12266</v>
      </c>
      <c r="N298" s="12" t="s">
        <v>12267</v>
      </c>
      <c r="O298" s="27">
        <v>49419992</v>
      </c>
      <c r="P298" s="27">
        <v>49420157</v>
      </c>
      <c r="Q298" s="12" t="s">
        <v>40</v>
      </c>
      <c r="R298" s="12">
        <v>0</v>
      </c>
      <c r="S298" s="12" t="s">
        <v>15779</v>
      </c>
      <c r="T298" s="27" t="s">
        <v>95</v>
      </c>
      <c r="U298" s="12" t="s">
        <v>1442</v>
      </c>
      <c r="V298" s="256">
        <v>36.925696594427244</v>
      </c>
      <c r="W298" s="256">
        <v>141.94797779540048</v>
      </c>
    </row>
    <row r="299" spans="1:23" x14ac:dyDescent="0.2">
      <c r="A299" s="12">
        <v>0.99999899999999997</v>
      </c>
      <c r="B299" s="255">
        <v>10</v>
      </c>
      <c r="C299" s="12">
        <v>49430334</v>
      </c>
      <c r="D299" s="12">
        <v>49430350</v>
      </c>
      <c r="E299" s="12">
        <v>1</v>
      </c>
      <c r="F299" s="12" t="s">
        <v>12268</v>
      </c>
      <c r="G299" s="12">
        <v>49430463</v>
      </c>
      <c r="H299" s="12">
        <v>49430485</v>
      </c>
      <c r="I299" s="12">
        <v>1</v>
      </c>
      <c r="J299" s="12" t="s">
        <v>12269</v>
      </c>
      <c r="K299" s="12">
        <v>49430351</v>
      </c>
      <c r="L299" s="12">
        <v>49430462</v>
      </c>
      <c r="M299" s="12" t="s">
        <v>12270</v>
      </c>
      <c r="N299" s="12" t="s">
        <v>12271</v>
      </c>
      <c r="O299" s="27">
        <v>49430351</v>
      </c>
      <c r="P299" s="27">
        <v>49430499</v>
      </c>
      <c r="Q299" s="12" t="s">
        <v>33</v>
      </c>
      <c r="R299" s="12">
        <v>0</v>
      </c>
      <c r="S299" s="12" t="s">
        <v>15780</v>
      </c>
      <c r="T299" s="27" t="s">
        <v>95</v>
      </c>
      <c r="U299" s="12" t="s">
        <v>1443</v>
      </c>
      <c r="V299" s="256">
        <v>8.4164086687306501</v>
      </c>
      <c r="W299" s="256">
        <v>37.590325138778745</v>
      </c>
    </row>
    <row r="300" spans="1:23" x14ac:dyDescent="0.2">
      <c r="A300" s="12">
        <v>0.99999899999999997</v>
      </c>
      <c r="B300" s="255">
        <v>10</v>
      </c>
      <c r="C300" s="12">
        <v>49430574</v>
      </c>
      <c r="D300" s="12">
        <v>49430593</v>
      </c>
      <c r="E300" s="12">
        <v>1</v>
      </c>
      <c r="F300" s="12" t="s">
        <v>12272</v>
      </c>
      <c r="G300" s="12">
        <v>49430442</v>
      </c>
      <c r="H300" s="12">
        <v>49430461</v>
      </c>
      <c r="I300" s="12">
        <v>1</v>
      </c>
      <c r="J300" s="12" t="s">
        <v>12273</v>
      </c>
      <c r="K300" s="12">
        <v>49430462</v>
      </c>
      <c r="L300" s="12">
        <v>49430573</v>
      </c>
      <c r="M300" s="12" t="s">
        <v>12274</v>
      </c>
      <c r="N300" s="12" t="s">
        <v>12275</v>
      </c>
      <c r="O300" s="27">
        <v>49430351</v>
      </c>
      <c r="P300" s="27">
        <v>49430499</v>
      </c>
      <c r="Q300" s="12" t="s">
        <v>40</v>
      </c>
      <c r="R300" s="12">
        <v>0</v>
      </c>
      <c r="S300" s="12" t="s">
        <v>15781</v>
      </c>
      <c r="T300" s="27" t="s">
        <v>95</v>
      </c>
      <c r="U300" s="12" t="s">
        <v>1444</v>
      </c>
      <c r="V300" s="256">
        <v>52.814241486068113</v>
      </c>
      <c r="W300" s="256">
        <v>255.88596352101507</v>
      </c>
    </row>
    <row r="301" spans="1:23" x14ac:dyDescent="0.2">
      <c r="A301" s="12">
        <v>0.99999899999999997</v>
      </c>
      <c r="B301" s="255">
        <v>10</v>
      </c>
      <c r="C301" s="12">
        <v>49431144</v>
      </c>
      <c r="D301" s="12">
        <v>49431160</v>
      </c>
      <c r="E301" s="12">
        <v>1</v>
      </c>
      <c r="F301" s="12" t="s">
        <v>12276</v>
      </c>
      <c r="G301" s="12">
        <v>49431273</v>
      </c>
      <c r="H301" s="12">
        <v>49431295</v>
      </c>
      <c r="I301" s="12">
        <v>1</v>
      </c>
      <c r="J301" s="12" t="s">
        <v>12277</v>
      </c>
      <c r="K301" s="12">
        <v>49431161</v>
      </c>
      <c r="L301" s="12">
        <v>49431272</v>
      </c>
      <c r="M301" s="12" t="s">
        <v>12278</v>
      </c>
      <c r="N301" s="12" t="s">
        <v>12279</v>
      </c>
      <c r="O301" s="27">
        <v>49431161</v>
      </c>
      <c r="P301" s="27">
        <v>49431318</v>
      </c>
      <c r="Q301" s="12" t="s">
        <v>33</v>
      </c>
      <c r="R301" s="12">
        <v>0</v>
      </c>
      <c r="S301" s="12" t="s">
        <v>15782</v>
      </c>
      <c r="T301" s="27" t="s">
        <v>95</v>
      </c>
      <c r="U301" s="12" t="s">
        <v>1445</v>
      </c>
      <c r="V301" s="256">
        <v>122.82972136222911</v>
      </c>
      <c r="W301" s="256">
        <v>482.99365582870735</v>
      </c>
    </row>
    <row r="302" spans="1:23" x14ac:dyDescent="0.2">
      <c r="A302" s="12">
        <v>0.99999899999999997</v>
      </c>
      <c r="B302" s="255">
        <v>10</v>
      </c>
      <c r="C302" s="12">
        <v>49431384</v>
      </c>
      <c r="D302" s="12">
        <v>49431400</v>
      </c>
      <c r="E302" s="12">
        <v>3</v>
      </c>
      <c r="F302" s="12" t="s">
        <v>12280</v>
      </c>
      <c r="G302" s="12">
        <v>49431249</v>
      </c>
      <c r="H302" s="12">
        <v>49431271</v>
      </c>
      <c r="I302" s="12">
        <v>1</v>
      </c>
      <c r="J302" s="12" t="s">
        <v>12281</v>
      </c>
      <c r="K302" s="12">
        <v>49431272</v>
      </c>
      <c r="L302" s="12">
        <v>49431383</v>
      </c>
      <c r="M302" s="12" t="s">
        <v>12282</v>
      </c>
      <c r="N302" s="12" t="s">
        <v>12283</v>
      </c>
      <c r="O302" s="27">
        <v>49431161</v>
      </c>
      <c r="P302" s="27">
        <v>49431318</v>
      </c>
      <c r="Q302" s="12" t="s">
        <v>40</v>
      </c>
      <c r="R302" s="12">
        <v>0</v>
      </c>
      <c r="S302" s="12" t="s">
        <v>15783</v>
      </c>
      <c r="T302" s="27" t="s">
        <v>95</v>
      </c>
      <c r="U302" s="12" t="s">
        <v>1446</v>
      </c>
      <c r="V302" s="256">
        <v>22.904024767801857</v>
      </c>
      <c r="W302" s="256">
        <v>128.67803330689929</v>
      </c>
    </row>
    <row r="303" spans="1:23" x14ac:dyDescent="0.2">
      <c r="A303" s="12">
        <v>0.99999899999999997</v>
      </c>
      <c r="B303" s="255">
        <v>10</v>
      </c>
      <c r="C303" s="12">
        <v>49440122</v>
      </c>
      <c r="D303" s="12">
        <v>49440138</v>
      </c>
      <c r="E303" s="12">
        <v>3</v>
      </c>
      <c r="F303" s="12" t="s">
        <v>12284</v>
      </c>
      <c r="G303" s="12">
        <v>49440251</v>
      </c>
      <c r="H303" s="12">
        <v>49440273</v>
      </c>
      <c r="I303" s="12">
        <v>1</v>
      </c>
      <c r="J303" s="12" t="s">
        <v>12285</v>
      </c>
      <c r="K303" s="12">
        <v>49440139</v>
      </c>
      <c r="L303" s="12">
        <v>49440250</v>
      </c>
      <c r="M303" s="12" t="s">
        <v>12286</v>
      </c>
      <c r="N303" s="12" t="s">
        <v>12287</v>
      </c>
      <c r="O303" s="27">
        <v>49440153</v>
      </c>
      <c r="P303" s="27">
        <v>49440337</v>
      </c>
      <c r="Q303" s="12" t="s">
        <v>33</v>
      </c>
      <c r="R303" s="12">
        <v>0</v>
      </c>
      <c r="S303" s="12" t="s">
        <v>15784</v>
      </c>
      <c r="T303" s="27" t="s">
        <v>95</v>
      </c>
      <c r="U303" s="12" t="s">
        <v>1447</v>
      </c>
      <c r="V303" s="256">
        <v>17.414860681114551</v>
      </c>
      <c r="W303" s="256">
        <v>75.997779540047574</v>
      </c>
    </row>
    <row r="304" spans="1:23" x14ac:dyDescent="0.2">
      <c r="A304" s="12">
        <v>0.99999899999999997</v>
      </c>
      <c r="B304" s="255">
        <v>10</v>
      </c>
      <c r="C304" s="12">
        <v>49440335</v>
      </c>
      <c r="D304" s="12">
        <v>49440354</v>
      </c>
      <c r="E304" s="12">
        <v>1</v>
      </c>
      <c r="F304" s="12" t="s">
        <v>12288</v>
      </c>
      <c r="G304" s="12">
        <v>49440203</v>
      </c>
      <c r="H304" s="12">
        <v>49440222</v>
      </c>
      <c r="I304" s="12">
        <v>1</v>
      </c>
      <c r="J304" s="12" t="s">
        <v>12289</v>
      </c>
      <c r="K304" s="12">
        <v>49440223</v>
      </c>
      <c r="L304" s="12">
        <v>49440334</v>
      </c>
      <c r="M304" s="12" t="s">
        <v>12290</v>
      </c>
      <c r="N304" s="12" t="s">
        <v>12291</v>
      </c>
      <c r="O304" s="27">
        <v>49440153</v>
      </c>
      <c r="P304" s="27">
        <v>49440337</v>
      </c>
      <c r="Q304" s="12" t="s">
        <v>40</v>
      </c>
      <c r="R304" s="12">
        <v>0</v>
      </c>
      <c r="S304" s="12" t="s">
        <v>15785</v>
      </c>
      <c r="T304" s="27" t="s">
        <v>95</v>
      </c>
      <c r="U304" s="12" t="s">
        <v>1448</v>
      </c>
      <c r="V304" s="256">
        <v>62.925696594427244</v>
      </c>
      <c r="W304" s="256">
        <v>305.51467089611418</v>
      </c>
    </row>
    <row r="305" spans="1:23" x14ac:dyDescent="0.2">
      <c r="A305" s="12">
        <v>0.99999899999999997</v>
      </c>
      <c r="B305" s="255">
        <v>10</v>
      </c>
      <c r="C305" s="12">
        <v>49440294</v>
      </c>
      <c r="D305" s="12">
        <v>49440309</v>
      </c>
      <c r="E305" s="12">
        <v>5</v>
      </c>
      <c r="F305" s="12" t="s">
        <v>12292</v>
      </c>
      <c r="G305" s="12">
        <v>49440422</v>
      </c>
      <c r="H305" s="12">
        <v>49440445</v>
      </c>
      <c r="I305" s="12">
        <v>1</v>
      </c>
      <c r="J305" s="12" t="s">
        <v>12293</v>
      </c>
      <c r="K305" s="12">
        <v>49440310</v>
      </c>
      <c r="L305" s="12">
        <v>49440421</v>
      </c>
      <c r="M305" s="12" t="s">
        <v>12294</v>
      </c>
      <c r="N305" s="12" t="s">
        <v>12295</v>
      </c>
      <c r="O305" s="27">
        <v>49440153</v>
      </c>
      <c r="P305" s="27">
        <v>49440337</v>
      </c>
      <c r="Q305" s="12" t="s">
        <v>33</v>
      </c>
      <c r="R305" s="12">
        <v>0</v>
      </c>
      <c r="S305" s="12" t="s">
        <v>15786</v>
      </c>
      <c r="T305" s="27" t="s">
        <v>95</v>
      </c>
      <c r="U305" s="12" t="s">
        <v>1449</v>
      </c>
      <c r="V305" s="256">
        <v>15.521671826625386</v>
      </c>
      <c r="W305" s="256">
        <v>73.413798572561461</v>
      </c>
    </row>
    <row r="306" spans="1:23" x14ac:dyDescent="0.2">
      <c r="A306" s="12">
        <v>0.99999899999999997</v>
      </c>
      <c r="B306" s="255">
        <v>10</v>
      </c>
      <c r="C306" s="12">
        <v>49444501</v>
      </c>
      <c r="D306" s="12">
        <v>49444517</v>
      </c>
      <c r="E306" s="12">
        <v>1</v>
      </c>
      <c r="F306" s="12" t="s">
        <v>12296</v>
      </c>
      <c r="G306" s="12">
        <v>49444630</v>
      </c>
      <c r="H306" s="12">
        <v>49444652</v>
      </c>
      <c r="I306" s="12">
        <v>1</v>
      </c>
      <c r="J306" s="12" t="s">
        <v>12297</v>
      </c>
      <c r="K306" s="12">
        <v>49444518</v>
      </c>
      <c r="L306" s="12">
        <v>49444629</v>
      </c>
      <c r="M306" s="12" t="s">
        <v>12298</v>
      </c>
      <c r="N306" s="12" t="s">
        <v>12299</v>
      </c>
      <c r="O306" s="27">
        <v>49444520</v>
      </c>
      <c r="P306" s="27">
        <v>49444601</v>
      </c>
      <c r="Q306" s="12" t="s">
        <v>33</v>
      </c>
      <c r="R306" s="12">
        <v>0</v>
      </c>
      <c r="S306" s="12" t="s">
        <v>15787</v>
      </c>
      <c r="T306" s="27" t="s">
        <v>95</v>
      </c>
      <c r="U306" s="12" t="s">
        <v>1450</v>
      </c>
      <c r="V306" s="256">
        <v>39.363777089783284</v>
      </c>
      <c r="W306" s="256">
        <v>178.36066613798573</v>
      </c>
    </row>
    <row r="307" spans="1:23" x14ac:dyDescent="0.2">
      <c r="A307" s="12">
        <v>0.99999899999999997</v>
      </c>
      <c r="B307" s="255">
        <v>10</v>
      </c>
      <c r="C307" s="12">
        <v>49444626</v>
      </c>
      <c r="D307" s="12">
        <v>49444644</v>
      </c>
      <c r="E307" s="12">
        <v>1</v>
      </c>
      <c r="F307" s="12" t="s">
        <v>12300</v>
      </c>
      <c r="G307" s="12">
        <v>49444493</v>
      </c>
      <c r="H307" s="12">
        <v>49444513</v>
      </c>
      <c r="I307" s="12">
        <v>1</v>
      </c>
      <c r="J307" s="12" t="s">
        <v>12301</v>
      </c>
      <c r="K307" s="12">
        <v>49444514</v>
      </c>
      <c r="L307" s="12">
        <v>49444625</v>
      </c>
      <c r="M307" s="12" t="s">
        <v>12302</v>
      </c>
      <c r="N307" s="12" t="s">
        <v>12303</v>
      </c>
      <c r="O307" s="27">
        <v>49444520</v>
      </c>
      <c r="P307" s="27">
        <v>49444601</v>
      </c>
      <c r="Q307" s="12" t="s">
        <v>40</v>
      </c>
      <c r="R307" s="12">
        <v>0</v>
      </c>
      <c r="S307" s="12" t="s">
        <v>15788</v>
      </c>
      <c r="T307" s="27" t="s">
        <v>95</v>
      </c>
      <c r="U307" s="12" t="s">
        <v>1451</v>
      </c>
      <c r="V307" s="256">
        <v>41.633126934984517</v>
      </c>
      <c r="W307" s="256">
        <v>150.32846946867565</v>
      </c>
    </row>
    <row r="308" spans="1:23" x14ac:dyDescent="0.2">
      <c r="A308" s="12">
        <v>0.97499999999999998</v>
      </c>
      <c r="B308" s="255">
        <v>10</v>
      </c>
      <c r="C308" s="12">
        <v>49445997</v>
      </c>
      <c r="D308" s="12">
        <v>49446016</v>
      </c>
      <c r="E308" s="12">
        <v>1</v>
      </c>
      <c r="F308" s="12" t="s">
        <v>12304</v>
      </c>
      <c r="G308" s="12">
        <v>49446129</v>
      </c>
      <c r="H308" s="12">
        <v>49446148</v>
      </c>
      <c r="I308" s="12">
        <v>1</v>
      </c>
      <c r="J308" s="12" t="s">
        <v>12305</v>
      </c>
      <c r="K308" s="12">
        <v>49446017</v>
      </c>
      <c r="L308" s="12">
        <v>49446128</v>
      </c>
      <c r="M308" s="12" t="s">
        <v>12306</v>
      </c>
      <c r="N308" s="12" t="s">
        <v>12307</v>
      </c>
      <c r="O308" s="27">
        <v>49446029</v>
      </c>
      <c r="P308" s="27">
        <v>49446171</v>
      </c>
      <c r="Q308" s="12" t="s">
        <v>33</v>
      </c>
      <c r="R308" s="12">
        <v>0</v>
      </c>
      <c r="S308" s="12" t="s">
        <v>15789</v>
      </c>
      <c r="T308" s="27" t="s">
        <v>95</v>
      </c>
      <c r="U308" s="12" t="s">
        <v>1452</v>
      </c>
      <c r="V308" s="256">
        <v>157.44582043343652</v>
      </c>
      <c r="W308" s="256">
        <v>63.809516256938934</v>
      </c>
    </row>
    <row r="309" spans="1:23" x14ac:dyDescent="0.2">
      <c r="A309" s="12">
        <v>0.99999899999999997</v>
      </c>
      <c r="B309" s="255">
        <v>10</v>
      </c>
      <c r="C309" s="12">
        <v>49446203</v>
      </c>
      <c r="D309" s="12">
        <v>49446220</v>
      </c>
      <c r="E309" s="12">
        <v>1</v>
      </c>
      <c r="F309" s="12" t="s">
        <v>12308</v>
      </c>
      <c r="G309" s="12">
        <v>49446069</v>
      </c>
      <c r="H309" s="12">
        <v>49446090</v>
      </c>
      <c r="I309" s="12">
        <v>1</v>
      </c>
      <c r="J309" s="12" t="s">
        <v>12309</v>
      </c>
      <c r="K309" s="12">
        <v>49446091</v>
      </c>
      <c r="L309" s="12">
        <v>49446202</v>
      </c>
      <c r="M309" s="12" t="s">
        <v>12310</v>
      </c>
      <c r="N309" s="12" t="s">
        <v>12311</v>
      </c>
      <c r="O309" s="27">
        <v>49446029</v>
      </c>
      <c r="P309" s="27">
        <v>49446171</v>
      </c>
      <c r="Q309" s="12" t="s">
        <v>40</v>
      </c>
      <c r="R309" s="12">
        <v>0</v>
      </c>
      <c r="S309" s="12" t="s">
        <v>15790</v>
      </c>
      <c r="T309" s="27" t="s">
        <v>95</v>
      </c>
      <c r="U309" s="12" t="s">
        <v>1453</v>
      </c>
      <c r="V309" s="256">
        <v>128.09133126934984</v>
      </c>
      <c r="W309" s="256">
        <v>64.733227597145117</v>
      </c>
    </row>
    <row r="310" spans="1:23" x14ac:dyDescent="0.2">
      <c r="A310" s="12">
        <v>0.99999899999999997</v>
      </c>
      <c r="B310" s="255">
        <v>10</v>
      </c>
      <c r="C310" s="12">
        <v>49447622</v>
      </c>
      <c r="D310" s="12">
        <v>49447639</v>
      </c>
      <c r="E310" s="12">
        <v>1</v>
      </c>
      <c r="F310" s="12" t="s">
        <v>12312</v>
      </c>
      <c r="G310" s="12">
        <v>49447752</v>
      </c>
      <c r="H310" s="12">
        <v>49447773</v>
      </c>
      <c r="I310" s="12">
        <v>1</v>
      </c>
      <c r="J310" s="12" t="s">
        <v>12313</v>
      </c>
      <c r="K310" s="12">
        <v>49447640</v>
      </c>
      <c r="L310" s="12">
        <v>49447751</v>
      </c>
      <c r="M310" s="12" t="s">
        <v>12314</v>
      </c>
      <c r="N310" s="12" t="s">
        <v>12315</v>
      </c>
      <c r="O310" s="27">
        <v>49447643</v>
      </c>
      <c r="P310" s="27">
        <v>49447740</v>
      </c>
      <c r="Q310" s="12" t="s">
        <v>33</v>
      </c>
      <c r="R310" s="12">
        <v>0</v>
      </c>
      <c r="S310" s="12" t="s">
        <v>15791</v>
      </c>
      <c r="T310" s="27" t="s">
        <v>95</v>
      </c>
      <c r="U310" s="12" t="s">
        <v>1454</v>
      </c>
      <c r="V310" s="256">
        <v>61.78018575851393</v>
      </c>
      <c r="W310" s="256">
        <v>30.464869151467088</v>
      </c>
    </row>
    <row r="311" spans="1:23" x14ac:dyDescent="0.2">
      <c r="A311" s="12">
        <v>0.99999899999999997</v>
      </c>
      <c r="B311" s="255">
        <v>10</v>
      </c>
      <c r="C311" s="12">
        <v>49447753</v>
      </c>
      <c r="D311" s="12">
        <v>49447771</v>
      </c>
      <c r="E311" s="12">
        <v>1</v>
      </c>
      <c r="F311" s="12" t="s">
        <v>12316</v>
      </c>
      <c r="G311" s="12">
        <v>49447620</v>
      </c>
      <c r="H311" s="12">
        <v>49447640</v>
      </c>
      <c r="I311" s="12">
        <v>1</v>
      </c>
      <c r="J311" s="12" t="s">
        <v>12317</v>
      </c>
      <c r="K311" s="12">
        <v>49447641</v>
      </c>
      <c r="L311" s="12">
        <v>49447752</v>
      </c>
      <c r="M311" s="12" t="s">
        <v>12318</v>
      </c>
      <c r="N311" s="12" t="s">
        <v>12319</v>
      </c>
      <c r="O311" s="27">
        <v>49447643</v>
      </c>
      <c r="P311" s="27">
        <v>49447740</v>
      </c>
      <c r="Q311" s="12" t="s">
        <v>40</v>
      </c>
      <c r="R311" s="12">
        <v>0</v>
      </c>
      <c r="S311" s="12" t="s">
        <v>15792</v>
      </c>
      <c r="T311" s="27" t="s">
        <v>95</v>
      </c>
      <c r="U311" s="12" t="s">
        <v>1455</v>
      </c>
      <c r="V311" s="256">
        <v>10.68266253869969</v>
      </c>
      <c r="W311" s="256">
        <v>160.04773988897699</v>
      </c>
    </row>
    <row r="312" spans="1:23" x14ac:dyDescent="0.2">
      <c r="A312" s="12">
        <v>0.99999899999999997</v>
      </c>
      <c r="B312" s="255">
        <v>10</v>
      </c>
      <c r="C312" s="12">
        <v>49448382</v>
      </c>
      <c r="D312" s="12">
        <v>49448397</v>
      </c>
      <c r="E312" s="12">
        <v>1</v>
      </c>
      <c r="F312" s="12" t="s">
        <v>12320</v>
      </c>
      <c r="G312" s="12">
        <v>49448510</v>
      </c>
      <c r="H312" s="12">
        <v>49448533</v>
      </c>
      <c r="I312" s="12">
        <v>1</v>
      </c>
      <c r="J312" s="12" t="s">
        <v>12321</v>
      </c>
      <c r="K312" s="12">
        <v>49448398</v>
      </c>
      <c r="L312" s="12">
        <v>49448509</v>
      </c>
      <c r="M312" s="12" t="s">
        <v>12322</v>
      </c>
      <c r="N312" s="12" t="s">
        <v>12323</v>
      </c>
      <c r="O312" s="27">
        <v>49448398</v>
      </c>
      <c r="P312" s="27">
        <v>49448540</v>
      </c>
      <c r="Q312" s="12" t="s">
        <v>33</v>
      </c>
      <c r="R312" s="12">
        <v>0</v>
      </c>
      <c r="S312" s="12" t="s">
        <v>15793</v>
      </c>
      <c r="T312" s="27" t="s">
        <v>95</v>
      </c>
      <c r="U312" s="12" t="s">
        <v>1456</v>
      </c>
      <c r="V312" s="256">
        <v>195.8173374613003</v>
      </c>
      <c r="W312" s="256">
        <v>98.902934179222839</v>
      </c>
    </row>
    <row r="313" spans="1:23" x14ac:dyDescent="0.2">
      <c r="A313" s="12">
        <v>0.99999899999999997</v>
      </c>
      <c r="B313" s="255">
        <v>10</v>
      </c>
      <c r="C313" s="12">
        <v>49448620</v>
      </c>
      <c r="D313" s="12">
        <v>49448638</v>
      </c>
      <c r="E313" s="12">
        <v>1</v>
      </c>
      <c r="F313" s="12" t="s">
        <v>12324</v>
      </c>
      <c r="G313" s="12">
        <v>49448487</v>
      </c>
      <c r="H313" s="12">
        <v>49448507</v>
      </c>
      <c r="I313" s="12">
        <v>1</v>
      </c>
      <c r="J313" s="12" t="s">
        <v>12325</v>
      </c>
      <c r="K313" s="12">
        <v>49448508</v>
      </c>
      <c r="L313" s="12">
        <v>49448619</v>
      </c>
      <c r="M313" s="12" t="s">
        <v>12326</v>
      </c>
      <c r="N313" s="12" t="s">
        <v>12327</v>
      </c>
      <c r="O313" s="27">
        <v>49448398</v>
      </c>
      <c r="P313" s="27">
        <v>49448540</v>
      </c>
      <c r="Q313" s="12" t="s">
        <v>40</v>
      </c>
      <c r="R313" s="12">
        <v>0</v>
      </c>
      <c r="S313" s="12" t="s">
        <v>15794</v>
      </c>
      <c r="T313" s="27" t="s">
        <v>95</v>
      </c>
      <c r="U313" s="12" t="s">
        <v>1457</v>
      </c>
      <c r="V313" s="256">
        <v>157.56811145510835</v>
      </c>
      <c r="W313" s="256">
        <v>126.82965900079301</v>
      </c>
    </row>
    <row r="314" spans="1:23" x14ac:dyDescent="0.2">
      <c r="A314" s="12">
        <v>0.99999899999999997</v>
      </c>
      <c r="B314" s="255">
        <v>10</v>
      </c>
      <c r="C314" s="12">
        <v>49450171</v>
      </c>
      <c r="D314" s="12">
        <v>49450189</v>
      </c>
      <c r="E314" s="12">
        <v>1</v>
      </c>
      <c r="F314" s="12" t="s">
        <v>12328</v>
      </c>
      <c r="G314" s="12">
        <v>49450302</v>
      </c>
      <c r="H314" s="12">
        <v>49450322</v>
      </c>
      <c r="I314" s="12">
        <v>1</v>
      </c>
      <c r="J314" s="12" t="s">
        <v>12329</v>
      </c>
      <c r="K314" s="12">
        <v>49450190</v>
      </c>
      <c r="L314" s="12">
        <v>49450301</v>
      </c>
      <c r="M314" s="12" t="s">
        <v>12330</v>
      </c>
      <c r="N314" s="12" t="s">
        <v>12331</v>
      </c>
      <c r="O314" s="27">
        <v>49450199</v>
      </c>
      <c r="P314" s="27">
        <v>49450400</v>
      </c>
      <c r="Q314" s="12" t="s">
        <v>33</v>
      </c>
      <c r="R314" s="12">
        <v>0</v>
      </c>
      <c r="S314" s="12" t="s">
        <v>15795</v>
      </c>
      <c r="T314" s="27" t="s">
        <v>95</v>
      </c>
      <c r="U314" s="12" t="s">
        <v>1458</v>
      </c>
      <c r="V314" s="256">
        <v>27.496904024767801</v>
      </c>
      <c r="W314" s="256">
        <v>131.04980174464711</v>
      </c>
    </row>
    <row r="315" spans="1:23" x14ac:dyDescent="0.2">
      <c r="A315" s="12">
        <v>0.99999899999999997</v>
      </c>
      <c r="B315" s="255">
        <v>10</v>
      </c>
      <c r="C315" s="12">
        <v>49450411</v>
      </c>
      <c r="D315" s="12">
        <v>49450427</v>
      </c>
      <c r="E315" s="12">
        <v>1</v>
      </c>
      <c r="F315" s="12" t="s">
        <v>12332</v>
      </c>
      <c r="G315" s="12">
        <v>49450276</v>
      </c>
      <c r="H315" s="12">
        <v>49450298</v>
      </c>
      <c r="I315" s="12">
        <v>1</v>
      </c>
      <c r="J315" s="12" t="s">
        <v>12333</v>
      </c>
      <c r="K315" s="12">
        <v>49450299</v>
      </c>
      <c r="L315" s="12">
        <v>49450410</v>
      </c>
      <c r="M315" s="12" t="s">
        <v>12334</v>
      </c>
      <c r="N315" s="12" t="s">
        <v>12335</v>
      </c>
      <c r="O315" s="27">
        <v>49450199</v>
      </c>
      <c r="P315" s="27">
        <v>49450400</v>
      </c>
      <c r="Q315" s="12" t="s">
        <v>40</v>
      </c>
      <c r="R315" s="12">
        <v>0</v>
      </c>
      <c r="S315" s="12" t="s">
        <v>15796</v>
      </c>
      <c r="T315" s="27" t="s">
        <v>95</v>
      </c>
      <c r="U315" s="12" t="s">
        <v>1459</v>
      </c>
      <c r="V315" s="256">
        <v>28.357585139318886</v>
      </c>
      <c r="W315" s="256">
        <v>114.27866772402855</v>
      </c>
    </row>
    <row r="316" spans="1:23" x14ac:dyDescent="0.2">
      <c r="A316" s="12">
        <v>0.99999899999999997</v>
      </c>
      <c r="B316" s="255">
        <v>10</v>
      </c>
      <c r="C316" s="12">
        <v>49452798</v>
      </c>
      <c r="D316" s="12">
        <v>49452815</v>
      </c>
      <c r="E316" s="12">
        <v>1</v>
      </c>
      <c r="F316" s="12" t="s">
        <v>12336</v>
      </c>
      <c r="G316" s="12">
        <v>49452928</v>
      </c>
      <c r="H316" s="12">
        <v>49452949</v>
      </c>
      <c r="I316" s="12">
        <v>1</v>
      </c>
      <c r="J316" s="12" t="s">
        <v>12337</v>
      </c>
      <c r="K316" s="12">
        <v>49452816</v>
      </c>
      <c r="L316" s="12">
        <v>49452927</v>
      </c>
      <c r="M316" s="12" t="s">
        <v>12338</v>
      </c>
      <c r="N316" s="12" t="s">
        <v>12339</v>
      </c>
      <c r="O316" s="27">
        <v>49452822</v>
      </c>
      <c r="P316" s="27">
        <v>49452897</v>
      </c>
      <c r="Q316" s="12" t="s">
        <v>33</v>
      </c>
      <c r="R316" s="12">
        <v>0</v>
      </c>
      <c r="S316" s="12" t="s">
        <v>15797</v>
      </c>
      <c r="T316" s="27" t="s">
        <v>95</v>
      </c>
      <c r="U316" s="12" t="s">
        <v>1460</v>
      </c>
      <c r="V316" s="256">
        <v>36.291021671826627</v>
      </c>
      <c r="W316" s="256">
        <v>148.20364789849327</v>
      </c>
    </row>
    <row r="317" spans="1:23" x14ac:dyDescent="0.2">
      <c r="A317" s="12">
        <v>0.99999899999999997</v>
      </c>
      <c r="B317" s="255">
        <v>10</v>
      </c>
      <c r="C317" s="12">
        <v>49452931</v>
      </c>
      <c r="D317" s="12">
        <v>49452948</v>
      </c>
      <c r="E317" s="12">
        <v>1</v>
      </c>
      <c r="F317" s="12" t="s">
        <v>12340</v>
      </c>
      <c r="G317" s="12">
        <v>49452797</v>
      </c>
      <c r="H317" s="12">
        <v>49452818</v>
      </c>
      <c r="I317" s="12">
        <v>1</v>
      </c>
      <c r="J317" s="12" t="s">
        <v>12341</v>
      </c>
      <c r="K317" s="12">
        <v>49452819</v>
      </c>
      <c r="L317" s="12">
        <v>49452930</v>
      </c>
      <c r="M317" s="12" t="s">
        <v>12342</v>
      </c>
      <c r="N317" s="12" t="s">
        <v>12343</v>
      </c>
      <c r="O317" s="27">
        <v>49452822</v>
      </c>
      <c r="P317" s="27">
        <v>49452897</v>
      </c>
      <c r="Q317" s="12" t="s">
        <v>40</v>
      </c>
      <c r="R317" s="12">
        <v>0</v>
      </c>
      <c r="S317" s="12" t="s">
        <v>15798</v>
      </c>
      <c r="T317" s="27" t="s">
        <v>95</v>
      </c>
      <c r="U317" s="12" t="s">
        <v>1461</v>
      </c>
      <c r="V317" s="256">
        <v>26.143962848297214</v>
      </c>
      <c r="W317" s="256">
        <v>77.073116574147505</v>
      </c>
    </row>
    <row r="318" spans="1:23" x14ac:dyDescent="0.2">
      <c r="A318" s="12">
        <v>0.99999899999999997</v>
      </c>
      <c r="B318" s="255">
        <v>10</v>
      </c>
      <c r="C318" s="12">
        <v>49457035</v>
      </c>
      <c r="D318" s="12">
        <v>49457053</v>
      </c>
      <c r="E318" s="12">
        <v>1</v>
      </c>
      <c r="F318" s="12" t="s">
        <v>12344</v>
      </c>
      <c r="G318" s="12">
        <v>49457166</v>
      </c>
      <c r="H318" s="12">
        <v>49457186</v>
      </c>
      <c r="I318" s="12">
        <v>1</v>
      </c>
      <c r="J318" s="12" t="s">
        <v>12345</v>
      </c>
      <c r="K318" s="12">
        <v>49457054</v>
      </c>
      <c r="L318" s="12">
        <v>49457165</v>
      </c>
      <c r="M318" s="12" t="s">
        <v>12346</v>
      </c>
      <c r="N318" s="12" t="s">
        <v>12347</v>
      </c>
      <c r="O318" s="27">
        <v>49457059</v>
      </c>
      <c r="P318" s="27">
        <v>49457226</v>
      </c>
      <c r="Q318" s="12" t="s">
        <v>33</v>
      </c>
      <c r="R318" s="12">
        <v>0</v>
      </c>
      <c r="S318" s="12" t="s">
        <v>15799</v>
      </c>
      <c r="T318" s="27" t="s">
        <v>95</v>
      </c>
      <c r="U318" s="12" t="s">
        <v>1462</v>
      </c>
      <c r="V318" s="256">
        <v>150.41486068111456</v>
      </c>
      <c r="W318" s="256">
        <v>469.30769230769232</v>
      </c>
    </row>
    <row r="319" spans="1:23" x14ac:dyDescent="0.2">
      <c r="A319" s="12">
        <v>0.99999899999999997</v>
      </c>
      <c r="B319" s="255">
        <v>10</v>
      </c>
      <c r="C319" s="12">
        <v>49457270</v>
      </c>
      <c r="D319" s="12">
        <v>49457285</v>
      </c>
      <c r="E319" s="12">
        <v>1</v>
      </c>
      <c r="F319" s="12" t="s">
        <v>12348</v>
      </c>
      <c r="G319" s="12">
        <v>49457134</v>
      </c>
      <c r="H319" s="12">
        <v>49457157</v>
      </c>
      <c r="I319" s="12">
        <v>1</v>
      </c>
      <c r="J319" s="12" t="s">
        <v>12349</v>
      </c>
      <c r="K319" s="12">
        <v>49457158</v>
      </c>
      <c r="L319" s="12">
        <v>49457269</v>
      </c>
      <c r="M319" s="12" t="s">
        <v>12350</v>
      </c>
      <c r="N319" s="12" t="s">
        <v>12351</v>
      </c>
      <c r="O319" s="27">
        <v>49457059</v>
      </c>
      <c r="P319" s="27">
        <v>49457226</v>
      </c>
      <c r="Q319" s="12" t="s">
        <v>40</v>
      </c>
      <c r="R319" s="12">
        <v>0</v>
      </c>
      <c r="S319" s="12" t="s">
        <v>15800</v>
      </c>
      <c r="T319" s="27" t="s">
        <v>95</v>
      </c>
      <c r="U319" s="12" t="s">
        <v>1463</v>
      </c>
      <c r="V319" s="256">
        <v>166.95510835913313</v>
      </c>
      <c r="W319" s="256">
        <v>82.273909595559076</v>
      </c>
    </row>
    <row r="320" spans="1:23" x14ac:dyDescent="0.2">
      <c r="A320" s="12">
        <v>0.99999899999999997</v>
      </c>
      <c r="B320" s="255">
        <v>10</v>
      </c>
      <c r="C320" s="12">
        <v>49459586</v>
      </c>
      <c r="D320" s="12">
        <v>49459603</v>
      </c>
      <c r="E320" s="12">
        <v>2</v>
      </c>
      <c r="F320" s="12" t="s">
        <v>12352</v>
      </c>
      <c r="G320" s="12">
        <v>49459716</v>
      </c>
      <c r="H320" s="12">
        <v>49459737</v>
      </c>
      <c r="I320" s="12">
        <v>1</v>
      </c>
      <c r="J320" s="12" t="s">
        <v>12353</v>
      </c>
      <c r="K320" s="12">
        <v>49459604</v>
      </c>
      <c r="L320" s="12">
        <v>49459715</v>
      </c>
      <c r="M320" s="12" t="s">
        <v>12354</v>
      </c>
      <c r="N320" s="12" t="s">
        <v>12355</v>
      </c>
      <c r="O320" s="27">
        <v>49459604</v>
      </c>
      <c r="P320" s="27">
        <v>49459739</v>
      </c>
      <c r="Q320" s="12" t="s">
        <v>33</v>
      </c>
      <c r="R320" s="12">
        <v>0</v>
      </c>
      <c r="S320" s="12" t="s">
        <v>15801</v>
      </c>
      <c r="T320" s="27" t="s">
        <v>95</v>
      </c>
      <c r="U320" s="12" t="s">
        <v>1464</v>
      </c>
      <c r="V320" s="256">
        <v>37.416408668730654</v>
      </c>
      <c r="W320" s="256">
        <v>176.87010309278349</v>
      </c>
    </row>
    <row r="321" spans="1:23" x14ac:dyDescent="0.2">
      <c r="A321" s="12">
        <v>0.99999899999999997</v>
      </c>
      <c r="B321" s="255">
        <v>10</v>
      </c>
      <c r="C321" s="12">
        <v>49459796</v>
      </c>
      <c r="D321" s="12">
        <v>49459812</v>
      </c>
      <c r="E321" s="12">
        <v>1</v>
      </c>
      <c r="F321" s="12" t="s">
        <v>12356</v>
      </c>
      <c r="G321" s="12">
        <v>49459661</v>
      </c>
      <c r="H321" s="12">
        <v>49459683</v>
      </c>
      <c r="I321" s="12">
        <v>1</v>
      </c>
      <c r="J321" s="12" t="s">
        <v>12357</v>
      </c>
      <c r="K321" s="12">
        <v>49459684</v>
      </c>
      <c r="L321" s="12">
        <v>49459795</v>
      </c>
      <c r="M321" s="12" t="s">
        <v>12358</v>
      </c>
      <c r="N321" s="12" t="s">
        <v>12359</v>
      </c>
      <c r="O321" s="27">
        <v>49459604</v>
      </c>
      <c r="P321" s="27">
        <v>49459739</v>
      </c>
      <c r="Q321" s="12" t="s">
        <v>40</v>
      </c>
      <c r="R321" s="12">
        <v>0</v>
      </c>
      <c r="S321" s="12" t="s">
        <v>15802</v>
      </c>
      <c r="T321" s="27" t="s">
        <v>95</v>
      </c>
      <c r="U321" s="12" t="s">
        <v>1465</v>
      </c>
      <c r="V321" s="256">
        <v>34.232198142414859</v>
      </c>
      <c r="W321" s="256">
        <v>165.79143536875495</v>
      </c>
    </row>
    <row r="322" spans="1:23" x14ac:dyDescent="0.2">
      <c r="A322" s="12">
        <v>0.99999899999999997</v>
      </c>
      <c r="B322" s="255">
        <v>10</v>
      </c>
      <c r="C322" s="12">
        <v>49482551</v>
      </c>
      <c r="D322" s="12">
        <v>49482570</v>
      </c>
      <c r="E322" s="12">
        <v>1</v>
      </c>
      <c r="F322" s="12" t="s">
        <v>12360</v>
      </c>
      <c r="G322" s="12">
        <v>49482683</v>
      </c>
      <c r="H322" s="12">
        <v>49482702</v>
      </c>
      <c r="I322" s="12">
        <v>1</v>
      </c>
      <c r="J322" s="12" t="s">
        <v>12361</v>
      </c>
      <c r="K322" s="12">
        <v>49482571</v>
      </c>
      <c r="L322" s="12">
        <v>49482682</v>
      </c>
      <c r="M322" s="12" t="s">
        <v>12362</v>
      </c>
      <c r="N322" s="12" t="s">
        <v>12363</v>
      </c>
      <c r="O322" s="27">
        <v>49482581</v>
      </c>
      <c r="P322" s="27">
        <v>49482615</v>
      </c>
      <c r="Q322" s="12" t="s">
        <v>33</v>
      </c>
      <c r="R322" s="12">
        <v>0</v>
      </c>
      <c r="S322" s="12" t="s">
        <v>15803</v>
      </c>
      <c r="T322" s="27" t="s">
        <v>95</v>
      </c>
      <c r="U322" s="12" t="s">
        <v>1466</v>
      </c>
      <c r="V322" s="256">
        <v>13.34829721362229</v>
      </c>
      <c r="W322" s="256">
        <v>141.85900079302141</v>
      </c>
    </row>
    <row r="323" spans="1:23" x14ac:dyDescent="0.2">
      <c r="A323" s="12">
        <v>0.99999899999999997</v>
      </c>
      <c r="B323" s="255">
        <v>10</v>
      </c>
      <c r="C323" s="12">
        <v>49482687</v>
      </c>
      <c r="D323" s="12">
        <v>49482702</v>
      </c>
      <c r="E323" s="12">
        <v>1</v>
      </c>
      <c r="F323" s="12" t="s">
        <v>12364</v>
      </c>
      <c r="G323" s="12">
        <v>49482551</v>
      </c>
      <c r="H323" s="12">
        <v>49482574</v>
      </c>
      <c r="I323" s="12">
        <v>1</v>
      </c>
      <c r="J323" s="12" t="s">
        <v>12365</v>
      </c>
      <c r="K323" s="12">
        <v>49482575</v>
      </c>
      <c r="L323" s="12">
        <v>49482686</v>
      </c>
      <c r="M323" s="12" t="s">
        <v>12366</v>
      </c>
      <c r="N323" s="12" t="s">
        <v>12367</v>
      </c>
      <c r="O323" s="27">
        <v>49482581</v>
      </c>
      <c r="P323" s="27">
        <v>49482615</v>
      </c>
      <c r="Q323" s="12" t="s">
        <v>40</v>
      </c>
      <c r="R323" s="12">
        <v>0</v>
      </c>
      <c r="S323" s="12" t="s">
        <v>15804</v>
      </c>
      <c r="T323" s="27" t="s">
        <v>95</v>
      </c>
      <c r="U323" s="12" t="s">
        <v>1467</v>
      </c>
      <c r="V323" s="256">
        <v>119.95046439628483</v>
      </c>
      <c r="W323" s="256">
        <v>93.468992862807298</v>
      </c>
    </row>
    <row r="324" spans="1:23" x14ac:dyDescent="0.2">
      <c r="A324" s="12">
        <v>0.9</v>
      </c>
      <c r="B324" s="255">
        <v>6</v>
      </c>
      <c r="C324" s="12">
        <v>292519</v>
      </c>
      <c r="D324" s="12">
        <v>292534</v>
      </c>
      <c r="E324" s="12">
        <v>1</v>
      </c>
      <c r="F324" s="12" t="s">
        <v>12368</v>
      </c>
      <c r="G324" s="12">
        <v>292647</v>
      </c>
      <c r="H324" s="12">
        <v>292670</v>
      </c>
      <c r="I324" s="12">
        <v>1</v>
      </c>
      <c r="J324" s="12" t="s">
        <v>12369</v>
      </c>
      <c r="K324" s="12">
        <v>292535</v>
      </c>
      <c r="L324" s="12">
        <v>292646</v>
      </c>
      <c r="M324" s="12" t="s">
        <v>12370</v>
      </c>
      <c r="N324" s="12" t="s">
        <v>12371</v>
      </c>
      <c r="O324" s="27">
        <v>292535</v>
      </c>
      <c r="P324" s="27">
        <v>292565</v>
      </c>
      <c r="Q324" s="12" t="s">
        <v>33</v>
      </c>
      <c r="R324" s="12">
        <v>0</v>
      </c>
      <c r="S324" s="12" t="s">
        <v>15805</v>
      </c>
      <c r="T324" s="27" t="s">
        <v>17</v>
      </c>
      <c r="U324" s="12" t="s">
        <v>1197</v>
      </c>
      <c r="V324" s="256">
        <v>7.5139318885448914</v>
      </c>
      <c r="W324" s="256">
        <v>13.656780333068992</v>
      </c>
    </row>
    <row r="325" spans="1:23" x14ac:dyDescent="0.2">
      <c r="A325" s="12">
        <v>0.9</v>
      </c>
      <c r="B325" s="255">
        <v>6</v>
      </c>
      <c r="C325" s="12">
        <v>292645</v>
      </c>
      <c r="D325" s="12">
        <v>292664</v>
      </c>
      <c r="E325" s="12">
        <v>1</v>
      </c>
      <c r="F325" s="12" t="s">
        <v>12372</v>
      </c>
      <c r="G325" s="12">
        <v>292513</v>
      </c>
      <c r="H325" s="12">
        <v>292532</v>
      </c>
      <c r="I325" s="12">
        <v>1</v>
      </c>
      <c r="J325" s="12" t="s">
        <v>12373</v>
      </c>
      <c r="K325" s="12">
        <v>292533</v>
      </c>
      <c r="L325" s="12">
        <v>292644</v>
      </c>
      <c r="M325" s="12" t="s">
        <v>12374</v>
      </c>
      <c r="N325" s="12" t="s">
        <v>12375</v>
      </c>
      <c r="O325" s="27">
        <v>292535</v>
      </c>
      <c r="P325" s="27">
        <v>292565</v>
      </c>
      <c r="Q325" s="12" t="s">
        <v>40</v>
      </c>
      <c r="R325" s="12">
        <v>0</v>
      </c>
      <c r="S325" s="12" t="s">
        <v>15806</v>
      </c>
      <c r="T325" s="27" t="s">
        <v>17</v>
      </c>
      <c r="U325" s="12" t="s">
        <v>1198</v>
      </c>
      <c r="V325" s="256">
        <v>9.6733746130030962</v>
      </c>
      <c r="W325" s="256">
        <v>20.862965900079303</v>
      </c>
    </row>
    <row r="326" spans="1:23" x14ac:dyDescent="0.2">
      <c r="A326" s="12">
        <v>0.99999899999999997</v>
      </c>
      <c r="B326" s="255">
        <v>6</v>
      </c>
      <c r="C326" s="12">
        <v>304588</v>
      </c>
      <c r="D326" s="12">
        <v>304603</v>
      </c>
      <c r="E326" s="12">
        <v>1</v>
      </c>
      <c r="F326" s="12" t="s">
        <v>12376</v>
      </c>
      <c r="G326" s="12">
        <v>304716</v>
      </c>
      <c r="H326" s="12">
        <v>304739</v>
      </c>
      <c r="I326" s="12">
        <v>1</v>
      </c>
      <c r="J326" s="12" t="s">
        <v>12377</v>
      </c>
      <c r="K326" s="12">
        <v>304604</v>
      </c>
      <c r="L326" s="12">
        <v>304715</v>
      </c>
      <c r="M326" s="12" t="s">
        <v>12378</v>
      </c>
      <c r="N326" s="12" t="s">
        <v>12379</v>
      </c>
      <c r="O326" s="27">
        <v>304623</v>
      </c>
      <c r="P326" s="27">
        <v>304666</v>
      </c>
      <c r="Q326" s="12" t="s">
        <v>33</v>
      </c>
      <c r="R326" s="12">
        <v>0</v>
      </c>
      <c r="S326" s="12" t="s">
        <v>15807</v>
      </c>
      <c r="T326" s="27" t="s">
        <v>17</v>
      </c>
      <c r="U326" s="12" t="s">
        <v>1199</v>
      </c>
      <c r="V326" s="256">
        <v>39.789473684210527</v>
      </c>
      <c r="W326" s="256">
        <v>96.208247422680415</v>
      </c>
    </row>
    <row r="327" spans="1:23" x14ac:dyDescent="0.2">
      <c r="A327" s="12">
        <v>0.99999899999999997</v>
      </c>
      <c r="B327" s="255">
        <v>6</v>
      </c>
      <c r="C327" s="12">
        <v>304735</v>
      </c>
      <c r="D327" s="12">
        <v>304753</v>
      </c>
      <c r="E327" s="12">
        <v>2</v>
      </c>
      <c r="F327" s="12" t="s">
        <v>12380</v>
      </c>
      <c r="G327" s="12">
        <v>304602</v>
      </c>
      <c r="H327" s="12">
        <v>304622</v>
      </c>
      <c r="I327" s="12">
        <v>1</v>
      </c>
      <c r="J327" s="12" t="s">
        <v>12381</v>
      </c>
      <c r="K327" s="12">
        <v>304623</v>
      </c>
      <c r="L327" s="12">
        <v>304734</v>
      </c>
      <c r="M327" s="12" t="s">
        <v>12382</v>
      </c>
      <c r="N327" s="12" t="s">
        <v>12383</v>
      </c>
      <c r="O327" s="27">
        <v>304623</v>
      </c>
      <c r="P327" s="27">
        <v>304666</v>
      </c>
      <c r="Q327" s="12" t="s">
        <v>40</v>
      </c>
      <c r="R327" s="12">
        <v>0</v>
      </c>
      <c r="S327" s="12" t="s">
        <v>15808</v>
      </c>
      <c r="T327" s="27" t="s">
        <v>17</v>
      </c>
      <c r="U327" s="12" t="s">
        <v>1200</v>
      </c>
      <c r="V327" s="256">
        <v>145.20433436532508</v>
      </c>
      <c r="W327" s="256">
        <v>340.79651070578905</v>
      </c>
    </row>
    <row r="328" spans="1:23" x14ac:dyDescent="0.2">
      <c r="A328" s="12">
        <v>0.99999899999999997</v>
      </c>
      <c r="B328" s="255">
        <v>6</v>
      </c>
      <c r="C328" s="12">
        <v>311857</v>
      </c>
      <c r="D328" s="12">
        <v>311874</v>
      </c>
      <c r="E328" s="12">
        <v>1</v>
      </c>
      <c r="F328" s="12" t="s">
        <v>12384</v>
      </c>
      <c r="G328" s="12">
        <v>311987</v>
      </c>
      <c r="H328" s="12">
        <v>312008</v>
      </c>
      <c r="I328" s="12">
        <v>1</v>
      </c>
      <c r="J328" s="12" t="s">
        <v>12385</v>
      </c>
      <c r="K328" s="12">
        <v>311875</v>
      </c>
      <c r="L328" s="12">
        <v>311986</v>
      </c>
      <c r="M328" s="12" t="s">
        <v>12386</v>
      </c>
      <c r="N328" s="12" t="s">
        <v>12387</v>
      </c>
      <c r="O328" s="27">
        <v>311875</v>
      </c>
      <c r="P328" s="27">
        <v>311967</v>
      </c>
      <c r="Q328" s="12" t="s">
        <v>33</v>
      </c>
      <c r="R328" s="12">
        <v>0</v>
      </c>
      <c r="S328" s="12" t="s">
        <v>15809</v>
      </c>
      <c r="T328" s="27" t="s">
        <v>17</v>
      </c>
      <c r="U328" s="12" t="s">
        <v>1201</v>
      </c>
      <c r="V328" s="256">
        <v>231.74148606811144</v>
      </c>
      <c r="W328" s="256">
        <v>611.3697065820777</v>
      </c>
    </row>
    <row r="329" spans="1:23" x14ac:dyDescent="0.2">
      <c r="A329" s="12">
        <v>0.99999899999999997</v>
      </c>
      <c r="B329" s="255">
        <v>6</v>
      </c>
      <c r="C329" s="12">
        <v>311987</v>
      </c>
      <c r="D329" s="12">
        <v>312005</v>
      </c>
      <c r="E329" s="12">
        <v>1</v>
      </c>
      <c r="F329" s="12" t="s">
        <v>12388</v>
      </c>
      <c r="G329" s="12">
        <v>311854</v>
      </c>
      <c r="H329" s="12">
        <v>311874</v>
      </c>
      <c r="I329" s="12">
        <v>1</v>
      </c>
      <c r="J329" s="12" t="s">
        <v>12389</v>
      </c>
      <c r="K329" s="12">
        <v>311875</v>
      </c>
      <c r="L329" s="12">
        <v>311986</v>
      </c>
      <c r="M329" s="12" t="s">
        <v>12390</v>
      </c>
      <c r="N329" s="12" t="s">
        <v>12391</v>
      </c>
      <c r="O329" s="27">
        <v>311875</v>
      </c>
      <c r="P329" s="27">
        <v>311967</v>
      </c>
      <c r="Q329" s="12" t="s">
        <v>40</v>
      </c>
      <c r="R329" s="12">
        <v>0</v>
      </c>
      <c r="S329" s="12" t="s">
        <v>15810</v>
      </c>
      <c r="T329" s="27" t="s">
        <v>17</v>
      </c>
      <c r="U329" s="12" t="s">
        <v>1202</v>
      </c>
      <c r="V329" s="256">
        <v>143.12848297213623</v>
      </c>
      <c r="W329" s="256">
        <v>351.31451229183187</v>
      </c>
    </row>
    <row r="330" spans="1:23" x14ac:dyDescent="0.2">
      <c r="A330" s="12">
        <v>0.9</v>
      </c>
      <c r="B330" s="255">
        <v>6</v>
      </c>
      <c r="C330" s="12">
        <v>335086</v>
      </c>
      <c r="D330" s="12">
        <v>335104</v>
      </c>
      <c r="E330" s="12">
        <v>7</v>
      </c>
      <c r="F330" s="12" t="s">
        <v>12392</v>
      </c>
      <c r="G330" s="12">
        <v>335217</v>
      </c>
      <c r="H330" s="12">
        <v>335237</v>
      </c>
      <c r="I330" s="12">
        <v>1</v>
      </c>
      <c r="J330" s="12" t="s">
        <v>12393</v>
      </c>
      <c r="K330" s="12">
        <v>335105</v>
      </c>
      <c r="L330" s="12">
        <v>335216</v>
      </c>
      <c r="M330" s="12" t="s">
        <v>12394</v>
      </c>
      <c r="N330" s="12" t="s">
        <v>12395</v>
      </c>
      <c r="O330" s="27">
        <v>335109</v>
      </c>
      <c r="P330" s="27">
        <v>335168</v>
      </c>
      <c r="Q330" s="12" t="s">
        <v>33</v>
      </c>
      <c r="R330" s="12">
        <v>0</v>
      </c>
      <c r="S330" s="12" t="s">
        <v>15811</v>
      </c>
      <c r="T330" s="27" t="s">
        <v>17</v>
      </c>
      <c r="U330" s="12" t="s">
        <v>1203</v>
      </c>
      <c r="V330" s="256">
        <v>17.156346749226007</v>
      </c>
      <c r="W330" s="256">
        <v>19.125138778747026</v>
      </c>
    </row>
    <row r="331" spans="1:23" x14ac:dyDescent="0.2">
      <c r="A331" s="12">
        <v>0.9</v>
      </c>
      <c r="B331" s="255">
        <v>6</v>
      </c>
      <c r="C331" s="12">
        <v>335221</v>
      </c>
      <c r="D331" s="12">
        <v>335239</v>
      </c>
      <c r="E331" s="12">
        <v>1</v>
      </c>
      <c r="F331" s="12" t="s">
        <v>12396</v>
      </c>
      <c r="G331" s="12">
        <v>335088</v>
      </c>
      <c r="H331" s="12">
        <v>335108</v>
      </c>
      <c r="I331" s="12">
        <v>1</v>
      </c>
      <c r="J331" s="12" t="s">
        <v>12397</v>
      </c>
      <c r="K331" s="12">
        <v>335109</v>
      </c>
      <c r="L331" s="12">
        <v>335220</v>
      </c>
      <c r="M331" s="12" t="s">
        <v>12398</v>
      </c>
      <c r="N331" s="12" t="s">
        <v>12399</v>
      </c>
      <c r="O331" s="27">
        <v>335109</v>
      </c>
      <c r="P331" s="27">
        <v>335168</v>
      </c>
      <c r="Q331" s="12" t="s">
        <v>40</v>
      </c>
      <c r="R331" s="12">
        <v>0</v>
      </c>
      <c r="S331" s="12" t="s">
        <v>15812</v>
      </c>
      <c r="T331" s="27" t="s">
        <v>17</v>
      </c>
      <c r="U331" s="12" t="s">
        <v>1204</v>
      </c>
      <c r="V331" s="256">
        <v>1.041795665634675</v>
      </c>
      <c r="W331" s="256">
        <v>0.33354480570975414</v>
      </c>
    </row>
    <row r="332" spans="1:23" x14ac:dyDescent="0.2">
      <c r="A332" s="12">
        <v>0.99999899999999997</v>
      </c>
      <c r="B332" s="255">
        <v>6</v>
      </c>
      <c r="C332" s="12">
        <v>345828</v>
      </c>
      <c r="D332" s="12">
        <v>345847</v>
      </c>
      <c r="E332" s="12">
        <v>5</v>
      </c>
      <c r="F332" s="12" t="s">
        <v>12400</v>
      </c>
      <c r="G332" s="12">
        <v>345960</v>
      </c>
      <c r="H332" s="12">
        <v>345979</v>
      </c>
      <c r="I332" s="12">
        <v>1</v>
      </c>
      <c r="J332" s="12" t="s">
        <v>12401</v>
      </c>
      <c r="K332" s="12">
        <v>345848</v>
      </c>
      <c r="L332" s="12">
        <v>345959</v>
      </c>
      <c r="M332" s="12" t="s">
        <v>12402</v>
      </c>
      <c r="N332" s="12" t="s">
        <v>12403</v>
      </c>
      <c r="O332" s="27">
        <v>345849</v>
      </c>
      <c r="P332" s="27">
        <v>345933</v>
      </c>
      <c r="Q332" s="12" t="s">
        <v>33</v>
      </c>
      <c r="R332" s="12">
        <v>0</v>
      </c>
      <c r="S332" s="12" t="s">
        <v>15813</v>
      </c>
      <c r="T332" s="27" t="s">
        <v>17</v>
      </c>
      <c r="U332" s="12" t="s">
        <v>1205</v>
      </c>
      <c r="V332" s="256">
        <v>172.40557275541795</v>
      </c>
      <c r="W332" s="256">
        <v>363.87660586835847</v>
      </c>
    </row>
    <row r="333" spans="1:23" x14ac:dyDescent="0.2">
      <c r="A333" s="12">
        <v>0.99999899999999997</v>
      </c>
      <c r="B333" s="255">
        <v>6</v>
      </c>
      <c r="C333" s="12">
        <v>345960</v>
      </c>
      <c r="D333" s="12">
        <v>345975</v>
      </c>
      <c r="E333" s="12">
        <v>1</v>
      </c>
      <c r="F333" s="12" t="s">
        <v>12404</v>
      </c>
      <c r="G333" s="12">
        <v>345824</v>
      </c>
      <c r="H333" s="12">
        <v>345847</v>
      </c>
      <c r="I333" s="12">
        <v>1</v>
      </c>
      <c r="J333" s="12" t="s">
        <v>12405</v>
      </c>
      <c r="K333" s="12">
        <v>345848</v>
      </c>
      <c r="L333" s="12">
        <v>345959</v>
      </c>
      <c r="M333" s="12" t="s">
        <v>12406</v>
      </c>
      <c r="N333" s="12" t="s">
        <v>12407</v>
      </c>
      <c r="O333" s="27">
        <v>345849</v>
      </c>
      <c r="P333" s="27">
        <v>345933</v>
      </c>
      <c r="Q333" s="12" t="s">
        <v>40</v>
      </c>
      <c r="R333" s="12">
        <v>0</v>
      </c>
      <c r="S333" s="12" t="s">
        <v>15814</v>
      </c>
      <c r="T333" s="27" t="s">
        <v>17</v>
      </c>
      <c r="U333" s="12" t="s">
        <v>1206</v>
      </c>
      <c r="V333" s="256">
        <v>82.134674922600624</v>
      </c>
      <c r="W333" s="256">
        <v>176.13925455987311</v>
      </c>
    </row>
    <row r="334" spans="1:23" x14ac:dyDescent="0.2">
      <c r="A334" s="12">
        <v>0.99999899999999997</v>
      </c>
      <c r="B334" s="255">
        <v>6</v>
      </c>
      <c r="C334" s="12">
        <v>348074</v>
      </c>
      <c r="D334" s="12">
        <v>348092</v>
      </c>
      <c r="E334" s="12">
        <v>1</v>
      </c>
      <c r="F334" s="12" t="s">
        <v>12408</v>
      </c>
      <c r="G334" s="12">
        <v>348205</v>
      </c>
      <c r="H334" s="12">
        <v>348225</v>
      </c>
      <c r="I334" s="12">
        <v>1</v>
      </c>
      <c r="J334" s="12" t="s">
        <v>12409</v>
      </c>
      <c r="K334" s="12">
        <v>348093</v>
      </c>
      <c r="L334" s="12">
        <v>348204</v>
      </c>
      <c r="M334" s="12" t="s">
        <v>12410</v>
      </c>
      <c r="N334" s="12" t="s">
        <v>12411</v>
      </c>
      <c r="O334" s="27">
        <v>348098</v>
      </c>
      <c r="P334" s="27">
        <v>348279</v>
      </c>
      <c r="Q334" s="12" t="s">
        <v>33</v>
      </c>
      <c r="R334" s="12">
        <v>0</v>
      </c>
      <c r="S334" s="12" t="s">
        <v>15815</v>
      </c>
      <c r="T334" s="27" t="s">
        <v>17</v>
      </c>
      <c r="U334" s="12" t="s">
        <v>1207</v>
      </c>
      <c r="V334" s="256">
        <v>97.990712074303403</v>
      </c>
      <c r="W334" s="256">
        <v>234.43409992069786</v>
      </c>
    </row>
    <row r="335" spans="1:23" x14ac:dyDescent="0.2">
      <c r="A335" s="12">
        <v>0.99999899999999997</v>
      </c>
      <c r="B335" s="255">
        <v>6</v>
      </c>
      <c r="C335" s="12">
        <v>348292</v>
      </c>
      <c r="D335" s="12">
        <v>348309</v>
      </c>
      <c r="E335" s="12">
        <v>1</v>
      </c>
      <c r="F335" s="12" t="s">
        <v>12412</v>
      </c>
      <c r="G335" s="12">
        <v>348158</v>
      </c>
      <c r="H335" s="12">
        <v>348179</v>
      </c>
      <c r="I335" s="12">
        <v>1</v>
      </c>
      <c r="J335" s="12" t="s">
        <v>12413</v>
      </c>
      <c r="K335" s="12">
        <v>348180</v>
      </c>
      <c r="L335" s="12">
        <v>348291</v>
      </c>
      <c r="M335" s="12" t="s">
        <v>12414</v>
      </c>
      <c r="N335" s="12" t="s">
        <v>12415</v>
      </c>
      <c r="O335" s="27">
        <v>348098</v>
      </c>
      <c r="P335" s="27">
        <v>348279</v>
      </c>
      <c r="Q335" s="12" t="s">
        <v>40</v>
      </c>
      <c r="R335" s="12">
        <v>0</v>
      </c>
      <c r="S335" s="12" t="s">
        <v>15816</v>
      </c>
      <c r="T335" s="27" t="s">
        <v>17</v>
      </c>
      <c r="U335" s="12" t="s">
        <v>1208</v>
      </c>
      <c r="V335" s="256">
        <v>82.899380804953566</v>
      </c>
      <c r="W335" s="256">
        <v>198.39603489294211</v>
      </c>
    </row>
    <row r="336" spans="1:23" x14ac:dyDescent="0.2">
      <c r="A336" s="12">
        <v>0.99999899999999997</v>
      </c>
      <c r="B336" s="255">
        <v>6</v>
      </c>
      <c r="C336" s="12">
        <v>348716</v>
      </c>
      <c r="D336" s="12">
        <v>348733</v>
      </c>
      <c r="E336" s="12">
        <v>1</v>
      </c>
      <c r="F336" s="12" t="s">
        <v>12416</v>
      </c>
      <c r="G336" s="12">
        <v>348846</v>
      </c>
      <c r="H336" s="12">
        <v>348867</v>
      </c>
      <c r="I336" s="12">
        <v>1</v>
      </c>
      <c r="J336" s="12" t="s">
        <v>12417</v>
      </c>
      <c r="K336" s="12">
        <v>348734</v>
      </c>
      <c r="L336" s="12">
        <v>348845</v>
      </c>
      <c r="M336" s="12" t="s">
        <v>12418</v>
      </c>
      <c r="N336" s="12" t="s">
        <v>12419</v>
      </c>
      <c r="O336" s="27">
        <v>348764</v>
      </c>
      <c r="P336" s="27">
        <v>348956</v>
      </c>
      <c r="Q336" s="12" t="s">
        <v>33</v>
      </c>
      <c r="R336" s="12">
        <v>0</v>
      </c>
      <c r="S336" s="12" t="s">
        <v>15817</v>
      </c>
      <c r="T336" s="27" t="s">
        <v>17</v>
      </c>
      <c r="U336" s="12" t="s">
        <v>1209</v>
      </c>
      <c r="V336" s="256">
        <v>49.670278637770899</v>
      </c>
      <c r="W336" s="256">
        <v>124.93592386994449</v>
      </c>
    </row>
    <row r="337" spans="1:23" x14ac:dyDescent="0.2">
      <c r="A337" s="12">
        <v>0.99999899999999997</v>
      </c>
      <c r="B337" s="255">
        <v>6</v>
      </c>
      <c r="C337" s="12">
        <v>348954</v>
      </c>
      <c r="D337" s="12">
        <v>348969</v>
      </c>
      <c r="E337" s="12">
        <v>2</v>
      </c>
      <c r="F337" s="12" t="s">
        <v>12420</v>
      </c>
      <c r="G337" s="12">
        <v>348818</v>
      </c>
      <c r="H337" s="12">
        <v>348841</v>
      </c>
      <c r="I337" s="12">
        <v>1</v>
      </c>
      <c r="J337" s="12" t="s">
        <v>12421</v>
      </c>
      <c r="K337" s="12">
        <v>348842</v>
      </c>
      <c r="L337" s="12">
        <v>348953</v>
      </c>
      <c r="M337" s="12" t="s">
        <v>12422</v>
      </c>
      <c r="N337" s="12" t="s">
        <v>12423</v>
      </c>
      <c r="O337" s="27">
        <v>348764</v>
      </c>
      <c r="P337" s="27">
        <v>348956</v>
      </c>
      <c r="Q337" s="12" t="s">
        <v>40</v>
      </c>
      <c r="R337" s="12">
        <v>0</v>
      </c>
      <c r="S337" s="12" t="s">
        <v>15818</v>
      </c>
      <c r="T337" s="27" t="s">
        <v>17</v>
      </c>
      <c r="U337" s="12" t="s">
        <v>1210</v>
      </c>
      <c r="V337" s="256">
        <v>107.71826625386997</v>
      </c>
      <c r="W337" s="256">
        <v>235.21411578112608</v>
      </c>
    </row>
    <row r="338" spans="1:23" x14ac:dyDescent="0.2">
      <c r="A338" s="12">
        <v>0.99999899999999997</v>
      </c>
      <c r="B338" s="255">
        <v>6</v>
      </c>
      <c r="C338" s="12">
        <v>348917</v>
      </c>
      <c r="D338" s="12">
        <v>348936</v>
      </c>
      <c r="E338" s="12">
        <v>1</v>
      </c>
      <c r="F338" s="12" t="s">
        <v>12424</v>
      </c>
      <c r="G338" s="12">
        <v>349049</v>
      </c>
      <c r="H338" s="12">
        <v>349068</v>
      </c>
      <c r="I338" s="12">
        <v>1</v>
      </c>
      <c r="J338" s="12" t="s">
        <v>12425</v>
      </c>
      <c r="K338" s="12">
        <v>348937</v>
      </c>
      <c r="L338" s="12">
        <v>349048</v>
      </c>
      <c r="M338" s="12" t="s">
        <v>12426</v>
      </c>
      <c r="N338" s="12" t="s">
        <v>12427</v>
      </c>
      <c r="O338" s="27">
        <v>348764</v>
      </c>
      <c r="P338" s="27">
        <v>348956</v>
      </c>
      <c r="Q338" s="12" t="s">
        <v>33</v>
      </c>
      <c r="R338" s="12">
        <v>0</v>
      </c>
      <c r="S338" s="12" t="s">
        <v>15819</v>
      </c>
      <c r="T338" s="27" t="s">
        <v>17</v>
      </c>
      <c r="U338" s="12" t="s">
        <v>1211</v>
      </c>
      <c r="V338" s="256">
        <v>52.481424148606813</v>
      </c>
      <c r="W338" s="256">
        <v>110.647739888977</v>
      </c>
    </row>
    <row r="339" spans="1:23" x14ac:dyDescent="0.2">
      <c r="A339" s="12">
        <v>0.99999899999999997</v>
      </c>
      <c r="B339" s="255">
        <v>6</v>
      </c>
      <c r="C339" s="12">
        <v>350786</v>
      </c>
      <c r="D339" s="12">
        <v>350805</v>
      </c>
      <c r="E339" s="12">
        <v>1</v>
      </c>
      <c r="F339" s="12" t="s">
        <v>12428</v>
      </c>
      <c r="G339" s="12">
        <v>350918</v>
      </c>
      <c r="H339" s="12">
        <v>350937</v>
      </c>
      <c r="I339" s="12">
        <v>1</v>
      </c>
      <c r="J339" s="12" t="s">
        <v>12429</v>
      </c>
      <c r="K339" s="12">
        <v>350806</v>
      </c>
      <c r="L339" s="12">
        <v>350917</v>
      </c>
      <c r="M339" s="12" t="s">
        <v>12430</v>
      </c>
      <c r="N339" s="12" t="s">
        <v>12431</v>
      </c>
      <c r="O339" s="27">
        <v>350817</v>
      </c>
      <c r="P339" s="27">
        <v>350873</v>
      </c>
      <c r="Q339" s="12" t="s">
        <v>33</v>
      </c>
      <c r="R339" s="12">
        <v>0</v>
      </c>
      <c r="S339" s="12" t="s">
        <v>15820</v>
      </c>
      <c r="T339" s="27" t="s">
        <v>17</v>
      </c>
      <c r="U339" s="12" t="s">
        <v>1212</v>
      </c>
      <c r="V339" s="256">
        <v>100.8250773993808</v>
      </c>
      <c r="W339" s="256">
        <v>330.11752577319589</v>
      </c>
    </row>
    <row r="340" spans="1:23" x14ac:dyDescent="0.2">
      <c r="A340" s="12">
        <v>0.99999899999999997</v>
      </c>
      <c r="B340" s="255">
        <v>6</v>
      </c>
      <c r="C340" s="12">
        <v>350913</v>
      </c>
      <c r="D340" s="12">
        <v>350928</v>
      </c>
      <c r="E340" s="12">
        <v>2</v>
      </c>
      <c r="F340" s="12" t="s">
        <v>12432</v>
      </c>
      <c r="G340" s="12">
        <v>350777</v>
      </c>
      <c r="H340" s="12">
        <v>350800</v>
      </c>
      <c r="I340" s="12">
        <v>1</v>
      </c>
      <c r="J340" s="12" t="s">
        <v>12433</v>
      </c>
      <c r="K340" s="12">
        <v>350801</v>
      </c>
      <c r="L340" s="12">
        <v>350912</v>
      </c>
      <c r="M340" s="12" t="s">
        <v>12434</v>
      </c>
      <c r="N340" s="12" t="s">
        <v>12435</v>
      </c>
      <c r="O340" s="27">
        <v>350817</v>
      </c>
      <c r="P340" s="27">
        <v>350873</v>
      </c>
      <c r="Q340" s="12" t="s">
        <v>40</v>
      </c>
      <c r="R340" s="12">
        <v>0</v>
      </c>
      <c r="S340" s="12" t="s">
        <v>15821</v>
      </c>
      <c r="T340" s="27" t="s">
        <v>17</v>
      </c>
      <c r="U340" s="12" t="s">
        <v>1213</v>
      </c>
      <c r="V340" s="256">
        <v>47.094427244582043</v>
      </c>
      <c r="W340" s="256">
        <v>96.68168120539255</v>
      </c>
    </row>
    <row r="341" spans="1:23" x14ac:dyDescent="0.2">
      <c r="A341" s="12">
        <v>0.99999899999999997</v>
      </c>
      <c r="B341" s="255">
        <v>16</v>
      </c>
      <c r="C341" s="12">
        <v>70841460</v>
      </c>
      <c r="D341" s="12">
        <v>70841477</v>
      </c>
      <c r="E341" s="12">
        <v>1</v>
      </c>
      <c r="F341" s="12" t="s">
        <v>12436</v>
      </c>
      <c r="G341" s="12">
        <v>70841590</v>
      </c>
      <c r="H341" s="12">
        <v>70841611</v>
      </c>
      <c r="I341" s="12">
        <v>1</v>
      </c>
      <c r="J341" s="12" t="s">
        <v>12437</v>
      </c>
      <c r="K341" s="12">
        <v>70841478</v>
      </c>
      <c r="L341" s="12">
        <v>70841589</v>
      </c>
      <c r="M341" s="12" t="s">
        <v>12438</v>
      </c>
      <c r="N341" s="12" t="s">
        <v>12439</v>
      </c>
      <c r="O341" s="27">
        <v>70841478</v>
      </c>
      <c r="P341" s="27">
        <v>70841970</v>
      </c>
      <c r="Q341" s="12" t="s">
        <v>33</v>
      </c>
      <c r="R341" s="12">
        <v>0</v>
      </c>
      <c r="S341" s="12" t="s">
        <v>15822</v>
      </c>
      <c r="T341" s="27" t="s">
        <v>7</v>
      </c>
      <c r="U341" s="12" t="s">
        <v>1468</v>
      </c>
      <c r="V341" s="256">
        <v>18.36377708978328</v>
      </c>
      <c r="W341" s="256">
        <v>73.788104678826329</v>
      </c>
    </row>
    <row r="342" spans="1:23" x14ac:dyDescent="0.2">
      <c r="A342" s="12">
        <v>0.99999899999999997</v>
      </c>
      <c r="B342" s="255">
        <v>16</v>
      </c>
      <c r="C342" s="12">
        <v>70841684</v>
      </c>
      <c r="D342" s="12">
        <v>70841702</v>
      </c>
      <c r="E342" s="12">
        <v>2</v>
      </c>
      <c r="F342" s="12" t="s">
        <v>12440</v>
      </c>
      <c r="G342" s="12">
        <v>70841551</v>
      </c>
      <c r="H342" s="12">
        <v>70841571</v>
      </c>
      <c r="I342" s="12">
        <v>1</v>
      </c>
      <c r="J342" s="12" t="s">
        <v>12441</v>
      </c>
      <c r="K342" s="12">
        <v>70841572</v>
      </c>
      <c r="L342" s="12">
        <v>70841683</v>
      </c>
      <c r="M342" s="12" t="s">
        <v>12442</v>
      </c>
      <c r="N342" s="12" t="s">
        <v>12443</v>
      </c>
      <c r="O342" s="27">
        <v>70841478</v>
      </c>
      <c r="P342" s="27">
        <v>70841970</v>
      </c>
      <c r="Q342" s="12" t="s">
        <v>40</v>
      </c>
      <c r="R342" s="12">
        <v>0</v>
      </c>
      <c r="S342" s="12" t="s">
        <v>15823</v>
      </c>
      <c r="T342" s="27" t="s">
        <v>7</v>
      </c>
      <c r="U342" s="12" t="s">
        <v>1469</v>
      </c>
      <c r="V342" s="256">
        <v>15.247678018575851</v>
      </c>
      <c r="W342" s="256">
        <v>68.361934972244256</v>
      </c>
    </row>
    <row r="343" spans="1:23" x14ac:dyDescent="0.2">
      <c r="A343" s="12">
        <v>0.99999899999999997</v>
      </c>
      <c r="B343" s="255">
        <v>16</v>
      </c>
      <c r="C343" s="12">
        <v>70841665</v>
      </c>
      <c r="D343" s="12">
        <v>70841681</v>
      </c>
      <c r="E343" s="12">
        <v>1</v>
      </c>
      <c r="F343" s="12" t="s">
        <v>12444</v>
      </c>
      <c r="G343" s="12">
        <v>70841794</v>
      </c>
      <c r="H343" s="12">
        <v>70841816</v>
      </c>
      <c r="I343" s="12">
        <v>1</v>
      </c>
      <c r="J343" s="12" t="s">
        <v>12445</v>
      </c>
      <c r="K343" s="12">
        <v>70841682</v>
      </c>
      <c r="L343" s="12">
        <v>70841793</v>
      </c>
      <c r="M343" s="12" t="s">
        <v>12446</v>
      </c>
      <c r="N343" s="12" t="s">
        <v>12447</v>
      </c>
      <c r="O343" s="27">
        <v>70841478</v>
      </c>
      <c r="P343" s="27">
        <v>70841970</v>
      </c>
      <c r="Q343" s="12" t="s">
        <v>33</v>
      </c>
      <c r="R343" s="12">
        <v>0</v>
      </c>
      <c r="S343" s="12" t="s">
        <v>15824</v>
      </c>
      <c r="T343" s="27" t="s">
        <v>7</v>
      </c>
      <c r="U343" s="12" t="s">
        <v>1470</v>
      </c>
      <c r="V343" s="256">
        <v>55.996904024767801</v>
      </c>
      <c r="W343" s="256">
        <v>236.8091990483743</v>
      </c>
    </row>
    <row r="344" spans="1:23" x14ac:dyDescent="0.2">
      <c r="A344" s="12">
        <v>0.99999899999999997</v>
      </c>
      <c r="B344" s="255">
        <v>16</v>
      </c>
      <c r="C344" s="12">
        <v>70841868</v>
      </c>
      <c r="D344" s="12">
        <v>70841886</v>
      </c>
      <c r="E344" s="12">
        <v>1</v>
      </c>
      <c r="F344" s="12" t="s">
        <v>12448</v>
      </c>
      <c r="G344" s="12">
        <v>70841735</v>
      </c>
      <c r="H344" s="12">
        <v>70841755</v>
      </c>
      <c r="I344" s="12">
        <v>1</v>
      </c>
      <c r="J344" s="12" t="s">
        <v>12449</v>
      </c>
      <c r="K344" s="12">
        <v>70841756</v>
      </c>
      <c r="L344" s="12">
        <v>70841867</v>
      </c>
      <c r="M344" s="12" t="s">
        <v>12450</v>
      </c>
      <c r="N344" s="12" t="s">
        <v>12451</v>
      </c>
      <c r="O344" s="27">
        <v>70841478</v>
      </c>
      <c r="P344" s="27">
        <v>70841970</v>
      </c>
      <c r="Q344" s="12" t="s">
        <v>40</v>
      </c>
      <c r="R344" s="12">
        <v>0</v>
      </c>
      <c r="S344" s="12" t="s">
        <v>15825</v>
      </c>
      <c r="T344" s="27" t="s">
        <v>7</v>
      </c>
      <c r="U344" s="12" t="s">
        <v>1471</v>
      </c>
      <c r="V344" s="256">
        <v>15.965944272445821</v>
      </c>
      <c r="W344" s="256">
        <v>64.812053925455984</v>
      </c>
    </row>
    <row r="345" spans="1:23" x14ac:dyDescent="0.2">
      <c r="A345" s="12">
        <v>0.99999899999999997</v>
      </c>
      <c r="B345" s="255">
        <v>16</v>
      </c>
      <c r="C345" s="12">
        <v>70841849</v>
      </c>
      <c r="D345" s="12">
        <v>70841865</v>
      </c>
      <c r="E345" s="12">
        <v>2</v>
      </c>
      <c r="F345" s="12" t="s">
        <v>12452</v>
      </c>
      <c r="G345" s="12">
        <v>70841978</v>
      </c>
      <c r="H345" s="12">
        <v>70842000</v>
      </c>
      <c r="I345" s="12">
        <v>1</v>
      </c>
      <c r="J345" s="12" t="s">
        <v>12453</v>
      </c>
      <c r="K345" s="12">
        <v>70841866</v>
      </c>
      <c r="L345" s="12">
        <v>70841977</v>
      </c>
      <c r="M345" s="12" t="s">
        <v>12454</v>
      </c>
      <c r="N345" s="12" t="s">
        <v>12455</v>
      </c>
      <c r="O345" s="27">
        <v>70841478</v>
      </c>
      <c r="P345" s="27">
        <v>70841970</v>
      </c>
      <c r="Q345" s="12" t="s">
        <v>33</v>
      </c>
      <c r="R345" s="12">
        <v>0</v>
      </c>
      <c r="S345" s="12" t="s">
        <v>15826</v>
      </c>
      <c r="T345" s="27" t="s">
        <v>7</v>
      </c>
      <c r="U345" s="12" t="s">
        <v>1472</v>
      </c>
      <c r="V345" s="256">
        <v>17.086687306501549</v>
      </c>
      <c r="W345" s="256">
        <v>58.919429024583664</v>
      </c>
    </row>
    <row r="346" spans="1:23" x14ac:dyDescent="0.2">
      <c r="A346" s="12">
        <v>0.99999899999999997</v>
      </c>
      <c r="B346" s="255">
        <v>16</v>
      </c>
      <c r="C346" s="12">
        <v>70843642</v>
      </c>
      <c r="D346" s="12">
        <v>70843659</v>
      </c>
      <c r="E346" s="12">
        <v>1</v>
      </c>
      <c r="F346" s="12" t="s">
        <v>12456</v>
      </c>
      <c r="G346" s="12">
        <v>70843772</v>
      </c>
      <c r="H346" s="12">
        <v>70843793</v>
      </c>
      <c r="I346" s="12">
        <v>1</v>
      </c>
      <c r="J346" s="12" t="s">
        <v>12457</v>
      </c>
      <c r="K346" s="12">
        <v>70843660</v>
      </c>
      <c r="L346" s="12">
        <v>70843771</v>
      </c>
      <c r="M346" s="12" t="s">
        <v>12458</v>
      </c>
      <c r="N346" s="12" t="s">
        <v>12459</v>
      </c>
      <c r="O346" s="27">
        <v>70843681</v>
      </c>
      <c r="P346" s="27">
        <v>70843915</v>
      </c>
      <c r="Q346" s="12" t="s">
        <v>33</v>
      </c>
      <c r="R346" s="12">
        <v>0</v>
      </c>
      <c r="S346" s="12" t="s">
        <v>15827</v>
      </c>
      <c r="T346" s="27" t="s">
        <v>7</v>
      </c>
      <c r="U346" s="12" t="s">
        <v>1473</v>
      </c>
      <c r="V346" s="256">
        <v>42.506191950464398</v>
      </c>
      <c r="W346" s="256">
        <v>146.01934972244251</v>
      </c>
    </row>
    <row r="347" spans="1:23" x14ac:dyDescent="0.2">
      <c r="A347" s="12">
        <v>0.99999899999999997</v>
      </c>
      <c r="B347" s="255">
        <v>16</v>
      </c>
      <c r="C347" s="12">
        <v>70843880</v>
      </c>
      <c r="D347" s="12">
        <v>70843898</v>
      </c>
      <c r="E347" s="12">
        <v>1</v>
      </c>
      <c r="F347" s="12" t="s">
        <v>12460</v>
      </c>
      <c r="G347" s="12">
        <v>70843747</v>
      </c>
      <c r="H347" s="12">
        <v>70843767</v>
      </c>
      <c r="I347" s="12">
        <v>1</v>
      </c>
      <c r="J347" s="12" t="s">
        <v>12461</v>
      </c>
      <c r="K347" s="12">
        <v>70843768</v>
      </c>
      <c r="L347" s="12">
        <v>70843879</v>
      </c>
      <c r="M347" s="12" t="s">
        <v>12462</v>
      </c>
      <c r="N347" s="12" t="s">
        <v>12463</v>
      </c>
      <c r="O347" s="27">
        <v>70843681</v>
      </c>
      <c r="P347" s="27">
        <v>70843915</v>
      </c>
      <c r="Q347" s="12" t="s">
        <v>40</v>
      </c>
      <c r="R347" s="12">
        <v>0</v>
      </c>
      <c r="S347" s="12" t="s">
        <v>15828</v>
      </c>
      <c r="T347" s="27" t="s">
        <v>7</v>
      </c>
      <c r="U347" s="12" t="s">
        <v>1474</v>
      </c>
      <c r="V347" s="256">
        <v>24.102167182662537</v>
      </c>
      <c r="W347" s="256">
        <v>101.01570182394924</v>
      </c>
    </row>
    <row r="348" spans="1:23" x14ac:dyDescent="0.2">
      <c r="A348" s="12">
        <v>0.99999899999999997</v>
      </c>
      <c r="B348" s="255">
        <v>16</v>
      </c>
      <c r="C348" s="12">
        <v>70843849</v>
      </c>
      <c r="D348" s="12">
        <v>70843868</v>
      </c>
      <c r="E348" s="12">
        <v>1</v>
      </c>
      <c r="F348" s="12" t="s">
        <v>12464</v>
      </c>
      <c r="G348" s="12">
        <v>70843981</v>
      </c>
      <c r="H348" s="12">
        <v>70844000</v>
      </c>
      <c r="I348" s="12">
        <v>1</v>
      </c>
      <c r="J348" s="12" t="s">
        <v>12465</v>
      </c>
      <c r="K348" s="12">
        <v>70843869</v>
      </c>
      <c r="L348" s="12">
        <v>70843980</v>
      </c>
      <c r="M348" s="12" t="s">
        <v>12466</v>
      </c>
      <c r="N348" s="12" t="s">
        <v>12467</v>
      </c>
      <c r="O348" s="27">
        <v>70843681</v>
      </c>
      <c r="P348" s="27">
        <v>70843915</v>
      </c>
      <c r="Q348" s="12" t="s">
        <v>33</v>
      </c>
      <c r="R348" s="12">
        <v>0</v>
      </c>
      <c r="S348" s="12" t="s">
        <v>15829</v>
      </c>
      <c r="T348" s="27" t="s">
        <v>7</v>
      </c>
      <c r="U348" s="12" t="s">
        <v>1475</v>
      </c>
      <c r="V348" s="256">
        <v>26.78018575851393</v>
      </c>
      <c r="W348" s="256">
        <v>99.847581284694684</v>
      </c>
    </row>
    <row r="349" spans="1:23" x14ac:dyDescent="0.2">
      <c r="A349" s="12">
        <v>0.99999899999999997</v>
      </c>
      <c r="B349" s="255">
        <v>16</v>
      </c>
      <c r="C349" s="12">
        <v>70845193</v>
      </c>
      <c r="D349" s="12">
        <v>70845209</v>
      </c>
      <c r="E349" s="12">
        <v>2</v>
      </c>
      <c r="F349" s="12" t="s">
        <v>12468</v>
      </c>
      <c r="G349" s="12">
        <v>70845322</v>
      </c>
      <c r="H349" s="12">
        <v>70845344</v>
      </c>
      <c r="I349" s="12">
        <v>7</v>
      </c>
      <c r="J349" s="12" t="s">
        <v>12469</v>
      </c>
      <c r="K349" s="12">
        <v>70845210</v>
      </c>
      <c r="L349" s="12">
        <v>70845321</v>
      </c>
      <c r="M349" s="12" t="s">
        <v>12470</v>
      </c>
      <c r="N349" s="12" t="s">
        <v>12471</v>
      </c>
      <c r="O349" s="27">
        <v>70845210</v>
      </c>
      <c r="P349" s="27">
        <v>70845343</v>
      </c>
      <c r="Q349" s="12" t="s">
        <v>33</v>
      </c>
      <c r="R349" s="12">
        <v>0</v>
      </c>
      <c r="S349" s="12" t="s">
        <v>15830</v>
      </c>
      <c r="T349" s="27" t="s">
        <v>7</v>
      </c>
      <c r="U349" s="12" t="s">
        <v>1476</v>
      </c>
      <c r="V349" s="256">
        <v>25.78173374613003</v>
      </c>
      <c r="W349" s="256">
        <v>147.16288659793815</v>
      </c>
    </row>
    <row r="350" spans="1:23" x14ac:dyDescent="0.2">
      <c r="A350" s="12">
        <v>0.99999899999999997</v>
      </c>
      <c r="B350" s="255">
        <v>16</v>
      </c>
      <c r="C350" s="12">
        <v>70845383</v>
      </c>
      <c r="D350" s="12">
        <v>70845401</v>
      </c>
      <c r="E350" s="12">
        <v>3</v>
      </c>
      <c r="F350" s="12" t="s">
        <v>12472</v>
      </c>
      <c r="G350" s="12">
        <v>70845250</v>
      </c>
      <c r="H350" s="12">
        <v>70845270</v>
      </c>
      <c r="I350" s="12">
        <v>1</v>
      </c>
      <c r="J350" s="12" t="s">
        <v>12473</v>
      </c>
      <c r="K350" s="12">
        <v>70845271</v>
      </c>
      <c r="L350" s="12">
        <v>70845382</v>
      </c>
      <c r="M350" s="12" t="s">
        <v>12474</v>
      </c>
      <c r="N350" s="12" t="s">
        <v>12475</v>
      </c>
      <c r="O350" s="27">
        <v>70845210</v>
      </c>
      <c r="P350" s="27">
        <v>70845343</v>
      </c>
      <c r="Q350" s="12" t="s">
        <v>40</v>
      </c>
      <c r="R350" s="12">
        <v>0</v>
      </c>
      <c r="S350" s="12" t="s">
        <v>15831</v>
      </c>
      <c r="T350" s="27" t="s">
        <v>7</v>
      </c>
      <c r="U350" s="12" t="s">
        <v>1477</v>
      </c>
      <c r="V350" s="256">
        <v>23.393188854489164</v>
      </c>
      <c r="W350" s="256">
        <v>107.46550356859635</v>
      </c>
    </row>
    <row r="351" spans="1:23" x14ac:dyDescent="0.2">
      <c r="A351" s="12">
        <v>0.99999899999999997</v>
      </c>
      <c r="B351" s="255">
        <v>16</v>
      </c>
      <c r="C351" s="12">
        <v>70852206</v>
      </c>
      <c r="D351" s="12">
        <v>70852222</v>
      </c>
      <c r="E351" s="12">
        <v>4</v>
      </c>
      <c r="F351" s="12" t="s">
        <v>12476</v>
      </c>
      <c r="G351" s="12">
        <v>70852335</v>
      </c>
      <c r="H351" s="12">
        <v>70852357</v>
      </c>
      <c r="I351" s="12">
        <v>3</v>
      </c>
      <c r="J351" s="12" t="s">
        <v>12477</v>
      </c>
      <c r="K351" s="12">
        <v>70852223</v>
      </c>
      <c r="L351" s="12">
        <v>70852334</v>
      </c>
      <c r="M351" s="12" t="s">
        <v>12478</v>
      </c>
      <c r="N351" s="12" t="s">
        <v>12479</v>
      </c>
      <c r="O351" s="27">
        <v>70852240</v>
      </c>
      <c r="P351" s="27">
        <v>70852480</v>
      </c>
      <c r="Q351" s="12" t="s">
        <v>33</v>
      </c>
      <c r="R351" s="12">
        <v>0</v>
      </c>
      <c r="S351" s="12" t="s">
        <v>15832</v>
      </c>
      <c r="T351" s="27" t="s">
        <v>7</v>
      </c>
      <c r="U351" s="12" t="s">
        <v>1478</v>
      </c>
      <c r="V351" s="256">
        <v>28.91795665634675</v>
      </c>
      <c r="W351" s="256">
        <v>119.96843774781919</v>
      </c>
    </row>
    <row r="352" spans="1:23" x14ac:dyDescent="0.2">
      <c r="A352" s="12">
        <v>0.99999899999999997</v>
      </c>
      <c r="B352" s="255">
        <v>16</v>
      </c>
      <c r="C352" s="12">
        <v>70852442</v>
      </c>
      <c r="D352" s="12">
        <v>70852460</v>
      </c>
      <c r="E352" s="12">
        <v>3</v>
      </c>
      <c r="F352" s="12" t="s">
        <v>12480</v>
      </c>
      <c r="G352" s="12">
        <v>70852309</v>
      </c>
      <c r="H352" s="12">
        <v>70852329</v>
      </c>
      <c r="I352" s="12">
        <v>3</v>
      </c>
      <c r="J352" s="12" t="s">
        <v>12481</v>
      </c>
      <c r="K352" s="12">
        <v>70852330</v>
      </c>
      <c r="L352" s="12">
        <v>70852441</v>
      </c>
      <c r="M352" s="12" t="s">
        <v>12482</v>
      </c>
      <c r="N352" s="12" t="s">
        <v>12483</v>
      </c>
      <c r="O352" s="27">
        <v>70852240</v>
      </c>
      <c r="P352" s="27">
        <v>70852480</v>
      </c>
      <c r="Q352" s="12" t="s">
        <v>40</v>
      </c>
      <c r="R352" s="12">
        <v>0</v>
      </c>
      <c r="S352" s="12" t="s">
        <v>15833</v>
      </c>
      <c r="T352" s="27" t="s">
        <v>7</v>
      </c>
      <c r="U352" s="12" t="s">
        <v>1479</v>
      </c>
      <c r="V352" s="256">
        <v>108.56811145510837</v>
      </c>
      <c r="W352" s="256">
        <v>429.40253766851703</v>
      </c>
    </row>
    <row r="353" spans="1:23" x14ac:dyDescent="0.2">
      <c r="A353" s="12">
        <v>0.99999899999999997</v>
      </c>
      <c r="B353" s="255">
        <v>16</v>
      </c>
      <c r="C353" s="12">
        <v>70852419</v>
      </c>
      <c r="D353" s="12">
        <v>70852437</v>
      </c>
      <c r="E353" s="12">
        <v>3</v>
      </c>
      <c r="F353" s="12" t="s">
        <v>12484</v>
      </c>
      <c r="G353" s="12">
        <v>70852550</v>
      </c>
      <c r="H353" s="12">
        <v>70852570</v>
      </c>
      <c r="I353" s="12">
        <v>3</v>
      </c>
      <c r="J353" s="12" t="s">
        <v>12485</v>
      </c>
      <c r="K353" s="12">
        <v>70852438</v>
      </c>
      <c r="L353" s="12">
        <v>70852549</v>
      </c>
      <c r="M353" s="12" t="s">
        <v>12486</v>
      </c>
      <c r="N353" s="12" t="s">
        <v>12487</v>
      </c>
      <c r="O353" s="27">
        <v>70852240</v>
      </c>
      <c r="P353" s="27">
        <v>70852480</v>
      </c>
      <c r="Q353" s="12" t="s">
        <v>33</v>
      </c>
      <c r="R353" s="12">
        <v>0</v>
      </c>
      <c r="S353" s="12" t="s">
        <v>15834</v>
      </c>
      <c r="T353" s="27" t="s">
        <v>7</v>
      </c>
      <c r="U353" s="12" t="s">
        <v>1480</v>
      </c>
      <c r="V353" s="256">
        <v>74.054179566563462</v>
      </c>
      <c r="W353" s="256">
        <v>334.34639175257735</v>
      </c>
    </row>
    <row r="354" spans="1:23" x14ac:dyDescent="0.2">
      <c r="A354" s="12">
        <v>0.99999899999999997</v>
      </c>
      <c r="B354" s="255">
        <v>16</v>
      </c>
      <c r="C354" s="12">
        <v>70861140</v>
      </c>
      <c r="D354" s="12">
        <v>70861158</v>
      </c>
      <c r="E354" s="12">
        <v>3</v>
      </c>
      <c r="F354" s="12" t="s">
        <v>12488</v>
      </c>
      <c r="G354" s="12">
        <v>70861271</v>
      </c>
      <c r="H354" s="12">
        <v>70861291</v>
      </c>
      <c r="I354" s="12">
        <v>3</v>
      </c>
      <c r="J354" s="12" t="s">
        <v>12489</v>
      </c>
      <c r="K354" s="12">
        <v>70861159</v>
      </c>
      <c r="L354" s="12">
        <v>70861270</v>
      </c>
      <c r="M354" s="12" t="s">
        <v>12490</v>
      </c>
      <c r="N354" s="12" t="s">
        <v>12491</v>
      </c>
      <c r="O354" s="27">
        <v>70861159</v>
      </c>
      <c r="P354" s="27">
        <v>70861319</v>
      </c>
      <c r="Q354" s="12" t="s">
        <v>33</v>
      </c>
      <c r="R354" s="12">
        <v>0</v>
      </c>
      <c r="S354" s="12" t="s">
        <v>15835</v>
      </c>
      <c r="T354" s="27" t="s">
        <v>7</v>
      </c>
      <c r="U354" s="12" t="s">
        <v>1481</v>
      </c>
      <c r="V354" s="256">
        <v>130.50309597523218</v>
      </c>
      <c r="W354" s="256">
        <v>488.24076130055511</v>
      </c>
    </row>
    <row r="355" spans="1:23" x14ac:dyDescent="0.2">
      <c r="A355" s="12">
        <v>0.99999899999999997</v>
      </c>
      <c r="B355" s="255">
        <v>16</v>
      </c>
      <c r="C355" s="12">
        <v>70861380</v>
      </c>
      <c r="D355" s="12">
        <v>70861396</v>
      </c>
      <c r="E355" s="12">
        <v>3</v>
      </c>
      <c r="F355" s="12" t="s">
        <v>12492</v>
      </c>
      <c r="G355" s="12">
        <v>70861245</v>
      </c>
      <c r="H355" s="12">
        <v>70861267</v>
      </c>
      <c r="I355" s="12">
        <v>3</v>
      </c>
      <c r="J355" s="12" t="s">
        <v>12493</v>
      </c>
      <c r="K355" s="12">
        <v>70861268</v>
      </c>
      <c r="L355" s="12">
        <v>70861379</v>
      </c>
      <c r="M355" s="12" t="s">
        <v>12494</v>
      </c>
      <c r="N355" s="12" t="s">
        <v>12495</v>
      </c>
      <c r="O355" s="27">
        <v>70861159</v>
      </c>
      <c r="P355" s="27">
        <v>70861319</v>
      </c>
      <c r="Q355" s="12" t="s">
        <v>40</v>
      </c>
      <c r="R355" s="12">
        <v>0</v>
      </c>
      <c r="S355" s="12" t="s">
        <v>15836</v>
      </c>
      <c r="T355" s="27" t="s">
        <v>7</v>
      </c>
      <c r="U355" s="12" t="s">
        <v>1482</v>
      </c>
      <c r="V355" s="256">
        <v>123.96130030959752</v>
      </c>
      <c r="W355" s="256">
        <v>505.35923869944486</v>
      </c>
    </row>
    <row r="356" spans="1:23" x14ac:dyDescent="0.2">
      <c r="A356" s="12">
        <v>0.99999899999999997</v>
      </c>
      <c r="B356" s="255">
        <v>16</v>
      </c>
      <c r="C356" s="12">
        <v>70862127</v>
      </c>
      <c r="D356" s="12">
        <v>70862144</v>
      </c>
      <c r="E356" s="12">
        <v>3</v>
      </c>
      <c r="F356" s="12" t="s">
        <v>12496</v>
      </c>
      <c r="G356" s="12">
        <v>70862257</v>
      </c>
      <c r="H356" s="12">
        <v>70862278</v>
      </c>
      <c r="I356" s="12">
        <v>3</v>
      </c>
      <c r="J356" s="12" t="s">
        <v>12497</v>
      </c>
      <c r="K356" s="12">
        <v>70862145</v>
      </c>
      <c r="L356" s="12">
        <v>70862256</v>
      </c>
      <c r="M356" s="12" t="s">
        <v>12498</v>
      </c>
      <c r="N356" s="12" t="s">
        <v>12499</v>
      </c>
      <c r="O356" s="27">
        <v>70862164</v>
      </c>
      <c r="P356" s="27">
        <v>70862337</v>
      </c>
      <c r="Q356" s="12" t="s">
        <v>33</v>
      </c>
      <c r="R356" s="12">
        <v>0</v>
      </c>
      <c r="S356" s="12" t="s">
        <v>15837</v>
      </c>
      <c r="T356" s="27" t="s">
        <v>7</v>
      </c>
      <c r="U356" s="12" t="s">
        <v>1483</v>
      </c>
      <c r="V356" s="256">
        <v>1.1842105263157894</v>
      </c>
      <c r="W356" s="256">
        <v>3.9666931007137194</v>
      </c>
    </row>
    <row r="357" spans="1:23" x14ac:dyDescent="0.2">
      <c r="A357" s="12">
        <v>0.99999899999999997</v>
      </c>
      <c r="B357" s="255">
        <v>16</v>
      </c>
      <c r="C357" s="12">
        <v>70862363</v>
      </c>
      <c r="D357" s="12">
        <v>70862380</v>
      </c>
      <c r="E357" s="12">
        <v>4</v>
      </c>
      <c r="F357" s="12" t="s">
        <v>12500</v>
      </c>
      <c r="G357" s="12">
        <v>70862229</v>
      </c>
      <c r="H357" s="12">
        <v>70862250</v>
      </c>
      <c r="I357" s="12">
        <v>3</v>
      </c>
      <c r="J357" s="12" t="s">
        <v>12501</v>
      </c>
      <c r="K357" s="12">
        <v>70862251</v>
      </c>
      <c r="L357" s="12">
        <v>70862362</v>
      </c>
      <c r="M357" s="12" t="s">
        <v>12502</v>
      </c>
      <c r="N357" s="12" t="s">
        <v>12503</v>
      </c>
      <c r="O357" s="27">
        <v>70862164</v>
      </c>
      <c r="P357" s="27">
        <v>70862337</v>
      </c>
      <c r="Q357" s="12" t="s">
        <v>40</v>
      </c>
      <c r="R357" s="12">
        <v>0</v>
      </c>
      <c r="S357" s="12" t="s">
        <v>15838</v>
      </c>
      <c r="T357" s="27" t="s">
        <v>7</v>
      </c>
      <c r="U357" s="12" t="s">
        <v>1484</v>
      </c>
      <c r="V357" s="256">
        <v>28.96904024767802</v>
      </c>
      <c r="W357" s="256">
        <v>107.04805709754163</v>
      </c>
    </row>
    <row r="358" spans="1:23" x14ac:dyDescent="0.2">
      <c r="A358" s="12">
        <v>0.99999899999999997</v>
      </c>
      <c r="B358" s="255">
        <v>16</v>
      </c>
      <c r="C358" s="12">
        <v>70863478</v>
      </c>
      <c r="D358" s="12">
        <v>70863497</v>
      </c>
      <c r="E358" s="12">
        <v>3</v>
      </c>
      <c r="F358" s="12" t="s">
        <v>12504</v>
      </c>
      <c r="G358" s="12">
        <v>70863610</v>
      </c>
      <c r="H358" s="12">
        <v>70863629</v>
      </c>
      <c r="I358" s="12">
        <v>3</v>
      </c>
      <c r="J358" s="12" t="s">
        <v>12505</v>
      </c>
      <c r="K358" s="12">
        <v>70863498</v>
      </c>
      <c r="L358" s="12">
        <v>70863609</v>
      </c>
      <c r="M358" s="12" t="s">
        <v>12506</v>
      </c>
      <c r="N358" s="12" t="s">
        <v>12507</v>
      </c>
      <c r="O358" s="27">
        <v>70863516</v>
      </c>
      <c r="P358" s="27">
        <v>70863738</v>
      </c>
      <c r="Q358" s="12" t="s">
        <v>33</v>
      </c>
      <c r="R358" s="12">
        <v>0</v>
      </c>
      <c r="S358" s="12" t="s">
        <v>15839</v>
      </c>
      <c r="T358" s="27" t="s">
        <v>7</v>
      </c>
      <c r="U358" s="12" t="s">
        <v>1485</v>
      </c>
      <c r="V358" s="256">
        <v>82.992260061919509</v>
      </c>
      <c r="W358" s="256">
        <v>305.39492466296588</v>
      </c>
    </row>
    <row r="359" spans="1:23" x14ac:dyDescent="0.2">
      <c r="A359" s="12">
        <v>0.99999899999999997</v>
      </c>
      <c r="B359" s="255">
        <v>16</v>
      </c>
      <c r="C359" s="12">
        <v>70863700</v>
      </c>
      <c r="D359" s="12">
        <v>70863715</v>
      </c>
      <c r="E359" s="12">
        <v>5</v>
      </c>
      <c r="F359" s="12" t="s">
        <v>12508</v>
      </c>
      <c r="G359" s="12">
        <v>70863564</v>
      </c>
      <c r="H359" s="12">
        <v>70863587</v>
      </c>
      <c r="I359" s="12">
        <v>3</v>
      </c>
      <c r="J359" s="12" t="s">
        <v>12509</v>
      </c>
      <c r="K359" s="12">
        <v>70863588</v>
      </c>
      <c r="L359" s="12">
        <v>70863699</v>
      </c>
      <c r="M359" s="12" t="s">
        <v>12510</v>
      </c>
      <c r="N359" s="12" t="s">
        <v>12511</v>
      </c>
      <c r="O359" s="27">
        <v>70863516</v>
      </c>
      <c r="P359" s="27">
        <v>70863738</v>
      </c>
      <c r="Q359" s="12" t="s">
        <v>40</v>
      </c>
      <c r="R359" s="12">
        <v>0</v>
      </c>
      <c r="S359" s="12" t="s">
        <v>15840</v>
      </c>
      <c r="T359" s="27" t="s">
        <v>7</v>
      </c>
      <c r="U359" s="12" t="s">
        <v>1486</v>
      </c>
      <c r="V359" s="256">
        <v>40.162538699690401</v>
      </c>
      <c r="W359" s="256">
        <v>160.70198255352895</v>
      </c>
    </row>
    <row r="360" spans="1:23" x14ac:dyDescent="0.2">
      <c r="A360" s="12">
        <v>0.99999899999999997</v>
      </c>
      <c r="B360" s="255">
        <v>16</v>
      </c>
      <c r="C360" s="12">
        <v>70863652</v>
      </c>
      <c r="D360" s="12">
        <v>70863669</v>
      </c>
      <c r="E360" s="12">
        <v>3</v>
      </c>
      <c r="F360" s="12" t="s">
        <v>12512</v>
      </c>
      <c r="G360" s="12">
        <v>70863782</v>
      </c>
      <c r="H360" s="12">
        <v>70863803</v>
      </c>
      <c r="I360" s="12">
        <v>3</v>
      </c>
      <c r="J360" s="12" t="s">
        <v>12513</v>
      </c>
      <c r="K360" s="12">
        <v>70863670</v>
      </c>
      <c r="L360" s="12">
        <v>70863781</v>
      </c>
      <c r="M360" s="12" t="s">
        <v>12514</v>
      </c>
      <c r="N360" s="12" t="s">
        <v>12515</v>
      </c>
      <c r="O360" s="27">
        <v>70863516</v>
      </c>
      <c r="P360" s="27">
        <v>70863738</v>
      </c>
      <c r="Q360" s="12" t="s">
        <v>33</v>
      </c>
      <c r="R360" s="12">
        <v>0</v>
      </c>
      <c r="S360" s="12" t="s">
        <v>15841</v>
      </c>
      <c r="T360" s="27" t="s">
        <v>7</v>
      </c>
      <c r="U360" s="12" t="s">
        <v>1487</v>
      </c>
      <c r="V360" s="256">
        <v>88.493808049535602</v>
      </c>
      <c r="W360" s="256">
        <v>363.75559080095161</v>
      </c>
    </row>
    <row r="361" spans="1:23" x14ac:dyDescent="0.2">
      <c r="A361" s="12">
        <v>0.97499999999999998</v>
      </c>
      <c r="B361" s="255">
        <v>16</v>
      </c>
      <c r="C361" s="12">
        <v>70866730</v>
      </c>
      <c r="D361" s="12">
        <v>70866745</v>
      </c>
      <c r="E361" s="12">
        <v>3</v>
      </c>
      <c r="F361" s="12" t="s">
        <v>12516</v>
      </c>
      <c r="G361" s="12">
        <v>70866858</v>
      </c>
      <c r="H361" s="12">
        <v>70866881</v>
      </c>
      <c r="I361" s="12">
        <v>3</v>
      </c>
      <c r="J361" s="12" t="s">
        <v>12517</v>
      </c>
      <c r="K361" s="12">
        <v>70866746</v>
      </c>
      <c r="L361" s="12">
        <v>70866857</v>
      </c>
      <c r="M361" s="12" t="s">
        <v>12518</v>
      </c>
      <c r="N361" s="12" t="s">
        <v>12519</v>
      </c>
      <c r="O361" s="27">
        <v>70866746</v>
      </c>
      <c r="P361" s="27">
        <v>70866975</v>
      </c>
      <c r="Q361" s="12" t="s">
        <v>33</v>
      </c>
      <c r="R361" s="12">
        <v>0</v>
      </c>
      <c r="S361" s="12" t="s">
        <v>15842</v>
      </c>
      <c r="T361" s="27" t="s">
        <v>7</v>
      </c>
      <c r="U361" s="12" t="s">
        <v>1488</v>
      </c>
      <c r="V361" s="256">
        <v>37.133126934984517</v>
      </c>
      <c r="W361" s="256">
        <v>144.79777954004757</v>
      </c>
    </row>
    <row r="362" spans="1:23" x14ac:dyDescent="0.2">
      <c r="A362" s="12">
        <v>0.99999899999999997</v>
      </c>
      <c r="B362" s="255">
        <v>16</v>
      </c>
      <c r="C362" s="12">
        <v>70866937</v>
      </c>
      <c r="D362" s="12">
        <v>70866955</v>
      </c>
      <c r="E362" s="12">
        <v>3</v>
      </c>
      <c r="F362" s="12" t="s">
        <v>12520</v>
      </c>
      <c r="G362" s="12">
        <v>70866804</v>
      </c>
      <c r="H362" s="12">
        <v>70866824</v>
      </c>
      <c r="I362" s="12">
        <v>3</v>
      </c>
      <c r="J362" s="12" t="s">
        <v>12521</v>
      </c>
      <c r="K362" s="12">
        <v>70866825</v>
      </c>
      <c r="L362" s="12">
        <v>70866936</v>
      </c>
      <c r="M362" s="12" t="s">
        <v>12522</v>
      </c>
      <c r="N362" s="12" t="s">
        <v>12523</v>
      </c>
      <c r="O362" s="27">
        <v>70866746</v>
      </c>
      <c r="P362" s="27">
        <v>70866975</v>
      </c>
      <c r="Q362" s="12" t="s">
        <v>40</v>
      </c>
      <c r="R362" s="12">
        <v>0</v>
      </c>
      <c r="S362" s="12" t="s">
        <v>15843</v>
      </c>
      <c r="T362" s="27" t="s">
        <v>7</v>
      </c>
      <c r="U362" s="12" t="s">
        <v>1489</v>
      </c>
      <c r="V362" s="256">
        <v>33.326625386996902</v>
      </c>
      <c r="W362" s="256">
        <v>126.101506740682</v>
      </c>
    </row>
    <row r="363" spans="1:23" x14ac:dyDescent="0.2">
      <c r="A363" s="12">
        <v>0.99999899999999997</v>
      </c>
      <c r="B363" s="255">
        <v>16</v>
      </c>
      <c r="C363" s="12">
        <v>70866901</v>
      </c>
      <c r="D363" s="12">
        <v>70866919</v>
      </c>
      <c r="E363" s="12">
        <v>3</v>
      </c>
      <c r="F363" s="12" t="s">
        <v>12524</v>
      </c>
      <c r="G363" s="12">
        <v>70867032</v>
      </c>
      <c r="H363" s="12">
        <v>70867052</v>
      </c>
      <c r="I363" s="12">
        <v>3</v>
      </c>
      <c r="J363" s="12" t="s">
        <v>12525</v>
      </c>
      <c r="K363" s="12">
        <v>70866920</v>
      </c>
      <c r="L363" s="12">
        <v>70867031</v>
      </c>
      <c r="M363" s="12" t="s">
        <v>12526</v>
      </c>
      <c r="N363" s="12" t="s">
        <v>12527</v>
      </c>
      <c r="O363" s="27">
        <v>70866746</v>
      </c>
      <c r="P363" s="27">
        <v>70866975</v>
      </c>
      <c r="Q363" s="12" t="s">
        <v>33</v>
      </c>
      <c r="R363" s="12">
        <v>0</v>
      </c>
      <c r="S363" s="12" t="s">
        <v>15844</v>
      </c>
      <c r="T363" s="27" t="s">
        <v>7</v>
      </c>
      <c r="U363" s="12" t="s">
        <v>1490</v>
      </c>
      <c r="V363" s="256">
        <v>47.784829721362229</v>
      </c>
      <c r="W363" s="256">
        <v>208.10959555908011</v>
      </c>
    </row>
    <row r="364" spans="1:23" x14ac:dyDescent="0.2">
      <c r="A364" s="12">
        <v>0.99999899999999997</v>
      </c>
      <c r="B364" s="255">
        <v>16</v>
      </c>
      <c r="C364" s="12">
        <v>70867738</v>
      </c>
      <c r="D364" s="12">
        <v>70867753</v>
      </c>
      <c r="E364" s="12">
        <v>6</v>
      </c>
      <c r="F364" s="12" t="s">
        <v>12528</v>
      </c>
      <c r="G364" s="12">
        <v>70867866</v>
      </c>
      <c r="H364" s="12">
        <v>70867889</v>
      </c>
      <c r="I364" s="12">
        <v>3</v>
      </c>
      <c r="J364" s="12" t="s">
        <v>12529</v>
      </c>
      <c r="K364" s="12">
        <v>70867754</v>
      </c>
      <c r="L364" s="12">
        <v>70867865</v>
      </c>
      <c r="M364" s="12" t="s">
        <v>12530</v>
      </c>
      <c r="N364" s="12" t="s">
        <v>12531</v>
      </c>
      <c r="O364" s="27">
        <v>70867785</v>
      </c>
      <c r="P364" s="27">
        <v>70868072</v>
      </c>
      <c r="Q364" s="12" t="s">
        <v>33</v>
      </c>
      <c r="R364" s="12">
        <v>0</v>
      </c>
      <c r="S364" s="12" t="s">
        <v>15845</v>
      </c>
      <c r="T364" s="27" t="s">
        <v>7</v>
      </c>
      <c r="U364" s="12" t="s">
        <v>1491</v>
      </c>
      <c r="V364" s="256">
        <v>103.31424148606811</v>
      </c>
      <c r="W364" s="256">
        <v>435.26296590007928</v>
      </c>
    </row>
    <row r="365" spans="1:23" x14ac:dyDescent="0.2">
      <c r="A365" s="12">
        <v>0.97499999999999998</v>
      </c>
      <c r="B365" s="255">
        <v>16</v>
      </c>
      <c r="C365" s="12">
        <v>70867973</v>
      </c>
      <c r="D365" s="12">
        <v>70867990</v>
      </c>
      <c r="E365" s="12">
        <v>3</v>
      </c>
      <c r="F365" s="12" t="s">
        <v>12532</v>
      </c>
      <c r="G365" s="12">
        <v>70867839</v>
      </c>
      <c r="H365" s="12">
        <v>70867860</v>
      </c>
      <c r="I365" s="12">
        <v>3</v>
      </c>
      <c r="J365" s="12" t="s">
        <v>12533</v>
      </c>
      <c r="K365" s="12">
        <v>70867861</v>
      </c>
      <c r="L365" s="12">
        <v>70867972</v>
      </c>
      <c r="M365" s="12" t="s">
        <v>12534</v>
      </c>
      <c r="N365" s="12" t="s">
        <v>12535</v>
      </c>
      <c r="O365" s="27">
        <v>70867785</v>
      </c>
      <c r="P365" s="27">
        <v>70868072</v>
      </c>
      <c r="Q365" s="12" t="s">
        <v>40</v>
      </c>
      <c r="R365" s="12">
        <v>0</v>
      </c>
      <c r="S365" s="12" t="s">
        <v>15846</v>
      </c>
      <c r="T365" s="27" t="s">
        <v>7</v>
      </c>
      <c r="U365" s="12" t="s">
        <v>1492</v>
      </c>
      <c r="V365" s="256">
        <v>97.739938080495349</v>
      </c>
      <c r="W365" s="256">
        <v>311.62030134813642</v>
      </c>
    </row>
    <row r="366" spans="1:23" x14ac:dyDescent="0.2">
      <c r="A366" s="12">
        <v>0.99999899999999997</v>
      </c>
      <c r="B366" s="255">
        <v>16</v>
      </c>
      <c r="C366" s="12">
        <v>70867952</v>
      </c>
      <c r="D366" s="12">
        <v>70867971</v>
      </c>
      <c r="E366" s="12">
        <v>3</v>
      </c>
      <c r="F366" s="12" t="s">
        <v>12536</v>
      </c>
      <c r="G366" s="12">
        <v>70868084</v>
      </c>
      <c r="H366" s="12">
        <v>70868103</v>
      </c>
      <c r="I366" s="12">
        <v>3</v>
      </c>
      <c r="J366" s="12" t="s">
        <v>12537</v>
      </c>
      <c r="K366" s="12">
        <v>70867972</v>
      </c>
      <c r="L366" s="12">
        <v>70868083</v>
      </c>
      <c r="M366" s="12" t="s">
        <v>12538</v>
      </c>
      <c r="N366" s="12" t="s">
        <v>12539</v>
      </c>
      <c r="O366" s="27">
        <v>70867785</v>
      </c>
      <c r="P366" s="27">
        <v>70868072</v>
      </c>
      <c r="Q366" s="12" t="s">
        <v>33</v>
      </c>
      <c r="R366" s="12">
        <v>0</v>
      </c>
      <c r="S366" s="12" t="s">
        <v>15847</v>
      </c>
      <c r="T366" s="27" t="s">
        <v>7</v>
      </c>
      <c r="U366" s="12" t="s">
        <v>1493</v>
      </c>
      <c r="V366" s="256">
        <v>30.797213622291022</v>
      </c>
      <c r="W366" s="256">
        <v>108.43568596352101</v>
      </c>
    </row>
    <row r="367" spans="1:23" x14ac:dyDescent="0.2">
      <c r="A367" s="12">
        <v>0.99999899999999997</v>
      </c>
      <c r="B367" s="255">
        <v>16</v>
      </c>
      <c r="C367" s="12">
        <v>70869556</v>
      </c>
      <c r="D367" s="12">
        <v>70869572</v>
      </c>
      <c r="E367" s="12">
        <v>3</v>
      </c>
      <c r="F367" s="12" t="s">
        <v>12540</v>
      </c>
      <c r="G367" s="12">
        <v>70869685</v>
      </c>
      <c r="H367" s="12">
        <v>70869707</v>
      </c>
      <c r="I367" s="12">
        <v>3</v>
      </c>
      <c r="J367" s="12" t="s">
        <v>12541</v>
      </c>
      <c r="K367" s="12">
        <v>70869573</v>
      </c>
      <c r="L367" s="12">
        <v>70869684</v>
      </c>
      <c r="M367" s="12" t="s">
        <v>12542</v>
      </c>
      <c r="N367" s="12" t="s">
        <v>12543</v>
      </c>
      <c r="O367" s="27">
        <v>70869574</v>
      </c>
      <c r="P367" s="27">
        <v>70869742</v>
      </c>
      <c r="Q367" s="12" t="s">
        <v>33</v>
      </c>
      <c r="R367" s="12">
        <v>0</v>
      </c>
      <c r="S367" s="12" t="s">
        <v>15848</v>
      </c>
      <c r="T367" s="27" t="s">
        <v>7</v>
      </c>
      <c r="U367" s="12" t="s">
        <v>1494</v>
      </c>
      <c r="V367" s="256">
        <v>25.094427244582043</v>
      </c>
      <c r="W367" s="256">
        <v>85.980015860428225</v>
      </c>
    </row>
    <row r="368" spans="1:23" x14ac:dyDescent="0.2">
      <c r="A368" s="12">
        <v>0.99999899999999997</v>
      </c>
      <c r="B368" s="255">
        <v>16</v>
      </c>
      <c r="C368" s="12">
        <v>70869796</v>
      </c>
      <c r="D368" s="12">
        <v>70869815</v>
      </c>
      <c r="E368" s="12">
        <v>3</v>
      </c>
      <c r="F368" s="12" t="s">
        <v>12544</v>
      </c>
      <c r="G368" s="12">
        <v>70869664</v>
      </c>
      <c r="H368" s="12">
        <v>70869683</v>
      </c>
      <c r="I368" s="12">
        <v>3</v>
      </c>
      <c r="J368" s="12" t="s">
        <v>12545</v>
      </c>
      <c r="K368" s="12">
        <v>70869684</v>
      </c>
      <c r="L368" s="12">
        <v>70869795</v>
      </c>
      <c r="M368" s="12" t="s">
        <v>12546</v>
      </c>
      <c r="N368" s="12" t="s">
        <v>12547</v>
      </c>
      <c r="O368" s="27">
        <v>70869574</v>
      </c>
      <c r="P368" s="27">
        <v>70869742</v>
      </c>
      <c r="Q368" s="12" t="s">
        <v>40</v>
      </c>
      <c r="R368" s="12">
        <v>0</v>
      </c>
      <c r="S368" s="12" t="s">
        <v>15849</v>
      </c>
      <c r="T368" s="27" t="s">
        <v>7</v>
      </c>
      <c r="U368" s="12" t="s">
        <v>1495</v>
      </c>
      <c r="V368" s="256">
        <v>42.956656346749227</v>
      </c>
      <c r="W368" s="256">
        <v>135.68628072957969</v>
      </c>
    </row>
    <row r="369" spans="1:23" x14ac:dyDescent="0.2">
      <c r="A369" s="12">
        <v>0.99999899999999997</v>
      </c>
      <c r="B369" s="255">
        <v>16</v>
      </c>
      <c r="C369" s="12">
        <v>70871570</v>
      </c>
      <c r="D369" s="12">
        <v>70871586</v>
      </c>
      <c r="E369" s="12">
        <v>3</v>
      </c>
      <c r="F369" s="12" t="s">
        <v>12548</v>
      </c>
      <c r="G369" s="12">
        <v>70871699</v>
      </c>
      <c r="H369" s="12">
        <v>70871721</v>
      </c>
      <c r="I369" s="12">
        <v>3</v>
      </c>
      <c r="J369" s="12" t="s">
        <v>12549</v>
      </c>
      <c r="K369" s="12">
        <v>70871587</v>
      </c>
      <c r="L369" s="12">
        <v>70871698</v>
      </c>
      <c r="M369" s="12" t="s">
        <v>12550</v>
      </c>
      <c r="N369" s="12" t="s">
        <v>12551</v>
      </c>
      <c r="O369" s="27">
        <v>70871588</v>
      </c>
      <c r="P369" s="27">
        <v>70871796</v>
      </c>
      <c r="Q369" s="12" t="s">
        <v>33</v>
      </c>
      <c r="R369" s="12">
        <v>0</v>
      </c>
      <c r="S369" s="12" t="s">
        <v>15850</v>
      </c>
      <c r="T369" s="27" t="s">
        <v>7</v>
      </c>
      <c r="U369" s="12" t="s">
        <v>1496</v>
      </c>
      <c r="V369" s="256">
        <v>69.72910216718266</v>
      </c>
      <c r="W369" s="256">
        <v>281.88564631245043</v>
      </c>
    </row>
    <row r="370" spans="1:23" x14ac:dyDescent="0.2">
      <c r="A370" s="12">
        <v>0.99999899999999997</v>
      </c>
      <c r="B370" s="255">
        <v>16</v>
      </c>
      <c r="C370" s="12">
        <v>70871804</v>
      </c>
      <c r="D370" s="12">
        <v>70871820</v>
      </c>
      <c r="E370" s="12">
        <v>3</v>
      </c>
      <c r="F370" s="12" t="s">
        <v>12552</v>
      </c>
      <c r="G370" s="12">
        <v>70871669</v>
      </c>
      <c r="H370" s="12">
        <v>70871691</v>
      </c>
      <c r="I370" s="12">
        <v>3</v>
      </c>
      <c r="J370" s="12" t="s">
        <v>12553</v>
      </c>
      <c r="K370" s="12">
        <v>70871692</v>
      </c>
      <c r="L370" s="12">
        <v>70871803</v>
      </c>
      <c r="M370" s="12" t="s">
        <v>12554</v>
      </c>
      <c r="N370" s="12" t="s">
        <v>12555</v>
      </c>
      <c r="O370" s="27">
        <v>70871588</v>
      </c>
      <c r="P370" s="27">
        <v>70871796</v>
      </c>
      <c r="Q370" s="12" t="s">
        <v>40</v>
      </c>
      <c r="R370" s="12">
        <v>0</v>
      </c>
      <c r="S370" s="12" t="s">
        <v>15851</v>
      </c>
      <c r="T370" s="27" t="s">
        <v>7</v>
      </c>
      <c r="U370" s="12" t="s">
        <v>1497</v>
      </c>
      <c r="V370" s="256">
        <v>72.086687306501545</v>
      </c>
      <c r="W370" s="256">
        <v>328.57414750198257</v>
      </c>
    </row>
    <row r="371" spans="1:23" x14ac:dyDescent="0.2">
      <c r="A371" s="12">
        <v>0.99999899999999997</v>
      </c>
      <c r="B371" s="255">
        <v>16</v>
      </c>
      <c r="C371" s="12">
        <v>70873941</v>
      </c>
      <c r="D371" s="12">
        <v>70873958</v>
      </c>
      <c r="E371" s="12">
        <v>3</v>
      </c>
      <c r="F371" s="12" t="s">
        <v>12556</v>
      </c>
      <c r="G371" s="12">
        <v>70874071</v>
      </c>
      <c r="H371" s="12">
        <v>70874092</v>
      </c>
      <c r="I371" s="12">
        <v>3</v>
      </c>
      <c r="J371" s="12" t="s">
        <v>12557</v>
      </c>
      <c r="K371" s="12">
        <v>70873959</v>
      </c>
      <c r="L371" s="12">
        <v>70874070</v>
      </c>
      <c r="M371" s="12" t="s">
        <v>12558</v>
      </c>
      <c r="N371" s="12" t="s">
        <v>12559</v>
      </c>
      <c r="O371" s="27">
        <v>70873962</v>
      </c>
      <c r="P371" s="27">
        <v>70874141</v>
      </c>
      <c r="Q371" s="12" t="s">
        <v>33</v>
      </c>
      <c r="R371" s="12">
        <v>0</v>
      </c>
      <c r="S371" s="12" t="s">
        <v>15852</v>
      </c>
      <c r="T371" s="27" t="s">
        <v>7</v>
      </c>
      <c r="U371" s="12" t="s">
        <v>1498</v>
      </c>
      <c r="V371" s="256">
        <v>351.797213622291</v>
      </c>
      <c r="W371" s="256">
        <v>45.943695479777951</v>
      </c>
    </row>
    <row r="372" spans="1:23" x14ac:dyDescent="0.2">
      <c r="A372" s="12">
        <v>0.99999899999999997</v>
      </c>
      <c r="B372" s="255">
        <v>16</v>
      </c>
      <c r="C372" s="12">
        <v>70874182</v>
      </c>
      <c r="D372" s="12">
        <v>70874198</v>
      </c>
      <c r="E372" s="12">
        <v>3</v>
      </c>
      <c r="F372" s="12" t="s">
        <v>12560</v>
      </c>
      <c r="G372" s="12">
        <v>70874047</v>
      </c>
      <c r="H372" s="12">
        <v>70874069</v>
      </c>
      <c r="I372" s="12">
        <v>3</v>
      </c>
      <c r="J372" s="12" t="s">
        <v>12561</v>
      </c>
      <c r="K372" s="12">
        <v>70874070</v>
      </c>
      <c r="L372" s="12">
        <v>70874181</v>
      </c>
      <c r="M372" s="12" t="s">
        <v>12562</v>
      </c>
      <c r="N372" s="12" t="s">
        <v>12563</v>
      </c>
      <c r="O372" s="27">
        <v>70873962</v>
      </c>
      <c r="P372" s="27">
        <v>70874141</v>
      </c>
      <c r="Q372" s="12" t="s">
        <v>40</v>
      </c>
      <c r="R372" s="12">
        <v>0</v>
      </c>
      <c r="S372" s="12" t="s">
        <v>15853</v>
      </c>
      <c r="T372" s="27" t="s">
        <v>7</v>
      </c>
      <c r="U372" s="12" t="s">
        <v>1499</v>
      </c>
      <c r="V372" s="256">
        <v>91.934984520123834</v>
      </c>
      <c r="W372" s="256">
        <v>367.0702616970658</v>
      </c>
    </row>
    <row r="373" spans="1:23" x14ac:dyDescent="0.2">
      <c r="A373" s="12">
        <v>0.99999899999999997</v>
      </c>
      <c r="B373" s="255">
        <v>16</v>
      </c>
      <c r="C373" s="12">
        <v>70883605</v>
      </c>
      <c r="D373" s="12">
        <v>70883623</v>
      </c>
      <c r="E373" s="12">
        <v>3</v>
      </c>
      <c r="F373" s="12" t="s">
        <v>12564</v>
      </c>
      <c r="G373" s="12">
        <v>70883736</v>
      </c>
      <c r="H373" s="12">
        <v>70883756</v>
      </c>
      <c r="I373" s="12">
        <v>3</v>
      </c>
      <c r="J373" s="12" t="s">
        <v>12565</v>
      </c>
      <c r="K373" s="12">
        <v>70883624</v>
      </c>
      <c r="L373" s="12">
        <v>70883735</v>
      </c>
      <c r="M373" s="12" t="s">
        <v>12566</v>
      </c>
      <c r="N373" s="12" t="s">
        <v>12567</v>
      </c>
      <c r="O373" s="27">
        <v>70883624</v>
      </c>
      <c r="P373" s="27">
        <v>70883855</v>
      </c>
      <c r="Q373" s="12" t="s">
        <v>33</v>
      </c>
      <c r="R373" s="12">
        <v>0</v>
      </c>
      <c r="S373" s="12" t="s">
        <v>15854</v>
      </c>
      <c r="T373" s="27" t="s">
        <v>7</v>
      </c>
      <c r="U373" s="12" t="s">
        <v>1500</v>
      </c>
      <c r="V373" s="256">
        <v>88.681114551083596</v>
      </c>
      <c r="W373" s="256">
        <v>340.61157811260904</v>
      </c>
    </row>
    <row r="374" spans="1:23" x14ac:dyDescent="0.2">
      <c r="A374" s="12">
        <v>0.99999899999999997</v>
      </c>
      <c r="B374" s="255">
        <v>16</v>
      </c>
      <c r="C374" s="12">
        <v>70883804</v>
      </c>
      <c r="D374" s="12">
        <v>70883823</v>
      </c>
      <c r="E374" s="12">
        <v>2</v>
      </c>
      <c r="F374" s="12" t="s">
        <v>12568</v>
      </c>
      <c r="G374" s="12">
        <v>70883672</v>
      </c>
      <c r="H374" s="12">
        <v>70883691</v>
      </c>
      <c r="I374" s="12">
        <v>2</v>
      </c>
      <c r="J374" s="12" t="s">
        <v>12569</v>
      </c>
      <c r="K374" s="12">
        <v>70883692</v>
      </c>
      <c r="L374" s="12">
        <v>70883803</v>
      </c>
      <c r="M374" s="12" t="s">
        <v>12570</v>
      </c>
      <c r="N374" s="12" t="s">
        <v>12571</v>
      </c>
      <c r="O374" s="27">
        <v>70883624</v>
      </c>
      <c r="P374" s="27">
        <v>70883855</v>
      </c>
      <c r="Q374" s="12" t="s">
        <v>40</v>
      </c>
      <c r="R374" s="12">
        <v>0</v>
      </c>
      <c r="S374" s="12" t="s">
        <v>15855</v>
      </c>
      <c r="T374" s="27" t="s">
        <v>7</v>
      </c>
      <c r="U374" s="12" t="s">
        <v>1501</v>
      </c>
      <c r="V374" s="256">
        <v>41.356037151702786</v>
      </c>
      <c r="W374" s="256">
        <v>139.90705789056304</v>
      </c>
    </row>
    <row r="375" spans="1:23" x14ac:dyDescent="0.2">
      <c r="A375" s="12">
        <v>0.99999899999999997</v>
      </c>
      <c r="B375" s="255">
        <v>16</v>
      </c>
      <c r="C375" s="12">
        <v>70883779</v>
      </c>
      <c r="D375" s="12">
        <v>70883795</v>
      </c>
      <c r="E375" s="12">
        <v>6</v>
      </c>
      <c r="F375" s="12" t="s">
        <v>12572</v>
      </c>
      <c r="G375" s="12">
        <v>70883908</v>
      </c>
      <c r="H375" s="12">
        <v>70883930</v>
      </c>
      <c r="I375" s="12">
        <v>3</v>
      </c>
      <c r="J375" s="12" t="s">
        <v>12573</v>
      </c>
      <c r="K375" s="12">
        <v>70883796</v>
      </c>
      <c r="L375" s="12">
        <v>70883907</v>
      </c>
      <c r="M375" s="12" t="s">
        <v>12574</v>
      </c>
      <c r="N375" s="12" t="s">
        <v>12575</v>
      </c>
      <c r="O375" s="27">
        <v>70883624</v>
      </c>
      <c r="P375" s="27">
        <v>70883855</v>
      </c>
      <c r="Q375" s="12" t="s">
        <v>33</v>
      </c>
      <c r="R375" s="12">
        <v>0</v>
      </c>
      <c r="S375" s="12" t="s">
        <v>15856</v>
      </c>
      <c r="T375" s="27" t="s">
        <v>7</v>
      </c>
      <c r="U375" s="12" t="s">
        <v>1502</v>
      </c>
      <c r="V375" s="256">
        <v>6.1501547987616103</v>
      </c>
      <c r="W375" s="256">
        <v>39.622363203806501</v>
      </c>
    </row>
    <row r="376" spans="1:23" x14ac:dyDescent="0.2">
      <c r="A376" s="12">
        <v>0.99999899999999997</v>
      </c>
      <c r="B376" s="255">
        <v>16</v>
      </c>
      <c r="C376" s="12">
        <v>70884328</v>
      </c>
      <c r="D376" s="12">
        <v>70884345</v>
      </c>
      <c r="E376" s="12">
        <v>2</v>
      </c>
      <c r="F376" s="12" t="s">
        <v>12576</v>
      </c>
      <c r="G376" s="12">
        <v>70884458</v>
      </c>
      <c r="H376" s="12">
        <v>70884479</v>
      </c>
      <c r="I376" s="12">
        <v>2</v>
      </c>
      <c r="J376" s="12" t="s">
        <v>12577</v>
      </c>
      <c r="K376" s="12">
        <v>70884346</v>
      </c>
      <c r="L376" s="12">
        <v>70884457</v>
      </c>
      <c r="M376" s="12" t="s">
        <v>12578</v>
      </c>
      <c r="N376" s="12" t="s">
        <v>12579</v>
      </c>
      <c r="O376" s="27">
        <v>70884346</v>
      </c>
      <c r="P376" s="27">
        <v>70884563</v>
      </c>
      <c r="Q376" s="12" t="s">
        <v>33</v>
      </c>
      <c r="R376" s="12">
        <v>0</v>
      </c>
      <c r="S376" s="12" t="s">
        <v>15857</v>
      </c>
      <c r="T376" s="27" t="s">
        <v>7</v>
      </c>
      <c r="U376" s="12" t="s">
        <v>1503</v>
      </c>
      <c r="V376" s="256">
        <v>69.743034055727549</v>
      </c>
      <c r="W376" s="256">
        <v>268.61459159397305</v>
      </c>
    </row>
    <row r="377" spans="1:23" x14ac:dyDescent="0.2">
      <c r="A377" s="12">
        <v>0.99999899999999997</v>
      </c>
      <c r="B377" s="255">
        <v>16</v>
      </c>
      <c r="C377" s="12">
        <v>70884569</v>
      </c>
      <c r="D377" s="12">
        <v>70884588</v>
      </c>
      <c r="E377" s="12">
        <v>2</v>
      </c>
      <c r="F377" s="12" t="s">
        <v>12580</v>
      </c>
      <c r="G377" s="12">
        <v>70884437</v>
      </c>
      <c r="H377" s="12">
        <v>70884456</v>
      </c>
      <c r="I377" s="12">
        <v>2</v>
      </c>
      <c r="J377" s="12" t="s">
        <v>12581</v>
      </c>
      <c r="K377" s="12">
        <v>70884457</v>
      </c>
      <c r="L377" s="12">
        <v>70884568</v>
      </c>
      <c r="M377" s="12" t="s">
        <v>12582</v>
      </c>
      <c r="N377" s="12" t="s">
        <v>12583</v>
      </c>
      <c r="O377" s="27">
        <v>70884346</v>
      </c>
      <c r="P377" s="27">
        <v>70884563</v>
      </c>
      <c r="Q377" s="12" t="s">
        <v>40</v>
      </c>
      <c r="R377" s="12">
        <v>0</v>
      </c>
      <c r="S377" s="12" t="s">
        <v>15858</v>
      </c>
      <c r="T377" s="27" t="s">
        <v>7</v>
      </c>
      <c r="U377" s="12" t="s">
        <v>1504</v>
      </c>
      <c r="V377" s="256">
        <v>37.880804953560371</v>
      </c>
      <c r="W377" s="256">
        <v>199.54321966693101</v>
      </c>
    </row>
    <row r="378" spans="1:23" x14ac:dyDescent="0.2">
      <c r="A378" s="12">
        <v>0.99999899999999997</v>
      </c>
      <c r="B378" s="255">
        <v>16</v>
      </c>
      <c r="C378" s="12">
        <v>70888995</v>
      </c>
      <c r="D378" s="12">
        <v>70889014</v>
      </c>
      <c r="E378" s="12">
        <v>2</v>
      </c>
      <c r="F378" s="12" t="s">
        <v>12584</v>
      </c>
      <c r="G378" s="12">
        <v>70889127</v>
      </c>
      <c r="H378" s="12">
        <v>70889146</v>
      </c>
      <c r="I378" s="12">
        <v>2</v>
      </c>
      <c r="J378" s="12" t="s">
        <v>12585</v>
      </c>
      <c r="K378" s="12">
        <v>70889015</v>
      </c>
      <c r="L378" s="12">
        <v>70889126</v>
      </c>
      <c r="M378" s="12" t="s">
        <v>12586</v>
      </c>
      <c r="N378" s="12" t="s">
        <v>12587</v>
      </c>
      <c r="O378" s="27">
        <v>70889026</v>
      </c>
      <c r="P378" s="27">
        <v>70889183</v>
      </c>
      <c r="Q378" s="12" t="s">
        <v>33</v>
      </c>
      <c r="R378" s="12">
        <v>0</v>
      </c>
      <c r="S378" s="12" t="s">
        <v>15859</v>
      </c>
      <c r="T378" s="27" t="s">
        <v>7</v>
      </c>
      <c r="U378" s="12" t="s">
        <v>1505</v>
      </c>
      <c r="V378" s="256">
        <v>181.84210526315789</v>
      </c>
      <c r="W378" s="256">
        <v>613.56161776367958</v>
      </c>
    </row>
    <row r="379" spans="1:23" x14ac:dyDescent="0.2">
      <c r="A379" s="12">
        <v>0.99999899999999997</v>
      </c>
      <c r="B379" s="255">
        <v>16</v>
      </c>
      <c r="C379" s="12">
        <v>70889226</v>
      </c>
      <c r="D379" s="12">
        <v>70889243</v>
      </c>
      <c r="E379" s="12">
        <v>2</v>
      </c>
      <c r="F379" s="12" t="s">
        <v>12588</v>
      </c>
      <c r="G379" s="12">
        <v>70889092</v>
      </c>
      <c r="H379" s="12">
        <v>70889113</v>
      </c>
      <c r="I379" s="12">
        <v>2</v>
      </c>
      <c r="J379" s="12" t="s">
        <v>12589</v>
      </c>
      <c r="K379" s="12">
        <v>70889114</v>
      </c>
      <c r="L379" s="12">
        <v>70889225</v>
      </c>
      <c r="M379" s="12" t="s">
        <v>12590</v>
      </c>
      <c r="N379" s="12" t="s">
        <v>12591</v>
      </c>
      <c r="O379" s="27">
        <v>70889026</v>
      </c>
      <c r="P379" s="27">
        <v>70889183</v>
      </c>
      <c r="Q379" s="12" t="s">
        <v>40</v>
      </c>
      <c r="R379" s="12">
        <v>0</v>
      </c>
      <c r="S379" s="12" t="s">
        <v>15860</v>
      </c>
      <c r="T379" s="27" t="s">
        <v>7</v>
      </c>
      <c r="U379" s="12" t="s">
        <v>1506</v>
      </c>
      <c r="V379" s="256">
        <v>39.668730650154799</v>
      </c>
      <c r="W379" s="256">
        <v>154.46645519429023</v>
      </c>
    </row>
    <row r="380" spans="1:23" x14ac:dyDescent="0.2">
      <c r="A380" s="12">
        <v>0.99999899999999997</v>
      </c>
      <c r="B380" s="255">
        <v>16</v>
      </c>
      <c r="C380" s="12">
        <v>70891572</v>
      </c>
      <c r="D380" s="12">
        <v>70891591</v>
      </c>
      <c r="E380" s="12">
        <v>2</v>
      </c>
      <c r="F380" s="12" t="s">
        <v>12592</v>
      </c>
      <c r="G380" s="12">
        <v>70891704</v>
      </c>
      <c r="H380" s="12">
        <v>70891723</v>
      </c>
      <c r="I380" s="12">
        <v>2</v>
      </c>
      <c r="J380" s="12" t="s">
        <v>12593</v>
      </c>
      <c r="K380" s="12">
        <v>70891592</v>
      </c>
      <c r="L380" s="12">
        <v>70891703</v>
      </c>
      <c r="M380" s="12" t="s">
        <v>12594</v>
      </c>
      <c r="N380" s="12" t="s">
        <v>12595</v>
      </c>
      <c r="O380" s="27">
        <v>70891603</v>
      </c>
      <c r="P380" s="27">
        <v>70891778</v>
      </c>
      <c r="Q380" s="12" t="s">
        <v>33</v>
      </c>
      <c r="R380" s="12">
        <v>0</v>
      </c>
      <c r="S380" s="12" t="s">
        <v>15861</v>
      </c>
      <c r="T380" s="27" t="s">
        <v>7</v>
      </c>
      <c r="U380" s="12" t="s">
        <v>1507</v>
      </c>
      <c r="V380" s="256">
        <v>115.79876160990712</v>
      </c>
      <c r="W380" s="256">
        <v>453.8992862807296</v>
      </c>
    </row>
    <row r="381" spans="1:23" x14ac:dyDescent="0.2">
      <c r="A381" s="12">
        <v>0.99999899999999997</v>
      </c>
      <c r="B381" s="255">
        <v>16</v>
      </c>
      <c r="C381" s="12">
        <v>70891797</v>
      </c>
      <c r="D381" s="12">
        <v>70891815</v>
      </c>
      <c r="E381" s="12">
        <v>2</v>
      </c>
      <c r="F381" s="12" t="s">
        <v>12596</v>
      </c>
      <c r="G381" s="12">
        <v>70891664</v>
      </c>
      <c r="H381" s="12">
        <v>70891684</v>
      </c>
      <c r="I381" s="12">
        <v>2</v>
      </c>
      <c r="J381" s="12" t="s">
        <v>12597</v>
      </c>
      <c r="K381" s="12">
        <v>70891685</v>
      </c>
      <c r="L381" s="12">
        <v>70891796</v>
      </c>
      <c r="M381" s="12" t="s">
        <v>12598</v>
      </c>
      <c r="N381" s="12" t="s">
        <v>12599</v>
      </c>
      <c r="O381" s="27">
        <v>70891603</v>
      </c>
      <c r="P381" s="27">
        <v>70891778</v>
      </c>
      <c r="Q381" s="12" t="s">
        <v>40</v>
      </c>
      <c r="R381" s="12">
        <v>0</v>
      </c>
      <c r="S381" s="12" t="s">
        <v>15862</v>
      </c>
      <c r="T381" s="27" t="s">
        <v>7</v>
      </c>
      <c r="U381" s="12" t="s">
        <v>1508</v>
      </c>
      <c r="V381" s="256">
        <v>69.820433436532511</v>
      </c>
      <c r="W381" s="256">
        <v>283.63790642347345</v>
      </c>
    </row>
    <row r="382" spans="1:23" x14ac:dyDescent="0.2">
      <c r="A382" s="12">
        <v>0.99999899999999997</v>
      </c>
      <c r="B382" s="255">
        <v>16</v>
      </c>
      <c r="C382" s="12">
        <v>70893935</v>
      </c>
      <c r="D382" s="12">
        <v>70893952</v>
      </c>
      <c r="E382" s="12">
        <v>2</v>
      </c>
      <c r="F382" s="12" t="s">
        <v>12600</v>
      </c>
      <c r="G382" s="12">
        <v>70894065</v>
      </c>
      <c r="H382" s="12">
        <v>70894086</v>
      </c>
      <c r="I382" s="12">
        <v>2</v>
      </c>
      <c r="J382" s="12" t="s">
        <v>12601</v>
      </c>
      <c r="K382" s="12">
        <v>70893953</v>
      </c>
      <c r="L382" s="12">
        <v>70894064</v>
      </c>
      <c r="M382" s="12" t="s">
        <v>12602</v>
      </c>
      <c r="N382" s="12" t="s">
        <v>12603</v>
      </c>
      <c r="O382" s="27">
        <v>70893966</v>
      </c>
      <c r="P382" s="27">
        <v>70894114</v>
      </c>
      <c r="Q382" s="12" t="s">
        <v>33</v>
      </c>
      <c r="R382" s="12">
        <v>0</v>
      </c>
      <c r="S382" s="12" t="s">
        <v>15863</v>
      </c>
      <c r="T382" s="27" t="s">
        <v>7</v>
      </c>
      <c r="U382" s="12" t="s">
        <v>1509</v>
      </c>
      <c r="V382" s="256">
        <v>139.50309597523218</v>
      </c>
      <c r="W382" s="256">
        <v>540.24567803330694</v>
      </c>
    </row>
    <row r="383" spans="1:23" x14ac:dyDescent="0.2">
      <c r="A383" s="12">
        <v>0.99999899999999997</v>
      </c>
      <c r="B383" s="255">
        <v>16</v>
      </c>
      <c r="C383" s="12">
        <v>70894174</v>
      </c>
      <c r="D383" s="12">
        <v>70894190</v>
      </c>
      <c r="E383" s="12">
        <v>2</v>
      </c>
      <c r="F383" s="12" t="s">
        <v>12604</v>
      </c>
      <c r="G383" s="12">
        <v>70894039</v>
      </c>
      <c r="H383" s="12">
        <v>70894061</v>
      </c>
      <c r="I383" s="12">
        <v>2</v>
      </c>
      <c r="J383" s="12" t="s">
        <v>12605</v>
      </c>
      <c r="K383" s="12">
        <v>70894062</v>
      </c>
      <c r="L383" s="12">
        <v>70894173</v>
      </c>
      <c r="M383" s="12" t="s">
        <v>12606</v>
      </c>
      <c r="N383" s="12" t="s">
        <v>12607</v>
      </c>
      <c r="O383" s="27">
        <v>70893966</v>
      </c>
      <c r="P383" s="27">
        <v>70894114</v>
      </c>
      <c r="Q383" s="12" t="s">
        <v>40</v>
      </c>
      <c r="R383" s="12">
        <v>0</v>
      </c>
      <c r="S383" s="12" t="s">
        <v>15864</v>
      </c>
      <c r="T383" s="27" t="s">
        <v>7</v>
      </c>
      <c r="U383" s="12" t="s">
        <v>1510</v>
      </c>
      <c r="V383" s="256">
        <v>51.249226006191954</v>
      </c>
      <c r="W383" s="256">
        <v>190.84916732751785</v>
      </c>
    </row>
    <row r="384" spans="1:23" x14ac:dyDescent="0.2">
      <c r="A384" s="12">
        <v>0.99999899999999997</v>
      </c>
      <c r="B384" s="255">
        <v>16</v>
      </c>
      <c r="C384" s="12">
        <v>70894564</v>
      </c>
      <c r="D384" s="12">
        <v>70894583</v>
      </c>
      <c r="E384" s="12">
        <v>2</v>
      </c>
      <c r="F384" s="12" t="s">
        <v>12608</v>
      </c>
      <c r="G384" s="12">
        <v>70894696</v>
      </c>
      <c r="H384" s="12">
        <v>70894715</v>
      </c>
      <c r="I384" s="12">
        <v>2</v>
      </c>
      <c r="J384" s="12" t="s">
        <v>12609</v>
      </c>
      <c r="K384" s="12">
        <v>70894584</v>
      </c>
      <c r="L384" s="12">
        <v>70894695</v>
      </c>
      <c r="M384" s="12" t="s">
        <v>12610</v>
      </c>
      <c r="N384" s="12" t="s">
        <v>12611</v>
      </c>
      <c r="O384" s="27">
        <v>70894587</v>
      </c>
      <c r="P384" s="27">
        <v>70894809</v>
      </c>
      <c r="Q384" s="12" t="s">
        <v>33</v>
      </c>
      <c r="R384" s="12">
        <v>0</v>
      </c>
      <c r="S384" s="12" t="s">
        <v>15865</v>
      </c>
      <c r="T384" s="27" t="s">
        <v>7</v>
      </c>
      <c r="U384" s="12" t="s">
        <v>1511</v>
      </c>
      <c r="V384" s="256">
        <v>120.22136222910217</v>
      </c>
      <c r="W384" s="256">
        <v>471.19397303727203</v>
      </c>
    </row>
    <row r="385" spans="1:23" x14ac:dyDescent="0.2">
      <c r="A385" s="12">
        <v>0.99999899999999997</v>
      </c>
      <c r="B385" s="255">
        <v>16</v>
      </c>
      <c r="C385" s="12">
        <v>70894800</v>
      </c>
      <c r="D385" s="12">
        <v>70894819</v>
      </c>
      <c r="E385" s="12">
        <v>2</v>
      </c>
      <c r="F385" s="12" t="s">
        <v>12612</v>
      </c>
      <c r="G385" s="12">
        <v>70894668</v>
      </c>
      <c r="H385" s="12">
        <v>70894687</v>
      </c>
      <c r="I385" s="12">
        <v>2</v>
      </c>
      <c r="J385" s="12" t="s">
        <v>12613</v>
      </c>
      <c r="K385" s="12">
        <v>70894688</v>
      </c>
      <c r="L385" s="12">
        <v>70894799</v>
      </c>
      <c r="M385" s="12" t="s">
        <v>12614</v>
      </c>
      <c r="N385" s="12" t="s">
        <v>12615</v>
      </c>
      <c r="O385" s="27">
        <v>70894587</v>
      </c>
      <c r="P385" s="27">
        <v>70894809</v>
      </c>
      <c r="Q385" s="12" t="s">
        <v>40</v>
      </c>
      <c r="R385" s="12">
        <v>0</v>
      </c>
      <c r="S385" s="12" t="s">
        <v>15866</v>
      </c>
      <c r="T385" s="27" t="s">
        <v>7</v>
      </c>
      <c r="U385" s="12" t="s">
        <v>1512</v>
      </c>
      <c r="V385" s="256">
        <v>35.352941176470587</v>
      </c>
      <c r="W385" s="256">
        <v>141.30118953211738</v>
      </c>
    </row>
    <row r="386" spans="1:23" x14ac:dyDescent="0.2">
      <c r="A386" s="12">
        <v>0.97499999999999998</v>
      </c>
      <c r="B386" s="255">
        <v>16</v>
      </c>
      <c r="C386" s="12">
        <v>70894781</v>
      </c>
      <c r="D386" s="12">
        <v>70894798</v>
      </c>
      <c r="E386" s="12">
        <v>2</v>
      </c>
      <c r="F386" s="12" t="s">
        <v>12616</v>
      </c>
      <c r="G386" s="12">
        <v>70894911</v>
      </c>
      <c r="H386" s="12">
        <v>70894932</v>
      </c>
      <c r="I386" s="12">
        <v>1</v>
      </c>
      <c r="J386" s="12" t="s">
        <v>12617</v>
      </c>
      <c r="K386" s="12">
        <v>70894799</v>
      </c>
      <c r="L386" s="12">
        <v>70894910</v>
      </c>
      <c r="M386" s="12" t="s">
        <v>12618</v>
      </c>
      <c r="N386" s="12" t="s">
        <v>12619</v>
      </c>
      <c r="O386" s="27">
        <v>70894587</v>
      </c>
      <c r="P386" s="27">
        <v>70894809</v>
      </c>
      <c r="Q386" s="12" t="s">
        <v>33</v>
      </c>
      <c r="R386" s="12">
        <v>0</v>
      </c>
      <c r="S386" s="12" t="s">
        <v>15867</v>
      </c>
      <c r="T386" s="27" t="s">
        <v>7</v>
      </c>
      <c r="U386" s="12" t="s">
        <v>1513</v>
      </c>
      <c r="V386" s="256">
        <v>207.99535603715171</v>
      </c>
      <c r="W386" s="256">
        <v>575.78017446471051</v>
      </c>
    </row>
    <row r="387" spans="1:23" x14ac:dyDescent="0.2">
      <c r="A387" s="12">
        <v>0.97499999999999998</v>
      </c>
      <c r="B387" s="255">
        <v>16</v>
      </c>
      <c r="C387" s="12">
        <v>70894781</v>
      </c>
      <c r="D387" s="12">
        <v>70894798</v>
      </c>
      <c r="E387" s="12">
        <v>2</v>
      </c>
      <c r="F387" s="12" t="s">
        <v>12616</v>
      </c>
      <c r="G387" s="12">
        <v>70894911</v>
      </c>
      <c r="H387" s="12">
        <v>70894932</v>
      </c>
      <c r="I387" s="12">
        <v>1</v>
      </c>
      <c r="J387" s="12" t="s">
        <v>12620</v>
      </c>
      <c r="K387" s="12">
        <v>70894799</v>
      </c>
      <c r="L387" s="12">
        <v>70894910</v>
      </c>
      <c r="M387" s="12" t="s">
        <v>12618</v>
      </c>
      <c r="N387" s="12" t="s">
        <v>12621</v>
      </c>
      <c r="O387" s="27">
        <v>70894587</v>
      </c>
      <c r="P387" s="27">
        <v>70894809</v>
      </c>
      <c r="Q387" s="12" t="s">
        <v>33</v>
      </c>
      <c r="R387" s="12">
        <v>0</v>
      </c>
      <c r="S387" s="12" t="s">
        <v>15867</v>
      </c>
      <c r="T387" s="27" t="s">
        <v>7</v>
      </c>
      <c r="U387" s="12" t="s">
        <v>1514</v>
      </c>
      <c r="V387" s="256">
        <v>207.99535603715171</v>
      </c>
      <c r="W387" s="256">
        <v>575.78017446471051</v>
      </c>
    </row>
    <row r="388" spans="1:23" x14ac:dyDescent="0.2">
      <c r="A388" s="12">
        <v>0.97499999999999998</v>
      </c>
      <c r="B388" s="255">
        <v>16</v>
      </c>
      <c r="C388" s="12">
        <v>70895928</v>
      </c>
      <c r="D388" s="12">
        <v>70895945</v>
      </c>
      <c r="E388" s="12">
        <v>2</v>
      </c>
      <c r="F388" s="12" t="s">
        <v>12622</v>
      </c>
      <c r="G388" s="12">
        <v>70896058</v>
      </c>
      <c r="H388" s="12">
        <v>70896079</v>
      </c>
      <c r="I388" s="12">
        <v>2</v>
      </c>
      <c r="J388" s="12" t="s">
        <v>12623</v>
      </c>
      <c r="K388" s="12">
        <v>70895946</v>
      </c>
      <c r="L388" s="12">
        <v>70896057</v>
      </c>
      <c r="M388" s="12" t="s">
        <v>12624</v>
      </c>
      <c r="N388" s="12" t="s">
        <v>12625</v>
      </c>
      <c r="O388" s="27">
        <v>70895946</v>
      </c>
      <c r="P388" s="27">
        <v>70896163</v>
      </c>
      <c r="Q388" s="12" t="s">
        <v>33</v>
      </c>
      <c r="R388" s="12">
        <v>0</v>
      </c>
      <c r="S388" s="12" t="s">
        <v>15868</v>
      </c>
      <c r="T388" s="27" t="s">
        <v>7</v>
      </c>
      <c r="U388" s="12" t="s">
        <v>1515</v>
      </c>
      <c r="V388" s="256">
        <v>20.227554179566564</v>
      </c>
      <c r="W388" s="256">
        <v>71.058049167327525</v>
      </c>
    </row>
    <row r="389" spans="1:23" x14ac:dyDescent="0.2">
      <c r="A389" s="12">
        <v>0.99999899999999997</v>
      </c>
      <c r="B389" s="255">
        <v>16</v>
      </c>
      <c r="C389" s="12">
        <v>70896167</v>
      </c>
      <c r="D389" s="12">
        <v>70896185</v>
      </c>
      <c r="E389" s="12">
        <v>3</v>
      </c>
      <c r="F389" s="12" t="s">
        <v>12626</v>
      </c>
      <c r="G389" s="12">
        <v>70896034</v>
      </c>
      <c r="H389" s="12">
        <v>70896054</v>
      </c>
      <c r="I389" s="12">
        <v>2</v>
      </c>
      <c r="J389" s="12" t="s">
        <v>12627</v>
      </c>
      <c r="K389" s="12">
        <v>70896055</v>
      </c>
      <c r="L389" s="12">
        <v>70896166</v>
      </c>
      <c r="M389" s="12" t="s">
        <v>12628</v>
      </c>
      <c r="N389" s="12" t="s">
        <v>12629</v>
      </c>
      <c r="O389" s="27">
        <v>70895946</v>
      </c>
      <c r="P389" s="27">
        <v>70896163</v>
      </c>
      <c r="Q389" s="12" t="s">
        <v>40</v>
      </c>
      <c r="R389" s="12">
        <v>0</v>
      </c>
      <c r="S389" s="12" t="s">
        <v>15869</v>
      </c>
      <c r="T389" s="27" t="s">
        <v>7</v>
      </c>
      <c r="U389" s="12" t="s">
        <v>1516</v>
      </c>
      <c r="V389" s="256">
        <v>11.43343653250774</v>
      </c>
      <c r="W389" s="256">
        <v>52.134179222839016</v>
      </c>
    </row>
    <row r="390" spans="1:23" x14ac:dyDescent="0.2">
      <c r="A390" s="12">
        <v>0.97499999999999998</v>
      </c>
      <c r="B390" s="255">
        <v>16</v>
      </c>
      <c r="C390" s="12">
        <v>70896955</v>
      </c>
      <c r="D390" s="12">
        <v>70896972</v>
      </c>
      <c r="E390" s="12">
        <v>2</v>
      </c>
      <c r="F390" s="12" t="s">
        <v>12630</v>
      </c>
      <c r="G390" s="12">
        <v>70897085</v>
      </c>
      <c r="H390" s="12">
        <v>70897106</v>
      </c>
      <c r="I390" s="12">
        <v>2</v>
      </c>
      <c r="J390" s="12" t="s">
        <v>12631</v>
      </c>
      <c r="K390" s="12">
        <v>70896973</v>
      </c>
      <c r="L390" s="12">
        <v>70897084</v>
      </c>
      <c r="M390" s="12" t="s">
        <v>12632</v>
      </c>
      <c r="N390" s="12" t="s">
        <v>12633</v>
      </c>
      <c r="O390" s="27">
        <v>70896983</v>
      </c>
      <c r="P390" s="27">
        <v>70897090</v>
      </c>
      <c r="Q390" s="12" t="s">
        <v>33</v>
      </c>
      <c r="R390" s="12">
        <v>0</v>
      </c>
      <c r="S390" s="12" t="s">
        <v>15870</v>
      </c>
      <c r="T390" s="27" t="s">
        <v>7</v>
      </c>
      <c r="U390" s="12" t="s">
        <v>1517</v>
      </c>
      <c r="V390" s="256">
        <v>52.182662538699688</v>
      </c>
      <c r="W390" s="256">
        <v>171.70293417922284</v>
      </c>
    </row>
    <row r="391" spans="1:23" x14ac:dyDescent="0.2">
      <c r="A391" s="12">
        <v>0.99999899999999997</v>
      </c>
      <c r="B391" s="255">
        <v>16</v>
      </c>
      <c r="C391" s="12">
        <v>70897145</v>
      </c>
      <c r="D391" s="12">
        <v>70897163</v>
      </c>
      <c r="E391" s="12">
        <v>2</v>
      </c>
      <c r="F391" s="12" t="s">
        <v>12634</v>
      </c>
      <c r="G391" s="12">
        <v>70897012</v>
      </c>
      <c r="H391" s="12">
        <v>70897032</v>
      </c>
      <c r="I391" s="12">
        <v>2</v>
      </c>
      <c r="J391" s="12" t="s">
        <v>12635</v>
      </c>
      <c r="K391" s="12">
        <v>70897033</v>
      </c>
      <c r="L391" s="12">
        <v>70897144</v>
      </c>
      <c r="M391" s="12" t="s">
        <v>12636</v>
      </c>
      <c r="N391" s="12" t="s">
        <v>12637</v>
      </c>
      <c r="O391" s="27">
        <v>70896983</v>
      </c>
      <c r="P391" s="27">
        <v>70897090</v>
      </c>
      <c r="Q391" s="12" t="s">
        <v>40</v>
      </c>
      <c r="R391" s="12">
        <v>0</v>
      </c>
      <c r="S391" s="12" t="s">
        <v>15871</v>
      </c>
      <c r="T391" s="27" t="s">
        <v>7</v>
      </c>
      <c r="U391" s="12" t="s">
        <v>1518</v>
      </c>
      <c r="V391" s="256">
        <v>101.31424148606811</v>
      </c>
      <c r="W391" s="256">
        <v>385.47470261697066</v>
      </c>
    </row>
    <row r="392" spans="1:23" x14ac:dyDescent="0.2">
      <c r="A392" s="12">
        <v>0.99999899999999997</v>
      </c>
      <c r="B392" s="255">
        <v>16</v>
      </c>
      <c r="C392" s="12">
        <v>70898946</v>
      </c>
      <c r="D392" s="12">
        <v>70898965</v>
      </c>
      <c r="E392" s="12">
        <v>2</v>
      </c>
      <c r="F392" s="12" t="s">
        <v>12638</v>
      </c>
      <c r="G392" s="12">
        <v>70899078</v>
      </c>
      <c r="H392" s="12">
        <v>70899097</v>
      </c>
      <c r="I392" s="12">
        <v>2</v>
      </c>
      <c r="J392" s="12" t="s">
        <v>12639</v>
      </c>
      <c r="K392" s="12">
        <v>70898966</v>
      </c>
      <c r="L392" s="12">
        <v>70899077</v>
      </c>
      <c r="M392" s="12" t="s">
        <v>12640</v>
      </c>
      <c r="N392" s="12" t="s">
        <v>12641</v>
      </c>
      <c r="O392" s="27">
        <v>70899016</v>
      </c>
      <c r="P392" s="27">
        <v>70899271</v>
      </c>
      <c r="Q392" s="12" t="s">
        <v>33</v>
      </c>
      <c r="R392" s="12">
        <v>0</v>
      </c>
      <c r="S392" s="12" t="s">
        <v>15872</v>
      </c>
      <c r="T392" s="27" t="s">
        <v>7</v>
      </c>
      <c r="U392" s="12" t="s">
        <v>1519</v>
      </c>
      <c r="V392" s="256">
        <v>189.84674922600618</v>
      </c>
      <c r="W392" s="256">
        <v>600.77383029341797</v>
      </c>
    </row>
    <row r="393" spans="1:23" x14ac:dyDescent="0.2">
      <c r="A393" s="12">
        <v>0.99999899999999997</v>
      </c>
      <c r="B393" s="255">
        <v>16</v>
      </c>
      <c r="C393" s="12">
        <v>70899146</v>
      </c>
      <c r="D393" s="12">
        <v>70899163</v>
      </c>
      <c r="E393" s="12">
        <v>2</v>
      </c>
      <c r="F393" s="12" t="s">
        <v>12642</v>
      </c>
      <c r="G393" s="12">
        <v>70899012</v>
      </c>
      <c r="H393" s="12">
        <v>70899033</v>
      </c>
      <c r="I393" s="12">
        <v>2</v>
      </c>
      <c r="J393" s="12" t="s">
        <v>12643</v>
      </c>
      <c r="K393" s="12">
        <v>70899034</v>
      </c>
      <c r="L393" s="12">
        <v>70899145</v>
      </c>
      <c r="M393" s="12" t="s">
        <v>12644</v>
      </c>
      <c r="N393" s="12" t="s">
        <v>12645</v>
      </c>
      <c r="O393" s="27">
        <v>70899016</v>
      </c>
      <c r="P393" s="27">
        <v>70899271</v>
      </c>
      <c r="Q393" s="12" t="s">
        <v>40</v>
      </c>
      <c r="R393" s="12">
        <v>0</v>
      </c>
      <c r="S393" s="12" t="s">
        <v>15873</v>
      </c>
      <c r="T393" s="27" t="s">
        <v>7</v>
      </c>
      <c r="U393" s="12" t="s">
        <v>1520</v>
      </c>
      <c r="V393" s="256">
        <v>62.456656346749227</v>
      </c>
      <c r="W393" s="256">
        <v>280.9949246629659</v>
      </c>
    </row>
    <row r="394" spans="1:23" x14ac:dyDescent="0.2">
      <c r="A394" s="12">
        <v>0.99999899999999997</v>
      </c>
      <c r="B394" s="255">
        <v>16</v>
      </c>
      <c r="C394" s="12">
        <v>70899122</v>
      </c>
      <c r="D394" s="12">
        <v>70899139</v>
      </c>
      <c r="E394" s="12">
        <v>2</v>
      </c>
      <c r="F394" s="12" t="s">
        <v>12646</v>
      </c>
      <c r="G394" s="12">
        <v>70899252</v>
      </c>
      <c r="H394" s="12">
        <v>70899273</v>
      </c>
      <c r="I394" s="12">
        <v>2</v>
      </c>
      <c r="J394" s="12" t="s">
        <v>12647</v>
      </c>
      <c r="K394" s="12">
        <v>70899140</v>
      </c>
      <c r="L394" s="12">
        <v>70899251</v>
      </c>
      <c r="M394" s="12" t="s">
        <v>12648</v>
      </c>
      <c r="N394" s="12" t="s">
        <v>12649</v>
      </c>
      <c r="O394" s="27">
        <v>70899016</v>
      </c>
      <c r="P394" s="27">
        <v>70899271</v>
      </c>
      <c r="Q394" s="12" t="s">
        <v>33</v>
      </c>
      <c r="R394" s="12">
        <v>0</v>
      </c>
      <c r="S394" s="12" t="s">
        <v>15874</v>
      </c>
      <c r="T394" s="27" t="s">
        <v>7</v>
      </c>
      <c r="U394" s="12" t="s">
        <v>1521</v>
      </c>
      <c r="V394" s="256">
        <v>77.202786377708975</v>
      </c>
      <c r="W394" s="256">
        <v>301.65075337034102</v>
      </c>
    </row>
    <row r="395" spans="1:23" x14ac:dyDescent="0.2">
      <c r="A395" s="12">
        <v>0.99999899999999997</v>
      </c>
      <c r="B395" s="255">
        <v>16</v>
      </c>
      <c r="C395" s="12">
        <v>70899361</v>
      </c>
      <c r="D395" s="12">
        <v>70899377</v>
      </c>
      <c r="E395" s="12">
        <v>2</v>
      </c>
      <c r="F395" s="12" t="s">
        <v>12650</v>
      </c>
      <c r="G395" s="12">
        <v>70899226</v>
      </c>
      <c r="H395" s="12">
        <v>70899248</v>
      </c>
      <c r="I395" s="12">
        <v>2</v>
      </c>
      <c r="J395" s="12" t="s">
        <v>12651</v>
      </c>
      <c r="K395" s="12">
        <v>70899249</v>
      </c>
      <c r="L395" s="12">
        <v>70899360</v>
      </c>
      <c r="M395" s="12" t="s">
        <v>12652</v>
      </c>
      <c r="N395" s="12" t="s">
        <v>12653</v>
      </c>
      <c r="O395" s="27">
        <v>70899016</v>
      </c>
      <c r="P395" s="27">
        <v>70899271</v>
      </c>
      <c r="Q395" s="12" t="s">
        <v>40</v>
      </c>
      <c r="R395" s="12">
        <v>0</v>
      </c>
      <c r="S395" s="12" t="s">
        <v>15875</v>
      </c>
      <c r="T395" s="27" t="s">
        <v>7</v>
      </c>
      <c r="U395" s="12" t="s">
        <v>1522</v>
      </c>
      <c r="V395" s="256">
        <v>138.21671826625388</v>
      </c>
      <c r="W395" s="256">
        <v>483.88104678826329</v>
      </c>
    </row>
    <row r="396" spans="1:23" x14ac:dyDescent="0.2">
      <c r="A396" s="12">
        <v>0.99999899999999997</v>
      </c>
      <c r="B396" s="255">
        <v>16</v>
      </c>
      <c r="C396" s="12">
        <v>70900027</v>
      </c>
      <c r="D396" s="12">
        <v>70900045</v>
      </c>
      <c r="E396" s="12">
        <v>2</v>
      </c>
      <c r="F396" s="12" t="s">
        <v>12654</v>
      </c>
      <c r="G396" s="12">
        <v>70900158</v>
      </c>
      <c r="H396" s="12">
        <v>70900178</v>
      </c>
      <c r="I396" s="12">
        <v>2</v>
      </c>
      <c r="J396" s="12" t="s">
        <v>12655</v>
      </c>
      <c r="K396" s="12">
        <v>70900046</v>
      </c>
      <c r="L396" s="12">
        <v>70900157</v>
      </c>
      <c r="M396" s="12" t="s">
        <v>12656</v>
      </c>
      <c r="N396" s="12" t="s">
        <v>12657</v>
      </c>
      <c r="O396" s="27">
        <v>70900067</v>
      </c>
      <c r="P396" s="27">
        <v>70900237</v>
      </c>
      <c r="Q396" s="12" t="s">
        <v>33</v>
      </c>
      <c r="R396" s="12">
        <v>0</v>
      </c>
      <c r="S396" s="12" t="s">
        <v>15876</v>
      </c>
      <c r="T396" s="27" t="s">
        <v>7</v>
      </c>
      <c r="U396" s="12" t="s">
        <v>1523</v>
      </c>
      <c r="V396" s="256">
        <v>27.235294117647058</v>
      </c>
      <c r="W396" s="256">
        <v>84.813481363996829</v>
      </c>
    </row>
    <row r="397" spans="1:23" x14ac:dyDescent="0.2">
      <c r="A397" s="12">
        <v>0.99999899999999997</v>
      </c>
      <c r="B397" s="255">
        <v>16</v>
      </c>
      <c r="C397" s="12">
        <v>70900269</v>
      </c>
      <c r="D397" s="12">
        <v>70900287</v>
      </c>
      <c r="E397" s="12">
        <v>2</v>
      </c>
      <c r="F397" s="12" t="s">
        <v>12658</v>
      </c>
      <c r="G397" s="12">
        <v>70900136</v>
      </c>
      <c r="H397" s="12">
        <v>70900156</v>
      </c>
      <c r="I397" s="12">
        <v>2</v>
      </c>
      <c r="J397" s="12" t="s">
        <v>12659</v>
      </c>
      <c r="K397" s="12">
        <v>70900157</v>
      </c>
      <c r="L397" s="12">
        <v>70900268</v>
      </c>
      <c r="M397" s="12" t="s">
        <v>12660</v>
      </c>
      <c r="N397" s="12" t="s">
        <v>12661</v>
      </c>
      <c r="O397" s="27">
        <v>70900067</v>
      </c>
      <c r="P397" s="27">
        <v>70900237</v>
      </c>
      <c r="Q397" s="12" t="s">
        <v>40</v>
      </c>
      <c r="R397" s="12">
        <v>0</v>
      </c>
      <c r="S397" s="12" t="s">
        <v>15877</v>
      </c>
      <c r="T397" s="27" t="s">
        <v>7</v>
      </c>
      <c r="U397" s="12" t="s">
        <v>1524</v>
      </c>
      <c r="V397" s="256">
        <v>135.11764705882354</v>
      </c>
      <c r="W397" s="256">
        <v>585.22569389373518</v>
      </c>
    </row>
    <row r="398" spans="1:23" x14ac:dyDescent="0.2">
      <c r="A398" s="12">
        <v>0.99999899999999997</v>
      </c>
      <c r="B398" s="255">
        <v>16</v>
      </c>
      <c r="C398" s="12">
        <v>70902451</v>
      </c>
      <c r="D398" s="12">
        <v>70902467</v>
      </c>
      <c r="E398" s="12">
        <v>2</v>
      </c>
      <c r="F398" s="12" t="s">
        <v>12662</v>
      </c>
      <c r="G398" s="12">
        <v>70902580</v>
      </c>
      <c r="H398" s="12">
        <v>70902602</v>
      </c>
      <c r="I398" s="12">
        <v>2</v>
      </c>
      <c r="J398" s="12" t="s">
        <v>12663</v>
      </c>
      <c r="K398" s="12">
        <v>70902468</v>
      </c>
      <c r="L398" s="12">
        <v>70902579</v>
      </c>
      <c r="M398" s="12" t="s">
        <v>12664</v>
      </c>
      <c r="N398" s="12" t="s">
        <v>12665</v>
      </c>
      <c r="O398" s="27">
        <v>70902468</v>
      </c>
      <c r="P398" s="27">
        <v>70902696</v>
      </c>
      <c r="Q398" s="12" t="s">
        <v>33</v>
      </c>
      <c r="R398" s="12">
        <v>0</v>
      </c>
      <c r="S398" s="12" t="s">
        <v>15878</v>
      </c>
      <c r="T398" s="27" t="s">
        <v>7</v>
      </c>
      <c r="U398" s="12" t="s">
        <v>1525</v>
      </c>
      <c r="V398" s="256">
        <v>133.5201238390093</v>
      </c>
      <c r="W398" s="256">
        <v>488.76605868358445</v>
      </c>
    </row>
    <row r="399" spans="1:23" x14ac:dyDescent="0.2">
      <c r="A399" s="12">
        <v>0.99999899999999997</v>
      </c>
      <c r="B399" s="255">
        <v>16</v>
      </c>
      <c r="C399" s="12">
        <v>70902653</v>
      </c>
      <c r="D399" s="12">
        <v>70902671</v>
      </c>
      <c r="E399" s="12">
        <v>2</v>
      </c>
      <c r="F399" s="12" t="s">
        <v>12666</v>
      </c>
      <c r="G399" s="12">
        <v>70902520</v>
      </c>
      <c r="H399" s="12">
        <v>70902540</v>
      </c>
      <c r="I399" s="12">
        <v>2</v>
      </c>
      <c r="J399" s="12" t="s">
        <v>12667</v>
      </c>
      <c r="K399" s="12">
        <v>70902541</v>
      </c>
      <c r="L399" s="12">
        <v>70902652</v>
      </c>
      <c r="M399" s="12" t="s">
        <v>12668</v>
      </c>
      <c r="N399" s="12" t="s">
        <v>12669</v>
      </c>
      <c r="O399" s="27">
        <v>70902468</v>
      </c>
      <c r="P399" s="27">
        <v>70902696</v>
      </c>
      <c r="Q399" s="12" t="s">
        <v>40</v>
      </c>
      <c r="R399" s="12">
        <v>0</v>
      </c>
      <c r="S399" s="12" t="s">
        <v>15879</v>
      </c>
      <c r="T399" s="27" t="s">
        <v>7</v>
      </c>
      <c r="U399" s="12" t="s">
        <v>1526</v>
      </c>
      <c r="V399" s="256">
        <v>42.003095975232199</v>
      </c>
      <c r="W399" s="256">
        <v>156.48310864393338</v>
      </c>
    </row>
    <row r="400" spans="1:23" x14ac:dyDescent="0.2">
      <c r="A400" s="12">
        <v>0.99999899999999997</v>
      </c>
      <c r="B400" s="255">
        <v>16</v>
      </c>
      <c r="C400" s="12">
        <v>70902629</v>
      </c>
      <c r="D400" s="12">
        <v>70902646</v>
      </c>
      <c r="E400" s="12">
        <v>2</v>
      </c>
      <c r="F400" s="12" t="s">
        <v>12670</v>
      </c>
      <c r="G400" s="12">
        <v>70902759</v>
      </c>
      <c r="H400" s="12">
        <v>70902780</v>
      </c>
      <c r="I400" s="12">
        <v>2</v>
      </c>
      <c r="J400" s="12" t="s">
        <v>12671</v>
      </c>
      <c r="K400" s="12">
        <v>70902647</v>
      </c>
      <c r="L400" s="12">
        <v>70902758</v>
      </c>
      <c r="M400" s="12" t="s">
        <v>12672</v>
      </c>
      <c r="N400" s="12" t="s">
        <v>12673</v>
      </c>
      <c r="O400" s="27">
        <v>70902468</v>
      </c>
      <c r="P400" s="27">
        <v>70902696</v>
      </c>
      <c r="Q400" s="12" t="s">
        <v>33</v>
      </c>
      <c r="R400" s="12">
        <v>0</v>
      </c>
      <c r="S400" s="12" t="s">
        <v>15880</v>
      </c>
      <c r="T400" s="27" t="s">
        <v>7</v>
      </c>
      <c r="U400" s="12" t="s">
        <v>1527</v>
      </c>
      <c r="V400" s="256">
        <v>23.479876160990713</v>
      </c>
      <c r="W400" s="256">
        <v>95.065027755749412</v>
      </c>
    </row>
    <row r="401" spans="1:23" x14ac:dyDescent="0.2">
      <c r="A401" s="12">
        <v>0.99999899999999997</v>
      </c>
      <c r="B401" s="255">
        <v>16</v>
      </c>
      <c r="C401" s="12">
        <v>70905895</v>
      </c>
      <c r="D401" s="12">
        <v>70905912</v>
      </c>
      <c r="E401" s="12">
        <v>2</v>
      </c>
      <c r="F401" s="12" t="s">
        <v>12674</v>
      </c>
      <c r="G401" s="12">
        <v>70906025</v>
      </c>
      <c r="H401" s="12">
        <v>70906046</v>
      </c>
      <c r="I401" s="12">
        <v>2</v>
      </c>
      <c r="J401" s="12" t="s">
        <v>12675</v>
      </c>
      <c r="K401" s="12">
        <v>70905913</v>
      </c>
      <c r="L401" s="12">
        <v>70906024</v>
      </c>
      <c r="M401" s="12" t="s">
        <v>12676</v>
      </c>
      <c r="N401" s="12" t="s">
        <v>12677</v>
      </c>
      <c r="O401" s="27">
        <v>70905935</v>
      </c>
      <c r="P401" s="27">
        <v>70906087</v>
      </c>
      <c r="Q401" s="12" t="s">
        <v>33</v>
      </c>
      <c r="R401" s="12">
        <v>0</v>
      </c>
      <c r="S401" s="12" t="s">
        <v>15881</v>
      </c>
      <c r="T401" s="27" t="s">
        <v>7</v>
      </c>
      <c r="U401" s="12" t="s">
        <v>1528</v>
      </c>
      <c r="V401" s="256">
        <v>89.685758513931887</v>
      </c>
      <c r="W401" s="256">
        <v>436.88168120539257</v>
      </c>
    </row>
    <row r="402" spans="1:23" x14ac:dyDescent="0.2">
      <c r="A402" s="12">
        <v>0.99999899999999997</v>
      </c>
      <c r="B402" s="255">
        <v>16</v>
      </c>
      <c r="C402" s="12">
        <v>70906136</v>
      </c>
      <c r="D402" s="12">
        <v>70906152</v>
      </c>
      <c r="E402" s="12">
        <v>2</v>
      </c>
      <c r="F402" s="12" t="s">
        <v>12678</v>
      </c>
      <c r="G402" s="12">
        <v>70906001</v>
      </c>
      <c r="H402" s="12">
        <v>70906023</v>
      </c>
      <c r="I402" s="12">
        <v>2</v>
      </c>
      <c r="J402" s="12" t="s">
        <v>12679</v>
      </c>
      <c r="K402" s="12">
        <v>70906024</v>
      </c>
      <c r="L402" s="12">
        <v>70906135</v>
      </c>
      <c r="M402" s="12" t="s">
        <v>12680</v>
      </c>
      <c r="N402" s="12" t="s">
        <v>12681</v>
      </c>
      <c r="O402" s="27">
        <v>70905935</v>
      </c>
      <c r="P402" s="27">
        <v>70906087</v>
      </c>
      <c r="Q402" s="12" t="s">
        <v>40</v>
      </c>
      <c r="R402" s="12">
        <v>0</v>
      </c>
      <c r="S402" s="12" t="s">
        <v>15882</v>
      </c>
      <c r="T402" s="27" t="s">
        <v>7</v>
      </c>
      <c r="U402" s="12" t="s">
        <v>1529</v>
      </c>
      <c r="V402" s="256">
        <v>58.972136222910216</v>
      </c>
      <c r="W402" s="256">
        <v>261.07470261697068</v>
      </c>
    </row>
    <row r="403" spans="1:23" x14ac:dyDescent="0.2">
      <c r="A403" s="12">
        <v>0.99999899999999997</v>
      </c>
      <c r="B403" s="255">
        <v>16</v>
      </c>
      <c r="C403" s="12">
        <v>70908185</v>
      </c>
      <c r="D403" s="12">
        <v>70908202</v>
      </c>
      <c r="E403" s="12">
        <v>2</v>
      </c>
      <c r="F403" s="12" t="s">
        <v>12682</v>
      </c>
      <c r="G403" s="12">
        <v>70908315</v>
      </c>
      <c r="H403" s="12">
        <v>70908336</v>
      </c>
      <c r="I403" s="12">
        <v>2</v>
      </c>
      <c r="J403" s="12" t="s">
        <v>12683</v>
      </c>
      <c r="K403" s="12">
        <v>70908203</v>
      </c>
      <c r="L403" s="12">
        <v>70908314</v>
      </c>
      <c r="M403" s="12" t="s">
        <v>12684</v>
      </c>
      <c r="N403" s="12" t="s">
        <v>12685</v>
      </c>
      <c r="O403" s="27">
        <v>70908203</v>
      </c>
      <c r="P403" s="27">
        <v>70908500</v>
      </c>
      <c r="Q403" s="12" t="s">
        <v>33</v>
      </c>
      <c r="R403" s="12">
        <v>0</v>
      </c>
      <c r="S403" s="12" t="s">
        <v>15883</v>
      </c>
      <c r="T403" s="27" t="s">
        <v>7</v>
      </c>
      <c r="U403" s="12" t="s">
        <v>1530</v>
      </c>
      <c r="V403" s="256">
        <v>100.42879256965944</v>
      </c>
      <c r="W403" s="256">
        <v>403.72624900872324</v>
      </c>
    </row>
    <row r="404" spans="1:23" x14ac:dyDescent="0.2">
      <c r="A404" s="12">
        <v>0.99999899999999997</v>
      </c>
      <c r="B404" s="255">
        <v>16</v>
      </c>
      <c r="C404" s="12">
        <v>70908424</v>
      </c>
      <c r="D404" s="12">
        <v>70908442</v>
      </c>
      <c r="E404" s="12">
        <v>2</v>
      </c>
      <c r="F404" s="12" t="s">
        <v>12686</v>
      </c>
      <c r="G404" s="12">
        <v>70908291</v>
      </c>
      <c r="H404" s="12">
        <v>70908311</v>
      </c>
      <c r="I404" s="12">
        <v>2</v>
      </c>
      <c r="J404" s="12" t="s">
        <v>12687</v>
      </c>
      <c r="K404" s="12">
        <v>70908312</v>
      </c>
      <c r="L404" s="12">
        <v>70908423</v>
      </c>
      <c r="M404" s="12" t="s">
        <v>12688</v>
      </c>
      <c r="N404" s="12" t="s">
        <v>12689</v>
      </c>
      <c r="O404" s="27">
        <v>70908203</v>
      </c>
      <c r="P404" s="27">
        <v>70908500</v>
      </c>
      <c r="Q404" s="12" t="s">
        <v>40</v>
      </c>
      <c r="R404" s="12">
        <v>0</v>
      </c>
      <c r="S404" s="12" t="s">
        <v>15884</v>
      </c>
      <c r="T404" s="27" t="s">
        <v>7</v>
      </c>
      <c r="U404" s="12" t="s">
        <v>1531</v>
      </c>
      <c r="V404" s="256">
        <v>38.095975232198143</v>
      </c>
      <c r="W404" s="256">
        <v>142.17985725614591</v>
      </c>
    </row>
    <row r="405" spans="1:23" x14ac:dyDescent="0.2">
      <c r="A405" s="12">
        <v>0.99999899999999997</v>
      </c>
      <c r="B405" s="255">
        <v>16</v>
      </c>
      <c r="C405" s="12">
        <v>70908363</v>
      </c>
      <c r="D405" s="12">
        <v>70908382</v>
      </c>
      <c r="E405" s="12">
        <v>2</v>
      </c>
      <c r="F405" s="12" t="s">
        <v>12690</v>
      </c>
      <c r="G405" s="12">
        <v>70908495</v>
      </c>
      <c r="H405" s="12">
        <v>70908514</v>
      </c>
      <c r="I405" s="12">
        <v>2</v>
      </c>
      <c r="J405" s="12" t="s">
        <v>12691</v>
      </c>
      <c r="K405" s="12">
        <v>70908383</v>
      </c>
      <c r="L405" s="12">
        <v>70908494</v>
      </c>
      <c r="M405" s="12" t="s">
        <v>12692</v>
      </c>
      <c r="N405" s="12" t="s">
        <v>12693</v>
      </c>
      <c r="O405" s="27">
        <v>70908203</v>
      </c>
      <c r="P405" s="27">
        <v>70908500</v>
      </c>
      <c r="Q405" s="12" t="s">
        <v>33</v>
      </c>
      <c r="R405" s="12">
        <v>0</v>
      </c>
      <c r="S405" s="12" t="s">
        <v>15885</v>
      </c>
      <c r="T405" s="27" t="s">
        <v>7</v>
      </c>
      <c r="U405" s="12" t="s">
        <v>1532</v>
      </c>
      <c r="V405" s="256">
        <v>51.8343653250774</v>
      </c>
      <c r="W405" s="256">
        <v>204.02759714512291</v>
      </c>
    </row>
    <row r="406" spans="1:23" x14ac:dyDescent="0.2">
      <c r="A406" s="12">
        <v>0.99999899999999997</v>
      </c>
      <c r="B406" s="255">
        <v>16</v>
      </c>
      <c r="C406" s="12">
        <v>70908604</v>
      </c>
      <c r="D406" s="12">
        <v>70908621</v>
      </c>
      <c r="E406" s="12">
        <v>2</v>
      </c>
      <c r="F406" s="12" t="s">
        <v>12694</v>
      </c>
      <c r="G406" s="12">
        <v>70908470</v>
      </c>
      <c r="H406" s="12">
        <v>70908491</v>
      </c>
      <c r="I406" s="12">
        <v>2</v>
      </c>
      <c r="J406" s="12" t="s">
        <v>12695</v>
      </c>
      <c r="K406" s="12">
        <v>70908492</v>
      </c>
      <c r="L406" s="12">
        <v>70908603</v>
      </c>
      <c r="M406" s="12" t="s">
        <v>12696</v>
      </c>
      <c r="N406" s="12" t="s">
        <v>12697</v>
      </c>
      <c r="O406" s="27">
        <v>70908203</v>
      </c>
      <c r="P406" s="27">
        <v>70908500</v>
      </c>
      <c r="Q406" s="12" t="s">
        <v>40</v>
      </c>
      <c r="R406" s="12">
        <v>0</v>
      </c>
      <c r="S406" s="12" t="s">
        <v>15886</v>
      </c>
      <c r="T406" s="27" t="s">
        <v>7</v>
      </c>
      <c r="U406" s="12" t="s">
        <v>1533</v>
      </c>
      <c r="V406" s="256">
        <v>56.44736842105263</v>
      </c>
      <c r="W406" s="256">
        <v>168.7392545598731</v>
      </c>
    </row>
    <row r="407" spans="1:23" x14ac:dyDescent="0.2">
      <c r="A407" s="12">
        <v>0.99999899999999997</v>
      </c>
      <c r="B407" s="255">
        <v>16</v>
      </c>
      <c r="C407" s="12">
        <v>70908698</v>
      </c>
      <c r="D407" s="12">
        <v>70908714</v>
      </c>
      <c r="E407" s="12">
        <v>4</v>
      </c>
      <c r="F407" s="12" t="s">
        <v>12698</v>
      </c>
      <c r="G407" s="12">
        <v>70908827</v>
      </c>
      <c r="H407" s="12">
        <v>70908849</v>
      </c>
      <c r="I407" s="12">
        <v>2</v>
      </c>
      <c r="J407" s="12" t="s">
        <v>12699</v>
      </c>
      <c r="K407" s="12">
        <v>70908715</v>
      </c>
      <c r="L407" s="12">
        <v>70908826</v>
      </c>
      <c r="M407" s="12" t="s">
        <v>12700</v>
      </c>
      <c r="N407" s="12" t="s">
        <v>12701</v>
      </c>
      <c r="O407" s="27">
        <v>70908715</v>
      </c>
      <c r="P407" s="27">
        <v>70908827</v>
      </c>
      <c r="Q407" s="12" t="s">
        <v>33</v>
      </c>
      <c r="R407" s="12">
        <v>0</v>
      </c>
      <c r="S407" s="12" t="s">
        <v>15887</v>
      </c>
      <c r="T407" s="27" t="s">
        <v>7</v>
      </c>
      <c r="U407" s="12" t="s">
        <v>1534</v>
      </c>
      <c r="V407" s="256">
        <v>35.481424148606813</v>
      </c>
      <c r="W407" s="256">
        <v>116.18001586042823</v>
      </c>
    </row>
    <row r="408" spans="1:23" x14ac:dyDescent="0.2">
      <c r="A408" s="12">
        <v>0.99999899999999997</v>
      </c>
      <c r="B408" s="255">
        <v>16</v>
      </c>
      <c r="C408" s="12">
        <v>70908935</v>
      </c>
      <c r="D408" s="12">
        <v>70908954</v>
      </c>
      <c r="E408" s="12">
        <v>2</v>
      </c>
      <c r="F408" s="12" t="s">
        <v>12702</v>
      </c>
      <c r="G408" s="12">
        <v>70908803</v>
      </c>
      <c r="H408" s="12">
        <v>70908822</v>
      </c>
      <c r="I408" s="12">
        <v>2</v>
      </c>
      <c r="J408" s="12" t="s">
        <v>12703</v>
      </c>
      <c r="K408" s="12">
        <v>70908823</v>
      </c>
      <c r="L408" s="12">
        <v>70908934</v>
      </c>
      <c r="M408" s="12" t="s">
        <v>12704</v>
      </c>
      <c r="N408" s="12" t="s">
        <v>12705</v>
      </c>
      <c r="O408" s="27">
        <v>70908715</v>
      </c>
      <c r="P408" s="27">
        <v>70908827</v>
      </c>
      <c r="Q408" s="12" t="s">
        <v>40</v>
      </c>
      <c r="R408" s="12">
        <v>0</v>
      </c>
      <c r="S408" s="12" t="s">
        <v>15888</v>
      </c>
      <c r="T408" s="27" t="s">
        <v>7</v>
      </c>
      <c r="U408" s="12" t="s">
        <v>1535</v>
      </c>
      <c r="V408" s="256">
        <v>52.05108359133127</v>
      </c>
      <c r="W408" s="256">
        <v>211.16161776367963</v>
      </c>
    </row>
    <row r="409" spans="1:23" x14ac:dyDescent="0.2">
      <c r="A409" s="12">
        <v>0.99999899999999997</v>
      </c>
      <c r="B409" s="255">
        <v>16</v>
      </c>
      <c r="C409" s="12">
        <v>70913163</v>
      </c>
      <c r="D409" s="12">
        <v>70913179</v>
      </c>
      <c r="E409" s="12">
        <v>4</v>
      </c>
      <c r="F409" s="12" t="s">
        <v>12706</v>
      </c>
      <c r="G409" s="12">
        <v>70913292</v>
      </c>
      <c r="H409" s="12">
        <v>70913314</v>
      </c>
      <c r="I409" s="12">
        <v>2</v>
      </c>
      <c r="J409" s="12" t="s">
        <v>12707</v>
      </c>
      <c r="K409" s="12">
        <v>70913180</v>
      </c>
      <c r="L409" s="12">
        <v>70913291</v>
      </c>
      <c r="M409" s="12" t="s">
        <v>12708</v>
      </c>
      <c r="N409" s="12" t="s">
        <v>12709</v>
      </c>
      <c r="O409" s="27">
        <v>70913195</v>
      </c>
      <c r="P409" s="27">
        <v>70913394</v>
      </c>
      <c r="Q409" s="12" t="s">
        <v>33</v>
      </c>
      <c r="R409" s="12">
        <v>0</v>
      </c>
      <c r="S409" s="12" t="s">
        <v>15889</v>
      </c>
      <c r="T409" s="27" t="s">
        <v>7</v>
      </c>
      <c r="U409" s="12" t="s">
        <v>1536</v>
      </c>
      <c r="V409" s="256">
        <v>110.19040247678019</v>
      </c>
      <c r="W409" s="256">
        <v>455.10721649484537</v>
      </c>
    </row>
    <row r="410" spans="1:23" x14ac:dyDescent="0.2">
      <c r="A410" s="12">
        <v>0.99999899999999997</v>
      </c>
      <c r="B410" s="255">
        <v>16</v>
      </c>
      <c r="C410" s="12">
        <v>70913403</v>
      </c>
      <c r="D410" s="12">
        <v>70913420</v>
      </c>
      <c r="E410" s="12">
        <v>2</v>
      </c>
      <c r="F410" s="12" t="s">
        <v>12710</v>
      </c>
      <c r="G410" s="12">
        <v>70913269</v>
      </c>
      <c r="H410" s="12">
        <v>70913290</v>
      </c>
      <c r="I410" s="12">
        <v>2</v>
      </c>
      <c r="J410" s="12" t="s">
        <v>12711</v>
      </c>
      <c r="K410" s="12">
        <v>70913291</v>
      </c>
      <c r="L410" s="12">
        <v>70913402</v>
      </c>
      <c r="M410" s="12" t="s">
        <v>12712</v>
      </c>
      <c r="N410" s="12" t="s">
        <v>12713</v>
      </c>
      <c r="O410" s="27">
        <v>70913195</v>
      </c>
      <c r="P410" s="27">
        <v>70913394</v>
      </c>
      <c r="Q410" s="12" t="s">
        <v>40</v>
      </c>
      <c r="R410" s="12">
        <v>0</v>
      </c>
      <c r="S410" s="12" t="s">
        <v>15890</v>
      </c>
      <c r="T410" s="27" t="s">
        <v>7</v>
      </c>
      <c r="U410" s="12" t="s">
        <v>1537</v>
      </c>
      <c r="V410" s="256">
        <v>57.812693498452013</v>
      </c>
      <c r="W410" s="256">
        <v>198.74575733544805</v>
      </c>
    </row>
    <row r="411" spans="1:23" x14ac:dyDescent="0.2">
      <c r="A411" s="12">
        <v>0.99999899999999997</v>
      </c>
      <c r="B411" s="255">
        <v>16</v>
      </c>
      <c r="C411" s="12">
        <v>70913439</v>
      </c>
      <c r="D411" s="12">
        <v>70913457</v>
      </c>
      <c r="E411" s="12">
        <v>2</v>
      </c>
      <c r="F411" s="12" t="s">
        <v>12714</v>
      </c>
      <c r="G411" s="12">
        <v>70913570</v>
      </c>
      <c r="H411" s="12">
        <v>70913590</v>
      </c>
      <c r="I411" s="12">
        <v>2</v>
      </c>
      <c r="J411" s="12" t="s">
        <v>12715</v>
      </c>
      <c r="K411" s="12">
        <v>70913458</v>
      </c>
      <c r="L411" s="12">
        <v>70913569</v>
      </c>
      <c r="M411" s="12" t="s">
        <v>12716</v>
      </c>
      <c r="N411" s="12" t="s">
        <v>12717</v>
      </c>
      <c r="O411" s="27">
        <v>70913503</v>
      </c>
      <c r="P411" s="27">
        <v>70913664</v>
      </c>
      <c r="Q411" s="12" t="s">
        <v>33</v>
      </c>
      <c r="R411" s="12">
        <v>0</v>
      </c>
      <c r="S411" s="12" t="s">
        <v>15891</v>
      </c>
      <c r="T411" s="27" t="s">
        <v>7</v>
      </c>
      <c r="U411" s="12" t="s">
        <v>1538</v>
      </c>
      <c r="V411" s="256">
        <v>211.04179566563468</v>
      </c>
      <c r="W411" s="256">
        <v>522.7868358445678</v>
      </c>
    </row>
    <row r="412" spans="1:23" x14ac:dyDescent="0.2">
      <c r="A412" s="12">
        <v>0.99999899999999997</v>
      </c>
      <c r="B412" s="255">
        <v>16</v>
      </c>
      <c r="C412" s="12">
        <v>70913681</v>
      </c>
      <c r="D412" s="12">
        <v>70913699</v>
      </c>
      <c r="E412" s="12">
        <v>2</v>
      </c>
      <c r="F412" s="12" t="s">
        <v>12718</v>
      </c>
      <c r="G412" s="12">
        <v>70913548</v>
      </c>
      <c r="H412" s="12">
        <v>70913568</v>
      </c>
      <c r="I412" s="12">
        <v>2</v>
      </c>
      <c r="J412" s="12" t="s">
        <v>12719</v>
      </c>
      <c r="K412" s="12">
        <v>70913569</v>
      </c>
      <c r="L412" s="12">
        <v>70913680</v>
      </c>
      <c r="M412" s="12" t="s">
        <v>12720</v>
      </c>
      <c r="N412" s="12" t="s">
        <v>12721</v>
      </c>
      <c r="O412" s="27">
        <v>70913503</v>
      </c>
      <c r="P412" s="27">
        <v>70913664</v>
      </c>
      <c r="Q412" s="12" t="s">
        <v>40</v>
      </c>
      <c r="R412" s="12">
        <v>0</v>
      </c>
      <c r="S412" s="12" t="s">
        <v>15892</v>
      </c>
      <c r="T412" s="27" t="s">
        <v>7</v>
      </c>
      <c r="U412" s="12" t="s">
        <v>1539</v>
      </c>
      <c r="V412" s="256">
        <v>111.33281733746131</v>
      </c>
      <c r="W412" s="256">
        <v>501.79175257731958</v>
      </c>
    </row>
    <row r="413" spans="1:23" x14ac:dyDescent="0.2">
      <c r="A413" s="12">
        <v>0.99999899999999997</v>
      </c>
      <c r="B413" s="255">
        <v>16</v>
      </c>
      <c r="C413" s="12">
        <v>70916540</v>
      </c>
      <c r="D413" s="12">
        <v>70916555</v>
      </c>
      <c r="E413" s="12">
        <v>4</v>
      </c>
      <c r="F413" s="12" t="s">
        <v>12722</v>
      </c>
      <c r="G413" s="12">
        <v>70916668</v>
      </c>
      <c r="H413" s="12">
        <v>70916691</v>
      </c>
      <c r="I413" s="12">
        <v>2</v>
      </c>
      <c r="J413" s="12" t="s">
        <v>12723</v>
      </c>
      <c r="K413" s="12">
        <v>70916556</v>
      </c>
      <c r="L413" s="12">
        <v>70916667</v>
      </c>
      <c r="M413" s="12" t="s">
        <v>12724</v>
      </c>
      <c r="N413" s="12" t="s">
        <v>12725</v>
      </c>
      <c r="O413" s="27">
        <v>70916558</v>
      </c>
      <c r="P413" s="27">
        <v>70916803</v>
      </c>
      <c r="Q413" s="12" t="s">
        <v>33</v>
      </c>
      <c r="R413" s="12">
        <v>0</v>
      </c>
      <c r="S413" s="12" t="s">
        <v>15893</v>
      </c>
      <c r="T413" s="27" t="s">
        <v>7</v>
      </c>
      <c r="U413" s="12" t="s">
        <v>1540</v>
      </c>
      <c r="V413" s="256">
        <v>78.713622291021679</v>
      </c>
      <c r="W413" s="256">
        <v>315.02252180808881</v>
      </c>
    </row>
    <row r="414" spans="1:23" x14ac:dyDescent="0.2">
      <c r="A414" s="12">
        <v>0.99999899999999997</v>
      </c>
      <c r="B414" s="255">
        <v>16</v>
      </c>
      <c r="C414" s="12">
        <v>70916761</v>
      </c>
      <c r="D414" s="12">
        <v>70916780</v>
      </c>
      <c r="E414" s="12">
        <v>2</v>
      </c>
      <c r="F414" s="12" t="s">
        <v>12726</v>
      </c>
      <c r="G414" s="12">
        <v>70916629</v>
      </c>
      <c r="H414" s="12">
        <v>70916648</v>
      </c>
      <c r="I414" s="12">
        <v>2</v>
      </c>
      <c r="J414" s="12" t="s">
        <v>12727</v>
      </c>
      <c r="K414" s="12">
        <v>70916649</v>
      </c>
      <c r="L414" s="12">
        <v>70916760</v>
      </c>
      <c r="M414" s="12" t="s">
        <v>12728</v>
      </c>
      <c r="N414" s="12" t="s">
        <v>12729</v>
      </c>
      <c r="O414" s="27">
        <v>70916558</v>
      </c>
      <c r="P414" s="27">
        <v>70916803</v>
      </c>
      <c r="Q414" s="12" t="s">
        <v>40</v>
      </c>
      <c r="R414" s="12">
        <v>0</v>
      </c>
      <c r="S414" s="12" t="s">
        <v>15894</v>
      </c>
      <c r="T414" s="27" t="s">
        <v>7</v>
      </c>
      <c r="U414" s="12" t="s">
        <v>1541</v>
      </c>
      <c r="V414" s="256">
        <v>122.06037151702786</v>
      </c>
      <c r="W414" s="256">
        <v>508.87914353687552</v>
      </c>
    </row>
    <row r="415" spans="1:23" x14ac:dyDescent="0.2">
      <c r="A415" s="12">
        <v>0.99999899999999997</v>
      </c>
      <c r="B415" s="255">
        <v>16</v>
      </c>
      <c r="C415" s="12">
        <v>70916741</v>
      </c>
      <c r="D415" s="12">
        <v>70916758</v>
      </c>
      <c r="E415" s="12">
        <v>2</v>
      </c>
      <c r="F415" s="12" t="s">
        <v>12730</v>
      </c>
      <c r="G415" s="12">
        <v>70916871</v>
      </c>
      <c r="H415" s="12">
        <v>70916892</v>
      </c>
      <c r="I415" s="12">
        <v>2</v>
      </c>
      <c r="J415" s="12" t="s">
        <v>12731</v>
      </c>
      <c r="K415" s="12">
        <v>70916759</v>
      </c>
      <c r="L415" s="12">
        <v>70916870</v>
      </c>
      <c r="M415" s="12" t="s">
        <v>12732</v>
      </c>
      <c r="N415" s="12" t="s">
        <v>12733</v>
      </c>
      <c r="O415" s="27">
        <v>70916558</v>
      </c>
      <c r="P415" s="27">
        <v>70916803</v>
      </c>
      <c r="Q415" s="12" t="s">
        <v>33</v>
      </c>
      <c r="R415" s="12">
        <v>0</v>
      </c>
      <c r="S415" s="12" t="s">
        <v>15895</v>
      </c>
      <c r="T415" s="27" t="s">
        <v>7</v>
      </c>
      <c r="U415" s="12" t="s">
        <v>1542</v>
      </c>
      <c r="V415" s="256">
        <v>70.167182662538693</v>
      </c>
      <c r="W415" s="256">
        <v>264.3329103885805</v>
      </c>
    </row>
    <row r="416" spans="1:23" x14ac:dyDescent="0.2">
      <c r="A416" s="12">
        <v>0.99999899999999997</v>
      </c>
      <c r="B416" s="255">
        <v>16</v>
      </c>
      <c r="C416" s="12">
        <v>70917765</v>
      </c>
      <c r="D416" s="12">
        <v>70917781</v>
      </c>
      <c r="E416" s="12">
        <v>2</v>
      </c>
      <c r="F416" s="12" t="s">
        <v>12734</v>
      </c>
      <c r="G416" s="12">
        <v>70917894</v>
      </c>
      <c r="H416" s="12">
        <v>70917916</v>
      </c>
      <c r="I416" s="12">
        <v>2</v>
      </c>
      <c r="J416" s="12" t="s">
        <v>12735</v>
      </c>
      <c r="K416" s="12">
        <v>70917782</v>
      </c>
      <c r="L416" s="12">
        <v>70917893</v>
      </c>
      <c r="M416" s="12" t="s">
        <v>12736</v>
      </c>
      <c r="N416" s="12" t="s">
        <v>12737</v>
      </c>
      <c r="O416" s="27">
        <v>70917818</v>
      </c>
      <c r="P416" s="27">
        <v>70918032</v>
      </c>
      <c r="Q416" s="12" t="s">
        <v>33</v>
      </c>
      <c r="R416" s="12">
        <v>0</v>
      </c>
      <c r="S416" s="12" t="s">
        <v>15896</v>
      </c>
      <c r="T416" s="27" t="s">
        <v>7</v>
      </c>
      <c r="U416" s="12" t="s">
        <v>1543</v>
      </c>
      <c r="V416" s="256">
        <v>101.90247678018576</v>
      </c>
      <c r="W416" s="256">
        <v>435.54163362410787</v>
      </c>
    </row>
    <row r="417" spans="1:23" x14ac:dyDescent="0.2">
      <c r="A417" s="12">
        <v>0.99999899999999997</v>
      </c>
      <c r="B417" s="255">
        <v>16</v>
      </c>
      <c r="C417" s="12">
        <v>70917964</v>
      </c>
      <c r="D417" s="12">
        <v>70917981</v>
      </c>
      <c r="E417" s="12">
        <v>2</v>
      </c>
      <c r="F417" s="12" t="s">
        <v>12738</v>
      </c>
      <c r="G417" s="12">
        <v>70917830</v>
      </c>
      <c r="H417" s="12">
        <v>70917851</v>
      </c>
      <c r="I417" s="12">
        <v>2</v>
      </c>
      <c r="J417" s="12" t="s">
        <v>12739</v>
      </c>
      <c r="K417" s="12">
        <v>70917852</v>
      </c>
      <c r="L417" s="12">
        <v>70917963</v>
      </c>
      <c r="M417" s="12" t="s">
        <v>12740</v>
      </c>
      <c r="N417" s="12" t="s">
        <v>12741</v>
      </c>
      <c r="O417" s="27">
        <v>70917818</v>
      </c>
      <c r="P417" s="27">
        <v>70918032</v>
      </c>
      <c r="Q417" s="12" t="s">
        <v>40</v>
      </c>
      <c r="R417" s="12">
        <v>0</v>
      </c>
      <c r="S417" s="12" t="s">
        <v>15897</v>
      </c>
      <c r="T417" s="27" t="s">
        <v>7</v>
      </c>
      <c r="U417" s="12" t="s">
        <v>1544</v>
      </c>
      <c r="V417" s="256">
        <v>28.040247678018577</v>
      </c>
      <c r="W417" s="256">
        <v>22.756859635210152</v>
      </c>
    </row>
    <row r="418" spans="1:23" x14ac:dyDescent="0.2">
      <c r="A418" s="12">
        <v>0.99999899999999997</v>
      </c>
      <c r="B418" s="255">
        <v>16</v>
      </c>
      <c r="C418" s="12">
        <v>70917943</v>
      </c>
      <c r="D418" s="12">
        <v>70917961</v>
      </c>
      <c r="E418" s="12">
        <v>2</v>
      </c>
      <c r="F418" s="12" t="s">
        <v>12742</v>
      </c>
      <c r="G418" s="12">
        <v>70918074</v>
      </c>
      <c r="H418" s="12">
        <v>70918094</v>
      </c>
      <c r="I418" s="12">
        <v>2</v>
      </c>
      <c r="J418" s="12" t="s">
        <v>12743</v>
      </c>
      <c r="K418" s="12">
        <v>70917962</v>
      </c>
      <c r="L418" s="12">
        <v>70918073</v>
      </c>
      <c r="M418" s="12" t="s">
        <v>12744</v>
      </c>
      <c r="N418" s="12" t="s">
        <v>12745</v>
      </c>
      <c r="O418" s="27">
        <v>70917818</v>
      </c>
      <c r="P418" s="27">
        <v>70918032</v>
      </c>
      <c r="Q418" s="12" t="s">
        <v>33</v>
      </c>
      <c r="R418" s="12">
        <v>0</v>
      </c>
      <c r="S418" s="12" t="s">
        <v>15898</v>
      </c>
      <c r="T418" s="27" t="s">
        <v>7</v>
      </c>
      <c r="U418" s="12" t="s">
        <v>1545</v>
      </c>
      <c r="V418" s="256">
        <v>75.273993808049539</v>
      </c>
      <c r="W418" s="256">
        <v>271.96478984932594</v>
      </c>
    </row>
    <row r="419" spans="1:23" x14ac:dyDescent="0.2">
      <c r="A419" s="12">
        <v>0.99999899999999997</v>
      </c>
      <c r="B419" s="255">
        <v>16</v>
      </c>
      <c r="C419" s="12">
        <v>70923431</v>
      </c>
      <c r="D419" s="12">
        <v>70923449</v>
      </c>
      <c r="E419" s="12">
        <v>2</v>
      </c>
      <c r="F419" s="12" t="s">
        <v>12746</v>
      </c>
      <c r="G419" s="12">
        <v>70923562</v>
      </c>
      <c r="H419" s="12">
        <v>70923582</v>
      </c>
      <c r="I419" s="12">
        <v>2</v>
      </c>
      <c r="J419" s="12" t="s">
        <v>12747</v>
      </c>
      <c r="K419" s="12">
        <v>70923450</v>
      </c>
      <c r="L419" s="12">
        <v>70923561</v>
      </c>
      <c r="M419" s="12" t="s">
        <v>12748</v>
      </c>
      <c r="N419" s="12" t="s">
        <v>12749</v>
      </c>
      <c r="O419" s="27">
        <v>70923485</v>
      </c>
      <c r="P419" s="27">
        <v>70923612</v>
      </c>
      <c r="Q419" s="12" t="s">
        <v>33</v>
      </c>
      <c r="R419" s="12">
        <v>0</v>
      </c>
      <c r="S419" s="12" t="s">
        <v>15899</v>
      </c>
      <c r="T419" s="27" t="s">
        <v>7</v>
      </c>
      <c r="U419" s="12" t="s">
        <v>1546</v>
      </c>
      <c r="V419" s="256">
        <v>173.42414860681114</v>
      </c>
      <c r="W419" s="256">
        <v>833.1547977795401</v>
      </c>
    </row>
    <row r="420" spans="1:23" x14ac:dyDescent="0.2">
      <c r="A420" s="12">
        <v>0.99999899999999997</v>
      </c>
      <c r="B420" s="255">
        <v>16</v>
      </c>
      <c r="C420" s="12">
        <v>70923672</v>
      </c>
      <c r="D420" s="12">
        <v>70923689</v>
      </c>
      <c r="E420" s="12">
        <v>2</v>
      </c>
      <c r="F420" s="12" t="s">
        <v>12750</v>
      </c>
      <c r="G420" s="12">
        <v>70923538</v>
      </c>
      <c r="H420" s="12">
        <v>70923559</v>
      </c>
      <c r="I420" s="12">
        <v>2</v>
      </c>
      <c r="J420" s="12" t="s">
        <v>12751</v>
      </c>
      <c r="K420" s="12">
        <v>70923560</v>
      </c>
      <c r="L420" s="12">
        <v>70923671</v>
      </c>
      <c r="M420" s="12" t="s">
        <v>12752</v>
      </c>
      <c r="N420" s="12" t="s">
        <v>12753</v>
      </c>
      <c r="O420" s="27">
        <v>70923485</v>
      </c>
      <c r="P420" s="27">
        <v>70923612</v>
      </c>
      <c r="Q420" s="12" t="s">
        <v>40</v>
      </c>
      <c r="R420" s="12">
        <v>0</v>
      </c>
      <c r="S420" s="12" t="s">
        <v>15900</v>
      </c>
      <c r="T420" s="27" t="s">
        <v>7</v>
      </c>
      <c r="U420" s="12" t="s">
        <v>1547</v>
      </c>
      <c r="V420" s="256">
        <v>27.235294117647058</v>
      </c>
      <c r="W420" s="256">
        <v>134.39651070578907</v>
      </c>
    </row>
    <row r="421" spans="1:23" x14ac:dyDescent="0.2">
      <c r="A421" s="12">
        <v>0.99999899999999997</v>
      </c>
      <c r="B421" s="255">
        <v>16</v>
      </c>
      <c r="C421" s="12">
        <v>70925517</v>
      </c>
      <c r="D421" s="12">
        <v>70925536</v>
      </c>
      <c r="E421" s="12">
        <v>2</v>
      </c>
      <c r="F421" s="12" t="s">
        <v>12754</v>
      </c>
      <c r="G421" s="12">
        <v>70925649</v>
      </c>
      <c r="H421" s="12">
        <v>70925668</v>
      </c>
      <c r="I421" s="12">
        <v>2</v>
      </c>
      <c r="J421" s="12" t="s">
        <v>12755</v>
      </c>
      <c r="K421" s="12">
        <v>70925537</v>
      </c>
      <c r="L421" s="12">
        <v>70925648</v>
      </c>
      <c r="M421" s="12" t="s">
        <v>12756</v>
      </c>
      <c r="N421" s="12" t="s">
        <v>12757</v>
      </c>
      <c r="O421" s="27">
        <v>70925544</v>
      </c>
      <c r="P421" s="27">
        <v>70925792</v>
      </c>
      <c r="Q421" s="12" t="s">
        <v>33</v>
      </c>
      <c r="R421" s="12">
        <v>0</v>
      </c>
      <c r="S421" s="12" t="s">
        <v>15901</v>
      </c>
      <c r="T421" s="27" t="s">
        <v>7</v>
      </c>
      <c r="U421" s="12" t="s">
        <v>1548</v>
      </c>
      <c r="V421" s="256">
        <v>64.363777089783284</v>
      </c>
      <c r="W421" s="256">
        <v>270.96605868358444</v>
      </c>
    </row>
    <row r="422" spans="1:23" x14ac:dyDescent="0.2">
      <c r="A422" s="12">
        <v>0.99999899999999997</v>
      </c>
      <c r="B422" s="255">
        <v>16</v>
      </c>
      <c r="C422" s="12">
        <v>70925757</v>
      </c>
      <c r="D422" s="12">
        <v>70925775</v>
      </c>
      <c r="E422" s="12">
        <v>2</v>
      </c>
      <c r="F422" s="12" t="s">
        <v>12758</v>
      </c>
      <c r="G422" s="12">
        <v>70925624</v>
      </c>
      <c r="H422" s="12">
        <v>70925644</v>
      </c>
      <c r="I422" s="12">
        <v>2</v>
      </c>
      <c r="J422" s="12" t="s">
        <v>12759</v>
      </c>
      <c r="K422" s="12">
        <v>70925645</v>
      </c>
      <c r="L422" s="12">
        <v>70925756</v>
      </c>
      <c r="M422" s="12" t="s">
        <v>12760</v>
      </c>
      <c r="N422" s="12" t="s">
        <v>12761</v>
      </c>
      <c r="O422" s="27">
        <v>70925544</v>
      </c>
      <c r="P422" s="27">
        <v>70925792</v>
      </c>
      <c r="Q422" s="12" t="s">
        <v>40</v>
      </c>
      <c r="R422" s="12">
        <v>0</v>
      </c>
      <c r="S422" s="12" t="s">
        <v>15902</v>
      </c>
      <c r="T422" s="27" t="s">
        <v>7</v>
      </c>
      <c r="U422" s="12" t="s">
        <v>1549</v>
      </c>
      <c r="V422" s="256">
        <v>490.41021671826627</v>
      </c>
      <c r="W422" s="256">
        <v>89.504678826328316</v>
      </c>
    </row>
    <row r="423" spans="1:23" x14ac:dyDescent="0.2">
      <c r="A423" s="12">
        <v>0.99999899999999997</v>
      </c>
      <c r="B423" s="255">
        <v>16</v>
      </c>
      <c r="C423" s="12">
        <v>70925734</v>
      </c>
      <c r="D423" s="12">
        <v>70925749</v>
      </c>
      <c r="E423" s="12">
        <v>5</v>
      </c>
      <c r="F423" s="12" t="s">
        <v>12762</v>
      </c>
      <c r="G423" s="12">
        <v>70925862</v>
      </c>
      <c r="H423" s="12">
        <v>70925885</v>
      </c>
      <c r="I423" s="12">
        <v>2</v>
      </c>
      <c r="J423" s="12" t="s">
        <v>12763</v>
      </c>
      <c r="K423" s="12">
        <v>70925750</v>
      </c>
      <c r="L423" s="12">
        <v>70925861</v>
      </c>
      <c r="M423" s="12" t="s">
        <v>12764</v>
      </c>
      <c r="N423" s="12" t="s">
        <v>12765</v>
      </c>
      <c r="O423" s="27">
        <v>70925544</v>
      </c>
      <c r="P423" s="27">
        <v>70925792</v>
      </c>
      <c r="Q423" s="12" t="s">
        <v>33</v>
      </c>
      <c r="R423" s="12">
        <v>0</v>
      </c>
      <c r="S423" s="12" t="s">
        <v>15903</v>
      </c>
      <c r="T423" s="27" t="s">
        <v>7</v>
      </c>
      <c r="U423" s="12" t="s">
        <v>1550</v>
      </c>
      <c r="V423" s="256">
        <v>38.575851393188856</v>
      </c>
      <c r="W423" s="256">
        <v>211.48421887390958</v>
      </c>
    </row>
    <row r="424" spans="1:23" x14ac:dyDescent="0.2">
      <c r="A424" s="12">
        <v>0.99999899999999997</v>
      </c>
      <c r="B424" s="255">
        <v>16</v>
      </c>
      <c r="C424" s="12">
        <v>70926242</v>
      </c>
      <c r="D424" s="12">
        <v>70926258</v>
      </c>
      <c r="E424" s="12">
        <v>2</v>
      </c>
      <c r="F424" s="12" t="s">
        <v>12766</v>
      </c>
      <c r="G424" s="12">
        <v>70926371</v>
      </c>
      <c r="H424" s="12">
        <v>70926393</v>
      </c>
      <c r="I424" s="12">
        <v>2</v>
      </c>
      <c r="J424" s="12" t="s">
        <v>12767</v>
      </c>
      <c r="K424" s="12">
        <v>70926259</v>
      </c>
      <c r="L424" s="12">
        <v>70926370</v>
      </c>
      <c r="M424" s="12" t="s">
        <v>12768</v>
      </c>
      <c r="N424" s="12" t="s">
        <v>12769</v>
      </c>
      <c r="O424" s="27">
        <v>70926259</v>
      </c>
      <c r="P424" s="27">
        <v>70926437</v>
      </c>
      <c r="Q424" s="12" t="s">
        <v>33</v>
      </c>
      <c r="R424" s="12">
        <v>0</v>
      </c>
      <c r="S424" s="12" t="s">
        <v>15904</v>
      </c>
      <c r="T424" s="27" t="s">
        <v>7</v>
      </c>
      <c r="U424" s="12" t="s">
        <v>1551</v>
      </c>
      <c r="V424" s="256">
        <v>71.48916408668731</v>
      </c>
      <c r="W424" s="256">
        <v>290.05392545598733</v>
      </c>
    </row>
    <row r="425" spans="1:23" x14ac:dyDescent="0.2">
      <c r="A425" s="12">
        <v>0.99999899999999997</v>
      </c>
      <c r="B425" s="255">
        <v>16</v>
      </c>
      <c r="C425" s="12">
        <v>70926427</v>
      </c>
      <c r="D425" s="12">
        <v>70926444</v>
      </c>
      <c r="E425" s="12">
        <v>2</v>
      </c>
      <c r="F425" s="12" t="s">
        <v>12770</v>
      </c>
      <c r="G425" s="12">
        <v>70926293</v>
      </c>
      <c r="H425" s="12">
        <v>70926314</v>
      </c>
      <c r="I425" s="12">
        <v>2</v>
      </c>
      <c r="J425" s="12" t="s">
        <v>12771</v>
      </c>
      <c r="K425" s="12">
        <v>70926315</v>
      </c>
      <c r="L425" s="12">
        <v>70926426</v>
      </c>
      <c r="M425" s="12" t="s">
        <v>12772</v>
      </c>
      <c r="N425" s="12" t="s">
        <v>12773</v>
      </c>
      <c r="O425" s="27">
        <v>70926259</v>
      </c>
      <c r="P425" s="27">
        <v>70926437</v>
      </c>
      <c r="Q425" s="12" t="s">
        <v>40</v>
      </c>
      <c r="R425" s="12">
        <v>0</v>
      </c>
      <c r="S425" s="12" t="s">
        <v>15905</v>
      </c>
      <c r="T425" s="27" t="s">
        <v>7</v>
      </c>
      <c r="U425" s="12" t="s">
        <v>1552</v>
      </c>
      <c r="V425" s="256">
        <v>40.013931888544889</v>
      </c>
      <c r="W425" s="256">
        <v>227.5858842188739</v>
      </c>
    </row>
    <row r="426" spans="1:23" x14ac:dyDescent="0.2">
      <c r="A426" s="12">
        <v>0.99999899999999997</v>
      </c>
      <c r="B426" s="255">
        <v>16</v>
      </c>
      <c r="C426" s="12">
        <v>70926401</v>
      </c>
      <c r="D426" s="12">
        <v>70926420</v>
      </c>
      <c r="E426" s="12">
        <v>2</v>
      </c>
      <c r="F426" s="12" t="s">
        <v>12774</v>
      </c>
      <c r="G426" s="12">
        <v>70926533</v>
      </c>
      <c r="H426" s="12">
        <v>70926552</v>
      </c>
      <c r="I426" s="12">
        <v>2</v>
      </c>
      <c r="J426" s="12" t="s">
        <v>12775</v>
      </c>
      <c r="K426" s="12">
        <v>70926421</v>
      </c>
      <c r="L426" s="12">
        <v>70926532</v>
      </c>
      <c r="M426" s="12" t="s">
        <v>12776</v>
      </c>
      <c r="N426" s="12" t="s">
        <v>12777</v>
      </c>
      <c r="O426" s="27">
        <v>70926259</v>
      </c>
      <c r="P426" s="27">
        <v>70926437</v>
      </c>
      <c r="Q426" s="12" t="s">
        <v>33</v>
      </c>
      <c r="R426" s="12">
        <v>0</v>
      </c>
      <c r="S426" s="12" t="s">
        <v>15906</v>
      </c>
      <c r="T426" s="27" t="s">
        <v>7</v>
      </c>
      <c r="U426" s="12" t="s">
        <v>1553</v>
      </c>
      <c r="V426" s="256">
        <v>101.47368421052632</v>
      </c>
      <c r="W426" s="256">
        <v>399.27866772402854</v>
      </c>
    </row>
    <row r="427" spans="1:23" x14ac:dyDescent="0.2">
      <c r="A427" s="12">
        <v>0.99999899999999997</v>
      </c>
      <c r="B427" s="255">
        <v>16</v>
      </c>
      <c r="C427" s="12">
        <v>70928317</v>
      </c>
      <c r="D427" s="12">
        <v>70928336</v>
      </c>
      <c r="E427" s="12">
        <v>2</v>
      </c>
      <c r="F427" s="12" t="s">
        <v>12778</v>
      </c>
      <c r="G427" s="12">
        <v>70928449</v>
      </c>
      <c r="H427" s="12">
        <v>70928468</v>
      </c>
      <c r="I427" s="12">
        <v>2</v>
      </c>
      <c r="J427" s="12" t="s">
        <v>12779</v>
      </c>
      <c r="K427" s="12">
        <v>70928337</v>
      </c>
      <c r="L427" s="12">
        <v>70928448</v>
      </c>
      <c r="M427" s="12" t="s">
        <v>12780</v>
      </c>
      <c r="N427" s="12" t="s">
        <v>12781</v>
      </c>
      <c r="O427" s="27">
        <v>70928347</v>
      </c>
      <c r="P427" s="27">
        <v>70928456</v>
      </c>
      <c r="Q427" s="12" t="s">
        <v>33</v>
      </c>
      <c r="R427" s="12">
        <v>0</v>
      </c>
      <c r="S427" s="12" t="s">
        <v>15907</v>
      </c>
      <c r="T427" s="27" t="s">
        <v>7</v>
      </c>
      <c r="U427" s="12" t="s">
        <v>1554</v>
      </c>
      <c r="V427" s="256">
        <v>73.444272445820431</v>
      </c>
      <c r="W427" s="256">
        <v>284.61839809674859</v>
      </c>
    </row>
    <row r="428" spans="1:23" x14ac:dyDescent="0.2">
      <c r="A428" s="12">
        <v>0.99999899999999997</v>
      </c>
      <c r="B428" s="255">
        <v>16</v>
      </c>
      <c r="C428" s="12">
        <v>70928514</v>
      </c>
      <c r="D428" s="12">
        <v>70928532</v>
      </c>
      <c r="E428" s="12">
        <v>2</v>
      </c>
      <c r="F428" s="12" t="s">
        <v>12782</v>
      </c>
      <c r="G428" s="12">
        <v>70928381</v>
      </c>
      <c r="H428" s="12">
        <v>70928401</v>
      </c>
      <c r="I428" s="12">
        <v>2</v>
      </c>
      <c r="J428" s="12" t="s">
        <v>12783</v>
      </c>
      <c r="K428" s="12">
        <v>70928402</v>
      </c>
      <c r="L428" s="12">
        <v>70928513</v>
      </c>
      <c r="M428" s="12" t="s">
        <v>12784</v>
      </c>
      <c r="N428" s="12" t="s">
        <v>12785</v>
      </c>
      <c r="O428" s="27">
        <v>70928347</v>
      </c>
      <c r="P428" s="27">
        <v>70928456</v>
      </c>
      <c r="Q428" s="12" t="s">
        <v>40</v>
      </c>
      <c r="R428" s="12">
        <v>0</v>
      </c>
      <c r="S428" s="12" t="s">
        <v>15908</v>
      </c>
      <c r="T428" s="27" t="s">
        <v>7</v>
      </c>
      <c r="U428" s="12" t="s">
        <v>1555</v>
      </c>
      <c r="V428" s="256">
        <v>23.306501547987615</v>
      </c>
      <c r="W428" s="256">
        <v>85.242664551942909</v>
      </c>
    </row>
    <row r="429" spans="1:23" x14ac:dyDescent="0.2">
      <c r="A429" s="12">
        <v>0.99999899999999997</v>
      </c>
      <c r="B429" s="255">
        <v>16</v>
      </c>
      <c r="C429" s="12">
        <v>70929850</v>
      </c>
      <c r="D429" s="12">
        <v>70929868</v>
      </c>
      <c r="E429" s="12">
        <v>2</v>
      </c>
      <c r="F429" s="12" t="s">
        <v>12786</v>
      </c>
      <c r="G429" s="12">
        <v>70929981</v>
      </c>
      <c r="H429" s="12">
        <v>70930001</v>
      </c>
      <c r="I429" s="12">
        <v>2</v>
      </c>
      <c r="J429" s="12" t="s">
        <v>12787</v>
      </c>
      <c r="K429" s="12">
        <v>70929869</v>
      </c>
      <c r="L429" s="12">
        <v>70929980</v>
      </c>
      <c r="M429" s="12" t="s">
        <v>12788</v>
      </c>
      <c r="N429" s="12" t="s">
        <v>12789</v>
      </c>
      <c r="O429" s="27">
        <v>70929879</v>
      </c>
      <c r="P429" s="27">
        <v>70929988</v>
      </c>
      <c r="Q429" s="12" t="s">
        <v>33</v>
      </c>
      <c r="R429" s="12">
        <v>0</v>
      </c>
      <c r="S429" s="12" t="s">
        <v>15909</v>
      </c>
      <c r="T429" s="27" t="s">
        <v>7</v>
      </c>
      <c r="U429" s="12" t="s">
        <v>1556</v>
      </c>
      <c r="V429" s="256">
        <v>31.958204334365327</v>
      </c>
      <c r="W429" s="256">
        <v>145.27026169706582</v>
      </c>
    </row>
    <row r="430" spans="1:23" x14ac:dyDescent="0.2">
      <c r="A430" s="12">
        <v>0.99999899999999997</v>
      </c>
      <c r="B430" s="255">
        <v>16</v>
      </c>
      <c r="C430" s="12">
        <v>70930087</v>
      </c>
      <c r="D430" s="12">
        <v>70930104</v>
      </c>
      <c r="E430" s="12">
        <v>2</v>
      </c>
      <c r="F430" s="12" t="s">
        <v>12790</v>
      </c>
      <c r="G430" s="12">
        <v>70929953</v>
      </c>
      <c r="H430" s="12">
        <v>70929974</v>
      </c>
      <c r="I430" s="12">
        <v>2</v>
      </c>
      <c r="J430" s="12" t="s">
        <v>12791</v>
      </c>
      <c r="K430" s="12">
        <v>70929975</v>
      </c>
      <c r="L430" s="12">
        <v>70930086</v>
      </c>
      <c r="M430" s="12" t="s">
        <v>12792</v>
      </c>
      <c r="N430" s="12" t="s">
        <v>12793</v>
      </c>
      <c r="O430" s="27">
        <v>70929879</v>
      </c>
      <c r="P430" s="27">
        <v>70929988</v>
      </c>
      <c r="Q430" s="12" t="s">
        <v>40</v>
      </c>
      <c r="R430" s="12">
        <v>0</v>
      </c>
      <c r="S430" s="12" t="s">
        <v>15910</v>
      </c>
      <c r="T430" s="27" t="s">
        <v>7</v>
      </c>
      <c r="U430" s="12" t="s">
        <v>1557</v>
      </c>
      <c r="V430" s="256">
        <v>71.761609907120743</v>
      </c>
      <c r="W430" s="256">
        <v>267.3494052339413</v>
      </c>
    </row>
    <row r="431" spans="1:23" x14ac:dyDescent="0.2">
      <c r="A431" s="12">
        <v>0.99999899999999997</v>
      </c>
      <c r="B431" s="255">
        <v>16</v>
      </c>
      <c r="C431" s="12">
        <v>70934874</v>
      </c>
      <c r="D431" s="12">
        <v>70934891</v>
      </c>
      <c r="E431" s="12">
        <v>2</v>
      </c>
      <c r="F431" s="12" t="s">
        <v>12794</v>
      </c>
      <c r="G431" s="12">
        <v>70935004</v>
      </c>
      <c r="H431" s="12">
        <v>70935025</v>
      </c>
      <c r="I431" s="12">
        <v>2</v>
      </c>
      <c r="J431" s="12" t="s">
        <v>12795</v>
      </c>
      <c r="K431" s="12">
        <v>70934892</v>
      </c>
      <c r="L431" s="12">
        <v>70935003</v>
      </c>
      <c r="M431" s="12" t="s">
        <v>12796</v>
      </c>
      <c r="N431" s="12" t="s">
        <v>12797</v>
      </c>
      <c r="O431" s="27">
        <v>70934902</v>
      </c>
      <c r="P431" s="27">
        <v>70935110</v>
      </c>
      <c r="Q431" s="12" t="s">
        <v>33</v>
      </c>
      <c r="R431" s="12">
        <v>0</v>
      </c>
      <c r="S431" s="12" t="s">
        <v>15911</v>
      </c>
      <c r="T431" s="27" t="s">
        <v>7</v>
      </c>
      <c r="U431" s="12" t="s">
        <v>1558</v>
      </c>
      <c r="V431" s="256">
        <v>48.224458204334368</v>
      </c>
      <c r="W431" s="256">
        <v>181.97827121332276</v>
      </c>
    </row>
    <row r="432" spans="1:23" x14ac:dyDescent="0.2">
      <c r="A432" s="12">
        <v>0.99999899999999997</v>
      </c>
      <c r="B432" s="255">
        <v>16</v>
      </c>
      <c r="C432" s="12">
        <v>70935086</v>
      </c>
      <c r="D432" s="12">
        <v>70935104</v>
      </c>
      <c r="E432" s="12">
        <v>2</v>
      </c>
      <c r="F432" s="12" t="s">
        <v>12798</v>
      </c>
      <c r="G432" s="12">
        <v>70934953</v>
      </c>
      <c r="H432" s="12">
        <v>70934973</v>
      </c>
      <c r="I432" s="12">
        <v>2</v>
      </c>
      <c r="J432" s="12" t="s">
        <v>12799</v>
      </c>
      <c r="K432" s="12">
        <v>70934974</v>
      </c>
      <c r="L432" s="12">
        <v>70935085</v>
      </c>
      <c r="M432" s="12" t="s">
        <v>12800</v>
      </c>
      <c r="N432" s="12" t="s">
        <v>12801</v>
      </c>
      <c r="O432" s="27">
        <v>70934902</v>
      </c>
      <c r="P432" s="27">
        <v>70935110</v>
      </c>
      <c r="Q432" s="12" t="s">
        <v>40</v>
      </c>
      <c r="R432" s="12">
        <v>0</v>
      </c>
      <c r="S432" s="12" t="s">
        <v>15912</v>
      </c>
      <c r="T432" s="27" t="s">
        <v>7</v>
      </c>
      <c r="U432" s="12" t="s">
        <v>1559</v>
      </c>
      <c r="V432" s="256">
        <v>55.226006191950468</v>
      </c>
      <c r="W432" s="256">
        <v>215.45249801744646</v>
      </c>
    </row>
    <row r="433" spans="1:23" x14ac:dyDescent="0.2">
      <c r="A433" s="12">
        <v>0.9</v>
      </c>
      <c r="B433" s="255">
        <v>16</v>
      </c>
      <c r="C433" s="12">
        <v>70935046</v>
      </c>
      <c r="D433" s="12">
        <v>70935065</v>
      </c>
      <c r="E433" s="12">
        <v>2</v>
      </c>
      <c r="F433" s="12" t="s">
        <v>12802</v>
      </c>
      <c r="G433" s="12">
        <v>70935178</v>
      </c>
      <c r="H433" s="12">
        <v>70935197</v>
      </c>
      <c r="I433" s="12">
        <v>4</v>
      </c>
      <c r="J433" s="12" t="s">
        <v>12803</v>
      </c>
      <c r="K433" s="12">
        <v>70935066</v>
      </c>
      <c r="L433" s="12">
        <v>70935177</v>
      </c>
      <c r="M433" s="12" t="s">
        <v>12804</v>
      </c>
      <c r="N433" s="12" t="s">
        <v>12805</v>
      </c>
      <c r="O433" s="27">
        <v>70934902</v>
      </c>
      <c r="P433" s="27">
        <v>70935110</v>
      </c>
      <c r="Q433" s="12" t="s">
        <v>33</v>
      </c>
      <c r="R433" s="12">
        <v>0</v>
      </c>
      <c r="S433" s="12" t="s">
        <v>15913</v>
      </c>
      <c r="T433" s="27" t="s">
        <v>7</v>
      </c>
      <c r="U433" s="12" t="s">
        <v>1560</v>
      </c>
      <c r="V433" s="256">
        <v>5</v>
      </c>
      <c r="W433" s="256">
        <v>45.648374306106263</v>
      </c>
    </row>
    <row r="434" spans="1:23" x14ac:dyDescent="0.2">
      <c r="A434" s="12">
        <v>0.99999899999999997</v>
      </c>
      <c r="B434" s="255">
        <v>16</v>
      </c>
      <c r="C434" s="12">
        <v>70937503</v>
      </c>
      <c r="D434" s="12">
        <v>70937522</v>
      </c>
      <c r="E434" s="12">
        <v>2</v>
      </c>
      <c r="F434" s="12" t="s">
        <v>12806</v>
      </c>
      <c r="G434" s="12">
        <v>70937635</v>
      </c>
      <c r="H434" s="12">
        <v>70937654</v>
      </c>
      <c r="I434" s="12">
        <v>2</v>
      </c>
      <c r="J434" s="12" t="s">
        <v>12807</v>
      </c>
      <c r="K434" s="12">
        <v>70937523</v>
      </c>
      <c r="L434" s="12">
        <v>70937634</v>
      </c>
      <c r="M434" s="12" t="s">
        <v>12808</v>
      </c>
      <c r="N434" s="12" t="s">
        <v>12809</v>
      </c>
      <c r="O434" s="27">
        <v>70937523</v>
      </c>
      <c r="P434" s="27">
        <v>70937705</v>
      </c>
      <c r="Q434" s="12" t="s">
        <v>33</v>
      </c>
      <c r="R434" s="12">
        <v>0</v>
      </c>
      <c r="S434" s="12" t="s">
        <v>15914</v>
      </c>
      <c r="T434" s="27" t="s">
        <v>7</v>
      </c>
      <c r="U434" s="12" t="s">
        <v>1561</v>
      </c>
      <c r="V434" s="256">
        <v>28.235294117647058</v>
      </c>
      <c r="W434" s="256">
        <v>101.69722442505947</v>
      </c>
    </row>
    <row r="435" spans="1:23" x14ac:dyDescent="0.2">
      <c r="A435" s="12">
        <v>0.99999899999999997</v>
      </c>
      <c r="B435" s="255">
        <v>16</v>
      </c>
      <c r="C435" s="12">
        <v>70937737</v>
      </c>
      <c r="D435" s="12">
        <v>70937753</v>
      </c>
      <c r="E435" s="12">
        <v>2</v>
      </c>
      <c r="F435" s="12" t="s">
        <v>12810</v>
      </c>
      <c r="G435" s="12">
        <v>70937602</v>
      </c>
      <c r="H435" s="12">
        <v>70937624</v>
      </c>
      <c r="I435" s="12">
        <v>2</v>
      </c>
      <c r="J435" s="12" t="s">
        <v>12811</v>
      </c>
      <c r="K435" s="12">
        <v>70937625</v>
      </c>
      <c r="L435" s="12">
        <v>70937736</v>
      </c>
      <c r="M435" s="12" t="s">
        <v>12812</v>
      </c>
      <c r="N435" s="12" t="s">
        <v>12813</v>
      </c>
      <c r="O435" s="27">
        <v>70937523</v>
      </c>
      <c r="P435" s="27">
        <v>70937705</v>
      </c>
      <c r="Q435" s="12" t="s">
        <v>40</v>
      </c>
      <c r="R435" s="12">
        <v>0</v>
      </c>
      <c r="S435" s="12" t="s">
        <v>15915</v>
      </c>
      <c r="T435" s="27" t="s">
        <v>7</v>
      </c>
      <c r="U435" s="12" t="s">
        <v>1562</v>
      </c>
      <c r="V435" s="256">
        <v>92.198142414860683</v>
      </c>
      <c r="W435" s="256">
        <v>393.18239492466296</v>
      </c>
    </row>
    <row r="436" spans="1:23" x14ac:dyDescent="0.2">
      <c r="A436" s="12">
        <v>0.99999899999999997</v>
      </c>
      <c r="B436" s="255">
        <v>16</v>
      </c>
      <c r="C436" s="12">
        <v>70937771</v>
      </c>
      <c r="D436" s="12">
        <v>70937787</v>
      </c>
      <c r="E436" s="12">
        <v>2</v>
      </c>
      <c r="F436" s="12" t="s">
        <v>12814</v>
      </c>
      <c r="G436" s="12">
        <v>70937900</v>
      </c>
      <c r="H436" s="12">
        <v>70937922</v>
      </c>
      <c r="I436" s="12">
        <v>2</v>
      </c>
      <c r="J436" s="12" t="s">
        <v>12815</v>
      </c>
      <c r="K436" s="12">
        <v>70937788</v>
      </c>
      <c r="L436" s="12">
        <v>70937899</v>
      </c>
      <c r="M436" s="12" t="s">
        <v>12816</v>
      </c>
      <c r="N436" s="12" t="s">
        <v>12817</v>
      </c>
      <c r="O436" s="27">
        <v>70937803</v>
      </c>
      <c r="P436" s="27">
        <v>70937972</v>
      </c>
      <c r="Q436" s="12" t="s">
        <v>33</v>
      </c>
      <c r="R436" s="12">
        <v>0</v>
      </c>
      <c r="S436" s="12" t="s">
        <v>15916</v>
      </c>
      <c r="T436" s="27" t="s">
        <v>7</v>
      </c>
      <c r="U436" s="12" t="s">
        <v>1563</v>
      </c>
      <c r="V436" s="256">
        <v>93.637770897832823</v>
      </c>
      <c r="W436" s="256">
        <v>400.11816019032511</v>
      </c>
    </row>
    <row r="437" spans="1:23" x14ac:dyDescent="0.2">
      <c r="A437" s="12">
        <v>0.99999899999999997</v>
      </c>
      <c r="B437" s="255">
        <v>16</v>
      </c>
      <c r="C437" s="12">
        <v>70938011</v>
      </c>
      <c r="D437" s="12">
        <v>70938029</v>
      </c>
      <c r="E437" s="12">
        <v>3</v>
      </c>
      <c r="F437" s="12" t="s">
        <v>12818</v>
      </c>
      <c r="G437" s="12">
        <v>70937878</v>
      </c>
      <c r="H437" s="12">
        <v>70937898</v>
      </c>
      <c r="I437" s="12">
        <v>2</v>
      </c>
      <c r="J437" s="12" t="s">
        <v>12819</v>
      </c>
      <c r="K437" s="12">
        <v>70937899</v>
      </c>
      <c r="L437" s="12">
        <v>70938010</v>
      </c>
      <c r="M437" s="12" t="s">
        <v>12820</v>
      </c>
      <c r="N437" s="12" t="s">
        <v>12821</v>
      </c>
      <c r="O437" s="27">
        <v>70937803</v>
      </c>
      <c r="P437" s="27">
        <v>70937972</v>
      </c>
      <c r="Q437" s="12" t="s">
        <v>40</v>
      </c>
      <c r="R437" s="12">
        <v>0</v>
      </c>
      <c r="S437" s="12" t="s">
        <v>15917</v>
      </c>
      <c r="T437" s="27" t="s">
        <v>7</v>
      </c>
      <c r="U437" s="12" t="s">
        <v>1564</v>
      </c>
      <c r="V437" s="256">
        <v>69.828173374613002</v>
      </c>
      <c r="W437" s="256">
        <v>221.81078509119746</v>
      </c>
    </row>
    <row r="438" spans="1:23" x14ac:dyDescent="0.2">
      <c r="A438" s="12">
        <v>0.99999899999999997</v>
      </c>
      <c r="B438" s="255">
        <v>16</v>
      </c>
      <c r="C438" s="12">
        <v>70941239</v>
      </c>
      <c r="D438" s="12">
        <v>70941257</v>
      </c>
      <c r="E438" s="12">
        <v>2</v>
      </c>
      <c r="F438" s="12" t="s">
        <v>12822</v>
      </c>
      <c r="G438" s="12">
        <v>70941370</v>
      </c>
      <c r="H438" s="12">
        <v>70941390</v>
      </c>
      <c r="I438" s="12">
        <v>2</v>
      </c>
      <c r="J438" s="12" t="s">
        <v>12823</v>
      </c>
      <c r="K438" s="12">
        <v>70941258</v>
      </c>
      <c r="L438" s="12">
        <v>70941369</v>
      </c>
      <c r="M438" s="12" t="s">
        <v>12824</v>
      </c>
      <c r="N438" s="12" t="s">
        <v>12825</v>
      </c>
      <c r="O438" s="27">
        <v>70941270</v>
      </c>
      <c r="P438" s="27">
        <v>70941399</v>
      </c>
      <c r="Q438" s="12" t="s">
        <v>33</v>
      </c>
      <c r="R438" s="12">
        <v>0</v>
      </c>
      <c r="S438" s="12" t="s">
        <v>15918</v>
      </c>
      <c r="T438" s="27" t="s">
        <v>7</v>
      </c>
      <c r="U438" s="12" t="s">
        <v>1565</v>
      </c>
      <c r="V438" s="256">
        <v>33.595975232198143</v>
      </c>
      <c r="W438" s="256">
        <v>165.79682791435368</v>
      </c>
    </row>
    <row r="439" spans="1:23" x14ac:dyDescent="0.2">
      <c r="A439" s="12">
        <v>0.99999899999999997</v>
      </c>
      <c r="B439" s="255">
        <v>16</v>
      </c>
      <c r="C439" s="12">
        <v>70941472</v>
      </c>
      <c r="D439" s="12">
        <v>70941488</v>
      </c>
      <c r="E439" s="12">
        <v>3</v>
      </c>
      <c r="F439" s="12" t="s">
        <v>12826</v>
      </c>
      <c r="G439" s="12">
        <v>70941337</v>
      </c>
      <c r="H439" s="12">
        <v>70941359</v>
      </c>
      <c r="I439" s="12">
        <v>2</v>
      </c>
      <c r="J439" s="12" t="s">
        <v>12827</v>
      </c>
      <c r="K439" s="12">
        <v>70941360</v>
      </c>
      <c r="L439" s="12">
        <v>70941471</v>
      </c>
      <c r="M439" s="12" t="s">
        <v>12828</v>
      </c>
      <c r="N439" s="12" t="s">
        <v>12829</v>
      </c>
      <c r="O439" s="27">
        <v>70941270</v>
      </c>
      <c r="P439" s="27">
        <v>70941399</v>
      </c>
      <c r="Q439" s="12" t="s">
        <v>40</v>
      </c>
      <c r="R439" s="12">
        <v>0</v>
      </c>
      <c r="S439" s="12" t="s">
        <v>15919</v>
      </c>
      <c r="T439" s="27" t="s">
        <v>7</v>
      </c>
      <c r="U439" s="12" t="s">
        <v>1566</v>
      </c>
      <c r="V439" s="256">
        <v>71.626934984520119</v>
      </c>
      <c r="W439" s="256">
        <v>243.51578112609042</v>
      </c>
    </row>
    <row r="440" spans="1:23" x14ac:dyDescent="0.2">
      <c r="A440" s="12">
        <v>0.99999899999999997</v>
      </c>
      <c r="B440" s="255">
        <v>16</v>
      </c>
      <c r="C440" s="12">
        <v>70942119</v>
      </c>
      <c r="D440" s="12">
        <v>70942137</v>
      </c>
      <c r="E440" s="12">
        <v>2</v>
      </c>
      <c r="F440" s="12" t="s">
        <v>12830</v>
      </c>
      <c r="G440" s="12">
        <v>70942250</v>
      </c>
      <c r="H440" s="12">
        <v>70942270</v>
      </c>
      <c r="I440" s="12">
        <v>2</v>
      </c>
      <c r="J440" s="12" t="s">
        <v>12831</v>
      </c>
      <c r="K440" s="12">
        <v>70942138</v>
      </c>
      <c r="L440" s="12">
        <v>70942249</v>
      </c>
      <c r="M440" s="12" t="s">
        <v>12832</v>
      </c>
      <c r="N440" s="12" t="s">
        <v>12833</v>
      </c>
      <c r="O440" s="27">
        <v>70942150</v>
      </c>
      <c r="P440" s="27">
        <v>70942769</v>
      </c>
      <c r="Q440" s="12" t="s">
        <v>33</v>
      </c>
      <c r="R440" s="12">
        <v>0</v>
      </c>
      <c r="S440" s="12" t="s">
        <v>15920</v>
      </c>
      <c r="T440" s="27" t="s">
        <v>7</v>
      </c>
      <c r="U440" s="12" t="s">
        <v>1567</v>
      </c>
      <c r="V440" s="256">
        <v>143.17337461300309</v>
      </c>
      <c r="W440" s="256">
        <v>652.80840602696276</v>
      </c>
    </row>
    <row r="441" spans="1:23" x14ac:dyDescent="0.2">
      <c r="A441" s="12">
        <v>0.99999899999999997</v>
      </c>
      <c r="B441" s="255">
        <v>16</v>
      </c>
      <c r="C441" s="12">
        <v>70942344</v>
      </c>
      <c r="D441" s="12">
        <v>70942361</v>
      </c>
      <c r="E441" s="12">
        <v>2</v>
      </c>
      <c r="F441" s="12" t="s">
        <v>12834</v>
      </c>
      <c r="G441" s="12">
        <v>70942210</v>
      </c>
      <c r="H441" s="12">
        <v>70942231</v>
      </c>
      <c r="I441" s="12">
        <v>2</v>
      </c>
      <c r="J441" s="12" t="s">
        <v>12835</v>
      </c>
      <c r="K441" s="12">
        <v>70942232</v>
      </c>
      <c r="L441" s="12">
        <v>70942343</v>
      </c>
      <c r="M441" s="12" t="s">
        <v>12836</v>
      </c>
      <c r="N441" s="12" t="s">
        <v>12837</v>
      </c>
      <c r="O441" s="27">
        <v>70942150</v>
      </c>
      <c r="P441" s="27">
        <v>70942769</v>
      </c>
      <c r="Q441" s="12" t="s">
        <v>40</v>
      </c>
      <c r="R441" s="12">
        <v>0</v>
      </c>
      <c r="S441" s="12" t="s">
        <v>15921</v>
      </c>
      <c r="T441" s="27" t="s">
        <v>7</v>
      </c>
      <c r="U441" s="12" t="s">
        <v>1568</v>
      </c>
      <c r="V441" s="256">
        <v>160.23529411764707</v>
      </c>
      <c r="W441" s="256">
        <v>642.15844567803333</v>
      </c>
    </row>
    <row r="442" spans="1:23" x14ac:dyDescent="0.2">
      <c r="A442" s="12">
        <v>0.99999899999999997</v>
      </c>
      <c r="B442" s="255">
        <v>16</v>
      </c>
      <c r="C442" s="12">
        <v>70942280</v>
      </c>
      <c r="D442" s="12">
        <v>70942297</v>
      </c>
      <c r="E442" s="12">
        <v>2</v>
      </c>
      <c r="F442" s="12" t="s">
        <v>12838</v>
      </c>
      <c r="G442" s="12">
        <v>70942410</v>
      </c>
      <c r="H442" s="12">
        <v>70942431</v>
      </c>
      <c r="I442" s="12">
        <v>2</v>
      </c>
      <c r="J442" s="12" t="s">
        <v>12839</v>
      </c>
      <c r="K442" s="12">
        <v>70942298</v>
      </c>
      <c r="L442" s="12">
        <v>70942409</v>
      </c>
      <c r="M442" s="12" t="s">
        <v>12840</v>
      </c>
      <c r="N442" s="12" t="s">
        <v>12841</v>
      </c>
      <c r="O442" s="27">
        <v>70942150</v>
      </c>
      <c r="P442" s="27">
        <v>70942769</v>
      </c>
      <c r="Q442" s="12" t="s">
        <v>33</v>
      </c>
      <c r="R442" s="12">
        <v>0</v>
      </c>
      <c r="S442" s="12" t="s">
        <v>15922</v>
      </c>
      <c r="T442" s="27" t="s">
        <v>7</v>
      </c>
      <c r="U442" s="12" t="s">
        <v>1569</v>
      </c>
      <c r="V442" s="256">
        <v>13.410216718266254</v>
      </c>
      <c r="W442" s="256">
        <v>44.882157018239489</v>
      </c>
    </row>
    <row r="443" spans="1:23" x14ac:dyDescent="0.2">
      <c r="A443" s="12">
        <v>0.97499999999999998</v>
      </c>
      <c r="B443" s="255">
        <v>16</v>
      </c>
      <c r="C443" s="12">
        <v>70942521</v>
      </c>
      <c r="D443" s="12">
        <v>70942537</v>
      </c>
      <c r="E443" s="12">
        <v>3</v>
      </c>
      <c r="F443" s="12" t="s">
        <v>12842</v>
      </c>
      <c r="G443" s="12">
        <v>70942386</v>
      </c>
      <c r="H443" s="12">
        <v>70942408</v>
      </c>
      <c r="I443" s="12">
        <v>2</v>
      </c>
      <c r="J443" s="12" t="s">
        <v>12843</v>
      </c>
      <c r="K443" s="12">
        <v>70942409</v>
      </c>
      <c r="L443" s="12">
        <v>70942520</v>
      </c>
      <c r="M443" s="12" t="s">
        <v>12844</v>
      </c>
      <c r="N443" s="12" t="s">
        <v>12845</v>
      </c>
      <c r="O443" s="27">
        <v>70942150</v>
      </c>
      <c r="P443" s="27">
        <v>70942769</v>
      </c>
      <c r="Q443" s="12" t="s">
        <v>40</v>
      </c>
      <c r="R443" s="12">
        <v>0</v>
      </c>
      <c r="S443" s="12" t="s">
        <v>15923</v>
      </c>
      <c r="T443" s="27" t="s">
        <v>7</v>
      </c>
      <c r="U443" s="12" t="s">
        <v>1570</v>
      </c>
      <c r="V443" s="256">
        <v>128.58823529411765</v>
      </c>
      <c r="W443" s="256">
        <v>442.04694686756545</v>
      </c>
    </row>
    <row r="444" spans="1:23" x14ac:dyDescent="0.2">
      <c r="A444" s="12">
        <v>0.99999899999999997</v>
      </c>
      <c r="B444" s="255">
        <v>16</v>
      </c>
      <c r="C444" s="12">
        <v>70942481</v>
      </c>
      <c r="D444" s="12">
        <v>70942498</v>
      </c>
      <c r="E444" s="12">
        <v>3</v>
      </c>
      <c r="F444" s="12" t="s">
        <v>12846</v>
      </c>
      <c r="G444" s="12">
        <v>70942611</v>
      </c>
      <c r="H444" s="12">
        <v>70942632</v>
      </c>
      <c r="I444" s="12">
        <v>2</v>
      </c>
      <c r="J444" s="12" t="s">
        <v>12847</v>
      </c>
      <c r="K444" s="12">
        <v>70942499</v>
      </c>
      <c r="L444" s="12">
        <v>70942610</v>
      </c>
      <c r="M444" s="12" t="s">
        <v>12848</v>
      </c>
      <c r="N444" s="12" t="s">
        <v>12849</v>
      </c>
      <c r="O444" s="27">
        <v>70942150</v>
      </c>
      <c r="P444" s="27">
        <v>70942769</v>
      </c>
      <c r="Q444" s="12" t="s">
        <v>33</v>
      </c>
      <c r="R444" s="12">
        <v>0</v>
      </c>
      <c r="S444" s="12" t="s">
        <v>15924</v>
      </c>
      <c r="T444" s="27" t="s">
        <v>7</v>
      </c>
      <c r="U444" s="12" t="s">
        <v>1571</v>
      </c>
      <c r="V444" s="256">
        <v>30.758513931888544</v>
      </c>
      <c r="W444" s="256">
        <v>118.15463917525773</v>
      </c>
    </row>
    <row r="445" spans="1:23" x14ac:dyDescent="0.2">
      <c r="A445" s="12">
        <v>0.99999899999999997</v>
      </c>
      <c r="B445" s="255">
        <v>16</v>
      </c>
      <c r="C445" s="12">
        <v>70942722</v>
      </c>
      <c r="D445" s="12">
        <v>70942738</v>
      </c>
      <c r="E445" s="12">
        <v>2</v>
      </c>
      <c r="F445" s="12" t="s">
        <v>12850</v>
      </c>
      <c r="G445" s="12">
        <v>70942587</v>
      </c>
      <c r="H445" s="12">
        <v>70942609</v>
      </c>
      <c r="I445" s="12">
        <v>2</v>
      </c>
      <c r="J445" s="12" t="s">
        <v>12851</v>
      </c>
      <c r="K445" s="12">
        <v>70942610</v>
      </c>
      <c r="L445" s="12">
        <v>70942721</v>
      </c>
      <c r="M445" s="12" t="s">
        <v>12852</v>
      </c>
      <c r="N445" s="12" t="s">
        <v>12853</v>
      </c>
      <c r="O445" s="27">
        <v>70942150</v>
      </c>
      <c r="P445" s="27">
        <v>70942769</v>
      </c>
      <c r="Q445" s="12" t="s">
        <v>40</v>
      </c>
      <c r="R445" s="12">
        <v>0</v>
      </c>
      <c r="S445" s="12" t="s">
        <v>15925</v>
      </c>
      <c r="T445" s="27" t="s">
        <v>7</v>
      </c>
      <c r="U445" s="12" t="s">
        <v>1572</v>
      </c>
      <c r="V445" s="256">
        <v>128.22600619195046</v>
      </c>
      <c r="W445" s="256">
        <v>541.34972244250594</v>
      </c>
    </row>
    <row r="446" spans="1:23" x14ac:dyDescent="0.2">
      <c r="A446" s="12">
        <v>0.99999899999999997</v>
      </c>
      <c r="B446" s="255">
        <v>16</v>
      </c>
      <c r="C446" s="12">
        <v>70942689</v>
      </c>
      <c r="D446" s="12">
        <v>70942705</v>
      </c>
      <c r="E446" s="12">
        <v>2</v>
      </c>
      <c r="F446" s="12" t="s">
        <v>12854</v>
      </c>
      <c r="G446" s="12">
        <v>70942818</v>
      </c>
      <c r="H446" s="12">
        <v>70942840</v>
      </c>
      <c r="I446" s="12">
        <v>2</v>
      </c>
      <c r="J446" s="12" t="s">
        <v>12855</v>
      </c>
      <c r="K446" s="12">
        <v>70942706</v>
      </c>
      <c r="L446" s="12">
        <v>70942817</v>
      </c>
      <c r="M446" s="12" t="s">
        <v>12856</v>
      </c>
      <c r="N446" s="12" t="s">
        <v>12857</v>
      </c>
      <c r="O446" s="27">
        <v>70942150</v>
      </c>
      <c r="P446" s="27">
        <v>70942769</v>
      </c>
      <c r="Q446" s="12" t="s">
        <v>33</v>
      </c>
      <c r="R446" s="12">
        <v>0</v>
      </c>
      <c r="S446" s="12" t="s">
        <v>15926</v>
      </c>
      <c r="T446" s="27" t="s">
        <v>7</v>
      </c>
      <c r="U446" s="12" t="s">
        <v>1573</v>
      </c>
      <c r="V446" s="256">
        <v>71.272445820433433</v>
      </c>
      <c r="W446" s="256">
        <v>207.55162569389373</v>
      </c>
    </row>
    <row r="447" spans="1:23" x14ac:dyDescent="0.2">
      <c r="A447" s="12">
        <v>0.99999899999999997</v>
      </c>
      <c r="B447" s="255">
        <v>16</v>
      </c>
      <c r="C447" s="12">
        <v>70952090</v>
      </c>
      <c r="D447" s="12">
        <v>70952108</v>
      </c>
      <c r="E447" s="12">
        <v>2</v>
      </c>
      <c r="F447" s="12" t="s">
        <v>12858</v>
      </c>
      <c r="G447" s="12">
        <v>70952221</v>
      </c>
      <c r="H447" s="12">
        <v>70952241</v>
      </c>
      <c r="I447" s="12">
        <v>2</v>
      </c>
      <c r="J447" s="12" t="s">
        <v>12859</v>
      </c>
      <c r="K447" s="12">
        <v>70952109</v>
      </c>
      <c r="L447" s="12">
        <v>70952220</v>
      </c>
      <c r="M447" s="12" t="s">
        <v>12860</v>
      </c>
      <c r="N447" s="12" t="s">
        <v>12861</v>
      </c>
      <c r="O447" s="27">
        <v>70952109</v>
      </c>
      <c r="P447" s="27">
        <v>70952337</v>
      </c>
      <c r="Q447" s="12" t="s">
        <v>33</v>
      </c>
      <c r="R447" s="12">
        <v>0</v>
      </c>
      <c r="S447" s="12" t="s">
        <v>15927</v>
      </c>
      <c r="T447" s="27" t="s">
        <v>7</v>
      </c>
      <c r="U447" s="12" t="s">
        <v>1574</v>
      </c>
      <c r="V447" s="256">
        <v>111.828173374613</v>
      </c>
      <c r="W447" s="256">
        <v>454.28469468675655</v>
      </c>
    </row>
    <row r="448" spans="1:23" x14ac:dyDescent="0.2">
      <c r="A448" s="12">
        <v>0.99999899999999997</v>
      </c>
      <c r="B448" s="255">
        <v>16</v>
      </c>
      <c r="C448" s="12">
        <v>70952313</v>
      </c>
      <c r="D448" s="12">
        <v>70952331</v>
      </c>
      <c r="E448" s="12">
        <v>2</v>
      </c>
      <c r="F448" s="12" t="s">
        <v>12862</v>
      </c>
      <c r="G448" s="12">
        <v>70952180</v>
      </c>
      <c r="H448" s="12">
        <v>70952200</v>
      </c>
      <c r="I448" s="12">
        <v>2</v>
      </c>
      <c r="J448" s="12" t="s">
        <v>12863</v>
      </c>
      <c r="K448" s="12">
        <v>70952201</v>
      </c>
      <c r="L448" s="12">
        <v>70952312</v>
      </c>
      <c r="M448" s="12" t="s">
        <v>12864</v>
      </c>
      <c r="N448" s="12" t="s">
        <v>12865</v>
      </c>
      <c r="O448" s="27">
        <v>70952109</v>
      </c>
      <c r="P448" s="27">
        <v>70952337</v>
      </c>
      <c r="Q448" s="12" t="s">
        <v>40</v>
      </c>
      <c r="R448" s="12">
        <v>0</v>
      </c>
      <c r="S448" s="12" t="s">
        <v>15928</v>
      </c>
      <c r="T448" s="27" t="s">
        <v>7</v>
      </c>
      <c r="U448" s="12" t="s">
        <v>1575</v>
      </c>
      <c r="V448" s="256">
        <v>79.314241486068113</v>
      </c>
      <c r="W448" s="256">
        <v>418.89262490087231</v>
      </c>
    </row>
    <row r="449" spans="1:23" x14ac:dyDescent="0.2">
      <c r="A449" s="12">
        <v>0.99999899999999997</v>
      </c>
      <c r="B449" s="255">
        <v>16</v>
      </c>
      <c r="C449" s="12">
        <v>70952288</v>
      </c>
      <c r="D449" s="12">
        <v>70952303</v>
      </c>
      <c r="E449" s="12">
        <v>3</v>
      </c>
      <c r="F449" s="12" t="s">
        <v>12866</v>
      </c>
      <c r="G449" s="12">
        <v>70952416</v>
      </c>
      <c r="H449" s="12">
        <v>70952439</v>
      </c>
      <c r="I449" s="12">
        <v>2</v>
      </c>
      <c r="J449" s="12" t="s">
        <v>12867</v>
      </c>
      <c r="K449" s="12">
        <v>70952304</v>
      </c>
      <c r="L449" s="12">
        <v>70952415</v>
      </c>
      <c r="M449" s="12" t="s">
        <v>12868</v>
      </c>
      <c r="N449" s="12" t="s">
        <v>12869</v>
      </c>
      <c r="O449" s="27">
        <v>70952109</v>
      </c>
      <c r="P449" s="27">
        <v>70952337</v>
      </c>
      <c r="Q449" s="12" t="s">
        <v>33</v>
      </c>
      <c r="R449" s="12">
        <v>0</v>
      </c>
      <c r="S449" s="12" t="s">
        <v>15929</v>
      </c>
      <c r="T449" s="27" t="s">
        <v>7</v>
      </c>
      <c r="U449" s="12" t="s">
        <v>1576</v>
      </c>
      <c r="V449" s="256">
        <v>90.374613003095973</v>
      </c>
      <c r="W449" s="256">
        <v>351.85535289452815</v>
      </c>
    </row>
    <row r="450" spans="1:23" x14ac:dyDescent="0.2">
      <c r="A450" s="12">
        <v>0.99999899999999997</v>
      </c>
      <c r="B450" s="255">
        <v>16</v>
      </c>
      <c r="C450" s="12">
        <v>70954454</v>
      </c>
      <c r="D450" s="12">
        <v>70954471</v>
      </c>
      <c r="E450" s="12">
        <v>2</v>
      </c>
      <c r="F450" s="12" t="s">
        <v>12870</v>
      </c>
      <c r="G450" s="12">
        <v>70954584</v>
      </c>
      <c r="H450" s="12">
        <v>70954605</v>
      </c>
      <c r="I450" s="12">
        <v>2</v>
      </c>
      <c r="J450" s="12" t="s">
        <v>12871</v>
      </c>
      <c r="K450" s="12">
        <v>70954472</v>
      </c>
      <c r="L450" s="12">
        <v>70954583</v>
      </c>
      <c r="M450" s="12" t="s">
        <v>12872</v>
      </c>
      <c r="N450" s="12" t="s">
        <v>12873</v>
      </c>
      <c r="O450" s="27">
        <v>70954489</v>
      </c>
      <c r="P450" s="27">
        <v>70955125</v>
      </c>
      <c r="Q450" s="12" t="s">
        <v>33</v>
      </c>
      <c r="R450" s="12">
        <v>0</v>
      </c>
      <c r="S450" s="12" t="s">
        <v>15930</v>
      </c>
      <c r="T450" s="27" t="s">
        <v>7</v>
      </c>
      <c r="U450" s="12" t="s">
        <v>1577</v>
      </c>
      <c r="V450" s="256">
        <v>37.794117647058826</v>
      </c>
      <c r="W450" s="256">
        <v>168.03774781919111</v>
      </c>
    </row>
    <row r="451" spans="1:23" x14ac:dyDescent="0.2">
      <c r="A451" s="12">
        <v>0.9</v>
      </c>
      <c r="B451" s="255">
        <v>16</v>
      </c>
      <c r="C451" s="12">
        <v>70954675</v>
      </c>
      <c r="D451" s="12">
        <v>70954690</v>
      </c>
      <c r="E451" s="12">
        <v>2</v>
      </c>
      <c r="F451" s="12" t="s">
        <v>12874</v>
      </c>
      <c r="G451" s="12">
        <v>70954539</v>
      </c>
      <c r="H451" s="12">
        <v>70954562</v>
      </c>
      <c r="I451" s="12">
        <v>2</v>
      </c>
      <c r="J451" s="12" t="s">
        <v>12875</v>
      </c>
      <c r="K451" s="12">
        <v>70954563</v>
      </c>
      <c r="L451" s="12">
        <v>70954674</v>
      </c>
      <c r="M451" s="12" t="s">
        <v>12876</v>
      </c>
      <c r="N451" s="12" t="s">
        <v>12877</v>
      </c>
      <c r="O451" s="27">
        <v>70954489</v>
      </c>
      <c r="P451" s="27">
        <v>70955125</v>
      </c>
      <c r="Q451" s="12" t="s">
        <v>40</v>
      </c>
      <c r="R451" s="12">
        <v>0</v>
      </c>
      <c r="S451" s="12" t="s">
        <v>15931</v>
      </c>
      <c r="T451" s="27" t="s">
        <v>7</v>
      </c>
      <c r="U451" s="12" t="s">
        <v>1578</v>
      </c>
      <c r="V451" s="256">
        <v>26.86377708978328</v>
      </c>
      <c r="W451" s="256">
        <v>150.67501982553529</v>
      </c>
    </row>
    <row r="452" spans="1:23" x14ac:dyDescent="0.2">
      <c r="A452" s="12">
        <v>0.9</v>
      </c>
      <c r="B452" s="255">
        <v>16</v>
      </c>
      <c r="C452" s="12">
        <v>70954654</v>
      </c>
      <c r="D452" s="12">
        <v>70954673</v>
      </c>
      <c r="E452" s="12">
        <v>2</v>
      </c>
      <c r="F452" s="12" t="s">
        <v>12878</v>
      </c>
      <c r="G452" s="12">
        <v>70954786</v>
      </c>
      <c r="H452" s="12">
        <v>70954805</v>
      </c>
      <c r="I452" s="12">
        <v>2</v>
      </c>
      <c r="J452" s="12" t="s">
        <v>12879</v>
      </c>
      <c r="K452" s="12">
        <v>70954674</v>
      </c>
      <c r="L452" s="12">
        <v>70954785</v>
      </c>
      <c r="M452" s="12" t="s">
        <v>12880</v>
      </c>
      <c r="N452" s="12" t="s">
        <v>12881</v>
      </c>
      <c r="O452" s="27">
        <v>70954489</v>
      </c>
      <c r="P452" s="27">
        <v>70955125</v>
      </c>
      <c r="Q452" s="12" t="s">
        <v>33</v>
      </c>
      <c r="R452" s="12">
        <v>0</v>
      </c>
      <c r="S452" s="12" t="s">
        <v>15932</v>
      </c>
      <c r="T452" s="27" t="s">
        <v>7</v>
      </c>
      <c r="U452" s="12" t="s">
        <v>1579</v>
      </c>
      <c r="V452" s="256">
        <v>14.755417956656347</v>
      </c>
      <c r="W452" s="256">
        <v>46.95892149088025</v>
      </c>
    </row>
    <row r="453" spans="1:23" x14ac:dyDescent="0.2">
      <c r="A453" s="12">
        <v>0.99999899999999997</v>
      </c>
      <c r="B453" s="255">
        <v>16</v>
      </c>
      <c r="C453" s="12">
        <v>70954870</v>
      </c>
      <c r="D453" s="12">
        <v>70954889</v>
      </c>
      <c r="E453" s="12">
        <v>2</v>
      </c>
      <c r="F453" s="12" t="s">
        <v>12882</v>
      </c>
      <c r="G453" s="12">
        <v>70954738</v>
      </c>
      <c r="H453" s="12">
        <v>70954757</v>
      </c>
      <c r="I453" s="12">
        <v>2</v>
      </c>
      <c r="J453" s="12" t="s">
        <v>12883</v>
      </c>
      <c r="K453" s="12">
        <v>70954758</v>
      </c>
      <c r="L453" s="12">
        <v>70954869</v>
      </c>
      <c r="M453" s="12" t="s">
        <v>12884</v>
      </c>
      <c r="N453" s="12" t="s">
        <v>12885</v>
      </c>
      <c r="O453" s="27">
        <v>70954489</v>
      </c>
      <c r="P453" s="27">
        <v>70955125</v>
      </c>
      <c r="Q453" s="12" t="s">
        <v>40</v>
      </c>
      <c r="R453" s="12">
        <v>0</v>
      </c>
      <c r="S453" s="12" t="s">
        <v>15933</v>
      </c>
      <c r="T453" s="27" t="s">
        <v>7</v>
      </c>
      <c r="U453" s="12" t="s">
        <v>1580</v>
      </c>
      <c r="V453" s="256">
        <v>51.371517027863774</v>
      </c>
      <c r="W453" s="256">
        <v>210.82934179222838</v>
      </c>
    </row>
    <row r="454" spans="1:23" x14ac:dyDescent="0.2">
      <c r="A454" s="12">
        <v>0.99999899999999997</v>
      </c>
      <c r="B454" s="255">
        <v>16</v>
      </c>
      <c r="C454" s="12">
        <v>70954830</v>
      </c>
      <c r="D454" s="12">
        <v>70954846</v>
      </c>
      <c r="E454" s="12">
        <v>3</v>
      </c>
      <c r="F454" s="12" t="s">
        <v>12886</v>
      </c>
      <c r="G454" s="12">
        <v>70954959</v>
      </c>
      <c r="H454" s="12">
        <v>70954981</v>
      </c>
      <c r="I454" s="12">
        <v>2</v>
      </c>
      <c r="J454" s="12" t="s">
        <v>12887</v>
      </c>
      <c r="K454" s="12">
        <v>70954847</v>
      </c>
      <c r="L454" s="12">
        <v>70954958</v>
      </c>
      <c r="M454" s="12" t="s">
        <v>12888</v>
      </c>
      <c r="N454" s="12" t="s">
        <v>12889</v>
      </c>
      <c r="O454" s="27">
        <v>70954489</v>
      </c>
      <c r="P454" s="27">
        <v>70955125</v>
      </c>
      <c r="Q454" s="12" t="s">
        <v>33</v>
      </c>
      <c r="R454" s="12">
        <v>0</v>
      </c>
      <c r="S454" s="12" t="s">
        <v>15934</v>
      </c>
      <c r="T454" s="27" t="s">
        <v>7</v>
      </c>
      <c r="U454" s="12" t="s">
        <v>1581</v>
      </c>
      <c r="V454" s="256">
        <v>17.017027863777091</v>
      </c>
      <c r="W454" s="256">
        <v>51.876130055511496</v>
      </c>
    </row>
    <row r="455" spans="1:23" x14ac:dyDescent="0.2">
      <c r="A455" s="12">
        <v>0.99999899999999997</v>
      </c>
      <c r="B455" s="255">
        <v>16</v>
      </c>
      <c r="C455" s="12">
        <v>70955055</v>
      </c>
      <c r="D455" s="12">
        <v>70955074</v>
      </c>
      <c r="E455" s="12">
        <v>2</v>
      </c>
      <c r="F455" s="12" t="s">
        <v>12890</v>
      </c>
      <c r="G455" s="12">
        <v>70954923</v>
      </c>
      <c r="H455" s="12">
        <v>70954942</v>
      </c>
      <c r="I455" s="12">
        <v>2</v>
      </c>
      <c r="J455" s="12" t="s">
        <v>12891</v>
      </c>
      <c r="K455" s="12">
        <v>70954943</v>
      </c>
      <c r="L455" s="12">
        <v>70955054</v>
      </c>
      <c r="M455" s="12" t="s">
        <v>12892</v>
      </c>
      <c r="N455" s="12" t="s">
        <v>12893</v>
      </c>
      <c r="O455" s="27">
        <v>70954489</v>
      </c>
      <c r="P455" s="27">
        <v>70955125</v>
      </c>
      <c r="Q455" s="12" t="s">
        <v>40</v>
      </c>
      <c r="R455" s="12">
        <v>0</v>
      </c>
      <c r="S455" s="12" t="s">
        <v>15935</v>
      </c>
      <c r="T455" s="27" t="s">
        <v>7</v>
      </c>
      <c r="U455" s="12" t="s">
        <v>1582</v>
      </c>
      <c r="V455" s="256">
        <v>62.565015479876159</v>
      </c>
      <c r="W455" s="256">
        <v>239.17716098334654</v>
      </c>
    </row>
    <row r="456" spans="1:23" x14ac:dyDescent="0.2">
      <c r="A456" s="12">
        <v>0.99999899999999997</v>
      </c>
      <c r="B456" s="255">
        <v>16</v>
      </c>
      <c r="C456" s="12">
        <v>70955036</v>
      </c>
      <c r="D456" s="12">
        <v>70955053</v>
      </c>
      <c r="E456" s="12">
        <v>2</v>
      </c>
      <c r="F456" s="12" t="s">
        <v>12894</v>
      </c>
      <c r="G456" s="12">
        <v>70955166</v>
      </c>
      <c r="H456" s="12">
        <v>70955187</v>
      </c>
      <c r="I456" s="12">
        <v>2</v>
      </c>
      <c r="J456" s="12" t="s">
        <v>12895</v>
      </c>
      <c r="K456" s="12">
        <v>70955054</v>
      </c>
      <c r="L456" s="12">
        <v>70955165</v>
      </c>
      <c r="M456" s="12" t="s">
        <v>12896</v>
      </c>
      <c r="N456" s="12" t="s">
        <v>12897</v>
      </c>
      <c r="O456" s="27">
        <v>70954489</v>
      </c>
      <c r="P456" s="27">
        <v>70955125</v>
      </c>
      <c r="Q456" s="12" t="s">
        <v>33</v>
      </c>
      <c r="R456" s="12">
        <v>0</v>
      </c>
      <c r="S456" s="12" t="s">
        <v>15936</v>
      </c>
      <c r="T456" s="27" t="s">
        <v>7</v>
      </c>
      <c r="U456" s="12" t="s">
        <v>1583</v>
      </c>
      <c r="V456" s="256">
        <v>77.275541795665632</v>
      </c>
      <c r="W456" s="256">
        <v>307.01887390959558</v>
      </c>
    </row>
    <row r="457" spans="1:23" x14ac:dyDescent="0.2">
      <c r="A457" s="12">
        <v>0.99999899999999997</v>
      </c>
      <c r="B457" s="255">
        <v>16</v>
      </c>
      <c r="C457" s="12">
        <v>70969814</v>
      </c>
      <c r="D457" s="12">
        <v>70969831</v>
      </c>
      <c r="E457" s="12">
        <v>5</v>
      </c>
      <c r="F457" s="12" t="s">
        <v>12898</v>
      </c>
      <c r="G457" s="12">
        <v>70969944</v>
      </c>
      <c r="H457" s="12">
        <v>70969965</v>
      </c>
      <c r="I457" s="12">
        <v>2</v>
      </c>
      <c r="J457" s="12" t="s">
        <v>12899</v>
      </c>
      <c r="K457" s="12">
        <v>70969832</v>
      </c>
      <c r="L457" s="12">
        <v>70969943</v>
      </c>
      <c r="M457" s="12" t="s">
        <v>12900</v>
      </c>
      <c r="N457" s="12" t="s">
        <v>12901</v>
      </c>
      <c r="O457" s="27">
        <v>70969850</v>
      </c>
      <c r="P457" s="27">
        <v>70970022</v>
      </c>
      <c r="Q457" s="12" t="s">
        <v>33</v>
      </c>
      <c r="R457" s="12">
        <v>0</v>
      </c>
      <c r="S457" s="12" t="s">
        <v>15937</v>
      </c>
      <c r="T457" s="27" t="s">
        <v>7</v>
      </c>
      <c r="U457" s="12" t="s">
        <v>1584</v>
      </c>
      <c r="V457" s="256">
        <v>105.79721362229103</v>
      </c>
      <c r="W457" s="256">
        <v>388.35939730372718</v>
      </c>
    </row>
    <row r="458" spans="1:23" x14ac:dyDescent="0.2">
      <c r="A458" s="12">
        <v>0.99999899999999997</v>
      </c>
      <c r="B458" s="255">
        <v>16</v>
      </c>
      <c r="C458" s="12">
        <v>70970048</v>
      </c>
      <c r="D458" s="12">
        <v>70970063</v>
      </c>
      <c r="E458" s="12">
        <v>3</v>
      </c>
      <c r="F458" s="12" t="s">
        <v>12902</v>
      </c>
      <c r="G458" s="12">
        <v>70969912</v>
      </c>
      <c r="H458" s="12">
        <v>70969935</v>
      </c>
      <c r="I458" s="12">
        <v>2</v>
      </c>
      <c r="J458" s="12" t="s">
        <v>12903</v>
      </c>
      <c r="K458" s="12">
        <v>70969936</v>
      </c>
      <c r="L458" s="12">
        <v>70970047</v>
      </c>
      <c r="M458" s="12" t="s">
        <v>12904</v>
      </c>
      <c r="N458" s="12" t="s">
        <v>12905</v>
      </c>
      <c r="O458" s="27">
        <v>70969850</v>
      </c>
      <c r="P458" s="27">
        <v>70970022</v>
      </c>
      <c r="Q458" s="12" t="s">
        <v>40</v>
      </c>
      <c r="R458" s="12">
        <v>0</v>
      </c>
      <c r="S458" s="12" t="s">
        <v>15938</v>
      </c>
      <c r="T458" s="27" t="s">
        <v>7</v>
      </c>
      <c r="U458" s="12" t="s">
        <v>1585</v>
      </c>
      <c r="V458" s="256">
        <v>40.513931888544889</v>
      </c>
      <c r="W458" s="256">
        <v>171.23267248215703</v>
      </c>
    </row>
    <row r="459" spans="1:23" x14ac:dyDescent="0.2">
      <c r="A459" s="12">
        <v>0.97499999999999998</v>
      </c>
      <c r="B459" s="255">
        <v>16</v>
      </c>
      <c r="C459" s="12">
        <v>70972495</v>
      </c>
      <c r="D459" s="12">
        <v>70972510</v>
      </c>
      <c r="E459" s="12">
        <v>6</v>
      </c>
      <c r="F459" s="12" t="s">
        <v>12906</v>
      </c>
      <c r="G459" s="12">
        <v>70972623</v>
      </c>
      <c r="H459" s="12">
        <v>70972646</v>
      </c>
      <c r="I459" s="12">
        <v>2</v>
      </c>
      <c r="J459" s="12" t="s">
        <v>12907</v>
      </c>
      <c r="K459" s="12">
        <v>70972511</v>
      </c>
      <c r="L459" s="12">
        <v>70972622</v>
      </c>
      <c r="M459" s="12" t="s">
        <v>12908</v>
      </c>
      <c r="N459" s="12" t="s">
        <v>12909</v>
      </c>
      <c r="O459" s="27">
        <v>70972512</v>
      </c>
      <c r="P459" s="27">
        <v>70972663</v>
      </c>
      <c r="Q459" s="12" t="s">
        <v>33</v>
      </c>
      <c r="R459" s="12">
        <v>0</v>
      </c>
      <c r="S459" s="12" t="s">
        <v>15939</v>
      </c>
      <c r="T459" s="27" t="s">
        <v>7</v>
      </c>
      <c r="U459" s="12" t="s">
        <v>1586</v>
      </c>
      <c r="V459" s="256">
        <v>35.232198142414859</v>
      </c>
      <c r="W459" s="256">
        <v>154.53322759714513</v>
      </c>
    </row>
    <row r="460" spans="1:23" x14ac:dyDescent="0.2">
      <c r="A460" s="12">
        <v>0.99999899999999997</v>
      </c>
      <c r="B460" s="255">
        <v>16</v>
      </c>
      <c r="C460" s="12">
        <v>70972732</v>
      </c>
      <c r="D460" s="12">
        <v>70972748</v>
      </c>
      <c r="E460" s="12">
        <v>2</v>
      </c>
      <c r="F460" s="12" t="s">
        <v>12910</v>
      </c>
      <c r="G460" s="12">
        <v>70972597</v>
      </c>
      <c r="H460" s="12">
        <v>70972619</v>
      </c>
      <c r="I460" s="12">
        <v>2</v>
      </c>
      <c r="J460" s="12" t="s">
        <v>12911</v>
      </c>
      <c r="K460" s="12">
        <v>70972620</v>
      </c>
      <c r="L460" s="12">
        <v>70972731</v>
      </c>
      <c r="M460" s="12" t="s">
        <v>12912</v>
      </c>
      <c r="N460" s="12" t="s">
        <v>12913</v>
      </c>
      <c r="O460" s="27">
        <v>70972512</v>
      </c>
      <c r="P460" s="27">
        <v>70972663</v>
      </c>
      <c r="Q460" s="12" t="s">
        <v>40</v>
      </c>
      <c r="R460" s="12">
        <v>0</v>
      </c>
      <c r="S460" s="12" t="s">
        <v>15940</v>
      </c>
      <c r="T460" s="27" t="s">
        <v>7</v>
      </c>
      <c r="U460" s="12" t="s">
        <v>1587</v>
      </c>
      <c r="V460" s="256">
        <v>171.85603715170279</v>
      </c>
      <c r="W460" s="256">
        <v>44.520380650277559</v>
      </c>
    </row>
    <row r="461" spans="1:23" x14ac:dyDescent="0.2">
      <c r="A461" s="12">
        <v>0.99999899999999997</v>
      </c>
      <c r="B461" s="255">
        <v>16</v>
      </c>
      <c r="C461" s="12">
        <v>70975500</v>
      </c>
      <c r="D461" s="12">
        <v>70975519</v>
      </c>
      <c r="E461" s="12">
        <v>2</v>
      </c>
      <c r="F461" s="12" t="s">
        <v>12914</v>
      </c>
      <c r="G461" s="12">
        <v>70975632</v>
      </c>
      <c r="H461" s="12">
        <v>70975651</v>
      </c>
      <c r="I461" s="12">
        <v>2</v>
      </c>
      <c r="J461" s="12" t="s">
        <v>12915</v>
      </c>
      <c r="K461" s="12">
        <v>70975520</v>
      </c>
      <c r="L461" s="12">
        <v>70975631</v>
      </c>
      <c r="M461" s="12" t="s">
        <v>12916</v>
      </c>
      <c r="N461" s="12" t="s">
        <v>12917</v>
      </c>
      <c r="O461" s="27">
        <v>70975534</v>
      </c>
      <c r="P461" s="27">
        <v>70975727</v>
      </c>
      <c r="Q461" s="12" t="s">
        <v>33</v>
      </c>
      <c r="R461" s="12">
        <v>0</v>
      </c>
      <c r="S461" s="12" t="s">
        <v>15941</v>
      </c>
      <c r="T461" s="27" t="s">
        <v>7</v>
      </c>
      <c r="U461" s="12" t="s">
        <v>1588</v>
      </c>
      <c r="V461" s="256">
        <v>100.54489164086688</v>
      </c>
      <c r="W461" s="256">
        <v>395.83172085646311</v>
      </c>
    </row>
    <row r="462" spans="1:23" x14ac:dyDescent="0.2">
      <c r="A462" s="12">
        <v>0.99999899999999997</v>
      </c>
      <c r="B462" s="255">
        <v>16</v>
      </c>
      <c r="C462" s="12">
        <v>70975743</v>
      </c>
      <c r="D462" s="12">
        <v>70975761</v>
      </c>
      <c r="E462" s="12">
        <v>2</v>
      </c>
      <c r="F462" s="12" t="s">
        <v>12918</v>
      </c>
      <c r="G462" s="12">
        <v>70975610</v>
      </c>
      <c r="H462" s="12">
        <v>70975630</v>
      </c>
      <c r="I462" s="12">
        <v>2</v>
      </c>
      <c r="J462" s="12" t="s">
        <v>12919</v>
      </c>
      <c r="K462" s="12">
        <v>70975631</v>
      </c>
      <c r="L462" s="12">
        <v>70975742</v>
      </c>
      <c r="M462" s="12" t="s">
        <v>12920</v>
      </c>
      <c r="N462" s="12" t="s">
        <v>12921</v>
      </c>
      <c r="O462" s="27">
        <v>70975534</v>
      </c>
      <c r="P462" s="27">
        <v>70975727</v>
      </c>
      <c r="Q462" s="12" t="s">
        <v>40</v>
      </c>
      <c r="R462" s="12">
        <v>0</v>
      </c>
      <c r="S462" s="12" t="s">
        <v>15942</v>
      </c>
      <c r="T462" s="27" t="s">
        <v>7</v>
      </c>
      <c r="U462" s="12" t="s">
        <v>1589</v>
      </c>
      <c r="V462" s="256">
        <v>66.921052631578945</v>
      </c>
      <c r="W462" s="256">
        <v>273.51260904044409</v>
      </c>
    </row>
    <row r="463" spans="1:23" x14ac:dyDescent="0.2">
      <c r="A463" s="12">
        <v>0.99999899999999997</v>
      </c>
      <c r="B463" s="255">
        <v>16</v>
      </c>
      <c r="C463" s="12">
        <v>70977663</v>
      </c>
      <c r="D463" s="12">
        <v>70977680</v>
      </c>
      <c r="E463" s="12">
        <v>2</v>
      </c>
      <c r="F463" s="12" t="s">
        <v>12922</v>
      </c>
      <c r="G463" s="12">
        <v>70977793</v>
      </c>
      <c r="H463" s="12">
        <v>70977814</v>
      </c>
      <c r="I463" s="12">
        <v>1</v>
      </c>
      <c r="J463" s="12" t="s">
        <v>12923</v>
      </c>
      <c r="K463" s="12">
        <v>70977681</v>
      </c>
      <c r="L463" s="12">
        <v>70977792</v>
      </c>
      <c r="M463" s="12" t="s">
        <v>12924</v>
      </c>
      <c r="N463" s="12" t="s">
        <v>12925</v>
      </c>
      <c r="O463" s="27">
        <v>70977710</v>
      </c>
      <c r="P463" s="27">
        <v>70977857</v>
      </c>
      <c r="Q463" s="12" t="s">
        <v>33</v>
      </c>
      <c r="R463" s="12">
        <v>0</v>
      </c>
      <c r="S463" s="12" t="s">
        <v>15943</v>
      </c>
      <c r="T463" s="27" t="s">
        <v>7</v>
      </c>
      <c r="U463" s="12" t="s">
        <v>1590</v>
      </c>
      <c r="V463" s="256">
        <v>54.235294117647058</v>
      </c>
      <c r="W463" s="256">
        <v>269.1560666137986</v>
      </c>
    </row>
    <row r="464" spans="1:23" x14ac:dyDescent="0.2">
      <c r="A464" s="12">
        <v>0.99999899999999997</v>
      </c>
      <c r="B464" s="255">
        <v>16</v>
      </c>
      <c r="C464" s="12">
        <v>70977890</v>
      </c>
      <c r="D464" s="12">
        <v>70977909</v>
      </c>
      <c r="E464" s="12">
        <v>1</v>
      </c>
      <c r="F464" s="12" t="s">
        <v>12926</v>
      </c>
      <c r="G464" s="12">
        <v>70977758</v>
      </c>
      <c r="H464" s="12">
        <v>70977777</v>
      </c>
      <c r="I464" s="12">
        <v>2</v>
      </c>
      <c r="J464" s="12" t="s">
        <v>12927</v>
      </c>
      <c r="K464" s="12">
        <v>70977778</v>
      </c>
      <c r="L464" s="12">
        <v>70977889</v>
      </c>
      <c r="M464" s="12" t="s">
        <v>12928</v>
      </c>
      <c r="N464" s="12" t="s">
        <v>12929</v>
      </c>
      <c r="O464" s="27">
        <v>70977710</v>
      </c>
      <c r="P464" s="27">
        <v>70977857</v>
      </c>
      <c r="Q464" s="12" t="s">
        <v>40</v>
      </c>
      <c r="R464" s="12">
        <v>0</v>
      </c>
      <c r="S464" s="12" t="s">
        <v>15944</v>
      </c>
      <c r="T464" s="27" t="s">
        <v>7</v>
      </c>
      <c r="U464" s="12" t="s">
        <v>1591</v>
      </c>
      <c r="V464" s="256">
        <v>5.1826625386996907</v>
      </c>
      <c r="W464" s="256">
        <v>21.002220459952419</v>
      </c>
    </row>
    <row r="465" spans="1:23" x14ac:dyDescent="0.2">
      <c r="A465" s="12">
        <v>0.99999899999999997</v>
      </c>
      <c r="B465" s="255">
        <v>16</v>
      </c>
      <c r="C465" s="12">
        <v>70986302</v>
      </c>
      <c r="D465" s="12">
        <v>70986318</v>
      </c>
      <c r="E465" s="12">
        <v>2</v>
      </c>
      <c r="F465" s="12" t="s">
        <v>12930</v>
      </c>
      <c r="G465" s="12">
        <v>70986431</v>
      </c>
      <c r="H465" s="12">
        <v>70986453</v>
      </c>
      <c r="I465" s="12">
        <v>2</v>
      </c>
      <c r="J465" s="12" t="s">
        <v>12931</v>
      </c>
      <c r="K465" s="12">
        <v>70986319</v>
      </c>
      <c r="L465" s="12">
        <v>70986430</v>
      </c>
      <c r="M465" s="12" t="s">
        <v>12932</v>
      </c>
      <c r="N465" s="12" t="s">
        <v>12933</v>
      </c>
      <c r="O465" s="27">
        <v>70986319</v>
      </c>
      <c r="P465" s="27">
        <v>70986543</v>
      </c>
      <c r="Q465" s="12" t="s">
        <v>33</v>
      </c>
      <c r="R465" s="12">
        <v>0</v>
      </c>
      <c r="S465" s="12" t="s">
        <v>15945</v>
      </c>
      <c r="T465" s="27" t="s">
        <v>7</v>
      </c>
      <c r="U465" s="12" t="s">
        <v>1592</v>
      </c>
      <c r="V465" s="256">
        <v>85.832817337461307</v>
      </c>
      <c r="W465" s="256">
        <v>322.64837430610629</v>
      </c>
    </row>
    <row r="466" spans="1:23" x14ac:dyDescent="0.2">
      <c r="A466" s="12">
        <v>0.99999899999999997</v>
      </c>
      <c r="B466" s="255">
        <v>16</v>
      </c>
      <c r="C466" s="12">
        <v>70986541</v>
      </c>
      <c r="D466" s="12">
        <v>70986559</v>
      </c>
      <c r="E466" s="12">
        <v>2</v>
      </c>
      <c r="F466" s="12" t="s">
        <v>12934</v>
      </c>
      <c r="G466" s="12">
        <v>70986408</v>
      </c>
      <c r="H466" s="12">
        <v>70986428</v>
      </c>
      <c r="I466" s="12">
        <v>2</v>
      </c>
      <c r="J466" s="12" t="s">
        <v>12935</v>
      </c>
      <c r="K466" s="12">
        <v>70986429</v>
      </c>
      <c r="L466" s="12">
        <v>70986540</v>
      </c>
      <c r="M466" s="12" t="s">
        <v>12936</v>
      </c>
      <c r="N466" s="12" t="s">
        <v>12937</v>
      </c>
      <c r="O466" s="27">
        <v>70986319</v>
      </c>
      <c r="P466" s="27">
        <v>70986543</v>
      </c>
      <c r="Q466" s="12" t="s">
        <v>40</v>
      </c>
      <c r="R466" s="12">
        <v>0</v>
      </c>
      <c r="S466" s="12" t="s">
        <v>15946</v>
      </c>
      <c r="T466" s="27" t="s">
        <v>7</v>
      </c>
      <c r="U466" s="12" t="s">
        <v>1593</v>
      </c>
      <c r="V466" s="256">
        <v>29.191950464396285</v>
      </c>
      <c r="W466" s="256">
        <v>128.16209357652656</v>
      </c>
    </row>
    <row r="467" spans="1:23" x14ac:dyDescent="0.2">
      <c r="A467" s="12">
        <v>0.99999899999999997</v>
      </c>
      <c r="B467" s="255">
        <v>16</v>
      </c>
      <c r="C467" s="12">
        <v>70986499</v>
      </c>
      <c r="D467" s="12">
        <v>70986514</v>
      </c>
      <c r="E467" s="12">
        <v>3</v>
      </c>
      <c r="F467" s="12" t="s">
        <v>12938</v>
      </c>
      <c r="G467" s="12">
        <v>70986627</v>
      </c>
      <c r="H467" s="12">
        <v>70986650</v>
      </c>
      <c r="I467" s="12">
        <v>2</v>
      </c>
      <c r="J467" s="12" t="s">
        <v>12939</v>
      </c>
      <c r="K467" s="12">
        <v>70986515</v>
      </c>
      <c r="L467" s="12">
        <v>70986626</v>
      </c>
      <c r="M467" s="12" t="s">
        <v>12940</v>
      </c>
      <c r="N467" s="12" t="s">
        <v>12941</v>
      </c>
      <c r="O467" s="27">
        <v>70986319</v>
      </c>
      <c r="P467" s="27">
        <v>70986543</v>
      </c>
      <c r="Q467" s="12" t="s">
        <v>33</v>
      </c>
      <c r="R467" s="12">
        <v>0</v>
      </c>
      <c r="S467" s="12" t="s">
        <v>15947</v>
      </c>
      <c r="T467" s="27" t="s">
        <v>7</v>
      </c>
      <c r="U467" s="12" t="s">
        <v>1594</v>
      </c>
      <c r="V467" s="256">
        <v>75.018575851393194</v>
      </c>
      <c r="W467" s="256">
        <v>336.55178429817607</v>
      </c>
    </row>
    <row r="468" spans="1:23" x14ac:dyDescent="0.2">
      <c r="A468" s="12">
        <v>0.99999899999999997</v>
      </c>
      <c r="B468" s="255">
        <v>16</v>
      </c>
      <c r="C468" s="12">
        <v>70989254</v>
      </c>
      <c r="D468" s="12">
        <v>70989272</v>
      </c>
      <c r="E468" s="12">
        <v>2</v>
      </c>
      <c r="F468" s="12" t="s">
        <v>12942</v>
      </c>
      <c r="G468" s="12">
        <v>70989385</v>
      </c>
      <c r="H468" s="12">
        <v>70989405</v>
      </c>
      <c r="I468" s="12">
        <v>2</v>
      </c>
      <c r="J468" s="12" t="s">
        <v>12943</v>
      </c>
      <c r="K468" s="12">
        <v>70989273</v>
      </c>
      <c r="L468" s="12">
        <v>70989384</v>
      </c>
      <c r="M468" s="12" t="s">
        <v>12944</v>
      </c>
      <c r="N468" s="12" t="s">
        <v>12945</v>
      </c>
      <c r="O468" s="27">
        <v>70989273</v>
      </c>
      <c r="P468" s="27">
        <v>70989456</v>
      </c>
      <c r="Q468" s="12" t="s">
        <v>33</v>
      </c>
      <c r="R468" s="12">
        <v>0</v>
      </c>
      <c r="S468" s="12" t="s">
        <v>15948</v>
      </c>
      <c r="T468" s="27" t="s">
        <v>7</v>
      </c>
      <c r="U468" s="12" t="s">
        <v>1595</v>
      </c>
      <c r="V468" s="256">
        <v>75.972136222910223</v>
      </c>
      <c r="W468" s="256">
        <v>230.04187153053132</v>
      </c>
    </row>
    <row r="469" spans="1:23" x14ac:dyDescent="0.2">
      <c r="A469" s="12">
        <v>0.99999899999999997</v>
      </c>
      <c r="B469" s="255">
        <v>16</v>
      </c>
      <c r="C469" s="12">
        <v>70989496</v>
      </c>
      <c r="D469" s="12">
        <v>70989514</v>
      </c>
      <c r="E469" s="12">
        <v>2</v>
      </c>
      <c r="F469" s="12" t="s">
        <v>12946</v>
      </c>
      <c r="G469" s="12">
        <v>70989363</v>
      </c>
      <c r="H469" s="12">
        <v>70989383</v>
      </c>
      <c r="I469" s="12">
        <v>2</v>
      </c>
      <c r="J469" s="12" t="s">
        <v>12947</v>
      </c>
      <c r="K469" s="12">
        <v>70989384</v>
      </c>
      <c r="L469" s="12">
        <v>70989495</v>
      </c>
      <c r="M469" s="12" t="s">
        <v>12948</v>
      </c>
      <c r="N469" s="12" t="s">
        <v>12949</v>
      </c>
      <c r="O469" s="27">
        <v>70989273</v>
      </c>
      <c r="P469" s="27">
        <v>70989456</v>
      </c>
      <c r="Q469" s="12" t="s">
        <v>40</v>
      </c>
      <c r="R469" s="12">
        <v>0</v>
      </c>
      <c r="S469" s="12" t="s">
        <v>15949</v>
      </c>
      <c r="T469" s="27" t="s">
        <v>7</v>
      </c>
      <c r="U469" s="12" t="s">
        <v>1596</v>
      </c>
      <c r="V469" s="256">
        <v>10.760061919504643</v>
      </c>
      <c r="W469" s="256">
        <v>45.778905630452023</v>
      </c>
    </row>
    <row r="470" spans="1:23" x14ac:dyDescent="0.2">
      <c r="A470" s="12">
        <v>0.99999899999999997</v>
      </c>
      <c r="B470" s="255">
        <v>16</v>
      </c>
      <c r="C470" s="12">
        <v>70991593</v>
      </c>
      <c r="D470" s="12">
        <v>70991610</v>
      </c>
      <c r="E470" s="12">
        <v>3</v>
      </c>
      <c r="F470" s="12" t="s">
        <v>12950</v>
      </c>
      <c r="G470" s="12">
        <v>70991723</v>
      </c>
      <c r="H470" s="12">
        <v>70991744</v>
      </c>
      <c r="I470" s="12">
        <v>2</v>
      </c>
      <c r="J470" s="12" t="s">
        <v>12951</v>
      </c>
      <c r="K470" s="12">
        <v>70991611</v>
      </c>
      <c r="L470" s="12">
        <v>70991722</v>
      </c>
      <c r="M470" s="12" t="s">
        <v>12952</v>
      </c>
      <c r="N470" s="12" t="s">
        <v>12953</v>
      </c>
      <c r="O470" s="27">
        <v>70991657</v>
      </c>
      <c r="P470" s="27">
        <v>70991837</v>
      </c>
      <c r="Q470" s="12" t="s">
        <v>33</v>
      </c>
      <c r="R470" s="12">
        <v>0</v>
      </c>
      <c r="S470" s="12" t="s">
        <v>15950</v>
      </c>
      <c r="T470" s="27" t="s">
        <v>7</v>
      </c>
      <c r="U470" s="12" t="s">
        <v>1597</v>
      </c>
      <c r="V470" s="256">
        <v>92.227554179566567</v>
      </c>
      <c r="W470" s="256">
        <v>366.95463917525774</v>
      </c>
    </row>
    <row r="471" spans="1:23" x14ac:dyDescent="0.2">
      <c r="A471" s="12">
        <v>0.9</v>
      </c>
      <c r="B471" s="255">
        <v>16</v>
      </c>
      <c r="C471" s="12">
        <v>70991830</v>
      </c>
      <c r="D471" s="12">
        <v>70991848</v>
      </c>
      <c r="E471" s="12">
        <v>3</v>
      </c>
      <c r="F471" s="12" t="s">
        <v>12954</v>
      </c>
      <c r="G471" s="12">
        <v>70991697</v>
      </c>
      <c r="H471" s="12">
        <v>70991717</v>
      </c>
      <c r="I471" s="12">
        <v>2</v>
      </c>
      <c r="J471" s="12" t="s">
        <v>12955</v>
      </c>
      <c r="K471" s="12">
        <v>70991718</v>
      </c>
      <c r="L471" s="12">
        <v>70991829</v>
      </c>
      <c r="M471" s="12" t="s">
        <v>12956</v>
      </c>
      <c r="N471" s="12" t="s">
        <v>12957</v>
      </c>
      <c r="O471" s="27">
        <v>70991657</v>
      </c>
      <c r="P471" s="27">
        <v>70991837</v>
      </c>
      <c r="Q471" s="12" t="s">
        <v>40</v>
      </c>
      <c r="R471" s="12">
        <v>0</v>
      </c>
      <c r="S471" s="12" t="s">
        <v>15951</v>
      </c>
      <c r="T471" s="27" t="s">
        <v>7</v>
      </c>
      <c r="U471" s="12" t="s">
        <v>1598</v>
      </c>
      <c r="V471" s="256">
        <v>15.639318885448917</v>
      </c>
      <c r="W471" s="256">
        <v>85.72228390166535</v>
      </c>
    </row>
    <row r="472" spans="1:23" x14ac:dyDescent="0.2">
      <c r="A472" s="12">
        <v>0.9</v>
      </c>
      <c r="B472" s="255">
        <v>16</v>
      </c>
      <c r="C472" s="12">
        <v>70991786</v>
      </c>
      <c r="D472" s="12">
        <v>70991801</v>
      </c>
      <c r="E472" s="12">
        <v>4</v>
      </c>
      <c r="F472" s="12" t="s">
        <v>12958</v>
      </c>
      <c r="G472" s="12">
        <v>70991914</v>
      </c>
      <c r="H472" s="12">
        <v>70991937</v>
      </c>
      <c r="I472" s="12">
        <v>2</v>
      </c>
      <c r="J472" s="12" t="s">
        <v>12959</v>
      </c>
      <c r="K472" s="12">
        <v>70991802</v>
      </c>
      <c r="L472" s="12">
        <v>70991913</v>
      </c>
      <c r="M472" s="12" t="s">
        <v>12960</v>
      </c>
      <c r="N472" s="12" t="s">
        <v>12961</v>
      </c>
      <c r="O472" s="27">
        <v>70991657</v>
      </c>
      <c r="P472" s="27">
        <v>70991837</v>
      </c>
      <c r="Q472" s="12" t="s">
        <v>33</v>
      </c>
      <c r="R472" s="12">
        <v>0</v>
      </c>
      <c r="S472" s="12" t="s">
        <v>15952</v>
      </c>
      <c r="T472" s="27" t="s">
        <v>7</v>
      </c>
      <c r="U472" s="12" t="s">
        <v>1599</v>
      </c>
      <c r="V472" s="256">
        <v>3.7414860681114552</v>
      </c>
      <c r="W472" s="256">
        <v>174.82759714512292</v>
      </c>
    </row>
    <row r="473" spans="1:23" x14ac:dyDescent="0.2">
      <c r="A473" s="12">
        <v>0.99999899999999997</v>
      </c>
      <c r="B473" s="255">
        <v>16</v>
      </c>
      <c r="C473" s="12">
        <v>70993212</v>
      </c>
      <c r="D473" s="12">
        <v>70993230</v>
      </c>
      <c r="E473" s="12">
        <v>2</v>
      </c>
      <c r="F473" s="12" t="s">
        <v>12962</v>
      </c>
      <c r="G473" s="12">
        <v>70993343</v>
      </c>
      <c r="H473" s="12">
        <v>70993363</v>
      </c>
      <c r="I473" s="12">
        <v>2</v>
      </c>
      <c r="J473" s="12" t="s">
        <v>12963</v>
      </c>
      <c r="K473" s="12">
        <v>70993231</v>
      </c>
      <c r="L473" s="12">
        <v>70993342</v>
      </c>
      <c r="M473" s="12" t="s">
        <v>12964</v>
      </c>
      <c r="N473" s="12" t="s">
        <v>12965</v>
      </c>
      <c r="O473" s="27">
        <v>70993231</v>
      </c>
      <c r="P473" s="27">
        <v>70993728</v>
      </c>
      <c r="Q473" s="12" t="s">
        <v>33</v>
      </c>
      <c r="R473" s="12">
        <v>0</v>
      </c>
      <c r="S473" s="12" t="s">
        <v>15953</v>
      </c>
      <c r="T473" s="27" t="s">
        <v>7</v>
      </c>
      <c r="U473" s="12" t="s">
        <v>1600</v>
      </c>
      <c r="V473" s="256">
        <v>93.640866873065022</v>
      </c>
      <c r="W473" s="256">
        <v>343.01141950832675</v>
      </c>
    </row>
    <row r="474" spans="1:23" x14ac:dyDescent="0.2">
      <c r="A474" s="12">
        <v>0.99999899999999997</v>
      </c>
      <c r="B474" s="255">
        <v>16</v>
      </c>
      <c r="C474" s="12">
        <v>70993454</v>
      </c>
      <c r="D474" s="12">
        <v>70993472</v>
      </c>
      <c r="E474" s="12">
        <v>2</v>
      </c>
      <c r="F474" s="12" t="s">
        <v>12966</v>
      </c>
      <c r="G474" s="12">
        <v>70993321</v>
      </c>
      <c r="H474" s="12">
        <v>70993341</v>
      </c>
      <c r="I474" s="12">
        <v>2</v>
      </c>
      <c r="J474" s="12" t="s">
        <v>12967</v>
      </c>
      <c r="K474" s="12">
        <v>70993342</v>
      </c>
      <c r="L474" s="12">
        <v>70993453</v>
      </c>
      <c r="M474" s="12" t="s">
        <v>12968</v>
      </c>
      <c r="N474" s="12" t="s">
        <v>12969</v>
      </c>
      <c r="O474" s="27">
        <v>70993231</v>
      </c>
      <c r="P474" s="27">
        <v>70993728</v>
      </c>
      <c r="Q474" s="12" t="s">
        <v>40</v>
      </c>
      <c r="R474" s="12">
        <v>0</v>
      </c>
      <c r="S474" s="12" t="s">
        <v>15954</v>
      </c>
      <c r="T474" s="27" t="s">
        <v>7</v>
      </c>
      <c r="U474" s="12" t="s">
        <v>1601</v>
      </c>
      <c r="V474" s="256">
        <v>110.13622291021672</v>
      </c>
      <c r="W474" s="256">
        <v>461.59222839016655</v>
      </c>
    </row>
    <row r="475" spans="1:23" x14ac:dyDescent="0.2">
      <c r="A475" s="12">
        <v>0.99999899999999997</v>
      </c>
      <c r="B475" s="255">
        <v>16</v>
      </c>
      <c r="C475" s="12">
        <v>70993386</v>
      </c>
      <c r="D475" s="12">
        <v>70993405</v>
      </c>
      <c r="E475" s="12">
        <v>2</v>
      </c>
      <c r="F475" s="12" t="s">
        <v>12970</v>
      </c>
      <c r="G475" s="12">
        <v>70993518</v>
      </c>
      <c r="H475" s="12">
        <v>70993537</v>
      </c>
      <c r="I475" s="12">
        <v>2</v>
      </c>
      <c r="J475" s="12" t="s">
        <v>12971</v>
      </c>
      <c r="K475" s="12">
        <v>70993406</v>
      </c>
      <c r="L475" s="12">
        <v>70993517</v>
      </c>
      <c r="M475" s="12" t="s">
        <v>12972</v>
      </c>
      <c r="N475" s="12" t="s">
        <v>12973</v>
      </c>
      <c r="O475" s="27">
        <v>70993231</v>
      </c>
      <c r="P475" s="27">
        <v>70993728</v>
      </c>
      <c r="Q475" s="12" t="s">
        <v>33</v>
      </c>
      <c r="R475" s="12">
        <v>0</v>
      </c>
      <c r="S475" s="12" t="s">
        <v>15955</v>
      </c>
      <c r="T475" s="27" t="s">
        <v>7</v>
      </c>
      <c r="U475" s="12" t="s">
        <v>1602</v>
      </c>
      <c r="V475" s="256">
        <v>135.0123839009288</v>
      </c>
      <c r="W475" s="256">
        <v>483.08183980967488</v>
      </c>
    </row>
    <row r="476" spans="1:23" x14ac:dyDescent="0.2">
      <c r="A476" s="12">
        <v>0.99999899999999997</v>
      </c>
      <c r="B476" s="255">
        <v>16</v>
      </c>
      <c r="C476" s="12">
        <v>70993610</v>
      </c>
      <c r="D476" s="12">
        <v>70993629</v>
      </c>
      <c r="E476" s="12">
        <v>2</v>
      </c>
      <c r="F476" s="12" t="s">
        <v>12974</v>
      </c>
      <c r="G476" s="12">
        <v>70993478</v>
      </c>
      <c r="H476" s="12">
        <v>70993497</v>
      </c>
      <c r="I476" s="12">
        <v>2</v>
      </c>
      <c r="J476" s="12" t="s">
        <v>12975</v>
      </c>
      <c r="K476" s="12">
        <v>70993498</v>
      </c>
      <c r="L476" s="12">
        <v>70993609</v>
      </c>
      <c r="M476" s="12" t="s">
        <v>12976</v>
      </c>
      <c r="N476" s="12" t="s">
        <v>12977</v>
      </c>
      <c r="O476" s="27">
        <v>70993231</v>
      </c>
      <c r="P476" s="27">
        <v>70993728</v>
      </c>
      <c r="Q476" s="12" t="s">
        <v>40</v>
      </c>
      <c r="R476" s="12">
        <v>0</v>
      </c>
      <c r="S476" s="12" t="s">
        <v>15956</v>
      </c>
      <c r="T476" s="27" t="s">
        <v>7</v>
      </c>
      <c r="U476" s="12" t="s">
        <v>1603</v>
      </c>
      <c r="V476" s="256">
        <v>50.077399380804955</v>
      </c>
      <c r="W476" s="256">
        <v>184.30309278350515</v>
      </c>
    </row>
    <row r="477" spans="1:23" x14ac:dyDescent="0.2">
      <c r="A477" s="12">
        <v>0.99999899999999997</v>
      </c>
      <c r="B477" s="255">
        <v>16</v>
      </c>
      <c r="C477" s="12">
        <v>70993593</v>
      </c>
      <c r="D477" s="12">
        <v>70993608</v>
      </c>
      <c r="E477" s="12">
        <v>4</v>
      </c>
      <c r="F477" s="12" t="s">
        <v>12978</v>
      </c>
      <c r="G477" s="12">
        <v>70993721</v>
      </c>
      <c r="H477" s="12">
        <v>70993744</v>
      </c>
      <c r="I477" s="12">
        <v>2</v>
      </c>
      <c r="J477" s="12" t="s">
        <v>12979</v>
      </c>
      <c r="K477" s="12">
        <v>70993609</v>
      </c>
      <c r="L477" s="12">
        <v>70993720</v>
      </c>
      <c r="M477" s="12" t="s">
        <v>12980</v>
      </c>
      <c r="N477" s="12" t="s">
        <v>12981</v>
      </c>
      <c r="O477" s="27">
        <v>70993231</v>
      </c>
      <c r="P477" s="27">
        <v>70993728</v>
      </c>
      <c r="Q477" s="12" t="s">
        <v>33</v>
      </c>
      <c r="R477" s="12">
        <v>0</v>
      </c>
      <c r="S477" s="12" t="s">
        <v>15957</v>
      </c>
      <c r="T477" s="27" t="s">
        <v>7</v>
      </c>
      <c r="U477" s="12" t="s">
        <v>1604</v>
      </c>
      <c r="V477" s="256">
        <v>21.786377708978328</v>
      </c>
      <c r="W477" s="256">
        <v>71.677240285487713</v>
      </c>
    </row>
    <row r="478" spans="1:23" x14ac:dyDescent="0.2">
      <c r="A478" s="12">
        <v>0.99999899999999997</v>
      </c>
      <c r="B478" s="255">
        <v>16</v>
      </c>
      <c r="C478" s="12">
        <v>70993828</v>
      </c>
      <c r="D478" s="12">
        <v>70993847</v>
      </c>
      <c r="E478" s="12">
        <v>4</v>
      </c>
      <c r="F478" s="12" t="s">
        <v>12982</v>
      </c>
      <c r="G478" s="12">
        <v>70993696</v>
      </c>
      <c r="H478" s="12">
        <v>70993715</v>
      </c>
      <c r="I478" s="12">
        <v>2</v>
      </c>
      <c r="J478" s="12" t="s">
        <v>12983</v>
      </c>
      <c r="K478" s="12">
        <v>70993716</v>
      </c>
      <c r="L478" s="12">
        <v>70993827</v>
      </c>
      <c r="M478" s="12" t="s">
        <v>12984</v>
      </c>
      <c r="N478" s="12" t="s">
        <v>12985</v>
      </c>
      <c r="O478" s="27">
        <v>70993231</v>
      </c>
      <c r="P478" s="27">
        <v>70993728</v>
      </c>
      <c r="Q478" s="12" t="s">
        <v>40</v>
      </c>
      <c r="R478" s="12">
        <v>0</v>
      </c>
      <c r="S478" s="12" t="s">
        <v>15958</v>
      </c>
      <c r="T478" s="27" t="s">
        <v>7</v>
      </c>
      <c r="U478" s="12" t="s">
        <v>1605</v>
      </c>
      <c r="V478" s="256">
        <v>154</v>
      </c>
      <c r="W478" s="256">
        <v>600.3882632831087</v>
      </c>
    </row>
    <row r="479" spans="1:23" x14ac:dyDescent="0.2">
      <c r="A479" s="12">
        <v>0.99999899999999997</v>
      </c>
      <c r="B479" s="255">
        <v>16</v>
      </c>
      <c r="C479" s="12">
        <v>70995819</v>
      </c>
      <c r="D479" s="12">
        <v>70995837</v>
      </c>
      <c r="E479" s="12">
        <v>2</v>
      </c>
      <c r="F479" s="12" t="s">
        <v>12986</v>
      </c>
      <c r="G479" s="12">
        <v>70995950</v>
      </c>
      <c r="H479" s="12">
        <v>70995970</v>
      </c>
      <c r="I479" s="12">
        <v>2</v>
      </c>
      <c r="J479" s="12" t="s">
        <v>12987</v>
      </c>
      <c r="K479" s="12">
        <v>70995838</v>
      </c>
      <c r="L479" s="12">
        <v>70995949</v>
      </c>
      <c r="M479" s="12" t="s">
        <v>12988</v>
      </c>
      <c r="N479" s="12" t="s">
        <v>12989</v>
      </c>
      <c r="O479" s="27">
        <v>70995857</v>
      </c>
      <c r="P479" s="27">
        <v>70996046</v>
      </c>
      <c r="Q479" s="12" t="s">
        <v>33</v>
      </c>
      <c r="R479" s="12">
        <v>0</v>
      </c>
      <c r="S479" s="12" t="s">
        <v>15959</v>
      </c>
      <c r="T479" s="27" t="s">
        <v>7</v>
      </c>
      <c r="U479" s="12" t="s">
        <v>1606</v>
      </c>
      <c r="V479" s="256">
        <v>127.39473684210526</v>
      </c>
      <c r="W479" s="256">
        <v>468.27771609833468</v>
      </c>
    </row>
    <row r="480" spans="1:23" x14ac:dyDescent="0.2">
      <c r="A480" s="12">
        <v>0.99999899999999997</v>
      </c>
      <c r="B480" s="255">
        <v>16</v>
      </c>
      <c r="C480" s="12">
        <v>70996049</v>
      </c>
      <c r="D480" s="12">
        <v>70996068</v>
      </c>
      <c r="E480" s="12">
        <v>2</v>
      </c>
      <c r="F480" s="12" t="s">
        <v>12990</v>
      </c>
      <c r="G480" s="12">
        <v>70995917</v>
      </c>
      <c r="H480" s="12">
        <v>70995936</v>
      </c>
      <c r="I480" s="12">
        <v>2</v>
      </c>
      <c r="J480" s="12" t="s">
        <v>12991</v>
      </c>
      <c r="K480" s="12">
        <v>70995937</v>
      </c>
      <c r="L480" s="12">
        <v>70996048</v>
      </c>
      <c r="M480" s="12" t="s">
        <v>12992</v>
      </c>
      <c r="N480" s="12" t="s">
        <v>12993</v>
      </c>
      <c r="O480" s="27">
        <v>70995857</v>
      </c>
      <c r="P480" s="27">
        <v>70996046</v>
      </c>
      <c r="Q480" s="12" t="s">
        <v>40</v>
      </c>
      <c r="R480" s="12">
        <v>0</v>
      </c>
      <c r="S480" s="12" t="s">
        <v>15960</v>
      </c>
      <c r="T480" s="27" t="s">
        <v>7</v>
      </c>
      <c r="U480" s="12" t="s">
        <v>1607</v>
      </c>
      <c r="V480" s="256">
        <v>63.71826625386997</v>
      </c>
      <c r="W480" s="256">
        <v>293.34131641554325</v>
      </c>
    </row>
    <row r="481" spans="1:23" x14ac:dyDescent="0.2">
      <c r="A481" s="12">
        <v>0.99999899999999997</v>
      </c>
      <c r="B481" s="255">
        <v>16</v>
      </c>
      <c r="C481" s="12">
        <v>70998574</v>
      </c>
      <c r="D481" s="12">
        <v>70998591</v>
      </c>
      <c r="E481" s="12">
        <v>2</v>
      </c>
      <c r="F481" s="12" t="s">
        <v>12994</v>
      </c>
      <c r="G481" s="12">
        <v>70998704</v>
      </c>
      <c r="H481" s="12">
        <v>70998725</v>
      </c>
      <c r="I481" s="12">
        <v>2</v>
      </c>
      <c r="J481" s="12" t="s">
        <v>12995</v>
      </c>
      <c r="K481" s="12">
        <v>70998592</v>
      </c>
      <c r="L481" s="12">
        <v>70998703</v>
      </c>
      <c r="M481" s="12" t="s">
        <v>12996</v>
      </c>
      <c r="N481" s="12" t="s">
        <v>12997</v>
      </c>
      <c r="O481" s="27">
        <v>70998626</v>
      </c>
      <c r="P481" s="27">
        <v>70998804</v>
      </c>
      <c r="Q481" s="12" t="s">
        <v>33</v>
      </c>
      <c r="R481" s="12">
        <v>0</v>
      </c>
      <c r="S481" s="12" t="s">
        <v>15961</v>
      </c>
      <c r="T481" s="27" t="s">
        <v>7</v>
      </c>
      <c r="U481" s="12" t="s">
        <v>1608</v>
      </c>
      <c r="V481" s="256">
        <v>162.04643962848297</v>
      </c>
      <c r="W481" s="256">
        <v>497.25408406026963</v>
      </c>
    </row>
    <row r="482" spans="1:23" x14ac:dyDescent="0.2">
      <c r="A482" s="12">
        <v>0.99999899999999997</v>
      </c>
      <c r="B482" s="255">
        <v>16</v>
      </c>
      <c r="C482" s="12">
        <v>70998765</v>
      </c>
      <c r="D482" s="12">
        <v>70998782</v>
      </c>
      <c r="E482" s="12">
        <v>3</v>
      </c>
      <c r="F482" s="12" t="s">
        <v>12998</v>
      </c>
      <c r="G482" s="12">
        <v>70998631</v>
      </c>
      <c r="H482" s="12">
        <v>70998652</v>
      </c>
      <c r="I482" s="12">
        <v>2</v>
      </c>
      <c r="J482" s="12" t="s">
        <v>12999</v>
      </c>
      <c r="K482" s="12">
        <v>70998653</v>
      </c>
      <c r="L482" s="12">
        <v>70998764</v>
      </c>
      <c r="M482" s="12" t="s">
        <v>13000</v>
      </c>
      <c r="N482" s="12" t="s">
        <v>13001</v>
      </c>
      <c r="O482" s="27">
        <v>70998626</v>
      </c>
      <c r="P482" s="27">
        <v>70998804</v>
      </c>
      <c r="Q482" s="12" t="s">
        <v>40</v>
      </c>
      <c r="R482" s="12">
        <v>0</v>
      </c>
      <c r="S482" s="12" t="s">
        <v>15962</v>
      </c>
      <c r="T482" s="27" t="s">
        <v>7</v>
      </c>
      <c r="U482" s="12" t="s">
        <v>1609</v>
      </c>
      <c r="V482" s="256">
        <v>70.845201238390089</v>
      </c>
      <c r="W482" s="256">
        <v>331.18033306899287</v>
      </c>
    </row>
    <row r="483" spans="1:23" x14ac:dyDescent="0.2">
      <c r="A483" s="12">
        <v>0.9</v>
      </c>
      <c r="B483" s="255">
        <v>16</v>
      </c>
      <c r="C483" s="12">
        <v>70998728</v>
      </c>
      <c r="D483" s="12">
        <v>70998747</v>
      </c>
      <c r="E483" s="12">
        <v>0</v>
      </c>
      <c r="F483" s="12" t="s">
        <v>13002</v>
      </c>
      <c r="G483" s="12">
        <v>70998860</v>
      </c>
      <c r="H483" s="12">
        <v>70998879</v>
      </c>
      <c r="I483" s="12">
        <v>2</v>
      </c>
      <c r="J483" s="12" t="s">
        <v>13003</v>
      </c>
      <c r="K483" s="12">
        <v>70998748</v>
      </c>
      <c r="L483" s="12">
        <v>70998859</v>
      </c>
      <c r="M483" s="12" t="s">
        <v>13004</v>
      </c>
      <c r="N483" s="12" t="s">
        <v>13005</v>
      </c>
      <c r="O483" s="27">
        <v>70998626</v>
      </c>
      <c r="P483" s="27">
        <v>70998804</v>
      </c>
      <c r="Q483" s="12" t="s">
        <v>33</v>
      </c>
      <c r="R483" s="12">
        <v>0</v>
      </c>
      <c r="S483" s="12" t="s">
        <v>15963</v>
      </c>
      <c r="T483" s="27" t="s">
        <v>7</v>
      </c>
      <c r="U483" s="12" t="s">
        <v>1610</v>
      </c>
      <c r="V483" s="256">
        <v>172.11764705882354</v>
      </c>
      <c r="W483" s="256">
        <v>615.50658207771608</v>
      </c>
    </row>
    <row r="484" spans="1:23" x14ac:dyDescent="0.2">
      <c r="A484" s="12">
        <v>0.9</v>
      </c>
      <c r="B484" s="255">
        <v>16</v>
      </c>
      <c r="C484" s="12">
        <v>70998728</v>
      </c>
      <c r="D484" s="12">
        <v>70998747</v>
      </c>
      <c r="E484" s="12">
        <v>0</v>
      </c>
      <c r="F484" s="12" t="s">
        <v>13006</v>
      </c>
      <c r="G484" s="12">
        <v>70998860</v>
      </c>
      <c r="H484" s="12">
        <v>70998879</v>
      </c>
      <c r="I484" s="12">
        <v>2</v>
      </c>
      <c r="J484" s="12" t="s">
        <v>13003</v>
      </c>
      <c r="K484" s="12">
        <v>70998748</v>
      </c>
      <c r="L484" s="12">
        <v>70998859</v>
      </c>
      <c r="M484" s="12" t="s">
        <v>13004</v>
      </c>
      <c r="N484" s="12" t="s">
        <v>13007</v>
      </c>
      <c r="O484" s="27">
        <v>70998626</v>
      </c>
      <c r="P484" s="27">
        <v>70998804</v>
      </c>
      <c r="Q484" s="12" t="s">
        <v>33</v>
      </c>
      <c r="R484" s="12">
        <v>0</v>
      </c>
      <c r="S484" s="12" t="s">
        <v>15963</v>
      </c>
      <c r="T484" s="27" t="s">
        <v>7</v>
      </c>
      <c r="U484" s="12" t="s">
        <v>1611</v>
      </c>
      <c r="V484" s="256">
        <v>172.11764705882354</v>
      </c>
      <c r="W484" s="256">
        <v>615.50658207771608</v>
      </c>
    </row>
    <row r="485" spans="1:23" x14ac:dyDescent="0.2">
      <c r="A485" s="12">
        <v>0.99999899999999997</v>
      </c>
      <c r="B485" s="255">
        <v>16</v>
      </c>
      <c r="C485" s="12">
        <v>71004396</v>
      </c>
      <c r="D485" s="12">
        <v>71004415</v>
      </c>
      <c r="E485" s="12">
        <v>2</v>
      </c>
      <c r="F485" s="12" t="s">
        <v>13008</v>
      </c>
      <c r="G485" s="12">
        <v>71004528</v>
      </c>
      <c r="H485" s="12">
        <v>71004547</v>
      </c>
      <c r="I485" s="12">
        <v>2</v>
      </c>
      <c r="J485" s="12" t="s">
        <v>13009</v>
      </c>
      <c r="K485" s="12">
        <v>71004416</v>
      </c>
      <c r="L485" s="12">
        <v>71004527</v>
      </c>
      <c r="M485" s="12" t="s">
        <v>13010</v>
      </c>
      <c r="N485" s="12" t="s">
        <v>13011</v>
      </c>
      <c r="O485" s="27">
        <v>71004418</v>
      </c>
      <c r="P485" s="27">
        <v>71004667</v>
      </c>
      <c r="Q485" s="12" t="s">
        <v>33</v>
      </c>
      <c r="R485" s="12">
        <v>0</v>
      </c>
      <c r="S485" s="12" t="s">
        <v>15964</v>
      </c>
      <c r="T485" s="27" t="s">
        <v>7</v>
      </c>
      <c r="U485" s="12" t="s">
        <v>1612</v>
      </c>
      <c r="V485" s="256">
        <v>108.69349845201238</v>
      </c>
      <c r="W485" s="256">
        <v>379.46534496431406</v>
      </c>
    </row>
    <row r="486" spans="1:23" x14ac:dyDescent="0.2">
      <c r="A486" s="12">
        <v>0.99999899999999997</v>
      </c>
      <c r="B486" s="255">
        <v>16</v>
      </c>
      <c r="C486" s="12">
        <v>71004631</v>
      </c>
      <c r="D486" s="12">
        <v>71004650</v>
      </c>
      <c r="E486" s="12">
        <v>2</v>
      </c>
      <c r="F486" s="12" t="s">
        <v>13012</v>
      </c>
      <c r="G486" s="12">
        <v>71004499</v>
      </c>
      <c r="H486" s="12">
        <v>71004518</v>
      </c>
      <c r="I486" s="12">
        <v>2</v>
      </c>
      <c r="J486" s="12" t="s">
        <v>13013</v>
      </c>
      <c r="K486" s="12">
        <v>71004519</v>
      </c>
      <c r="L486" s="12">
        <v>71004630</v>
      </c>
      <c r="M486" s="12" t="s">
        <v>13014</v>
      </c>
      <c r="N486" s="12" t="s">
        <v>13015</v>
      </c>
      <c r="O486" s="27">
        <v>71004418</v>
      </c>
      <c r="P486" s="27">
        <v>71004667</v>
      </c>
      <c r="Q486" s="12" t="s">
        <v>40</v>
      </c>
      <c r="R486" s="12">
        <v>0</v>
      </c>
      <c r="S486" s="12" t="s">
        <v>15965</v>
      </c>
      <c r="T486" s="27" t="s">
        <v>7</v>
      </c>
      <c r="U486" s="12" t="s">
        <v>1613</v>
      </c>
      <c r="V486" s="256">
        <v>70.433436532507741</v>
      </c>
      <c r="W486" s="256">
        <v>267.82490087232355</v>
      </c>
    </row>
    <row r="487" spans="1:23" x14ac:dyDescent="0.2">
      <c r="A487" s="12">
        <v>0.97499999999999998</v>
      </c>
      <c r="B487" s="255">
        <v>16</v>
      </c>
      <c r="C487" s="12">
        <v>71004576</v>
      </c>
      <c r="D487" s="12">
        <v>71004591</v>
      </c>
      <c r="E487" s="12">
        <v>3</v>
      </c>
      <c r="F487" s="12" t="s">
        <v>13016</v>
      </c>
      <c r="G487" s="12">
        <v>71004704</v>
      </c>
      <c r="H487" s="12">
        <v>71004727</v>
      </c>
      <c r="I487" s="12">
        <v>2</v>
      </c>
      <c r="J487" s="12" t="s">
        <v>13017</v>
      </c>
      <c r="K487" s="12">
        <v>71004592</v>
      </c>
      <c r="L487" s="12">
        <v>71004703</v>
      </c>
      <c r="M487" s="12" t="s">
        <v>13018</v>
      </c>
      <c r="N487" s="12" t="s">
        <v>13019</v>
      </c>
      <c r="O487" s="27">
        <v>71004418</v>
      </c>
      <c r="P487" s="27">
        <v>71004667</v>
      </c>
      <c r="Q487" s="12" t="s">
        <v>33</v>
      </c>
      <c r="R487" s="12">
        <v>0</v>
      </c>
      <c r="S487" s="12" t="s">
        <v>15966</v>
      </c>
      <c r="T487" s="27" t="s">
        <v>7</v>
      </c>
      <c r="U487" s="12" t="s">
        <v>1614</v>
      </c>
      <c r="V487" s="256">
        <v>30.538699690402478</v>
      </c>
      <c r="W487" s="256">
        <v>226.37700237906424</v>
      </c>
    </row>
    <row r="488" spans="1:23" x14ac:dyDescent="0.2">
      <c r="A488" s="12">
        <v>0.99999899999999997</v>
      </c>
      <c r="B488" s="255">
        <v>16</v>
      </c>
      <c r="C488" s="12">
        <v>71007221</v>
      </c>
      <c r="D488" s="12">
        <v>71007240</v>
      </c>
      <c r="E488" s="12">
        <v>3</v>
      </c>
      <c r="F488" s="12" t="s">
        <v>13020</v>
      </c>
      <c r="G488" s="12">
        <v>71007353</v>
      </c>
      <c r="H488" s="12">
        <v>71007372</v>
      </c>
      <c r="I488" s="12">
        <v>2</v>
      </c>
      <c r="J488" s="12" t="s">
        <v>13021</v>
      </c>
      <c r="K488" s="12">
        <v>71007241</v>
      </c>
      <c r="L488" s="12">
        <v>71007352</v>
      </c>
      <c r="M488" s="12" t="s">
        <v>13022</v>
      </c>
      <c r="N488" s="12" t="s">
        <v>13023</v>
      </c>
      <c r="O488" s="27">
        <v>71007241</v>
      </c>
      <c r="P488" s="27">
        <v>71007400</v>
      </c>
      <c r="Q488" s="12" t="s">
        <v>33</v>
      </c>
      <c r="R488" s="12">
        <v>0</v>
      </c>
      <c r="S488" s="12" t="s">
        <v>15967</v>
      </c>
      <c r="T488" s="27" t="s">
        <v>7</v>
      </c>
      <c r="U488" s="12" t="s">
        <v>1615</v>
      </c>
      <c r="V488" s="256">
        <v>4.6083591331269353</v>
      </c>
      <c r="W488" s="256">
        <v>52.843298969072166</v>
      </c>
    </row>
    <row r="489" spans="1:23" x14ac:dyDescent="0.2">
      <c r="A489" s="12">
        <v>0.99999899999999997</v>
      </c>
      <c r="B489" s="255">
        <v>16</v>
      </c>
      <c r="C489" s="12">
        <v>71007463</v>
      </c>
      <c r="D489" s="12">
        <v>71007480</v>
      </c>
      <c r="E489" s="12">
        <v>2</v>
      </c>
      <c r="F489" s="12" t="s">
        <v>13024</v>
      </c>
      <c r="G489" s="12">
        <v>71007329</v>
      </c>
      <c r="H489" s="12">
        <v>71007350</v>
      </c>
      <c r="I489" s="12">
        <v>2</v>
      </c>
      <c r="J489" s="12" t="s">
        <v>13025</v>
      </c>
      <c r="K489" s="12">
        <v>71007351</v>
      </c>
      <c r="L489" s="12">
        <v>71007462</v>
      </c>
      <c r="M489" s="12" t="s">
        <v>13026</v>
      </c>
      <c r="N489" s="12" t="s">
        <v>13027</v>
      </c>
      <c r="O489" s="27">
        <v>71007241</v>
      </c>
      <c r="P489" s="27">
        <v>71007400</v>
      </c>
      <c r="Q489" s="12" t="s">
        <v>40</v>
      </c>
      <c r="R489" s="12">
        <v>0</v>
      </c>
      <c r="S489" s="12" t="s">
        <v>15968</v>
      </c>
      <c r="T489" s="27" t="s">
        <v>7</v>
      </c>
      <c r="U489" s="12" t="s">
        <v>1616</v>
      </c>
      <c r="V489" s="256">
        <v>171.89473684210526</v>
      </c>
      <c r="W489" s="256">
        <v>750.52228390166533</v>
      </c>
    </row>
    <row r="490" spans="1:23" x14ac:dyDescent="0.2">
      <c r="A490" s="12">
        <v>0.99999899999999997</v>
      </c>
      <c r="B490" s="255">
        <v>16</v>
      </c>
      <c r="C490" s="12">
        <v>71007709</v>
      </c>
      <c r="D490" s="12">
        <v>71007725</v>
      </c>
      <c r="E490" s="12">
        <v>4</v>
      </c>
      <c r="F490" s="12" t="s">
        <v>13028</v>
      </c>
      <c r="G490" s="12">
        <v>71007838</v>
      </c>
      <c r="H490" s="12">
        <v>71007860</v>
      </c>
      <c r="I490" s="12">
        <v>2</v>
      </c>
      <c r="J490" s="12" t="s">
        <v>13029</v>
      </c>
      <c r="K490" s="12">
        <v>71007726</v>
      </c>
      <c r="L490" s="12">
        <v>71007837</v>
      </c>
      <c r="M490" s="12" t="s">
        <v>13030</v>
      </c>
      <c r="N490" s="12" t="s">
        <v>13031</v>
      </c>
      <c r="O490" s="27">
        <v>71007727</v>
      </c>
      <c r="P490" s="27">
        <v>71007928</v>
      </c>
      <c r="Q490" s="12" t="s">
        <v>33</v>
      </c>
      <c r="R490" s="12">
        <v>0</v>
      </c>
      <c r="S490" s="12" t="s">
        <v>15969</v>
      </c>
      <c r="T490" s="27" t="s">
        <v>7</v>
      </c>
      <c r="U490" s="12" t="s">
        <v>1617</v>
      </c>
      <c r="V490" s="256">
        <v>61.174922600619198</v>
      </c>
      <c r="W490" s="256">
        <v>239.98937351308484</v>
      </c>
    </row>
    <row r="491" spans="1:23" x14ac:dyDescent="0.2">
      <c r="A491" s="12">
        <v>0.99999899999999997</v>
      </c>
      <c r="B491" s="255">
        <v>16</v>
      </c>
      <c r="C491" s="12">
        <v>71007949</v>
      </c>
      <c r="D491" s="12">
        <v>71007965</v>
      </c>
      <c r="E491" s="12">
        <v>2</v>
      </c>
      <c r="F491" s="12" t="s">
        <v>13032</v>
      </c>
      <c r="G491" s="12">
        <v>71007814</v>
      </c>
      <c r="H491" s="12">
        <v>71007836</v>
      </c>
      <c r="I491" s="12">
        <v>2</v>
      </c>
      <c r="J491" s="12" t="s">
        <v>13033</v>
      </c>
      <c r="K491" s="12">
        <v>71007837</v>
      </c>
      <c r="L491" s="12">
        <v>71007948</v>
      </c>
      <c r="M491" s="12" t="s">
        <v>13034</v>
      </c>
      <c r="N491" s="12" t="s">
        <v>13035</v>
      </c>
      <c r="O491" s="27">
        <v>71007727</v>
      </c>
      <c r="P491" s="27">
        <v>71007928</v>
      </c>
      <c r="Q491" s="12" t="s">
        <v>40</v>
      </c>
      <c r="R491" s="12">
        <v>0</v>
      </c>
      <c r="S491" s="12" t="s">
        <v>15970</v>
      </c>
      <c r="T491" s="27" t="s">
        <v>7</v>
      </c>
      <c r="U491" s="12" t="s">
        <v>1618</v>
      </c>
      <c r="V491" s="256">
        <v>93.117647058823536</v>
      </c>
      <c r="W491" s="256">
        <v>359.2364789849326</v>
      </c>
    </row>
    <row r="492" spans="1:23" x14ac:dyDescent="0.2">
      <c r="A492" s="12">
        <v>0.99999899999999997</v>
      </c>
      <c r="B492" s="255">
        <v>16</v>
      </c>
      <c r="C492" s="12">
        <v>71008017</v>
      </c>
      <c r="D492" s="12">
        <v>71008033</v>
      </c>
      <c r="E492" s="12">
        <v>6</v>
      </c>
      <c r="F492" s="12" t="s">
        <v>13036</v>
      </c>
      <c r="G492" s="12">
        <v>71008146</v>
      </c>
      <c r="H492" s="12">
        <v>71008168</v>
      </c>
      <c r="I492" s="12">
        <v>2</v>
      </c>
      <c r="J492" s="12" t="s">
        <v>13037</v>
      </c>
      <c r="K492" s="12">
        <v>71008034</v>
      </c>
      <c r="L492" s="12">
        <v>71008145</v>
      </c>
      <c r="M492" s="12" t="s">
        <v>13038</v>
      </c>
      <c r="N492" s="12" t="s">
        <v>13039</v>
      </c>
      <c r="O492" s="27">
        <v>71008071</v>
      </c>
      <c r="P492" s="27">
        <v>71008208</v>
      </c>
      <c r="Q492" s="12" t="s">
        <v>33</v>
      </c>
      <c r="R492" s="12">
        <v>0</v>
      </c>
      <c r="S492" s="12" t="s">
        <v>15971</v>
      </c>
      <c r="T492" s="27" t="s">
        <v>7</v>
      </c>
      <c r="U492" s="12" t="s">
        <v>1619</v>
      </c>
      <c r="V492" s="256">
        <v>53.425696594427244</v>
      </c>
      <c r="W492" s="256">
        <v>172.65900079302142</v>
      </c>
    </row>
    <row r="493" spans="1:23" x14ac:dyDescent="0.2">
      <c r="A493" s="12">
        <v>0.99999899999999997</v>
      </c>
      <c r="B493" s="255">
        <v>16</v>
      </c>
      <c r="C493" s="12">
        <v>71008257</v>
      </c>
      <c r="D493" s="12">
        <v>71008274</v>
      </c>
      <c r="E493" s="12">
        <v>2</v>
      </c>
      <c r="F493" s="12" t="s">
        <v>13040</v>
      </c>
      <c r="G493" s="12">
        <v>71008123</v>
      </c>
      <c r="H493" s="12">
        <v>71008144</v>
      </c>
      <c r="I493" s="12">
        <v>2</v>
      </c>
      <c r="J493" s="12" t="s">
        <v>13041</v>
      </c>
      <c r="K493" s="12">
        <v>71008145</v>
      </c>
      <c r="L493" s="12">
        <v>71008256</v>
      </c>
      <c r="M493" s="12" t="s">
        <v>13042</v>
      </c>
      <c r="N493" s="12" t="s">
        <v>13043</v>
      </c>
      <c r="O493" s="27">
        <v>71008071</v>
      </c>
      <c r="P493" s="27">
        <v>71008208</v>
      </c>
      <c r="Q493" s="12" t="s">
        <v>40</v>
      </c>
      <c r="R493" s="12">
        <v>0</v>
      </c>
      <c r="S493" s="12" t="s">
        <v>15972</v>
      </c>
      <c r="T493" s="27" t="s">
        <v>7</v>
      </c>
      <c r="U493" s="12" t="s">
        <v>1620</v>
      </c>
      <c r="V493" s="256">
        <v>47.595975232198143</v>
      </c>
      <c r="W493" s="256">
        <v>155.75368754956384</v>
      </c>
    </row>
    <row r="494" spans="1:23" x14ac:dyDescent="0.2">
      <c r="A494" s="12">
        <v>0.99999899999999997</v>
      </c>
      <c r="B494" s="255">
        <v>16</v>
      </c>
      <c r="C494" s="12">
        <v>71008399</v>
      </c>
      <c r="D494" s="12">
        <v>71008416</v>
      </c>
      <c r="E494" s="12">
        <v>2</v>
      </c>
      <c r="F494" s="12" t="s">
        <v>13044</v>
      </c>
      <c r="G494" s="12">
        <v>71008529</v>
      </c>
      <c r="H494" s="12">
        <v>71008550</v>
      </c>
      <c r="I494" s="12">
        <v>2</v>
      </c>
      <c r="J494" s="12" t="s">
        <v>13045</v>
      </c>
      <c r="K494" s="12">
        <v>71008417</v>
      </c>
      <c r="L494" s="12">
        <v>71008528</v>
      </c>
      <c r="M494" s="12" t="s">
        <v>13046</v>
      </c>
      <c r="N494" s="12" t="s">
        <v>13047</v>
      </c>
      <c r="O494" s="27">
        <v>71008432</v>
      </c>
      <c r="P494" s="27">
        <v>71008578</v>
      </c>
      <c r="Q494" s="12" t="s">
        <v>33</v>
      </c>
      <c r="R494" s="12">
        <v>0</v>
      </c>
      <c r="S494" s="12" t="s">
        <v>15973</v>
      </c>
      <c r="T494" s="27" t="s">
        <v>7</v>
      </c>
      <c r="U494" s="12" t="s">
        <v>1621</v>
      </c>
      <c r="V494" s="256">
        <v>92.408668730650149</v>
      </c>
      <c r="W494" s="256">
        <v>348.7678033306899</v>
      </c>
    </row>
    <row r="495" spans="1:23" x14ac:dyDescent="0.2">
      <c r="A495" s="12">
        <v>0.99999899999999997</v>
      </c>
      <c r="B495" s="255">
        <v>16</v>
      </c>
      <c r="C495" s="12">
        <v>71008640</v>
      </c>
      <c r="D495" s="12">
        <v>71008659</v>
      </c>
      <c r="E495" s="12">
        <v>4</v>
      </c>
      <c r="F495" s="12" t="s">
        <v>13048</v>
      </c>
      <c r="G495" s="12">
        <v>71008508</v>
      </c>
      <c r="H495" s="12">
        <v>71008527</v>
      </c>
      <c r="I495" s="12">
        <v>2</v>
      </c>
      <c r="J495" s="12" t="s">
        <v>13049</v>
      </c>
      <c r="K495" s="12">
        <v>71008528</v>
      </c>
      <c r="L495" s="12">
        <v>71008639</v>
      </c>
      <c r="M495" s="12" t="s">
        <v>13050</v>
      </c>
      <c r="N495" s="12" t="s">
        <v>13051</v>
      </c>
      <c r="O495" s="27">
        <v>71008432</v>
      </c>
      <c r="P495" s="27">
        <v>71008578</v>
      </c>
      <c r="Q495" s="12" t="s">
        <v>40</v>
      </c>
      <c r="R495" s="12">
        <v>0</v>
      </c>
      <c r="S495" s="12" t="s">
        <v>15974</v>
      </c>
      <c r="T495" s="27" t="s">
        <v>7</v>
      </c>
      <c r="U495" s="12" t="s">
        <v>1622</v>
      </c>
      <c r="V495" s="256">
        <v>125.14551083591331</v>
      </c>
      <c r="W495" s="256">
        <v>537.91641554321961</v>
      </c>
    </row>
    <row r="496" spans="1:23" x14ac:dyDescent="0.2">
      <c r="A496" s="12">
        <v>0.99999899999999997</v>
      </c>
      <c r="B496" s="255">
        <v>16</v>
      </c>
      <c r="C496" s="12">
        <v>71008992</v>
      </c>
      <c r="D496" s="12">
        <v>71009008</v>
      </c>
      <c r="E496" s="12">
        <v>5</v>
      </c>
      <c r="F496" s="12" t="s">
        <v>13052</v>
      </c>
      <c r="G496" s="12">
        <v>71009121</v>
      </c>
      <c r="H496" s="12">
        <v>71009143</v>
      </c>
      <c r="I496" s="12">
        <v>2</v>
      </c>
      <c r="J496" s="12" t="s">
        <v>13053</v>
      </c>
      <c r="K496" s="12">
        <v>71009009</v>
      </c>
      <c r="L496" s="12">
        <v>71009120</v>
      </c>
      <c r="M496" s="12" t="s">
        <v>13054</v>
      </c>
      <c r="N496" s="12" t="s">
        <v>13055</v>
      </c>
      <c r="O496" s="27">
        <v>71009034</v>
      </c>
      <c r="P496" s="27">
        <v>71009177</v>
      </c>
      <c r="Q496" s="12" t="s">
        <v>33</v>
      </c>
      <c r="R496" s="12">
        <v>0</v>
      </c>
      <c r="S496" s="12" t="s">
        <v>15975</v>
      </c>
      <c r="T496" s="27" t="s">
        <v>7</v>
      </c>
      <c r="U496" s="12" t="s">
        <v>1623</v>
      </c>
      <c r="V496" s="256">
        <v>19.904024767801857</v>
      </c>
      <c r="W496" s="256">
        <v>51.885963521015064</v>
      </c>
    </row>
    <row r="497" spans="1:23" x14ac:dyDescent="0.2">
      <c r="A497" s="12">
        <v>0.99999899999999997</v>
      </c>
      <c r="B497" s="255">
        <v>16</v>
      </c>
      <c r="C497" s="12">
        <v>71009232</v>
      </c>
      <c r="D497" s="12">
        <v>71009249</v>
      </c>
      <c r="E497" s="12">
        <v>2</v>
      </c>
      <c r="F497" s="12" t="s">
        <v>13056</v>
      </c>
      <c r="G497" s="12">
        <v>71009098</v>
      </c>
      <c r="H497" s="12">
        <v>71009119</v>
      </c>
      <c r="I497" s="12">
        <v>2</v>
      </c>
      <c r="J497" s="12" t="s">
        <v>13057</v>
      </c>
      <c r="K497" s="12">
        <v>71009120</v>
      </c>
      <c r="L497" s="12">
        <v>71009231</v>
      </c>
      <c r="M497" s="12" t="s">
        <v>13058</v>
      </c>
      <c r="N497" s="12" t="s">
        <v>13059</v>
      </c>
      <c r="O497" s="27">
        <v>71009034</v>
      </c>
      <c r="P497" s="27">
        <v>71009177</v>
      </c>
      <c r="Q497" s="12" t="s">
        <v>40</v>
      </c>
      <c r="R497" s="12">
        <v>0</v>
      </c>
      <c r="S497" s="12" t="s">
        <v>15976</v>
      </c>
      <c r="T497" s="27" t="s">
        <v>7</v>
      </c>
      <c r="U497" s="12" t="s">
        <v>1624</v>
      </c>
      <c r="V497" s="256">
        <v>40.117647058823529</v>
      </c>
      <c r="W497" s="256">
        <v>180.90309278350514</v>
      </c>
    </row>
    <row r="498" spans="1:23" x14ac:dyDescent="0.2">
      <c r="A498" s="12">
        <v>0.99999899999999997</v>
      </c>
      <c r="B498" s="255">
        <v>16</v>
      </c>
      <c r="C498" s="12">
        <v>71012794</v>
      </c>
      <c r="D498" s="12">
        <v>71012809</v>
      </c>
      <c r="E498" s="12">
        <v>5</v>
      </c>
      <c r="F498" s="12" t="s">
        <v>13060</v>
      </c>
      <c r="G498" s="12">
        <v>71012922</v>
      </c>
      <c r="H498" s="12">
        <v>71012945</v>
      </c>
      <c r="I498" s="12">
        <v>2</v>
      </c>
      <c r="J498" s="12" t="s">
        <v>13061</v>
      </c>
      <c r="K498" s="12">
        <v>71012810</v>
      </c>
      <c r="L498" s="12">
        <v>71012921</v>
      </c>
      <c r="M498" s="12" t="s">
        <v>13062</v>
      </c>
      <c r="N498" s="12" t="s">
        <v>13063</v>
      </c>
      <c r="O498" s="27">
        <v>71012812</v>
      </c>
      <c r="P498" s="27">
        <v>71012949</v>
      </c>
      <c r="Q498" s="12" t="s">
        <v>33</v>
      </c>
      <c r="R498" s="12">
        <v>0</v>
      </c>
      <c r="S498" s="12" t="s">
        <v>15977</v>
      </c>
      <c r="T498" s="27" t="s">
        <v>7</v>
      </c>
      <c r="U498" s="12" t="s">
        <v>1625</v>
      </c>
      <c r="V498" s="256">
        <v>54.235294117647058</v>
      </c>
      <c r="W498" s="256">
        <v>251.79476605868359</v>
      </c>
    </row>
    <row r="499" spans="1:23" x14ac:dyDescent="0.2">
      <c r="A499" s="12">
        <v>0.99999899999999997</v>
      </c>
      <c r="B499" s="255">
        <v>16</v>
      </c>
      <c r="C499" s="12">
        <v>71013032</v>
      </c>
      <c r="D499" s="12">
        <v>71013049</v>
      </c>
      <c r="E499" s="12">
        <v>2</v>
      </c>
      <c r="F499" s="12" t="s">
        <v>13064</v>
      </c>
      <c r="G499" s="12">
        <v>71012898</v>
      </c>
      <c r="H499" s="12">
        <v>71012919</v>
      </c>
      <c r="I499" s="12">
        <v>2</v>
      </c>
      <c r="J499" s="12" t="s">
        <v>13065</v>
      </c>
      <c r="K499" s="12">
        <v>71012920</v>
      </c>
      <c r="L499" s="12">
        <v>71013031</v>
      </c>
      <c r="M499" s="12" t="s">
        <v>13066</v>
      </c>
      <c r="N499" s="12" t="s">
        <v>13067</v>
      </c>
      <c r="O499" s="27">
        <v>71012812</v>
      </c>
      <c r="P499" s="27">
        <v>71012949</v>
      </c>
      <c r="Q499" s="12" t="s">
        <v>40</v>
      </c>
      <c r="R499" s="12">
        <v>0</v>
      </c>
      <c r="S499" s="12" t="s">
        <v>15978</v>
      </c>
      <c r="T499" s="27" t="s">
        <v>7</v>
      </c>
      <c r="U499" s="12" t="s">
        <v>1626</v>
      </c>
      <c r="V499" s="256">
        <v>62.521671826625386</v>
      </c>
      <c r="W499" s="256">
        <v>335.16780333068994</v>
      </c>
    </row>
    <row r="500" spans="1:23" x14ac:dyDescent="0.2">
      <c r="A500" s="12">
        <v>0.99999899999999997</v>
      </c>
      <c r="B500" s="255">
        <v>16</v>
      </c>
      <c r="C500" s="12">
        <v>71015267</v>
      </c>
      <c r="D500" s="12">
        <v>71015284</v>
      </c>
      <c r="E500" s="12">
        <v>2</v>
      </c>
      <c r="F500" s="12" t="s">
        <v>13068</v>
      </c>
      <c r="G500" s="12">
        <v>71015397</v>
      </c>
      <c r="H500" s="12">
        <v>71015418</v>
      </c>
      <c r="I500" s="12">
        <v>2</v>
      </c>
      <c r="J500" s="12" t="s">
        <v>13069</v>
      </c>
      <c r="K500" s="12">
        <v>71015285</v>
      </c>
      <c r="L500" s="12">
        <v>71015396</v>
      </c>
      <c r="M500" s="12" t="s">
        <v>13070</v>
      </c>
      <c r="N500" s="12" t="s">
        <v>13071</v>
      </c>
      <c r="O500" s="27">
        <v>71015289</v>
      </c>
      <c r="P500" s="27">
        <v>71015476</v>
      </c>
      <c r="Q500" s="12" t="s">
        <v>33</v>
      </c>
      <c r="R500" s="12">
        <v>0</v>
      </c>
      <c r="S500" s="12" t="s">
        <v>15979</v>
      </c>
      <c r="T500" s="27" t="s">
        <v>7</v>
      </c>
      <c r="U500" s="12" t="s">
        <v>1627</v>
      </c>
      <c r="V500" s="256">
        <v>90.639318885448915</v>
      </c>
      <c r="W500" s="256">
        <v>373.27993655828709</v>
      </c>
    </row>
    <row r="501" spans="1:23" x14ac:dyDescent="0.2">
      <c r="A501" s="12">
        <v>0.99999899999999997</v>
      </c>
      <c r="B501" s="255">
        <v>16</v>
      </c>
      <c r="C501" s="12">
        <v>71015508</v>
      </c>
      <c r="D501" s="12">
        <v>71015526</v>
      </c>
      <c r="E501" s="12">
        <v>2</v>
      </c>
      <c r="F501" s="12" t="s">
        <v>13072</v>
      </c>
      <c r="G501" s="12">
        <v>71015375</v>
      </c>
      <c r="H501" s="12">
        <v>71015395</v>
      </c>
      <c r="I501" s="12">
        <v>2</v>
      </c>
      <c r="J501" s="12" t="s">
        <v>13073</v>
      </c>
      <c r="K501" s="12">
        <v>71015396</v>
      </c>
      <c r="L501" s="12">
        <v>71015507</v>
      </c>
      <c r="M501" s="12" t="s">
        <v>13074</v>
      </c>
      <c r="N501" s="12" t="s">
        <v>13075</v>
      </c>
      <c r="O501" s="27">
        <v>71015289</v>
      </c>
      <c r="P501" s="27">
        <v>71015476</v>
      </c>
      <c r="Q501" s="12" t="s">
        <v>40</v>
      </c>
      <c r="R501" s="12">
        <v>0</v>
      </c>
      <c r="S501" s="12" t="s">
        <v>15980</v>
      </c>
      <c r="T501" s="27" t="s">
        <v>7</v>
      </c>
      <c r="U501" s="12" t="s">
        <v>1628</v>
      </c>
      <c r="V501" s="256">
        <v>173.06501547987617</v>
      </c>
      <c r="W501" s="256">
        <v>647.37589214908803</v>
      </c>
    </row>
    <row r="502" spans="1:23" x14ac:dyDescent="0.2">
      <c r="A502" s="12">
        <v>0.99999899999999997</v>
      </c>
      <c r="B502" s="255">
        <v>16</v>
      </c>
      <c r="C502" s="12">
        <v>71018891</v>
      </c>
      <c r="D502" s="12">
        <v>71018910</v>
      </c>
      <c r="E502" s="12">
        <v>2</v>
      </c>
      <c r="F502" s="12" t="s">
        <v>13076</v>
      </c>
      <c r="G502" s="12">
        <v>71019023</v>
      </c>
      <c r="H502" s="12">
        <v>71019042</v>
      </c>
      <c r="I502" s="12">
        <v>2</v>
      </c>
      <c r="J502" s="12" t="s">
        <v>13077</v>
      </c>
      <c r="K502" s="12">
        <v>71018911</v>
      </c>
      <c r="L502" s="12">
        <v>71019022</v>
      </c>
      <c r="M502" s="12" t="s">
        <v>13078</v>
      </c>
      <c r="N502" s="12" t="s">
        <v>13079</v>
      </c>
      <c r="O502" s="27">
        <v>71018945</v>
      </c>
      <c r="P502" s="27">
        <v>71019230</v>
      </c>
      <c r="Q502" s="12" t="s">
        <v>33</v>
      </c>
      <c r="R502" s="12">
        <v>0</v>
      </c>
      <c r="S502" s="12" t="s">
        <v>15981</v>
      </c>
      <c r="T502" s="27" t="s">
        <v>7</v>
      </c>
      <c r="U502" s="12" t="s">
        <v>1629</v>
      </c>
      <c r="V502" s="256">
        <v>110.82043343653251</v>
      </c>
      <c r="W502" s="256">
        <v>404.49246629659001</v>
      </c>
    </row>
    <row r="503" spans="1:23" x14ac:dyDescent="0.2">
      <c r="A503" s="12">
        <v>0.99999899999999997</v>
      </c>
      <c r="B503" s="255">
        <v>16</v>
      </c>
      <c r="C503" s="12">
        <v>71019134</v>
      </c>
      <c r="D503" s="12">
        <v>71019151</v>
      </c>
      <c r="E503" s="12">
        <v>2</v>
      </c>
      <c r="F503" s="12" t="s">
        <v>13080</v>
      </c>
      <c r="G503" s="12">
        <v>71019000</v>
      </c>
      <c r="H503" s="12">
        <v>71019021</v>
      </c>
      <c r="I503" s="12">
        <v>2</v>
      </c>
      <c r="J503" s="12" t="s">
        <v>13081</v>
      </c>
      <c r="K503" s="12">
        <v>71019022</v>
      </c>
      <c r="L503" s="12">
        <v>71019133</v>
      </c>
      <c r="M503" s="12" t="s">
        <v>13082</v>
      </c>
      <c r="N503" s="12" t="s">
        <v>13083</v>
      </c>
      <c r="O503" s="27">
        <v>71018945</v>
      </c>
      <c r="P503" s="27">
        <v>71019230</v>
      </c>
      <c r="Q503" s="12" t="s">
        <v>40</v>
      </c>
      <c r="R503" s="12">
        <v>0</v>
      </c>
      <c r="S503" s="12" t="s">
        <v>15982</v>
      </c>
      <c r="T503" s="27" t="s">
        <v>7</v>
      </c>
      <c r="U503" s="12" t="s">
        <v>1630</v>
      </c>
      <c r="V503" s="256">
        <v>58.352941176470587</v>
      </c>
      <c r="W503" s="256">
        <v>217.8923076923077</v>
      </c>
    </row>
    <row r="504" spans="1:23" x14ac:dyDescent="0.2">
      <c r="A504" s="12">
        <v>0.99999899999999997</v>
      </c>
      <c r="B504" s="255">
        <v>16</v>
      </c>
      <c r="C504" s="12">
        <v>71019115</v>
      </c>
      <c r="D504" s="12">
        <v>71019132</v>
      </c>
      <c r="E504" s="12">
        <v>2</v>
      </c>
      <c r="F504" s="12" t="s">
        <v>13084</v>
      </c>
      <c r="G504" s="12">
        <v>71019245</v>
      </c>
      <c r="H504" s="12">
        <v>71019266</v>
      </c>
      <c r="I504" s="12">
        <v>2</v>
      </c>
      <c r="J504" s="12" t="s">
        <v>13085</v>
      </c>
      <c r="K504" s="12">
        <v>71019133</v>
      </c>
      <c r="L504" s="12">
        <v>71019244</v>
      </c>
      <c r="M504" s="12" t="s">
        <v>13086</v>
      </c>
      <c r="N504" s="12" t="s">
        <v>13087</v>
      </c>
      <c r="O504" s="27">
        <v>71018945</v>
      </c>
      <c r="P504" s="27">
        <v>71019230</v>
      </c>
      <c r="Q504" s="12" t="s">
        <v>33</v>
      </c>
      <c r="R504" s="12">
        <v>0</v>
      </c>
      <c r="S504" s="12" t="s">
        <v>15983</v>
      </c>
      <c r="T504" s="27" t="s">
        <v>7</v>
      </c>
      <c r="U504" s="12" t="s">
        <v>1631</v>
      </c>
      <c r="V504" s="256">
        <v>99.184210526315795</v>
      </c>
      <c r="W504" s="256">
        <v>470.64440919904837</v>
      </c>
    </row>
    <row r="505" spans="1:23" x14ac:dyDescent="0.2">
      <c r="A505" s="12">
        <v>0.99999899999999997</v>
      </c>
      <c r="B505" s="255">
        <v>16</v>
      </c>
      <c r="C505" s="12">
        <v>71021797</v>
      </c>
      <c r="D505" s="12">
        <v>71021816</v>
      </c>
      <c r="E505" s="12">
        <v>2</v>
      </c>
      <c r="F505" s="12" t="s">
        <v>13088</v>
      </c>
      <c r="G505" s="12">
        <v>71021929</v>
      </c>
      <c r="H505" s="12">
        <v>71021948</v>
      </c>
      <c r="I505" s="12">
        <v>2</v>
      </c>
      <c r="J505" s="12" t="s">
        <v>13089</v>
      </c>
      <c r="K505" s="12">
        <v>71021817</v>
      </c>
      <c r="L505" s="12">
        <v>71021928</v>
      </c>
      <c r="M505" s="12" t="s">
        <v>13090</v>
      </c>
      <c r="N505" s="12" t="s">
        <v>13091</v>
      </c>
      <c r="O505" s="27">
        <v>71021822</v>
      </c>
      <c r="P505" s="27">
        <v>71022041</v>
      </c>
      <c r="Q505" s="12" t="s">
        <v>33</v>
      </c>
      <c r="R505" s="12">
        <v>0</v>
      </c>
      <c r="S505" s="12" t="s">
        <v>15984</v>
      </c>
      <c r="T505" s="27" t="s">
        <v>7</v>
      </c>
      <c r="U505" s="12" t="s">
        <v>1632</v>
      </c>
      <c r="V505" s="256">
        <v>16.716718266253871</v>
      </c>
      <c r="W505" s="256">
        <v>63.576526566217289</v>
      </c>
    </row>
    <row r="506" spans="1:23" x14ac:dyDescent="0.2">
      <c r="A506" s="12">
        <v>0.99999899999999997</v>
      </c>
      <c r="B506" s="255">
        <v>16</v>
      </c>
      <c r="C506" s="12">
        <v>71022040</v>
      </c>
      <c r="D506" s="12">
        <v>71022058</v>
      </c>
      <c r="E506" s="12">
        <v>3</v>
      </c>
      <c r="F506" s="12" t="s">
        <v>13092</v>
      </c>
      <c r="G506" s="12">
        <v>71021907</v>
      </c>
      <c r="H506" s="12">
        <v>71021927</v>
      </c>
      <c r="I506" s="12">
        <v>2</v>
      </c>
      <c r="J506" s="12" t="s">
        <v>13093</v>
      </c>
      <c r="K506" s="12">
        <v>71021928</v>
      </c>
      <c r="L506" s="12">
        <v>71022039</v>
      </c>
      <c r="M506" s="12" t="s">
        <v>13094</v>
      </c>
      <c r="N506" s="12" t="s">
        <v>13095</v>
      </c>
      <c r="O506" s="27">
        <v>71021822</v>
      </c>
      <c r="P506" s="27">
        <v>71022041</v>
      </c>
      <c r="Q506" s="12" t="s">
        <v>40</v>
      </c>
      <c r="R506" s="12">
        <v>0</v>
      </c>
      <c r="S506" s="12" t="s">
        <v>15985</v>
      </c>
      <c r="T506" s="27" t="s">
        <v>7</v>
      </c>
      <c r="U506" s="12" t="s">
        <v>1633</v>
      </c>
      <c r="V506" s="256">
        <v>39.05263157894737</v>
      </c>
      <c r="W506" s="256">
        <v>217.36478984932594</v>
      </c>
    </row>
    <row r="507" spans="1:23" x14ac:dyDescent="0.2">
      <c r="A507" s="12">
        <v>0.99999899999999997</v>
      </c>
      <c r="B507" s="255">
        <v>16</v>
      </c>
      <c r="C507" s="12">
        <v>71022019</v>
      </c>
      <c r="D507" s="12">
        <v>71022038</v>
      </c>
      <c r="E507" s="12">
        <v>2</v>
      </c>
      <c r="F507" s="12" t="s">
        <v>13096</v>
      </c>
      <c r="G507" s="12">
        <v>71022151</v>
      </c>
      <c r="H507" s="12">
        <v>71022170</v>
      </c>
      <c r="I507" s="12">
        <v>2</v>
      </c>
      <c r="J507" s="12" t="s">
        <v>13097</v>
      </c>
      <c r="K507" s="12">
        <v>71022039</v>
      </c>
      <c r="L507" s="12">
        <v>71022150</v>
      </c>
      <c r="M507" s="12" t="s">
        <v>13098</v>
      </c>
      <c r="N507" s="12" t="s">
        <v>13099</v>
      </c>
      <c r="O507" s="27">
        <v>71021822</v>
      </c>
      <c r="P507" s="27">
        <v>71022041</v>
      </c>
      <c r="Q507" s="12" t="s">
        <v>33</v>
      </c>
      <c r="R507" s="12">
        <v>0</v>
      </c>
      <c r="S507" s="12" t="s">
        <v>15986</v>
      </c>
      <c r="T507" s="27" t="s">
        <v>7</v>
      </c>
      <c r="U507" s="12" t="s">
        <v>1634</v>
      </c>
      <c r="V507" s="256">
        <v>117.37925696594428</v>
      </c>
      <c r="W507" s="256">
        <v>376.90261697065819</v>
      </c>
    </row>
    <row r="508" spans="1:23" x14ac:dyDescent="0.2">
      <c r="A508" s="12">
        <v>0.99999899999999997</v>
      </c>
      <c r="B508" s="255">
        <v>16</v>
      </c>
      <c r="C508" s="12">
        <v>71022234</v>
      </c>
      <c r="D508" s="12">
        <v>71022252</v>
      </c>
      <c r="E508" s="12">
        <v>2</v>
      </c>
      <c r="F508" s="12" t="s">
        <v>13100</v>
      </c>
      <c r="G508" s="12">
        <v>71022365</v>
      </c>
      <c r="H508" s="12">
        <v>71022385</v>
      </c>
      <c r="I508" s="12">
        <v>2</v>
      </c>
      <c r="J508" s="12" t="s">
        <v>13101</v>
      </c>
      <c r="K508" s="12">
        <v>71022253</v>
      </c>
      <c r="L508" s="12">
        <v>71022364</v>
      </c>
      <c r="M508" s="12" t="s">
        <v>13102</v>
      </c>
      <c r="N508" s="12" t="s">
        <v>13103</v>
      </c>
      <c r="O508" s="27">
        <v>71022291</v>
      </c>
      <c r="P508" s="27">
        <v>71022420</v>
      </c>
      <c r="Q508" s="12" t="s">
        <v>33</v>
      </c>
      <c r="R508" s="12">
        <v>0</v>
      </c>
      <c r="S508" s="12" t="s">
        <v>15987</v>
      </c>
      <c r="T508" s="27" t="s">
        <v>7</v>
      </c>
      <c r="U508" s="12" t="s">
        <v>1635</v>
      </c>
      <c r="V508" s="256">
        <v>107.45820433436532</v>
      </c>
      <c r="W508" s="256">
        <v>434.38096748612213</v>
      </c>
    </row>
    <row r="509" spans="1:23" x14ac:dyDescent="0.2">
      <c r="A509" s="12">
        <v>0.99999899999999997</v>
      </c>
      <c r="B509" s="255">
        <v>16</v>
      </c>
      <c r="C509" s="12">
        <v>71022463</v>
      </c>
      <c r="D509" s="12">
        <v>71022482</v>
      </c>
      <c r="E509" s="12">
        <v>2</v>
      </c>
      <c r="F509" s="12" t="s">
        <v>13104</v>
      </c>
      <c r="G509" s="12">
        <v>71022331</v>
      </c>
      <c r="H509" s="12">
        <v>71022350</v>
      </c>
      <c r="I509" s="12">
        <v>2</v>
      </c>
      <c r="J509" s="12" t="s">
        <v>13105</v>
      </c>
      <c r="K509" s="12">
        <v>71022351</v>
      </c>
      <c r="L509" s="12">
        <v>71022462</v>
      </c>
      <c r="M509" s="12" t="s">
        <v>13106</v>
      </c>
      <c r="N509" s="12" t="s">
        <v>13107</v>
      </c>
      <c r="O509" s="27">
        <v>71022291</v>
      </c>
      <c r="P509" s="27">
        <v>71022420</v>
      </c>
      <c r="Q509" s="12" t="s">
        <v>40</v>
      </c>
      <c r="R509" s="12">
        <v>0</v>
      </c>
      <c r="S509" s="12" t="s">
        <v>15988</v>
      </c>
      <c r="T509" s="27" t="s">
        <v>7</v>
      </c>
      <c r="U509" s="12" t="s">
        <v>1636</v>
      </c>
      <c r="V509" s="256">
        <v>65.691950464396285</v>
      </c>
      <c r="W509" s="256">
        <v>260.96415543219666</v>
      </c>
    </row>
    <row r="510" spans="1:23" x14ac:dyDescent="0.2">
      <c r="A510" s="12">
        <v>0.99999899999999997</v>
      </c>
      <c r="B510" s="255">
        <v>16</v>
      </c>
      <c r="C510" s="12">
        <v>71025170</v>
      </c>
      <c r="D510" s="12">
        <v>71025186</v>
      </c>
      <c r="E510" s="12">
        <v>2</v>
      </c>
      <c r="F510" s="12" t="s">
        <v>13108</v>
      </c>
      <c r="G510" s="12">
        <v>71025299</v>
      </c>
      <c r="H510" s="12">
        <v>71025321</v>
      </c>
      <c r="I510" s="12">
        <v>2</v>
      </c>
      <c r="J510" s="12" t="s">
        <v>13109</v>
      </c>
      <c r="K510" s="12">
        <v>71025187</v>
      </c>
      <c r="L510" s="12">
        <v>71025298</v>
      </c>
      <c r="M510" s="12" t="s">
        <v>13110</v>
      </c>
      <c r="N510" s="12" t="s">
        <v>13111</v>
      </c>
      <c r="O510" s="27">
        <v>71025216</v>
      </c>
      <c r="P510" s="27">
        <v>71025304</v>
      </c>
      <c r="Q510" s="12" t="s">
        <v>33</v>
      </c>
      <c r="R510" s="12">
        <v>0</v>
      </c>
      <c r="S510" s="12" t="s">
        <v>15989</v>
      </c>
      <c r="T510" s="27" t="s">
        <v>7</v>
      </c>
      <c r="U510" s="12" t="s">
        <v>1637</v>
      </c>
      <c r="V510" s="256">
        <v>16.46904024767802</v>
      </c>
      <c r="W510" s="256">
        <v>50.408881839809673</v>
      </c>
    </row>
    <row r="511" spans="1:23" x14ac:dyDescent="0.2">
      <c r="A511" s="12">
        <v>0.99999899999999997</v>
      </c>
      <c r="B511" s="255">
        <v>16</v>
      </c>
      <c r="C511" s="12">
        <v>71025408</v>
      </c>
      <c r="D511" s="12">
        <v>71025424</v>
      </c>
      <c r="E511" s="12">
        <v>2</v>
      </c>
      <c r="F511" s="12" t="s">
        <v>13112</v>
      </c>
      <c r="G511" s="12">
        <v>71025273</v>
      </c>
      <c r="H511" s="12">
        <v>71025295</v>
      </c>
      <c r="I511" s="12">
        <v>2</v>
      </c>
      <c r="J511" s="12" t="s">
        <v>13113</v>
      </c>
      <c r="K511" s="12">
        <v>71025296</v>
      </c>
      <c r="L511" s="12">
        <v>71025407</v>
      </c>
      <c r="M511" s="12" t="s">
        <v>13114</v>
      </c>
      <c r="N511" s="12" t="s">
        <v>13115</v>
      </c>
      <c r="O511" s="27">
        <v>71025216</v>
      </c>
      <c r="P511" s="27">
        <v>71025304</v>
      </c>
      <c r="Q511" s="12" t="s">
        <v>40</v>
      </c>
      <c r="R511" s="12">
        <v>0</v>
      </c>
      <c r="S511" s="12" t="s">
        <v>15990</v>
      </c>
      <c r="T511" s="27" t="s">
        <v>7</v>
      </c>
      <c r="U511" s="12" t="s">
        <v>1638</v>
      </c>
      <c r="V511" s="256">
        <v>85.671826625386998</v>
      </c>
      <c r="W511" s="256">
        <v>333.59793814432987</v>
      </c>
    </row>
    <row r="512" spans="1:23" x14ac:dyDescent="0.2">
      <c r="A512" s="12">
        <v>0.99999899999999997</v>
      </c>
      <c r="B512" s="255">
        <v>16</v>
      </c>
      <c r="C512" s="12">
        <v>71025924</v>
      </c>
      <c r="D512" s="12">
        <v>71025943</v>
      </c>
      <c r="E512" s="12">
        <v>3</v>
      </c>
      <c r="F512" s="12" t="s">
        <v>13116</v>
      </c>
      <c r="G512" s="12">
        <v>71026056</v>
      </c>
      <c r="H512" s="12">
        <v>71026075</v>
      </c>
      <c r="I512" s="12">
        <v>2</v>
      </c>
      <c r="J512" s="12" t="s">
        <v>13117</v>
      </c>
      <c r="K512" s="12">
        <v>71025944</v>
      </c>
      <c r="L512" s="12">
        <v>71026055</v>
      </c>
      <c r="M512" s="12" t="s">
        <v>13118</v>
      </c>
      <c r="N512" s="12" t="s">
        <v>13119</v>
      </c>
      <c r="O512" s="27">
        <v>71025968</v>
      </c>
      <c r="P512" s="27">
        <v>71026118</v>
      </c>
      <c r="Q512" s="12" t="s">
        <v>33</v>
      </c>
      <c r="R512" s="12">
        <v>0</v>
      </c>
      <c r="S512" s="12" t="s">
        <v>15991</v>
      </c>
      <c r="T512" s="27" t="s">
        <v>7</v>
      </c>
      <c r="U512" s="12" t="s">
        <v>1639</v>
      </c>
      <c r="V512" s="256">
        <v>110.85913312693498</v>
      </c>
      <c r="W512" s="256">
        <v>386.38524980174464</v>
      </c>
    </row>
    <row r="513" spans="1:23" x14ac:dyDescent="0.2">
      <c r="A513" s="12">
        <v>0.99999899999999997</v>
      </c>
      <c r="B513" s="255">
        <v>16</v>
      </c>
      <c r="C513" s="12">
        <v>71026150</v>
      </c>
      <c r="D513" s="12">
        <v>71026169</v>
      </c>
      <c r="E513" s="12">
        <v>2</v>
      </c>
      <c r="F513" s="12" t="s">
        <v>13120</v>
      </c>
      <c r="G513" s="12">
        <v>71026018</v>
      </c>
      <c r="H513" s="12">
        <v>71026037</v>
      </c>
      <c r="I513" s="12">
        <v>2</v>
      </c>
      <c r="J513" s="12" t="s">
        <v>13121</v>
      </c>
      <c r="K513" s="12">
        <v>71026038</v>
      </c>
      <c r="L513" s="12">
        <v>71026149</v>
      </c>
      <c r="M513" s="12" t="s">
        <v>13122</v>
      </c>
      <c r="N513" s="12" t="s">
        <v>13123</v>
      </c>
      <c r="O513" s="27">
        <v>71025968</v>
      </c>
      <c r="P513" s="27">
        <v>71026118</v>
      </c>
      <c r="Q513" s="12" t="s">
        <v>40</v>
      </c>
      <c r="R513" s="12">
        <v>0</v>
      </c>
      <c r="S513" s="12" t="s">
        <v>15992</v>
      </c>
      <c r="T513" s="27" t="s">
        <v>7</v>
      </c>
      <c r="U513" s="12" t="s">
        <v>1640</v>
      </c>
      <c r="V513" s="256">
        <v>46.376160990712073</v>
      </c>
      <c r="W513" s="256">
        <v>187.97256145915941</v>
      </c>
    </row>
    <row r="514" spans="1:23" x14ac:dyDescent="0.2">
      <c r="A514" s="12">
        <v>0.99999899999999997</v>
      </c>
      <c r="B514" s="255">
        <v>16</v>
      </c>
      <c r="C514" s="12">
        <v>71052009</v>
      </c>
      <c r="D514" s="12">
        <v>71052026</v>
      </c>
      <c r="E514" s="12">
        <v>2</v>
      </c>
      <c r="F514" s="12" t="s">
        <v>13124</v>
      </c>
      <c r="G514" s="12">
        <v>71052139</v>
      </c>
      <c r="H514" s="12">
        <v>71052160</v>
      </c>
      <c r="I514" s="12">
        <v>3</v>
      </c>
      <c r="J514" s="12" t="s">
        <v>13125</v>
      </c>
      <c r="K514" s="12">
        <v>71052027</v>
      </c>
      <c r="L514" s="12">
        <v>71052138</v>
      </c>
      <c r="M514" s="12" t="s">
        <v>13126</v>
      </c>
      <c r="N514" s="12" t="s">
        <v>13127</v>
      </c>
      <c r="O514" s="27">
        <v>71052027</v>
      </c>
      <c r="P514" s="27">
        <v>71052350</v>
      </c>
      <c r="Q514" s="12" t="s">
        <v>33</v>
      </c>
      <c r="R514" s="12">
        <v>0</v>
      </c>
      <c r="S514" s="12" t="s">
        <v>15993</v>
      </c>
      <c r="T514" s="27" t="s">
        <v>7</v>
      </c>
      <c r="U514" s="12" t="s">
        <v>1641</v>
      </c>
      <c r="V514" s="256">
        <v>244.63622291021673</v>
      </c>
      <c r="W514" s="256">
        <v>987.03695479777957</v>
      </c>
    </row>
    <row r="515" spans="1:23" x14ac:dyDescent="0.2">
      <c r="A515" s="12">
        <v>0.99999899999999997</v>
      </c>
      <c r="B515" s="255">
        <v>16</v>
      </c>
      <c r="C515" s="12">
        <v>71052249</v>
      </c>
      <c r="D515" s="12">
        <v>71052266</v>
      </c>
      <c r="E515" s="12">
        <v>4</v>
      </c>
      <c r="F515" s="12" t="s">
        <v>13128</v>
      </c>
      <c r="G515" s="12">
        <v>71052115</v>
      </c>
      <c r="H515" s="12">
        <v>71052136</v>
      </c>
      <c r="I515" s="12">
        <v>2</v>
      </c>
      <c r="J515" s="12" t="s">
        <v>13129</v>
      </c>
      <c r="K515" s="12">
        <v>71052137</v>
      </c>
      <c r="L515" s="12">
        <v>71052248</v>
      </c>
      <c r="M515" s="12" t="s">
        <v>13130</v>
      </c>
      <c r="N515" s="12" t="s">
        <v>13131</v>
      </c>
      <c r="O515" s="27">
        <v>71052027</v>
      </c>
      <c r="P515" s="27">
        <v>71052350</v>
      </c>
      <c r="Q515" s="12" t="s">
        <v>40</v>
      </c>
      <c r="R515" s="12">
        <v>0</v>
      </c>
      <c r="S515" s="12" t="s">
        <v>15994</v>
      </c>
      <c r="T515" s="27" t="s">
        <v>7</v>
      </c>
      <c r="U515" s="12" t="s">
        <v>1642</v>
      </c>
      <c r="V515" s="256">
        <v>92.924148606811144</v>
      </c>
      <c r="W515" s="256">
        <v>313.3646312450436</v>
      </c>
    </row>
    <row r="516" spans="1:23" x14ac:dyDescent="0.2">
      <c r="A516" s="12">
        <v>0.99999899999999997</v>
      </c>
      <c r="B516" s="255">
        <v>16</v>
      </c>
      <c r="C516" s="12">
        <v>71052215</v>
      </c>
      <c r="D516" s="12">
        <v>71052232</v>
      </c>
      <c r="E516" s="12">
        <v>2</v>
      </c>
      <c r="F516" s="12" t="s">
        <v>13132</v>
      </c>
      <c r="G516" s="12">
        <v>71052345</v>
      </c>
      <c r="H516" s="12">
        <v>71052366</v>
      </c>
      <c r="I516" s="12">
        <v>2</v>
      </c>
      <c r="J516" s="12" t="s">
        <v>13133</v>
      </c>
      <c r="K516" s="12">
        <v>71052233</v>
      </c>
      <c r="L516" s="12">
        <v>71052344</v>
      </c>
      <c r="M516" s="12" t="s">
        <v>13134</v>
      </c>
      <c r="N516" s="12" t="s">
        <v>13135</v>
      </c>
      <c r="O516" s="27">
        <v>71052027</v>
      </c>
      <c r="P516" s="27">
        <v>71052350</v>
      </c>
      <c r="Q516" s="12" t="s">
        <v>33</v>
      </c>
      <c r="R516" s="12">
        <v>0</v>
      </c>
      <c r="S516" s="12" t="s">
        <v>15995</v>
      </c>
      <c r="T516" s="27" t="s">
        <v>7</v>
      </c>
      <c r="U516" s="12" t="s">
        <v>1643</v>
      </c>
      <c r="V516" s="256">
        <v>59.489164086687303</v>
      </c>
      <c r="W516" s="256">
        <v>209.43267248215702</v>
      </c>
    </row>
    <row r="517" spans="1:23" x14ac:dyDescent="0.2">
      <c r="A517" s="12">
        <v>0.99999899999999997</v>
      </c>
      <c r="B517" s="255">
        <v>16</v>
      </c>
      <c r="C517" s="12">
        <v>71052414</v>
      </c>
      <c r="D517" s="12">
        <v>71052431</v>
      </c>
      <c r="E517" s="12">
        <v>2</v>
      </c>
      <c r="F517" s="12" t="s">
        <v>13136</v>
      </c>
      <c r="G517" s="12">
        <v>71052280</v>
      </c>
      <c r="H517" s="12">
        <v>71052301</v>
      </c>
      <c r="I517" s="12">
        <v>2</v>
      </c>
      <c r="J517" s="12" t="s">
        <v>13137</v>
      </c>
      <c r="K517" s="12">
        <v>71052302</v>
      </c>
      <c r="L517" s="12">
        <v>71052413</v>
      </c>
      <c r="M517" s="12" t="s">
        <v>13138</v>
      </c>
      <c r="N517" s="12" t="s">
        <v>13139</v>
      </c>
      <c r="O517" s="27">
        <v>71052027</v>
      </c>
      <c r="P517" s="27">
        <v>71052350</v>
      </c>
      <c r="Q517" s="12" t="s">
        <v>40</v>
      </c>
      <c r="R517" s="12">
        <v>0</v>
      </c>
      <c r="S517" s="12" t="s">
        <v>15996</v>
      </c>
      <c r="T517" s="27" t="s">
        <v>7</v>
      </c>
      <c r="U517" s="12" t="s">
        <v>1644</v>
      </c>
      <c r="V517" s="256">
        <v>149.58049535603715</v>
      </c>
      <c r="W517" s="256">
        <v>645.80428231562257</v>
      </c>
    </row>
    <row r="518" spans="1:23" x14ac:dyDescent="0.2">
      <c r="A518" s="12">
        <v>0.99999899999999997</v>
      </c>
      <c r="B518" s="255">
        <v>16</v>
      </c>
      <c r="C518" s="12">
        <v>71054012</v>
      </c>
      <c r="D518" s="12">
        <v>71054030</v>
      </c>
      <c r="E518" s="12">
        <v>2</v>
      </c>
      <c r="F518" s="12" t="s">
        <v>13140</v>
      </c>
      <c r="G518" s="12">
        <v>71054143</v>
      </c>
      <c r="H518" s="12">
        <v>71054163</v>
      </c>
      <c r="I518" s="12">
        <v>2</v>
      </c>
      <c r="J518" s="12" t="s">
        <v>13141</v>
      </c>
      <c r="K518" s="12">
        <v>71054031</v>
      </c>
      <c r="L518" s="12">
        <v>71054142</v>
      </c>
      <c r="M518" s="12" t="s">
        <v>13142</v>
      </c>
      <c r="N518" s="12" t="s">
        <v>13143</v>
      </c>
      <c r="O518" s="27">
        <v>71054072</v>
      </c>
      <c r="P518" s="27">
        <v>71054225</v>
      </c>
      <c r="Q518" s="12" t="s">
        <v>33</v>
      </c>
      <c r="R518" s="12">
        <v>0</v>
      </c>
      <c r="S518" s="12" t="s">
        <v>15997</v>
      </c>
      <c r="T518" s="27" t="s">
        <v>7</v>
      </c>
      <c r="U518" s="12" t="s">
        <v>1645</v>
      </c>
      <c r="V518" s="256">
        <v>47.56346749226006</v>
      </c>
      <c r="W518" s="256">
        <v>202.86201427438542</v>
      </c>
    </row>
    <row r="519" spans="1:23" x14ac:dyDescent="0.2">
      <c r="A519" s="12">
        <v>0.99999899999999997</v>
      </c>
      <c r="B519" s="255">
        <v>16</v>
      </c>
      <c r="C519" s="12">
        <v>71054227</v>
      </c>
      <c r="D519" s="12">
        <v>71054245</v>
      </c>
      <c r="E519" s="12">
        <v>5</v>
      </c>
      <c r="F519" s="12" t="s">
        <v>13144</v>
      </c>
      <c r="G519" s="12">
        <v>71054094</v>
      </c>
      <c r="H519" s="12">
        <v>71054114</v>
      </c>
      <c r="I519" s="12">
        <v>2</v>
      </c>
      <c r="J519" s="12" t="s">
        <v>13145</v>
      </c>
      <c r="K519" s="12">
        <v>71054115</v>
      </c>
      <c r="L519" s="12">
        <v>71054226</v>
      </c>
      <c r="M519" s="12" t="s">
        <v>13146</v>
      </c>
      <c r="N519" s="12" t="s">
        <v>13147</v>
      </c>
      <c r="O519" s="27">
        <v>71054072</v>
      </c>
      <c r="P519" s="27">
        <v>71054225</v>
      </c>
      <c r="Q519" s="12" t="s">
        <v>40</v>
      </c>
      <c r="R519" s="12">
        <v>0</v>
      </c>
      <c r="S519" s="12" t="s">
        <v>15998</v>
      </c>
      <c r="T519" s="27" t="s">
        <v>7</v>
      </c>
      <c r="U519" s="12" t="s">
        <v>1646</v>
      </c>
      <c r="V519" s="256">
        <v>25.840557275541794</v>
      </c>
      <c r="W519" s="256">
        <v>88.941316415543213</v>
      </c>
    </row>
    <row r="520" spans="1:23" x14ac:dyDescent="0.2">
      <c r="A520" s="12">
        <v>0.99999899999999997</v>
      </c>
      <c r="B520" s="255">
        <v>16</v>
      </c>
      <c r="C520" s="12">
        <v>71059237</v>
      </c>
      <c r="D520" s="12">
        <v>71059254</v>
      </c>
      <c r="E520" s="12">
        <v>2</v>
      </c>
      <c r="F520" s="12" t="s">
        <v>13148</v>
      </c>
      <c r="G520" s="12">
        <v>71059367</v>
      </c>
      <c r="H520" s="12">
        <v>71059388</v>
      </c>
      <c r="I520" s="12">
        <v>2</v>
      </c>
      <c r="J520" s="12" t="s">
        <v>13149</v>
      </c>
      <c r="K520" s="12">
        <v>71059255</v>
      </c>
      <c r="L520" s="12">
        <v>71059366</v>
      </c>
      <c r="M520" s="12" t="s">
        <v>13150</v>
      </c>
      <c r="N520" s="12" t="s">
        <v>13151</v>
      </c>
      <c r="O520" s="27">
        <v>71059281</v>
      </c>
      <c r="P520" s="27">
        <v>71059434</v>
      </c>
      <c r="Q520" s="12" t="s">
        <v>33</v>
      </c>
      <c r="R520" s="12">
        <v>0</v>
      </c>
      <c r="S520" s="12" t="s">
        <v>15999</v>
      </c>
      <c r="T520" s="27" t="s">
        <v>7</v>
      </c>
      <c r="U520" s="12" t="s">
        <v>1647</v>
      </c>
      <c r="V520" s="256">
        <v>22.591331269349844</v>
      </c>
      <c r="W520" s="256">
        <v>88.704361617763681</v>
      </c>
    </row>
    <row r="521" spans="1:23" x14ac:dyDescent="0.2">
      <c r="A521" s="12">
        <v>0.99999899999999997</v>
      </c>
      <c r="B521" s="255">
        <v>16</v>
      </c>
      <c r="C521" s="12">
        <v>71059449</v>
      </c>
      <c r="D521" s="12">
        <v>71059468</v>
      </c>
      <c r="E521" s="12">
        <v>2</v>
      </c>
      <c r="F521" s="12" t="s">
        <v>13152</v>
      </c>
      <c r="G521" s="12">
        <v>71059317</v>
      </c>
      <c r="H521" s="12">
        <v>71059336</v>
      </c>
      <c r="I521" s="12">
        <v>2</v>
      </c>
      <c r="J521" s="12" t="s">
        <v>13153</v>
      </c>
      <c r="K521" s="12">
        <v>71059337</v>
      </c>
      <c r="L521" s="12">
        <v>71059448</v>
      </c>
      <c r="M521" s="12" t="s">
        <v>13154</v>
      </c>
      <c r="N521" s="12" t="s">
        <v>13155</v>
      </c>
      <c r="O521" s="27">
        <v>71059281</v>
      </c>
      <c r="P521" s="27">
        <v>71059434</v>
      </c>
      <c r="Q521" s="12" t="s">
        <v>40</v>
      </c>
      <c r="R521" s="12">
        <v>0</v>
      </c>
      <c r="S521" s="12" t="s">
        <v>16000</v>
      </c>
      <c r="T521" s="27" t="s">
        <v>7</v>
      </c>
      <c r="U521" s="12" t="s">
        <v>1648</v>
      </c>
      <c r="V521" s="256">
        <v>91.809597523219807</v>
      </c>
      <c r="W521" s="256">
        <v>371.22394924662967</v>
      </c>
    </row>
    <row r="522" spans="1:23" x14ac:dyDescent="0.2">
      <c r="A522" s="12">
        <v>0.99999899999999997</v>
      </c>
      <c r="B522" s="255">
        <v>16</v>
      </c>
      <c r="C522" s="12">
        <v>71061450</v>
      </c>
      <c r="D522" s="12">
        <v>71061469</v>
      </c>
      <c r="E522" s="12">
        <v>2</v>
      </c>
      <c r="F522" s="12" t="s">
        <v>13156</v>
      </c>
      <c r="G522" s="12">
        <v>71061582</v>
      </c>
      <c r="H522" s="12">
        <v>71061601</v>
      </c>
      <c r="I522" s="12">
        <v>3</v>
      </c>
      <c r="J522" s="12" t="s">
        <v>13157</v>
      </c>
      <c r="K522" s="12">
        <v>71061470</v>
      </c>
      <c r="L522" s="12">
        <v>71061581</v>
      </c>
      <c r="M522" s="12" t="s">
        <v>13158</v>
      </c>
      <c r="N522" s="12" t="s">
        <v>13159</v>
      </c>
      <c r="O522" s="27">
        <v>71061488</v>
      </c>
      <c r="P522" s="27">
        <v>71061783</v>
      </c>
      <c r="Q522" s="12" t="s">
        <v>33</v>
      </c>
      <c r="R522" s="12">
        <v>0</v>
      </c>
      <c r="S522" s="12" t="s">
        <v>16001</v>
      </c>
      <c r="T522" s="27" t="s">
        <v>7</v>
      </c>
      <c r="U522" s="12" t="s">
        <v>1649</v>
      </c>
      <c r="V522" s="256">
        <v>101.25077399380805</v>
      </c>
      <c r="W522" s="256">
        <v>390.97684377478191</v>
      </c>
    </row>
    <row r="523" spans="1:23" x14ac:dyDescent="0.2">
      <c r="A523" s="12">
        <v>0.99999899999999997</v>
      </c>
      <c r="B523" s="255">
        <v>16</v>
      </c>
      <c r="C523" s="12">
        <v>71061672</v>
      </c>
      <c r="D523" s="12">
        <v>71061689</v>
      </c>
      <c r="E523" s="12">
        <v>2</v>
      </c>
      <c r="F523" s="12" t="s">
        <v>13160</v>
      </c>
      <c r="G523" s="12">
        <v>71061538</v>
      </c>
      <c r="H523" s="12">
        <v>71061559</v>
      </c>
      <c r="I523" s="12">
        <v>2</v>
      </c>
      <c r="J523" s="12" t="s">
        <v>13161</v>
      </c>
      <c r="K523" s="12">
        <v>71061560</v>
      </c>
      <c r="L523" s="12">
        <v>71061671</v>
      </c>
      <c r="M523" s="12" t="s">
        <v>13162</v>
      </c>
      <c r="N523" s="12" t="s">
        <v>13163</v>
      </c>
      <c r="O523" s="27">
        <v>71061488</v>
      </c>
      <c r="P523" s="27">
        <v>71061783</v>
      </c>
      <c r="Q523" s="12" t="s">
        <v>40</v>
      </c>
      <c r="R523" s="12">
        <v>0</v>
      </c>
      <c r="S523" s="12" t="s">
        <v>16002</v>
      </c>
      <c r="T523" s="27" t="s">
        <v>7</v>
      </c>
      <c r="U523" s="12" t="s">
        <v>1650</v>
      </c>
      <c r="V523" s="256">
        <v>103.89164086687306</v>
      </c>
      <c r="W523" s="256">
        <v>442.43045202220458</v>
      </c>
    </row>
    <row r="524" spans="1:23" x14ac:dyDescent="0.2">
      <c r="A524" s="12">
        <v>0.99999899999999997</v>
      </c>
      <c r="B524" s="255">
        <v>16</v>
      </c>
      <c r="C524" s="12">
        <v>71061647</v>
      </c>
      <c r="D524" s="12">
        <v>71061665</v>
      </c>
      <c r="E524" s="12">
        <v>2</v>
      </c>
      <c r="F524" s="12" t="s">
        <v>13164</v>
      </c>
      <c r="G524" s="12">
        <v>71061778</v>
      </c>
      <c r="H524" s="12">
        <v>71061798</v>
      </c>
      <c r="I524" s="12">
        <v>2</v>
      </c>
      <c r="J524" s="12" t="s">
        <v>13165</v>
      </c>
      <c r="K524" s="12">
        <v>71061666</v>
      </c>
      <c r="L524" s="12">
        <v>71061777</v>
      </c>
      <c r="M524" s="12" t="s">
        <v>13166</v>
      </c>
      <c r="N524" s="12" t="s">
        <v>13167</v>
      </c>
      <c r="O524" s="27">
        <v>71061488</v>
      </c>
      <c r="P524" s="27">
        <v>71061783</v>
      </c>
      <c r="Q524" s="12" t="s">
        <v>33</v>
      </c>
      <c r="R524" s="12">
        <v>0</v>
      </c>
      <c r="S524" s="12" t="s">
        <v>16003</v>
      </c>
      <c r="T524" s="27" t="s">
        <v>7</v>
      </c>
      <c r="U524" s="12" t="s">
        <v>1651</v>
      </c>
      <c r="V524" s="256">
        <v>128.61609907120743</v>
      </c>
      <c r="W524" s="256">
        <v>489.68643933386204</v>
      </c>
    </row>
    <row r="525" spans="1:23" x14ac:dyDescent="0.2">
      <c r="A525" s="12">
        <v>0.99999899999999997</v>
      </c>
      <c r="B525" s="255">
        <v>16</v>
      </c>
      <c r="C525" s="12">
        <v>71061871</v>
      </c>
      <c r="D525" s="12">
        <v>71061888</v>
      </c>
      <c r="E525" s="12">
        <v>2</v>
      </c>
      <c r="F525" s="12" t="s">
        <v>13168</v>
      </c>
      <c r="G525" s="12">
        <v>71061737</v>
      </c>
      <c r="H525" s="12">
        <v>71061758</v>
      </c>
      <c r="I525" s="12">
        <v>2</v>
      </c>
      <c r="J525" s="12" t="s">
        <v>13169</v>
      </c>
      <c r="K525" s="12">
        <v>71061759</v>
      </c>
      <c r="L525" s="12">
        <v>71061870</v>
      </c>
      <c r="M525" s="12" t="s">
        <v>13170</v>
      </c>
      <c r="N525" s="12" t="s">
        <v>13171</v>
      </c>
      <c r="O525" s="27">
        <v>71061488</v>
      </c>
      <c r="P525" s="27">
        <v>71061783</v>
      </c>
      <c r="Q525" s="12" t="s">
        <v>40</v>
      </c>
      <c r="R525" s="12">
        <v>0</v>
      </c>
      <c r="S525" s="12" t="s">
        <v>16004</v>
      </c>
      <c r="T525" s="27" t="s">
        <v>7</v>
      </c>
      <c r="U525" s="12" t="s">
        <v>1652</v>
      </c>
      <c r="V525" s="256">
        <v>62.475232198142415</v>
      </c>
      <c r="W525" s="256">
        <v>196.03172085646312</v>
      </c>
    </row>
    <row r="526" spans="1:23" x14ac:dyDescent="0.2">
      <c r="A526" s="12">
        <v>0.99999899999999997</v>
      </c>
      <c r="B526" s="255">
        <v>16</v>
      </c>
      <c r="C526" s="12">
        <v>71065524</v>
      </c>
      <c r="D526" s="12">
        <v>71065542</v>
      </c>
      <c r="E526" s="12">
        <v>2</v>
      </c>
      <c r="F526" s="12" t="s">
        <v>13172</v>
      </c>
      <c r="G526" s="12">
        <v>71065655</v>
      </c>
      <c r="H526" s="12">
        <v>71065675</v>
      </c>
      <c r="I526" s="12">
        <v>2</v>
      </c>
      <c r="J526" s="12" t="s">
        <v>13173</v>
      </c>
      <c r="K526" s="12">
        <v>71065543</v>
      </c>
      <c r="L526" s="12">
        <v>71065654</v>
      </c>
      <c r="M526" s="12" t="s">
        <v>13174</v>
      </c>
      <c r="N526" s="12" t="s">
        <v>13175</v>
      </c>
      <c r="O526" s="27">
        <v>71065577</v>
      </c>
      <c r="P526" s="27">
        <v>71065825</v>
      </c>
      <c r="Q526" s="12" t="s">
        <v>33</v>
      </c>
      <c r="R526" s="12">
        <v>0</v>
      </c>
      <c r="S526" s="12" t="s">
        <v>16005</v>
      </c>
      <c r="T526" s="27" t="s">
        <v>7</v>
      </c>
      <c r="U526" s="12" t="s">
        <v>1653</v>
      </c>
      <c r="V526" s="256">
        <v>89.239938080495349</v>
      </c>
      <c r="W526" s="256">
        <v>479.22950039651073</v>
      </c>
    </row>
    <row r="527" spans="1:23" x14ac:dyDescent="0.2">
      <c r="A527" s="12">
        <v>0.99999899999999997</v>
      </c>
      <c r="B527" s="255">
        <v>16</v>
      </c>
      <c r="C527" s="12">
        <v>71065764</v>
      </c>
      <c r="D527" s="12">
        <v>71065781</v>
      </c>
      <c r="E527" s="12">
        <v>2</v>
      </c>
      <c r="F527" s="12" t="s">
        <v>13176</v>
      </c>
      <c r="G527" s="12">
        <v>71065630</v>
      </c>
      <c r="H527" s="12">
        <v>71065651</v>
      </c>
      <c r="I527" s="12">
        <v>2</v>
      </c>
      <c r="J527" s="12" t="s">
        <v>13177</v>
      </c>
      <c r="K527" s="12">
        <v>71065652</v>
      </c>
      <c r="L527" s="12">
        <v>71065763</v>
      </c>
      <c r="M527" s="12" t="s">
        <v>13178</v>
      </c>
      <c r="N527" s="12" t="s">
        <v>13179</v>
      </c>
      <c r="O527" s="27">
        <v>71065577</v>
      </c>
      <c r="P527" s="27">
        <v>71065825</v>
      </c>
      <c r="Q527" s="12" t="s">
        <v>40</v>
      </c>
      <c r="R527" s="12">
        <v>0</v>
      </c>
      <c r="S527" s="12" t="s">
        <v>16006</v>
      </c>
      <c r="T527" s="27" t="s">
        <v>7</v>
      </c>
      <c r="U527" s="12" t="s">
        <v>1654</v>
      </c>
      <c r="V527" s="256">
        <v>118.984520123839</v>
      </c>
      <c r="W527" s="256">
        <v>514.7817605075337</v>
      </c>
    </row>
    <row r="528" spans="1:23" x14ac:dyDescent="0.2">
      <c r="A528" s="12">
        <v>0.99999899999999997</v>
      </c>
      <c r="B528" s="255">
        <v>16</v>
      </c>
      <c r="C528" s="12">
        <v>71065740</v>
      </c>
      <c r="D528" s="12">
        <v>71065756</v>
      </c>
      <c r="E528" s="12">
        <v>2</v>
      </c>
      <c r="F528" s="12" t="s">
        <v>13180</v>
      </c>
      <c r="G528" s="12">
        <v>71065869</v>
      </c>
      <c r="H528" s="12">
        <v>71065891</v>
      </c>
      <c r="I528" s="12">
        <v>2</v>
      </c>
      <c r="J528" s="12" t="s">
        <v>13181</v>
      </c>
      <c r="K528" s="12">
        <v>71065757</v>
      </c>
      <c r="L528" s="12">
        <v>71065868</v>
      </c>
      <c r="M528" s="12" t="s">
        <v>13182</v>
      </c>
      <c r="N528" s="12" t="s">
        <v>13183</v>
      </c>
      <c r="O528" s="27">
        <v>71065577</v>
      </c>
      <c r="P528" s="27">
        <v>71065825</v>
      </c>
      <c r="Q528" s="12" t="s">
        <v>33</v>
      </c>
      <c r="R528" s="12">
        <v>0</v>
      </c>
      <c r="S528" s="12" t="s">
        <v>16007</v>
      </c>
      <c r="T528" s="27" t="s">
        <v>7</v>
      </c>
      <c r="U528" s="12" t="s">
        <v>1655</v>
      </c>
      <c r="V528" s="256">
        <v>117.26934984520123</v>
      </c>
      <c r="W528" s="256">
        <v>541.13322759714515</v>
      </c>
    </row>
    <row r="529" spans="1:23" x14ac:dyDescent="0.2">
      <c r="A529" s="12">
        <v>0.99999899999999997</v>
      </c>
      <c r="B529" s="255">
        <v>16</v>
      </c>
      <c r="C529" s="12">
        <v>71094376</v>
      </c>
      <c r="D529" s="12">
        <v>71094393</v>
      </c>
      <c r="E529" s="12">
        <v>2</v>
      </c>
      <c r="F529" s="12" t="s">
        <v>13184</v>
      </c>
      <c r="G529" s="12">
        <v>71094506</v>
      </c>
      <c r="H529" s="12">
        <v>71094527</v>
      </c>
      <c r="I529" s="12">
        <v>2</v>
      </c>
      <c r="J529" s="12" t="s">
        <v>13185</v>
      </c>
      <c r="K529" s="12">
        <v>71094394</v>
      </c>
      <c r="L529" s="12">
        <v>71094505</v>
      </c>
      <c r="M529" s="12" t="s">
        <v>13186</v>
      </c>
      <c r="N529" s="12" t="s">
        <v>13187</v>
      </c>
      <c r="O529" s="27">
        <v>71094402</v>
      </c>
      <c r="P529" s="27">
        <v>71094564</v>
      </c>
      <c r="Q529" s="12" t="s">
        <v>33</v>
      </c>
      <c r="R529" s="12">
        <v>0</v>
      </c>
      <c r="S529" s="12" t="s">
        <v>16008</v>
      </c>
      <c r="T529" s="27" t="s">
        <v>7</v>
      </c>
      <c r="U529" s="12" t="s">
        <v>1656</v>
      </c>
      <c r="V529" s="256">
        <v>119.42569659442725</v>
      </c>
      <c r="W529" s="256">
        <v>643.67803330689924</v>
      </c>
    </row>
    <row r="530" spans="1:23" x14ac:dyDescent="0.2">
      <c r="A530" s="12">
        <v>0.99999899999999997</v>
      </c>
      <c r="B530" s="255">
        <v>16</v>
      </c>
      <c r="C530" s="12">
        <v>71094617</v>
      </c>
      <c r="D530" s="12">
        <v>71094635</v>
      </c>
      <c r="E530" s="12">
        <v>2</v>
      </c>
      <c r="F530" s="12" t="s">
        <v>13188</v>
      </c>
      <c r="G530" s="12">
        <v>71094484</v>
      </c>
      <c r="H530" s="12">
        <v>71094504</v>
      </c>
      <c r="I530" s="12">
        <v>2</v>
      </c>
      <c r="J530" s="12" t="s">
        <v>13189</v>
      </c>
      <c r="K530" s="12">
        <v>71094505</v>
      </c>
      <c r="L530" s="12">
        <v>71094616</v>
      </c>
      <c r="M530" s="12" t="s">
        <v>13190</v>
      </c>
      <c r="N530" s="12" t="s">
        <v>13191</v>
      </c>
      <c r="O530" s="27">
        <v>71094402</v>
      </c>
      <c r="P530" s="27">
        <v>71094564</v>
      </c>
      <c r="Q530" s="12" t="s">
        <v>40</v>
      </c>
      <c r="R530" s="12">
        <v>0</v>
      </c>
      <c r="S530" s="12" t="s">
        <v>16009</v>
      </c>
      <c r="T530" s="27" t="s">
        <v>7</v>
      </c>
      <c r="U530" s="12" t="s">
        <v>1657</v>
      </c>
      <c r="V530" s="256">
        <v>41.349845201238388</v>
      </c>
      <c r="W530" s="256">
        <v>171.14559873116573</v>
      </c>
    </row>
    <row r="531" spans="1:23" x14ac:dyDescent="0.2">
      <c r="A531" s="12">
        <v>0.99999899999999997</v>
      </c>
      <c r="B531" s="255">
        <v>16</v>
      </c>
      <c r="C531" s="12">
        <v>71096046</v>
      </c>
      <c r="D531" s="12">
        <v>71096065</v>
      </c>
      <c r="E531" s="12">
        <v>2</v>
      </c>
      <c r="F531" s="12" t="s">
        <v>13192</v>
      </c>
      <c r="G531" s="12">
        <v>71096178</v>
      </c>
      <c r="H531" s="12">
        <v>71096197</v>
      </c>
      <c r="I531" s="12">
        <v>2</v>
      </c>
      <c r="J531" s="12" t="s">
        <v>13193</v>
      </c>
      <c r="K531" s="12">
        <v>71096066</v>
      </c>
      <c r="L531" s="12">
        <v>71096177</v>
      </c>
      <c r="M531" s="12" t="s">
        <v>13194</v>
      </c>
      <c r="N531" s="12" t="s">
        <v>13195</v>
      </c>
      <c r="O531" s="27">
        <v>71096067</v>
      </c>
      <c r="P531" s="27">
        <v>71096241</v>
      </c>
      <c r="Q531" s="12" t="s">
        <v>33</v>
      </c>
      <c r="R531" s="12">
        <v>0</v>
      </c>
      <c r="S531" s="12" t="s">
        <v>16010</v>
      </c>
      <c r="T531" s="27" t="s">
        <v>7</v>
      </c>
      <c r="U531" s="12" t="s">
        <v>1658</v>
      </c>
      <c r="V531" s="256">
        <v>23.953560371517028</v>
      </c>
      <c r="W531" s="256">
        <v>110.77446471054718</v>
      </c>
    </row>
    <row r="532" spans="1:23" x14ac:dyDescent="0.2">
      <c r="A532" s="12">
        <v>0.99999899999999997</v>
      </c>
      <c r="B532" s="255">
        <v>16</v>
      </c>
      <c r="C532" s="12">
        <v>71096288</v>
      </c>
      <c r="D532" s="12">
        <v>71096307</v>
      </c>
      <c r="E532" s="12">
        <v>2</v>
      </c>
      <c r="F532" s="12" t="s">
        <v>13196</v>
      </c>
      <c r="G532" s="12">
        <v>71096156</v>
      </c>
      <c r="H532" s="12">
        <v>71096175</v>
      </c>
      <c r="I532" s="12">
        <v>2</v>
      </c>
      <c r="J532" s="12" t="s">
        <v>13197</v>
      </c>
      <c r="K532" s="12">
        <v>71096176</v>
      </c>
      <c r="L532" s="12">
        <v>71096287</v>
      </c>
      <c r="M532" s="12" t="s">
        <v>13198</v>
      </c>
      <c r="N532" s="12" t="s">
        <v>13199</v>
      </c>
      <c r="O532" s="27">
        <v>71096067</v>
      </c>
      <c r="P532" s="27">
        <v>71096241</v>
      </c>
      <c r="Q532" s="12" t="s">
        <v>40</v>
      </c>
      <c r="R532" s="12">
        <v>0</v>
      </c>
      <c r="S532" s="12" t="s">
        <v>16011</v>
      </c>
      <c r="T532" s="27" t="s">
        <v>7</v>
      </c>
      <c r="U532" s="12" t="s">
        <v>1659</v>
      </c>
      <c r="V532" s="256">
        <v>14.269349845201239</v>
      </c>
      <c r="W532" s="256">
        <v>67.856304520222039</v>
      </c>
    </row>
    <row r="533" spans="1:23" x14ac:dyDescent="0.2">
      <c r="A533" s="12">
        <v>0.99999899999999997</v>
      </c>
      <c r="B533" s="255">
        <v>16</v>
      </c>
      <c r="C533" s="12">
        <v>71098580</v>
      </c>
      <c r="D533" s="12">
        <v>71098598</v>
      </c>
      <c r="E533" s="12">
        <v>2</v>
      </c>
      <c r="F533" s="12" t="s">
        <v>13200</v>
      </c>
      <c r="G533" s="12">
        <v>71098711</v>
      </c>
      <c r="H533" s="12">
        <v>71098731</v>
      </c>
      <c r="I533" s="12">
        <v>2</v>
      </c>
      <c r="J533" s="12" t="s">
        <v>13201</v>
      </c>
      <c r="K533" s="12">
        <v>71098599</v>
      </c>
      <c r="L533" s="12">
        <v>71098710</v>
      </c>
      <c r="M533" s="12" t="s">
        <v>13202</v>
      </c>
      <c r="N533" s="12" t="s">
        <v>13203</v>
      </c>
      <c r="O533" s="27">
        <v>71098603</v>
      </c>
      <c r="P533" s="27">
        <v>71098748</v>
      </c>
      <c r="Q533" s="12" t="s">
        <v>33</v>
      </c>
      <c r="R533" s="12">
        <v>0</v>
      </c>
      <c r="S533" s="12" t="s">
        <v>16012</v>
      </c>
      <c r="T533" s="27" t="s">
        <v>7</v>
      </c>
      <c r="U533" s="12" t="s">
        <v>1660</v>
      </c>
      <c r="V533" s="256">
        <v>11.712074303405572</v>
      </c>
      <c r="W533" s="256">
        <v>50.464869151467092</v>
      </c>
    </row>
    <row r="534" spans="1:23" x14ac:dyDescent="0.2">
      <c r="A534" s="12">
        <v>0.99999899999999997</v>
      </c>
      <c r="B534" s="255">
        <v>16</v>
      </c>
      <c r="C534" s="12">
        <v>71098822</v>
      </c>
      <c r="D534" s="12">
        <v>71098841</v>
      </c>
      <c r="E534" s="12">
        <v>0</v>
      </c>
      <c r="F534" s="12" t="s">
        <v>13204</v>
      </c>
      <c r="G534" s="12">
        <v>71098690</v>
      </c>
      <c r="H534" s="12">
        <v>71098709</v>
      </c>
      <c r="I534" s="12">
        <v>2</v>
      </c>
      <c r="J534" s="12" t="s">
        <v>13205</v>
      </c>
      <c r="K534" s="12">
        <v>71098710</v>
      </c>
      <c r="L534" s="12">
        <v>71098821</v>
      </c>
      <c r="M534" s="12" t="s">
        <v>13206</v>
      </c>
      <c r="N534" s="12" t="s">
        <v>13207</v>
      </c>
      <c r="O534" s="27">
        <v>71098603</v>
      </c>
      <c r="P534" s="27">
        <v>71098748</v>
      </c>
      <c r="Q534" s="12" t="s">
        <v>40</v>
      </c>
      <c r="R534" s="12">
        <v>0</v>
      </c>
      <c r="S534" s="12" t="s">
        <v>16013</v>
      </c>
      <c r="T534" s="27" t="s">
        <v>7</v>
      </c>
      <c r="U534" s="12" t="s">
        <v>1661</v>
      </c>
      <c r="V534" s="256">
        <v>110.75232198142415</v>
      </c>
      <c r="W534" s="256">
        <v>399.77494052339415</v>
      </c>
    </row>
    <row r="535" spans="1:23" x14ac:dyDescent="0.2">
      <c r="A535" s="12">
        <v>0.99999899999999997</v>
      </c>
      <c r="B535" s="255">
        <v>16</v>
      </c>
      <c r="C535" s="12">
        <v>71098822</v>
      </c>
      <c r="D535" s="12">
        <v>71098841</v>
      </c>
      <c r="E535" s="12">
        <v>0</v>
      </c>
      <c r="F535" s="12" t="s">
        <v>13208</v>
      </c>
      <c r="G535" s="12">
        <v>71098690</v>
      </c>
      <c r="H535" s="12">
        <v>71098709</v>
      </c>
      <c r="I535" s="12">
        <v>2</v>
      </c>
      <c r="J535" s="12" t="s">
        <v>13205</v>
      </c>
      <c r="K535" s="12">
        <v>71098710</v>
      </c>
      <c r="L535" s="12">
        <v>71098821</v>
      </c>
      <c r="M535" s="12" t="s">
        <v>13206</v>
      </c>
      <c r="N535" s="12" t="s">
        <v>13209</v>
      </c>
      <c r="O535" s="27">
        <v>71098603</v>
      </c>
      <c r="P535" s="27">
        <v>71098748</v>
      </c>
      <c r="Q535" s="12" t="s">
        <v>40</v>
      </c>
      <c r="R535" s="12">
        <v>0</v>
      </c>
      <c r="S535" s="12" t="s">
        <v>16013</v>
      </c>
      <c r="T535" s="27" t="s">
        <v>7</v>
      </c>
      <c r="U535" s="12" t="s">
        <v>1662</v>
      </c>
      <c r="V535" s="256">
        <v>110.75232198142415</v>
      </c>
      <c r="W535" s="256">
        <v>399.77494052339415</v>
      </c>
    </row>
    <row r="536" spans="1:23" x14ac:dyDescent="0.2">
      <c r="A536" s="12">
        <v>0.97499999999999998</v>
      </c>
      <c r="B536" s="255">
        <v>16</v>
      </c>
      <c r="C536" s="12">
        <v>71101126</v>
      </c>
      <c r="D536" s="12">
        <v>71101141</v>
      </c>
      <c r="E536" s="12">
        <v>5</v>
      </c>
      <c r="F536" s="12" t="s">
        <v>13210</v>
      </c>
      <c r="G536" s="12">
        <v>71101254</v>
      </c>
      <c r="H536" s="12">
        <v>71101277</v>
      </c>
      <c r="I536" s="12">
        <v>1</v>
      </c>
      <c r="J536" s="12" t="s">
        <v>13211</v>
      </c>
      <c r="K536" s="12">
        <v>71101142</v>
      </c>
      <c r="L536" s="12">
        <v>71101253</v>
      </c>
      <c r="M536" s="12" t="s">
        <v>13212</v>
      </c>
      <c r="N536" s="12" t="s">
        <v>13213</v>
      </c>
      <c r="O536" s="27">
        <v>71101142</v>
      </c>
      <c r="P536" s="27">
        <v>71101298</v>
      </c>
      <c r="Q536" s="12" t="s">
        <v>33</v>
      </c>
      <c r="R536" s="12">
        <v>0</v>
      </c>
      <c r="S536" s="12" t="s">
        <v>16014</v>
      </c>
      <c r="T536" s="27" t="s">
        <v>7</v>
      </c>
      <c r="U536" s="12" t="s">
        <v>1663</v>
      </c>
      <c r="V536" s="256">
        <v>133.05572755417955</v>
      </c>
      <c r="W536" s="256">
        <v>433.41459159397306</v>
      </c>
    </row>
    <row r="537" spans="1:23" x14ac:dyDescent="0.2">
      <c r="A537" s="12">
        <v>0.97499999999999998</v>
      </c>
      <c r="B537" s="255">
        <v>16</v>
      </c>
      <c r="C537" s="12">
        <v>71101126</v>
      </c>
      <c r="D537" s="12">
        <v>71101141</v>
      </c>
      <c r="E537" s="12">
        <v>5</v>
      </c>
      <c r="F537" s="12" t="s">
        <v>13210</v>
      </c>
      <c r="G537" s="12">
        <v>71101254</v>
      </c>
      <c r="H537" s="12">
        <v>71101277</v>
      </c>
      <c r="I537" s="12">
        <v>1</v>
      </c>
      <c r="J537" s="12" t="s">
        <v>13214</v>
      </c>
      <c r="K537" s="12">
        <v>71101142</v>
      </c>
      <c r="L537" s="12">
        <v>71101253</v>
      </c>
      <c r="M537" s="12" t="s">
        <v>13212</v>
      </c>
      <c r="N537" s="12" t="s">
        <v>13215</v>
      </c>
      <c r="O537" s="27">
        <v>71101142</v>
      </c>
      <c r="P537" s="27">
        <v>71101298</v>
      </c>
      <c r="Q537" s="12" t="s">
        <v>33</v>
      </c>
      <c r="R537" s="12">
        <v>0</v>
      </c>
      <c r="S537" s="12" t="s">
        <v>16014</v>
      </c>
      <c r="T537" s="27" t="s">
        <v>7</v>
      </c>
      <c r="U537" s="12" t="s">
        <v>1664</v>
      </c>
      <c r="V537" s="256">
        <v>133.05572755417955</v>
      </c>
      <c r="W537" s="256">
        <v>433.41459159397306</v>
      </c>
    </row>
    <row r="538" spans="1:23" x14ac:dyDescent="0.2">
      <c r="A538" s="12">
        <v>0.99999899999999997</v>
      </c>
      <c r="B538" s="255">
        <v>16</v>
      </c>
      <c r="C538" s="12">
        <v>71101312</v>
      </c>
      <c r="D538" s="12">
        <v>71101331</v>
      </c>
      <c r="E538" s="12">
        <v>2</v>
      </c>
      <c r="F538" s="12" t="s">
        <v>13216</v>
      </c>
      <c r="G538" s="12">
        <v>71101180</v>
      </c>
      <c r="H538" s="12">
        <v>71101199</v>
      </c>
      <c r="I538" s="12">
        <v>2</v>
      </c>
      <c r="J538" s="12" t="s">
        <v>13217</v>
      </c>
      <c r="K538" s="12">
        <v>71101200</v>
      </c>
      <c r="L538" s="12">
        <v>71101311</v>
      </c>
      <c r="M538" s="12" t="s">
        <v>13218</v>
      </c>
      <c r="N538" s="12" t="s">
        <v>13219</v>
      </c>
      <c r="O538" s="27">
        <v>71101142</v>
      </c>
      <c r="P538" s="27">
        <v>71101298</v>
      </c>
      <c r="Q538" s="12" t="s">
        <v>40</v>
      </c>
      <c r="R538" s="12">
        <v>0</v>
      </c>
      <c r="S538" s="12" t="s">
        <v>16015</v>
      </c>
      <c r="T538" s="27" t="s">
        <v>7</v>
      </c>
      <c r="U538" s="12" t="s">
        <v>1665</v>
      </c>
      <c r="V538" s="256">
        <v>45.640866873065015</v>
      </c>
      <c r="W538" s="256">
        <v>207.12228390166536</v>
      </c>
    </row>
    <row r="539" spans="1:23" x14ac:dyDescent="0.2">
      <c r="A539" s="12">
        <v>0.99999899999999997</v>
      </c>
      <c r="B539" s="255">
        <v>16</v>
      </c>
      <c r="C539" s="12">
        <v>71103117</v>
      </c>
      <c r="D539" s="12">
        <v>71103134</v>
      </c>
      <c r="E539" s="12">
        <v>2</v>
      </c>
      <c r="F539" s="12" t="s">
        <v>13220</v>
      </c>
      <c r="G539" s="12">
        <v>71103247</v>
      </c>
      <c r="H539" s="12">
        <v>71103268</v>
      </c>
      <c r="I539" s="12">
        <v>2</v>
      </c>
      <c r="J539" s="12" t="s">
        <v>13221</v>
      </c>
      <c r="K539" s="12">
        <v>71103135</v>
      </c>
      <c r="L539" s="12">
        <v>71103246</v>
      </c>
      <c r="M539" s="12" t="s">
        <v>13222</v>
      </c>
      <c r="N539" s="12" t="s">
        <v>13223</v>
      </c>
      <c r="O539" s="27">
        <v>71103165</v>
      </c>
      <c r="P539" s="27">
        <v>71103410</v>
      </c>
      <c r="Q539" s="12" t="s">
        <v>33</v>
      </c>
      <c r="R539" s="12">
        <v>0</v>
      </c>
      <c r="S539" s="12" t="s">
        <v>16016</v>
      </c>
      <c r="T539" s="27" t="s">
        <v>7</v>
      </c>
      <c r="U539" s="12" t="s">
        <v>1666</v>
      </c>
      <c r="V539" s="256">
        <v>49.6656346749226</v>
      </c>
      <c r="W539" s="256">
        <v>178.26946867565425</v>
      </c>
    </row>
    <row r="540" spans="1:23" x14ac:dyDescent="0.2">
      <c r="A540" s="12">
        <v>0.97499999999999998</v>
      </c>
      <c r="B540" s="255">
        <v>16</v>
      </c>
      <c r="C540" s="12">
        <v>71103327</v>
      </c>
      <c r="D540" s="12">
        <v>71103344</v>
      </c>
      <c r="E540" s="12">
        <v>2</v>
      </c>
      <c r="F540" s="12" t="s">
        <v>13224</v>
      </c>
      <c r="G540" s="12">
        <v>71103193</v>
      </c>
      <c r="H540" s="12">
        <v>71103214</v>
      </c>
      <c r="I540" s="12">
        <v>2</v>
      </c>
      <c r="J540" s="12" t="s">
        <v>13225</v>
      </c>
      <c r="K540" s="12">
        <v>71103215</v>
      </c>
      <c r="L540" s="12">
        <v>71103326</v>
      </c>
      <c r="M540" s="12" t="s">
        <v>13226</v>
      </c>
      <c r="N540" s="12" t="s">
        <v>13227</v>
      </c>
      <c r="O540" s="27">
        <v>71103165</v>
      </c>
      <c r="P540" s="27">
        <v>71103410</v>
      </c>
      <c r="Q540" s="12" t="s">
        <v>40</v>
      </c>
      <c r="R540" s="12">
        <v>0</v>
      </c>
      <c r="S540" s="12" t="s">
        <v>16017</v>
      </c>
      <c r="T540" s="27" t="s">
        <v>7</v>
      </c>
      <c r="U540" s="12" t="s">
        <v>1667</v>
      </c>
      <c r="V540" s="256">
        <v>72.599071207430342</v>
      </c>
      <c r="W540" s="256">
        <v>254.83521015067407</v>
      </c>
    </row>
    <row r="541" spans="1:23" x14ac:dyDescent="0.2">
      <c r="A541" s="12">
        <v>0.99999899999999997</v>
      </c>
      <c r="B541" s="255">
        <v>16</v>
      </c>
      <c r="C541" s="12">
        <v>71103295</v>
      </c>
      <c r="D541" s="12">
        <v>71103314</v>
      </c>
      <c r="E541" s="12">
        <v>2</v>
      </c>
      <c r="F541" s="12" t="s">
        <v>13228</v>
      </c>
      <c r="G541" s="12">
        <v>71103427</v>
      </c>
      <c r="H541" s="12">
        <v>71103446</v>
      </c>
      <c r="I541" s="12">
        <v>2</v>
      </c>
      <c r="J541" s="12" t="s">
        <v>13229</v>
      </c>
      <c r="K541" s="12">
        <v>71103315</v>
      </c>
      <c r="L541" s="12">
        <v>71103426</v>
      </c>
      <c r="M541" s="12" t="s">
        <v>13230</v>
      </c>
      <c r="N541" s="12" t="s">
        <v>13231</v>
      </c>
      <c r="O541" s="27">
        <v>71103165</v>
      </c>
      <c r="P541" s="27">
        <v>71103410</v>
      </c>
      <c r="Q541" s="12" t="s">
        <v>33</v>
      </c>
      <c r="R541" s="12">
        <v>0</v>
      </c>
      <c r="S541" s="12" t="s">
        <v>16018</v>
      </c>
      <c r="T541" s="27" t="s">
        <v>7</v>
      </c>
      <c r="U541" s="12" t="s">
        <v>1668</v>
      </c>
      <c r="V541" s="256">
        <v>99.095975232198143</v>
      </c>
      <c r="W541" s="256">
        <v>289.80729579698652</v>
      </c>
    </row>
    <row r="542" spans="1:23" x14ac:dyDescent="0.2">
      <c r="A542" s="12">
        <v>0.99999899999999997</v>
      </c>
      <c r="B542" s="255">
        <v>16</v>
      </c>
      <c r="C542" s="12">
        <v>71113714</v>
      </c>
      <c r="D542" s="12">
        <v>71113731</v>
      </c>
      <c r="E542" s="12">
        <v>2</v>
      </c>
      <c r="F542" s="12" t="s">
        <v>13232</v>
      </c>
      <c r="G542" s="12">
        <v>71113844</v>
      </c>
      <c r="H542" s="12">
        <v>71113865</v>
      </c>
      <c r="I542" s="12">
        <v>2</v>
      </c>
      <c r="J542" s="12" t="s">
        <v>13233</v>
      </c>
      <c r="K542" s="12">
        <v>71113732</v>
      </c>
      <c r="L542" s="12">
        <v>71113843</v>
      </c>
      <c r="M542" s="12" t="s">
        <v>13234</v>
      </c>
      <c r="N542" s="12" t="s">
        <v>13235</v>
      </c>
      <c r="O542" s="27">
        <v>71113783</v>
      </c>
      <c r="P542" s="27">
        <v>71113860</v>
      </c>
      <c r="Q542" s="12" t="s">
        <v>33</v>
      </c>
      <c r="R542" s="12">
        <v>0</v>
      </c>
      <c r="S542" s="12" t="s">
        <v>16019</v>
      </c>
      <c r="T542" s="27" t="s">
        <v>7</v>
      </c>
      <c r="U542" s="12" t="s">
        <v>1669</v>
      </c>
      <c r="V542" s="256">
        <v>40.143962848297214</v>
      </c>
      <c r="W542" s="256">
        <v>163.46026962727993</v>
      </c>
    </row>
    <row r="543" spans="1:23" x14ac:dyDescent="0.2">
      <c r="A543" s="12">
        <v>0.99999899999999997</v>
      </c>
      <c r="B543" s="255">
        <v>16</v>
      </c>
      <c r="C543" s="12">
        <v>71113934</v>
      </c>
      <c r="D543" s="12">
        <v>71113953</v>
      </c>
      <c r="E543" s="12">
        <v>2</v>
      </c>
      <c r="F543" s="12" t="s">
        <v>13236</v>
      </c>
      <c r="G543" s="12">
        <v>71113802</v>
      </c>
      <c r="H543" s="12">
        <v>71113821</v>
      </c>
      <c r="I543" s="12">
        <v>2</v>
      </c>
      <c r="J543" s="12" t="s">
        <v>13237</v>
      </c>
      <c r="K543" s="12">
        <v>71113822</v>
      </c>
      <c r="L543" s="12">
        <v>71113933</v>
      </c>
      <c r="M543" s="12" t="s">
        <v>13238</v>
      </c>
      <c r="N543" s="12" t="s">
        <v>13239</v>
      </c>
      <c r="O543" s="27">
        <v>71113783</v>
      </c>
      <c r="P543" s="27">
        <v>71113860</v>
      </c>
      <c r="Q543" s="12" t="s">
        <v>40</v>
      </c>
      <c r="R543" s="12">
        <v>0</v>
      </c>
      <c r="S543" s="12" t="s">
        <v>16020</v>
      </c>
      <c r="T543" s="27" t="s">
        <v>7</v>
      </c>
      <c r="U543" s="12" t="s">
        <v>1670</v>
      </c>
      <c r="V543" s="256">
        <v>63.645510835913313</v>
      </c>
      <c r="W543" s="256">
        <v>234.72038065027755</v>
      </c>
    </row>
    <row r="544" spans="1:23" x14ac:dyDescent="0.2">
      <c r="A544" s="12">
        <v>0.99999899999999997</v>
      </c>
      <c r="B544" s="255">
        <v>16</v>
      </c>
      <c r="C544" s="12">
        <v>71122168</v>
      </c>
      <c r="D544" s="12">
        <v>71122187</v>
      </c>
      <c r="E544" s="12">
        <v>3</v>
      </c>
      <c r="F544" s="12" t="s">
        <v>13240</v>
      </c>
      <c r="G544" s="12">
        <v>71122300</v>
      </c>
      <c r="H544" s="12">
        <v>71122319</v>
      </c>
      <c r="I544" s="12">
        <v>3</v>
      </c>
      <c r="J544" s="12" t="s">
        <v>13241</v>
      </c>
      <c r="K544" s="12">
        <v>71122188</v>
      </c>
      <c r="L544" s="12">
        <v>71122299</v>
      </c>
      <c r="M544" s="12" t="s">
        <v>13242</v>
      </c>
      <c r="N544" s="12" t="s">
        <v>13243</v>
      </c>
      <c r="O544" s="27">
        <v>71122199</v>
      </c>
      <c r="P544" s="27">
        <v>71122432</v>
      </c>
      <c r="Q544" s="12" t="s">
        <v>33</v>
      </c>
      <c r="R544" s="12">
        <v>0</v>
      </c>
      <c r="S544" s="12" t="s">
        <v>16021</v>
      </c>
      <c r="T544" s="27" t="s">
        <v>7</v>
      </c>
      <c r="U544" s="12" t="s">
        <v>1671</v>
      </c>
      <c r="V544" s="256">
        <v>125.35448916408669</v>
      </c>
      <c r="W544" s="256">
        <v>496.07137192704204</v>
      </c>
    </row>
    <row r="545" spans="1:23" x14ac:dyDescent="0.2">
      <c r="A545" s="12">
        <v>0.99999899999999997</v>
      </c>
      <c r="B545" s="255">
        <v>16</v>
      </c>
      <c r="C545" s="12">
        <v>71122388</v>
      </c>
      <c r="D545" s="12">
        <v>71122404</v>
      </c>
      <c r="E545" s="12">
        <v>3</v>
      </c>
      <c r="F545" s="12" t="s">
        <v>13244</v>
      </c>
      <c r="G545" s="12">
        <v>71122253</v>
      </c>
      <c r="H545" s="12">
        <v>71122275</v>
      </c>
      <c r="I545" s="12">
        <v>3</v>
      </c>
      <c r="J545" s="12" t="s">
        <v>13245</v>
      </c>
      <c r="K545" s="12">
        <v>71122276</v>
      </c>
      <c r="L545" s="12">
        <v>71122387</v>
      </c>
      <c r="M545" s="12" t="s">
        <v>13246</v>
      </c>
      <c r="N545" s="12" t="s">
        <v>13247</v>
      </c>
      <c r="O545" s="27">
        <v>71122199</v>
      </c>
      <c r="P545" s="27">
        <v>71122432</v>
      </c>
      <c r="Q545" s="12" t="s">
        <v>40</v>
      </c>
      <c r="R545" s="12">
        <v>0</v>
      </c>
      <c r="S545" s="12" t="s">
        <v>16022</v>
      </c>
      <c r="T545" s="27" t="s">
        <v>7</v>
      </c>
      <c r="U545" s="12" t="s">
        <v>1672</v>
      </c>
      <c r="V545" s="256">
        <v>70.445820433436538</v>
      </c>
      <c r="W545" s="256">
        <v>349.77446471054719</v>
      </c>
    </row>
    <row r="546" spans="1:23" x14ac:dyDescent="0.2">
      <c r="A546" s="12">
        <v>0.99999899999999997</v>
      </c>
      <c r="B546" s="255">
        <v>16</v>
      </c>
      <c r="C546" s="12">
        <v>71122369</v>
      </c>
      <c r="D546" s="12">
        <v>71122385</v>
      </c>
      <c r="E546" s="12">
        <v>3</v>
      </c>
      <c r="F546" s="12" t="s">
        <v>13248</v>
      </c>
      <c r="G546" s="12">
        <v>71122498</v>
      </c>
      <c r="H546" s="12">
        <v>71122520</v>
      </c>
      <c r="I546" s="12">
        <v>3</v>
      </c>
      <c r="J546" s="12" t="s">
        <v>13249</v>
      </c>
      <c r="K546" s="12">
        <v>71122386</v>
      </c>
      <c r="L546" s="12">
        <v>71122497</v>
      </c>
      <c r="M546" s="12" t="s">
        <v>13250</v>
      </c>
      <c r="N546" s="12" t="s">
        <v>13251</v>
      </c>
      <c r="O546" s="27">
        <v>71122199</v>
      </c>
      <c r="P546" s="27">
        <v>71122432</v>
      </c>
      <c r="Q546" s="12" t="s">
        <v>33</v>
      </c>
      <c r="R546" s="12">
        <v>0</v>
      </c>
      <c r="S546" s="12" t="s">
        <v>16023</v>
      </c>
      <c r="T546" s="27" t="s">
        <v>7</v>
      </c>
      <c r="U546" s="12" t="s">
        <v>1673</v>
      </c>
      <c r="V546" s="256">
        <v>24.695046439628484</v>
      </c>
      <c r="W546" s="256">
        <v>96.166375892149091</v>
      </c>
    </row>
    <row r="547" spans="1:23" x14ac:dyDescent="0.2">
      <c r="A547" s="12">
        <v>0.99999899999999997</v>
      </c>
      <c r="B547" s="255">
        <v>16</v>
      </c>
      <c r="C547" s="12">
        <v>71127662</v>
      </c>
      <c r="D547" s="12">
        <v>71127680</v>
      </c>
      <c r="E547" s="12">
        <v>2</v>
      </c>
      <c r="F547" s="12" t="s">
        <v>13252</v>
      </c>
      <c r="G547" s="12">
        <v>71127793</v>
      </c>
      <c r="H547" s="12">
        <v>71127813</v>
      </c>
      <c r="I547" s="12">
        <v>2</v>
      </c>
      <c r="J547" s="12" t="s">
        <v>13253</v>
      </c>
      <c r="K547" s="12">
        <v>71127681</v>
      </c>
      <c r="L547" s="12">
        <v>71127792</v>
      </c>
      <c r="M547" s="12" t="s">
        <v>13254</v>
      </c>
      <c r="N547" s="12" t="s">
        <v>13255</v>
      </c>
      <c r="O547" s="27">
        <v>71127715</v>
      </c>
      <c r="P547" s="27">
        <v>71127843</v>
      </c>
      <c r="Q547" s="12" t="s">
        <v>33</v>
      </c>
      <c r="R547" s="12">
        <v>0</v>
      </c>
      <c r="S547" s="12" t="s">
        <v>16024</v>
      </c>
      <c r="T547" s="27" t="s">
        <v>7</v>
      </c>
      <c r="U547" s="12" t="s">
        <v>1674</v>
      </c>
      <c r="V547" s="256">
        <v>156.24922600619195</v>
      </c>
      <c r="W547" s="256">
        <v>560.63568596352104</v>
      </c>
    </row>
    <row r="548" spans="1:23" x14ac:dyDescent="0.2">
      <c r="A548" s="12">
        <v>0.99999899999999997</v>
      </c>
      <c r="B548" s="255">
        <v>16</v>
      </c>
      <c r="C548" s="12">
        <v>71127899</v>
      </c>
      <c r="D548" s="12">
        <v>71127915</v>
      </c>
      <c r="E548" s="12">
        <v>2</v>
      </c>
      <c r="F548" s="12" t="s">
        <v>13256</v>
      </c>
      <c r="G548" s="12">
        <v>71127764</v>
      </c>
      <c r="H548" s="12">
        <v>71127786</v>
      </c>
      <c r="I548" s="12">
        <v>2</v>
      </c>
      <c r="J548" s="12" t="s">
        <v>13257</v>
      </c>
      <c r="K548" s="12">
        <v>71127787</v>
      </c>
      <c r="L548" s="12">
        <v>71127898</v>
      </c>
      <c r="M548" s="12" t="s">
        <v>13258</v>
      </c>
      <c r="N548" s="12" t="s">
        <v>13259</v>
      </c>
      <c r="O548" s="27">
        <v>71127715</v>
      </c>
      <c r="P548" s="27">
        <v>71127843</v>
      </c>
      <c r="Q548" s="12" t="s">
        <v>40</v>
      </c>
      <c r="R548" s="12">
        <v>0</v>
      </c>
      <c r="S548" s="12" t="s">
        <v>16025</v>
      </c>
      <c r="T548" s="27" t="s">
        <v>7</v>
      </c>
      <c r="U548" s="12" t="s">
        <v>1675</v>
      </c>
      <c r="V548" s="256">
        <v>71.71052631578948</v>
      </c>
      <c r="W548" s="256">
        <v>290.35860428231564</v>
      </c>
    </row>
    <row r="549" spans="1:23" x14ac:dyDescent="0.2">
      <c r="A549" s="12">
        <v>0.99999899999999997</v>
      </c>
      <c r="B549" s="255">
        <v>16</v>
      </c>
      <c r="C549" s="12">
        <v>71149563</v>
      </c>
      <c r="D549" s="12">
        <v>71149580</v>
      </c>
      <c r="E549" s="12">
        <v>2</v>
      </c>
      <c r="F549" s="12" t="s">
        <v>13260</v>
      </c>
      <c r="G549" s="12">
        <v>71149693</v>
      </c>
      <c r="H549" s="12">
        <v>71149714</v>
      </c>
      <c r="I549" s="12">
        <v>2</v>
      </c>
      <c r="J549" s="12" t="s">
        <v>13261</v>
      </c>
      <c r="K549" s="12">
        <v>71149581</v>
      </c>
      <c r="L549" s="12">
        <v>71149692</v>
      </c>
      <c r="M549" s="12" t="s">
        <v>13262</v>
      </c>
      <c r="N549" s="12" t="s">
        <v>13263</v>
      </c>
      <c r="O549" s="27">
        <v>71149594</v>
      </c>
      <c r="P549" s="27">
        <v>71149703</v>
      </c>
      <c r="Q549" s="12" t="s">
        <v>33</v>
      </c>
      <c r="R549" s="12">
        <v>0</v>
      </c>
      <c r="S549" s="12" t="s">
        <v>16026</v>
      </c>
      <c r="T549" s="27" t="s">
        <v>7</v>
      </c>
      <c r="U549" s="12" t="s">
        <v>1676</v>
      </c>
      <c r="V549" s="256">
        <v>11.280185758513932</v>
      </c>
      <c r="W549" s="256">
        <v>30.4731165741475</v>
      </c>
    </row>
    <row r="550" spans="1:23" x14ac:dyDescent="0.2">
      <c r="A550" s="12">
        <v>0.99999899999999997</v>
      </c>
      <c r="B550" s="255">
        <v>16</v>
      </c>
      <c r="C550" s="12">
        <v>71149751</v>
      </c>
      <c r="D550" s="12">
        <v>71149770</v>
      </c>
      <c r="E550" s="12">
        <v>2</v>
      </c>
      <c r="F550" s="12" t="s">
        <v>13264</v>
      </c>
      <c r="G550" s="12">
        <v>71149619</v>
      </c>
      <c r="H550" s="12">
        <v>71149638</v>
      </c>
      <c r="I550" s="12">
        <v>2</v>
      </c>
      <c r="J550" s="12" t="s">
        <v>13265</v>
      </c>
      <c r="K550" s="12">
        <v>71149639</v>
      </c>
      <c r="L550" s="12">
        <v>71149750</v>
      </c>
      <c r="M550" s="12" t="s">
        <v>13266</v>
      </c>
      <c r="N550" s="12" t="s">
        <v>13267</v>
      </c>
      <c r="O550" s="27">
        <v>71149594</v>
      </c>
      <c r="P550" s="27">
        <v>71149703</v>
      </c>
      <c r="Q550" s="12" t="s">
        <v>40</v>
      </c>
      <c r="R550" s="12">
        <v>0</v>
      </c>
      <c r="S550" s="12" t="s">
        <v>16027</v>
      </c>
      <c r="T550" s="27" t="s">
        <v>7</v>
      </c>
      <c r="U550" s="12" t="s">
        <v>1677</v>
      </c>
      <c r="V550" s="256">
        <v>105.32043343653251</v>
      </c>
      <c r="W550" s="256">
        <v>418.37557494052339</v>
      </c>
    </row>
    <row r="551" spans="1:23" x14ac:dyDescent="0.2">
      <c r="A551" s="12">
        <v>0.99999899999999997</v>
      </c>
      <c r="B551" s="255">
        <v>16</v>
      </c>
      <c r="C551" s="12">
        <v>71163506</v>
      </c>
      <c r="D551" s="12">
        <v>71163523</v>
      </c>
      <c r="E551" s="12">
        <v>2</v>
      </c>
      <c r="F551" s="12" t="s">
        <v>13268</v>
      </c>
      <c r="G551" s="12">
        <v>71163636</v>
      </c>
      <c r="H551" s="12">
        <v>71163657</v>
      </c>
      <c r="I551" s="12">
        <v>2</v>
      </c>
      <c r="J551" s="12" t="s">
        <v>13269</v>
      </c>
      <c r="K551" s="12">
        <v>71163524</v>
      </c>
      <c r="L551" s="12">
        <v>71163635</v>
      </c>
      <c r="M551" s="12" t="s">
        <v>13270</v>
      </c>
      <c r="N551" s="12" t="s">
        <v>13271</v>
      </c>
      <c r="O551" s="27">
        <v>71163538</v>
      </c>
      <c r="P551" s="27">
        <v>71163731</v>
      </c>
      <c r="Q551" s="12" t="s">
        <v>33</v>
      </c>
      <c r="R551" s="12">
        <v>0</v>
      </c>
      <c r="S551" s="12" t="s">
        <v>16028</v>
      </c>
      <c r="T551" s="27" t="s">
        <v>7</v>
      </c>
      <c r="U551" s="12" t="s">
        <v>1678</v>
      </c>
      <c r="V551" s="256">
        <v>54.100619195046441</v>
      </c>
      <c r="W551" s="256">
        <v>172.30832672482157</v>
      </c>
    </row>
    <row r="552" spans="1:23" x14ac:dyDescent="0.2">
      <c r="A552" s="12">
        <v>0.99999899999999997</v>
      </c>
      <c r="B552" s="255">
        <v>16</v>
      </c>
      <c r="C552" s="12">
        <v>71163745</v>
      </c>
      <c r="D552" s="12">
        <v>71163764</v>
      </c>
      <c r="E552" s="12">
        <v>2</v>
      </c>
      <c r="F552" s="12" t="s">
        <v>13272</v>
      </c>
      <c r="G552" s="12">
        <v>71163613</v>
      </c>
      <c r="H552" s="12">
        <v>71163632</v>
      </c>
      <c r="I552" s="12">
        <v>2</v>
      </c>
      <c r="J552" s="12" t="s">
        <v>13273</v>
      </c>
      <c r="K552" s="12">
        <v>71163633</v>
      </c>
      <c r="L552" s="12">
        <v>71163744</v>
      </c>
      <c r="M552" s="12" t="s">
        <v>13274</v>
      </c>
      <c r="N552" s="12" t="s">
        <v>13275</v>
      </c>
      <c r="O552" s="27">
        <v>71163538</v>
      </c>
      <c r="P552" s="27">
        <v>71163731</v>
      </c>
      <c r="Q552" s="12" t="s">
        <v>40</v>
      </c>
      <c r="R552" s="12">
        <v>0</v>
      </c>
      <c r="S552" s="12" t="s">
        <v>16029</v>
      </c>
      <c r="T552" s="27" t="s">
        <v>7</v>
      </c>
      <c r="U552" s="12" t="s">
        <v>1679</v>
      </c>
      <c r="V552" s="256">
        <v>110.69349845201238</v>
      </c>
      <c r="W552" s="256">
        <v>422.98858049167325</v>
      </c>
    </row>
    <row r="553" spans="1:23" x14ac:dyDescent="0.2">
      <c r="A553" s="12">
        <v>0.9</v>
      </c>
      <c r="B553" s="255">
        <v>16</v>
      </c>
      <c r="C553" s="12">
        <v>71171031</v>
      </c>
      <c r="D553" s="12">
        <v>71171048</v>
      </c>
      <c r="E553" s="12">
        <v>2</v>
      </c>
      <c r="F553" s="12" t="s">
        <v>13276</v>
      </c>
      <c r="G553" s="12">
        <v>71171161</v>
      </c>
      <c r="H553" s="12">
        <v>71171182</v>
      </c>
      <c r="I553" s="12">
        <v>2</v>
      </c>
      <c r="J553" s="12" t="s">
        <v>13277</v>
      </c>
      <c r="K553" s="12">
        <v>71171049</v>
      </c>
      <c r="L553" s="12">
        <v>71171160</v>
      </c>
      <c r="M553" s="12" t="s">
        <v>13278</v>
      </c>
      <c r="N553" s="12" t="s">
        <v>13279</v>
      </c>
      <c r="O553" s="27">
        <v>71171049</v>
      </c>
      <c r="P553" s="27">
        <v>71171260</v>
      </c>
      <c r="Q553" s="12" t="s">
        <v>33</v>
      </c>
      <c r="R553" s="12">
        <v>0</v>
      </c>
      <c r="S553" s="12" t="s">
        <v>16030</v>
      </c>
      <c r="T553" s="27" t="s">
        <v>7</v>
      </c>
      <c r="U553" s="12" t="s">
        <v>1680</v>
      </c>
      <c r="V553" s="256">
        <v>63.527863777089784</v>
      </c>
      <c r="W553" s="256">
        <v>255.10007930214115</v>
      </c>
    </row>
    <row r="554" spans="1:23" x14ac:dyDescent="0.2">
      <c r="A554" s="12">
        <v>0.99999899999999997</v>
      </c>
      <c r="B554" s="255">
        <v>16</v>
      </c>
      <c r="C554" s="12">
        <v>71171271</v>
      </c>
      <c r="D554" s="12">
        <v>71171289</v>
      </c>
      <c r="E554" s="12">
        <v>2</v>
      </c>
      <c r="F554" s="12" t="s">
        <v>13280</v>
      </c>
      <c r="G554" s="12">
        <v>71171138</v>
      </c>
      <c r="H554" s="12">
        <v>71171158</v>
      </c>
      <c r="I554" s="12">
        <v>2</v>
      </c>
      <c r="J554" s="12" t="s">
        <v>13281</v>
      </c>
      <c r="K554" s="12">
        <v>71171159</v>
      </c>
      <c r="L554" s="12">
        <v>71171270</v>
      </c>
      <c r="M554" s="12" t="s">
        <v>13282</v>
      </c>
      <c r="N554" s="12" t="s">
        <v>13283</v>
      </c>
      <c r="O554" s="27">
        <v>71171049</v>
      </c>
      <c r="P554" s="27">
        <v>71171260</v>
      </c>
      <c r="Q554" s="12" t="s">
        <v>40</v>
      </c>
      <c r="R554" s="12">
        <v>0</v>
      </c>
      <c r="S554" s="12" t="s">
        <v>16031</v>
      </c>
      <c r="T554" s="27" t="s">
        <v>7</v>
      </c>
      <c r="U554" s="12" t="s">
        <v>1681</v>
      </c>
      <c r="V554" s="256">
        <v>57.162538699690401</v>
      </c>
      <c r="W554" s="256">
        <v>218.07121332275972</v>
      </c>
    </row>
    <row r="555" spans="1:23" x14ac:dyDescent="0.2">
      <c r="A555" s="12">
        <v>0.99999899999999997</v>
      </c>
      <c r="B555" s="255">
        <v>16</v>
      </c>
      <c r="C555" s="12">
        <v>71186509</v>
      </c>
      <c r="D555" s="12">
        <v>71186526</v>
      </c>
      <c r="E555" s="12">
        <v>3</v>
      </c>
      <c r="F555" s="12" t="s">
        <v>13284</v>
      </c>
      <c r="G555" s="12">
        <v>71186639</v>
      </c>
      <c r="H555" s="12">
        <v>71186660</v>
      </c>
      <c r="I555" s="12">
        <v>2</v>
      </c>
      <c r="J555" s="12" t="s">
        <v>13285</v>
      </c>
      <c r="K555" s="12">
        <v>71186527</v>
      </c>
      <c r="L555" s="12">
        <v>71186638</v>
      </c>
      <c r="M555" s="12" t="s">
        <v>13286</v>
      </c>
      <c r="N555" s="12" t="s">
        <v>13287</v>
      </c>
      <c r="O555" s="27">
        <v>71186557</v>
      </c>
      <c r="P555" s="27">
        <v>71186691</v>
      </c>
      <c r="Q555" s="12" t="s">
        <v>33</v>
      </c>
      <c r="R555" s="12">
        <v>0</v>
      </c>
      <c r="S555" s="12" t="s">
        <v>16032</v>
      </c>
      <c r="T555" s="27" t="s">
        <v>7</v>
      </c>
      <c r="U555" s="12" t="s">
        <v>1682</v>
      </c>
      <c r="V555" s="256">
        <v>69.59442724458205</v>
      </c>
      <c r="W555" s="256">
        <v>301.61792228390169</v>
      </c>
    </row>
    <row r="556" spans="1:23" x14ac:dyDescent="0.2">
      <c r="A556" s="12">
        <v>0.99999899999999997</v>
      </c>
      <c r="B556" s="255">
        <v>16</v>
      </c>
      <c r="C556" s="12">
        <v>71186748</v>
      </c>
      <c r="D556" s="12">
        <v>71186765</v>
      </c>
      <c r="E556" s="12">
        <v>2</v>
      </c>
      <c r="F556" s="12" t="s">
        <v>13288</v>
      </c>
      <c r="G556" s="12">
        <v>71186614</v>
      </c>
      <c r="H556" s="12">
        <v>71186635</v>
      </c>
      <c r="I556" s="12">
        <v>2</v>
      </c>
      <c r="J556" s="12" t="s">
        <v>13289</v>
      </c>
      <c r="K556" s="12">
        <v>71186636</v>
      </c>
      <c r="L556" s="12">
        <v>71186747</v>
      </c>
      <c r="M556" s="12" t="s">
        <v>13290</v>
      </c>
      <c r="N556" s="12" t="s">
        <v>13291</v>
      </c>
      <c r="O556" s="27">
        <v>71186557</v>
      </c>
      <c r="P556" s="27">
        <v>71186691</v>
      </c>
      <c r="Q556" s="12" t="s">
        <v>40</v>
      </c>
      <c r="R556" s="12">
        <v>0</v>
      </c>
      <c r="S556" s="12" t="s">
        <v>16033</v>
      </c>
      <c r="T556" s="27" t="s">
        <v>7</v>
      </c>
      <c r="U556" s="12" t="s">
        <v>1683</v>
      </c>
      <c r="V556" s="256">
        <v>83.978328173374607</v>
      </c>
      <c r="W556" s="256">
        <v>332.04773988897699</v>
      </c>
    </row>
    <row r="557" spans="1:23" x14ac:dyDescent="0.2">
      <c r="A557" s="12">
        <v>0.99999899999999997</v>
      </c>
      <c r="B557" s="255">
        <v>16</v>
      </c>
      <c r="C557" s="12">
        <v>71196411</v>
      </c>
      <c r="D557" s="12">
        <v>71196428</v>
      </c>
      <c r="E557" s="12">
        <v>2</v>
      </c>
      <c r="F557" s="12" t="s">
        <v>13292</v>
      </c>
      <c r="G557" s="12">
        <v>71196541</v>
      </c>
      <c r="H557" s="12">
        <v>71196562</v>
      </c>
      <c r="I557" s="12">
        <v>2</v>
      </c>
      <c r="J557" s="12" t="s">
        <v>13293</v>
      </c>
      <c r="K557" s="12">
        <v>71196429</v>
      </c>
      <c r="L557" s="12">
        <v>71196540</v>
      </c>
      <c r="M557" s="12" t="s">
        <v>13294</v>
      </c>
      <c r="N557" s="12" t="s">
        <v>13295</v>
      </c>
      <c r="O557" s="27">
        <v>71196429</v>
      </c>
      <c r="P557" s="27">
        <v>71196638</v>
      </c>
      <c r="Q557" s="12" t="s">
        <v>33</v>
      </c>
      <c r="R557" s="12">
        <v>0</v>
      </c>
      <c r="S557" s="12" t="s">
        <v>16034</v>
      </c>
      <c r="T557" s="27" t="s">
        <v>7</v>
      </c>
      <c r="U557" s="12" t="s">
        <v>1684</v>
      </c>
      <c r="V557" s="256">
        <v>112.55108359133126</v>
      </c>
      <c r="W557" s="256">
        <v>505.27549563838221</v>
      </c>
    </row>
    <row r="558" spans="1:23" x14ac:dyDescent="0.2">
      <c r="A558" s="12">
        <v>0.99999899999999997</v>
      </c>
      <c r="B558" s="255">
        <v>16</v>
      </c>
      <c r="C558" s="12">
        <v>71196637</v>
      </c>
      <c r="D558" s="12">
        <v>71196654</v>
      </c>
      <c r="E558" s="12">
        <v>2</v>
      </c>
      <c r="F558" s="12" t="s">
        <v>13296</v>
      </c>
      <c r="G558" s="12">
        <v>71196503</v>
      </c>
      <c r="H558" s="12">
        <v>71196524</v>
      </c>
      <c r="I558" s="12">
        <v>2</v>
      </c>
      <c r="J558" s="12" t="s">
        <v>13297</v>
      </c>
      <c r="K558" s="12">
        <v>71196525</v>
      </c>
      <c r="L558" s="12">
        <v>71196636</v>
      </c>
      <c r="M558" s="12" t="s">
        <v>13298</v>
      </c>
      <c r="N558" s="12" t="s">
        <v>13299</v>
      </c>
      <c r="O558" s="27">
        <v>71196429</v>
      </c>
      <c r="P558" s="27">
        <v>71196638</v>
      </c>
      <c r="Q558" s="12" t="s">
        <v>40</v>
      </c>
      <c r="R558" s="12">
        <v>0</v>
      </c>
      <c r="S558" s="12" t="s">
        <v>16035</v>
      </c>
      <c r="T558" s="27" t="s">
        <v>7</v>
      </c>
      <c r="U558" s="12" t="s">
        <v>1685</v>
      </c>
      <c r="V558" s="256">
        <v>7.4938080495356036</v>
      </c>
      <c r="W558" s="256">
        <v>63.725455987311655</v>
      </c>
    </row>
    <row r="559" spans="1:23" x14ac:dyDescent="0.2">
      <c r="A559" s="12">
        <v>0.99999899999999997</v>
      </c>
      <c r="B559" s="255">
        <v>16</v>
      </c>
      <c r="C559" s="12">
        <v>71196576</v>
      </c>
      <c r="D559" s="12">
        <v>71196594</v>
      </c>
      <c r="E559" s="12">
        <v>2</v>
      </c>
      <c r="F559" s="12" t="s">
        <v>13300</v>
      </c>
      <c r="G559" s="12">
        <v>71196707</v>
      </c>
      <c r="H559" s="12">
        <v>71196727</v>
      </c>
      <c r="I559" s="12">
        <v>2</v>
      </c>
      <c r="J559" s="12" t="s">
        <v>13301</v>
      </c>
      <c r="K559" s="12">
        <v>71196595</v>
      </c>
      <c r="L559" s="12">
        <v>71196706</v>
      </c>
      <c r="M559" s="12" t="s">
        <v>13302</v>
      </c>
      <c r="N559" s="12" t="s">
        <v>13303</v>
      </c>
      <c r="O559" s="27">
        <v>71196429</v>
      </c>
      <c r="P559" s="27">
        <v>71196638</v>
      </c>
      <c r="Q559" s="12" t="s">
        <v>33</v>
      </c>
      <c r="R559" s="12">
        <v>0</v>
      </c>
      <c r="S559" s="12" t="s">
        <v>16036</v>
      </c>
      <c r="T559" s="27" t="s">
        <v>7</v>
      </c>
      <c r="U559" s="12" t="s">
        <v>1686</v>
      </c>
      <c r="V559" s="256">
        <v>117.96284829721363</v>
      </c>
      <c r="W559" s="256">
        <v>703.98176050753375</v>
      </c>
    </row>
    <row r="560" spans="1:23" x14ac:dyDescent="0.2">
      <c r="A560" s="12">
        <v>0.99999899999999997</v>
      </c>
      <c r="B560" s="255">
        <v>16</v>
      </c>
      <c r="C560" s="12">
        <v>71209482</v>
      </c>
      <c r="D560" s="12">
        <v>71209499</v>
      </c>
      <c r="E560" s="12">
        <v>1</v>
      </c>
      <c r="F560" s="12" t="s">
        <v>13304</v>
      </c>
      <c r="G560" s="12">
        <v>71209612</v>
      </c>
      <c r="H560" s="12">
        <v>71209633</v>
      </c>
      <c r="I560" s="12">
        <v>1</v>
      </c>
      <c r="J560" s="12" t="s">
        <v>13305</v>
      </c>
      <c r="K560" s="12">
        <v>71209500</v>
      </c>
      <c r="L560" s="12">
        <v>71209611</v>
      </c>
      <c r="M560" s="12" t="s">
        <v>13306</v>
      </c>
      <c r="N560" s="12" t="s">
        <v>13307</v>
      </c>
      <c r="O560" s="27">
        <v>71209505</v>
      </c>
      <c r="P560" s="27">
        <v>71209649</v>
      </c>
      <c r="Q560" s="12" t="s">
        <v>33</v>
      </c>
      <c r="R560" s="12">
        <v>0</v>
      </c>
      <c r="S560" s="12" t="s">
        <v>16037</v>
      </c>
      <c r="T560" s="27" t="s">
        <v>7</v>
      </c>
      <c r="U560" s="12" t="s">
        <v>1687</v>
      </c>
      <c r="V560" s="256">
        <v>75.40557275541795</v>
      </c>
      <c r="W560" s="256">
        <v>330.28897700237906</v>
      </c>
    </row>
    <row r="561" spans="1:23" x14ac:dyDescent="0.2">
      <c r="A561" s="12">
        <v>0.99999899999999997</v>
      </c>
      <c r="B561" s="255">
        <v>16</v>
      </c>
      <c r="C561" s="12">
        <v>71209704</v>
      </c>
      <c r="D561" s="12">
        <v>71209723</v>
      </c>
      <c r="E561" s="12">
        <v>1</v>
      </c>
      <c r="F561" s="12" t="s">
        <v>13308</v>
      </c>
      <c r="G561" s="12">
        <v>71209572</v>
      </c>
      <c r="H561" s="12">
        <v>71209591</v>
      </c>
      <c r="I561" s="12">
        <v>1</v>
      </c>
      <c r="J561" s="12" t="s">
        <v>13309</v>
      </c>
      <c r="K561" s="12">
        <v>71209592</v>
      </c>
      <c r="L561" s="12">
        <v>71209703</v>
      </c>
      <c r="M561" s="12" t="s">
        <v>13310</v>
      </c>
      <c r="N561" s="12" t="s">
        <v>13311</v>
      </c>
      <c r="O561" s="27">
        <v>71209505</v>
      </c>
      <c r="P561" s="27">
        <v>71209649</v>
      </c>
      <c r="Q561" s="12" t="s">
        <v>40</v>
      </c>
      <c r="R561" s="12">
        <v>0</v>
      </c>
      <c r="S561" s="12" t="s">
        <v>16038</v>
      </c>
      <c r="T561" s="27" t="s">
        <v>7</v>
      </c>
      <c r="U561" s="12" t="s">
        <v>1688</v>
      </c>
      <c r="V561" s="256">
        <v>18.318885448916408</v>
      </c>
      <c r="W561" s="256">
        <v>72.057573354480567</v>
      </c>
    </row>
    <row r="562" spans="1:23" x14ac:dyDescent="0.2">
      <c r="A562" s="12">
        <v>0.99999899999999997</v>
      </c>
      <c r="B562" s="255">
        <v>16</v>
      </c>
      <c r="C562" s="12">
        <v>71212809</v>
      </c>
      <c r="D562" s="12">
        <v>71212825</v>
      </c>
      <c r="E562" s="12">
        <v>1</v>
      </c>
      <c r="F562" s="12" t="s">
        <v>13312</v>
      </c>
      <c r="G562" s="12">
        <v>71212938</v>
      </c>
      <c r="H562" s="12">
        <v>71212960</v>
      </c>
      <c r="I562" s="12">
        <v>1</v>
      </c>
      <c r="J562" s="12" t="s">
        <v>13313</v>
      </c>
      <c r="K562" s="12">
        <v>71212826</v>
      </c>
      <c r="L562" s="12">
        <v>71212937</v>
      </c>
      <c r="M562" s="12" t="s">
        <v>13314</v>
      </c>
      <c r="N562" s="12" t="s">
        <v>13315</v>
      </c>
      <c r="O562" s="27">
        <v>71212826</v>
      </c>
      <c r="P562" s="27">
        <v>71212955</v>
      </c>
      <c r="Q562" s="12" t="s">
        <v>33</v>
      </c>
      <c r="R562" s="12">
        <v>0</v>
      </c>
      <c r="S562" s="12" t="s">
        <v>16039</v>
      </c>
      <c r="T562" s="27" t="s">
        <v>7</v>
      </c>
      <c r="U562" s="12" t="s">
        <v>1689</v>
      </c>
      <c r="V562" s="256">
        <v>37.082043343653254</v>
      </c>
      <c r="W562" s="256">
        <v>164.12973830293419</v>
      </c>
    </row>
    <row r="563" spans="1:23" x14ac:dyDescent="0.2">
      <c r="A563" s="12">
        <v>0.99999899999999997</v>
      </c>
      <c r="B563" s="255">
        <v>16</v>
      </c>
      <c r="C563" s="12">
        <v>71213044</v>
      </c>
      <c r="D563" s="12">
        <v>71213063</v>
      </c>
      <c r="E563" s="12">
        <v>1</v>
      </c>
      <c r="F563" s="12" t="s">
        <v>13316</v>
      </c>
      <c r="G563" s="12">
        <v>71212912</v>
      </c>
      <c r="H563" s="12">
        <v>71212931</v>
      </c>
      <c r="I563" s="12">
        <v>1</v>
      </c>
      <c r="J563" s="12" t="s">
        <v>13317</v>
      </c>
      <c r="K563" s="12">
        <v>71212932</v>
      </c>
      <c r="L563" s="12">
        <v>71213043</v>
      </c>
      <c r="M563" s="12" t="s">
        <v>13318</v>
      </c>
      <c r="N563" s="12" t="s">
        <v>13319</v>
      </c>
      <c r="O563" s="27">
        <v>71212826</v>
      </c>
      <c r="P563" s="27">
        <v>71212955</v>
      </c>
      <c r="Q563" s="12" t="s">
        <v>40</v>
      </c>
      <c r="R563" s="12">
        <v>0</v>
      </c>
      <c r="S563" s="12" t="s">
        <v>16040</v>
      </c>
      <c r="T563" s="27" t="s">
        <v>7</v>
      </c>
      <c r="U563" s="12" t="s">
        <v>1690</v>
      </c>
      <c r="V563" s="256">
        <v>50.961300309597526</v>
      </c>
      <c r="W563" s="256">
        <v>333.57700237906425</v>
      </c>
    </row>
    <row r="564" spans="1:23" x14ac:dyDescent="0.2">
      <c r="A564" s="12">
        <v>0.99999899999999997</v>
      </c>
      <c r="B564" s="255">
        <v>16</v>
      </c>
      <c r="C564" s="12">
        <v>71218746</v>
      </c>
      <c r="D564" s="12">
        <v>71218762</v>
      </c>
      <c r="E564" s="12">
        <v>2</v>
      </c>
      <c r="F564" s="12" t="s">
        <v>13320</v>
      </c>
      <c r="G564" s="12">
        <v>71218875</v>
      </c>
      <c r="H564" s="12">
        <v>71218897</v>
      </c>
      <c r="I564" s="12">
        <v>1</v>
      </c>
      <c r="J564" s="12" t="s">
        <v>13321</v>
      </c>
      <c r="K564" s="12">
        <v>71218763</v>
      </c>
      <c r="L564" s="12">
        <v>71218874</v>
      </c>
      <c r="M564" s="12" t="s">
        <v>13322</v>
      </c>
      <c r="N564" s="12" t="s">
        <v>13323</v>
      </c>
      <c r="O564" s="27">
        <v>71218763</v>
      </c>
      <c r="P564" s="27">
        <v>71218898</v>
      </c>
      <c r="Q564" s="12" t="s">
        <v>33</v>
      </c>
      <c r="R564" s="12">
        <v>0</v>
      </c>
      <c r="S564" s="12" t="s">
        <v>16041</v>
      </c>
      <c r="T564" s="27" t="s">
        <v>7</v>
      </c>
      <c r="U564" s="12" t="s">
        <v>1691</v>
      </c>
      <c r="V564" s="256">
        <v>52.284829721362229</v>
      </c>
      <c r="W564" s="256">
        <v>189.38842188739096</v>
      </c>
    </row>
    <row r="565" spans="1:23" x14ac:dyDescent="0.2">
      <c r="A565" s="12">
        <v>0.99999899999999997</v>
      </c>
      <c r="B565" s="255">
        <v>16</v>
      </c>
      <c r="C565" s="12">
        <v>71218986</v>
      </c>
      <c r="D565" s="12">
        <v>71219004</v>
      </c>
      <c r="E565" s="12">
        <v>1</v>
      </c>
      <c r="F565" s="12" t="s">
        <v>13324</v>
      </c>
      <c r="G565" s="12">
        <v>71218853</v>
      </c>
      <c r="H565" s="12">
        <v>71218873</v>
      </c>
      <c r="I565" s="12">
        <v>1</v>
      </c>
      <c r="J565" s="12" t="s">
        <v>13325</v>
      </c>
      <c r="K565" s="12">
        <v>71218874</v>
      </c>
      <c r="L565" s="12">
        <v>71218985</v>
      </c>
      <c r="M565" s="12" t="s">
        <v>13326</v>
      </c>
      <c r="N565" s="12" t="s">
        <v>13327</v>
      </c>
      <c r="O565" s="27">
        <v>71218763</v>
      </c>
      <c r="P565" s="27">
        <v>71218898</v>
      </c>
      <c r="Q565" s="12" t="s">
        <v>40</v>
      </c>
      <c r="R565" s="12">
        <v>0</v>
      </c>
      <c r="S565" s="12" t="s">
        <v>16042</v>
      </c>
      <c r="T565" s="27" t="s">
        <v>7</v>
      </c>
      <c r="U565" s="12" t="s">
        <v>1692</v>
      </c>
      <c r="V565" s="256">
        <v>170.61300309597524</v>
      </c>
      <c r="W565" s="256">
        <v>40.367961934972243</v>
      </c>
    </row>
    <row r="566" spans="1:23" x14ac:dyDescent="0.2">
      <c r="A566" s="12">
        <v>0.99999899999999997</v>
      </c>
      <c r="B566" s="255">
        <v>16</v>
      </c>
      <c r="C566" s="12">
        <v>71220599</v>
      </c>
      <c r="D566" s="12">
        <v>71220615</v>
      </c>
      <c r="E566" s="12">
        <v>2</v>
      </c>
      <c r="F566" s="12" t="s">
        <v>13328</v>
      </c>
      <c r="G566" s="12">
        <v>71220728</v>
      </c>
      <c r="H566" s="12">
        <v>71220750</v>
      </c>
      <c r="I566" s="12">
        <v>1</v>
      </c>
      <c r="J566" s="12" t="s">
        <v>13329</v>
      </c>
      <c r="K566" s="12">
        <v>71220616</v>
      </c>
      <c r="L566" s="12">
        <v>71220727</v>
      </c>
      <c r="M566" s="12" t="s">
        <v>13330</v>
      </c>
      <c r="N566" s="12" t="s">
        <v>13331</v>
      </c>
      <c r="O566" s="27">
        <v>71220659</v>
      </c>
      <c r="P566" s="27">
        <v>71220826</v>
      </c>
      <c r="Q566" s="12" t="s">
        <v>33</v>
      </c>
      <c r="R566" s="12">
        <v>0</v>
      </c>
      <c r="S566" s="12" t="s">
        <v>16043</v>
      </c>
      <c r="T566" s="27" t="s">
        <v>7</v>
      </c>
      <c r="U566" s="12" t="s">
        <v>1693</v>
      </c>
      <c r="V566" s="256">
        <v>52.71826625386997</v>
      </c>
      <c r="W566" s="256">
        <v>240.53988897700239</v>
      </c>
    </row>
    <row r="567" spans="1:23" x14ac:dyDescent="0.2">
      <c r="A567" s="12">
        <v>0.99999899999999997</v>
      </c>
      <c r="B567" s="255">
        <v>16</v>
      </c>
      <c r="C567" s="12">
        <v>71220839</v>
      </c>
      <c r="D567" s="12">
        <v>71220858</v>
      </c>
      <c r="E567" s="12">
        <v>1</v>
      </c>
      <c r="F567" s="12" t="s">
        <v>13332</v>
      </c>
      <c r="G567" s="12">
        <v>71220707</v>
      </c>
      <c r="H567" s="12">
        <v>71220726</v>
      </c>
      <c r="I567" s="12">
        <v>1</v>
      </c>
      <c r="J567" s="12" t="s">
        <v>13333</v>
      </c>
      <c r="K567" s="12">
        <v>71220727</v>
      </c>
      <c r="L567" s="12">
        <v>71220838</v>
      </c>
      <c r="M567" s="12" t="s">
        <v>13334</v>
      </c>
      <c r="N567" s="12" t="s">
        <v>13335</v>
      </c>
      <c r="O567" s="27">
        <v>71220659</v>
      </c>
      <c r="P567" s="27">
        <v>71220826</v>
      </c>
      <c r="Q567" s="12" t="s">
        <v>40</v>
      </c>
      <c r="R567" s="12">
        <v>0</v>
      </c>
      <c r="S567" s="12" t="s">
        <v>16044</v>
      </c>
      <c r="T567" s="27" t="s">
        <v>7</v>
      </c>
      <c r="U567" s="12" t="s">
        <v>1694</v>
      </c>
      <c r="V567" s="256">
        <v>55.801857585139317</v>
      </c>
      <c r="W567" s="256">
        <v>242.8813639968279</v>
      </c>
    </row>
    <row r="568" spans="1:23" x14ac:dyDescent="0.2">
      <c r="A568" s="12">
        <v>0.97499999999999998</v>
      </c>
      <c r="B568" s="255">
        <v>16</v>
      </c>
      <c r="C568" s="12">
        <v>71237550</v>
      </c>
      <c r="D568" s="12">
        <v>71237568</v>
      </c>
      <c r="E568" s="12">
        <v>1</v>
      </c>
      <c r="F568" s="12" t="s">
        <v>13336</v>
      </c>
      <c r="G568" s="12">
        <v>71237681</v>
      </c>
      <c r="H568" s="12">
        <v>71237701</v>
      </c>
      <c r="I568" s="12">
        <v>1</v>
      </c>
      <c r="J568" s="12" t="s">
        <v>13337</v>
      </c>
      <c r="K568" s="12">
        <v>71237569</v>
      </c>
      <c r="L568" s="12">
        <v>71237680</v>
      </c>
      <c r="M568" s="12" t="s">
        <v>13338</v>
      </c>
      <c r="N568" s="12" t="s">
        <v>13339</v>
      </c>
      <c r="O568" s="27">
        <v>71237624</v>
      </c>
      <c r="P568" s="27">
        <v>71237965</v>
      </c>
      <c r="Q568" s="12" t="s">
        <v>33</v>
      </c>
      <c r="R568" s="12">
        <v>0</v>
      </c>
      <c r="S568" s="12" t="s">
        <v>16045</v>
      </c>
      <c r="T568" s="27" t="s">
        <v>7</v>
      </c>
      <c r="U568" s="12" t="s">
        <v>1695</v>
      </c>
      <c r="V568" s="256">
        <v>39.083591331269346</v>
      </c>
      <c r="W568" s="256">
        <v>198.07406819984141</v>
      </c>
    </row>
    <row r="569" spans="1:23" x14ac:dyDescent="0.2">
      <c r="A569" s="12">
        <v>0.99999899999999997</v>
      </c>
      <c r="B569" s="255">
        <v>16</v>
      </c>
      <c r="C569" s="12">
        <v>71237770</v>
      </c>
      <c r="D569" s="12">
        <v>71237788</v>
      </c>
      <c r="E569" s="12">
        <v>1</v>
      </c>
      <c r="F569" s="12" t="s">
        <v>13340</v>
      </c>
      <c r="G569" s="12">
        <v>71237637</v>
      </c>
      <c r="H569" s="12">
        <v>71237657</v>
      </c>
      <c r="I569" s="12">
        <v>1</v>
      </c>
      <c r="J569" s="12" t="s">
        <v>13341</v>
      </c>
      <c r="K569" s="12">
        <v>71237658</v>
      </c>
      <c r="L569" s="12">
        <v>71237769</v>
      </c>
      <c r="M569" s="12" t="s">
        <v>13342</v>
      </c>
      <c r="N569" s="12" t="s">
        <v>13343</v>
      </c>
      <c r="O569" s="27">
        <v>71237624</v>
      </c>
      <c r="P569" s="27">
        <v>71237965</v>
      </c>
      <c r="Q569" s="12" t="s">
        <v>40</v>
      </c>
      <c r="R569" s="12">
        <v>0</v>
      </c>
      <c r="S569" s="12" t="s">
        <v>16046</v>
      </c>
      <c r="T569" s="27" t="s">
        <v>7</v>
      </c>
      <c r="U569" s="12" t="s">
        <v>1696</v>
      </c>
      <c r="V569" s="256">
        <v>27.018575851393187</v>
      </c>
      <c r="W569" s="256">
        <v>111.71435368754956</v>
      </c>
    </row>
    <row r="570" spans="1:23" x14ac:dyDescent="0.2">
      <c r="A570" s="12">
        <v>0.99999899999999997</v>
      </c>
      <c r="B570" s="255">
        <v>16</v>
      </c>
      <c r="C570" s="12">
        <v>71237711</v>
      </c>
      <c r="D570" s="12">
        <v>71237728</v>
      </c>
      <c r="E570" s="12">
        <v>1</v>
      </c>
      <c r="F570" s="12" t="s">
        <v>13344</v>
      </c>
      <c r="G570" s="12">
        <v>71237841</v>
      </c>
      <c r="H570" s="12">
        <v>71237862</v>
      </c>
      <c r="I570" s="12">
        <v>2</v>
      </c>
      <c r="J570" s="12" t="s">
        <v>13345</v>
      </c>
      <c r="K570" s="12">
        <v>71237729</v>
      </c>
      <c r="L570" s="12">
        <v>71237840</v>
      </c>
      <c r="M570" s="12" t="s">
        <v>13346</v>
      </c>
      <c r="N570" s="12" t="s">
        <v>13347</v>
      </c>
      <c r="O570" s="27">
        <v>71237624</v>
      </c>
      <c r="P570" s="27">
        <v>71237965</v>
      </c>
      <c r="Q570" s="12" t="s">
        <v>33</v>
      </c>
      <c r="R570" s="12">
        <v>0</v>
      </c>
      <c r="S570" s="12" t="s">
        <v>16047</v>
      </c>
      <c r="T570" s="27" t="s">
        <v>7</v>
      </c>
      <c r="U570" s="12" t="s">
        <v>1697</v>
      </c>
      <c r="V570" s="256">
        <v>80.024767801857578</v>
      </c>
      <c r="W570" s="256">
        <v>169.55971451229183</v>
      </c>
    </row>
    <row r="571" spans="1:23" x14ac:dyDescent="0.2">
      <c r="A571" s="12">
        <v>0.99999899999999997</v>
      </c>
      <c r="B571" s="255">
        <v>16</v>
      </c>
      <c r="C571" s="12">
        <v>71237945</v>
      </c>
      <c r="D571" s="12">
        <v>71237963</v>
      </c>
      <c r="E571" s="12">
        <v>97</v>
      </c>
      <c r="F571" s="12" t="s">
        <v>13348</v>
      </c>
      <c r="G571" s="12">
        <v>71237812</v>
      </c>
      <c r="H571" s="12">
        <v>71237832</v>
      </c>
      <c r="I571" s="12">
        <v>1</v>
      </c>
      <c r="J571" s="12" t="s">
        <v>13349</v>
      </c>
      <c r="K571" s="12">
        <v>71237833</v>
      </c>
      <c r="L571" s="12">
        <v>71237944</v>
      </c>
      <c r="M571" s="12" t="s">
        <v>13350</v>
      </c>
      <c r="N571" s="12" t="s">
        <v>13351</v>
      </c>
      <c r="O571" s="27">
        <v>71237624</v>
      </c>
      <c r="P571" s="27">
        <v>71237965</v>
      </c>
      <c r="Q571" s="12" t="s">
        <v>40</v>
      </c>
      <c r="R571" s="12">
        <v>0</v>
      </c>
      <c r="S571" s="12" t="s">
        <v>16048</v>
      </c>
      <c r="T571" s="27" t="s">
        <v>7</v>
      </c>
      <c r="U571" s="12" t="s">
        <v>1698</v>
      </c>
      <c r="V571" s="256">
        <v>37.575851393188856</v>
      </c>
      <c r="W571" s="256">
        <v>128.8111022997621</v>
      </c>
    </row>
    <row r="572" spans="1:23" x14ac:dyDescent="0.2">
      <c r="A572" s="12">
        <v>0.99999899999999997</v>
      </c>
      <c r="B572" s="255">
        <v>16</v>
      </c>
      <c r="C572" s="12">
        <v>71237882</v>
      </c>
      <c r="D572" s="12">
        <v>71237898</v>
      </c>
      <c r="E572" s="12">
        <v>6</v>
      </c>
      <c r="F572" s="12" t="s">
        <v>13352</v>
      </c>
      <c r="G572" s="12">
        <v>71238011</v>
      </c>
      <c r="H572" s="12">
        <v>71238033</v>
      </c>
      <c r="I572" s="12">
        <v>1</v>
      </c>
      <c r="J572" s="12" t="s">
        <v>13353</v>
      </c>
      <c r="K572" s="12">
        <v>71237899</v>
      </c>
      <c r="L572" s="12">
        <v>71238010</v>
      </c>
      <c r="M572" s="12" t="s">
        <v>13354</v>
      </c>
      <c r="N572" s="12" t="s">
        <v>13355</v>
      </c>
      <c r="O572" s="27">
        <v>71237624</v>
      </c>
      <c r="P572" s="27">
        <v>71237965</v>
      </c>
      <c r="Q572" s="12" t="s">
        <v>33</v>
      </c>
      <c r="R572" s="12">
        <v>0</v>
      </c>
      <c r="S572" s="12" t="s">
        <v>16049</v>
      </c>
      <c r="T572" s="27" t="s">
        <v>7</v>
      </c>
      <c r="U572" s="12" t="s">
        <v>1699</v>
      </c>
      <c r="V572" s="256">
        <v>11.801857585139318</v>
      </c>
      <c r="W572" s="256">
        <v>44.082315622521811</v>
      </c>
    </row>
    <row r="573" spans="1:23" x14ac:dyDescent="0.2">
      <c r="A573" s="12">
        <v>0.9</v>
      </c>
      <c r="B573" s="255">
        <v>16</v>
      </c>
      <c r="C573" s="12">
        <v>71264440</v>
      </c>
      <c r="D573" s="12">
        <v>71264459</v>
      </c>
      <c r="E573" s="12">
        <v>1</v>
      </c>
      <c r="F573" s="12" t="s">
        <v>13356</v>
      </c>
      <c r="G573" s="12">
        <v>71264572</v>
      </c>
      <c r="H573" s="12">
        <v>71264591</v>
      </c>
      <c r="I573" s="12">
        <v>1</v>
      </c>
      <c r="J573" s="12" t="s">
        <v>13357</v>
      </c>
      <c r="K573" s="12">
        <v>71264460</v>
      </c>
      <c r="L573" s="12">
        <v>71264571</v>
      </c>
      <c r="M573" s="12" t="s">
        <v>13358</v>
      </c>
      <c r="N573" s="12" t="s">
        <v>13359</v>
      </c>
      <c r="O573" s="27">
        <v>71264460</v>
      </c>
      <c r="P573" s="27">
        <v>71264630</v>
      </c>
      <c r="Q573" s="12" t="s">
        <v>33</v>
      </c>
      <c r="R573" s="12">
        <v>0</v>
      </c>
      <c r="S573" s="12" t="s">
        <v>16050</v>
      </c>
      <c r="T573" s="27" t="s">
        <v>7</v>
      </c>
      <c r="U573" s="12" t="s">
        <v>1700</v>
      </c>
      <c r="V573" s="256">
        <v>11.458204334365325</v>
      </c>
      <c r="W573" s="256">
        <v>44.181443298969072</v>
      </c>
    </row>
    <row r="574" spans="1:23" x14ac:dyDescent="0.2">
      <c r="A574" s="12">
        <v>0.97499999999999998</v>
      </c>
      <c r="B574" s="255">
        <v>16</v>
      </c>
      <c r="C574" s="12">
        <v>71264658</v>
      </c>
      <c r="D574" s="12">
        <v>71264676</v>
      </c>
      <c r="E574" s="12">
        <v>1</v>
      </c>
      <c r="F574" s="12" t="s">
        <v>13360</v>
      </c>
      <c r="G574" s="12">
        <v>71264525</v>
      </c>
      <c r="H574" s="12">
        <v>71264545</v>
      </c>
      <c r="I574" s="12">
        <v>1</v>
      </c>
      <c r="J574" s="12" t="s">
        <v>13361</v>
      </c>
      <c r="K574" s="12">
        <v>71264546</v>
      </c>
      <c r="L574" s="12">
        <v>71264657</v>
      </c>
      <c r="M574" s="12" t="s">
        <v>13362</v>
      </c>
      <c r="N574" s="12" t="s">
        <v>13363</v>
      </c>
      <c r="O574" s="27">
        <v>71264460</v>
      </c>
      <c r="P574" s="27">
        <v>71264630</v>
      </c>
      <c r="Q574" s="12" t="s">
        <v>40</v>
      </c>
      <c r="R574" s="12">
        <v>0</v>
      </c>
      <c r="S574" s="12" t="s">
        <v>16051</v>
      </c>
      <c r="T574" s="27" t="s">
        <v>7</v>
      </c>
      <c r="U574" s="12" t="s">
        <v>1701</v>
      </c>
      <c r="V574" s="256">
        <v>58.509287925696597</v>
      </c>
      <c r="W574" s="256">
        <v>137.14861221252974</v>
      </c>
    </row>
    <row r="575" spans="1:23" x14ac:dyDescent="0.2">
      <c r="A575" s="27">
        <v>0.99999899999999997</v>
      </c>
      <c r="B575" s="56">
        <v>16</v>
      </c>
      <c r="C575" s="27">
        <v>71018913</v>
      </c>
      <c r="D575" s="27">
        <v>71018932</v>
      </c>
      <c r="E575" s="27">
        <v>20</v>
      </c>
      <c r="F575" s="27" t="s">
        <v>13364</v>
      </c>
      <c r="G575" s="27">
        <v>71019044</v>
      </c>
      <c r="H575" s="27">
        <v>71019063</v>
      </c>
      <c r="I575" s="27">
        <v>2</v>
      </c>
      <c r="J575" s="27" t="s">
        <v>13365</v>
      </c>
      <c r="K575" s="27">
        <v>71018933</v>
      </c>
      <c r="L575" s="27">
        <v>71019043</v>
      </c>
      <c r="M575" s="27" t="s">
        <v>13366</v>
      </c>
      <c r="N575" s="27" t="s">
        <v>13367</v>
      </c>
      <c r="O575" s="27">
        <v>71018933</v>
      </c>
      <c r="P575" s="27">
        <v>71019043</v>
      </c>
      <c r="Q575" s="27" t="s">
        <v>33</v>
      </c>
      <c r="R575" s="27">
        <v>0</v>
      </c>
      <c r="S575" s="12" t="s">
        <v>16052</v>
      </c>
      <c r="T575" s="27" t="s">
        <v>7</v>
      </c>
      <c r="U575" s="12" t="s">
        <v>1702</v>
      </c>
      <c r="V575" s="256">
        <v>107.8188854489164</v>
      </c>
      <c r="W575" s="256">
        <v>380.21363996827915</v>
      </c>
    </row>
    <row r="576" spans="1:23" x14ac:dyDescent="0.2">
      <c r="A576" s="27">
        <v>0.99999899999999997</v>
      </c>
      <c r="B576" s="56">
        <v>16</v>
      </c>
      <c r="C576" s="27">
        <v>71019155</v>
      </c>
      <c r="D576" s="27">
        <v>71019171</v>
      </c>
      <c r="E576" s="27">
        <v>2</v>
      </c>
      <c r="F576" s="27" t="s">
        <v>13368</v>
      </c>
      <c r="G576" s="27">
        <v>71019020</v>
      </c>
      <c r="H576" s="27">
        <v>71019042</v>
      </c>
      <c r="I576" s="27">
        <v>2</v>
      </c>
      <c r="J576" s="27" t="s">
        <v>13369</v>
      </c>
      <c r="K576" s="27">
        <v>71019043</v>
      </c>
      <c r="L576" s="27">
        <v>71019154</v>
      </c>
      <c r="M576" s="27" t="s">
        <v>13370</v>
      </c>
      <c r="N576" s="27" t="s">
        <v>13371</v>
      </c>
      <c r="O576" s="27">
        <v>71019043</v>
      </c>
      <c r="P576" s="27">
        <v>71019154</v>
      </c>
      <c r="Q576" s="27" t="s">
        <v>40</v>
      </c>
      <c r="R576" s="27">
        <v>0</v>
      </c>
      <c r="S576" s="12" t="s">
        <v>16053</v>
      </c>
      <c r="T576" s="27" t="s">
        <v>7</v>
      </c>
      <c r="U576" s="12" t="s">
        <v>1703</v>
      </c>
      <c r="V576" s="256">
        <v>60.541795665634673</v>
      </c>
      <c r="W576" s="256">
        <v>224.09944488501191</v>
      </c>
    </row>
    <row r="577" spans="1:23" x14ac:dyDescent="0.2">
      <c r="A577" s="27">
        <v>0.99999899999999997</v>
      </c>
      <c r="B577" s="56">
        <v>16</v>
      </c>
      <c r="C577" s="27">
        <v>71100663</v>
      </c>
      <c r="D577" s="27">
        <v>71100681</v>
      </c>
      <c r="E577" s="27">
        <v>2</v>
      </c>
      <c r="F577" s="27" t="s">
        <v>13372</v>
      </c>
      <c r="G577" s="27">
        <v>71100794</v>
      </c>
      <c r="H577" s="27">
        <v>71100814</v>
      </c>
      <c r="I577" s="27">
        <v>2</v>
      </c>
      <c r="J577" s="27" t="s">
        <v>13373</v>
      </c>
      <c r="K577" s="27">
        <v>71100682</v>
      </c>
      <c r="L577" s="27">
        <v>71100793</v>
      </c>
      <c r="M577" s="27" t="s">
        <v>13374</v>
      </c>
      <c r="N577" s="27" t="s">
        <v>13375</v>
      </c>
      <c r="O577" s="27">
        <v>71100682</v>
      </c>
      <c r="P577" s="27">
        <v>71100793</v>
      </c>
      <c r="Q577" s="27" t="s">
        <v>33</v>
      </c>
      <c r="R577" s="27">
        <v>0</v>
      </c>
      <c r="S577" s="12" t="s">
        <v>16054</v>
      </c>
      <c r="T577" s="27" t="s">
        <v>7</v>
      </c>
      <c r="U577" s="12" t="s">
        <v>1704</v>
      </c>
      <c r="V577" s="256">
        <v>129.96284829721361</v>
      </c>
      <c r="W577" s="256">
        <v>579.43251387787473</v>
      </c>
    </row>
    <row r="578" spans="1:23" x14ac:dyDescent="0.2">
      <c r="A578" s="27">
        <v>0.99999899999999997</v>
      </c>
      <c r="B578" s="56">
        <v>16</v>
      </c>
      <c r="C578" s="27">
        <v>71100895</v>
      </c>
      <c r="D578" s="27">
        <v>71100913</v>
      </c>
      <c r="E578" s="27">
        <v>2</v>
      </c>
      <c r="F578" s="27" t="s">
        <v>13376</v>
      </c>
      <c r="G578" s="27">
        <v>71100762</v>
      </c>
      <c r="H578" s="27">
        <v>71100782</v>
      </c>
      <c r="I578" s="27">
        <v>2</v>
      </c>
      <c r="J578" s="27" t="s">
        <v>13377</v>
      </c>
      <c r="K578" s="27">
        <v>71100783</v>
      </c>
      <c r="L578" s="27">
        <v>71100894</v>
      </c>
      <c r="M578" s="27" t="s">
        <v>13378</v>
      </c>
      <c r="N578" s="27" t="s">
        <v>13379</v>
      </c>
      <c r="O578" s="27">
        <v>71100783</v>
      </c>
      <c r="P578" s="27">
        <v>71100894</v>
      </c>
      <c r="Q578" s="27" t="s">
        <v>40</v>
      </c>
      <c r="R578" s="27">
        <v>0</v>
      </c>
      <c r="S578" s="12" t="s">
        <v>16055</v>
      </c>
      <c r="T578" s="27" t="s">
        <v>7</v>
      </c>
      <c r="U578" s="12" t="s">
        <v>1705</v>
      </c>
      <c r="V578" s="256">
        <v>84.017027863777088</v>
      </c>
      <c r="W578" s="256">
        <v>414.77335448057096</v>
      </c>
    </row>
    <row r="579" spans="1:23" x14ac:dyDescent="0.2">
      <c r="A579" s="27">
        <v>0.99999899999999997</v>
      </c>
      <c r="B579" s="56">
        <v>16</v>
      </c>
      <c r="C579" s="27">
        <v>71109825</v>
      </c>
      <c r="D579" s="27">
        <v>71109843</v>
      </c>
      <c r="E579" s="27">
        <v>2</v>
      </c>
      <c r="F579" s="27" t="s">
        <v>13380</v>
      </c>
      <c r="G579" s="27">
        <v>71109956</v>
      </c>
      <c r="H579" s="27">
        <v>71109976</v>
      </c>
      <c r="I579" s="27">
        <v>2</v>
      </c>
      <c r="J579" s="27" t="s">
        <v>13381</v>
      </c>
      <c r="K579" s="27">
        <v>71109844</v>
      </c>
      <c r="L579" s="27">
        <v>71109955</v>
      </c>
      <c r="M579" s="27" t="s">
        <v>13382</v>
      </c>
      <c r="N579" s="27" t="s">
        <v>13383</v>
      </c>
      <c r="O579" s="27">
        <v>71109844</v>
      </c>
      <c r="P579" s="27">
        <v>71109955</v>
      </c>
      <c r="Q579" s="27" t="s">
        <v>33</v>
      </c>
      <c r="R579" s="27">
        <v>0</v>
      </c>
      <c r="S579" s="12" t="s">
        <v>16056</v>
      </c>
      <c r="T579" s="27" t="s">
        <v>7</v>
      </c>
      <c r="U579" s="12" t="s">
        <v>1706</v>
      </c>
      <c r="V579" s="256">
        <v>74.708978328173373</v>
      </c>
      <c r="W579" s="256">
        <v>301.50245836637589</v>
      </c>
    </row>
    <row r="580" spans="1:23" x14ac:dyDescent="0.2">
      <c r="A580" s="27">
        <v>0.99999899999999997</v>
      </c>
      <c r="B580" s="56">
        <v>16</v>
      </c>
      <c r="C580" s="27">
        <v>71109928</v>
      </c>
      <c r="D580" s="27">
        <v>71109944</v>
      </c>
      <c r="E580" s="27">
        <v>3</v>
      </c>
      <c r="F580" s="27" t="s">
        <v>13384</v>
      </c>
      <c r="G580" s="27">
        <v>71109793</v>
      </c>
      <c r="H580" s="27">
        <v>71109815</v>
      </c>
      <c r="I580" s="27">
        <v>2</v>
      </c>
      <c r="J580" s="27" t="s">
        <v>13385</v>
      </c>
      <c r="K580" s="27">
        <v>71109816</v>
      </c>
      <c r="L580" s="27">
        <v>71109927</v>
      </c>
      <c r="M580" s="27" t="s">
        <v>13386</v>
      </c>
      <c r="N580" s="27" t="s">
        <v>13387</v>
      </c>
      <c r="O580" s="27">
        <v>71109816</v>
      </c>
      <c r="P580" s="27">
        <v>71109927</v>
      </c>
      <c r="Q580" s="27" t="s">
        <v>40</v>
      </c>
      <c r="R580" s="27">
        <v>0</v>
      </c>
      <c r="S580" s="12" t="s">
        <v>16057</v>
      </c>
      <c r="T580" s="27" t="s">
        <v>7</v>
      </c>
      <c r="U580" s="12" t="s">
        <v>1707</v>
      </c>
      <c r="V580" s="256">
        <v>79.05263157894737</v>
      </c>
      <c r="W580" s="256">
        <v>357.21649484536084</v>
      </c>
    </row>
    <row r="581" spans="1:23" x14ac:dyDescent="0.2">
      <c r="A581" s="12">
        <v>0.99999899999999997</v>
      </c>
      <c r="B581" s="255">
        <v>1</v>
      </c>
      <c r="C581" s="12">
        <v>206139281</v>
      </c>
      <c r="D581" s="12">
        <v>206139297</v>
      </c>
      <c r="E581" s="12">
        <v>5</v>
      </c>
      <c r="F581" s="12" t="s">
        <v>13388</v>
      </c>
      <c r="G581" s="12">
        <v>206139410</v>
      </c>
      <c r="H581" s="12">
        <v>206139432</v>
      </c>
      <c r="I581" s="12">
        <v>3</v>
      </c>
      <c r="J581" s="12" t="s">
        <v>13389</v>
      </c>
      <c r="K581" s="12">
        <v>206139298</v>
      </c>
      <c r="L581" s="12">
        <v>206139409</v>
      </c>
      <c r="M581" s="12" t="s">
        <v>13390</v>
      </c>
      <c r="N581" s="12" t="s">
        <v>13391</v>
      </c>
      <c r="O581" s="27">
        <v>206139300</v>
      </c>
      <c r="P581" s="27">
        <v>206139461</v>
      </c>
      <c r="Q581" s="12" t="s">
        <v>33</v>
      </c>
      <c r="R581" s="12">
        <v>0</v>
      </c>
      <c r="S581" s="12" t="s">
        <v>16058</v>
      </c>
      <c r="T581" s="27" t="s">
        <v>1028</v>
      </c>
      <c r="U581" s="12" t="s">
        <v>1708</v>
      </c>
      <c r="V581" s="256">
        <v>277.4613003095975</v>
      </c>
      <c r="W581" s="256">
        <v>991.43441712926244</v>
      </c>
    </row>
    <row r="582" spans="1:23" x14ac:dyDescent="0.2">
      <c r="A582" s="12">
        <v>0.99999899999999997</v>
      </c>
      <c r="B582" s="255">
        <v>1</v>
      </c>
      <c r="C582" s="12">
        <v>206139520</v>
      </c>
      <c r="D582" s="12">
        <v>206139537</v>
      </c>
      <c r="E582" s="12">
        <v>3</v>
      </c>
      <c r="F582" s="12" t="s">
        <v>13392</v>
      </c>
      <c r="G582" s="12">
        <v>206139386</v>
      </c>
      <c r="H582" s="12">
        <v>206139407</v>
      </c>
      <c r="I582" s="12">
        <v>3</v>
      </c>
      <c r="J582" s="12" t="s">
        <v>13393</v>
      </c>
      <c r="K582" s="12">
        <v>206139408</v>
      </c>
      <c r="L582" s="12">
        <v>206139519</v>
      </c>
      <c r="M582" s="12" t="s">
        <v>13394</v>
      </c>
      <c r="N582" s="12" t="s">
        <v>13395</v>
      </c>
      <c r="O582" s="27">
        <v>206139300</v>
      </c>
      <c r="P582" s="27">
        <v>206139461</v>
      </c>
      <c r="Q582" s="12" t="s">
        <v>40</v>
      </c>
      <c r="R582" s="12">
        <v>0</v>
      </c>
      <c r="S582" s="12" t="s">
        <v>16059</v>
      </c>
      <c r="T582" s="27" t="s">
        <v>1028</v>
      </c>
      <c r="U582" s="12" t="s">
        <v>1709</v>
      </c>
      <c r="V582" s="256">
        <v>215.19040247678018</v>
      </c>
      <c r="W582" s="256">
        <v>652.72878667724024</v>
      </c>
    </row>
    <row r="583" spans="1:23" x14ac:dyDescent="0.2">
      <c r="A583" s="12">
        <v>0.99999899999999997</v>
      </c>
      <c r="B583" s="255">
        <v>1</v>
      </c>
      <c r="C583" s="12">
        <v>206141418</v>
      </c>
      <c r="D583" s="12">
        <v>206141437</v>
      </c>
      <c r="E583" s="12">
        <v>3</v>
      </c>
      <c r="F583" s="12" t="s">
        <v>13396</v>
      </c>
      <c r="G583" s="12">
        <v>206141550</v>
      </c>
      <c r="H583" s="12">
        <v>206141569</v>
      </c>
      <c r="I583" s="12">
        <v>3</v>
      </c>
      <c r="J583" s="12" t="s">
        <v>13397</v>
      </c>
      <c r="K583" s="12">
        <v>206141438</v>
      </c>
      <c r="L583" s="12">
        <v>206141549</v>
      </c>
      <c r="M583" s="12" t="s">
        <v>13398</v>
      </c>
      <c r="N583" s="12" t="s">
        <v>13399</v>
      </c>
      <c r="O583" s="27">
        <v>206141441</v>
      </c>
      <c r="P583" s="27">
        <v>206141528</v>
      </c>
      <c r="Q583" s="12" t="s">
        <v>33</v>
      </c>
      <c r="R583" s="12">
        <v>0</v>
      </c>
      <c r="S583" s="12" t="s">
        <v>16060</v>
      </c>
      <c r="T583" s="27" t="s">
        <v>1028</v>
      </c>
      <c r="U583" s="12" t="s">
        <v>1710</v>
      </c>
      <c r="V583" s="256">
        <v>100.76934984520123</v>
      </c>
      <c r="W583" s="256">
        <v>344.60761300555117</v>
      </c>
    </row>
    <row r="584" spans="1:23" x14ac:dyDescent="0.2">
      <c r="A584" s="12">
        <v>0.99999899999999997</v>
      </c>
      <c r="B584" s="255">
        <v>1</v>
      </c>
      <c r="C584" s="12">
        <v>206145407</v>
      </c>
      <c r="D584" s="12">
        <v>206145425</v>
      </c>
      <c r="E584" s="12">
        <v>4</v>
      </c>
      <c r="F584" s="12" t="s">
        <v>13400</v>
      </c>
      <c r="G584" s="12">
        <v>206145538</v>
      </c>
      <c r="H584" s="12">
        <v>206145558</v>
      </c>
      <c r="I584" s="12">
        <v>4</v>
      </c>
      <c r="J584" s="12" t="s">
        <v>13401</v>
      </c>
      <c r="K584" s="12">
        <v>206145426</v>
      </c>
      <c r="L584" s="12">
        <v>206145537</v>
      </c>
      <c r="M584" s="12" t="s">
        <v>13402</v>
      </c>
      <c r="N584" s="12" t="s">
        <v>13403</v>
      </c>
      <c r="O584" s="27">
        <v>206145449</v>
      </c>
      <c r="P584" s="27">
        <v>206145583</v>
      </c>
      <c r="Q584" s="12" t="s">
        <v>33</v>
      </c>
      <c r="R584" s="12">
        <v>0</v>
      </c>
      <c r="S584" s="12" t="s">
        <v>16061</v>
      </c>
      <c r="T584" s="27" t="s">
        <v>1028</v>
      </c>
      <c r="U584" s="12" t="s">
        <v>1711</v>
      </c>
      <c r="V584" s="256">
        <v>242.14705882352942</v>
      </c>
      <c r="W584" s="256">
        <v>850.37176843774785</v>
      </c>
    </row>
    <row r="585" spans="1:23" x14ac:dyDescent="0.2">
      <c r="A585" s="12">
        <v>0.99999899999999997</v>
      </c>
      <c r="B585" s="255">
        <v>1</v>
      </c>
      <c r="C585" s="12">
        <v>206145614</v>
      </c>
      <c r="D585" s="12">
        <v>206145632</v>
      </c>
      <c r="E585" s="12">
        <v>4</v>
      </c>
      <c r="F585" s="12" t="s">
        <v>13404</v>
      </c>
      <c r="G585" s="12">
        <v>206145481</v>
      </c>
      <c r="H585" s="12">
        <v>206145501</v>
      </c>
      <c r="I585" s="12">
        <v>4</v>
      </c>
      <c r="J585" s="12" t="s">
        <v>13405</v>
      </c>
      <c r="K585" s="12">
        <v>206145502</v>
      </c>
      <c r="L585" s="12">
        <v>206145613</v>
      </c>
      <c r="M585" s="12" t="s">
        <v>13406</v>
      </c>
      <c r="N585" s="12" t="s">
        <v>13407</v>
      </c>
      <c r="O585" s="27">
        <v>206145449</v>
      </c>
      <c r="P585" s="27">
        <v>206145583</v>
      </c>
      <c r="Q585" s="12" t="s">
        <v>40</v>
      </c>
      <c r="R585" s="12">
        <v>0</v>
      </c>
      <c r="S585" s="12" t="s">
        <v>16062</v>
      </c>
      <c r="T585" s="27" t="s">
        <v>1028</v>
      </c>
      <c r="U585" s="12" t="s">
        <v>1712</v>
      </c>
      <c r="V585" s="256">
        <v>191.87925696594428</v>
      </c>
      <c r="W585" s="256">
        <v>618.46661379857255</v>
      </c>
    </row>
    <row r="586" spans="1:23" x14ac:dyDescent="0.2">
      <c r="A586" s="12">
        <v>0.9</v>
      </c>
      <c r="B586" s="255">
        <v>1</v>
      </c>
      <c r="C586" s="12">
        <v>206153923</v>
      </c>
      <c r="D586" s="12">
        <v>206153941</v>
      </c>
      <c r="E586" s="12">
        <v>4</v>
      </c>
      <c r="F586" s="12" t="s">
        <v>13408</v>
      </c>
      <c r="G586" s="12">
        <v>206154054</v>
      </c>
      <c r="H586" s="12">
        <v>206154074</v>
      </c>
      <c r="I586" s="12">
        <v>4</v>
      </c>
      <c r="J586" s="12" t="s">
        <v>13409</v>
      </c>
      <c r="K586" s="12">
        <v>206153942</v>
      </c>
      <c r="L586" s="12">
        <v>206154053</v>
      </c>
      <c r="M586" s="12" t="s">
        <v>13410</v>
      </c>
      <c r="N586" s="12" t="s">
        <v>13411</v>
      </c>
      <c r="O586" s="27">
        <v>206153952</v>
      </c>
      <c r="P586" s="27">
        <v>206154056</v>
      </c>
      <c r="Q586" s="12" t="s">
        <v>33</v>
      </c>
      <c r="R586" s="12">
        <v>0</v>
      </c>
      <c r="S586" s="12" t="s">
        <v>16063</v>
      </c>
      <c r="T586" s="27" t="s">
        <v>1028</v>
      </c>
      <c r="U586" s="12" t="s">
        <v>1713</v>
      </c>
      <c r="V586" s="256">
        <v>7.7399380804953561E-3</v>
      </c>
      <c r="W586" s="256">
        <v>1.2053925455987312E-2</v>
      </c>
    </row>
    <row r="587" spans="1:23" x14ac:dyDescent="0.2">
      <c r="A587" s="12">
        <v>0.99999899999999997</v>
      </c>
      <c r="B587" s="255">
        <v>1</v>
      </c>
      <c r="C587" s="12">
        <v>149754388</v>
      </c>
      <c r="D587" s="12">
        <v>149754405</v>
      </c>
      <c r="E587" s="12">
        <v>3</v>
      </c>
      <c r="F587" s="12" t="s">
        <v>13412</v>
      </c>
      <c r="G587" s="12">
        <v>149754254</v>
      </c>
      <c r="H587" s="12">
        <v>149754275</v>
      </c>
      <c r="I587" s="12">
        <v>3</v>
      </c>
      <c r="J587" s="12" t="s">
        <v>13413</v>
      </c>
      <c r="K587" s="12">
        <v>149754276</v>
      </c>
      <c r="L587" s="12">
        <v>149754387</v>
      </c>
      <c r="M587" s="12" t="s">
        <v>13414</v>
      </c>
      <c r="N587" s="12" t="s">
        <v>13415</v>
      </c>
      <c r="O587" s="27">
        <v>149754295</v>
      </c>
      <c r="P587" s="27">
        <v>149754335</v>
      </c>
      <c r="Q587" s="12" t="s">
        <v>40</v>
      </c>
      <c r="R587" s="12">
        <v>0</v>
      </c>
      <c r="S587" s="12" t="s">
        <v>16064</v>
      </c>
      <c r="T587" s="27" t="s">
        <v>1029</v>
      </c>
      <c r="U587" s="12" t="s">
        <v>1714</v>
      </c>
      <c r="V587" s="256">
        <v>179.98452012383902</v>
      </c>
      <c r="W587" s="256">
        <v>595.48453608247428</v>
      </c>
    </row>
    <row r="588" spans="1:23" x14ac:dyDescent="0.2">
      <c r="A588" s="12">
        <v>0.99999899999999997</v>
      </c>
      <c r="B588" s="255">
        <v>1</v>
      </c>
      <c r="C588" s="12">
        <v>149754677</v>
      </c>
      <c r="D588" s="12">
        <v>149754695</v>
      </c>
      <c r="E588" s="12">
        <v>3</v>
      </c>
      <c r="F588" s="12" t="s">
        <v>13416</v>
      </c>
      <c r="G588" s="12">
        <v>149754808</v>
      </c>
      <c r="H588" s="12">
        <v>149754828</v>
      </c>
      <c r="I588" s="12">
        <v>3</v>
      </c>
      <c r="J588" s="12" t="s">
        <v>13417</v>
      </c>
      <c r="K588" s="12">
        <v>149754696</v>
      </c>
      <c r="L588" s="12">
        <v>149754807</v>
      </c>
      <c r="M588" s="12" t="s">
        <v>13418</v>
      </c>
      <c r="N588" s="12" t="s">
        <v>13419</v>
      </c>
      <c r="O588" s="27">
        <v>149754721</v>
      </c>
      <c r="P588" s="27">
        <v>149754751</v>
      </c>
      <c r="Q588" s="12" t="s">
        <v>33</v>
      </c>
      <c r="R588" s="12">
        <v>0</v>
      </c>
      <c r="S588" s="12" t="s">
        <v>16065</v>
      </c>
      <c r="T588" s="27" t="s">
        <v>1029</v>
      </c>
      <c r="U588" s="12" t="s">
        <v>1715</v>
      </c>
      <c r="V588" s="256">
        <v>157.22291021671828</v>
      </c>
      <c r="W588" s="256">
        <v>428.41982553528948</v>
      </c>
    </row>
    <row r="589" spans="1:23" x14ac:dyDescent="0.2">
      <c r="A589" s="12">
        <v>0.99999899999999997</v>
      </c>
      <c r="B589" s="255">
        <v>1</v>
      </c>
      <c r="C589" s="12">
        <v>149755512</v>
      </c>
      <c r="D589" s="12">
        <v>149755531</v>
      </c>
      <c r="E589" s="12">
        <v>3</v>
      </c>
      <c r="F589" s="12" t="s">
        <v>13420</v>
      </c>
      <c r="G589" s="12">
        <v>149755644</v>
      </c>
      <c r="H589" s="12">
        <v>149755663</v>
      </c>
      <c r="I589" s="12">
        <v>3</v>
      </c>
      <c r="J589" s="12" t="s">
        <v>13421</v>
      </c>
      <c r="K589" s="12">
        <v>149755532</v>
      </c>
      <c r="L589" s="12">
        <v>149755643</v>
      </c>
      <c r="M589" s="12" t="s">
        <v>13422</v>
      </c>
      <c r="N589" s="12" t="s">
        <v>13423</v>
      </c>
      <c r="O589" s="27">
        <v>149755554</v>
      </c>
      <c r="P589" s="27">
        <v>149755818</v>
      </c>
      <c r="Q589" s="12" t="s">
        <v>33</v>
      </c>
      <c r="R589" s="12">
        <v>0</v>
      </c>
      <c r="S589" s="12" t="s">
        <v>16066</v>
      </c>
      <c r="T589" s="27" t="s">
        <v>1029</v>
      </c>
      <c r="U589" s="12" t="s">
        <v>1716</v>
      </c>
      <c r="V589" s="256">
        <v>92.769349845201234</v>
      </c>
      <c r="W589" s="256">
        <v>342.7178429817605</v>
      </c>
    </row>
    <row r="590" spans="1:23" x14ac:dyDescent="0.2">
      <c r="A590" s="12">
        <v>0.99999899999999997</v>
      </c>
      <c r="B590" s="255">
        <v>1</v>
      </c>
      <c r="C590" s="12">
        <v>149755732</v>
      </c>
      <c r="D590" s="12">
        <v>149755750</v>
      </c>
      <c r="E590" s="12">
        <v>3</v>
      </c>
      <c r="F590" s="12" t="s">
        <v>13424</v>
      </c>
      <c r="G590" s="12">
        <v>149755599</v>
      </c>
      <c r="H590" s="12">
        <v>149755619</v>
      </c>
      <c r="I590" s="12">
        <v>3</v>
      </c>
      <c r="J590" s="12" t="s">
        <v>13425</v>
      </c>
      <c r="K590" s="12">
        <v>149755620</v>
      </c>
      <c r="L590" s="12">
        <v>149755731</v>
      </c>
      <c r="M590" s="12" t="s">
        <v>13426</v>
      </c>
      <c r="N590" s="12" t="s">
        <v>13427</v>
      </c>
      <c r="O590" s="27">
        <v>149755554</v>
      </c>
      <c r="P590" s="27">
        <v>149755818</v>
      </c>
      <c r="Q590" s="12" t="s">
        <v>40</v>
      </c>
      <c r="R590" s="12">
        <v>0</v>
      </c>
      <c r="S590" s="12" t="s">
        <v>16067</v>
      </c>
      <c r="T590" s="27" t="s">
        <v>1029</v>
      </c>
      <c r="U590" s="12" t="s">
        <v>1717</v>
      </c>
      <c r="V590" s="256">
        <v>72.509287925696597</v>
      </c>
      <c r="W590" s="256">
        <v>179.18207771609835</v>
      </c>
    </row>
    <row r="591" spans="1:23" x14ac:dyDescent="0.2">
      <c r="A591" s="12">
        <v>0.99999899999999997</v>
      </c>
      <c r="B591" s="255">
        <v>1</v>
      </c>
      <c r="C591" s="12">
        <v>149755682</v>
      </c>
      <c r="D591" s="12">
        <v>149755697</v>
      </c>
      <c r="E591" s="12">
        <v>6</v>
      </c>
      <c r="F591" s="12" t="s">
        <v>13428</v>
      </c>
      <c r="G591" s="12">
        <v>149755810</v>
      </c>
      <c r="H591" s="12">
        <v>149755833</v>
      </c>
      <c r="I591" s="12">
        <v>3</v>
      </c>
      <c r="J591" s="12" t="s">
        <v>13429</v>
      </c>
      <c r="K591" s="12">
        <v>149755698</v>
      </c>
      <c r="L591" s="12">
        <v>149755809</v>
      </c>
      <c r="M591" s="12" t="s">
        <v>13430</v>
      </c>
      <c r="N591" s="12" t="s">
        <v>13431</v>
      </c>
      <c r="O591" s="27">
        <v>149755554</v>
      </c>
      <c r="P591" s="27">
        <v>149755818</v>
      </c>
      <c r="Q591" s="12" t="s">
        <v>33</v>
      </c>
      <c r="R591" s="12">
        <v>0</v>
      </c>
      <c r="S591" s="12" t="s">
        <v>16068</v>
      </c>
      <c r="T591" s="27" t="s">
        <v>1029</v>
      </c>
      <c r="U591" s="12" t="s">
        <v>1718</v>
      </c>
      <c r="V591" s="256">
        <v>110.11145510835914</v>
      </c>
      <c r="W591" s="256">
        <v>293.95099127676446</v>
      </c>
    </row>
    <row r="592" spans="1:23" x14ac:dyDescent="0.2">
      <c r="A592" s="12">
        <v>0.99999899999999997</v>
      </c>
      <c r="B592" s="255">
        <v>1</v>
      </c>
      <c r="C592" s="12">
        <v>149755892</v>
      </c>
      <c r="D592" s="12">
        <v>149755911</v>
      </c>
      <c r="E592" s="12">
        <v>3</v>
      </c>
      <c r="F592" s="12" t="s">
        <v>13432</v>
      </c>
      <c r="G592" s="12">
        <v>149755760</v>
      </c>
      <c r="H592" s="12">
        <v>149755779</v>
      </c>
      <c r="I592" s="12">
        <v>3</v>
      </c>
      <c r="J592" s="12" t="s">
        <v>13433</v>
      </c>
      <c r="K592" s="12">
        <v>149755780</v>
      </c>
      <c r="L592" s="12">
        <v>149755891</v>
      </c>
      <c r="M592" s="12" t="s">
        <v>13434</v>
      </c>
      <c r="N592" s="12" t="s">
        <v>13435</v>
      </c>
      <c r="O592" s="27">
        <v>149755554</v>
      </c>
      <c r="P592" s="27">
        <v>149755818</v>
      </c>
      <c r="Q592" s="12" t="s">
        <v>40</v>
      </c>
      <c r="R592" s="12">
        <v>0</v>
      </c>
      <c r="S592" s="12" t="s">
        <v>16069</v>
      </c>
      <c r="T592" s="27" t="s">
        <v>1029</v>
      </c>
      <c r="U592" s="12" t="s">
        <v>1719</v>
      </c>
      <c r="V592" s="256">
        <v>269.12383900928791</v>
      </c>
      <c r="W592" s="256">
        <v>619.28390166534496</v>
      </c>
    </row>
    <row r="593" spans="1:23" x14ac:dyDescent="0.2">
      <c r="A593" s="12">
        <v>0.99999899999999997</v>
      </c>
      <c r="B593" s="255">
        <v>1</v>
      </c>
      <c r="C593" s="12">
        <v>149759876</v>
      </c>
      <c r="D593" s="12">
        <v>149759892</v>
      </c>
      <c r="E593" s="12">
        <v>3</v>
      </c>
      <c r="F593" s="12" t="s">
        <v>13436</v>
      </c>
      <c r="G593" s="12">
        <v>149760005</v>
      </c>
      <c r="H593" s="12">
        <v>149760027</v>
      </c>
      <c r="I593" s="12">
        <v>3</v>
      </c>
      <c r="J593" s="12" t="s">
        <v>13437</v>
      </c>
      <c r="K593" s="12">
        <v>149759893</v>
      </c>
      <c r="L593" s="12">
        <v>149760004</v>
      </c>
      <c r="M593" s="12" t="s">
        <v>13438</v>
      </c>
      <c r="N593" s="12" t="s">
        <v>13439</v>
      </c>
      <c r="O593" s="27">
        <v>149759917</v>
      </c>
      <c r="P593" s="27">
        <v>149760195</v>
      </c>
      <c r="Q593" s="12" t="s">
        <v>33</v>
      </c>
      <c r="R593" s="12">
        <v>0</v>
      </c>
      <c r="S593" s="12" t="s">
        <v>16070</v>
      </c>
      <c r="T593" s="27" t="s">
        <v>1029</v>
      </c>
      <c r="U593" s="12" t="s">
        <v>1720</v>
      </c>
      <c r="V593" s="256">
        <v>262.78482972136226</v>
      </c>
      <c r="W593" s="256">
        <v>876.78477398889765</v>
      </c>
    </row>
    <row r="594" spans="1:23" x14ac:dyDescent="0.2">
      <c r="A594" s="12">
        <v>0.99999899999999997</v>
      </c>
      <c r="B594" s="255">
        <v>1</v>
      </c>
      <c r="C594" s="12">
        <v>149760099</v>
      </c>
      <c r="D594" s="12">
        <v>149760117</v>
      </c>
      <c r="E594" s="12">
        <v>3</v>
      </c>
      <c r="F594" s="12" t="s">
        <v>13440</v>
      </c>
      <c r="G594" s="12">
        <v>149759966</v>
      </c>
      <c r="H594" s="12">
        <v>149759986</v>
      </c>
      <c r="I594" s="12">
        <v>0</v>
      </c>
      <c r="J594" s="12" t="s">
        <v>13441</v>
      </c>
      <c r="K594" s="12">
        <v>149759987</v>
      </c>
      <c r="L594" s="12">
        <v>149760098</v>
      </c>
      <c r="M594" s="12" t="s">
        <v>13442</v>
      </c>
      <c r="N594" s="12" t="s">
        <v>13443</v>
      </c>
      <c r="O594" s="27">
        <v>149759917</v>
      </c>
      <c r="P594" s="27">
        <v>149760195</v>
      </c>
      <c r="Q594" s="12" t="s">
        <v>40</v>
      </c>
      <c r="R594" s="12">
        <v>0</v>
      </c>
      <c r="S594" s="12" t="s">
        <v>16071</v>
      </c>
      <c r="T594" s="27" t="s">
        <v>1029</v>
      </c>
      <c r="U594" s="12" t="s">
        <v>1721</v>
      </c>
      <c r="V594" s="256">
        <v>230.12383900928793</v>
      </c>
      <c r="W594" s="256">
        <v>619.21506740682003</v>
      </c>
    </row>
    <row r="595" spans="1:23" x14ac:dyDescent="0.2">
      <c r="A595" s="12">
        <v>0.99999899999999997</v>
      </c>
      <c r="B595" s="255">
        <v>1</v>
      </c>
      <c r="C595" s="12">
        <v>149760099</v>
      </c>
      <c r="D595" s="12">
        <v>149760117</v>
      </c>
      <c r="E595" s="12">
        <v>3</v>
      </c>
      <c r="F595" s="12" t="s">
        <v>13440</v>
      </c>
      <c r="G595" s="12">
        <v>149759966</v>
      </c>
      <c r="H595" s="12">
        <v>149759986</v>
      </c>
      <c r="I595" s="12">
        <v>0</v>
      </c>
      <c r="J595" s="12" t="s">
        <v>13444</v>
      </c>
      <c r="K595" s="12">
        <v>149759987</v>
      </c>
      <c r="L595" s="12">
        <v>149760098</v>
      </c>
      <c r="M595" s="12" t="s">
        <v>13442</v>
      </c>
      <c r="N595" s="12" t="s">
        <v>13445</v>
      </c>
      <c r="O595" s="27">
        <v>149759917</v>
      </c>
      <c r="P595" s="27">
        <v>149760195</v>
      </c>
      <c r="Q595" s="12" t="s">
        <v>40</v>
      </c>
      <c r="R595" s="12">
        <v>0</v>
      </c>
      <c r="S595" s="12" t="s">
        <v>16071</v>
      </c>
      <c r="T595" s="27" t="s">
        <v>1029</v>
      </c>
      <c r="U595" s="12" t="s">
        <v>1722</v>
      </c>
      <c r="V595" s="256">
        <v>230.12383900928793</v>
      </c>
      <c r="W595" s="256">
        <v>619.21506740682003</v>
      </c>
    </row>
    <row r="596" spans="1:23" x14ac:dyDescent="0.2">
      <c r="A596" s="12">
        <v>0.99999899999999997</v>
      </c>
      <c r="B596" s="255">
        <v>1</v>
      </c>
      <c r="C596" s="12">
        <v>149760076</v>
      </c>
      <c r="D596" s="12">
        <v>149760095</v>
      </c>
      <c r="E596" s="12">
        <v>3</v>
      </c>
      <c r="F596" s="12" t="s">
        <v>13446</v>
      </c>
      <c r="G596" s="12">
        <v>149760208</v>
      </c>
      <c r="H596" s="12">
        <v>149760227</v>
      </c>
      <c r="I596" s="12">
        <v>3</v>
      </c>
      <c r="J596" s="12" t="s">
        <v>13447</v>
      </c>
      <c r="K596" s="12">
        <v>149760096</v>
      </c>
      <c r="L596" s="12">
        <v>149760207</v>
      </c>
      <c r="M596" s="12" t="s">
        <v>13448</v>
      </c>
      <c r="N596" s="12" t="s">
        <v>13449</v>
      </c>
      <c r="O596" s="27">
        <v>149759917</v>
      </c>
      <c r="P596" s="27">
        <v>149760195</v>
      </c>
      <c r="Q596" s="12" t="s">
        <v>33</v>
      </c>
      <c r="R596" s="12">
        <v>0</v>
      </c>
      <c r="S596" s="12" t="s">
        <v>16072</v>
      </c>
      <c r="T596" s="27" t="s">
        <v>1029</v>
      </c>
      <c r="U596" s="12" t="s">
        <v>1723</v>
      </c>
      <c r="V596" s="256">
        <v>112.25696594427245</v>
      </c>
      <c r="W596" s="256">
        <v>383.24409199048375</v>
      </c>
    </row>
    <row r="597" spans="1:23" x14ac:dyDescent="0.2">
      <c r="A597" s="12">
        <v>0.99999899999999997</v>
      </c>
      <c r="B597" s="255">
        <v>1</v>
      </c>
      <c r="C597" s="12">
        <v>149761560</v>
      </c>
      <c r="D597" s="12">
        <v>149761578</v>
      </c>
      <c r="E597" s="12">
        <v>3</v>
      </c>
      <c r="F597" s="12" t="s">
        <v>13450</v>
      </c>
      <c r="G597" s="12">
        <v>149761691</v>
      </c>
      <c r="H597" s="12">
        <v>149761711</v>
      </c>
      <c r="I597" s="12">
        <v>3</v>
      </c>
      <c r="J597" s="12" t="s">
        <v>13451</v>
      </c>
      <c r="K597" s="12">
        <v>149761579</v>
      </c>
      <c r="L597" s="12">
        <v>149761690</v>
      </c>
      <c r="M597" s="12" t="s">
        <v>13452</v>
      </c>
      <c r="N597" s="12" t="s">
        <v>13453</v>
      </c>
      <c r="O597" s="27">
        <v>149761605</v>
      </c>
      <c r="P597" s="27">
        <v>149761899</v>
      </c>
      <c r="Q597" s="12" t="s">
        <v>33</v>
      </c>
      <c r="R597" s="12">
        <v>0</v>
      </c>
      <c r="S597" s="12" t="s">
        <v>16073</v>
      </c>
      <c r="T597" s="27" t="s">
        <v>1029</v>
      </c>
      <c r="U597" s="12" t="s">
        <v>1724</v>
      </c>
      <c r="V597" s="256">
        <v>213.82043343653251</v>
      </c>
      <c r="W597" s="256">
        <v>57.563045202220458</v>
      </c>
    </row>
    <row r="598" spans="1:23" x14ac:dyDescent="0.2">
      <c r="A598" s="12">
        <v>0.99999899999999997</v>
      </c>
      <c r="B598" s="255">
        <v>1</v>
      </c>
      <c r="C598" s="12">
        <v>149761800</v>
      </c>
      <c r="D598" s="12">
        <v>149761819</v>
      </c>
      <c r="E598" s="12">
        <v>3</v>
      </c>
      <c r="F598" s="12" t="s">
        <v>13454</v>
      </c>
      <c r="G598" s="12">
        <v>149761668</v>
      </c>
      <c r="H598" s="12">
        <v>149761687</v>
      </c>
      <c r="I598" s="12">
        <v>3</v>
      </c>
      <c r="J598" s="12" t="s">
        <v>13455</v>
      </c>
      <c r="K598" s="12">
        <v>149761688</v>
      </c>
      <c r="L598" s="12">
        <v>149761799</v>
      </c>
      <c r="M598" s="12" t="s">
        <v>13456</v>
      </c>
      <c r="N598" s="12" t="s">
        <v>13457</v>
      </c>
      <c r="O598" s="27">
        <v>149761605</v>
      </c>
      <c r="P598" s="27">
        <v>149761899</v>
      </c>
      <c r="Q598" s="12" t="s">
        <v>40</v>
      </c>
      <c r="R598" s="12">
        <v>0</v>
      </c>
      <c r="S598" s="12" t="s">
        <v>16074</v>
      </c>
      <c r="T598" s="27" t="s">
        <v>1029</v>
      </c>
      <c r="U598" s="12" t="s">
        <v>1725</v>
      </c>
      <c r="V598" s="256">
        <v>140.30030959752321</v>
      </c>
      <c r="W598" s="256">
        <v>408.42394924662966</v>
      </c>
    </row>
    <row r="599" spans="1:23" x14ac:dyDescent="0.2">
      <c r="A599" s="12">
        <v>0.99999899999999997</v>
      </c>
      <c r="B599" s="255">
        <v>1</v>
      </c>
      <c r="C599" s="12">
        <v>149761738</v>
      </c>
      <c r="D599" s="12">
        <v>149761755</v>
      </c>
      <c r="E599" s="12">
        <v>3</v>
      </c>
      <c r="F599" s="12" t="s">
        <v>13458</v>
      </c>
      <c r="G599" s="12">
        <v>149761868</v>
      </c>
      <c r="H599" s="12">
        <v>149761889</v>
      </c>
      <c r="I599" s="12">
        <v>3</v>
      </c>
      <c r="J599" s="12" t="s">
        <v>13459</v>
      </c>
      <c r="K599" s="12">
        <v>149761756</v>
      </c>
      <c r="L599" s="12">
        <v>149761867</v>
      </c>
      <c r="M599" s="12" t="s">
        <v>13460</v>
      </c>
      <c r="N599" s="12" t="s">
        <v>13461</v>
      </c>
      <c r="O599" s="27">
        <v>149761605</v>
      </c>
      <c r="P599" s="27">
        <v>149761899</v>
      </c>
      <c r="Q599" s="12" t="s">
        <v>33</v>
      </c>
      <c r="R599" s="12">
        <v>0</v>
      </c>
      <c r="S599" s="12" t="s">
        <v>16075</v>
      </c>
      <c r="T599" s="27" t="s">
        <v>1029</v>
      </c>
      <c r="U599" s="12" t="s">
        <v>1726</v>
      </c>
      <c r="V599" s="256">
        <v>103.75232198142415</v>
      </c>
      <c r="W599" s="256">
        <v>790.34781919111811</v>
      </c>
    </row>
    <row r="600" spans="1:23" x14ac:dyDescent="0.2">
      <c r="A600" s="12">
        <v>0.99999899999999997</v>
      </c>
      <c r="B600" s="255">
        <v>1</v>
      </c>
      <c r="C600" s="12">
        <v>149761971</v>
      </c>
      <c r="D600" s="12">
        <v>149761987</v>
      </c>
      <c r="E600" s="12">
        <v>3</v>
      </c>
      <c r="F600" s="12" t="s">
        <v>13462</v>
      </c>
      <c r="G600" s="12">
        <v>149761836</v>
      </c>
      <c r="H600" s="12">
        <v>149761858</v>
      </c>
      <c r="I600" s="12">
        <v>3</v>
      </c>
      <c r="J600" s="12" t="s">
        <v>13463</v>
      </c>
      <c r="K600" s="12">
        <v>149761859</v>
      </c>
      <c r="L600" s="12">
        <v>149761970</v>
      </c>
      <c r="M600" s="12" t="s">
        <v>13464</v>
      </c>
      <c r="N600" s="12" t="s">
        <v>13465</v>
      </c>
      <c r="O600" s="27">
        <v>149761605</v>
      </c>
      <c r="P600" s="27">
        <v>149761899</v>
      </c>
      <c r="Q600" s="12" t="s">
        <v>40</v>
      </c>
      <c r="R600" s="12">
        <v>0</v>
      </c>
      <c r="S600" s="12" t="s">
        <v>16076</v>
      </c>
      <c r="T600" s="27" t="s">
        <v>1029</v>
      </c>
      <c r="U600" s="12" t="s">
        <v>1727</v>
      </c>
      <c r="V600" s="256">
        <v>252.80495356037153</v>
      </c>
      <c r="W600" s="256">
        <v>647.04710547184777</v>
      </c>
    </row>
    <row r="601" spans="1:23" x14ac:dyDescent="0.2">
      <c r="A601" s="12">
        <v>0.99999899999999997</v>
      </c>
      <c r="B601" s="255">
        <v>1</v>
      </c>
      <c r="C601" s="12">
        <v>149762741</v>
      </c>
      <c r="D601" s="12">
        <v>149762757</v>
      </c>
      <c r="E601" s="12">
        <v>3</v>
      </c>
      <c r="F601" s="12" t="s">
        <v>13466</v>
      </c>
      <c r="G601" s="12">
        <v>149762870</v>
      </c>
      <c r="H601" s="12">
        <v>149762892</v>
      </c>
      <c r="I601" s="12">
        <v>3</v>
      </c>
      <c r="J601" s="12" t="s">
        <v>13467</v>
      </c>
      <c r="K601" s="12">
        <v>149762758</v>
      </c>
      <c r="L601" s="12">
        <v>149762869</v>
      </c>
      <c r="M601" s="12" t="s">
        <v>13468</v>
      </c>
      <c r="N601" s="12" t="s">
        <v>13469</v>
      </c>
      <c r="O601" s="27">
        <v>149762788</v>
      </c>
      <c r="P601" s="27">
        <v>149763078</v>
      </c>
      <c r="Q601" s="12" t="s">
        <v>33</v>
      </c>
      <c r="R601" s="12">
        <v>0</v>
      </c>
      <c r="S601" s="12" t="s">
        <v>16077</v>
      </c>
      <c r="T601" s="27" t="s">
        <v>1029</v>
      </c>
      <c r="U601" s="12" t="s">
        <v>1728</v>
      </c>
      <c r="V601" s="256">
        <v>134.88080495356039</v>
      </c>
      <c r="W601" s="256">
        <v>384.70325138778747</v>
      </c>
    </row>
    <row r="602" spans="1:23" x14ac:dyDescent="0.2">
      <c r="A602" s="12">
        <v>0.99999899999999997</v>
      </c>
      <c r="B602" s="255">
        <v>1</v>
      </c>
      <c r="C602" s="12">
        <v>149762941</v>
      </c>
      <c r="D602" s="12">
        <v>149762958</v>
      </c>
      <c r="E602" s="12">
        <v>3</v>
      </c>
      <c r="F602" s="12" t="s">
        <v>13470</v>
      </c>
      <c r="G602" s="12">
        <v>149762807</v>
      </c>
      <c r="H602" s="12">
        <v>149762828</v>
      </c>
      <c r="I602" s="12">
        <v>3</v>
      </c>
      <c r="J602" s="12" t="s">
        <v>13471</v>
      </c>
      <c r="K602" s="12">
        <v>149762829</v>
      </c>
      <c r="L602" s="12">
        <v>149762940</v>
      </c>
      <c r="M602" s="12" t="s">
        <v>13472</v>
      </c>
      <c r="N602" s="12" t="s">
        <v>13473</v>
      </c>
      <c r="O602" s="27">
        <v>149762788</v>
      </c>
      <c r="P602" s="27">
        <v>149763078</v>
      </c>
      <c r="Q602" s="12" t="s">
        <v>40</v>
      </c>
      <c r="R602" s="12">
        <v>0</v>
      </c>
      <c r="S602" s="12" t="s">
        <v>16078</v>
      </c>
      <c r="T602" s="27" t="s">
        <v>1029</v>
      </c>
      <c r="U602" s="12" t="s">
        <v>1729</v>
      </c>
      <c r="V602" s="256">
        <v>231.21826625386996</v>
      </c>
      <c r="W602" s="256">
        <v>791.18413957176847</v>
      </c>
    </row>
    <row r="603" spans="1:23" x14ac:dyDescent="0.2">
      <c r="A603" s="12">
        <v>0.99999899999999997</v>
      </c>
      <c r="B603" s="255">
        <v>1</v>
      </c>
      <c r="C603" s="12">
        <v>149762895</v>
      </c>
      <c r="D603" s="12">
        <v>149762914</v>
      </c>
      <c r="E603" s="12">
        <v>4</v>
      </c>
      <c r="F603" s="12" t="s">
        <v>13474</v>
      </c>
      <c r="G603" s="12">
        <v>149763027</v>
      </c>
      <c r="H603" s="12">
        <v>149763046</v>
      </c>
      <c r="I603" s="12">
        <v>3</v>
      </c>
      <c r="J603" s="12" t="s">
        <v>13475</v>
      </c>
      <c r="K603" s="12">
        <v>149762915</v>
      </c>
      <c r="L603" s="12">
        <v>149763026</v>
      </c>
      <c r="M603" s="12" t="s">
        <v>13476</v>
      </c>
      <c r="N603" s="12" t="s">
        <v>13477</v>
      </c>
      <c r="O603" s="27">
        <v>149762788</v>
      </c>
      <c r="P603" s="27">
        <v>149763078</v>
      </c>
      <c r="Q603" s="12" t="s">
        <v>33</v>
      </c>
      <c r="R603" s="12">
        <v>0</v>
      </c>
      <c r="S603" s="12" t="s">
        <v>16079</v>
      </c>
      <c r="T603" s="27" t="s">
        <v>1029</v>
      </c>
      <c r="U603" s="12" t="s">
        <v>1730</v>
      </c>
      <c r="V603" s="256">
        <v>94.726006191950461</v>
      </c>
      <c r="W603" s="256">
        <v>255.44869151467088</v>
      </c>
    </row>
    <row r="604" spans="1:23" x14ac:dyDescent="0.2">
      <c r="A604" s="12">
        <v>0.99999899999999997</v>
      </c>
      <c r="B604" s="255">
        <v>1</v>
      </c>
      <c r="C604" s="12">
        <v>149763127</v>
      </c>
      <c r="D604" s="12">
        <v>149763142</v>
      </c>
      <c r="E604" s="12">
        <v>3</v>
      </c>
      <c r="F604" s="12" t="s">
        <v>13478</v>
      </c>
      <c r="G604" s="12">
        <v>149762991</v>
      </c>
      <c r="H604" s="12">
        <v>149763014</v>
      </c>
      <c r="I604" s="12">
        <v>3</v>
      </c>
      <c r="J604" s="12" t="s">
        <v>13479</v>
      </c>
      <c r="K604" s="12">
        <v>149763015</v>
      </c>
      <c r="L604" s="12">
        <v>149763126</v>
      </c>
      <c r="M604" s="12" t="s">
        <v>13480</v>
      </c>
      <c r="N604" s="12" t="s">
        <v>13481</v>
      </c>
      <c r="O604" s="27">
        <v>149762788</v>
      </c>
      <c r="P604" s="27">
        <v>149763078</v>
      </c>
      <c r="Q604" s="12" t="s">
        <v>40</v>
      </c>
      <c r="R604" s="12">
        <v>0</v>
      </c>
      <c r="S604" s="12" t="s">
        <v>16080</v>
      </c>
      <c r="T604" s="27" t="s">
        <v>1029</v>
      </c>
      <c r="U604" s="12" t="s">
        <v>1731</v>
      </c>
      <c r="V604" s="256">
        <v>479.72445820433438</v>
      </c>
      <c r="W604" s="256">
        <v>1294.4636003172086</v>
      </c>
    </row>
    <row r="605" spans="1:23" x14ac:dyDescent="0.2">
      <c r="A605" s="12">
        <v>0.99999899999999997</v>
      </c>
      <c r="B605" s="255">
        <v>1</v>
      </c>
      <c r="C605" s="12">
        <v>149763127</v>
      </c>
      <c r="D605" s="12">
        <v>149763142</v>
      </c>
      <c r="E605" s="12">
        <v>3</v>
      </c>
      <c r="F605" s="12" t="s">
        <v>13482</v>
      </c>
      <c r="G605" s="12">
        <v>149762991</v>
      </c>
      <c r="H605" s="12">
        <v>149763014</v>
      </c>
      <c r="I605" s="12">
        <v>3</v>
      </c>
      <c r="J605" s="12" t="s">
        <v>13479</v>
      </c>
      <c r="K605" s="12">
        <v>149763015</v>
      </c>
      <c r="L605" s="12">
        <v>149763126</v>
      </c>
      <c r="M605" s="12" t="s">
        <v>13480</v>
      </c>
      <c r="N605" s="12" t="s">
        <v>13483</v>
      </c>
      <c r="O605" s="27">
        <v>149762788</v>
      </c>
      <c r="P605" s="27">
        <v>149763078</v>
      </c>
      <c r="Q605" s="12" t="s">
        <v>40</v>
      </c>
      <c r="R605" s="12">
        <v>0</v>
      </c>
      <c r="S605" s="12" t="s">
        <v>16080</v>
      </c>
      <c r="T605" s="27" t="s">
        <v>1029</v>
      </c>
      <c r="U605" s="12" t="s">
        <v>1732</v>
      </c>
      <c r="V605" s="256">
        <v>479.72445820433438</v>
      </c>
      <c r="W605" s="256">
        <v>1294.4636003172086</v>
      </c>
    </row>
    <row r="606" spans="1:23" x14ac:dyDescent="0.2">
      <c r="A606" s="12">
        <v>0.99999899999999997</v>
      </c>
      <c r="B606" s="255">
        <v>1</v>
      </c>
      <c r="C606" s="12">
        <v>149754887</v>
      </c>
      <c r="D606" s="12">
        <v>149754905</v>
      </c>
      <c r="E606" s="12">
        <v>4</v>
      </c>
      <c r="F606" s="12" t="s">
        <v>13484</v>
      </c>
      <c r="G606" s="12">
        <v>149754754</v>
      </c>
      <c r="H606" s="12">
        <v>149754774</v>
      </c>
      <c r="I606" s="12">
        <v>3</v>
      </c>
      <c r="J606" s="12" t="s">
        <v>13485</v>
      </c>
      <c r="K606" s="12">
        <v>149754775</v>
      </c>
      <c r="L606" s="12">
        <v>149754886</v>
      </c>
      <c r="M606" s="12" t="s">
        <v>13486</v>
      </c>
      <c r="N606" s="12" t="s">
        <v>13487</v>
      </c>
      <c r="O606" s="27">
        <v>149754784</v>
      </c>
      <c r="P606" s="27">
        <v>149754821</v>
      </c>
      <c r="Q606" s="12" t="s">
        <v>40</v>
      </c>
      <c r="R606" s="12">
        <v>0</v>
      </c>
      <c r="S606" s="12" t="s">
        <v>16081</v>
      </c>
      <c r="T606" s="27" t="s">
        <v>20069</v>
      </c>
      <c r="U606" s="12" t="s">
        <v>1733</v>
      </c>
      <c r="V606" s="256">
        <v>27.769349845201237</v>
      </c>
      <c r="W606" s="256">
        <v>75.748295003965112</v>
      </c>
    </row>
    <row r="607" spans="1:23" x14ac:dyDescent="0.2">
      <c r="A607" s="12">
        <v>0.9</v>
      </c>
      <c r="B607" s="255">
        <v>1</v>
      </c>
      <c r="C607" s="12">
        <v>149783432</v>
      </c>
      <c r="D607" s="12">
        <v>149783451</v>
      </c>
      <c r="E607" s="12">
        <v>3</v>
      </c>
      <c r="F607" s="12" t="s">
        <v>13488</v>
      </c>
      <c r="G607" s="12">
        <v>149783564</v>
      </c>
      <c r="H607" s="12">
        <v>149783583</v>
      </c>
      <c r="I607" s="12">
        <v>7</v>
      </c>
      <c r="J607" s="12" t="s">
        <v>13489</v>
      </c>
      <c r="K607" s="12">
        <v>149783452</v>
      </c>
      <c r="L607" s="12">
        <v>149783563</v>
      </c>
      <c r="M607" s="12" t="s">
        <v>13490</v>
      </c>
      <c r="N607" s="12" t="s">
        <v>13491</v>
      </c>
      <c r="O607" s="27">
        <v>149783493</v>
      </c>
      <c r="P607" s="27">
        <v>149783883</v>
      </c>
      <c r="Q607" s="12" t="s">
        <v>33</v>
      </c>
      <c r="R607" s="12">
        <v>0</v>
      </c>
      <c r="S607" s="12" t="s">
        <v>16082</v>
      </c>
      <c r="T607" s="27" t="s">
        <v>20069</v>
      </c>
      <c r="U607" s="12" t="s">
        <v>1734</v>
      </c>
      <c r="V607" s="256">
        <v>43.095975232198143</v>
      </c>
      <c r="W607" s="256">
        <v>100.15448057097542</v>
      </c>
    </row>
    <row r="608" spans="1:23" x14ac:dyDescent="0.2">
      <c r="A608" s="12">
        <v>0.99999899999999997</v>
      </c>
      <c r="B608" s="255">
        <v>1</v>
      </c>
      <c r="C608" s="12">
        <v>149783621</v>
      </c>
      <c r="D608" s="12">
        <v>149783638</v>
      </c>
      <c r="E608" s="12">
        <v>7</v>
      </c>
      <c r="F608" s="12" t="s">
        <v>13492</v>
      </c>
      <c r="G608" s="12">
        <v>149783487</v>
      </c>
      <c r="H608" s="12">
        <v>149783508</v>
      </c>
      <c r="I608" s="12">
        <v>3</v>
      </c>
      <c r="J608" s="12" t="s">
        <v>13493</v>
      </c>
      <c r="K608" s="12">
        <v>149783509</v>
      </c>
      <c r="L608" s="12">
        <v>149783620</v>
      </c>
      <c r="M608" s="12" t="s">
        <v>13494</v>
      </c>
      <c r="N608" s="12" t="s">
        <v>13495</v>
      </c>
      <c r="O608" s="27">
        <v>149783493</v>
      </c>
      <c r="P608" s="27">
        <v>149783883</v>
      </c>
      <c r="Q608" s="12" t="s">
        <v>40</v>
      </c>
      <c r="R608" s="12">
        <v>0</v>
      </c>
      <c r="S608" s="12" t="s">
        <v>16083</v>
      </c>
      <c r="T608" s="27" t="s">
        <v>20069</v>
      </c>
      <c r="U608" s="12" t="s">
        <v>1735</v>
      </c>
      <c r="V608" s="256">
        <v>67.611455108359138</v>
      </c>
      <c r="W608" s="256">
        <v>183.46645519429023</v>
      </c>
    </row>
    <row r="609" spans="1:23" x14ac:dyDescent="0.2">
      <c r="A609" s="12">
        <v>0.97499999999999998</v>
      </c>
      <c r="B609" s="255">
        <v>1</v>
      </c>
      <c r="C609" s="12">
        <v>149783551</v>
      </c>
      <c r="D609" s="12">
        <v>149783566</v>
      </c>
      <c r="E609" s="12">
        <v>8</v>
      </c>
      <c r="F609" s="12" t="s">
        <v>13496</v>
      </c>
      <c r="G609" s="12">
        <v>149783679</v>
      </c>
      <c r="H609" s="12">
        <v>149783702</v>
      </c>
      <c r="I609" s="12">
        <v>9</v>
      </c>
      <c r="J609" s="12" t="s">
        <v>13497</v>
      </c>
      <c r="K609" s="12">
        <v>149783567</v>
      </c>
      <c r="L609" s="12">
        <v>149783678</v>
      </c>
      <c r="M609" s="12" t="s">
        <v>13498</v>
      </c>
      <c r="N609" s="12" t="s">
        <v>13499</v>
      </c>
      <c r="O609" s="27">
        <v>149783493</v>
      </c>
      <c r="P609" s="27">
        <v>149783883</v>
      </c>
      <c r="Q609" s="12" t="s">
        <v>33</v>
      </c>
      <c r="R609" s="12">
        <v>0</v>
      </c>
      <c r="S609" s="12" t="s">
        <v>16084</v>
      </c>
      <c r="T609" s="27" t="s">
        <v>20069</v>
      </c>
      <c r="U609" s="12" t="s">
        <v>1736</v>
      </c>
      <c r="V609" s="256">
        <v>16.515479876160992</v>
      </c>
      <c r="W609" s="256">
        <v>140.70515463917525</v>
      </c>
    </row>
    <row r="610" spans="1:23" x14ac:dyDescent="0.2">
      <c r="A610" s="12">
        <v>0.9</v>
      </c>
      <c r="B610" s="255">
        <v>1</v>
      </c>
      <c r="C610" s="12">
        <v>149783788</v>
      </c>
      <c r="D610" s="12">
        <v>149783804</v>
      </c>
      <c r="E610" s="12">
        <v>7</v>
      </c>
      <c r="F610" s="12" t="s">
        <v>13500</v>
      </c>
      <c r="G610" s="12">
        <v>149783653</v>
      </c>
      <c r="H610" s="12">
        <v>149783675</v>
      </c>
      <c r="I610" s="12">
        <v>7</v>
      </c>
      <c r="J610" s="12" t="s">
        <v>13501</v>
      </c>
      <c r="K610" s="12">
        <v>149783676</v>
      </c>
      <c r="L610" s="12">
        <v>149783787</v>
      </c>
      <c r="M610" s="12" t="s">
        <v>13502</v>
      </c>
      <c r="N610" s="12" t="s">
        <v>13503</v>
      </c>
      <c r="O610" s="27">
        <v>149783493</v>
      </c>
      <c r="P610" s="27">
        <v>149783883</v>
      </c>
      <c r="Q610" s="12" t="s">
        <v>40</v>
      </c>
      <c r="R610" s="12">
        <v>0</v>
      </c>
      <c r="S610" s="12" t="s">
        <v>16085</v>
      </c>
      <c r="T610" s="27" t="s">
        <v>20069</v>
      </c>
      <c r="U610" s="12" t="s">
        <v>1737</v>
      </c>
      <c r="V610" s="256">
        <v>206.78018575851394</v>
      </c>
      <c r="W610" s="256">
        <v>486.94734337827123</v>
      </c>
    </row>
    <row r="611" spans="1:23" x14ac:dyDescent="0.2">
      <c r="A611" s="12">
        <v>0.9</v>
      </c>
      <c r="B611" s="255">
        <v>1</v>
      </c>
      <c r="C611" s="12">
        <v>149783719</v>
      </c>
      <c r="D611" s="12">
        <v>149783738</v>
      </c>
      <c r="E611" s="12">
        <v>12</v>
      </c>
      <c r="F611" s="12" t="s">
        <v>13504</v>
      </c>
      <c r="G611" s="12">
        <v>149783851</v>
      </c>
      <c r="H611" s="12">
        <v>149783870</v>
      </c>
      <c r="I611" s="12">
        <v>3</v>
      </c>
      <c r="J611" s="12" t="s">
        <v>13505</v>
      </c>
      <c r="K611" s="12">
        <v>149783739</v>
      </c>
      <c r="L611" s="12">
        <v>149783850</v>
      </c>
      <c r="M611" s="12" t="s">
        <v>13506</v>
      </c>
      <c r="N611" s="12" t="s">
        <v>13507</v>
      </c>
      <c r="O611" s="27">
        <v>149783493</v>
      </c>
      <c r="P611" s="27">
        <v>149783883</v>
      </c>
      <c r="Q611" s="12" t="s">
        <v>33</v>
      </c>
      <c r="R611" s="12">
        <v>0</v>
      </c>
      <c r="S611" s="12" t="s">
        <v>16086</v>
      </c>
      <c r="T611" s="27" t="s">
        <v>20069</v>
      </c>
      <c r="U611" s="12" t="s">
        <v>1738</v>
      </c>
      <c r="V611" s="256">
        <v>158.80495356037153</v>
      </c>
      <c r="W611" s="256">
        <v>379.20777160983346</v>
      </c>
    </row>
    <row r="612" spans="1:23" x14ac:dyDescent="0.2">
      <c r="A612" s="12">
        <v>0.99999899999999997</v>
      </c>
      <c r="B612" s="255">
        <v>1</v>
      </c>
      <c r="C612" s="12">
        <v>149783947</v>
      </c>
      <c r="D612" s="12">
        <v>149783963</v>
      </c>
      <c r="E612" s="12">
        <v>3</v>
      </c>
      <c r="F612" s="12" t="s">
        <v>13508</v>
      </c>
      <c r="G612" s="12">
        <v>149783812</v>
      </c>
      <c r="H612" s="12">
        <v>149783834</v>
      </c>
      <c r="I612" s="12">
        <v>2</v>
      </c>
      <c r="J612" s="12" t="s">
        <v>13509</v>
      </c>
      <c r="K612" s="12">
        <v>149783835</v>
      </c>
      <c r="L612" s="12">
        <v>149783946</v>
      </c>
      <c r="M612" s="12" t="s">
        <v>13510</v>
      </c>
      <c r="N612" s="12" t="s">
        <v>13511</v>
      </c>
      <c r="O612" s="27">
        <v>149783493</v>
      </c>
      <c r="P612" s="27">
        <v>149783883</v>
      </c>
      <c r="Q612" s="12" t="s">
        <v>40</v>
      </c>
      <c r="R612" s="12">
        <v>0</v>
      </c>
      <c r="S612" s="12" t="s">
        <v>16087</v>
      </c>
      <c r="T612" s="27" t="s">
        <v>20069</v>
      </c>
      <c r="U612" s="12" t="s">
        <v>1739</v>
      </c>
      <c r="V612" s="256">
        <v>110.82972136222911</v>
      </c>
      <c r="W612" s="256">
        <v>265.30800951625696</v>
      </c>
    </row>
    <row r="613" spans="1:23" x14ac:dyDescent="0.2">
      <c r="A613" s="12">
        <v>0.99999899999999997</v>
      </c>
      <c r="B613" s="255">
        <v>18</v>
      </c>
      <c r="C613" s="12">
        <v>18531409</v>
      </c>
      <c r="D613" s="12">
        <v>18531427</v>
      </c>
      <c r="E613" s="12">
        <v>2</v>
      </c>
      <c r="F613" s="12" t="s">
        <v>13512</v>
      </c>
      <c r="G613" s="12">
        <v>18531276</v>
      </c>
      <c r="H613" s="12">
        <v>18531296</v>
      </c>
      <c r="I613" s="12">
        <v>2</v>
      </c>
      <c r="J613" s="12" t="s">
        <v>13513</v>
      </c>
      <c r="K613" s="12">
        <v>18531297</v>
      </c>
      <c r="L613" s="12">
        <v>18531408</v>
      </c>
      <c r="M613" s="12" t="s">
        <v>13514</v>
      </c>
      <c r="N613" s="12" t="s">
        <v>13515</v>
      </c>
      <c r="O613" s="27">
        <v>18531340</v>
      </c>
      <c r="P613" s="27">
        <v>18531353</v>
      </c>
      <c r="Q613" s="12" t="s">
        <v>40</v>
      </c>
      <c r="R613" s="12">
        <v>0</v>
      </c>
      <c r="S613" s="12" t="s">
        <v>16088</v>
      </c>
      <c r="T613" s="27" t="s">
        <v>11</v>
      </c>
      <c r="U613" s="12" t="s">
        <v>1740</v>
      </c>
      <c r="V613" s="256">
        <v>119.23065015479877</v>
      </c>
      <c r="W613" s="256">
        <v>276.13988897700239</v>
      </c>
    </row>
    <row r="614" spans="1:23" x14ac:dyDescent="0.2">
      <c r="A614" s="12">
        <v>0.99999899999999997</v>
      </c>
      <c r="B614" s="255">
        <v>18</v>
      </c>
      <c r="C614" s="12">
        <v>18533502</v>
      </c>
      <c r="D614" s="12">
        <v>18533520</v>
      </c>
      <c r="E614" s="12">
        <v>2</v>
      </c>
      <c r="F614" s="12" t="s">
        <v>13516</v>
      </c>
      <c r="G614" s="12">
        <v>18533633</v>
      </c>
      <c r="H614" s="12">
        <v>18533653</v>
      </c>
      <c r="I614" s="12">
        <v>2</v>
      </c>
      <c r="J614" s="12" t="s">
        <v>13517</v>
      </c>
      <c r="K614" s="12">
        <v>18533521</v>
      </c>
      <c r="L614" s="12">
        <v>18533632</v>
      </c>
      <c r="M614" s="12" t="s">
        <v>13518</v>
      </c>
      <c r="N614" s="12" t="s">
        <v>13519</v>
      </c>
      <c r="O614" s="27">
        <v>18533534</v>
      </c>
      <c r="P614" s="27">
        <v>18533751</v>
      </c>
      <c r="Q614" s="12" t="s">
        <v>33</v>
      </c>
      <c r="R614" s="12">
        <v>0</v>
      </c>
      <c r="S614" s="12" t="s">
        <v>16089</v>
      </c>
      <c r="T614" s="27" t="s">
        <v>11</v>
      </c>
      <c r="U614" s="12" t="s">
        <v>1741</v>
      </c>
      <c r="V614" s="256">
        <v>81.642414860681114</v>
      </c>
      <c r="W614" s="256">
        <v>220.09960348929422</v>
      </c>
    </row>
    <row r="615" spans="1:23" x14ac:dyDescent="0.2">
      <c r="A615" s="12">
        <v>0.99999899999999997</v>
      </c>
      <c r="B615" s="255">
        <v>18</v>
      </c>
      <c r="C615" s="12">
        <v>18533708</v>
      </c>
      <c r="D615" s="12">
        <v>18533725</v>
      </c>
      <c r="E615" s="12">
        <v>2</v>
      </c>
      <c r="F615" s="12" t="s">
        <v>13520</v>
      </c>
      <c r="G615" s="12">
        <v>18533574</v>
      </c>
      <c r="H615" s="12">
        <v>18533595</v>
      </c>
      <c r="I615" s="12">
        <v>2</v>
      </c>
      <c r="J615" s="12" t="s">
        <v>13521</v>
      </c>
      <c r="K615" s="12">
        <v>18533596</v>
      </c>
      <c r="L615" s="12">
        <v>18533707</v>
      </c>
      <c r="M615" s="12" t="s">
        <v>13522</v>
      </c>
      <c r="N615" s="12" t="s">
        <v>13523</v>
      </c>
      <c r="O615" s="27">
        <v>18533534</v>
      </c>
      <c r="P615" s="27">
        <v>18533751</v>
      </c>
      <c r="Q615" s="12" t="s">
        <v>40</v>
      </c>
      <c r="R615" s="12">
        <v>0</v>
      </c>
      <c r="S615" s="12" t="s">
        <v>16090</v>
      </c>
      <c r="T615" s="27" t="s">
        <v>11</v>
      </c>
      <c r="U615" s="12" t="s">
        <v>1742</v>
      </c>
      <c r="V615" s="256">
        <v>100.04024767801857</v>
      </c>
      <c r="W615" s="256">
        <v>281.00126883425855</v>
      </c>
    </row>
    <row r="616" spans="1:23" x14ac:dyDescent="0.2">
      <c r="A616" s="12">
        <v>0.9</v>
      </c>
      <c r="B616" s="255">
        <v>18</v>
      </c>
      <c r="C616" s="12">
        <v>18533670</v>
      </c>
      <c r="D616" s="12">
        <v>18533689</v>
      </c>
      <c r="E616" s="12">
        <v>4</v>
      </c>
      <c r="F616" s="12" t="s">
        <v>13524</v>
      </c>
      <c r="G616" s="12">
        <v>18533802</v>
      </c>
      <c r="H616" s="12">
        <v>18533821</v>
      </c>
      <c r="I616" s="12">
        <v>2</v>
      </c>
      <c r="J616" s="12" t="s">
        <v>13525</v>
      </c>
      <c r="K616" s="12">
        <v>18533690</v>
      </c>
      <c r="L616" s="12">
        <v>18533801</v>
      </c>
      <c r="M616" s="12" t="s">
        <v>13526</v>
      </c>
      <c r="N616" s="12" t="s">
        <v>13527</v>
      </c>
      <c r="O616" s="27">
        <v>18533534</v>
      </c>
      <c r="P616" s="27">
        <v>18533751</v>
      </c>
      <c r="Q616" s="12" t="s">
        <v>33</v>
      </c>
      <c r="R616" s="12">
        <v>0</v>
      </c>
      <c r="S616" s="12" t="s">
        <v>16091</v>
      </c>
      <c r="T616" s="27" t="s">
        <v>11</v>
      </c>
      <c r="U616" s="12" t="s">
        <v>1743</v>
      </c>
      <c r="V616" s="256">
        <v>25.897832817337463</v>
      </c>
      <c r="W616" s="256">
        <v>73.094210943695487</v>
      </c>
    </row>
    <row r="617" spans="1:23" x14ac:dyDescent="0.2">
      <c r="A617" s="12">
        <v>0.99999899999999997</v>
      </c>
      <c r="B617" s="255">
        <v>18</v>
      </c>
      <c r="C617" s="12">
        <v>18534719</v>
      </c>
      <c r="D617" s="12">
        <v>18534738</v>
      </c>
      <c r="E617" s="12">
        <v>2</v>
      </c>
      <c r="F617" s="12" t="s">
        <v>13528</v>
      </c>
      <c r="G617" s="12">
        <v>18534851</v>
      </c>
      <c r="H617" s="12">
        <v>18534870</v>
      </c>
      <c r="I617" s="12">
        <v>2</v>
      </c>
      <c r="J617" s="12" t="s">
        <v>13529</v>
      </c>
      <c r="K617" s="12">
        <v>18534739</v>
      </c>
      <c r="L617" s="12">
        <v>18534850</v>
      </c>
      <c r="M617" s="12" t="s">
        <v>13530</v>
      </c>
      <c r="N617" s="12" t="s">
        <v>13531</v>
      </c>
      <c r="O617" s="27">
        <v>18534739</v>
      </c>
      <c r="P617" s="27">
        <v>18535010</v>
      </c>
      <c r="Q617" s="12" t="s">
        <v>33</v>
      </c>
      <c r="R617" s="12">
        <v>0</v>
      </c>
      <c r="S617" s="12" t="s">
        <v>16092</v>
      </c>
      <c r="T617" s="27" t="s">
        <v>11</v>
      </c>
      <c r="U617" s="12" t="s">
        <v>1744</v>
      </c>
      <c r="V617" s="256">
        <v>175.19504643962847</v>
      </c>
      <c r="W617" s="256">
        <v>468.57827121332275</v>
      </c>
    </row>
    <row r="618" spans="1:23" x14ac:dyDescent="0.2">
      <c r="A618" s="12">
        <v>0.99999899999999997</v>
      </c>
      <c r="B618" s="255">
        <v>18</v>
      </c>
      <c r="C618" s="12">
        <v>18534961</v>
      </c>
      <c r="D618" s="12">
        <v>18534980</v>
      </c>
      <c r="E618" s="12">
        <v>2</v>
      </c>
      <c r="F618" s="12" t="s">
        <v>13532</v>
      </c>
      <c r="G618" s="12">
        <v>18534829</v>
      </c>
      <c r="H618" s="12">
        <v>18534848</v>
      </c>
      <c r="I618" s="12">
        <v>2</v>
      </c>
      <c r="J618" s="12" t="s">
        <v>13533</v>
      </c>
      <c r="K618" s="12">
        <v>18534849</v>
      </c>
      <c r="L618" s="12">
        <v>18534960</v>
      </c>
      <c r="M618" s="12" t="s">
        <v>13534</v>
      </c>
      <c r="N618" s="12" t="s">
        <v>13535</v>
      </c>
      <c r="O618" s="27">
        <v>18534739</v>
      </c>
      <c r="P618" s="27">
        <v>18535010</v>
      </c>
      <c r="Q618" s="12" t="s">
        <v>40</v>
      </c>
      <c r="R618" s="12">
        <v>0</v>
      </c>
      <c r="S618" s="12" t="s">
        <v>16093</v>
      </c>
      <c r="T618" s="27" t="s">
        <v>11</v>
      </c>
      <c r="U618" s="12" t="s">
        <v>1745</v>
      </c>
      <c r="V618" s="256">
        <v>93.800309597523224</v>
      </c>
      <c r="W618" s="256">
        <v>243.14924662965899</v>
      </c>
    </row>
    <row r="619" spans="1:23" x14ac:dyDescent="0.2">
      <c r="A619" s="12">
        <v>0.9</v>
      </c>
      <c r="B619" s="255">
        <v>18</v>
      </c>
      <c r="C619" s="12">
        <v>18534926</v>
      </c>
      <c r="D619" s="12">
        <v>18534943</v>
      </c>
      <c r="E619" s="12">
        <v>4</v>
      </c>
      <c r="F619" s="12" t="s">
        <v>13536</v>
      </c>
      <c r="G619" s="12">
        <v>18535056</v>
      </c>
      <c r="H619" s="12">
        <v>18535077</v>
      </c>
      <c r="I619" s="12">
        <v>2</v>
      </c>
      <c r="J619" s="12" t="s">
        <v>13537</v>
      </c>
      <c r="K619" s="12">
        <v>18534944</v>
      </c>
      <c r="L619" s="12">
        <v>18535055</v>
      </c>
      <c r="M619" s="12" t="s">
        <v>13538</v>
      </c>
      <c r="N619" s="12" t="s">
        <v>13539</v>
      </c>
      <c r="O619" s="27">
        <v>18534739</v>
      </c>
      <c r="P619" s="27">
        <v>18535010</v>
      </c>
      <c r="Q619" s="12" t="s">
        <v>33</v>
      </c>
      <c r="R619" s="12">
        <v>0</v>
      </c>
      <c r="S619" s="12" t="s">
        <v>16094</v>
      </c>
      <c r="T619" s="27" t="s">
        <v>11</v>
      </c>
      <c r="U619" s="12" t="s">
        <v>1746</v>
      </c>
      <c r="V619" s="256">
        <v>14.653250773993808</v>
      </c>
      <c r="W619" s="256">
        <v>26.519429024583665</v>
      </c>
    </row>
    <row r="620" spans="1:23" x14ac:dyDescent="0.2">
      <c r="A620" s="12">
        <v>0.9</v>
      </c>
      <c r="B620" s="255">
        <v>18</v>
      </c>
      <c r="C620" s="12">
        <v>18535087</v>
      </c>
      <c r="D620" s="12">
        <v>18535105</v>
      </c>
      <c r="E620" s="12">
        <v>2</v>
      </c>
      <c r="F620" s="12" t="s">
        <v>13540</v>
      </c>
      <c r="G620" s="12">
        <v>18535218</v>
      </c>
      <c r="H620" s="12">
        <v>18535238</v>
      </c>
      <c r="I620" s="12">
        <v>1</v>
      </c>
      <c r="J620" s="12" t="s">
        <v>13541</v>
      </c>
      <c r="K620" s="12">
        <v>18535106</v>
      </c>
      <c r="L620" s="12">
        <v>18535217</v>
      </c>
      <c r="M620" s="12" t="s">
        <v>13542</v>
      </c>
      <c r="N620" s="12" t="s">
        <v>13543</v>
      </c>
      <c r="O620" s="27">
        <v>18535123</v>
      </c>
      <c r="P620" s="27">
        <v>18535211</v>
      </c>
      <c r="Q620" s="12" t="s">
        <v>33</v>
      </c>
      <c r="R620" s="12">
        <v>0</v>
      </c>
      <c r="S620" s="12" t="s">
        <v>16095</v>
      </c>
      <c r="T620" s="27" t="s">
        <v>11</v>
      </c>
      <c r="U620" s="12" t="s">
        <v>1747</v>
      </c>
      <c r="V620" s="256">
        <v>21.255417956656348</v>
      </c>
      <c r="W620" s="256">
        <v>55.92609040444092</v>
      </c>
    </row>
    <row r="621" spans="1:23" x14ac:dyDescent="0.2">
      <c r="A621" s="12">
        <v>0.9</v>
      </c>
      <c r="B621" s="255">
        <v>18</v>
      </c>
      <c r="C621" s="12">
        <v>18535087</v>
      </c>
      <c r="D621" s="12">
        <v>18535105</v>
      </c>
      <c r="E621" s="12">
        <v>2</v>
      </c>
      <c r="F621" s="12" t="s">
        <v>13540</v>
      </c>
      <c r="G621" s="12">
        <v>18535218</v>
      </c>
      <c r="H621" s="12">
        <v>18535238</v>
      </c>
      <c r="I621" s="12">
        <v>1</v>
      </c>
      <c r="J621" s="12" t="s">
        <v>13544</v>
      </c>
      <c r="K621" s="12">
        <v>18535106</v>
      </c>
      <c r="L621" s="12">
        <v>18535217</v>
      </c>
      <c r="M621" s="12" t="s">
        <v>13542</v>
      </c>
      <c r="N621" s="12" t="s">
        <v>13545</v>
      </c>
      <c r="O621" s="27">
        <v>18535123</v>
      </c>
      <c r="P621" s="27">
        <v>18535211</v>
      </c>
      <c r="Q621" s="12" t="s">
        <v>33</v>
      </c>
      <c r="R621" s="12">
        <v>0</v>
      </c>
      <c r="S621" s="12" t="s">
        <v>16095</v>
      </c>
      <c r="T621" s="27" t="s">
        <v>11</v>
      </c>
      <c r="U621" s="12" t="s">
        <v>1748</v>
      </c>
      <c r="V621" s="256">
        <v>21.255417956656348</v>
      </c>
      <c r="W621" s="256">
        <v>55.92609040444092</v>
      </c>
    </row>
    <row r="622" spans="1:23" x14ac:dyDescent="0.2">
      <c r="A622" s="12">
        <v>0.99999899999999997</v>
      </c>
      <c r="B622" s="255">
        <v>18</v>
      </c>
      <c r="C622" s="12">
        <v>18539777</v>
      </c>
      <c r="D622" s="12">
        <v>18539795</v>
      </c>
      <c r="E622" s="12">
        <v>2</v>
      </c>
      <c r="F622" s="12" t="s">
        <v>13546</v>
      </c>
      <c r="G622" s="12">
        <v>18539908</v>
      </c>
      <c r="H622" s="12">
        <v>18539928</v>
      </c>
      <c r="I622" s="12">
        <v>1</v>
      </c>
      <c r="J622" s="12" t="s">
        <v>13547</v>
      </c>
      <c r="K622" s="12">
        <v>18539796</v>
      </c>
      <c r="L622" s="12">
        <v>18539907</v>
      </c>
      <c r="M622" s="12" t="s">
        <v>13548</v>
      </c>
      <c r="N622" s="12" t="s">
        <v>13549</v>
      </c>
      <c r="O622" s="27">
        <v>18539796</v>
      </c>
      <c r="P622" s="27">
        <v>18539894</v>
      </c>
      <c r="Q622" s="12" t="s">
        <v>33</v>
      </c>
      <c r="R622" s="12">
        <v>0</v>
      </c>
      <c r="S622" s="12" t="s">
        <v>16096</v>
      </c>
      <c r="T622" s="27" t="s">
        <v>11</v>
      </c>
      <c r="U622" s="12" t="s">
        <v>1749</v>
      </c>
      <c r="V622" s="256">
        <v>101.82972136222911</v>
      </c>
      <c r="W622" s="256">
        <v>320.81126090404439</v>
      </c>
    </row>
    <row r="623" spans="1:23" x14ac:dyDescent="0.2">
      <c r="A623" s="12">
        <v>0.9</v>
      </c>
      <c r="B623" s="255">
        <v>18</v>
      </c>
      <c r="C623" s="12">
        <v>18540070</v>
      </c>
      <c r="D623" s="12">
        <v>18540085</v>
      </c>
      <c r="E623" s="12">
        <v>6</v>
      </c>
      <c r="F623" s="12" t="s">
        <v>13550</v>
      </c>
      <c r="G623" s="12">
        <v>18540198</v>
      </c>
      <c r="H623" s="12">
        <v>18540221</v>
      </c>
      <c r="I623" s="12">
        <v>1</v>
      </c>
      <c r="J623" s="12" t="s">
        <v>13551</v>
      </c>
      <c r="K623" s="12">
        <v>18540086</v>
      </c>
      <c r="L623" s="12">
        <v>18540197</v>
      </c>
      <c r="M623" s="12" t="s">
        <v>13552</v>
      </c>
      <c r="N623" s="12" t="s">
        <v>13553</v>
      </c>
      <c r="O623" s="27">
        <v>18540092</v>
      </c>
      <c r="P623" s="27">
        <v>18540172</v>
      </c>
      <c r="Q623" s="12" t="s">
        <v>33</v>
      </c>
      <c r="R623" s="12">
        <v>0</v>
      </c>
      <c r="S623" s="12" t="s">
        <v>16097</v>
      </c>
      <c r="T623" s="27" t="s">
        <v>11</v>
      </c>
      <c r="U623" s="12" t="s">
        <v>1750</v>
      </c>
      <c r="V623" s="256">
        <v>10.532507739938081</v>
      </c>
      <c r="W623" s="256">
        <v>170.92656621728787</v>
      </c>
    </row>
    <row r="624" spans="1:23" x14ac:dyDescent="0.2">
      <c r="A624" s="12">
        <v>0.97499999999999998</v>
      </c>
      <c r="B624" s="255">
        <v>18</v>
      </c>
      <c r="C624" s="12">
        <v>18546838</v>
      </c>
      <c r="D624" s="12">
        <v>18546857</v>
      </c>
      <c r="E624" s="12">
        <v>1</v>
      </c>
      <c r="F624" s="12" t="s">
        <v>13554</v>
      </c>
      <c r="G624" s="12">
        <v>18546970</v>
      </c>
      <c r="H624" s="12">
        <v>18546989</v>
      </c>
      <c r="I624" s="12">
        <v>1</v>
      </c>
      <c r="J624" s="12" t="s">
        <v>13555</v>
      </c>
      <c r="K624" s="12">
        <v>18546858</v>
      </c>
      <c r="L624" s="12">
        <v>18546969</v>
      </c>
      <c r="M624" s="12" t="s">
        <v>13556</v>
      </c>
      <c r="N624" s="12" t="s">
        <v>13557</v>
      </c>
      <c r="O624" s="27">
        <v>18546873</v>
      </c>
      <c r="P624" s="27">
        <v>18547042</v>
      </c>
      <c r="Q624" s="12" t="s">
        <v>33</v>
      </c>
      <c r="R624" s="12">
        <v>0</v>
      </c>
      <c r="S624" s="12" t="s">
        <v>16098</v>
      </c>
      <c r="T624" s="27" t="s">
        <v>11</v>
      </c>
      <c r="U624" s="12" t="s">
        <v>1751</v>
      </c>
      <c r="V624" s="256">
        <v>32.981424148606813</v>
      </c>
      <c r="W624" s="256">
        <v>72.613481363996826</v>
      </c>
    </row>
    <row r="625" spans="1:23" x14ac:dyDescent="0.2">
      <c r="A625" s="12">
        <v>0.97499999999999998</v>
      </c>
      <c r="B625" s="255">
        <v>18</v>
      </c>
      <c r="C625" s="12">
        <v>18547033</v>
      </c>
      <c r="D625" s="12">
        <v>18547052</v>
      </c>
      <c r="E625" s="12">
        <v>2</v>
      </c>
      <c r="F625" s="12" t="s">
        <v>13558</v>
      </c>
      <c r="G625" s="12">
        <v>18546901</v>
      </c>
      <c r="H625" s="12">
        <v>18546920</v>
      </c>
      <c r="I625" s="12">
        <v>1</v>
      </c>
      <c r="J625" s="12" t="s">
        <v>13559</v>
      </c>
      <c r="K625" s="12">
        <v>18546921</v>
      </c>
      <c r="L625" s="12">
        <v>18547032</v>
      </c>
      <c r="M625" s="12" t="s">
        <v>13560</v>
      </c>
      <c r="N625" s="12" t="s">
        <v>13561</v>
      </c>
      <c r="O625" s="27">
        <v>18546873</v>
      </c>
      <c r="P625" s="27">
        <v>18547042</v>
      </c>
      <c r="Q625" s="12" t="s">
        <v>40</v>
      </c>
      <c r="R625" s="12">
        <v>0</v>
      </c>
      <c r="S625" s="12" t="s">
        <v>16099</v>
      </c>
      <c r="T625" s="27" t="s">
        <v>11</v>
      </c>
      <c r="U625" s="12" t="s">
        <v>1752</v>
      </c>
      <c r="V625" s="256">
        <v>37.246130030959755</v>
      </c>
      <c r="W625" s="256">
        <v>96.642981760507539</v>
      </c>
    </row>
    <row r="626" spans="1:23" x14ac:dyDescent="0.2">
      <c r="A626" s="12">
        <v>0.97499999999999998</v>
      </c>
      <c r="B626" s="255">
        <v>18</v>
      </c>
      <c r="C626" s="12">
        <v>18547014</v>
      </c>
      <c r="D626" s="12">
        <v>18547031</v>
      </c>
      <c r="E626" s="12">
        <v>1</v>
      </c>
      <c r="F626" s="12" t="s">
        <v>13562</v>
      </c>
      <c r="G626" s="12">
        <v>18547144</v>
      </c>
      <c r="H626" s="12">
        <v>18547165</v>
      </c>
      <c r="I626" s="12">
        <v>1</v>
      </c>
      <c r="J626" s="12" t="s">
        <v>13563</v>
      </c>
      <c r="K626" s="12">
        <v>18547032</v>
      </c>
      <c r="L626" s="12">
        <v>18547143</v>
      </c>
      <c r="M626" s="12" t="s">
        <v>13564</v>
      </c>
      <c r="N626" s="12" t="s">
        <v>13565</v>
      </c>
      <c r="O626" s="27">
        <v>18546873</v>
      </c>
      <c r="P626" s="27">
        <v>18547042</v>
      </c>
      <c r="Q626" s="12" t="s">
        <v>33</v>
      </c>
      <c r="R626" s="12">
        <v>0</v>
      </c>
      <c r="S626" s="12" t="s">
        <v>16100</v>
      </c>
      <c r="T626" s="27" t="s">
        <v>11</v>
      </c>
      <c r="U626" s="12" t="s">
        <v>1753</v>
      </c>
      <c r="V626" s="256">
        <v>73.716718266253864</v>
      </c>
      <c r="W626" s="256">
        <v>209.49881046788263</v>
      </c>
    </row>
    <row r="627" spans="1:23" x14ac:dyDescent="0.2">
      <c r="A627" s="12">
        <v>0.97499999999999998</v>
      </c>
      <c r="B627" s="255">
        <v>18</v>
      </c>
      <c r="C627" s="12">
        <v>18547665</v>
      </c>
      <c r="D627" s="12">
        <v>18547683</v>
      </c>
      <c r="E627" s="12">
        <v>1</v>
      </c>
      <c r="F627" s="12" t="s">
        <v>13566</v>
      </c>
      <c r="G627" s="12">
        <v>18547796</v>
      </c>
      <c r="H627" s="12">
        <v>18547816</v>
      </c>
      <c r="I627" s="12">
        <v>1</v>
      </c>
      <c r="J627" s="12" t="s">
        <v>13567</v>
      </c>
      <c r="K627" s="12">
        <v>18547684</v>
      </c>
      <c r="L627" s="12">
        <v>18547795</v>
      </c>
      <c r="M627" s="12" t="s">
        <v>13568</v>
      </c>
      <c r="N627" s="12" t="s">
        <v>13569</v>
      </c>
      <c r="O627" s="27">
        <v>18547708</v>
      </c>
      <c r="P627" s="27">
        <v>18547906</v>
      </c>
      <c r="Q627" s="12" t="s">
        <v>33</v>
      </c>
      <c r="R627" s="12">
        <v>0</v>
      </c>
      <c r="S627" s="12" t="s">
        <v>16101</v>
      </c>
      <c r="T627" s="27" t="s">
        <v>11</v>
      </c>
      <c r="U627" s="12" t="s">
        <v>1754</v>
      </c>
      <c r="V627" s="256">
        <v>78.746130030959748</v>
      </c>
      <c r="W627" s="256">
        <v>229.78366375892148</v>
      </c>
    </row>
    <row r="628" spans="1:23" x14ac:dyDescent="0.2">
      <c r="A628" s="12">
        <v>0.99999899999999997</v>
      </c>
      <c r="B628" s="255">
        <v>18</v>
      </c>
      <c r="C628" s="12">
        <v>18547886</v>
      </c>
      <c r="D628" s="12">
        <v>18547903</v>
      </c>
      <c r="E628" s="12">
        <v>1</v>
      </c>
      <c r="F628" s="12" t="s">
        <v>13570</v>
      </c>
      <c r="G628" s="12">
        <v>18547752</v>
      </c>
      <c r="H628" s="12">
        <v>18547773</v>
      </c>
      <c r="I628" s="12">
        <v>1</v>
      </c>
      <c r="J628" s="12" t="s">
        <v>13571</v>
      </c>
      <c r="K628" s="12">
        <v>18547774</v>
      </c>
      <c r="L628" s="12">
        <v>18547885</v>
      </c>
      <c r="M628" s="12" t="s">
        <v>13572</v>
      </c>
      <c r="N628" s="12" t="s">
        <v>13573</v>
      </c>
      <c r="O628" s="27">
        <v>18547708</v>
      </c>
      <c r="P628" s="27">
        <v>18547906</v>
      </c>
      <c r="Q628" s="12" t="s">
        <v>40</v>
      </c>
      <c r="R628" s="12">
        <v>0</v>
      </c>
      <c r="S628" s="12" t="s">
        <v>16102</v>
      </c>
      <c r="T628" s="27" t="s">
        <v>11</v>
      </c>
      <c r="U628" s="12" t="s">
        <v>1755</v>
      </c>
      <c r="V628" s="256">
        <v>37.153250773993811</v>
      </c>
      <c r="W628" s="256">
        <v>101.67692307692307</v>
      </c>
    </row>
    <row r="629" spans="1:23" x14ac:dyDescent="0.2">
      <c r="A629" s="12">
        <v>0.97499999999999998</v>
      </c>
      <c r="B629" s="255">
        <v>18</v>
      </c>
      <c r="C629" s="12">
        <v>18547852</v>
      </c>
      <c r="D629" s="12">
        <v>18547871</v>
      </c>
      <c r="E629" s="12">
        <v>1</v>
      </c>
      <c r="F629" s="12" t="s">
        <v>13574</v>
      </c>
      <c r="G629" s="12">
        <v>18547984</v>
      </c>
      <c r="H629" s="12">
        <v>18548003</v>
      </c>
      <c r="I629" s="12">
        <v>1</v>
      </c>
      <c r="J629" s="12" t="s">
        <v>13575</v>
      </c>
      <c r="K629" s="12">
        <v>18547872</v>
      </c>
      <c r="L629" s="12">
        <v>18547983</v>
      </c>
      <c r="M629" s="12" t="s">
        <v>13576</v>
      </c>
      <c r="N629" s="12" t="s">
        <v>13577</v>
      </c>
      <c r="O629" s="27">
        <v>18547708</v>
      </c>
      <c r="P629" s="27">
        <v>18547906</v>
      </c>
      <c r="Q629" s="12" t="s">
        <v>33</v>
      </c>
      <c r="R629" s="12">
        <v>0</v>
      </c>
      <c r="S629" s="12" t="s">
        <v>16103</v>
      </c>
      <c r="T629" s="27" t="s">
        <v>11</v>
      </c>
      <c r="U629" s="12" t="s">
        <v>1756</v>
      </c>
      <c r="V629" s="256">
        <v>66.263157894736835</v>
      </c>
      <c r="W629" s="256">
        <v>192.05725614591594</v>
      </c>
    </row>
    <row r="630" spans="1:23" x14ac:dyDescent="0.2">
      <c r="A630" s="12">
        <v>0.99999899999999997</v>
      </c>
      <c r="B630" s="255">
        <v>18</v>
      </c>
      <c r="C630" s="12">
        <v>18548667</v>
      </c>
      <c r="D630" s="12">
        <v>18548685</v>
      </c>
      <c r="E630" s="12">
        <v>1</v>
      </c>
      <c r="F630" s="12" t="s">
        <v>13578</v>
      </c>
      <c r="G630" s="12">
        <v>18548798</v>
      </c>
      <c r="H630" s="12">
        <v>18548818</v>
      </c>
      <c r="I630" s="12">
        <v>1</v>
      </c>
      <c r="J630" s="12" t="s">
        <v>13579</v>
      </c>
      <c r="K630" s="12">
        <v>18548686</v>
      </c>
      <c r="L630" s="12">
        <v>18548797</v>
      </c>
      <c r="M630" s="12" t="s">
        <v>13580</v>
      </c>
      <c r="N630" s="12" t="s">
        <v>13581</v>
      </c>
      <c r="O630" s="27">
        <v>18548728</v>
      </c>
      <c r="P630" s="27">
        <v>18548826</v>
      </c>
      <c r="Q630" s="12" t="s">
        <v>33</v>
      </c>
      <c r="R630" s="12">
        <v>0</v>
      </c>
      <c r="S630" s="12" t="s">
        <v>16104</v>
      </c>
      <c r="T630" s="27" t="s">
        <v>11</v>
      </c>
      <c r="U630" s="12" t="s">
        <v>1757</v>
      </c>
      <c r="V630" s="256">
        <v>110.62693498452012</v>
      </c>
      <c r="W630" s="256">
        <v>376.66756542426646</v>
      </c>
    </row>
    <row r="631" spans="1:23" x14ac:dyDescent="0.2">
      <c r="A631" s="12">
        <v>0.99999899999999997</v>
      </c>
      <c r="B631" s="255">
        <v>18</v>
      </c>
      <c r="C631" s="12">
        <v>18548870</v>
      </c>
      <c r="D631" s="12">
        <v>18548888</v>
      </c>
      <c r="E631" s="12">
        <v>1</v>
      </c>
      <c r="F631" s="12" t="s">
        <v>13582</v>
      </c>
      <c r="G631" s="12">
        <v>18548737</v>
      </c>
      <c r="H631" s="12">
        <v>18548757</v>
      </c>
      <c r="I631" s="12">
        <v>1</v>
      </c>
      <c r="J631" s="12" t="s">
        <v>13583</v>
      </c>
      <c r="K631" s="12">
        <v>18548758</v>
      </c>
      <c r="L631" s="12">
        <v>18548869</v>
      </c>
      <c r="M631" s="12" t="s">
        <v>13584</v>
      </c>
      <c r="N631" s="12" t="s">
        <v>13585</v>
      </c>
      <c r="O631" s="27">
        <v>18548728</v>
      </c>
      <c r="P631" s="27">
        <v>18548826</v>
      </c>
      <c r="Q631" s="12" t="s">
        <v>40</v>
      </c>
      <c r="R631" s="12">
        <v>0</v>
      </c>
      <c r="S631" s="12" t="s">
        <v>16105</v>
      </c>
      <c r="T631" s="27" t="s">
        <v>11</v>
      </c>
      <c r="U631" s="12" t="s">
        <v>1758</v>
      </c>
      <c r="V631" s="256">
        <v>67.944272445820431</v>
      </c>
      <c r="W631" s="256">
        <v>211.79952418715305</v>
      </c>
    </row>
    <row r="632" spans="1:23" x14ac:dyDescent="0.2">
      <c r="A632" s="12">
        <v>0.97499999999999998</v>
      </c>
      <c r="B632" s="255">
        <v>18</v>
      </c>
      <c r="C632" s="12">
        <v>18549012</v>
      </c>
      <c r="D632" s="12">
        <v>18549031</v>
      </c>
      <c r="E632" s="12">
        <v>1</v>
      </c>
      <c r="F632" s="12" t="s">
        <v>13586</v>
      </c>
      <c r="G632" s="12">
        <v>18549144</v>
      </c>
      <c r="H632" s="12">
        <v>18549163</v>
      </c>
      <c r="I632" s="12">
        <v>1</v>
      </c>
      <c r="J632" s="12" t="s">
        <v>13587</v>
      </c>
      <c r="K632" s="12">
        <v>18549032</v>
      </c>
      <c r="L632" s="12">
        <v>18549143</v>
      </c>
      <c r="M632" s="12" t="s">
        <v>13588</v>
      </c>
      <c r="N632" s="12" t="s">
        <v>13589</v>
      </c>
      <c r="O632" s="27">
        <v>18549071</v>
      </c>
      <c r="P632" s="27">
        <v>18549174</v>
      </c>
      <c r="Q632" s="12" t="s">
        <v>33</v>
      </c>
      <c r="R632" s="12">
        <v>0</v>
      </c>
      <c r="S632" s="12" t="s">
        <v>16106</v>
      </c>
      <c r="T632" s="27" t="s">
        <v>11</v>
      </c>
      <c r="U632" s="12" t="s">
        <v>1759</v>
      </c>
      <c r="V632" s="256">
        <v>60.10371517027864</v>
      </c>
      <c r="W632" s="256">
        <v>158.46899286280728</v>
      </c>
    </row>
    <row r="633" spans="1:23" x14ac:dyDescent="0.2">
      <c r="A633" s="12">
        <v>0.99999899999999997</v>
      </c>
      <c r="B633" s="255">
        <v>18</v>
      </c>
      <c r="C633" s="12">
        <v>18549223</v>
      </c>
      <c r="D633" s="12">
        <v>18549240</v>
      </c>
      <c r="E633" s="12">
        <v>1</v>
      </c>
      <c r="F633" s="12" t="s">
        <v>13590</v>
      </c>
      <c r="G633" s="12">
        <v>18549089</v>
      </c>
      <c r="H633" s="12">
        <v>18549110</v>
      </c>
      <c r="I633" s="12">
        <v>1</v>
      </c>
      <c r="J633" s="12" t="s">
        <v>13591</v>
      </c>
      <c r="K633" s="12">
        <v>18549111</v>
      </c>
      <c r="L633" s="12">
        <v>18549222</v>
      </c>
      <c r="M633" s="12" t="s">
        <v>13592</v>
      </c>
      <c r="N633" s="12" t="s">
        <v>13593</v>
      </c>
      <c r="O633" s="27">
        <v>18549071</v>
      </c>
      <c r="P633" s="27">
        <v>18549174</v>
      </c>
      <c r="Q633" s="12" t="s">
        <v>40</v>
      </c>
      <c r="R633" s="12">
        <v>0</v>
      </c>
      <c r="S633" s="12" t="s">
        <v>16107</v>
      </c>
      <c r="T633" s="27" t="s">
        <v>11</v>
      </c>
      <c r="U633" s="12" t="s">
        <v>1760</v>
      </c>
      <c r="V633" s="256">
        <v>5.9736842105263159</v>
      </c>
      <c r="W633" s="256">
        <v>19.128945281522601</v>
      </c>
    </row>
    <row r="634" spans="1:23" x14ac:dyDescent="0.2">
      <c r="A634" s="12">
        <v>0.99999899999999997</v>
      </c>
      <c r="B634" s="255">
        <v>18</v>
      </c>
      <c r="C634" s="12">
        <v>18550284</v>
      </c>
      <c r="D634" s="12">
        <v>18550303</v>
      </c>
      <c r="E634" s="12">
        <v>1</v>
      </c>
      <c r="F634" s="12" t="s">
        <v>13594</v>
      </c>
      <c r="G634" s="12">
        <v>18550416</v>
      </c>
      <c r="H634" s="12">
        <v>18550435</v>
      </c>
      <c r="I634" s="12">
        <v>1</v>
      </c>
      <c r="J634" s="12" t="s">
        <v>13595</v>
      </c>
      <c r="K634" s="12">
        <v>18550304</v>
      </c>
      <c r="L634" s="12">
        <v>18550415</v>
      </c>
      <c r="M634" s="12" t="s">
        <v>13596</v>
      </c>
      <c r="N634" s="12" t="s">
        <v>13597</v>
      </c>
      <c r="O634" s="27">
        <v>18550304</v>
      </c>
      <c r="P634" s="27">
        <v>18550479</v>
      </c>
      <c r="Q634" s="12" t="s">
        <v>33</v>
      </c>
      <c r="R634" s="12">
        <v>0</v>
      </c>
      <c r="S634" s="12" t="s">
        <v>16108</v>
      </c>
      <c r="T634" s="27" t="s">
        <v>11</v>
      </c>
      <c r="U634" s="12" t="s">
        <v>1761</v>
      </c>
      <c r="V634" s="256">
        <v>67.058823529411768</v>
      </c>
      <c r="W634" s="256">
        <v>186.94274385408406</v>
      </c>
    </row>
    <row r="635" spans="1:23" x14ac:dyDescent="0.2">
      <c r="A635" s="12">
        <v>0.99999899999999997</v>
      </c>
      <c r="B635" s="255">
        <v>18</v>
      </c>
      <c r="C635" s="12">
        <v>18550511</v>
      </c>
      <c r="D635" s="12">
        <v>18550528</v>
      </c>
      <c r="E635" s="12">
        <v>1</v>
      </c>
      <c r="F635" s="12" t="s">
        <v>13598</v>
      </c>
      <c r="G635" s="12">
        <v>18550377</v>
      </c>
      <c r="H635" s="12">
        <v>18550398</v>
      </c>
      <c r="I635" s="12">
        <v>1</v>
      </c>
      <c r="J635" s="12" t="s">
        <v>13599</v>
      </c>
      <c r="K635" s="12">
        <v>18550399</v>
      </c>
      <c r="L635" s="12">
        <v>18550510</v>
      </c>
      <c r="M635" s="12" t="s">
        <v>13600</v>
      </c>
      <c r="N635" s="12" t="s">
        <v>13601</v>
      </c>
      <c r="O635" s="27">
        <v>18550304</v>
      </c>
      <c r="P635" s="27">
        <v>18550479</v>
      </c>
      <c r="Q635" s="12" t="s">
        <v>40</v>
      </c>
      <c r="R635" s="12">
        <v>0</v>
      </c>
      <c r="S635" s="12" t="s">
        <v>16109</v>
      </c>
      <c r="T635" s="27" t="s">
        <v>11</v>
      </c>
      <c r="U635" s="12" t="s">
        <v>1762</v>
      </c>
      <c r="V635" s="256">
        <v>59.913312693498455</v>
      </c>
      <c r="W635" s="256">
        <v>169.46122125297384</v>
      </c>
    </row>
    <row r="636" spans="1:23" x14ac:dyDescent="0.2">
      <c r="A636" s="12">
        <v>0.99999899999999997</v>
      </c>
      <c r="B636" s="255">
        <v>18</v>
      </c>
      <c r="C636" s="12">
        <v>18559831</v>
      </c>
      <c r="D636" s="12">
        <v>18559849</v>
      </c>
      <c r="E636" s="12">
        <v>1</v>
      </c>
      <c r="F636" s="12" t="s">
        <v>13602</v>
      </c>
      <c r="G636" s="12">
        <v>18559962</v>
      </c>
      <c r="H636" s="12">
        <v>18559982</v>
      </c>
      <c r="I636" s="12">
        <v>1</v>
      </c>
      <c r="J636" s="12" t="s">
        <v>13603</v>
      </c>
      <c r="K636" s="12">
        <v>18559850</v>
      </c>
      <c r="L636" s="12">
        <v>18559961</v>
      </c>
      <c r="M636" s="12" t="s">
        <v>13604</v>
      </c>
      <c r="N636" s="12" t="s">
        <v>13605</v>
      </c>
      <c r="O636" s="27">
        <v>18559866</v>
      </c>
      <c r="P636" s="27">
        <v>18559970</v>
      </c>
      <c r="Q636" s="12" t="s">
        <v>33</v>
      </c>
      <c r="R636" s="12">
        <v>0</v>
      </c>
      <c r="S636" s="12" t="s">
        <v>16110</v>
      </c>
      <c r="T636" s="27" t="s">
        <v>11</v>
      </c>
      <c r="U636" s="12" t="s">
        <v>1763</v>
      </c>
      <c r="V636" s="256">
        <v>55.263157894736842</v>
      </c>
      <c r="W636" s="256">
        <v>162.41538461538462</v>
      </c>
    </row>
    <row r="637" spans="1:23" x14ac:dyDescent="0.2">
      <c r="A637" s="12">
        <v>0.97499999999999998</v>
      </c>
      <c r="B637" s="255">
        <v>18</v>
      </c>
      <c r="C637" s="12">
        <v>18560065</v>
      </c>
      <c r="D637" s="12">
        <v>18560083</v>
      </c>
      <c r="E637" s="12">
        <v>1</v>
      </c>
      <c r="F637" s="12" t="s">
        <v>13606</v>
      </c>
      <c r="G637" s="12">
        <v>18559932</v>
      </c>
      <c r="H637" s="12">
        <v>18559952</v>
      </c>
      <c r="I637" s="12">
        <v>1</v>
      </c>
      <c r="J637" s="12" t="s">
        <v>13607</v>
      </c>
      <c r="K637" s="12">
        <v>18559953</v>
      </c>
      <c r="L637" s="12">
        <v>18560064</v>
      </c>
      <c r="M637" s="12" t="s">
        <v>13608</v>
      </c>
      <c r="N637" s="12" t="s">
        <v>13609</v>
      </c>
      <c r="O637" s="27">
        <v>18559866</v>
      </c>
      <c r="P637" s="27">
        <v>18559970</v>
      </c>
      <c r="Q637" s="12" t="s">
        <v>40</v>
      </c>
      <c r="R637" s="12">
        <v>0</v>
      </c>
      <c r="S637" s="12" t="s">
        <v>16111</v>
      </c>
      <c r="T637" s="27" t="s">
        <v>11</v>
      </c>
      <c r="U637" s="12" t="s">
        <v>1764</v>
      </c>
      <c r="V637" s="256">
        <v>11.071207430340557</v>
      </c>
      <c r="W637" s="256">
        <v>34.174781919111815</v>
      </c>
    </row>
    <row r="638" spans="1:23" x14ac:dyDescent="0.2">
      <c r="A638" s="12">
        <v>0.9</v>
      </c>
      <c r="B638" s="255">
        <v>18</v>
      </c>
      <c r="C638" s="12">
        <v>18562699</v>
      </c>
      <c r="D638" s="12">
        <v>18562716</v>
      </c>
      <c r="E638" s="12">
        <v>4</v>
      </c>
      <c r="F638" s="12" t="s">
        <v>13610</v>
      </c>
      <c r="G638" s="12">
        <v>18562829</v>
      </c>
      <c r="H638" s="12">
        <v>18562850</v>
      </c>
      <c r="I638" s="12">
        <v>1</v>
      </c>
      <c r="J638" s="12" t="s">
        <v>13611</v>
      </c>
      <c r="K638" s="12">
        <v>18562717</v>
      </c>
      <c r="L638" s="12">
        <v>18562828</v>
      </c>
      <c r="M638" s="12" t="s">
        <v>13612</v>
      </c>
      <c r="N638" s="12" t="s">
        <v>13613</v>
      </c>
      <c r="O638" s="27">
        <v>18562719</v>
      </c>
      <c r="P638" s="27">
        <v>18562798</v>
      </c>
      <c r="Q638" s="12" t="s">
        <v>33</v>
      </c>
      <c r="R638" s="12">
        <v>0</v>
      </c>
      <c r="S638" s="12" t="s">
        <v>16112</v>
      </c>
      <c r="T638" s="27" t="s">
        <v>11</v>
      </c>
      <c r="U638" s="12" t="s">
        <v>1765</v>
      </c>
      <c r="V638" s="256">
        <v>10.157894736842104</v>
      </c>
      <c r="W638" s="256">
        <v>113.45598731165741</v>
      </c>
    </row>
    <row r="639" spans="1:23" x14ac:dyDescent="0.2">
      <c r="A639" s="12">
        <v>0.99999899999999997</v>
      </c>
      <c r="B639" s="255">
        <v>18</v>
      </c>
      <c r="C639" s="12">
        <v>18564275</v>
      </c>
      <c r="D639" s="12">
        <v>18564294</v>
      </c>
      <c r="E639" s="12">
        <v>1</v>
      </c>
      <c r="F639" s="12" t="s">
        <v>13614</v>
      </c>
      <c r="G639" s="12">
        <v>18564407</v>
      </c>
      <c r="H639" s="12">
        <v>18564426</v>
      </c>
      <c r="I639" s="12">
        <v>1</v>
      </c>
      <c r="J639" s="12" t="s">
        <v>13615</v>
      </c>
      <c r="K639" s="12">
        <v>18564295</v>
      </c>
      <c r="L639" s="12">
        <v>18564406</v>
      </c>
      <c r="M639" s="12" t="s">
        <v>13616</v>
      </c>
      <c r="N639" s="12" t="s">
        <v>13617</v>
      </c>
      <c r="O639" s="27">
        <v>18564307</v>
      </c>
      <c r="P639" s="27">
        <v>18564501</v>
      </c>
      <c r="Q639" s="12" t="s">
        <v>33</v>
      </c>
      <c r="R639" s="12">
        <v>0</v>
      </c>
      <c r="S639" s="12" t="s">
        <v>16113</v>
      </c>
      <c r="T639" s="27" t="s">
        <v>11</v>
      </c>
      <c r="U639" s="12" t="s">
        <v>1766</v>
      </c>
      <c r="V639" s="256">
        <v>43.142414860681114</v>
      </c>
      <c r="W639" s="256">
        <v>105.02902458366376</v>
      </c>
    </row>
    <row r="640" spans="1:23" x14ac:dyDescent="0.2">
      <c r="A640" s="12">
        <v>0.99999899999999997</v>
      </c>
      <c r="B640" s="255">
        <v>18</v>
      </c>
      <c r="C640" s="12">
        <v>18564467</v>
      </c>
      <c r="D640" s="12">
        <v>18564482</v>
      </c>
      <c r="E640" s="12">
        <v>3</v>
      </c>
      <c r="F640" s="12" t="s">
        <v>13618</v>
      </c>
      <c r="G640" s="12">
        <v>18564331</v>
      </c>
      <c r="H640" s="12">
        <v>18564354</v>
      </c>
      <c r="I640" s="12">
        <v>1</v>
      </c>
      <c r="J640" s="12" t="s">
        <v>13619</v>
      </c>
      <c r="K640" s="12">
        <v>18564355</v>
      </c>
      <c r="L640" s="12">
        <v>18564466</v>
      </c>
      <c r="M640" s="12" t="s">
        <v>13620</v>
      </c>
      <c r="N640" s="12" t="s">
        <v>13621</v>
      </c>
      <c r="O640" s="27">
        <v>18564307</v>
      </c>
      <c r="P640" s="27">
        <v>18564501</v>
      </c>
      <c r="Q640" s="12" t="s">
        <v>40</v>
      </c>
      <c r="R640" s="12">
        <v>0</v>
      </c>
      <c r="S640" s="12" t="s">
        <v>16114</v>
      </c>
      <c r="T640" s="27" t="s">
        <v>11</v>
      </c>
      <c r="U640" s="12" t="s">
        <v>1767</v>
      </c>
      <c r="V640" s="256">
        <v>13.456656346749226</v>
      </c>
      <c r="W640" s="256">
        <v>40.761617763679617</v>
      </c>
    </row>
    <row r="641" spans="1:23" x14ac:dyDescent="0.2">
      <c r="A641" s="12">
        <v>0.9</v>
      </c>
      <c r="B641" s="255">
        <v>18</v>
      </c>
      <c r="C641" s="12">
        <v>18564443</v>
      </c>
      <c r="D641" s="12">
        <v>18564462</v>
      </c>
      <c r="E641" s="12">
        <v>1</v>
      </c>
      <c r="F641" s="12" t="s">
        <v>13622</v>
      </c>
      <c r="G641" s="12">
        <v>18564575</v>
      </c>
      <c r="H641" s="12">
        <v>18564594</v>
      </c>
      <c r="I641" s="12">
        <v>1</v>
      </c>
      <c r="J641" s="12" t="s">
        <v>13623</v>
      </c>
      <c r="K641" s="12">
        <v>18564463</v>
      </c>
      <c r="L641" s="12">
        <v>18564574</v>
      </c>
      <c r="M641" s="12" t="s">
        <v>13624</v>
      </c>
      <c r="N641" s="12" t="s">
        <v>13625</v>
      </c>
      <c r="O641" s="27">
        <v>18564307</v>
      </c>
      <c r="P641" s="27">
        <v>18564501</v>
      </c>
      <c r="Q641" s="12" t="s">
        <v>33</v>
      </c>
      <c r="R641" s="12">
        <v>0</v>
      </c>
      <c r="S641" s="12" t="s">
        <v>16115</v>
      </c>
      <c r="T641" s="27" t="s">
        <v>11</v>
      </c>
      <c r="U641" s="12" t="s">
        <v>1768</v>
      </c>
      <c r="V641" s="256">
        <v>1.6130030959752322</v>
      </c>
      <c r="W641" s="256">
        <v>3.5830293417922285</v>
      </c>
    </row>
    <row r="642" spans="1:23" x14ac:dyDescent="0.2">
      <c r="A642" s="12">
        <v>0.99999899999999997</v>
      </c>
      <c r="B642" s="255">
        <v>18</v>
      </c>
      <c r="C642" s="12">
        <v>18566886</v>
      </c>
      <c r="D642" s="12">
        <v>18566905</v>
      </c>
      <c r="E642" s="12">
        <v>1</v>
      </c>
      <c r="F642" s="12" t="s">
        <v>13626</v>
      </c>
      <c r="G642" s="12">
        <v>18567018</v>
      </c>
      <c r="H642" s="12">
        <v>18567037</v>
      </c>
      <c r="I642" s="12">
        <v>1</v>
      </c>
      <c r="J642" s="12" t="s">
        <v>13627</v>
      </c>
      <c r="K642" s="12">
        <v>18566906</v>
      </c>
      <c r="L642" s="12">
        <v>18567017</v>
      </c>
      <c r="M642" s="12" t="s">
        <v>13628</v>
      </c>
      <c r="N642" s="12" t="s">
        <v>13629</v>
      </c>
      <c r="O642" s="27">
        <v>18566906</v>
      </c>
      <c r="P642" s="27">
        <v>18567076</v>
      </c>
      <c r="Q642" s="12" t="s">
        <v>33</v>
      </c>
      <c r="R642" s="12">
        <v>0</v>
      </c>
      <c r="S642" s="12" t="s">
        <v>16116</v>
      </c>
      <c r="T642" s="27" t="s">
        <v>11</v>
      </c>
      <c r="U642" s="12" t="s">
        <v>1769</v>
      </c>
      <c r="V642" s="256">
        <v>65.67647058823529</v>
      </c>
      <c r="W642" s="256">
        <v>163.99460745440126</v>
      </c>
    </row>
    <row r="643" spans="1:23" x14ac:dyDescent="0.2">
      <c r="A643" s="12">
        <v>0.97499999999999998</v>
      </c>
      <c r="B643" s="255">
        <v>18</v>
      </c>
      <c r="C643" s="12">
        <v>18567128</v>
      </c>
      <c r="D643" s="12">
        <v>18567145</v>
      </c>
      <c r="E643" s="12">
        <v>1</v>
      </c>
      <c r="F643" s="12" t="s">
        <v>13630</v>
      </c>
      <c r="G643" s="12">
        <v>18566994</v>
      </c>
      <c r="H643" s="12">
        <v>18567015</v>
      </c>
      <c r="I643" s="12">
        <v>1</v>
      </c>
      <c r="J643" s="12" t="s">
        <v>13631</v>
      </c>
      <c r="K643" s="12">
        <v>18567016</v>
      </c>
      <c r="L643" s="12">
        <v>18567127</v>
      </c>
      <c r="M643" s="12" t="s">
        <v>13632</v>
      </c>
      <c r="N643" s="12" t="s">
        <v>13633</v>
      </c>
      <c r="O643" s="27">
        <v>18566906</v>
      </c>
      <c r="P643" s="27">
        <v>18567076</v>
      </c>
      <c r="Q643" s="12" t="s">
        <v>40</v>
      </c>
      <c r="R643" s="12">
        <v>0</v>
      </c>
      <c r="S643" s="12" t="s">
        <v>16117</v>
      </c>
      <c r="T643" s="27" t="s">
        <v>11</v>
      </c>
      <c r="U643" s="12" t="s">
        <v>1770</v>
      </c>
      <c r="V643" s="256">
        <v>77.580495356037147</v>
      </c>
      <c r="W643" s="256">
        <v>261.61649484536082</v>
      </c>
    </row>
    <row r="644" spans="1:23" x14ac:dyDescent="0.2">
      <c r="A644" s="12">
        <v>0.99999899999999997</v>
      </c>
      <c r="B644" s="255">
        <v>18</v>
      </c>
      <c r="C644" s="12">
        <v>18571059</v>
      </c>
      <c r="D644" s="12">
        <v>18571077</v>
      </c>
      <c r="E644" s="12">
        <v>1</v>
      </c>
      <c r="F644" s="12" t="s">
        <v>13634</v>
      </c>
      <c r="G644" s="12">
        <v>18571190</v>
      </c>
      <c r="H644" s="12">
        <v>18571210</v>
      </c>
      <c r="I644" s="12">
        <v>1</v>
      </c>
      <c r="J644" s="12" t="s">
        <v>13635</v>
      </c>
      <c r="K644" s="12">
        <v>18571078</v>
      </c>
      <c r="L644" s="12">
        <v>18571189</v>
      </c>
      <c r="M644" s="12" t="s">
        <v>13636</v>
      </c>
      <c r="N644" s="12" t="s">
        <v>13637</v>
      </c>
      <c r="O644" s="27">
        <v>18571132</v>
      </c>
      <c r="P644" s="27">
        <v>18571292</v>
      </c>
      <c r="Q644" s="12" t="s">
        <v>33</v>
      </c>
      <c r="R644" s="12">
        <v>0</v>
      </c>
      <c r="S644" s="12" t="s">
        <v>16118</v>
      </c>
      <c r="T644" s="27" t="s">
        <v>11</v>
      </c>
      <c r="U644" s="12" t="s">
        <v>1771</v>
      </c>
      <c r="V644" s="256">
        <v>76.90557275541795</v>
      </c>
      <c r="W644" s="256">
        <v>192.09627279936558</v>
      </c>
    </row>
    <row r="645" spans="1:23" x14ac:dyDescent="0.2">
      <c r="A645" s="12">
        <v>0.99999899999999997</v>
      </c>
      <c r="B645" s="255">
        <v>18</v>
      </c>
      <c r="C645" s="12">
        <v>18571285</v>
      </c>
      <c r="D645" s="12">
        <v>18571302</v>
      </c>
      <c r="E645" s="12">
        <v>5</v>
      </c>
      <c r="F645" s="12" t="s">
        <v>13638</v>
      </c>
      <c r="G645" s="12">
        <v>18571151</v>
      </c>
      <c r="H645" s="12">
        <v>18571172</v>
      </c>
      <c r="I645" s="12">
        <v>1</v>
      </c>
      <c r="J645" s="12" t="s">
        <v>13639</v>
      </c>
      <c r="K645" s="12">
        <v>18571173</v>
      </c>
      <c r="L645" s="12">
        <v>18571284</v>
      </c>
      <c r="M645" s="12" t="s">
        <v>13640</v>
      </c>
      <c r="N645" s="12" t="s">
        <v>13641</v>
      </c>
      <c r="O645" s="27">
        <v>18571132</v>
      </c>
      <c r="P645" s="27">
        <v>18571292</v>
      </c>
      <c r="Q645" s="12" t="s">
        <v>40</v>
      </c>
      <c r="R645" s="12">
        <v>0</v>
      </c>
      <c r="S645" s="12" t="s">
        <v>16119</v>
      </c>
      <c r="T645" s="27" t="s">
        <v>11</v>
      </c>
      <c r="U645" s="12" t="s">
        <v>1772</v>
      </c>
      <c r="V645" s="256">
        <v>37.185758513931887</v>
      </c>
      <c r="W645" s="256">
        <v>98.237589214908809</v>
      </c>
    </row>
    <row r="646" spans="1:23" x14ac:dyDescent="0.2">
      <c r="A646" s="12">
        <v>0.9</v>
      </c>
      <c r="B646" s="255">
        <v>18</v>
      </c>
      <c r="C646" s="12">
        <v>18571265</v>
      </c>
      <c r="D646" s="12">
        <v>18571283</v>
      </c>
      <c r="E646" s="12">
        <v>1</v>
      </c>
      <c r="F646" s="12" t="s">
        <v>13642</v>
      </c>
      <c r="G646" s="12">
        <v>18571396</v>
      </c>
      <c r="H646" s="12">
        <v>18571416</v>
      </c>
      <c r="I646" s="12">
        <v>1</v>
      </c>
      <c r="J646" s="12" t="s">
        <v>13643</v>
      </c>
      <c r="K646" s="12">
        <v>18571284</v>
      </c>
      <c r="L646" s="12">
        <v>18571395</v>
      </c>
      <c r="M646" s="12" t="s">
        <v>13644</v>
      </c>
      <c r="N646" s="12" t="s">
        <v>13645</v>
      </c>
      <c r="O646" s="27">
        <v>18571132</v>
      </c>
      <c r="P646" s="27">
        <v>18571292</v>
      </c>
      <c r="Q646" s="12" t="s">
        <v>33</v>
      </c>
      <c r="R646" s="12">
        <v>0</v>
      </c>
      <c r="S646" s="12" t="s">
        <v>16120</v>
      </c>
      <c r="T646" s="27" t="s">
        <v>11</v>
      </c>
      <c r="U646" s="12" t="s">
        <v>1773</v>
      </c>
      <c r="V646" s="256">
        <v>0</v>
      </c>
      <c r="W646" s="256">
        <v>4.1237113402061857E-3</v>
      </c>
    </row>
    <row r="647" spans="1:23" x14ac:dyDescent="0.2">
      <c r="A647" s="12">
        <v>0.97499999999999998</v>
      </c>
      <c r="B647" s="255">
        <v>18</v>
      </c>
      <c r="C647" s="12">
        <v>18572730</v>
      </c>
      <c r="D647" s="12">
        <v>18572749</v>
      </c>
      <c r="E647" s="12">
        <v>1</v>
      </c>
      <c r="F647" s="12" t="s">
        <v>13646</v>
      </c>
      <c r="G647" s="12">
        <v>18572862</v>
      </c>
      <c r="H647" s="12">
        <v>18572881</v>
      </c>
      <c r="I647" s="12">
        <v>1</v>
      </c>
      <c r="J647" s="12" t="s">
        <v>13647</v>
      </c>
      <c r="K647" s="12">
        <v>18572750</v>
      </c>
      <c r="L647" s="12">
        <v>18572861</v>
      </c>
      <c r="M647" s="12" t="s">
        <v>13648</v>
      </c>
      <c r="N647" s="12" t="s">
        <v>13649</v>
      </c>
      <c r="O647" s="27">
        <v>18572787</v>
      </c>
      <c r="P647" s="27">
        <v>18572903</v>
      </c>
      <c r="Q647" s="12" t="s">
        <v>33</v>
      </c>
      <c r="R647" s="12">
        <v>0</v>
      </c>
      <c r="S647" s="12" t="s">
        <v>16121</v>
      </c>
      <c r="T647" s="27" t="s">
        <v>11</v>
      </c>
      <c r="U647" s="12" t="s">
        <v>1774</v>
      </c>
      <c r="V647" s="256">
        <v>115.04179566563468</v>
      </c>
      <c r="W647" s="256">
        <v>307.26502775574943</v>
      </c>
    </row>
    <row r="648" spans="1:23" x14ac:dyDescent="0.2">
      <c r="A648" s="12">
        <v>0.99999899999999997</v>
      </c>
      <c r="B648" s="255">
        <v>18</v>
      </c>
      <c r="C648" s="12">
        <v>18572941</v>
      </c>
      <c r="D648" s="12">
        <v>18572960</v>
      </c>
      <c r="E648" s="12">
        <v>1</v>
      </c>
      <c r="F648" s="12" t="s">
        <v>13650</v>
      </c>
      <c r="G648" s="12">
        <v>18572809</v>
      </c>
      <c r="H648" s="12">
        <v>18572828</v>
      </c>
      <c r="I648" s="12">
        <v>1</v>
      </c>
      <c r="J648" s="12" t="s">
        <v>13651</v>
      </c>
      <c r="K648" s="12">
        <v>18572829</v>
      </c>
      <c r="L648" s="12">
        <v>18572940</v>
      </c>
      <c r="M648" s="12" t="s">
        <v>13652</v>
      </c>
      <c r="N648" s="12" t="s">
        <v>13653</v>
      </c>
      <c r="O648" s="27">
        <v>18572787</v>
      </c>
      <c r="P648" s="27">
        <v>18572903</v>
      </c>
      <c r="Q648" s="12" t="s">
        <v>40</v>
      </c>
      <c r="R648" s="12">
        <v>0</v>
      </c>
      <c r="S648" s="12" t="s">
        <v>16122</v>
      </c>
      <c r="T648" s="27" t="s">
        <v>11</v>
      </c>
      <c r="U648" s="12" t="s">
        <v>1775</v>
      </c>
      <c r="V648" s="256">
        <v>79.193498452012378</v>
      </c>
      <c r="W648" s="256">
        <v>224.32799365582872</v>
      </c>
    </row>
    <row r="649" spans="1:23" x14ac:dyDescent="0.2">
      <c r="A649" s="12">
        <v>0.9</v>
      </c>
      <c r="B649" s="255">
        <v>18</v>
      </c>
      <c r="C649" s="12">
        <v>18586284</v>
      </c>
      <c r="D649" s="12">
        <v>18586302</v>
      </c>
      <c r="E649" s="12">
        <v>29</v>
      </c>
      <c r="F649" s="12" t="s">
        <v>13654</v>
      </c>
      <c r="G649" s="12">
        <v>18586415</v>
      </c>
      <c r="H649" s="12">
        <v>18586435</v>
      </c>
      <c r="I649" s="12">
        <v>1</v>
      </c>
      <c r="J649" s="12" t="s">
        <v>13655</v>
      </c>
      <c r="K649" s="12">
        <v>18586303</v>
      </c>
      <c r="L649" s="12">
        <v>18586414</v>
      </c>
      <c r="M649" s="12" t="s">
        <v>13656</v>
      </c>
      <c r="N649" s="12" t="s">
        <v>13657</v>
      </c>
      <c r="O649" s="27">
        <v>18586307</v>
      </c>
      <c r="P649" s="27">
        <v>18586563</v>
      </c>
      <c r="Q649" s="12" t="s">
        <v>33</v>
      </c>
      <c r="R649" s="12">
        <v>0</v>
      </c>
      <c r="S649" s="12" t="s">
        <v>16123</v>
      </c>
      <c r="T649" s="27" t="s">
        <v>11</v>
      </c>
      <c r="U649" s="12" t="s">
        <v>1776</v>
      </c>
      <c r="V649" s="256">
        <v>18.458204334365327</v>
      </c>
      <c r="W649" s="256">
        <v>54.273750991276764</v>
      </c>
    </row>
    <row r="650" spans="1:23" x14ac:dyDescent="0.2">
      <c r="A650" s="12">
        <v>0.99999899999999997</v>
      </c>
      <c r="B650" s="255">
        <v>18</v>
      </c>
      <c r="C650" s="12">
        <v>18586495</v>
      </c>
      <c r="D650" s="12">
        <v>18586513</v>
      </c>
      <c r="E650" s="12">
        <v>1</v>
      </c>
      <c r="F650" s="12" t="s">
        <v>13658</v>
      </c>
      <c r="G650" s="12">
        <v>18586362</v>
      </c>
      <c r="H650" s="12">
        <v>18586382</v>
      </c>
      <c r="I650" s="12">
        <v>1</v>
      </c>
      <c r="J650" s="12" t="s">
        <v>13659</v>
      </c>
      <c r="K650" s="12">
        <v>18586383</v>
      </c>
      <c r="L650" s="12">
        <v>18586494</v>
      </c>
      <c r="M650" s="12" t="s">
        <v>13660</v>
      </c>
      <c r="N650" s="12" t="s">
        <v>13661</v>
      </c>
      <c r="O650" s="27">
        <v>18586307</v>
      </c>
      <c r="P650" s="27">
        <v>18586563</v>
      </c>
      <c r="Q650" s="12" t="s">
        <v>40</v>
      </c>
      <c r="R650" s="12">
        <v>0</v>
      </c>
      <c r="S650" s="12" t="s">
        <v>16124</v>
      </c>
      <c r="T650" s="27" t="s">
        <v>11</v>
      </c>
      <c r="U650" s="12" t="s">
        <v>1777</v>
      </c>
      <c r="V650" s="256">
        <v>6.6656346749226003</v>
      </c>
      <c r="W650" s="256">
        <v>23.948295003965107</v>
      </c>
    </row>
    <row r="651" spans="1:23" x14ac:dyDescent="0.2">
      <c r="A651" s="12">
        <v>0.97499999999999998</v>
      </c>
      <c r="B651" s="255">
        <v>18</v>
      </c>
      <c r="C651" s="12">
        <v>18586453</v>
      </c>
      <c r="D651" s="12">
        <v>18586472</v>
      </c>
      <c r="E651" s="12">
        <v>1</v>
      </c>
      <c r="F651" s="12" t="s">
        <v>13662</v>
      </c>
      <c r="G651" s="12">
        <v>18586585</v>
      </c>
      <c r="H651" s="12">
        <v>18586604</v>
      </c>
      <c r="I651" s="12">
        <v>1</v>
      </c>
      <c r="J651" s="12" t="s">
        <v>13663</v>
      </c>
      <c r="K651" s="12">
        <v>18586473</v>
      </c>
      <c r="L651" s="12">
        <v>18586584</v>
      </c>
      <c r="M651" s="12" t="s">
        <v>13664</v>
      </c>
      <c r="N651" s="12" t="s">
        <v>13665</v>
      </c>
      <c r="O651" s="27">
        <v>18586307</v>
      </c>
      <c r="P651" s="27">
        <v>18586563</v>
      </c>
      <c r="Q651" s="12" t="s">
        <v>33</v>
      </c>
      <c r="R651" s="12">
        <v>0</v>
      </c>
      <c r="S651" s="12" t="s">
        <v>16125</v>
      </c>
      <c r="T651" s="27" t="s">
        <v>11</v>
      </c>
      <c r="U651" s="12" t="s">
        <v>1778</v>
      </c>
      <c r="V651" s="256">
        <v>75.136222910216716</v>
      </c>
      <c r="W651" s="256">
        <v>220.00999206978588</v>
      </c>
    </row>
    <row r="652" spans="1:23" x14ac:dyDescent="0.2">
      <c r="A652" s="12">
        <v>0.9</v>
      </c>
      <c r="B652" s="255">
        <v>18</v>
      </c>
      <c r="C652" s="12">
        <v>18586766</v>
      </c>
      <c r="D652" s="12">
        <v>18586783</v>
      </c>
      <c r="E652" s="12">
        <v>5</v>
      </c>
      <c r="F652" s="12" t="s">
        <v>13666</v>
      </c>
      <c r="G652" s="12">
        <v>18586632</v>
      </c>
      <c r="H652" s="12">
        <v>18586653</v>
      </c>
      <c r="I652" s="12">
        <v>1</v>
      </c>
      <c r="J652" s="12" t="s">
        <v>13667</v>
      </c>
      <c r="K652" s="12">
        <v>18586654</v>
      </c>
      <c r="L652" s="12">
        <v>18586765</v>
      </c>
      <c r="M652" s="12" t="s">
        <v>13668</v>
      </c>
      <c r="N652" s="12" t="s">
        <v>13669</v>
      </c>
      <c r="O652" s="27">
        <v>18586655</v>
      </c>
      <c r="P652" s="27">
        <v>18586756</v>
      </c>
      <c r="Q652" s="12" t="s">
        <v>40</v>
      </c>
      <c r="R652" s="12">
        <v>0</v>
      </c>
      <c r="S652" s="12" t="s">
        <v>16126</v>
      </c>
      <c r="T652" s="27" t="s">
        <v>11</v>
      </c>
      <c r="U652" s="12" t="s">
        <v>1779</v>
      </c>
      <c r="V652" s="256">
        <v>2.0665634674922599</v>
      </c>
      <c r="W652" s="256">
        <v>3.9868358445678034</v>
      </c>
    </row>
    <row r="653" spans="1:23" x14ac:dyDescent="0.2">
      <c r="A653" s="12">
        <v>0.99999899999999997</v>
      </c>
      <c r="B653" s="255">
        <v>18</v>
      </c>
      <c r="C653" s="12">
        <v>18587965</v>
      </c>
      <c r="D653" s="12">
        <v>18587982</v>
      </c>
      <c r="E653" s="12">
        <v>1</v>
      </c>
      <c r="F653" s="12" t="s">
        <v>13670</v>
      </c>
      <c r="G653" s="12">
        <v>18588095</v>
      </c>
      <c r="H653" s="12">
        <v>18588116</v>
      </c>
      <c r="I653" s="12">
        <v>1</v>
      </c>
      <c r="J653" s="12" t="s">
        <v>13671</v>
      </c>
      <c r="K653" s="12">
        <v>18587983</v>
      </c>
      <c r="L653" s="12">
        <v>18588094</v>
      </c>
      <c r="M653" s="12" t="s">
        <v>13672</v>
      </c>
      <c r="N653" s="12" t="s">
        <v>13673</v>
      </c>
      <c r="O653" s="27">
        <v>18588015</v>
      </c>
      <c r="P653" s="27">
        <v>18588160</v>
      </c>
      <c r="Q653" s="12" t="s">
        <v>33</v>
      </c>
      <c r="R653" s="12">
        <v>0</v>
      </c>
      <c r="S653" s="12" t="s">
        <v>16127</v>
      </c>
      <c r="T653" s="27" t="s">
        <v>11</v>
      </c>
      <c r="U653" s="12" t="s">
        <v>1780</v>
      </c>
      <c r="V653" s="256">
        <v>88.54179566563468</v>
      </c>
      <c r="W653" s="256">
        <v>241.53830293417923</v>
      </c>
    </row>
    <row r="654" spans="1:23" x14ac:dyDescent="0.2">
      <c r="A654" s="12">
        <v>0.99999899999999997</v>
      </c>
      <c r="B654" s="255">
        <v>18</v>
      </c>
      <c r="C654" s="12">
        <v>18588184</v>
      </c>
      <c r="D654" s="12">
        <v>18588202</v>
      </c>
      <c r="E654" s="12">
        <v>2</v>
      </c>
      <c r="F654" s="12" t="s">
        <v>13674</v>
      </c>
      <c r="G654" s="12">
        <v>18588051</v>
      </c>
      <c r="H654" s="12">
        <v>18588071</v>
      </c>
      <c r="I654" s="12">
        <v>1</v>
      </c>
      <c r="J654" s="12" t="s">
        <v>13675</v>
      </c>
      <c r="K654" s="12">
        <v>18588072</v>
      </c>
      <c r="L654" s="12">
        <v>18588183</v>
      </c>
      <c r="M654" s="12" t="s">
        <v>13676</v>
      </c>
      <c r="N654" s="12" t="s">
        <v>13677</v>
      </c>
      <c r="O654" s="27">
        <v>18588015</v>
      </c>
      <c r="P654" s="27">
        <v>18588160</v>
      </c>
      <c r="Q654" s="12" t="s">
        <v>40</v>
      </c>
      <c r="R654" s="12">
        <v>0</v>
      </c>
      <c r="S654" s="12" t="s">
        <v>16128</v>
      </c>
      <c r="T654" s="27" t="s">
        <v>11</v>
      </c>
      <c r="U654" s="12" t="s">
        <v>1781</v>
      </c>
      <c r="V654" s="256">
        <v>11.843653250773993</v>
      </c>
      <c r="W654" s="256">
        <v>47.140047581284698</v>
      </c>
    </row>
    <row r="655" spans="1:23" x14ac:dyDescent="0.2">
      <c r="A655" s="12">
        <v>0.97499999999999998</v>
      </c>
      <c r="B655" s="255">
        <v>18</v>
      </c>
      <c r="C655" s="12">
        <v>18595482</v>
      </c>
      <c r="D655" s="12">
        <v>18595498</v>
      </c>
      <c r="E655" s="12">
        <v>2</v>
      </c>
      <c r="F655" s="12" t="s">
        <v>13678</v>
      </c>
      <c r="G655" s="12">
        <v>18595347</v>
      </c>
      <c r="H655" s="12">
        <v>18595369</v>
      </c>
      <c r="I655" s="12">
        <v>1</v>
      </c>
      <c r="J655" s="12" t="s">
        <v>13679</v>
      </c>
      <c r="K655" s="12">
        <v>18595370</v>
      </c>
      <c r="L655" s="12">
        <v>18595481</v>
      </c>
      <c r="M655" s="12" t="s">
        <v>13680</v>
      </c>
      <c r="N655" s="12" t="s">
        <v>13681</v>
      </c>
      <c r="O655" s="27">
        <v>18595387</v>
      </c>
      <c r="P655" s="27">
        <v>18595445</v>
      </c>
      <c r="Q655" s="12" t="s">
        <v>40</v>
      </c>
      <c r="R655" s="12">
        <v>0</v>
      </c>
      <c r="S655" s="12" t="s">
        <v>16129</v>
      </c>
      <c r="T655" s="27" t="s">
        <v>11</v>
      </c>
      <c r="U655" s="12" t="s">
        <v>1782</v>
      </c>
      <c r="V655" s="256">
        <v>116.23993808049535</v>
      </c>
      <c r="W655" s="256">
        <v>343.91149881046789</v>
      </c>
    </row>
    <row r="656" spans="1:23" x14ac:dyDescent="0.2">
      <c r="A656" s="12">
        <v>0.9</v>
      </c>
      <c r="B656" s="255">
        <v>18</v>
      </c>
      <c r="C656" s="12">
        <v>18600087</v>
      </c>
      <c r="D656" s="12">
        <v>18600105</v>
      </c>
      <c r="E656" s="12">
        <v>1</v>
      </c>
      <c r="F656" s="12" t="s">
        <v>13682</v>
      </c>
      <c r="G656" s="12">
        <v>18600218</v>
      </c>
      <c r="H656" s="12">
        <v>18600238</v>
      </c>
      <c r="I656" s="12">
        <v>1</v>
      </c>
      <c r="J656" s="12" t="s">
        <v>13683</v>
      </c>
      <c r="K656" s="12">
        <v>18600106</v>
      </c>
      <c r="L656" s="12">
        <v>18600217</v>
      </c>
      <c r="M656" s="12" t="s">
        <v>13684</v>
      </c>
      <c r="N656" s="12" t="s">
        <v>13685</v>
      </c>
      <c r="O656" s="27">
        <v>18600107</v>
      </c>
      <c r="P656" s="27">
        <v>18600205</v>
      </c>
      <c r="Q656" s="12" t="s">
        <v>33</v>
      </c>
      <c r="R656" s="12">
        <v>0</v>
      </c>
      <c r="S656" s="12" t="s">
        <v>16130</v>
      </c>
      <c r="T656" s="27" t="s">
        <v>11</v>
      </c>
      <c r="U656" s="12" t="s">
        <v>1783</v>
      </c>
      <c r="V656" s="256">
        <v>0.39783281733746129</v>
      </c>
      <c r="W656" s="256">
        <v>0.56034892942109438</v>
      </c>
    </row>
    <row r="657" spans="1:23" x14ac:dyDescent="0.2">
      <c r="A657" s="12">
        <v>0.9</v>
      </c>
      <c r="B657" s="255">
        <v>18</v>
      </c>
      <c r="C657" s="12">
        <v>18603513</v>
      </c>
      <c r="D657" s="12">
        <v>18603532</v>
      </c>
      <c r="E657" s="12">
        <v>1</v>
      </c>
      <c r="F657" s="12" t="s">
        <v>13686</v>
      </c>
      <c r="G657" s="12">
        <v>18603645</v>
      </c>
      <c r="H657" s="12">
        <v>18603664</v>
      </c>
      <c r="I657" s="12">
        <v>2</v>
      </c>
      <c r="J657" s="12" t="s">
        <v>13687</v>
      </c>
      <c r="K657" s="12">
        <v>18603533</v>
      </c>
      <c r="L657" s="12">
        <v>18603644</v>
      </c>
      <c r="M657" s="12" t="s">
        <v>13688</v>
      </c>
      <c r="N657" s="12" t="s">
        <v>13689</v>
      </c>
      <c r="O657" s="27">
        <v>18603576</v>
      </c>
      <c r="P657" s="27">
        <v>18603646</v>
      </c>
      <c r="Q657" s="12" t="s">
        <v>33</v>
      </c>
      <c r="R657" s="12">
        <v>0</v>
      </c>
      <c r="S657" s="12" t="s">
        <v>16131</v>
      </c>
      <c r="T657" s="27" t="s">
        <v>11</v>
      </c>
      <c r="U657" s="12" t="s">
        <v>1784</v>
      </c>
      <c r="V657" s="256">
        <v>15.894736842105264</v>
      </c>
      <c r="W657" s="256">
        <v>54.172561459159397</v>
      </c>
    </row>
    <row r="658" spans="1:23" x14ac:dyDescent="0.2">
      <c r="A658" s="12">
        <v>0.99999899999999997</v>
      </c>
      <c r="B658" s="255">
        <v>18</v>
      </c>
      <c r="C658" s="12">
        <v>18603723</v>
      </c>
      <c r="D658" s="12">
        <v>18603742</v>
      </c>
      <c r="E658" s="12">
        <v>1</v>
      </c>
      <c r="F658" s="12" t="s">
        <v>13690</v>
      </c>
      <c r="G658" s="12">
        <v>18603591</v>
      </c>
      <c r="H658" s="12">
        <v>18603610</v>
      </c>
      <c r="I658" s="12">
        <v>1</v>
      </c>
      <c r="J658" s="12" t="s">
        <v>13691</v>
      </c>
      <c r="K658" s="12">
        <v>18603611</v>
      </c>
      <c r="L658" s="12">
        <v>18603722</v>
      </c>
      <c r="M658" s="12" t="s">
        <v>13692</v>
      </c>
      <c r="N658" s="12" t="s">
        <v>13693</v>
      </c>
      <c r="O658" s="27">
        <v>18603576</v>
      </c>
      <c r="P658" s="27">
        <v>18603646</v>
      </c>
      <c r="Q658" s="12" t="s">
        <v>40</v>
      </c>
      <c r="R658" s="12">
        <v>0</v>
      </c>
      <c r="S658" s="12" t="s">
        <v>16132</v>
      </c>
      <c r="T658" s="27" t="s">
        <v>11</v>
      </c>
      <c r="U658" s="12" t="s">
        <v>1785</v>
      </c>
      <c r="V658" s="256">
        <v>38.578947368421055</v>
      </c>
      <c r="W658" s="256">
        <v>78.37747819191118</v>
      </c>
    </row>
    <row r="659" spans="1:23" x14ac:dyDescent="0.2">
      <c r="A659" s="12">
        <v>0.97499999999999998</v>
      </c>
      <c r="B659" s="255">
        <v>18</v>
      </c>
      <c r="C659" s="12">
        <v>18608685</v>
      </c>
      <c r="D659" s="12">
        <v>18608703</v>
      </c>
      <c r="E659" s="12">
        <v>1</v>
      </c>
      <c r="F659" s="12" t="s">
        <v>13694</v>
      </c>
      <c r="G659" s="12">
        <v>18608816</v>
      </c>
      <c r="H659" s="12">
        <v>18608836</v>
      </c>
      <c r="I659" s="12">
        <v>1</v>
      </c>
      <c r="J659" s="12" t="s">
        <v>13695</v>
      </c>
      <c r="K659" s="12">
        <v>18608704</v>
      </c>
      <c r="L659" s="12">
        <v>18608815</v>
      </c>
      <c r="M659" s="12" t="s">
        <v>13696</v>
      </c>
      <c r="N659" s="12" t="s">
        <v>13697</v>
      </c>
      <c r="O659" s="27">
        <v>18608732</v>
      </c>
      <c r="P659" s="27">
        <v>18608901</v>
      </c>
      <c r="Q659" s="12" t="s">
        <v>33</v>
      </c>
      <c r="R659" s="12">
        <v>0</v>
      </c>
      <c r="S659" s="12" t="s">
        <v>16133</v>
      </c>
      <c r="T659" s="27" t="s">
        <v>11</v>
      </c>
      <c r="U659" s="12" t="s">
        <v>1786</v>
      </c>
      <c r="V659" s="256">
        <v>104.60990712074303</v>
      </c>
      <c r="W659" s="256">
        <v>300.02632831086441</v>
      </c>
    </row>
    <row r="660" spans="1:23" x14ac:dyDescent="0.2">
      <c r="A660" s="12">
        <v>0.99999899999999997</v>
      </c>
      <c r="B660" s="255">
        <v>18</v>
      </c>
      <c r="C660" s="12">
        <v>18608911</v>
      </c>
      <c r="D660" s="12">
        <v>18608930</v>
      </c>
      <c r="E660" s="12">
        <v>1</v>
      </c>
      <c r="F660" s="12" t="s">
        <v>13698</v>
      </c>
      <c r="G660" s="12">
        <v>18608779</v>
      </c>
      <c r="H660" s="12">
        <v>18608798</v>
      </c>
      <c r="I660" s="12">
        <v>1</v>
      </c>
      <c r="J660" s="12" t="s">
        <v>13699</v>
      </c>
      <c r="K660" s="12">
        <v>18608799</v>
      </c>
      <c r="L660" s="12">
        <v>18608910</v>
      </c>
      <c r="M660" s="12" t="s">
        <v>13700</v>
      </c>
      <c r="N660" s="12" t="s">
        <v>13701</v>
      </c>
      <c r="O660" s="27">
        <v>18608732</v>
      </c>
      <c r="P660" s="27">
        <v>18608901</v>
      </c>
      <c r="Q660" s="12" t="s">
        <v>40</v>
      </c>
      <c r="R660" s="12">
        <v>0</v>
      </c>
      <c r="S660" s="12" t="s">
        <v>16134</v>
      </c>
      <c r="T660" s="27" t="s">
        <v>11</v>
      </c>
      <c r="U660" s="12" t="s">
        <v>1787</v>
      </c>
      <c r="V660" s="256">
        <v>56.130030959752325</v>
      </c>
      <c r="W660" s="256">
        <v>168.42394924662966</v>
      </c>
    </row>
    <row r="661" spans="1:23" x14ac:dyDescent="0.2">
      <c r="A661" s="12">
        <v>0.99999899999999997</v>
      </c>
      <c r="B661" s="255">
        <v>18</v>
      </c>
      <c r="C661" s="12">
        <v>18619371</v>
      </c>
      <c r="D661" s="12">
        <v>18619389</v>
      </c>
      <c r="E661" s="12">
        <v>1</v>
      </c>
      <c r="F661" s="12" t="s">
        <v>13702</v>
      </c>
      <c r="G661" s="12">
        <v>18619502</v>
      </c>
      <c r="H661" s="12">
        <v>18619522</v>
      </c>
      <c r="I661" s="12">
        <v>1</v>
      </c>
      <c r="J661" s="12" t="s">
        <v>13703</v>
      </c>
      <c r="K661" s="12">
        <v>18619390</v>
      </c>
      <c r="L661" s="12">
        <v>18619501</v>
      </c>
      <c r="M661" s="12" t="s">
        <v>13704</v>
      </c>
      <c r="N661" s="12" t="s">
        <v>13705</v>
      </c>
      <c r="O661" s="27">
        <v>18619428</v>
      </c>
      <c r="P661" s="27">
        <v>18619529</v>
      </c>
      <c r="Q661" s="12" t="s">
        <v>33</v>
      </c>
      <c r="R661" s="12">
        <v>0</v>
      </c>
      <c r="S661" s="12" t="s">
        <v>16135</v>
      </c>
      <c r="T661" s="27" t="s">
        <v>11</v>
      </c>
      <c r="U661" s="12" t="s">
        <v>1788</v>
      </c>
      <c r="V661" s="256">
        <v>128.29566563467492</v>
      </c>
      <c r="W661" s="256">
        <v>57.239016653449646</v>
      </c>
    </row>
    <row r="662" spans="1:23" x14ac:dyDescent="0.2">
      <c r="A662" s="12">
        <v>0.99999899999999997</v>
      </c>
      <c r="B662" s="255">
        <v>18</v>
      </c>
      <c r="C662" s="12">
        <v>18619583</v>
      </c>
      <c r="D662" s="12">
        <v>18619601</v>
      </c>
      <c r="E662" s="12">
        <v>1</v>
      </c>
      <c r="F662" s="12" t="s">
        <v>13706</v>
      </c>
      <c r="G662" s="12">
        <v>18619450</v>
      </c>
      <c r="H662" s="12">
        <v>18619470</v>
      </c>
      <c r="I662" s="12">
        <v>1</v>
      </c>
      <c r="J662" s="12" t="s">
        <v>13707</v>
      </c>
      <c r="K662" s="12">
        <v>18619471</v>
      </c>
      <c r="L662" s="12">
        <v>18619582</v>
      </c>
      <c r="M662" s="12" t="s">
        <v>13708</v>
      </c>
      <c r="N662" s="12" t="s">
        <v>13709</v>
      </c>
      <c r="O662" s="27">
        <v>18619428</v>
      </c>
      <c r="P662" s="27">
        <v>18619529</v>
      </c>
      <c r="Q662" s="12" t="s">
        <v>40</v>
      </c>
      <c r="R662" s="12">
        <v>0</v>
      </c>
      <c r="S662" s="12" t="s">
        <v>16136</v>
      </c>
      <c r="T662" s="27" t="s">
        <v>11</v>
      </c>
      <c r="U662" s="12" t="s">
        <v>1789</v>
      </c>
      <c r="V662" s="256">
        <v>64.195046439628484</v>
      </c>
      <c r="W662" s="256">
        <v>183.8509119746233</v>
      </c>
    </row>
    <row r="663" spans="1:23" x14ac:dyDescent="0.2">
      <c r="A663" s="12">
        <v>0.99999899999999997</v>
      </c>
      <c r="B663" s="255">
        <v>18</v>
      </c>
      <c r="C663" s="12">
        <v>18622029</v>
      </c>
      <c r="D663" s="12">
        <v>18622047</v>
      </c>
      <c r="E663" s="12">
        <v>1</v>
      </c>
      <c r="F663" s="12" t="s">
        <v>13710</v>
      </c>
      <c r="G663" s="12">
        <v>18622160</v>
      </c>
      <c r="H663" s="12">
        <v>18622180</v>
      </c>
      <c r="I663" s="12">
        <v>1</v>
      </c>
      <c r="J663" s="12" t="s">
        <v>13711</v>
      </c>
      <c r="K663" s="12">
        <v>18622048</v>
      </c>
      <c r="L663" s="12">
        <v>18622159</v>
      </c>
      <c r="M663" s="12" t="s">
        <v>13712</v>
      </c>
      <c r="N663" s="12" t="s">
        <v>13713</v>
      </c>
      <c r="O663" s="27">
        <v>18622053</v>
      </c>
      <c r="P663" s="27">
        <v>18622201</v>
      </c>
      <c r="Q663" s="12" t="s">
        <v>33</v>
      </c>
      <c r="R663" s="12">
        <v>0</v>
      </c>
      <c r="S663" s="12" t="s">
        <v>16137</v>
      </c>
      <c r="T663" s="27" t="s">
        <v>11</v>
      </c>
      <c r="U663" s="12" t="s">
        <v>1790</v>
      </c>
      <c r="V663" s="256">
        <v>45.238390092879257</v>
      </c>
      <c r="W663" s="256">
        <v>139.37620935765267</v>
      </c>
    </row>
    <row r="664" spans="1:23" x14ac:dyDescent="0.2">
      <c r="A664" s="12">
        <v>0.97499999999999998</v>
      </c>
      <c r="B664" s="255">
        <v>18</v>
      </c>
      <c r="C664" s="12">
        <v>18622247</v>
      </c>
      <c r="D664" s="12">
        <v>18622264</v>
      </c>
      <c r="E664" s="12">
        <v>1</v>
      </c>
      <c r="F664" s="12" t="s">
        <v>13714</v>
      </c>
      <c r="G664" s="12">
        <v>18622113</v>
      </c>
      <c r="H664" s="12">
        <v>18622134</v>
      </c>
      <c r="I664" s="12">
        <v>1</v>
      </c>
      <c r="J664" s="12" t="s">
        <v>13715</v>
      </c>
      <c r="K664" s="12">
        <v>18622135</v>
      </c>
      <c r="L664" s="12">
        <v>18622246</v>
      </c>
      <c r="M664" s="12" t="s">
        <v>13716</v>
      </c>
      <c r="N664" s="12" t="s">
        <v>13717</v>
      </c>
      <c r="O664" s="27">
        <v>18622053</v>
      </c>
      <c r="P664" s="27">
        <v>18622201</v>
      </c>
      <c r="Q664" s="12" t="s">
        <v>40</v>
      </c>
      <c r="R664" s="12">
        <v>0</v>
      </c>
      <c r="S664" s="12" t="s">
        <v>16138</v>
      </c>
      <c r="T664" s="27" t="s">
        <v>11</v>
      </c>
      <c r="U664" s="12" t="s">
        <v>1791</v>
      </c>
      <c r="V664" s="256">
        <v>23.179566563467493</v>
      </c>
      <c r="W664" s="256">
        <v>59.351149881046787</v>
      </c>
    </row>
    <row r="665" spans="1:23" x14ac:dyDescent="0.2">
      <c r="A665" s="12">
        <v>0.99999899999999997</v>
      </c>
      <c r="B665" s="255">
        <v>18</v>
      </c>
      <c r="C665" s="12">
        <v>18622501</v>
      </c>
      <c r="D665" s="12">
        <v>18622520</v>
      </c>
      <c r="E665" s="12">
        <v>1</v>
      </c>
      <c r="F665" s="12" t="s">
        <v>13718</v>
      </c>
      <c r="G665" s="12">
        <v>18622633</v>
      </c>
      <c r="H665" s="12">
        <v>18622652</v>
      </c>
      <c r="I665" s="12">
        <v>1</v>
      </c>
      <c r="J665" s="12" t="s">
        <v>13719</v>
      </c>
      <c r="K665" s="12">
        <v>18622521</v>
      </c>
      <c r="L665" s="12">
        <v>18622632</v>
      </c>
      <c r="M665" s="12" t="s">
        <v>13720</v>
      </c>
      <c r="N665" s="12" t="s">
        <v>13721</v>
      </c>
      <c r="O665" s="27">
        <v>18622521</v>
      </c>
      <c r="P665" s="27">
        <v>18622675</v>
      </c>
      <c r="Q665" s="12" t="s">
        <v>33</v>
      </c>
      <c r="R665" s="12">
        <v>0</v>
      </c>
      <c r="S665" s="12" t="s">
        <v>16139</v>
      </c>
      <c r="T665" s="27" t="s">
        <v>11</v>
      </c>
      <c r="U665" s="12" t="s">
        <v>1792</v>
      </c>
      <c r="V665" s="256">
        <v>96.554179566563462</v>
      </c>
      <c r="W665" s="256">
        <v>307.56463124504364</v>
      </c>
    </row>
    <row r="666" spans="1:23" x14ac:dyDescent="0.2">
      <c r="A666" s="12">
        <v>0.9</v>
      </c>
      <c r="B666" s="255">
        <v>18</v>
      </c>
      <c r="C666" s="12">
        <v>18622744</v>
      </c>
      <c r="D666" s="12">
        <v>18622760</v>
      </c>
      <c r="E666" s="12">
        <v>1</v>
      </c>
      <c r="F666" s="12" t="s">
        <v>13722</v>
      </c>
      <c r="G666" s="12">
        <v>18622609</v>
      </c>
      <c r="H666" s="12">
        <v>18622631</v>
      </c>
      <c r="I666" s="12">
        <v>1</v>
      </c>
      <c r="J666" s="12" t="s">
        <v>13723</v>
      </c>
      <c r="K666" s="12">
        <v>18622632</v>
      </c>
      <c r="L666" s="12">
        <v>18622743</v>
      </c>
      <c r="M666" s="12" t="s">
        <v>13724</v>
      </c>
      <c r="N666" s="12" t="s">
        <v>13725</v>
      </c>
      <c r="O666" s="27">
        <v>18622521</v>
      </c>
      <c r="P666" s="27">
        <v>18622675</v>
      </c>
      <c r="Q666" s="12" t="s">
        <v>40</v>
      </c>
      <c r="R666" s="12">
        <v>0</v>
      </c>
      <c r="S666" s="12" t="s">
        <v>16140</v>
      </c>
      <c r="T666" s="27" t="s">
        <v>11</v>
      </c>
      <c r="U666" s="12" t="s">
        <v>1793</v>
      </c>
      <c r="V666" s="256">
        <v>3.1439628482972135</v>
      </c>
      <c r="W666" s="256">
        <v>8.8385408406026968</v>
      </c>
    </row>
    <row r="667" spans="1:23" x14ac:dyDescent="0.2">
      <c r="A667" s="12">
        <v>0.99999899999999997</v>
      </c>
      <c r="B667" s="255">
        <v>18</v>
      </c>
      <c r="C667" s="12">
        <v>18624011</v>
      </c>
      <c r="D667" s="12">
        <v>18624030</v>
      </c>
      <c r="E667" s="12">
        <v>1</v>
      </c>
      <c r="F667" s="12" t="s">
        <v>13726</v>
      </c>
      <c r="G667" s="12">
        <v>18624143</v>
      </c>
      <c r="H667" s="12">
        <v>18624162</v>
      </c>
      <c r="I667" s="12">
        <v>1</v>
      </c>
      <c r="J667" s="12" t="s">
        <v>13727</v>
      </c>
      <c r="K667" s="12">
        <v>18624031</v>
      </c>
      <c r="L667" s="12">
        <v>18624142</v>
      </c>
      <c r="M667" s="12" t="s">
        <v>13728</v>
      </c>
      <c r="N667" s="12" t="s">
        <v>13729</v>
      </c>
      <c r="O667" s="27">
        <v>18624058</v>
      </c>
      <c r="P667" s="27">
        <v>18624152</v>
      </c>
      <c r="Q667" s="12" t="s">
        <v>33</v>
      </c>
      <c r="R667" s="12">
        <v>0</v>
      </c>
      <c r="S667" s="12" t="s">
        <v>16141</v>
      </c>
      <c r="T667" s="27" t="s">
        <v>11</v>
      </c>
      <c r="U667" s="12" t="s">
        <v>1794</v>
      </c>
      <c r="V667" s="256">
        <v>16.450464396284829</v>
      </c>
      <c r="W667" s="256">
        <v>67.170182394924666</v>
      </c>
    </row>
    <row r="668" spans="1:23" x14ac:dyDescent="0.2">
      <c r="A668" s="12">
        <v>0.99999899999999997</v>
      </c>
      <c r="B668" s="255">
        <v>18</v>
      </c>
      <c r="C668" s="12">
        <v>18624254</v>
      </c>
      <c r="D668" s="12">
        <v>18624272</v>
      </c>
      <c r="E668" s="12">
        <v>1</v>
      </c>
      <c r="F668" s="12" t="s">
        <v>13730</v>
      </c>
      <c r="G668" s="12">
        <v>18624121</v>
      </c>
      <c r="H668" s="12">
        <v>18624141</v>
      </c>
      <c r="I668" s="12">
        <v>1</v>
      </c>
      <c r="J668" s="12" t="s">
        <v>13731</v>
      </c>
      <c r="K668" s="12">
        <v>18624142</v>
      </c>
      <c r="L668" s="12">
        <v>18624253</v>
      </c>
      <c r="M668" s="12" t="s">
        <v>13732</v>
      </c>
      <c r="N668" s="12" t="s">
        <v>13733</v>
      </c>
      <c r="O668" s="27">
        <v>18624058</v>
      </c>
      <c r="P668" s="27">
        <v>18624152</v>
      </c>
      <c r="Q668" s="12" t="s">
        <v>40</v>
      </c>
      <c r="R668" s="12">
        <v>0</v>
      </c>
      <c r="S668" s="12" t="s">
        <v>16142</v>
      </c>
      <c r="T668" s="27" t="s">
        <v>11</v>
      </c>
      <c r="U668" s="12" t="s">
        <v>1795</v>
      </c>
      <c r="V668" s="256">
        <v>30.685758513931887</v>
      </c>
      <c r="W668" s="256">
        <v>75.627279936558281</v>
      </c>
    </row>
    <row r="669" spans="1:23" x14ac:dyDescent="0.2">
      <c r="A669" s="12">
        <v>0.99999899999999997</v>
      </c>
      <c r="B669" s="255">
        <v>18</v>
      </c>
      <c r="C669" s="12">
        <v>18625200</v>
      </c>
      <c r="D669" s="12">
        <v>18625218</v>
      </c>
      <c r="E669" s="12">
        <v>1</v>
      </c>
      <c r="F669" s="12" t="s">
        <v>13734</v>
      </c>
      <c r="G669" s="12">
        <v>18625331</v>
      </c>
      <c r="H669" s="12">
        <v>18625351</v>
      </c>
      <c r="I669" s="12">
        <v>1</v>
      </c>
      <c r="J669" s="12" t="s">
        <v>13735</v>
      </c>
      <c r="K669" s="12">
        <v>18625219</v>
      </c>
      <c r="L669" s="12">
        <v>18625330</v>
      </c>
      <c r="M669" s="12" t="s">
        <v>13736</v>
      </c>
      <c r="N669" s="12" t="s">
        <v>13737</v>
      </c>
      <c r="O669" s="27">
        <v>18625248</v>
      </c>
      <c r="P669" s="27">
        <v>18625433</v>
      </c>
      <c r="Q669" s="12" t="s">
        <v>33</v>
      </c>
      <c r="R669" s="12">
        <v>0</v>
      </c>
      <c r="S669" s="12" t="s">
        <v>16143</v>
      </c>
      <c r="T669" s="27" t="s">
        <v>11</v>
      </c>
      <c r="U669" s="12" t="s">
        <v>1796</v>
      </c>
      <c r="V669" s="256">
        <v>86.331269349845201</v>
      </c>
      <c r="W669" s="256">
        <v>275.46962727993656</v>
      </c>
    </row>
    <row r="670" spans="1:23" x14ac:dyDescent="0.2">
      <c r="A670" s="12">
        <v>0.99999899999999997</v>
      </c>
      <c r="B670" s="255">
        <v>18</v>
      </c>
      <c r="C670" s="12">
        <v>18625412</v>
      </c>
      <c r="D670" s="12">
        <v>18625430</v>
      </c>
      <c r="E670" s="12">
        <v>1</v>
      </c>
      <c r="F670" s="12" t="s">
        <v>13738</v>
      </c>
      <c r="G670" s="12">
        <v>18625279</v>
      </c>
      <c r="H670" s="12">
        <v>18625299</v>
      </c>
      <c r="I670" s="12">
        <v>1</v>
      </c>
      <c r="J670" s="12" t="s">
        <v>13739</v>
      </c>
      <c r="K670" s="12">
        <v>18625300</v>
      </c>
      <c r="L670" s="12">
        <v>18625411</v>
      </c>
      <c r="M670" s="12" t="s">
        <v>13740</v>
      </c>
      <c r="N670" s="12" t="s">
        <v>13741</v>
      </c>
      <c r="O670" s="27">
        <v>18625248</v>
      </c>
      <c r="P670" s="27">
        <v>18625433</v>
      </c>
      <c r="Q670" s="12" t="s">
        <v>40</v>
      </c>
      <c r="R670" s="12">
        <v>0</v>
      </c>
      <c r="S670" s="12" t="s">
        <v>16144</v>
      </c>
      <c r="T670" s="27" t="s">
        <v>11</v>
      </c>
      <c r="U670" s="12" t="s">
        <v>1797</v>
      </c>
      <c r="V670" s="256">
        <v>57.126934984520126</v>
      </c>
      <c r="W670" s="256">
        <v>167.54147501982553</v>
      </c>
    </row>
    <row r="671" spans="1:23" x14ac:dyDescent="0.2">
      <c r="A671" s="12">
        <v>0.99999899999999997</v>
      </c>
      <c r="B671" s="255">
        <v>18</v>
      </c>
      <c r="C671" s="12">
        <v>18625358</v>
      </c>
      <c r="D671" s="12">
        <v>18625374</v>
      </c>
      <c r="E671" s="12">
        <v>1</v>
      </c>
      <c r="F671" s="12" t="s">
        <v>13742</v>
      </c>
      <c r="G671" s="12">
        <v>18625487</v>
      </c>
      <c r="H671" s="12">
        <v>18625509</v>
      </c>
      <c r="I671" s="12">
        <v>1</v>
      </c>
      <c r="J671" s="12" t="s">
        <v>13743</v>
      </c>
      <c r="K671" s="12">
        <v>18625375</v>
      </c>
      <c r="L671" s="12">
        <v>18625486</v>
      </c>
      <c r="M671" s="12" t="s">
        <v>13744</v>
      </c>
      <c r="N671" s="12" t="s">
        <v>13745</v>
      </c>
      <c r="O671" s="27">
        <v>18625248</v>
      </c>
      <c r="P671" s="27">
        <v>18625433</v>
      </c>
      <c r="Q671" s="12" t="s">
        <v>33</v>
      </c>
      <c r="R671" s="12">
        <v>0</v>
      </c>
      <c r="S671" s="12" t="s">
        <v>16145</v>
      </c>
      <c r="T671" s="27" t="s">
        <v>11</v>
      </c>
      <c r="U671" s="12" t="s">
        <v>1798</v>
      </c>
      <c r="V671" s="256">
        <v>89.640866873065022</v>
      </c>
      <c r="W671" s="256">
        <v>304.10134813639968</v>
      </c>
    </row>
    <row r="672" spans="1:23" x14ac:dyDescent="0.2">
      <c r="A672" s="12">
        <v>0.99999899999999997</v>
      </c>
      <c r="B672" s="255">
        <v>18</v>
      </c>
      <c r="C672" s="12">
        <v>18629020</v>
      </c>
      <c r="D672" s="12">
        <v>18629037</v>
      </c>
      <c r="E672" s="12">
        <v>1</v>
      </c>
      <c r="F672" s="12" t="s">
        <v>13746</v>
      </c>
      <c r="G672" s="12">
        <v>18629150</v>
      </c>
      <c r="H672" s="12">
        <v>18629171</v>
      </c>
      <c r="I672" s="12">
        <v>1</v>
      </c>
      <c r="J672" s="12" t="s">
        <v>13747</v>
      </c>
      <c r="K672" s="12">
        <v>18629038</v>
      </c>
      <c r="L672" s="12">
        <v>18629149</v>
      </c>
      <c r="M672" s="12" t="s">
        <v>13748</v>
      </c>
      <c r="N672" s="12" t="s">
        <v>13749</v>
      </c>
      <c r="O672" s="27">
        <v>18629048</v>
      </c>
      <c r="P672" s="27">
        <v>18629195</v>
      </c>
      <c r="Q672" s="12" t="s">
        <v>33</v>
      </c>
      <c r="R672" s="12">
        <v>0</v>
      </c>
      <c r="S672" s="12" t="s">
        <v>16146</v>
      </c>
      <c r="T672" s="27" t="s">
        <v>11</v>
      </c>
      <c r="U672" s="12" t="s">
        <v>1799</v>
      </c>
      <c r="V672" s="256">
        <v>59.482972136222912</v>
      </c>
      <c r="W672" s="256">
        <v>158.22965900079302</v>
      </c>
    </row>
    <row r="673" spans="1:23" x14ac:dyDescent="0.2">
      <c r="A673" s="12">
        <v>0.99999899999999997</v>
      </c>
      <c r="B673" s="255">
        <v>18</v>
      </c>
      <c r="C673" s="12">
        <v>18629206</v>
      </c>
      <c r="D673" s="12">
        <v>18629225</v>
      </c>
      <c r="E673" s="12">
        <v>1</v>
      </c>
      <c r="F673" s="12" t="s">
        <v>13750</v>
      </c>
      <c r="G673" s="12">
        <v>18629074</v>
      </c>
      <c r="H673" s="12">
        <v>18629093</v>
      </c>
      <c r="I673" s="12">
        <v>1</v>
      </c>
      <c r="J673" s="12" t="s">
        <v>13751</v>
      </c>
      <c r="K673" s="12">
        <v>18629094</v>
      </c>
      <c r="L673" s="12">
        <v>18629205</v>
      </c>
      <c r="M673" s="12" t="s">
        <v>13752</v>
      </c>
      <c r="N673" s="12" t="s">
        <v>13753</v>
      </c>
      <c r="O673" s="27">
        <v>18629048</v>
      </c>
      <c r="P673" s="27">
        <v>18629195</v>
      </c>
      <c r="Q673" s="12" t="s">
        <v>40</v>
      </c>
      <c r="R673" s="12">
        <v>0</v>
      </c>
      <c r="S673" s="12" t="s">
        <v>16147</v>
      </c>
      <c r="T673" s="27" t="s">
        <v>11</v>
      </c>
      <c r="U673" s="12" t="s">
        <v>1800</v>
      </c>
      <c r="V673" s="256">
        <v>76.065015479876166</v>
      </c>
      <c r="W673" s="256">
        <v>194.9126090404441</v>
      </c>
    </row>
    <row r="674" spans="1:23" x14ac:dyDescent="0.2">
      <c r="A674" s="12">
        <v>0.9</v>
      </c>
      <c r="B674" s="255">
        <v>18</v>
      </c>
      <c r="C674" s="12">
        <v>18629716</v>
      </c>
      <c r="D674" s="12">
        <v>18629735</v>
      </c>
      <c r="E674" s="12">
        <v>1</v>
      </c>
      <c r="F674" s="12" t="s">
        <v>13754</v>
      </c>
      <c r="G674" s="12">
        <v>18629848</v>
      </c>
      <c r="H674" s="12">
        <v>18629867</v>
      </c>
      <c r="I674" s="12">
        <v>1</v>
      </c>
      <c r="J674" s="12" t="s">
        <v>13755</v>
      </c>
      <c r="K674" s="12">
        <v>18629736</v>
      </c>
      <c r="L674" s="12">
        <v>18629847</v>
      </c>
      <c r="M674" s="12" t="s">
        <v>13756</v>
      </c>
      <c r="N674" s="12" t="s">
        <v>13757</v>
      </c>
      <c r="O674" s="27">
        <v>18629736</v>
      </c>
      <c r="P674" s="27">
        <v>18629846</v>
      </c>
      <c r="Q674" s="12" t="s">
        <v>33</v>
      </c>
      <c r="R674" s="12">
        <v>0</v>
      </c>
      <c r="S674" s="12" t="s">
        <v>16148</v>
      </c>
      <c r="T674" s="27" t="s">
        <v>11</v>
      </c>
      <c r="U674" s="12" t="s">
        <v>1801</v>
      </c>
      <c r="V674" s="256">
        <v>9.9071207430340563E-2</v>
      </c>
      <c r="W674" s="256">
        <v>0.24662965900079303</v>
      </c>
    </row>
    <row r="675" spans="1:23" x14ac:dyDescent="0.2">
      <c r="A675" s="12">
        <v>0.99999899999999997</v>
      </c>
      <c r="B675" s="255">
        <v>18</v>
      </c>
      <c r="C675" s="12">
        <v>18650421</v>
      </c>
      <c r="D675" s="12">
        <v>18650438</v>
      </c>
      <c r="E675" s="12">
        <v>1</v>
      </c>
      <c r="F675" s="12" t="s">
        <v>13758</v>
      </c>
      <c r="G675" s="12">
        <v>18650551</v>
      </c>
      <c r="H675" s="12">
        <v>18650572</v>
      </c>
      <c r="I675" s="12">
        <v>1</v>
      </c>
      <c r="J675" s="12" t="s">
        <v>13759</v>
      </c>
      <c r="K675" s="12">
        <v>18650439</v>
      </c>
      <c r="L675" s="12">
        <v>18650550</v>
      </c>
      <c r="M675" s="12" t="s">
        <v>13760</v>
      </c>
      <c r="N675" s="12" t="s">
        <v>13761</v>
      </c>
      <c r="O675" s="27">
        <v>18650488</v>
      </c>
      <c r="P675" s="27">
        <v>18650579</v>
      </c>
      <c r="Q675" s="12" t="s">
        <v>33</v>
      </c>
      <c r="R675" s="12">
        <v>0</v>
      </c>
      <c r="S675" s="12" t="s">
        <v>16149</v>
      </c>
      <c r="T675" s="27" t="s">
        <v>11</v>
      </c>
      <c r="U675" s="12" t="s">
        <v>1802</v>
      </c>
      <c r="V675" s="256">
        <v>88.43653250773994</v>
      </c>
      <c r="W675" s="256">
        <v>253.07739888977002</v>
      </c>
    </row>
    <row r="676" spans="1:23" x14ac:dyDescent="0.2">
      <c r="A676" s="12">
        <v>0.9</v>
      </c>
      <c r="B676" s="255">
        <v>18</v>
      </c>
      <c r="C676" s="12">
        <v>18650662</v>
      </c>
      <c r="D676" s="12">
        <v>18650679</v>
      </c>
      <c r="E676" s="12">
        <v>1</v>
      </c>
      <c r="F676" s="12" t="s">
        <v>13762</v>
      </c>
      <c r="G676" s="12">
        <v>18650528</v>
      </c>
      <c r="H676" s="12">
        <v>18650549</v>
      </c>
      <c r="I676" s="12">
        <v>1</v>
      </c>
      <c r="J676" s="12" t="s">
        <v>13763</v>
      </c>
      <c r="K676" s="12">
        <v>18650550</v>
      </c>
      <c r="L676" s="12">
        <v>18650661</v>
      </c>
      <c r="M676" s="12" t="s">
        <v>13764</v>
      </c>
      <c r="N676" s="12" t="s">
        <v>13765</v>
      </c>
      <c r="O676" s="27">
        <v>18650488</v>
      </c>
      <c r="P676" s="27">
        <v>18650579</v>
      </c>
      <c r="Q676" s="12" t="s">
        <v>40</v>
      </c>
      <c r="R676" s="12">
        <v>0</v>
      </c>
      <c r="S676" s="12" t="s">
        <v>16150</v>
      </c>
      <c r="T676" s="27" t="s">
        <v>11</v>
      </c>
      <c r="U676" s="12" t="s">
        <v>1803</v>
      </c>
      <c r="V676" s="256">
        <v>42.515479876160988</v>
      </c>
      <c r="W676" s="256">
        <v>113.7563838223632</v>
      </c>
    </row>
    <row r="677" spans="1:23" x14ac:dyDescent="0.2">
      <c r="A677" s="12">
        <v>0.99999899999999997</v>
      </c>
      <c r="B677" s="255">
        <v>18</v>
      </c>
      <c r="C677" s="12">
        <v>18690747</v>
      </c>
      <c r="D677" s="12">
        <v>18690765</v>
      </c>
      <c r="E677" s="12">
        <v>1</v>
      </c>
      <c r="F677" s="12" t="s">
        <v>13766</v>
      </c>
      <c r="G677" s="12">
        <v>18690878</v>
      </c>
      <c r="H677" s="12">
        <v>18690898</v>
      </c>
      <c r="I677" s="12">
        <v>1</v>
      </c>
      <c r="J677" s="12" t="s">
        <v>13767</v>
      </c>
      <c r="K677" s="12">
        <v>18690766</v>
      </c>
      <c r="L677" s="12">
        <v>18690877</v>
      </c>
      <c r="M677" s="12" t="s">
        <v>13768</v>
      </c>
      <c r="N677" s="12" t="s">
        <v>13769</v>
      </c>
      <c r="O677" s="27">
        <v>18690774</v>
      </c>
      <c r="P677" s="27">
        <v>18690876</v>
      </c>
      <c r="Q677" s="12" t="s">
        <v>33</v>
      </c>
      <c r="R677" s="12">
        <v>0</v>
      </c>
      <c r="S677" s="12" t="s">
        <v>16151</v>
      </c>
      <c r="T677" s="27" t="s">
        <v>11</v>
      </c>
      <c r="U677" s="12" t="s">
        <v>1804</v>
      </c>
      <c r="V677" s="256">
        <v>52.919504643962846</v>
      </c>
      <c r="W677" s="256">
        <v>146.31419508326724</v>
      </c>
    </row>
    <row r="678" spans="1:23" x14ac:dyDescent="0.2">
      <c r="A678" s="12">
        <v>0.99999899999999997</v>
      </c>
      <c r="B678" s="255">
        <v>2</v>
      </c>
      <c r="C678" s="12">
        <v>131350379</v>
      </c>
      <c r="D678" s="12">
        <v>131350398</v>
      </c>
      <c r="E678" s="12">
        <v>2</v>
      </c>
      <c r="F678" s="12" t="s">
        <v>13770</v>
      </c>
      <c r="G678" s="12">
        <v>131350511</v>
      </c>
      <c r="H678" s="12">
        <v>131350530</v>
      </c>
      <c r="I678" s="12">
        <v>2</v>
      </c>
      <c r="J678" s="12" t="s">
        <v>13771</v>
      </c>
      <c r="K678" s="12">
        <v>131350399</v>
      </c>
      <c r="L678" s="12">
        <v>131350510</v>
      </c>
      <c r="M678" s="12" t="s">
        <v>13772</v>
      </c>
      <c r="N678" s="12" t="s">
        <v>13773</v>
      </c>
      <c r="O678" s="27">
        <v>131350426</v>
      </c>
      <c r="P678" s="27">
        <v>131350654</v>
      </c>
      <c r="Q678" s="12" t="s">
        <v>33</v>
      </c>
      <c r="R678" s="12">
        <v>0</v>
      </c>
      <c r="S678" s="12" t="s">
        <v>16152</v>
      </c>
      <c r="T678" s="27" t="s">
        <v>94</v>
      </c>
      <c r="U678" s="12" t="s">
        <v>1805</v>
      </c>
      <c r="V678" s="256">
        <v>90.561919504643967</v>
      </c>
      <c r="W678" s="256">
        <v>227.65947660586835</v>
      </c>
    </row>
    <row r="679" spans="1:23" x14ac:dyDescent="0.2">
      <c r="A679" s="12">
        <v>0.99999899999999997</v>
      </c>
      <c r="B679" s="255">
        <v>2</v>
      </c>
      <c r="C679" s="12">
        <v>131350582</v>
      </c>
      <c r="D679" s="12">
        <v>131350597</v>
      </c>
      <c r="E679" s="12">
        <v>7</v>
      </c>
      <c r="F679" s="12" t="s">
        <v>13774</v>
      </c>
      <c r="G679" s="12">
        <v>131350446</v>
      </c>
      <c r="H679" s="12">
        <v>131350469</v>
      </c>
      <c r="I679" s="12">
        <v>2</v>
      </c>
      <c r="J679" s="12" t="s">
        <v>13775</v>
      </c>
      <c r="K679" s="12">
        <v>131350470</v>
      </c>
      <c r="L679" s="12">
        <v>131350581</v>
      </c>
      <c r="M679" s="12" t="s">
        <v>13776</v>
      </c>
      <c r="N679" s="12" t="s">
        <v>13777</v>
      </c>
      <c r="O679" s="27">
        <v>131350426</v>
      </c>
      <c r="P679" s="27">
        <v>131350654</v>
      </c>
      <c r="Q679" s="12" t="s">
        <v>40</v>
      </c>
      <c r="R679" s="12">
        <v>0</v>
      </c>
      <c r="S679" s="12" t="s">
        <v>16153</v>
      </c>
      <c r="T679" s="27" t="s">
        <v>94</v>
      </c>
      <c r="U679" s="12" t="s">
        <v>1806</v>
      </c>
      <c r="V679" s="256">
        <v>47.956656346749227</v>
      </c>
      <c r="W679" s="256">
        <v>67.034417129262494</v>
      </c>
    </row>
    <row r="680" spans="1:23" x14ac:dyDescent="0.2">
      <c r="A680" s="12">
        <v>0.97499999999999998</v>
      </c>
      <c r="B680" s="255">
        <v>2</v>
      </c>
      <c r="C680" s="12">
        <v>131350554</v>
      </c>
      <c r="D680" s="12">
        <v>131350569</v>
      </c>
      <c r="E680" s="12">
        <v>3</v>
      </c>
      <c r="F680" s="12" t="s">
        <v>13778</v>
      </c>
      <c r="G680" s="12">
        <v>131350682</v>
      </c>
      <c r="H680" s="12">
        <v>131350705</v>
      </c>
      <c r="I680" s="12">
        <v>2</v>
      </c>
      <c r="J680" s="12" t="s">
        <v>13779</v>
      </c>
      <c r="K680" s="12">
        <v>131350570</v>
      </c>
      <c r="L680" s="12">
        <v>131350681</v>
      </c>
      <c r="M680" s="12" t="s">
        <v>13780</v>
      </c>
      <c r="N680" s="12" t="s">
        <v>13781</v>
      </c>
      <c r="O680" s="27">
        <v>131350426</v>
      </c>
      <c r="P680" s="27">
        <v>131350654</v>
      </c>
      <c r="Q680" s="12" t="s">
        <v>33</v>
      </c>
      <c r="R680" s="12">
        <v>0</v>
      </c>
      <c r="S680" s="12" t="s">
        <v>16154</v>
      </c>
      <c r="T680" s="27" t="s">
        <v>94</v>
      </c>
      <c r="U680" s="12" t="s">
        <v>1807</v>
      </c>
      <c r="V680" s="256">
        <v>108.16099071207431</v>
      </c>
      <c r="W680" s="256">
        <v>275.66613798572564</v>
      </c>
    </row>
    <row r="681" spans="1:23" x14ac:dyDescent="0.2">
      <c r="A681" s="12">
        <v>0.97499999999999998</v>
      </c>
      <c r="B681" s="255">
        <v>2</v>
      </c>
      <c r="C681" s="12">
        <v>131355042</v>
      </c>
      <c r="D681" s="12">
        <v>131355058</v>
      </c>
      <c r="E681" s="12">
        <v>2</v>
      </c>
      <c r="F681" s="12" t="s">
        <v>13782</v>
      </c>
      <c r="G681" s="12">
        <v>131355171</v>
      </c>
      <c r="H681" s="12">
        <v>131355193</v>
      </c>
      <c r="I681" s="12">
        <v>2</v>
      </c>
      <c r="J681" s="12" t="s">
        <v>13783</v>
      </c>
      <c r="K681" s="12">
        <v>131355059</v>
      </c>
      <c r="L681" s="12">
        <v>131355170</v>
      </c>
      <c r="M681" s="12" t="s">
        <v>13784</v>
      </c>
      <c r="N681" s="12" t="s">
        <v>13785</v>
      </c>
      <c r="O681" s="27">
        <v>131355062</v>
      </c>
      <c r="P681" s="27">
        <v>131355181</v>
      </c>
      <c r="Q681" s="12" t="s">
        <v>33</v>
      </c>
      <c r="R681" s="12">
        <v>0</v>
      </c>
      <c r="S681" s="12" t="s">
        <v>16155</v>
      </c>
      <c r="T681" s="27" t="s">
        <v>94</v>
      </c>
      <c r="U681" s="12" t="s">
        <v>1808</v>
      </c>
      <c r="V681" s="256">
        <v>33.589783281733745</v>
      </c>
      <c r="W681" s="256">
        <v>75.07438540840603</v>
      </c>
    </row>
    <row r="682" spans="1:23" x14ac:dyDescent="0.2">
      <c r="A682" s="12">
        <v>0.9</v>
      </c>
      <c r="B682" s="255">
        <v>2</v>
      </c>
      <c r="C682" s="12">
        <v>131355282</v>
      </c>
      <c r="D682" s="12">
        <v>131355299</v>
      </c>
      <c r="E682" s="12">
        <v>2</v>
      </c>
      <c r="F682" s="12" t="s">
        <v>13786</v>
      </c>
      <c r="G682" s="12">
        <v>131355148</v>
      </c>
      <c r="H682" s="12">
        <v>131355169</v>
      </c>
      <c r="I682" s="12">
        <v>2</v>
      </c>
      <c r="J682" s="12" t="s">
        <v>13787</v>
      </c>
      <c r="K682" s="12">
        <v>131355170</v>
      </c>
      <c r="L682" s="12">
        <v>131355281</v>
      </c>
      <c r="M682" s="12" t="s">
        <v>13788</v>
      </c>
      <c r="N682" s="12" t="s">
        <v>13789</v>
      </c>
      <c r="O682" s="27">
        <v>131355062</v>
      </c>
      <c r="P682" s="27">
        <v>131355181</v>
      </c>
      <c r="Q682" s="12" t="s">
        <v>40</v>
      </c>
      <c r="R682" s="12">
        <v>0</v>
      </c>
      <c r="S682" s="12" t="s">
        <v>16156</v>
      </c>
      <c r="T682" s="27" t="s">
        <v>94</v>
      </c>
      <c r="U682" s="12" t="s">
        <v>1809</v>
      </c>
      <c r="V682" s="256">
        <v>3.8699690402476783E-2</v>
      </c>
      <c r="W682" s="256">
        <v>6.296590007930214E-2</v>
      </c>
    </row>
    <row r="683" spans="1:23" x14ac:dyDescent="0.2">
      <c r="A683" s="12">
        <v>0.9</v>
      </c>
      <c r="B683" s="255">
        <v>2</v>
      </c>
      <c r="C683" s="12">
        <v>131355417</v>
      </c>
      <c r="D683" s="12">
        <v>131355435</v>
      </c>
      <c r="E683" s="12">
        <v>2</v>
      </c>
      <c r="F683" s="12" t="s">
        <v>13790</v>
      </c>
      <c r="G683" s="12">
        <v>131355548</v>
      </c>
      <c r="H683" s="12">
        <v>131355568</v>
      </c>
      <c r="I683" s="12">
        <v>2</v>
      </c>
      <c r="J683" s="12" t="s">
        <v>13791</v>
      </c>
      <c r="K683" s="12">
        <v>131355436</v>
      </c>
      <c r="L683" s="12">
        <v>131355547</v>
      </c>
      <c r="M683" s="12" t="s">
        <v>13792</v>
      </c>
      <c r="N683" s="12" t="s">
        <v>13793</v>
      </c>
      <c r="O683" s="27">
        <v>131355436</v>
      </c>
      <c r="P683" s="27">
        <v>131355560</v>
      </c>
      <c r="Q683" s="12" t="s">
        <v>33</v>
      </c>
      <c r="R683" s="12">
        <v>0</v>
      </c>
      <c r="S683" s="12" t="s">
        <v>16157</v>
      </c>
      <c r="T683" s="27" t="s">
        <v>94</v>
      </c>
      <c r="U683" s="12" t="s">
        <v>1810</v>
      </c>
      <c r="V683" s="256">
        <v>11.027863777089783</v>
      </c>
      <c r="W683" s="256">
        <v>20.86994448850119</v>
      </c>
    </row>
    <row r="684" spans="1:23" x14ac:dyDescent="0.2">
      <c r="A684" s="12">
        <v>0.97499999999999998</v>
      </c>
      <c r="B684" s="255">
        <v>2</v>
      </c>
      <c r="C684" s="12">
        <v>131355650</v>
      </c>
      <c r="D684" s="12">
        <v>131355669</v>
      </c>
      <c r="E684" s="12">
        <v>2</v>
      </c>
      <c r="F684" s="12" t="s">
        <v>13794</v>
      </c>
      <c r="G684" s="12">
        <v>131355518</v>
      </c>
      <c r="H684" s="12">
        <v>131355537</v>
      </c>
      <c r="I684" s="12">
        <v>2</v>
      </c>
      <c r="J684" s="12" t="s">
        <v>13795</v>
      </c>
      <c r="K684" s="12">
        <v>131355538</v>
      </c>
      <c r="L684" s="12">
        <v>131355649</v>
      </c>
      <c r="M684" s="12" t="s">
        <v>13796</v>
      </c>
      <c r="N684" s="12" t="s">
        <v>13797</v>
      </c>
      <c r="O684" s="27">
        <v>131355436</v>
      </c>
      <c r="P684" s="27">
        <v>131355560</v>
      </c>
      <c r="Q684" s="12" t="s">
        <v>40</v>
      </c>
      <c r="R684" s="12">
        <v>0</v>
      </c>
      <c r="S684" s="12" t="s">
        <v>16158</v>
      </c>
      <c r="T684" s="27" t="s">
        <v>94</v>
      </c>
      <c r="U684" s="12" t="s">
        <v>1811</v>
      </c>
      <c r="V684" s="256">
        <v>5.4241486068111451</v>
      </c>
      <c r="W684" s="256">
        <v>78.04551942902458</v>
      </c>
    </row>
    <row r="685" spans="1:23" x14ac:dyDescent="0.2">
      <c r="A685" s="12">
        <v>0.99999899999999997</v>
      </c>
      <c r="B685" s="255">
        <v>2</v>
      </c>
      <c r="C685" s="12">
        <v>131356161</v>
      </c>
      <c r="D685" s="12">
        <v>131356178</v>
      </c>
      <c r="E685" s="12">
        <v>2</v>
      </c>
      <c r="F685" s="12" t="s">
        <v>13798</v>
      </c>
      <c r="G685" s="12">
        <v>131356291</v>
      </c>
      <c r="H685" s="12">
        <v>131356312</v>
      </c>
      <c r="I685" s="12">
        <v>2</v>
      </c>
      <c r="J685" s="12" t="s">
        <v>13799</v>
      </c>
      <c r="K685" s="12">
        <v>131356179</v>
      </c>
      <c r="L685" s="12">
        <v>131356290</v>
      </c>
      <c r="M685" s="12" t="s">
        <v>13800</v>
      </c>
      <c r="N685" s="12" t="s">
        <v>13801</v>
      </c>
      <c r="O685" s="27">
        <v>131356210</v>
      </c>
      <c r="P685" s="27">
        <v>131356393</v>
      </c>
      <c r="Q685" s="12" t="s">
        <v>33</v>
      </c>
      <c r="R685" s="12">
        <v>0</v>
      </c>
      <c r="S685" s="12" t="s">
        <v>16159</v>
      </c>
      <c r="T685" s="27" t="s">
        <v>94</v>
      </c>
      <c r="U685" s="12" t="s">
        <v>1812</v>
      </c>
      <c r="V685" s="256">
        <v>26.202786377708978</v>
      </c>
      <c r="W685" s="256">
        <v>38.049325931800162</v>
      </c>
    </row>
    <row r="686" spans="1:23" x14ac:dyDescent="0.2">
      <c r="A686" s="12">
        <v>0.99999899999999997</v>
      </c>
      <c r="B686" s="255">
        <v>2</v>
      </c>
      <c r="C686" s="12">
        <v>131356400</v>
      </c>
      <c r="D686" s="12">
        <v>131356419</v>
      </c>
      <c r="E686" s="12">
        <v>2</v>
      </c>
      <c r="F686" s="12" t="s">
        <v>13802</v>
      </c>
      <c r="G686" s="12">
        <v>131356268</v>
      </c>
      <c r="H686" s="12">
        <v>131356287</v>
      </c>
      <c r="I686" s="12">
        <v>2</v>
      </c>
      <c r="J686" s="12" t="s">
        <v>13803</v>
      </c>
      <c r="K686" s="12">
        <v>131356288</v>
      </c>
      <c r="L686" s="12">
        <v>131356399</v>
      </c>
      <c r="M686" s="12" t="s">
        <v>13804</v>
      </c>
      <c r="N686" s="12" t="s">
        <v>13805</v>
      </c>
      <c r="O686" s="27">
        <v>131356210</v>
      </c>
      <c r="P686" s="27">
        <v>131356393</v>
      </c>
      <c r="Q686" s="12" t="s">
        <v>40</v>
      </c>
      <c r="R686" s="12">
        <v>0</v>
      </c>
      <c r="S686" s="12" t="s">
        <v>16160</v>
      </c>
      <c r="T686" s="27" t="s">
        <v>94</v>
      </c>
      <c r="U686" s="12" t="s">
        <v>1813</v>
      </c>
      <c r="V686" s="256">
        <v>35.78018575851393</v>
      </c>
      <c r="W686" s="256">
        <v>74.692307692307693</v>
      </c>
    </row>
    <row r="687" spans="1:23" x14ac:dyDescent="0.2">
      <c r="A687" s="12">
        <v>0.9</v>
      </c>
      <c r="B687" s="255">
        <v>2</v>
      </c>
      <c r="C687" s="12">
        <v>131356435</v>
      </c>
      <c r="D687" s="12">
        <v>131356454</v>
      </c>
      <c r="E687" s="12">
        <v>3</v>
      </c>
      <c r="F687" s="12" t="s">
        <v>13806</v>
      </c>
      <c r="G687" s="12">
        <v>131356567</v>
      </c>
      <c r="H687" s="12">
        <v>131356586</v>
      </c>
      <c r="I687" s="12">
        <v>2</v>
      </c>
      <c r="J687" s="12" t="s">
        <v>13807</v>
      </c>
      <c r="K687" s="12">
        <v>131356455</v>
      </c>
      <c r="L687" s="12">
        <v>131356566</v>
      </c>
      <c r="M687" s="12" t="s">
        <v>13808</v>
      </c>
      <c r="N687" s="12" t="s">
        <v>13809</v>
      </c>
      <c r="O687" s="27">
        <v>131356478</v>
      </c>
      <c r="P687" s="27">
        <v>131356537</v>
      </c>
      <c r="Q687" s="12" t="s">
        <v>33</v>
      </c>
      <c r="R687" s="12">
        <v>0</v>
      </c>
      <c r="S687" s="12" t="s">
        <v>16161</v>
      </c>
      <c r="T687" s="27" t="s">
        <v>94</v>
      </c>
      <c r="U687" s="12" t="s">
        <v>1814</v>
      </c>
      <c r="V687" s="256">
        <v>0.24767801857585139</v>
      </c>
      <c r="W687" s="256">
        <v>0.40444091990483744</v>
      </c>
    </row>
    <row r="688" spans="1:23" x14ac:dyDescent="0.2">
      <c r="A688" s="12">
        <v>0.99999899999999997</v>
      </c>
      <c r="B688" s="255">
        <v>2</v>
      </c>
      <c r="C688" s="12">
        <v>131356945</v>
      </c>
      <c r="D688" s="12">
        <v>131356961</v>
      </c>
      <c r="E688" s="12">
        <v>2</v>
      </c>
      <c r="F688" s="12" t="s">
        <v>13810</v>
      </c>
      <c r="G688" s="12">
        <v>131356810</v>
      </c>
      <c r="H688" s="12">
        <v>131356832</v>
      </c>
      <c r="I688" s="12">
        <v>2</v>
      </c>
      <c r="J688" s="12" t="s">
        <v>13811</v>
      </c>
      <c r="K688" s="12">
        <v>131356833</v>
      </c>
      <c r="L688" s="12">
        <v>131356944</v>
      </c>
      <c r="M688" s="12" t="s">
        <v>13812</v>
      </c>
      <c r="N688" s="12" t="s">
        <v>13813</v>
      </c>
      <c r="O688" s="27">
        <v>131356833</v>
      </c>
      <c r="P688" s="27">
        <v>131356865</v>
      </c>
      <c r="Q688" s="12" t="s">
        <v>40</v>
      </c>
      <c r="R688" s="12">
        <v>0</v>
      </c>
      <c r="S688" s="12" t="s">
        <v>16162</v>
      </c>
      <c r="T688" s="27" t="s">
        <v>94</v>
      </c>
      <c r="U688" s="12" t="s">
        <v>1815</v>
      </c>
      <c r="V688" s="256">
        <v>48.249226006191954</v>
      </c>
      <c r="W688" s="256">
        <v>118.93624107850911</v>
      </c>
    </row>
    <row r="689" spans="1:23" x14ac:dyDescent="0.2">
      <c r="A689" s="12">
        <v>0.97499999999999998</v>
      </c>
      <c r="B689" s="255">
        <v>2</v>
      </c>
      <c r="C689" s="12">
        <v>131296091</v>
      </c>
      <c r="D689" s="12">
        <v>131296106</v>
      </c>
      <c r="E689" s="12">
        <v>2</v>
      </c>
      <c r="F689" s="12" t="s">
        <v>13814</v>
      </c>
      <c r="G689" s="12">
        <v>131295955</v>
      </c>
      <c r="H689" s="12">
        <v>131295978</v>
      </c>
      <c r="I689" s="12">
        <v>2</v>
      </c>
      <c r="J689" s="12" t="s">
        <v>13815</v>
      </c>
      <c r="K689" s="12">
        <v>131295979</v>
      </c>
      <c r="L689" s="12">
        <v>131296090</v>
      </c>
      <c r="M689" s="12" t="s">
        <v>13816</v>
      </c>
      <c r="N689" s="12" t="s">
        <v>13817</v>
      </c>
      <c r="O689" s="27">
        <v>131295988</v>
      </c>
      <c r="P689" s="27">
        <v>131296048</v>
      </c>
      <c r="Q689" s="12" t="s">
        <v>40</v>
      </c>
      <c r="R689" s="12">
        <v>0</v>
      </c>
      <c r="S689" s="12" t="s">
        <v>16163</v>
      </c>
      <c r="T689" s="27" t="s">
        <v>1043</v>
      </c>
      <c r="U689" s="12" t="s">
        <v>1816</v>
      </c>
      <c r="V689" s="256">
        <v>64.301857585139317</v>
      </c>
      <c r="W689" s="256">
        <v>153.99508326724822</v>
      </c>
    </row>
    <row r="690" spans="1:23" x14ac:dyDescent="0.2">
      <c r="A690" s="12">
        <v>0.99999899999999997</v>
      </c>
      <c r="B690" s="255">
        <v>2</v>
      </c>
      <c r="C690" s="12">
        <v>131301433</v>
      </c>
      <c r="D690" s="12">
        <v>131301450</v>
      </c>
      <c r="E690" s="12">
        <v>4</v>
      </c>
      <c r="F690" s="12" t="s">
        <v>13818</v>
      </c>
      <c r="G690" s="12">
        <v>131301563</v>
      </c>
      <c r="H690" s="12">
        <v>131301584</v>
      </c>
      <c r="I690" s="12">
        <v>2</v>
      </c>
      <c r="J690" s="12" t="s">
        <v>13819</v>
      </c>
      <c r="K690" s="12">
        <v>131301451</v>
      </c>
      <c r="L690" s="12">
        <v>131301562</v>
      </c>
      <c r="M690" s="12" t="s">
        <v>13820</v>
      </c>
      <c r="N690" s="12" t="s">
        <v>13821</v>
      </c>
      <c r="O690" s="27">
        <v>131301451</v>
      </c>
      <c r="P690" s="27">
        <v>131301636</v>
      </c>
      <c r="Q690" s="12" t="s">
        <v>33</v>
      </c>
      <c r="R690" s="12">
        <v>0</v>
      </c>
      <c r="S690" s="12" t="s">
        <v>16164</v>
      </c>
      <c r="T690" s="27" t="s">
        <v>1043</v>
      </c>
      <c r="U690" s="12" t="s">
        <v>1817</v>
      </c>
      <c r="V690" s="256">
        <v>36.179566563467489</v>
      </c>
      <c r="W690" s="256">
        <v>218.04773988897699</v>
      </c>
    </row>
    <row r="691" spans="1:23" x14ac:dyDescent="0.2">
      <c r="A691" s="12">
        <v>0.99999899999999997</v>
      </c>
      <c r="B691" s="255">
        <v>2</v>
      </c>
      <c r="C691" s="12">
        <v>131301650</v>
      </c>
      <c r="D691" s="12">
        <v>131301668</v>
      </c>
      <c r="E691" s="12">
        <v>2</v>
      </c>
      <c r="F691" s="12" t="s">
        <v>13822</v>
      </c>
      <c r="G691" s="12">
        <v>131301517</v>
      </c>
      <c r="H691" s="12">
        <v>131301537</v>
      </c>
      <c r="I691" s="12">
        <v>2</v>
      </c>
      <c r="J691" s="12" t="s">
        <v>13823</v>
      </c>
      <c r="K691" s="12">
        <v>131301538</v>
      </c>
      <c r="L691" s="12">
        <v>131301649</v>
      </c>
      <c r="M691" s="12" t="s">
        <v>13824</v>
      </c>
      <c r="N691" s="12" t="s">
        <v>13825</v>
      </c>
      <c r="O691" s="27">
        <v>131301451</v>
      </c>
      <c r="P691" s="27">
        <v>131301636</v>
      </c>
      <c r="Q691" s="12" t="s">
        <v>40</v>
      </c>
      <c r="R691" s="12">
        <v>0</v>
      </c>
      <c r="S691" s="12" t="s">
        <v>16165</v>
      </c>
      <c r="T691" s="27" t="s">
        <v>1043</v>
      </c>
      <c r="U691" s="12" t="s">
        <v>1818</v>
      </c>
      <c r="V691" s="256">
        <v>45.575851393188856</v>
      </c>
      <c r="W691" s="256">
        <v>164.47866772402855</v>
      </c>
    </row>
    <row r="692" spans="1:23" x14ac:dyDescent="0.2">
      <c r="A692" s="12">
        <v>0.99999899999999997</v>
      </c>
      <c r="B692" s="255">
        <v>2</v>
      </c>
      <c r="C692" s="12">
        <v>131303724</v>
      </c>
      <c r="D692" s="12">
        <v>131303740</v>
      </c>
      <c r="E692" s="12">
        <v>2</v>
      </c>
      <c r="F692" s="12" t="s">
        <v>13826</v>
      </c>
      <c r="G692" s="12">
        <v>131303853</v>
      </c>
      <c r="H692" s="12">
        <v>131303875</v>
      </c>
      <c r="I692" s="12">
        <v>2</v>
      </c>
      <c r="J692" s="12" t="s">
        <v>13827</v>
      </c>
      <c r="K692" s="12">
        <v>131303741</v>
      </c>
      <c r="L692" s="12">
        <v>131303852</v>
      </c>
      <c r="M692" s="12" t="s">
        <v>13828</v>
      </c>
      <c r="N692" s="12" t="s">
        <v>13829</v>
      </c>
      <c r="O692" s="27">
        <v>131303761</v>
      </c>
      <c r="P692" s="27">
        <v>131303951</v>
      </c>
      <c r="Q692" s="12" t="s">
        <v>33</v>
      </c>
      <c r="R692" s="12">
        <v>0</v>
      </c>
      <c r="S692" s="12" t="s">
        <v>16166</v>
      </c>
      <c r="T692" s="27" t="s">
        <v>1043</v>
      </c>
      <c r="U692" s="12" t="s">
        <v>1819</v>
      </c>
      <c r="V692" s="256">
        <v>3.9458204334365323</v>
      </c>
      <c r="W692" s="256">
        <v>33.943695479777951</v>
      </c>
    </row>
    <row r="693" spans="1:23" x14ac:dyDescent="0.2">
      <c r="A693" s="12">
        <v>0.99999899999999997</v>
      </c>
      <c r="B693" s="255">
        <v>2</v>
      </c>
      <c r="C693" s="12">
        <v>131303951</v>
      </c>
      <c r="D693" s="12">
        <v>131303970</v>
      </c>
      <c r="E693" s="12">
        <v>2</v>
      </c>
      <c r="F693" s="12" t="s">
        <v>13830</v>
      </c>
      <c r="G693" s="12">
        <v>131303819</v>
      </c>
      <c r="H693" s="12">
        <v>131303838</v>
      </c>
      <c r="I693" s="12">
        <v>2</v>
      </c>
      <c r="J693" s="12" t="s">
        <v>13831</v>
      </c>
      <c r="K693" s="12">
        <v>131303839</v>
      </c>
      <c r="L693" s="12">
        <v>131303950</v>
      </c>
      <c r="M693" s="12" t="s">
        <v>13832</v>
      </c>
      <c r="N693" s="12" t="s">
        <v>13833</v>
      </c>
      <c r="O693" s="27">
        <v>131303761</v>
      </c>
      <c r="P693" s="27">
        <v>131303951</v>
      </c>
      <c r="Q693" s="12" t="s">
        <v>40</v>
      </c>
      <c r="R693" s="12">
        <v>0</v>
      </c>
      <c r="S693" s="12" t="s">
        <v>16167</v>
      </c>
      <c r="T693" s="27" t="s">
        <v>1043</v>
      </c>
      <c r="U693" s="12" t="s">
        <v>1820</v>
      </c>
      <c r="V693" s="256">
        <v>71.520123839009287</v>
      </c>
      <c r="W693" s="256">
        <v>64.635685963521013</v>
      </c>
    </row>
    <row r="694" spans="1:23" x14ac:dyDescent="0.2">
      <c r="A694" s="12">
        <v>0.99999899999999997</v>
      </c>
      <c r="B694" s="255">
        <v>2</v>
      </c>
      <c r="C694" s="12">
        <v>131303920</v>
      </c>
      <c r="D694" s="12">
        <v>131303938</v>
      </c>
      <c r="E694" s="12">
        <v>2</v>
      </c>
      <c r="F694" s="12" t="s">
        <v>13834</v>
      </c>
      <c r="G694" s="12">
        <v>131304051</v>
      </c>
      <c r="H694" s="12">
        <v>131304071</v>
      </c>
      <c r="I694" s="12">
        <v>2</v>
      </c>
      <c r="J694" s="12" t="s">
        <v>13835</v>
      </c>
      <c r="K694" s="12">
        <v>131303939</v>
      </c>
      <c r="L694" s="12">
        <v>131304050</v>
      </c>
      <c r="M694" s="12" t="s">
        <v>13836</v>
      </c>
      <c r="N694" s="12" t="s">
        <v>13837</v>
      </c>
      <c r="O694" s="27">
        <v>131303761</v>
      </c>
      <c r="P694" s="27">
        <v>131303951</v>
      </c>
      <c r="Q694" s="12" t="s">
        <v>33</v>
      </c>
      <c r="R694" s="12">
        <v>0</v>
      </c>
      <c r="S694" s="12" t="s">
        <v>16168</v>
      </c>
      <c r="T694" s="27" t="s">
        <v>1043</v>
      </c>
      <c r="U694" s="12" t="s">
        <v>1821</v>
      </c>
      <c r="V694" s="256">
        <v>30.173374613003094</v>
      </c>
      <c r="W694" s="256">
        <v>153.81459159397303</v>
      </c>
    </row>
    <row r="695" spans="1:23" x14ac:dyDescent="0.2">
      <c r="A695" s="12">
        <v>0.97499999999999998</v>
      </c>
      <c r="B695" s="255">
        <v>5</v>
      </c>
      <c r="C695" s="12">
        <v>68860889</v>
      </c>
      <c r="D695" s="12">
        <v>68860908</v>
      </c>
      <c r="E695" s="12">
        <v>3</v>
      </c>
      <c r="F695" s="12" t="s">
        <v>13838</v>
      </c>
      <c r="G695" s="12">
        <v>68861021</v>
      </c>
      <c r="H695" s="12">
        <v>68861040</v>
      </c>
      <c r="I695" s="12">
        <v>3</v>
      </c>
      <c r="J695" s="12" t="s">
        <v>13839</v>
      </c>
      <c r="K695" s="12">
        <v>68860909</v>
      </c>
      <c r="L695" s="12">
        <v>68861020</v>
      </c>
      <c r="M695" s="12" t="s">
        <v>13840</v>
      </c>
      <c r="N695" s="12" t="s">
        <v>13841</v>
      </c>
      <c r="O695" s="27">
        <v>68860955</v>
      </c>
      <c r="P695" s="27">
        <v>68861020</v>
      </c>
      <c r="Q695" s="12" t="s">
        <v>33</v>
      </c>
      <c r="R695" s="12">
        <v>0</v>
      </c>
      <c r="S695" s="12" t="s">
        <v>16169</v>
      </c>
      <c r="T695" s="27" t="s">
        <v>564</v>
      </c>
      <c r="U695" s="12" t="s">
        <v>1822</v>
      </c>
      <c r="V695" s="256">
        <v>124.37770897832817</v>
      </c>
      <c r="W695" s="256">
        <v>314.60444091990485</v>
      </c>
    </row>
    <row r="696" spans="1:23" x14ac:dyDescent="0.2">
      <c r="A696" s="12">
        <v>0.9</v>
      </c>
      <c r="B696" s="255">
        <v>5</v>
      </c>
      <c r="C696" s="12">
        <v>68861066</v>
      </c>
      <c r="D696" s="12">
        <v>68861085</v>
      </c>
      <c r="E696" s="12">
        <v>3</v>
      </c>
      <c r="F696" s="12" t="s">
        <v>13842</v>
      </c>
      <c r="G696" s="12">
        <v>68860934</v>
      </c>
      <c r="H696" s="12">
        <v>68860953</v>
      </c>
      <c r="I696" s="12">
        <v>4</v>
      </c>
      <c r="J696" s="12" t="s">
        <v>13843</v>
      </c>
      <c r="K696" s="12">
        <v>68860954</v>
      </c>
      <c r="L696" s="12">
        <v>68861065</v>
      </c>
      <c r="M696" s="12" t="s">
        <v>13844</v>
      </c>
      <c r="N696" s="12" t="s">
        <v>13845</v>
      </c>
      <c r="O696" s="27">
        <v>68860955</v>
      </c>
      <c r="P696" s="27">
        <v>68861020</v>
      </c>
      <c r="Q696" s="12" t="s">
        <v>40</v>
      </c>
      <c r="R696" s="12">
        <v>0</v>
      </c>
      <c r="S696" s="12" t="s">
        <v>16170</v>
      </c>
      <c r="T696" s="27" t="s">
        <v>564</v>
      </c>
      <c r="U696" s="12" t="s">
        <v>1823</v>
      </c>
      <c r="V696" s="256">
        <v>3.2507739938080496E-2</v>
      </c>
      <c r="W696" s="256">
        <v>5.9793814432989693E-2</v>
      </c>
    </row>
    <row r="697" spans="1:23" x14ac:dyDescent="0.2">
      <c r="A697" s="12">
        <v>0.97499999999999998</v>
      </c>
      <c r="B697" s="255">
        <v>5</v>
      </c>
      <c r="C697" s="12">
        <v>68861899</v>
      </c>
      <c r="D697" s="12">
        <v>68861916</v>
      </c>
      <c r="E697" s="12">
        <v>3</v>
      </c>
      <c r="F697" s="12" t="s">
        <v>13846</v>
      </c>
      <c r="G697" s="12">
        <v>68862029</v>
      </c>
      <c r="H697" s="12">
        <v>68862050</v>
      </c>
      <c r="I697" s="12">
        <v>3</v>
      </c>
      <c r="J697" s="12" t="s">
        <v>13847</v>
      </c>
      <c r="K697" s="12">
        <v>68861917</v>
      </c>
      <c r="L697" s="12">
        <v>68862028</v>
      </c>
      <c r="M697" s="12" t="s">
        <v>13848</v>
      </c>
      <c r="N697" s="12" t="s">
        <v>13849</v>
      </c>
      <c r="O697" s="27">
        <v>68861953</v>
      </c>
      <c r="P697" s="27">
        <v>68862040</v>
      </c>
      <c r="Q697" s="12" t="s">
        <v>33</v>
      </c>
      <c r="R697" s="12">
        <v>0</v>
      </c>
      <c r="S697" s="12" t="s">
        <v>16171</v>
      </c>
      <c r="T697" s="27" t="s">
        <v>564</v>
      </c>
      <c r="U697" s="12" t="s">
        <v>1824</v>
      </c>
      <c r="V697" s="256">
        <v>141.63931888544892</v>
      </c>
      <c r="W697" s="256">
        <v>398.12862807295795</v>
      </c>
    </row>
    <row r="698" spans="1:23" x14ac:dyDescent="0.2">
      <c r="A698" s="12">
        <v>0.9</v>
      </c>
      <c r="B698" s="255">
        <v>5</v>
      </c>
      <c r="C698" s="12">
        <v>68862099</v>
      </c>
      <c r="D698" s="12">
        <v>68862118</v>
      </c>
      <c r="E698" s="12">
        <v>3</v>
      </c>
      <c r="F698" s="12" t="s">
        <v>13850</v>
      </c>
      <c r="G698" s="12">
        <v>68861967</v>
      </c>
      <c r="H698" s="12">
        <v>68861986</v>
      </c>
      <c r="I698" s="12">
        <v>3</v>
      </c>
      <c r="J698" s="12" t="s">
        <v>13851</v>
      </c>
      <c r="K698" s="12">
        <v>68861987</v>
      </c>
      <c r="L698" s="12">
        <v>68862098</v>
      </c>
      <c r="M698" s="12" t="s">
        <v>13852</v>
      </c>
      <c r="N698" s="12" t="s">
        <v>13853</v>
      </c>
      <c r="O698" s="27">
        <v>68861953</v>
      </c>
      <c r="P698" s="27">
        <v>68862040</v>
      </c>
      <c r="Q698" s="12" t="s">
        <v>40</v>
      </c>
      <c r="R698" s="12">
        <v>0</v>
      </c>
      <c r="S698" s="12" t="s">
        <v>16172</v>
      </c>
      <c r="T698" s="27" t="s">
        <v>564</v>
      </c>
      <c r="U698" s="12" t="s">
        <v>1825</v>
      </c>
      <c r="V698" s="256">
        <v>14.241486068111454</v>
      </c>
      <c r="W698" s="256">
        <v>34.931007137192701</v>
      </c>
    </row>
    <row r="699" spans="1:23" x14ac:dyDescent="0.2">
      <c r="A699" s="12">
        <v>0.9</v>
      </c>
      <c r="B699" s="255">
        <v>5</v>
      </c>
      <c r="C699" s="12">
        <v>68862392</v>
      </c>
      <c r="D699" s="12">
        <v>68862410</v>
      </c>
      <c r="E699" s="12">
        <v>5</v>
      </c>
      <c r="F699" s="12" t="s">
        <v>13854</v>
      </c>
      <c r="G699" s="12">
        <v>68862523</v>
      </c>
      <c r="H699" s="12">
        <v>68862543</v>
      </c>
      <c r="I699" s="12">
        <v>3</v>
      </c>
      <c r="J699" s="12" t="s">
        <v>13855</v>
      </c>
      <c r="K699" s="12">
        <v>68862411</v>
      </c>
      <c r="L699" s="12">
        <v>68862522</v>
      </c>
      <c r="M699" s="12" t="s">
        <v>13856</v>
      </c>
      <c r="N699" s="12" t="s">
        <v>13857</v>
      </c>
      <c r="O699" s="27">
        <v>68862411</v>
      </c>
      <c r="P699" s="27">
        <v>68862457</v>
      </c>
      <c r="Q699" s="12" t="s">
        <v>33</v>
      </c>
      <c r="R699" s="12">
        <v>0</v>
      </c>
      <c r="S699" s="12" t="s">
        <v>16173</v>
      </c>
      <c r="T699" s="27" t="s">
        <v>564</v>
      </c>
      <c r="U699" s="12" t="s">
        <v>1826</v>
      </c>
      <c r="V699" s="256">
        <v>0.46594427244582043</v>
      </c>
      <c r="W699" s="256">
        <v>0.90261697065820778</v>
      </c>
    </row>
    <row r="700" spans="1:23" x14ac:dyDescent="0.2">
      <c r="A700" s="12">
        <v>0.99999899999999997</v>
      </c>
      <c r="B700" s="255">
        <v>5</v>
      </c>
      <c r="C700" s="12">
        <v>68862731</v>
      </c>
      <c r="D700" s="12">
        <v>68862748</v>
      </c>
      <c r="E700" s="12">
        <v>6</v>
      </c>
      <c r="F700" s="12" t="s">
        <v>13858</v>
      </c>
      <c r="G700" s="12">
        <v>68862861</v>
      </c>
      <c r="H700" s="12">
        <v>68862882</v>
      </c>
      <c r="I700" s="12">
        <v>3</v>
      </c>
      <c r="J700" s="12" t="s">
        <v>13859</v>
      </c>
      <c r="K700" s="12">
        <v>68862749</v>
      </c>
      <c r="L700" s="12">
        <v>68862860</v>
      </c>
      <c r="M700" s="12" t="s">
        <v>13860</v>
      </c>
      <c r="N700" s="12" t="s">
        <v>13861</v>
      </c>
      <c r="O700" s="27">
        <v>68862789</v>
      </c>
      <c r="P700" s="27">
        <v>68862885</v>
      </c>
      <c r="Q700" s="12" t="s">
        <v>33</v>
      </c>
      <c r="R700" s="12">
        <v>0</v>
      </c>
      <c r="S700" s="12" t="s">
        <v>16174</v>
      </c>
      <c r="T700" s="27" t="s">
        <v>564</v>
      </c>
      <c r="U700" s="12" t="s">
        <v>1827</v>
      </c>
      <c r="V700" s="256">
        <v>30.877708978328172</v>
      </c>
      <c r="W700" s="256">
        <v>68.985567010309282</v>
      </c>
    </row>
    <row r="701" spans="1:23" x14ac:dyDescent="0.2">
      <c r="A701" s="12">
        <v>0.9</v>
      </c>
      <c r="B701" s="255">
        <v>5</v>
      </c>
      <c r="C701" s="12">
        <v>68862968</v>
      </c>
      <c r="D701" s="12">
        <v>68862984</v>
      </c>
      <c r="E701" s="12">
        <v>9</v>
      </c>
      <c r="F701" s="12" t="s">
        <v>13862</v>
      </c>
      <c r="G701" s="12">
        <v>68862833</v>
      </c>
      <c r="H701" s="12">
        <v>68862855</v>
      </c>
      <c r="I701" s="12">
        <v>3</v>
      </c>
      <c r="J701" s="12" t="s">
        <v>13863</v>
      </c>
      <c r="K701" s="12">
        <v>68862856</v>
      </c>
      <c r="L701" s="12">
        <v>68862967</v>
      </c>
      <c r="M701" s="12" t="s">
        <v>13864</v>
      </c>
      <c r="N701" s="12" t="s">
        <v>13865</v>
      </c>
      <c r="O701" s="27">
        <v>68862789</v>
      </c>
      <c r="P701" s="27">
        <v>68862885</v>
      </c>
      <c r="Q701" s="12" t="s">
        <v>40</v>
      </c>
      <c r="R701" s="12">
        <v>0</v>
      </c>
      <c r="S701" s="12" t="s">
        <v>16175</v>
      </c>
      <c r="T701" s="27" t="s">
        <v>564</v>
      </c>
      <c r="U701" s="12" t="s">
        <v>1828</v>
      </c>
      <c r="V701" s="256">
        <v>108.60371517027863</v>
      </c>
      <c r="W701" s="256">
        <v>281.98889770023789</v>
      </c>
    </row>
    <row r="702" spans="1:23" x14ac:dyDescent="0.2">
      <c r="A702" s="12">
        <v>0.9</v>
      </c>
      <c r="B702" s="255">
        <v>5</v>
      </c>
      <c r="C702" s="12">
        <v>68863527</v>
      </c>
      <c r="D702" s="12">
        <v>68863545</v>
      </c>
      <c r="E702" s="12">
        <v>3</v>
      </c>
      <c r="F702" s="12" t="s">
        <v>13866</v>
      </c>
      <c r="G702" s="12">
        <v>68863658</v>
      </c>
      <c r="H702" s="12">
        <v>68863678</v>
      </c>
      <c r="I702" s="12">
        <v>5</v>
      </c>
      <c r="J702" s="12" t="s">
        <v>13867</v>
      </c>
      <c r="K702" s="12">
        <v>68863546</v>
      </c>
      <c r="L702" s="12">
        <v>68863657</v>
      </c>
      <c r="M702" s="12" t="s">
        <v>13868</v>
      </c>
      <c r="N702" s="12" t="s">
        <v>13869</v>
      </c>
      <c r="O702" s="27">
        <v>68863549</v>
      </c>
      <c r="P702" s="27">
        <v>68863609</v>
      </c>
      <c r="Q702" s="12" t="s">
        <v>33</v>
      </c>
      <c r="R702" s="12">
        <v>0</v>
      </c>
      <c r="S702" s="12" t="s">
        <v>16176</v>
      </c>
      <c r="T702" s="27" t="s">
        <v>564</v>
      </c>
      <c r="U702" s="12" t="s">
        <v>1829</v>
      </c>
      <c r="V702" s="256">
        <v>5.8823529411764705E-2</v>
      </c>
      <c r="W702" s="256">
        <v>6.9468675654242668E-2</v>
      </c>
    </row>
    <row r="703" spans="1:23" x14ac:dyDescent="0.2">
      <c r="A703" s="12">
        <v>0.97499999999999998</v>
      </c>
      <c r="B703" s="255">
        <v>5</v>
      </c>
      <c r="C703" s="12">
        <v>68863606</v>
      </c>
      <c r="D703" s="12">
        <v>68863624</v>
      </c>
      <c r="E703" s="12">
        <v>3</v>
      </c>
      <c r="F703" s="12" t="s">
        <v>13870</v>
      </c>
      <c r="G703" s="12">
        <v>68863473</v>
      </c>
      <c r="H703" s="12">
        <v>68863493</v>
      </c>
      <c r="I703" s="12">
        <v>3</v>
      </c>
      <c r="J703" s="12" t="s">
        <v>13871</v>
      </c>
      <c r="K703" s="12">
        <v>68863494</v>
      </c>
      <c r="L703" s="12">
        <v>68863605</v>
      </c>
      <c r="M703" s="12" t="s">
        <v>13872</v>
      </c>
      <c r="N703" s="12" t="s">
        <v>13873</v>
      </c>
      <c r="O703" s="27">
        <v>68863549</v>
      </c>
      <c r="P703" s="27">
        <v>68863609</v>
      </c>
      <c r="Q703" s="12" t="s">
        <v>40</v>
      </c>
      <c r="R703" s="12">
        <v>0</v>
      </c>
      <c r="S703" s="12" t="s">
        <v>16177</v>
      </c>
      <c r="T703" s="27" t="s">
        <v>564</v>
      </c>
      <c r="U703" s="12" t="s">
        <v>1830</v>
      </c>
      <c r="V703" s="256">
        <v>198.73219814241486</v>
      </c>
      <c r="W703" s="256">
        <v>620.71118160190326</v>
      </c>
    </row>
    <row r="704" spans="1:23" x14ac:dyDescent="0.2">
      <c r="A704" s="12">
        <v>0.99999899999999997</v>
      </c>
      <c r="B704" s="255">
        <v>5</v>
      </c>
      <c r="C704" s="12">
        <v>68863929</v>
      </c>
      <c r="D704" s="12">
        <v>68863946</v>
      </c>
      <c r="E704" s="12">
        <v>4</v>
      </c>
      <c r="F704" s="12" t="s">
        <v>13874</v>
      </c>
      <c r="G704" s="12">
        <v>68864059</v>
      </c>
      <c r="H704" s="12">
        <v>68864080</v>
      </c>
      <c r="I704" s="12">
        <v>3</v>
      </c>
      <c r="J704" s="12" t="s">
        <v>13875</v>
      </c>
      <c r="K704" s="12">
        <v>68863947</v>
      </c>
      <c r="L704" s="12">
        <v>68864058</v>
      </c>
      <c r="M704" s="12" t="s">
        <v>13876</v>
      </c>
      <c r="N704" s="12" t="s">
        <v>13877</v>
      </c>
      <c r="O704" s="27">
        <v>68863975</v>
      </c>
      <c r="P704" s="27">
        <v>68864039</v>
      </c>
      <c r="Q704" s="12" t="s">
        <v>33</v>
      </c>
      <c r="R704" s="12">
        <v>0</v>
      </c>
      <c r="S704" s="12" t="s">
        <v>16178</v>
      </c>
      <c r="T704" s="27" t="s">
        <v>564</v>
      </c>
      <c r="U704" s="12" t="s">
        <v>1831</v>
      </c>
      <c r="V704" s="256">
        <v>66.143962848297207</v>
      </c>
      <c r="W704" s="256">
        <v>166.8629659000793</v>
      </c>
    </row>
    <row r="705" spans="1:23" x14ac:dyDescent="0.2">
      <c r="A705" s="12">
        <v>0.9</v>
      </c>
      <c r="B705" s="255">
        <v>5</v>
      </c>
      <c r="C705" s="12">
        <v>68868238</v>
      </c>
      <c r="D705" s="12">
        <v>68868254</v>
      </c>
      <c r="E705" s="12">
        <v>7</v>
      </c>
      <c r="F705" s="12" t="s">
        <v>13878</v>
      </c>
      <c r="G705" s="12">
        <v>68868367</v>
      </c>
      <c r="H705" s="12">
        <v>68868389</v>
      </c>
      <c r="I705" s="12">
        <v>3</v>
      </c>
      <c r="J705" s="12" t="s">
        <v>13879</v>
      </c>
      <c r="K705" s="12">
        <v>68868255</v>
      </c>
      <c r="L705" s="12">
        <v>68868366</v>
      </c>
      <c r="M705" s="12" t="s">
        <v>13880</v>
      </c>
      <c r="N705" s="12" t="s">
        <v>13881</v>
      </c>
      <c r="O705" s="27">
        <v>68868267</v>
      </c>
      <c r="P705" s="27">
        <v>68868410</v>
      </c>
      <c r="Q705" s="12" t="s">
        <v>33</v>
      </c>
      <c r="R705" s="12">
        <v>0</v>
      </c>
      <c r="S705" s="12" t="s">
        <v>16179</v>
      </c>
      <c r="T705" s="27" t="s">
        <v>564</v>
      </c>
      <c r="U705" s="12" t="s">
        <v>1832</v>
      </c>
      <c r="V705" s="256">
        <v>8.075851393188854</v>
      </c>
      <c r="W705" s="256">
        <v>86.768596352101511</v>
      </c>
    </row>
    <row r="706" spans="1:23" x14ac:dyDescent="0.2">
      <c r="A706" s="12">
        <v>0.99999899999999997</v>
      </c>
      <c r="B706" s="255">
        <v>5</v>
      </c>
      <c r="C706" s="12">
        <v>68868448</v>
      </c>
      <c r="D706" s="12">
        <v>68868465</v>
      </c>
      <c r="E706" s="12">
        <v>4</v>
      </c>
      <c r="F706" s="12" t="s">
        <v>13882</v>
      </c>
      <c r="G706" s="12">
        <v>68868314</v>
      </c>
      <c r="H706" s="12">
        <v>68868335</v>
      </c>
      <c r="I706" s="12">
        <v>3</v>
      </c>
      <c r="J706" s="12" t="s">
        <v>13883</v>
      </c>
      <c r="K706" s="12">
        <v>68868336</v>
      </c>
      <c r="L706" s="12">
        <v>68868447</v>
      </c>
      <c r="M706" s="12" t="s">
        <v>13884</v>
      </c>
      <c r="N706" s="12" t="s">
        <v>13885</v>
      </c>
      <c r="O706" s="27">
        <v>68868267</v>
      </c>
      <c r="P706" s="27">
        <v>68868410</v>
      </c>
      <c r="Q706" s="12" t="s">
        <v>40</v>
      </c>
      <c r="R706" s="12">
        <v>0</v>
      </c>
      <c r="S706" s="12" t="s">
        <v>16180</v>
      </c>
      <c r="T706" s="27" t="s">
        <v>564</v>
      </c>
      <c r="U706" s="12" t="s">
        <v>1833</v>
      </c>
      <c r="V706" s="256">
        <v>144.80650154798761</v>
      </c>
      <c r="W706" s="256">
        <v>414.02474226804122</v>
      </c>
    </row>
    <row r="707" spans="1:23" x14ac:dyDescent="0.2">
      <c r="A707" s="12">
        <v>0.9</v>
      </c>
      <c r="B707" s="255">
        <v>5</v>
      </c>
      <c r="C707" s="12">
        <v>68874646</v>
      </c>
      <c r="D707" s="12">
        <v>68874665</v>
      </c>
      <c r="E707" s="12">
        <v>3</v>
      </c>
      <c r="F707" s="12" t="s">
        <v>13886</v>
      </c>
      <c r="G707" s="12">
        <v>68874514</v>
      </c>
      <c r="H707" s="12">
        <v>68874533</v>
      </c>
      <c r="I707" s="12">
        <v>3</v>
      </c>
      <c r="J707" s="12" t="s">
        <v>13887</v>
      </c>
      <c r="K707" s="12">
        <v>68874534</v>
      </c>
      <c r="L707" s="12">
        <v>68874645</v>
      </c>
      <c r="M707" s="12" t="s">
        <v>13888</v>
      </c>
      <c r="N707" s="12" t="s">
        <v>13889</v>
      </c>
      <c r="O707" s="27">
        <v>68874534</v>
      </c>
      <c r="P707" s="27">
        <v>68874634</v>
      </c>
      <c r="Q707" s="12" t="s">
        <v>40</v>
      </c>
      <c r="R707" s="12">
        <v>0</v>
      </c>
      <c r="S707" s="12" t="s">
        <v>16181</v>
      </c>
      <c r="T707" s="27" t="s">
        <v>564</v>
      </c>
      <c r="U707" s="12" t="s">
        <v>1834</v>
      </c>
      <c r="V707" s="256">
        <v>20.921052631578949</v>
      </c>
      <c r="W707" s="256">
        <v>131.55352894528153</v>
      </c>
    </row>
    <row r="708" spans="1:23" x14ac:dyDescent="0.2">
      <c r="A708" s="12">
        <v>0.9</v>
      </c>
      <c r="B708" s="255">
        <v>5</v>
      </c>
      <c r="C708" s="12">
        <v>68874791</v>
      </c>
      <c r="D708" s="12">
        <v>68874810</v>
      </c>
      <c r="E708" s="12">
        <v>3</v>
      </c>
      <c r="F708" s="12" t="s">
        <v>13890</v>
      </c>
      <c r="G708" s="12">
        <v>68874923</v>
      </c>
      <c r="H708" s="12">
        <v>68874942</v>
      </c>
      <c r="I708" s="12">
        <v>3</v>
      </c>
      <c r="J708" s="12" t="s">
        <v>13891</v>
      </c>
      <c r="K708" s="12">
        <v>68874811</v>
      </c>
      <c r="L708" s="12">
        <v>68874922</v>
      </c>
      <c r="M708" s="12" t="s">
        <v>13892</v>
      </c>
      <c r="N708" s="12" t="s">
        <v>13893</v>
      </c>
      <c r="O708" s="27">
        <v>68874843</v>
      </c>
      <c r="P708" s="27">
        <v>68874940</v>
      </c>
      <c r="Q708" s="12" t="s">
        <v>33</v>
      </c>
      <c r="R708" s="12">
        <v>0</v>
      </c>
      <c r="S708" s="12" t="s">
        <v>16182</v>
      </c>
      <c r="T708" s="27" t="s">
        <v>564</v>
      </c>
      <c r="U708" s="12" t="s">
        <v>1835</v>
      </c>
      <c r="V708" s="256">
        <v>57.982972136222912</v>
      </c>
      <c r="W708" s="256">
        <v>171.5757335448057</v>
      </c>
    </row>
    <row r="709" spans="1:23" x14ac:dyDescent="0.2">
      <c r="A709" s="12">
        <v>0.99999899999999997</v>
      </c>
      <c r="B709" s="255">
        <v>5</v>
      </c>
      <c r="C709" s="12">
        <v>68875025</v>
      </c>
      <c r="D709" s="12">
        <v>68875044</v>
      </c>
      <c r="E709" s="12">
        <v>3</v>
      </c>
      <c r="F709" s="12" t="s">
        <v>13894</v>
      </c>
      <c r="G709" s="12">
        <v>68874893</v>
      </c>
      <c r="H709" s="12">
        <v>68874912</v>
      </c>
      <c r="I709" s="12">
        <v>3</v>
      </c>
      <c r="J709" s="12" t="s">
        <v>13895</v>
      </c>
      <c r="K709" s="12">
        <v>68874913</v>
      </c>
      <c r="L709" s="12">
        <v>68875024</v>
      </c>
      <c r="M709" s="12" t="s">
        <v>13896</v>
      </c>
      <c r="N709" s="12" t="s">
        <v>13897</v>
      </c>
      <c r="O709" s="27">
        <v>68874843</v>
      </c>
      <c r="P709" s="27">
        <v>68874940</v>
      </c>
      <c r="Q709" s="12" t="s">
        <v>40</v>
      </c>
      <c r="R709" s="12">
        <v>0</v>
      </c>
      <c r="S709" s="12" t="s">
        <v>16183</v>
      </c>
      <c r="T709" s="27" t="s">
        <v>564</v>
      </c>
      <c r="U709" s="12" t="s">
        <v>1836</v>
      </c>
      <c r="V709" s="256">
        <v>246.28018575851394</v>
      </c>
      <c r="W709" s="256">
        <v>651.35939730372718</v>
      </c>
    </row>
    <row r="710" spans="1:23" x14ac:dyDescent="0.2">
      <c r="A710" s="12">
        <v>0.99999899999999997</v>
      </c>
      <c r="B710" s="255">
        <v>5</v>
      </c>
      <c r="C710" s="12">
        <v>68875543</v>
      </c>
      <c r="D710" s="12">
        <v>68875561</v>
      </c>
      <c r="E710" s="12">
        <v>3</v>
      </c>
      <c r="F710" s="12" t="s">
        <v>13898</v>
      </c>
      <c r="G710" s="12">
        <v>68875674</v>
      </c>
      <c r="H710" s="12">
        <v>68875694</v>
      </c>
      <c r="I710" s="12">
        <v>3</v>
      </c>
      <c r="J710" s="12" t="s">
        <v>13899</v>
      </c>
      <c r="K710" s="12">
        <v>68875562</v>
      </c>
      <c r="L710" s="12">
        <v>68875673</v>
      </c>
      <c r="M710" s="12" t="s">
        <v>13900</v>
      </c>
      <c r="N710" s="12" t="s">
        <v>13901</v>
      </c>
      <c r="O710" s="27">
        <v>68875579</v>
      </c>
      <c r="P710" s="27">
        <v>68875696</v>
      </c>
      <c r="Q710" s="12" t="s">
        <v>33</v>
      </c>
      <c r="R710" s="12">
        <v>0</v>
      </c>
      <c r="S710" s="12" t="s">
        <v>16184</v>
      </c>
      <c r="T710" s="27" t="s">
        <v>564</v>
      </c>
      <c r="U710" s="12" t="s">
        <v>1837</v>
      </c>
      <c r="V710" s="256">
        <v>65.253869969040252</v>
      </c>
      <c r="W710" s="256">
        <v>134.85757335448056</v>
      </c>
    </row>
    <row r="711" spans="1:23" x14ac:dyDescent="0.2">
      <c r="A711" s="12">
        <v>0.99999899999999997</v>
      </c>
      <c r="B711" s="255">
        <v>5</v>
      </c>
      <c r="C711" s="12">
        <v>68875783</v>
      </c>
      <c r="D711" s="12">
        <v>68875801</v>
      </c>
      <c r="E711" s="12">
        <v>3</v>
      </c>
      <c r="F711" s="12" t="s">
        <v>13902</v>
      </c>
      <c r="G711" s="12">
        <v>68875650</v>
      </c>
      <c r="H711" s="12">
        <v>68875670</v>
      </c>
      <c r="I711" s="12">
        <v>3</v>
      </c>
      <c r="J711" s="12" t="s">
        <v>13903</v>
      </c>
      <c r="K711" s="12">
        <v>68875671</v>
      </c>
      <c r="L711" s="12">
        <v>68875782</v>
      </c>
      <c r="M711" s="12" t="s">
        <v>13904</v>
      </c>
      <c r="N711" s="12" t="s">
        <v>13905</v>
      </c>
      <c r="O711" s="27">
        <v>68875579</v>
      </c>
      <c r="P711" s="27">
        <v>68875696</v>
      </c>
      <c r="Q711" s="12" t="s">
        <v>40</v>
      </c>
      <c r="R711" s="12">
        <v>0</v>
      </c>
      <c r="S711" s="12" t="s">
        <v>16185</v>
      </c>
      <c r="T711" s="27" t="s">
        <v>564</v>
      </c>
      <c r="U711" s="12" t="s">
        <v>1838</v>
      </c>
      <c r="V711" s="256">
        <v>56.883900928792571</v>
      </c>
      <c r="W711" s="256">
        <v>150.57494052339413</v>
      </c>
    </row>
    <row r="712" spans="1:23" x14ac:dyDescent="0.2">
      <c r="A712" s="12">
        <v>0.99999899999999997</v>
      </c>
      <c r="B712" s="255">
        <v>5</v>
      </c>
      <c r="C712" s="12">
        <v>68878123</v>
      </c>
      <c r="D712" s="12">
        <v>68878141</v>
      </c>
      <c r="E712" s="12">
        <v>3</v>
      </c>
      <c r="F712" s="12" t="s">
        <v>13906</v>
      </c>
      <c r="G712" s="12">
        <v>68878254</v>
      </c>
      <c r="H712" s="12">
        <v>68878274</v>
      </c>
      <c r="I712" s="12">
        <v>3</v>
      </c>
      <c r="J712" s="12" t="s">
        <v>13907</v>
      </c>
      <c r="K712" s="12">
        <v>68878142</v>
      </c>
      <c r="L712" s="12">
        <v>68878253</v>
      </c>
      <c r="M712" s="12" t="s">
        <v>13908</v>
      </c>
      <c r="N712" s="12" t="s">
        <v>13909</v>
      </c>
      <c r="O712" s="27">
        <v>68878188</v>
      </c>
      <c r="P712" s="27">
        <v>68878261</v>
      </c>
      <c r="Q712" s="12" t="s">
        <v>33</v>
      </c>
      <c r="R712" s="12">
        <v>0</v>
      </c>
      <c r="S712" s="12" t="s">
        <v>16186</v>
      </c>
      <c r="T712" s="27" t="s">
        <v>564</v>
      </c>
      <c r="U712" s="12" t="s">
        <v>1839</v>
      </c>
      <c r="V712" s="256">
        <v>144.52631578947367</v>
      </c>
      <c r="W712" s="256">
        <v>344.7424266455194</v>
      </c>
    </row>
    <row r="713" spans="1:23" x14ac:dyDescent="0.2">
      <c r="A713" s="12">
        <v>0.99999899999999997</v>
      </c>
      <c r="B713" s="255">
        <v>5</v>
      </c>
      <c r="C713" s="12">
        <v>68878364</v>
      </c>
      <c r="D713" s="12">
        <v>68878383</v>
      </c>
      <c r="E713" s="12">
        <v>3</v>
      </c>
      <c r="F713" s="12" t="s">
        <v>13910</v>
      </c>
      <c r="G713" s="12">
        <v>68878232</v>
      </c>
      <c r="H713" s="12">
        <v>68878251</v>
      </c>
      <c r="I713" s="12">
        <v>3</v>
      </c>
      <c r="J713" s="12" t="s">
        <v>13911</v>
      </c>
      <c r="K713" s="12">
        <v>68878252</v>
      </c>
      <c r="L713" s="12">
        <v>68878363</v>
      </c>
      <c r="M713" s="12" t="s">
        <v>13912</v>
      </c>
      <c r="N713" s="12" t="s">
        <v>13913</v>
      </c>
      <c r="O713" s="27">
        <v>68878188</v>
      </c>
      <c r="P713" s="27">
        <v>68878261</v>
      </c>
      <c r="Q713" s="12" t="s">
        <v>40</v>
      </c>
      <c r="R713" s="12">
        <v>0</v>
      </c>
      <c r="S713" s="12" t="s">
        <v>16187</v>
      </c>
      <c r="T713" s="27" t="s">
        <v>564</v>
      </c>
      <c r="U713" s="12" t="s">
        <v>1840</v>
      </c>
      <c r="V713" s="256">
        <v>109.1532507739938</v>
      </c>
      <c r="W713" s="256">
        <v>283.1908009516257</v>
      </c>
    </row>
    <row r="714" spans="1:23" x14ac:dyDescent="0.2">
      <c r="A714" s="12">
        <v>0.99999899999999997</v>
      </c>
      <c r="B714" s="255">
        <v>5</v>
      </c>
      <c r="C714" s="12">
        <v>68881371</v>
      </c>
      <c r="D714" s="12">
        <v>68881387</v>
      </c>
      <c r="E714" s="12">
        <v>3</v>
      </c>
      <c r="F714" s="12" t="s">
        <v>13914</v>
      </c>
      <c r="G714" s="12">
        <v>68881500</v>
      </c>
      <c r="H714" s="12">
        <v>68881522</v>
      </c>
      <c r="I714" s="12">
        <v>2</v>
      </c>
      <c r="J714" s="12" t="s">
        <v>13915</v>
      </c>
      <c r="K714" s="12">
        <v>68881388</v>
      </c>
      <c r="L714" s="12">
        <v>68881499</v>
      </c>
      <c r="M714" s="12" t="s">
        <v>13916</v>
      </c>
      <c r="N714" s="12" t="s">
        <v>13917</v>
      </c>
      <c r="O714" s="27">
        <v>68881416</v>
      </c>
      <c r="P714" s="27">
        <v>68881529</v>
      </c>
      <c r="Q714" s="12" t="s">
        <v>33</v>
      </c>
      <c r="R714" s="12">
        <v>0</v>
      </c>
      <c r="S714" s="12" t="s">
        <v>16188</v>
      </c>
      <c r="T714" s="27" t="s">
        <v>564</v>
      </c>
      <c r="U714" s="12" t="s">
        <v>1841</v>
      </c>
      <c r="V714" s="256">
        <v>156.11764705882354</v>
      </c>
      <c r="W714" s="256">
        <v>459.38572561459159</v>
      </c>
    </row>
    <row r="715" spans="1:23" x14ac:dyDescent="0.2">
      <c r="A715" s="12">
        <v>0.99999899999999997</v>
      </c>
      <c r="B715" s="255">
        <v>5</v>
      </c>
      <c r="C715" s="12">
        <v>68881610</v>
      </c>
      <c r="D715" s="12">
        <v>68881629</v>
      </c>
      <c r="E715" s="12">
        <v>3</v>
      </c>
      <c r="F715" s="12" t="s">
        <v>13918</v>
      </c>
      <c r="G715" s="12">
        <v>68881478</v>
      </c>
      <c r="H715" s="12">
        <v>68881497</v>
      </c>
      <c r="I715" s="12">
        <v>3</v>
      </c>
      <c r="J715" s="12" t="s">
        <v>13919</v>
      </c>
      <c r="K715" s="12">
        <v>68881498</v>
      </c>
      <c r="L715" s="12">
        <v>68881609</v>
      </c>
      <c r="M715" s="12" t="s">
        <v>13920</v>
      </c>
      <c r="N715" s="12" t="s">
        <v>13921</v>
      </c>
      <c r="O715" s="27">
        <v>68881416</v>
      </c>
      <c r="P715" s="27">
        <v>68881529</v>
      </c>
      <c r="Q715" s="12" t="s">
        <v>40</v>
      </c>
      <c r="R715" s="12">
        <v>0</v>
      </c>
      <c r="S715" s="12" t="s">
        <v>16189</v>
      </c>
      <c r="T715" s="27" t="s">
        <v>564</v>
      </c>
      <c r="U715" s="12" t="s">
        <v>1842</v>
      </c>
      <c r="V715" s="256">
        <v>91.143962848297207</v>
      </c>
      <c r="W715" s="256">
        <v>222.29881046788265</v>
      </c>
    </row>
    <row r="716" spans="1:23" x14ac:dyDescent="0.2">
      <c r="A716" s="12">
        <v>0.99999899999999997</v>
      </c>
      <c r="B716" s="255">
        <v>5</v>
      </c>
      <c r="C716" s="12">
        <v>68882021</v>
      </c>
      <c r="D716" s="12">
        <v>68882036</v>
      </c>
      <c r="E716" s="12">
        <v>3</v>
      </c>
      <c r="F716" s="12" t="s">
        <v>13922</v>
      </c>
      <c r="G716" s="12">
        <v>68882149</v>
      </c>
      <c r="H716" s="12">
        <v>68882172</v>
      </c>
      <c r="I716" s="12">
        <v>3</v>
      </c>
      <c r="J716" s="12" t="s">
        <v>13923</v>
      </c>
      <c r="K716" s="12">
        <v>68882037</v>
      </c>
      <c r="L716" s="12">
        <v>68882148</v>
      </c>
      <c r="M716" s="12" t="s">
        <v>13924</v>
      </c>
      <c r="N716" s="12" t="s">
        <v>13925</v>
      </c>
      <c r="O716" s="27">
        <v>68882076</v>
      </c>
      <c r="P716" s="27">
        <v>68882188</v>
      </c>
      <c r="Q716" s="12" t="s">
        <v>33</v>
      </c>
      <c r="R716" s="12">
        <v>0</v>
      </c>
      <c r="S716" s="12" t="s">
        <v>16190</v>
      </c>
      <c r="T716" s="27" t="s">
        <v>564</v>
      </c>
      <c r="U716" s="12" t="s">
        <v>1843</v>
      </c>
      <c r="V716" s="256">
        <v>127.12229102167183</v>
      </c>
      <c r="W716" s="256">
        <v>406.07375099127677</v>
      </c>
    </row>
    <row r="717" spans="1:23" x14ac:dyDescent="0.2">
      <c r="A717" s="12">
        <v>0.99999899999999997</v>
      </c>
      <c r="B717" s="255">
        <v>5</v>
      </c>
      <c r="C717" s="12">
        <v>68882235</v>
      </c>
      <c r="D717" s="12">
        <v>68882254</v>
      </c>
      <c r="E717" s="12">
        <v>3</v>
      </c>
      <c r="F717" s="12" t="s">
        <v>13926</v>
      </c>
      <c r="G717" s="12">
        <v>68882103</v>
      </c>
      <c r="H717" s="12">
        <v>68882122</v>
      </c>
      <c r="I717" s="12">
        <v>3</v>
      </c>
      <c r="J717" s="12" t="s">
        <v>13927</v>
      </c>
      <c r="K717" s="12">
        <v>68882123</v>
      </c>
      <c r="L717" s="12">
        <v>68882234</v>
      </c>
      <c r="M717" s="12" t="s">
        <v>13928</v>
      </c>
      <c r="N717" s="12" t="s">
        <v>13929</v>
      </c>
      <c r="O717" s="27">
        <v>68882076</v>
      </c>
      <c r="P717" s="27">
        <v>68882188</v>
      </c>
      <c r="Q717" s="12" t="s">
        <v>40</v>
      </c>
      <c r="R717" s="12">
        <v>0</v>
      </c>
      <c r="S717" s="12" t="s">
        <v>16191</v>
      </c>
      <c r="T717" s="27" t="s">
        <v>564</v>
      </c>
      <c r="U717" s="12" t="s">
        <v>1844</v>
      </c>
      <c r="V717" s="256">
        <v>164.17337461300309</v>
      </c>
      <c r="W717" s="256">
        <v>395.09722442505949</v>
      </c>
    </row>
    <row r="718" spans="1:23" x14ac:dyDescent="0.2">
      <c r="A718" s="12">
        <v>0.9</v>
      </c>
      <c r="B718" s="255">
        <v>5</v>
      </c>
      <c r="C718" s="12">
        <v>68886125</v>
      </c>
      <c r="D718" s="12">
        <v>68886141</v>
      </c>
      <c r="E718" s="12">
        <v>5</v>
      </c>
      <c r="F718" s="12" t="s">
        <v>13930</v>
      </c>
      <c r="G718" s="12">
        <v>68886254</v>
      </c>
      <c r="H718" s="12">
        <v>68886276</v>
      </c>
      <c r="I718" s="12">
        <v>3</v>
      </c>
      <c r="J718" s="12" t="s">
        <v>13931</v>
      </c>
      <c r="K718" s="12">
        <v>68886142</v>
      </c>
      <c r="L718" s="12">
        <v>68886253</v>
      </c>
      <c r="M718" s="12" t="s">
        <v>13932</v>
      </c>
      <c r="N718" s="12" t="s">
        <v>13933</v>
      </c>
      <c r="O718" s="27">
        <v>68886150</v>
      </c>
      <c r="P718" s="27">
        <v>68886199</v>
      </c>
      <c r="Q718" s="12" t="s">
        <v>33</v>
      </c>
      <c r="R718" s="12">
        <v>0</v>
      </c>
      <c r="S718" s="12" t="s">
        <v>16192</v>
      </c>
      <c r="T718" s="27" t="s">
        <v>564</v>
      </c>
      <c r="U718" s="12" t="s">
        <v>1845</v>
      </c>
      <c r="V718" s="256">
        <v>17.184210526315791</v>
      </c>
      <c r="W718" s="256">
        <v>33.549246629659002</v>
      </c>
    </row>
    <row r="719" spans="1:23" x14ac:dyDescent="0.2">
      <c r="A719" s="12">
        <v>0.99999899999999997</v>
      </c>
      <c r="B719" s="255">
        <v>5</v>
      </c>
      <c r="C719" s="12">
        <v>68887874</v>
      </c>
      <c r="D719" s="12">
        <v>68887893</v>
      </c>
      <c r="E719" s="12">
        <v>3</v>
      </c>
      <c r="F719" s="12" t="s">
        <v>13934</v>
      </c>
      <c r="G719" s="12">
        <v>68888006</v>
      </c>
      <c r="H719" s="12">
        <v>68888025</v>
      </c>
      <c r="I719" s="12">
        <v>3</v>
      </c>
      <c r="J719" s="12" t="s">
        <v>13935</v>
      </c>
      <c r="K719" s="12">
        <v>68887894</v>
      </c>
      <c r="L719" s="12">
        <v>68888005</v>
      </c>
      <c r="M719" s="12" t="s">
        <v>13936</v>
      </c>
      <c r="N719" s="12" t="s">
        <v>13937</v>
      </c>
      <c r="O719" s="27">
        <v>68887901</v>
      </c>
      <c r="P719" s="27">
        <v>68888030</v>
      </c>
      <c r="Q719" s="12" t="s">
        <v>33</v>
      </c>
      <c r="R719" s="12">
        <v>0</v>
      </c>
      <c r="S719" s="12" t="s">
        <v>16193</v>
      </c>
      <c r="T719" s="27" t="s">
        <v>564</v>
      </c>
      <c r="U719" s="12" t="s">
        <v>1846</v>
      </c>
      <c r="V719" s="256">
        <v>310.44891640866871</v>
      </c>
      <c r="W719" s="256">
        <v>797.36352101506736</v>
      </c>
    </row>
    <row r="720" spans="1:23" x14ac:dyDescent="0.2">
      <c r="A720" s="12">
        <v>0.99999899999999997</v>
      </c>
      <c r="B720" s="255">
        <v>5</v>
      </c>
      <c r="C720" s="12">
        <v>68888104</v>
      </c>
      <c r="D720" s="12">
        <v>68888123</v>
      </c>
      <c r="E720" s="12">
        <v>3</v>
      </c>
      <c r="F720" s="12" t="s">
        <v>13938</v>
      </c>
      <c r="G720" s="12">
        <v>68887972</v>
      </c>
      <c r="H720" s="12">
        <v>68887991</v>
      </c>
      <c r="I720" s="12">
        <v>3</v>
      </c>
      <c r="J720" s="12" t="s">
        <v>13939</v>
      </c>
      <c r="K720" s="12">
        <v>68887992</v>
      </c>
      <c r="L720" s="12">
        <v>68888103</v>
      </c>
      <c r="M720" s="12" t="s">
        <v>13940</v>
      </c>
      <c r="N720" s="12" t="s">
        <v>13941</v>
      </c>
      <c r="O720" s="27">
        <v>68887901</v>
      </c>
      <c r="P720" s="27">
        <v>68888030</v>
      </c>
      <c r="Q720" s="12" t="s">
        <v>40</v>
      </c>
      <c r="R720" s="12">
        <v>0</v>
      </c>
      <c r="S720" s="12" t="s">
        <v>16194</v>
      </c>
      <c r="T720" s="27" t="s">
        <v>564</v>
      </c>
      <c r="U720" s="12" t="s">
        <v>1847</v>
      </c>
      <c r="V720" s="256">
        <v>150.63777089783281</v>
      </c>
      <c r="W720" s="256">
        <v>417.78604282315621</v>
      </c>
    </row>
    <row r="721" spans="1:23" x14ac:dyDescent="0.2">
      <c r="A721" s="12">
        <v>0.99999899999999997</v>
      </c>
      <c r="B721" s="255">
        <v>5</v>
      </c>
      <c r="C721" s="12">
        <v>70265906</v>
      </c>
      <c r="D721" s="12">
        <v>70265923</v>
      </c>
      <c r="E721" s="12">
        <v>5</v>
      </c>
      <c r="F721" s="12" t="s">
        <v>13942</v>
      </c>
      <c r="G721" s="12">
        <v>70266036</v>
      </c>
      <c r="H721" s="12">
        <v>70266057</v>
      </c>
      <c r="I721" s="12">
        <v>2</v>
      </c>
      <c r="J721" s="12" t="s">
        <v>13943</v>
      </c>
      <c r="K721" s="12">
        <v>70265924</v>
      </c>
      <c r="L721" s="12">
        <v>70266035</v>
      </c>
      <c r="M721" s="12" t="s">
        <v>13944</v>
      </c>
      <c r="N721" s="12" t="s">
        <v>13945</v>
      </c>
      <c r="O721" s="27">
        <v>70265926</v>
      </c>
      <c r="P721" s="27">
        <v>70266300</v>
      </c>
      <c r="Q721" s="12" t="s">
        <v>33</v>
      </c>
      <c r="R721" s="12">
        <v>0</v>
      </c>
      <c r="S721" s="12" t="s">
        <v>16195</v>
      </c>
      <c r="T721" s="27" t="s">
        <v>108</v>
      </c>
      <c r="U721" s="12" t="s">
        <v>1848</v>
      </c>
      <c r="V721" s="256">
        <v>105.10681114551083</v>
      </c>
      <c r="W721" s="256">
        <v>252.28310864393339</v>
      </c>
    </row>
    <row r="722" spans="1:23" x14ac:dyDescent="0.2">
      <c r="A722" s="12">
        <v>0.99999899999999997</v>
      </c>
      <c r="B722" s="255">
        <v>5</v>
      </c>
      <c r="C722" s="12">
        <v>70266130</v>
      </c>
      <c r="D722" s="12">
        <v>70266147</v>
      </c>
      <c r="E722" s="12">
        <v>3</v>
      </c>
      <c r="F722" s="12" t="s">
        <v>13946</v>
      </c>
      <c r="G722" s="12">
        <v>70265996</v>
      </c>
      <c r="H722" s="12">
        <v>70266017</v>
      </c>
      <c r="I722" s="12">
        <v>2</v>
      </c>
      <c r="J722" s="12" t="s">
        <v>13947</v>
      </c>
      <c r="K722" s="12">
        <v>70266018</v>
      </c>
      <c r="L722" s="12">
        <v>70266129</v>
      </c>
      <c r="M722" s="12" t="s">
        <v>13948</v>
      </c>
      <c r="N722" s="12" t="s">
        <v>13949</v>
      </c>
      <c r="O722" s="27">
        <v>70265926</v>
      </c>
      <c r="P722" s="27">
        <v>70266300</v>
      </c>
      <c r="Q722" s="12" t="s">
        <v>40</v>
      </c>
      <c r="R722" s="12">
        <v>0</v>
      </c>
      <c r="S722" s="12" t="s">
        <v>16196</v>
      </c>
      <c r="T722" s="27" t="s">
        <v>108</v>
      </c>
      <c r="U722" s="12" t="s">
        <v>1849</v>
      </c>
      <c r="V722" s="256">
        <v>42.190402476780186</v>
      </c>
      <c r="W722" s="256">
        <v>108.68818398096748</v>
      </c>
    </row>
    <row r="723" spans="1:23" x14ac:dyDescent="0.2">
      <c r="A723" s="12">
        <v>0.99999899999999997</v>
      </c>
      <c r="B723" s="255">
        <v>5</v>
      </c>
      <c r="C723" s="12">
        <v>70266112</v>
      </c>
      <c r="D723" s="12">
        <v>70266128</v>
      </c>
      <c r="E723" s="12">
        <v>2</v>
      </c>
      <c r="F723" s="12" t="s">
        <v>13950</v>
      </c>
      <c r="G723" s="12">
        <v>70266241</v>
      </c>
      <c r="H723" s="12">
        <v>70266263</v>
      </c>
      <c r="I723" s="12">
        <v>2</v>
      </c>
      <c r="J723" s="12" t="s">
        <v>13951</v>
      </c>
      <c r="K723" s="12">
        <v>70266129</v>
      </c>
      <c r="L723" s="12">
        <v>70266240</v>
      </c>
      <c r="M723" s="12" t="s">
        <v>13952</v>
      </c>
      <c r="N723" s="12" t="s">
        <v>13953</v>
      </c>
      <c r="O723" s="27">
        <v>70265926</v>
      </c>
      <c r="P723" s="27">
        <v>70266300</v>
      </c>
      <c r="Q723" s="12" t="s">
        <v>33</v>
      </c>
      <c r="R723" s="12">
        <v>0</v>
      </c>
      <c r="S723" s="12" t="s">
        <v>16197</v>
      </c>
      <c r="T723" s="27" t="s">
        <v>108</v>
      </c>
      <c r="U723" s="12" t="s">
        <v>1850</v>
      </c>
      <c r="V723" s="256">
        <v>158.97058823529412</v>
      </c>
      <c r="W723" s="256">
        <v>398.68723235527358</v>
      </c>
    </row>
    <row r="724" spans="1:23" x14ac:dyDescent="0.2">
      <c r="A724" s="12">
        <v>0.97499999999999998</v>
      </c>
      <c r="B724" s="255">
        <v>5</v>
      </c>
      <c r="C724" s="12">
        <v>70266349</v>
      </c>
      <c r="D724" s="12">
        <v>70266367</v>
      </c>
      <c r="E724" s="12">
        <v>2</v>
      </c>
      <c r="F724" s="12" t="s">
        <v>13954</v>
      </c>
      <c r="G724" s="12">
        <v>70266216</v>
      </c>
      <c r="H724" s="12">
        <v>70266236</v>
      </c>
      <c r="I724" s="12">
        <v>2</v>
      </c>
      <c r="J724" s="12" t="s">
        <v>13955</v>
      </c>
      <c r="K724" s="12">
        <v>70266237</v>
      </c>
      <c r="L724" s="12">
        <v>70266348</v>
      </c>
      <c r="M724" s="12" t="s">
        <v>13956</v>
      </c>
      <c r="N724" s="12" t="s">
        <v>13957</v>
      </c>
      <c r="O724" s="27">
        <v>70265926</v>
      </c>
      <c r="P724" s="27">
        <v>70266300</v>
      </c>
      <c r="Q724" s="12" t="s">
        <v>40</v>
      </c>
      <c r="R724" s="12">
        <v>0</v>
      </c>
      <c r="S724" s="12" t="s">
        <v>16198</v>
      </c>
      <c r="T724" s="27" t="s">
        <v>108</v>
      </c>
      <c r="U724" s="12" t="s">
        <v>1851</v>
      </c>
      <c r="V724" s="256">
        <v>60.795665634674926</v>
      </c>
      <c r="W724" s="256">
        <v>191.11990483743062</v>
      </c>
    </row>
    <row r="725" spans="1:23" x14ac:dyDescent="0.2">
      <c r="A725" s="12">
        <v>0.99999899999999997</v>
      </c>
      <c r="B725" s="255">
        <v>5</v>
      </c>
      <c r="C725" s="12">
        <v>70269930</v>
      </c>
      <c r="D725" s="12">
        <v>70269947</v>
      </c>
      <c r="E725" s="12">
        <v>2</v>
      </c>
      <c r="F725" s="12" t="s">
        <v>13958</v>
      </c>
      <c r="G725" s="12">
        <v>70270060</v>
      </c>
      <c r="H725" s="12">
        <v>70270081</v>
      </c>
      <c r="I725" s="12">
        <v>2</v>
      </c>
      <c r="J725" s="12" t="s">
        <v>13959</v>
      </c>
      <c r="K725" s="12">
        <v>70269948</v>
      </c>
      <c r="L725" s="12">
        <v>70270059</v>
      </c>
      <c r="M725" s="12" t="s">
        <v>13960</v>
      </c>
      <c r="N725" s="12" t="s">
        <v>13961</v>
      </c>
      <c r="O725" s="27">
        <v>70269951</v>
      </c>
      <c r="P725" s="27">
        <v>70270125</v>
      </c>
      <c r="Q725" s="12" t="s">
        <v>33</v>
      </c>
      <c r="R725" s="12">
        <v>0</v>
      </c>
      <c r="S725" s="12" t="s">
        <v>16199</v>
      </c>
      <c r="T725" s="27" t="s">
        <v>108</v>
      </c>
      <c r="U725" s="12" t="s">
        <v>1852</v>
      </c>
      <c r="V725" s="256">
        <v>87.897832817337459</v>
      </c>
      <c r="W725" s="256">
        <v>222.58858049167327</v>
      </c>
    </row>
    <row r="726" spans="1:23" x14ac:dyDescent="0.2">
      <c r="A726" s="12">
        <v>0.99999899999999997</v>
      </c>
      <c r="B726" s="255">
        <v>5</v>
      </c>
      <c r="C726" s="12">
        <v>70270167</v>
      </c>
      <c r="D726" s="12">
        <v>70270185</v>
      </c>
      <c r="E726" s="12">
        <v>2</v>
      </c>
      <c r="F726" s="12" t="s">
        <v>13962</v>
      </c>
      <c r="G726" s="12">
        <v>70270034</v>
      </c>
      <c r="H726" s="12">
        <v>70270054</v>
      </c>
      <c r="I726" s="12">
        <v>2</v>
      </c>
      <c r="J726" s="12" t="s">
        <v>13963</v>
      </c>
      <c r="K726" s="12">
        <v>70270055</v>
      </c>
      <c r="L726" s="12">
        <v>70270166</v>
      </c>
      <c r="M726" s="12" t="s">
        <v>13964</v>
      </c>
      <c r="N726" s="12" t="s">
        <v>13965</v>
      </c>
      <c r="O726" s="27">
        <v>70269951</v>
      </c>
      <c r="P726" s="27">
        <v>70270125</v>
      </c>
      <c r="Q726" s="12" t="s">
        <v>40</v>
      </c>
      <c r="R726" s="12">
        <v>0</v>
      </c>
      <c r="S726" s="12" t="s">
        <v>16200</v>
      </c>
      <c r="T726" s="27" t="s">
        <v>108</v>
      </c>
      <c r="U726" s="12" t="s">
        <v>1853</v>
      </c>
      <c r="V726" s="256">
        <v>163.80340557275542</v>
      </c>
      <c r="W726" s="256">
        <v>432.09500396510708</v>
      </c>
    </row>
    <row r="727" spans="1:23" x14ac:dyDescent="0.2">
      <c r="A727" s="12">
        <v>0.99999899999999997</v>
      </c>
      <c r="B727" s="255">
        <v>5</v>
      </c>
      <c r="C727" s="12">
        <v>70271935</v>
      </c>
      <c r="D727" s="12">
        <v>70271953</v>
      </c>
      <c r="E727" s="12">
        <v>2</v>
      </c>
      <c r="F727" s="12" t="s">
        <v>13966</v>
      </c>
      <c r="G727" s="12">
        <v>70272066</v>
      </c>
      <c r="H727" s="12">
        <v>70272086</v>
      </c>
      <c r="I727" s="12">
        <v>2</v>
      </c>
      <c r="J727" s="12" t="s">
        <v>13967</v>
      </c>
      <c r="K727" s="12">
        <v>70271954</v>
      </c>
      <c r="L727" s="12">
        <v>70272065</v>
      </c>
      <c r="M727" s="12" t="s">
        <v>13968</v>
      </c>
      <c r="N727" s="12" t="s">
        <v>13969</v>
      </c>
      <c r="O727" s="27">
        <v>70271982</v>
      </c>
      <c r="P727" s="27">
        <v>70272078</v>
      </c>
      <c r="Q727" s="12" t="s">
        <v>33</v>
      </c>
      <c r="R727" s="12">
        <v>0</v>
      </c>
      <c r="S727" s="12" t="s">
        <v>16201</v>
      </c>
      <c r="T727" s="27" t="s">
        <v>108</v>
      </c>
      <c r="U727" s="12" t="s">
        <v>1854</v>
      </c>
      <c r="V727" s="256">
        <v>77.914860681114547</v>
      </c>
      <c r="W727" s="256">
        <v>255.69278350515464</v>
      </c>
    </row>
    <row r="728" spans="1:23" x14ac:dyDescent="0.2">
      <c r="A728" s="12">
        <v>0.9</v>
      </c>
      <c r="B728" s="255">
        <v>5</v>
      </c>
      <c r="C728" s="12">
        <v>70272176</v>
      </c>
      <c r="D728" s="12">
        <v>70272194</v>
      </c>
      <c r="E728" s="12">
        <v>2</v>
      </c>
      <c r="F728" s="12" t="s">
        <v>13970</v>
      </c>
      <c r="G728" s="12">
        <v>70272043</v>
      </c>
      <c r="H728" s="12">
        <v>70272063</v>
      </c>
      <c r="I728" s="12">
        <v>2</v>
      </c>
      <c r="J728" s="12" t="s">
        <v>13971</v>
      </c>
      <c r="K728" s="12">
        <v>70272064</v>
      </c>
      <c r="L728" s="12">
        <v>70272175</v>
      </c>
      <c r="M728" s="12" t="s">
        <v>13972</v>
      </c>
      <c r="N728" s="12" t="s">
        <v>13973</v>
      </c>
      <c r="O728" s="27">
        <v>70271982</v>
      </c>
      <c r="P728" s="27">
        <v>70272078</v>
      </c>
      <c r="Q728" s="12" t="s">
        <v>40</v>
      </c>
      <c r="R728" s="12">
        <v>0</v>
      </c>
      <c r="S728" s="12" t="s">
        <v>16202</v>
      </c>
      <c r="T728" s="27" t="s">
        <v>108</v>
      </c>
      <c r="U728" s="12" t="s">
        <v>1855</v>
      </c>
      <c r="V728" s="256">
        <v>9.5773993808049536</v>
      </c>
      <c r="W728" s="256">
        <v>23.364631245043615</v>
      </c>
    </row>
    <row r="729" spans="1:23" x14ac:dyDescent="0.2">
      <c r="A729" s="12">
        <v>0.99999899999999997</v>
      </c>
      <c r="B729" s="255">
        <v>5</v>
      </c>
      <c r="C729" s="12">
        <v>70272677</v>
      </c>
      <c r="D729" s="12">
        <v>70272694</v>
      </c>
      <c r="E729" s="12">
        <v>2</v>
      </c>
      <c r="F729" s="12" t="s">
        <v>13974</v>
      </c>
      <c r="G729" s="12">
        <v>70272807</v>
      </c>
      <c r="H729" s="12">
        <v>70272828</v>
      </c>
      <c r="I729" s="12">
        <v>2</v>
      </c>
      <c r="J729" s="12" t="s">
        <v>13975</v>
      </c>
      <c r="K729" s="12">
        <v>70272695</v>
      </c>
      <c r="L729" s="12">
        <v>70272806</v>
      </c>
      <c r="M729" s="12" t="s">
        <v>13976</v>
      </c>
      <c r="N729" s="12" t="s">
        <v>13977</v>
      </c>
      <c r="O729" s="27">
        <v>70272728</v>
      </c>
      <c r="P729" s="27">
        <v>70272890</v>
      </c>
      <c r="Q729" s="12" t="s">
        <v>33</v>
      </c>
      <c r="R729" s="12">
        <v>0</v>
      </c>
      <c r="S729" s="12" t="s">
        <v>16203</v>
      </c>
      <c r="T729" s="27" t="s">
        <v>108</v>
      </c>
      <c r="U729" s="12" t="s">
        <v>1856</v>
      </c>
      <c r="V729" s="256">
        <v>148.94736842105263</v>
      </c>
      <c r="W729" s="256">
        <v>488.79064234734335</v>
      </c>
    </row>
    <row r="730" spans="1:23" x14ac:dyDescent="0.2">
      <c r="A730" s="12">
        <v>0.9</v>
      </c>
      <c r="B730" s="255">
        <v>5</v>
      </c>
      <c r="C730" s="12">
        <v>70272918</v>
      </c>
      <c r="D730" s="12">
        <v>70272937</v>
      </c>
      <c r="E730" s="12">
        <v>3</v>
      </c>
      <c r="F730" s="12" t="s">
        <v>13978</v>
      </c>
      <c r="G730" s="12">
        <v>70272786</v>
      </c>
      <c r="H730" s="12">
        <v>70272805</v>
      </c>
      <c r="I730" s="12">
        <v>2</v>
      </c>
      <c r="J730" s="12" t="s">
        <v>13979</v>
      </c>
      <c r="K730" s="12">
        <v>70272806</v>
      </c>
      <c r="L730" s="12">
        <v>70272917</v>
      </c>
      <c r="M730" s="12" t="s">
        <v>13980</v>
      </c>
      <c r="N730" s="12" t="s">
        <v>13981</v>
      </c>
      <c r="O730" s="27">
        <v>70272728</v>
      </c>
      <c r="P730" s="27">
        <v>70272890</v>
      </c>
      <c r="Q730" s="12" t="s">
        <v>40</v>
      </c>
      <c r="R730" s="12">
        <v>0</v>
      </c>
      <c r="S730" s="12" t="s">
        <v>16204</v>
      </c>
      <c r="T730" s="27" t="s">
        <v>108</v>
      </c>
      <c r="U730" s="12" t="s">
        <v>1857</v>
      </c>
      <c r="V730" s="256">
        <v>20.252321981424149</v>
      </c>
      <c r="W730" s="256">
        <v>41.240285487708171</v>
      </c>
    </row>
    <row r="731" spans="1:23" x14ac:dyDescent="0.2">
      <c r="A731" s="12">
        <v>0.99999899999999997</v>
      </c>
      <c r="B731" s="255">
        <v>5</v>
      </c>
      <c r="C731" s="12">
        <v>70275636</v>
      </c>
      <c r="D731" s="12">
        <v>70275652</v>
      </c>
      <c r="E731" s="12">
        <v>3</v>
      </c>
      <c r="F731" s="12" t="s">
        <v>13982</v>
      </c>
      <c r="G731" s="12">
        <v>70275765</v>
      </c>
      <c r="H731" s="12">
        <v>70275787</v>
      </c>
      <c r="I731" s="12">
        <v>3</v>
      </c>
      <c r="J731" s="12" t="s">
        <v>13983</v>
      </c>
      <c r="K731" s="12">
        <v>70275653</v>
      </c>
      <c r="L731" s="12">
        <v>70275764</v>
      </c>
      <c r="M731" s="12" t="s">
        <v>13984</v>
      </c>
      <c r="N731" s="12" t="s">
        <v>13985</v>
      </c>
      <c r="O731" s="27">
        <v>70275691</v>
      </c>
      <c r="P731" s="27">
        <v>70275868</v>
      </c>
      <c r="Q731" s="12" t="s">
        <v>33</v>
      </c>
      <c r="R731" s="12">
        <v>0</v>
      </c>
      <c r="S731" s="12" t="s">
        <v>16205</v>
      </c>
      <c r="T731" s="27" t="s">
        <v>108</v>
      </c>
      <c r="U731" s="12" t="s">
        <v>1858</v>
      </c>
      <c r="V731" s="256">
        <v>119.85913312693498</v>
      </c>
      <c r="W731" s="256">
        <v>507.08247422680415</v>
      </c>
    </row>
    <row r="732" spans="1:23" x14ac:dyDescent="0.2">
      <c r="A732" s="12">
        <v>0.99999899999999997</v>
      </c>
      <c r="B732" s="255">
        <v>5</v>
      </c>
      <c r="C732" s="12">
        <v>70275874</v>
      </c>
      <c r="D732" s="12">
        <v>70275891</v>
      </c>
      <c r="E732" s="12">
        <v>4</v>
      </c>
      <c r="F732" s="12" t="s">
        <v>13986</v>
      </c>
      <c r="G732" s="12">
        <v>70275740</v>
      </c>
      <c r="H732" s="12">
        <v>70275761</v>
      </c>
      <c r="I732" s="12">
        <v>3</v>
      </c>
      <c r="J732" s="12" t="s">
        <v>13987</v>
      </c>
      <c r="K732" s="12">
        <v>70275762</v>
      </c>
      <c r="L732" s="12">
        <v>70275873</v>
      </c>
      <c r="M732" s="12" t="s">
        <v>13988</v>
      </c>
      <c r="N732" s="12" t="s">
        <v>13989</v>
      </c>
      <c r="O732" s="27">
        <v>70275691</v>
      </c>
      <c r="P732" s="27">
        <v>70275868</v>
      </c>
      <c r="Q732" s="12" t="s">
        <v>40</v>
      </c>
      <c r="R732" s="12">
        <v>0</v>
      </c>
      <c r="S732" s="12" t="s">
        <v>16206</v>
      </c>
      <c r="T732" s="27" t="s">
        <v>108</v>
      </c>
      <c r="U732" s="12" t="s">
        <v>1859</v>
      </c>
      <c r="V732" s="256">
        <v>262.52321981424149</v>
      </c>
      <c r="W732" s="256">
        <v>858.56542426645524</v>
      </c>
    </row>
    <row r="733" spans="1:23" x14ac:dyDescent="0.2">
      <c r="A733" s="12">
        <v>0.99999899999999997</v>
      </c>
      <c r="B733" s="255">
        <v>5</v>
      </c>
      <c r="C733" s="12">
        <v>70279577</v>
      </c>
      <c r="D733" s="12">
        <v>70279596</v>
      </c>
      <c r="E733" s="12">
        <v>3</v>
      </c>
      <c r="F733" s="12" t="s">
        <v>13990</v>
      </c>
      <c r="G733" s="12">
        <v>70279709</v>
      </c>
      <c r="H733" s="12">
        <v>70279728</v>
      </c>
      <c r="I733" s="12">
        <v>3</v>
      </c>
      <c r="J733" s="12" t="s">
        <v>13991</v>
      </c>
      <c r="K733" s="12">
        <v>70279597</v>
      </c>
      <c r="L733" s="12">
        <v>70279708</v>
      </c>
      <c r="M733" s="12" t="s">
        <v>13992</v>
      </c>
      <c r="N733" s="12" t="s">
        <v>13993</v>
      </c>
      <c r="O733" s="27">
        <v>70279597</v>
      </c>
      <c r="P733" s="27">
        <v>70281718</v>
      </c>
      <c r="Q733" s="12" t="s">
        <v>33</v>
      </c>
      <c r="R733" s="12">
        <v>0</v>
      </c>
      <c r="S733" s="12" t="s">
        <v>16207</v>
      </c>
      <c r="T733" s="27" t="s">
        <v>108</v>
      </c>
      <c r="U733" s="12" t="s">
        <v>1860</v>
      </c>
      <c r="V733" s="256">
        <v>191.25232198142416</v>
      </c>
      <c r="W733" s="256">
        <v>511.50452022204598</v>
      </c>
    </row>
    <row r="734" spans="1:23" x14ac:dyDescent="0.2">
      <c r="A734" s="12">
        <v>0.99999899999999997</v>
      </c>
      <c r="B734" s="255">
        <v>5</v>
      </c>
      <c r="C734" s="12">
        <v>70279819</v>
      </c>
      <c r="D734" s="12">
        <v>70279837</v>
      </c>
      <c r="E734" s="12">
        <v>3</v>
      </c>
      <c r="F734" s="12" t="s">
        <v>13994</v>
      </c>
      <c r="G734" s="12">
        <v>70279686</v>
      </c>
      <c r="H734" s="12">
        <v>70279706</v>
      </c>
      <c r="I734" s="12">
        <v>3</v>
      </c>
      <c r="J734" s="12" t="s">
        <v>13995</v>
      </c>
      <c r="K734" s="12">
        <v>70279707</v>
      </c>
      <c r="L734" s="12">
        <v>70279818</v>
      </c>
      <c r="M734" s="12" t="s">
        <v>13996</v>
      </c>
      <c r="N734" s="12" t="s">
        <v>13997</v>
      </c>
      <c r="O734" s="27">
        <v>70279597</v>
      </c>
      <c r="P734" s="27">
        <v>70281718</v>
      </c>
      <c r="Q734" s="12" t="s">
        <v>40</v>
      </c>
      <c r="R734" s="12">
        <v>0</v>
      </c>
      <c r="S734" s="12" t="s">
        <v>16208</v>
      </c>
      <c r="T734" s="27" t="s">
        <v>108</v>
      </c>
      <c r="U734" s="12" t="s">
        <v>1861</v>
      </c>
      <c r="V734" s="256">
        <v>175.8235294117647</v>
      </c>
      <c r="W734" s="256">
        <v>437.23679619349724</v>
      </c>
    </row>
    <row r="735" spans="1:23" x14ac:dyDescent="0.2">
      <c r="A735" s="12">
        <v>0.99999899999999997</v>
      </c>
      <c r="B735" s="255">
        <v>5</v>
      </c>
      <c r="C735" s="12">
        <v>70279797</v>
      </c>
      <c r="D735" s="12">
        <v>70279816</v>
      </c>
      <c r="E735" s="12">
        <v>3</v>
      </c>
      <c r="F735" s="12" t="s">
        <v>13998</v>
      </c>
      <c r="G735" s="12">
        <v>70279929</v>
      </c>
      <c r="H735" s="12">
        <v>70279948</v>
      </c>
      <c r="I735" s="12">
        <v>3</v>
      </c>
      <c r="J735" s="12" t="s">
        <v>13999</v>
      </c>
      <c r="K735" s="12">
        <v>70279817</v>
      </c>
      <c r="L735" s="12">
        <v>70279928</v>
      </c>
      <c r="M735" s="12" t="s">
        <v>14000</v>
      </c>
      <c r="N735" s="12" t="s">
        <v>14001</v>
      </c>
      <c r="O735" s="27">
        <v>70279597</v>
      </c>
      <c r="P735" s="27">
        <v>70281718</v>
      </c>
      <c r="Q735" s="12" t="s">
        <v>33</v>
      </c>
      <c r="R735" s="12">
        <v>0</v>
      </c>
      <c r="S735" s="12" t="s">
        <v>16209</v>
      </c>
      <c r="T735" s="27" t="s">
        <v>108</v>
      </c>
      <c r="U735" s="12" t="s">
        <v>1862</v>
      </c>
      <c r="V735" s="256">
        <v>244.13467492260062</v>
      </c>
      <c r="W735" s="256">
        <v>786.52513877874708</v>
      </c>
    </row>
    <row r="736" spans="1:23" x14ac:dyDescent="0.2">
      <c r="A736" s="12">
        <v>0.99999899999999997</v>
      </c>
      <c r="B736" s="255">
        <v>5</v>
      </c>
      <c r="C736" s="12">
        <v>70280039</v>
      </c>
      <c r="D736" s="12">
        <v>70280057</v>
      </c>
      <c r="E736" s="12">
        <v>3</v>
      </c>
      <c r="F736" s="12" t="s">
        <v>14002</v>
      </c>
      <c r="G736" s="12">
        <v>70279906</v>
      </c>
      <c r="H736" s="12">
        <v>70279926</v>
      </c>
      <c r="I736" s="12">
        <v>3</v>
      </c>
      <c r="J736" s="12" t="s">
        <v>14003</v>
      </c>
      <c r="K736" s="12">
        <v>70279927</v>
      </c>
      <c r="L736" s="12">
        <v>70280038</v>
      </c>
      <c r="M736" s="12" t="s">
        <v>14004</v>
      </c>
      <c r="N736" s="12" t="s">
        <v>14005</v>
      </c>
      <c r="O736" s="27">
        <v>70279597</v>
      </c>
      <c r="P736" s="27">
        <v>70281718</v>
      </c>
      <c r="Q736" s="12" t="s">
        <v>40</v>
      </c>
      <c r="R736" s="12">
        <v>0</v>
      </c>
      <c r="S736" s="12" t="s">
        <v>16210</v>
      </c>
      <c r="T736" s="27" t="s">
        <v>108</v>
      </c>
      <c r="U736" s="12" t="s">
        <v>1863</v>
      </c>
      <c r="V736" s="256">
        <v>68.670278637770892</v>
      </c>
      <c r="W736" s="256">
        <v>185.69881046788262</v>
      </c>
    </row>
    <row r="737" spans="1:23" x14ac:dyDescent="0.2">
      <c r="A737" s="12">
        <v>0.99999899999999997</v>
      </c>
      <c r="B737" s="255">
        <v>5</v>
      </c>
      <c r="C737" s="12">
        <v>70280019</v>
      </c>
      <c r="D737" s="12">
        <v>70280036</v>
      </c>
      <c r="E737" s="12">
        <v>3</v>
      </c>
      <c r="F737" s="12" t="s">
        <v>14006</v>
      </c>
      <c r="G737" s="12">
        <v>70280149</v>
      </c>
      <c r="H737" s="12">
        <v>70280170</v>
      </c>
      <c r="I737" s="12">
        <v>3</v>
      </c>
      <c r="J737" s="12" t="s">
        <v>14007</v>
      </c>
      <c r="K737" s="12">
        <v>70280037</v>
      </c>
      <c r="L737" s="12">
        <v>70280148</v>
      </c>
      <c r="M737" s="12" t="s">
        <v>14008</v>
      </c>
      <c r="N737" s="12" t="s">
        <v>14009</v>
      </c>
      <c r="O737" s="27">
        <v>70279597</v>
      </c>
      <c r="P737" s="27">
        <v>70281718</v>
      </c>
      <c r="Q737" s="12" t="s">
        <v>33</v>
      </c>
      <c r="R737" s="12">
        <v>0</v>
      </c>
      <c r="S737" s="12" t="s">
        <v>16211</v>
      </c>
      <c r="T737" s="27" t="s">
        <v>108</v>
      </c>
      <c r="U737" s="12" t="s">
        <v>1864</v>
      </c>
      <c r="V737" s="256">
        <v>269.3250773993808</v>
      </c>
      <c r="W737" s="256">
        <v>794.31879460745438</v>
      </c>
    </row>
    <row r="738" spans="1:23" x14ac:dyDescent="0.2">
      <c r="A738" s="12">
        <v>0.99999899999999997</v>
      </c>
      <c r="B738" s="255">
        <v>5</v>
      </c>
      <c r="C738" s="12">
        <v>70280259</v>
      </c>
      <c r="D738" s="12">
        <v>70280276</v>
      </c>
      <c r="E738" s="12">
        <v>3</v>
      </c>
      <c r="F738" s="12" t="s">
        <v>14010</v>
      </c>
      <c r="G738" s="12">
        <v>70280125</v>
      </c>
      <c r="H738" s="12">
        <v>70280146</v>
      </c>
      <c r="I738" s="12">
        <v>3</v>
      </c>
      <c r="J738" s="12" t="s">
        <v>14011</v>
      </c>
      <c r="K738" s="12">
        <v>70280147</v>
      </c>
      <c r="L738" s="12">
        <v>70280258</v>
      </c>
      <c r="M738" s="12" t="s">
        <v>14012</v>
      </c>
      <c r="N738" s="12" t="s">
        <v>14013</v>
      </c>
      <c r="O738" s="27">
        <v>70279597</v>
      </c>
      <c r="P738" s="27">
        <v>70281718</v>
      </c>
      <c r="Q738" s="12" t="s">
        <v>40</v>
      </c>
      <c r="R738" s="12">
        <v>0</v>
      </c>
      <c r="S738" s="12" t="s">
        <v>16212</v>
      </c>
      <c r="T738" s="27" t="s">
        <v>108</v>
      </c>
      <c r="U738" s="12" t="s">
        <v>1865</v>
      </c>
      <c r="V738" s="256">
        <v>212.49535603715171</v>
      </c>
      <c r="W738" s="256">
        <v>487.62950039651071</v>
      </c>
    </row>
    <row r="739" spans="1:23" x14ac:dyDescent="0.2">
      <c r="A739" s="12">
        <v>0.99999899999999997</v>
      </c>
      <c r="B739" s="255">
        <v>5</v>
      </c>
      <c r="C739" s="12">
        <v>70280222</v>
      </c>
      <c r="D739" s="12">
        <v>70280240</v>
      </c>
      <c r="E739" s="12">
        <v>3</v>
      </c>
      <c r="F739" s="12" t="s">
        <v>14014</v>
      </c>
      <c r="G739" s="12">
        <v>70280353</v>
      </c>
      <c r="H739" s="12">
        <v>70280373</v>
      </c>
      <c r="I739" s="12">
        <v>3</v>
      </c>
      <c r="J739" s="12" t="s">
        <v>14015</v>
      </c>
      <c r="K739" s="12">
        <v>70280241</v>
      </c>
      <c r="L739" s="12">
        <v>70280352</v>
      </c>
      <c r="M739" s="12" t="s">
        <v>14016</v>
      </c>
      <c r="N739" s="12" t="s">
        <v>14017</v>
      </c>
      <c r="O739" s="27">
        <v>70279597</v>
      </c>
      <c r="P739" s="27">
        <v>70281718</v>
      </c>
      <c r="Q739" s="12" t="s">
        <v>33</v>
      </c>
      <c r="R739" s="12">
        <v>0</v>
      </c>
      <c r="S739" s="12" t="s">
        <v>16213</v>
      </c>
      <c r="T739" s="27" t="s">
        <v>108</v>
      </c>
      <c r="U739" s="12" t="s">
        <v>1866</v>
      </c>
      <c r="V739" s="256">
        <v>168.13622291021673</v>
      </c>
      <c r="W739" s="256">
        <v>514.01395717684375</v>
      </c>
    </row>
    <row r="740" spans="1:23" x14ac:dyDescent="0.2">
      <c r="A740" s="12">
        <v>0.99999899999999997</v>
      </c>
      <c r="B740" s="255">
        <v>5</v>
      </c>
      <c r="C740" s="12">
        <v>70280463</v>
      </c>
      <c r="D740" s="12">
        <v>70280479</v>
      </c>
      <c r="E740" s="12">
        <v>3</v>
      </c>
      <c r="F740" s="12" t="s">
        <v>14018</v>
      </c>
      <c r="G740" s="12">
        <v>70280328</v>
      </c>
      <c r="H740" s="12">
        <v>70280350</v>
      </c>
      <c r="I740" s="12">
        <v>3</v>
      </c>
      <c r="J740" s="12" t="s">
        <v>14019</v>
      </c>
      <c r="K740" s="12">
        <v>70280351</v>
      </c>
      <c r="L740" s="12">
        <v>70280462</v>
      </c>
      <c r="M740" s="12" t="s">
        <v>14020</v>
      </c>
      <c r="N740" s="12" t="s">
        <v>14021</v>
      </c>
      <c r="O740" s="27">
        <v>70279597</v>
      </c>
      <c r="P740" s="27">
        <v>70281718</v>
      </c>
      <c r="Q740" s="12" t="s">
        <v>40</v>
      </c>
      <c r="R740" s="12">
        <v>0</v>
      </c>
      <c r="S740" s="12" t="s">
        <v>16214</v>
      </c>
      <c r="T740" s="27" t="s">
        <v>108</v>
      </c>
      <c r="U740" s="12" t="s">
        <v>1867</v>
      </c>
      <c r="V740" s="256">
        <v>242.15789473684211</v>
      </c>
      <c r="W740" s="256">
        <v>934.56225218080885</v>
      </c>
    </row>
    <row r="741" spans="1:23" x14ac:dyDescent="0.2">
      <c r="A741" s="12">
        <v>0.99999899999999997</v>
      </c>
      <c r="B741" s="255">
        <v>5</v>
      </c>
      <c r="C741" s="12">
        <v>70280439</v>
      </c>
      <c r="D741" s="12">
        <v>70280456</v>
      </c>
      <c r="E741" s="12">
        <v>3</v>
      </c>
      <c r="F741" s="12" t="s">
        <v>14022</v>
      </c>
      <c r="G741" s="12">
        <v>70280569</v>
      </c>
      <c r="H741" s="12">
        <v>70280590</v>
      </c>
      <c r="I741" s="12">
        <v>3</v>
      </c>
      <c r="J741" s="12" t="s">
        <v>14023</v>
      </c>
      <c r="K741" s="12">
        <v>70280457</v>
      </c>
      <c r="L741" s="12">
        <v>70280568</v>
      </c>
      <c r="M741" s="12" t="s">
        <v>14024</v>
      </c>
      <c r="N741" s="12" t="s">
        <v>14025</v>
      </c>
      <c r="O741" s="27">
        <v>70279597</v>
      </c>
      <c r="P741" s="27">
        <v>70281718</v>
      </c>
      <c r="Q741" s="12" t="s">
        <v>33</v>
      </c>
      <c r="R741" s="12">
        <v>0</v>
      </c>
      <c r="S741" s="12" t="s">
        <v>16215</v>
      </c>
      <c r="T741" s="27" t="s">
        <v>108</v>
      </c>
      <c r="U741" s="12" t="s">
        <v>1868</v>
      </c>
      <c r="V741" s="256">
        <v>175.06965944272446</v>
      </c>
      <c r="W741" s="256">
        <v>501.03346550356861</v>
      </c>
    </row>
    <row r="742" spans="1:23" x14ac:dyDescent="0.2">
      <c r="A742" s="12">
        <v>0.99999899999999997</v>
      </c>
      <c r="B742" s="255">
        <v>5</v>
      </c>
      <c r="C742" s="12">
        <v>70280653</v>
      </c>
      <c r="D742" s="12">
        <v>70280670</v>
      </c>
      <c r="E742" s="12">
        <v>3</v>
      </c>
      <c r="F742" s="12" t="s">
        <v>14026</v>
      </c>
      <c r="G742" s="12">
        <v>70280519</v>
      </c>
      <c r="H742" s="12">
        <v>70280540</v>
      </c>
      <c r="I742" s="12">
        <v>3</v>
      </c>
      <c r="J742" s="12" t="s">
        <v>14027</v>
      </c>
      <c r="K742" s="12">
        <v>70280541</v>
      </c>
      <c r="L742" s="12">
        <v>70280652</v>
      </c>
      <c r="M742" s="12" t="s">
        <v>14028</v>
      </c>
      <c r="N742" s="12" t="s">
        <v>14029</v>
      </c>
      <c r="O742" s="27">
        <v>70279597</v>
      </c>
      <c r="P742" s="27">
        <v>70281718</v>
      </c>
      <c r="Q742" s="12" t="s">
        <v>40</v>
      </c>
      <c r="R742" s="12">
        <v>0</v>
      </c>
      <c r="S742" s="12" t="s">
        <v>16216</v>
      </c>
      <c r="T742" s="27" t="s">
        <v>108</v>
      </c>
      <c r="U742" s="12" t="s">
        <v>1869</v>
      </c>
      <c r="V742" s="256">
        <v>207.92414860681114</v>
      </c>
      <c r="W742" s="256">
        <v>538.18350515463919</v>
      </c>
    </row>
    <row r="743" spans="1:23" x14ac:dyDescent="0.2">
      <c r="A743" s="12">
        <v>0.99999899999999997</v>
      </c>
      <c r="B743" s="255">
        <v>5</v>
      </c>
      <c r="C743" s="12">
        <v>70280634</v>
      </c>
      <c r="D743" s="12">
        <v>70280651</v>
      </c>
      <c r="E743" s="12">
        <v>3</v>
      </c>
      <c r="F743" s="12" t="s">
        <v>14030</v>
      </c>
      <c r="G743" s="12">
        <v>70280764</v>
      </c>
      <c r="H743" s="12">
        <v>70280785</v>
      </c>
      <c r="I743" s="12">
        <v>3</v>
      </c>
      <c r="J743" s="12" t="s">
        <v>14031</v>
      </c>
      <c r="K743" s="12">
        <v>70280652</v>
      </c>
      <c r="L743" s="12">
        <v>70280763</v>
      </c>
      <c r="M743" s="12" t="s">
        <v>14032</v>
      </c>
      <c r="N743" s="12" t="s">
        <v>14033</v>
      </c>
      <c r="O743" s="27">
        <v>70279597</v>
      </c>
      <c r="P743" s="27">
        <v>70281718</v>
      </c>
      <c r="Q743" s="12" t="s">
        <v>33</v>
      </c>
      <c r="R743" s="12">
        <v>0</v>
      </c>
      <c r="S743" s="12" t="s">
        <v>16217</v>
      </c>
      <c r="T743" s="27" t="s">
        <v>108</v>
      </c>
      <c r="U743" s="12" t="s">
        <v>1870</v>
      </c>
      <c r="V743" s="256">
        <v>82.267801857585141</v>
      </c>
      <c r="W743" s="256">
        <v>235.98651863600318</v>
      </c>
    </row>
    <row r="744" spans="1:23" x14ac:dyDescent="0.2">
      <c r="A744" s="12">
        <v>0.99999899999999997</v>
      </c>
      <c r="B744" s="255">
        <v>5</v>
      </c>
      <c r="C744" s="12">
        <v>70280872</v>
      </c>
      <c r="D744" s="12">
        <v>70280889</v>
      </c>
      <c r="E744" s="12">
        <v>3</v>
      </c>
      <c r="F744" s="12" t="s">
        <v>14034</v>
      </c>
      <c r="G744" s="12">
        <v>70280738</v>
      </c>
      <c r="H744" s="12">
        <v>70280759</v>
      </c>
      <c r="I744" s="12">
        <v>3</v>
      </c>
      <c r="J744" s="12" t="s">
        <v>14035</v>
      </c>
      <c r="K744" s="12">
        <v>70280760</v>
      </c>
      <c r="L744" s="12">
        <v>70280871</v>
      </c>
      <c r="M744" s="12" t="s">
        <v>14036</v>
      </c>
      <c r="N744" s="12" t="s">
        <v>14037</v>
      </c>
      <c r="O744" s="27">
        <v>70279597</v>
      </c>
      <c r="P744" s="27">
        <v>70281718</v>
      </c>
      <c r="Q744" s="12" t="s">
        <v>40</v>
      </c>
      <c r="R744" s="12">
        <v>0</v>
      </c>
      <c r="S744" s="12" t="s">
        <v>16218</v>
      </c>
      <c r="T744" s="27" t="s">
        <v>108</v>
      </c>
      <c r="U744" s="12" t="s">
        <v>1871</v>
      </c>
      <c r="V744" s="256">
        <v>191.00154798761611</v>
      </c>
      <c r="W744" s="256">
        <v>435.36812053925456</v>
      </c>
    </row>
    <row r="745" spans="1:23" x14ac:dyDescent="0.2">
      <c r="A745" s="12">
        <v>0.99999899999999997</v>
      </c>
      <c r="B745" s="255">
        <v>5</v>
      </c>
      <c r="C745" s="12">
        <v>70280850</v>
      </c>
      <c r="D745" s="12">
        <v>70280866</v>
      </c>
      <c r="E745" s="12">
        <v>3</v>
      </c>
      <c r="F745" s="12" t="s">
        <v>14038</v>
      </c>
      <c r="G745" s="12">
        <v>70280979</v>
      </c>
      <c r="H745" s="12">
        <v>70281001</v>
      </c>
      <c r="I745" s="12">
        <v>3</v>
      </c>
      <c r="J745" s="12" t="s">
        <v>14039</v>
      </c>
      <c r="K745" s="12">
        <v>70280867</v>
      </c>
      <c r="L745" s="12">
        <v>70280978</v>
      </c>
      <c r="M745" s="12" t="s">
        <v>14040</v>
      </c>
      <c r="N745" s="12" t="s">
        <v>14041</v>
      </c>
      <c r="O745" s="27">
        <v>70279597</v>
      </c>
      <c r="P745" s="27">
        <v>70281718</v>
      </c>
      <c r="Q745" s="12" t="s">
        <v>33</v>
      </c>
      <c r="R745" s="12">
        <v>0</v>
      </c>
      <c r="S745" s="12" t="s">
        <v>16219</v>
      </c>
      <c r="T745" s="27" t="s">
        <v>108</v>
      </c>
      <c r="U745" s="12" t="s">
        <v>1872</v>
      </c>
      <c r="V745" s="256">
        <v>61.388544891640869</v>
      </c>
      <c r="W745" s="256">
        <v>245.62505947660586</v>
      </c>
    </row>
    <row r="746" spans="1:23" x14ac:dyDescent="0.2">
      <c r="A746" s="12">
        <v>0.99999899999999997</v>
      </c>
      <c r="B746" s="255">
        <v>5</v>
      </c>
      <c r="C746" s="12">
        <v>70281090</v>
      </c>
      <c r="D746" s="12">
        <v>70281106</v>
      </c>
      <c r="E746" s="12">
        <v>3</v>
      </c>
      <c r="F746" s="12" t="s">
        <v>14042</v>
      </c>
      <c r="G746" s="12">
        <v>70280955</v>
      </c>
      <c r="H746" s="12">
        <v>70280977</v>
      </c>
      <c r="I746" s="12">
        <v>3</v>
      </c>
      <c r="J746" s="12" t="s">
        <v>14043</v>
      </c>
      <c r="K746" s="12">
        <v>70280978</v>
      </c>
      <c r="L746" s="12">
        <v>70281089</v>
      </c>
      <c r="M746" s="12" t="s">
        <v>14044</v>
      </c>
      <c r="N746" s="12" t="s">
        <v>14045</v>
      </c>
      <c r="O746" s="27">
        <v>70279597</v>
      </c>
      <c r="P746" s="27">
        <v>70281718</v>
      </c>
      <c r="Q746" s="12" t="s">
        <v>40</v>
      </c>
      <c r="R746" s="12">
        <v>0</v>
      </c>
      <c r="S746" s="12" t="s">
        <v>16220</v>
      </c>
      <c r="T746" s="27" t="s">
        <v>108</v>
      </c>
      <c r="U746" s="12" t="s">
        <v>1873</v>
      </c>
      <c r="V746" s="256">
        <v>92.981424148606806</v>
      </c>
      <c r="W746" s="256">
        <v>302.62109436954796</v>
      </c>
    </row>
    <row r="747" spans="1:23" x14ac:dyDescent="0.2">
      <c r="A747" s="12">
        <v>0.99999899999999997</v>
      </c>
      <c r="B747" s="255">
        <v>5</v>
      </c>
      <c r="C747" s="12">
        <v>70281027</v>
      </c>
      <c r="D747" s="12">
        <v>70281043</v>
      </c>
      <c r="E747" s="12">
        <v>3</v>
      </c>
      <c r="F747" s="12" t="s">
        <v>14046</v>
      </c>
      <c r="G747" s="12">
        <v>70281156</v>
      </c>
      <c r="H747" s="12">
        <v>70281178</v>
      </c>
      <c r="I747" s="12">
        <v>3</v>
      </c>
      <c r="J747" s="12" t="s">
        <v>14047</v>
      </c>
      <c r="K747" s="12">
        <v>70281044</v>
      </c>
      <c r="L747" s="12">
        <v>70281155</v>
      </c>
      <c r="M747" s="12" t="s">
        <v>14048</v>
      </c>
      <c r="N747" s="12" t="s">
        <v>14049</v>
      </c>
      <c r="O747" s="27">
        <v>70279597</v>
      </c>
      <c r="P747" s="27">
        <v>70281718</v>
      </c>
      <c r="Q747" s="12" t="s">
        <v>33</v>
      </c>
      <c r="R747" s="12">
        <v>0</v>
      </c>
      <c r="S747" s="12" t="s">
        <v>16221</v>
      </c>
      <c r="T747" s="27" t="s">
        <v>108</v>
      </c>
      <c r="U747" s="12" t="s">
        <v>1874</v>
      </c>
      <c r="V747" s="256">
        <v>24.571207430340557</v>
      </c>
      <c r="W747" s="256">
        <v>81.239333862014277</v>
      </c>
    </row>
    <row r="748" spans="1:23" x14ac:dyDescent="0.2">
      <c r="A748" s="12">
        <v>0.99999899999999997</v>
      </c>
      <c r="B748" s="255">
        <v>5</v>
      </c>
      <c r="C748" s="12">
        <v>70281255</v>
      </c>
      <c r="D748" s="12">
        <v>70281272</v>
      </c>
      <c r="E748" s="12">
        <v>3</v>
      </c>
      <c r="F748" s="12" t="s">
        <v>14050</v>
      </c>
      <c r="G748" s="12">
        <v>70281121</v>
      </c>
      <c r="H748" s="12">
        <v>70281142</v>
      </c>
      <c r="I748" s="12">
        <v>3</v>
      </c>
      <c r="J748" s="12" t="s">
        <v>14051</v>
      </c>
      <c r="K748" s="12">
        <v>70281143</v>
      </c>
      <c r="L748" s="12">
        <v>70281254</v>
      </c>
      <c r="M748" s="12" t="s">
        <v>14052</v>
      </c>
      <c r="N748" s="12" t="s">
        <v>14053</v>
      </c>
      <c r="O748" s="27">
        <v>70279597</v>
      </c>
      <c r="P748" s="27">
        <v>70281718</v>
      </c>
      <c r="Q748" s="12" t="s">
        <v>40</v>
      </c>
      <c r="R748" s="12">
        <v>0</v>
      </c>
      <c r="S748" s="12" t="s">
        <v>16222</v>
      </c>
      <c r="T748" s="27" t="s">
        <v>108</v>
      </c>
      <c r="U748" s="12" t="s">
        <v>1875</v>
      </c>
      <c r="V748" s="256">
        <v>147.58668730650155</v>
      </c>
      <c r="W748" s="256">
        <v>337.02759714512291</v>
      </c>
    </row>
    <row r="749" spans="1:23" x14ac:dyDescent="0.2">
      <c r="A749" s="12">
        <v>0.99999899999999997</v>
      </c>
      <c r="B749" s="255">
        <v>5</v>
      </c>
      <c r="C749" s="12">
        <v>70281232</v>
      </c>
      <c r="D749" s="12">
        <v>70281251</v>
      </c>
      <c r="E749" s="12">
        <v>3</v>
      </c>
      <c r="F749" s="12" t="s">
        <v>14054</v>
      </c>
      <c r="G749" s="12">
        <v>70281364</v>
      </c>
      <c r="H749" s="12">
        <v>70281383</v>
      </c>
      <c r="I749" s="12">
        <v>3</v>
      </c>
      <c r="J749" s="12" t="s">
        <v>14055</v>
      </c>
      <c r="K749" s="12">
        <v>70281252</v>
      </c>
      <c r="L749" s="12">
        <v>70281363</v>
      </c>
      <c r="M749" s="12" t="s">
        <v>14056</v>
      </c>
      <c r="N749" s="12" t="s">
        <v>14057</v>
      </c>
      <c r="O749" s="27">
        <v>70279597</v>
      </c>
      <c r="P749" s="27">
        <v>70281718</v>
      </c>
      <c r="Q749" s="12" t="s">
        <v>33</v>
      </c>
      <c r="R749" s="12">
        <v>0</v>
      </c>
      <c r="S749" s="12" t="s">
        <v>16223</v>
      </c>
      <c r="T749" s="27" t="s">
        <v>108</v>
      </c>
      <c r="U749" s="12" t="s">
        <v>1876</v>
      </c>
      <c r="V749" s="256">
        <v>163.79256965944273</v>
      </c>
      <c r="W749" s="256">
        <v>447.41094369547977</v>
      </c>
    </row>
    <row r="750" spans="1:23" x14ac:dyDescent="0.2">
      <c r="A750" s="12">
        <v>0.99999899999999997</v>
      </c>
      <c r="B750" s="255">
        <v>5</v>
      </c>
      <c r="C750" s="12">
        <v>70281475</v>
      </c>
      <c r="D750" s="12">
        <v>70281492</v>
      </c>
      <c r="E750" s="12">
        <v>4</v>
      </c>
      <c r="F750" s="12" t="s">
        <v>14058</v>
      </c>
      <c r="G750" s="12">
        <v>70281341</v>
      </c>
      <c r="H750" s="12">
        <v>70281362</v>
      </c>
      <c r="I750" s="12">
        <v>3</v>
      </c>
      <c r="J750" s="12" t="s">
        <v>14059</v>
      </c>
      <c r="K750" s="12">
        <v>70281363</v>
      </c>
      <c r="L750" s="12">
        <v>70281474</v>
      </c>
      <c r="M750" s="12" t="s">
        <v>14060</v>
      </c>
      <c r="N750" s="12" t="s">
        <v>14061</v>
      </c>
      <c r="O750" s="27">
        <v>70279597</v>
      </c>
      <c r="P750" s="27">
        <v>70281718</v>
      </c>
      <c r="Q750" s="12" t="s">
        <v>40</v>
      </c>
      <c r="R750" s="12">
        <v>0</v>
      </c>
      <c r="S750" s="12" t="s">
        <v>16224</v>
      </c>
      <c r="T750" s="27" t="s">
        <v>108</v>
      </c>
      <c r="U750" s="12" t="s">
        <v>1877</v>
      </c>
      <c r="V750" s="256">
        <v>226.87925696594428</v>
      </c>
      <c r="W750" s="256">
        <v>474.08136399682792</v>
      </c>
    </row>
    <row r="751" spans="1:23" x14ac:dyDescent="0.2">
      <c r="A751" s="12">
        <v>0.99999899999999997</v>
      </c>
      <c r="B751" s="255">
        <v>5</v>
      </c>
      <c r="C751" s="12">
        <v>70281431</v>
      </c>
      <c r="D751" s="12">
        <v>70281448</v>
      </c>
      <c r="E751" s="12">
        <v>3</v>
      </c>
      <c r="F751" s="12" t="s">
        <v>14062</v>
      </c>
      <c r="G751" s="12">
        <v>70281561</v>
      </c>
      <c r="H751" s="12">
        <v>70281582</v>
      </c>
      <c r="I751" s="12">
        <v>3</v>
      </c>
      <c r="J751" s="12" t="s">
        <v>14063</v>
      </c>
      <c r="K751" s="12">
        <v>70281449</v>
      </c>
      <c r="L751" s="12">
        <v>70281560</v>
      </c>
      <c r="M751" s="12" t="s">
        <v>14064</v>
      </c>
      <c r="N751" s="12" t="s">
        <v>14065</v>
      </c>
      <c r="O751" s="27">
        <v>70279597</v>
      </c>
      <c r="P751" s="27">
        <v>70281718</v>
      </c>
      <c r="Q751" s="12" t="s">
        <v>33</v>
      </c>
      <c r="R751" s="12">
        <v>0</v>
      </c>
      <c r="S751" s="12" t="s">
        <v>16225</v>
      </c>
      <c r="T751" s="27" t="s">
        <v>108</v>
      </c>
      <c r="U751" s="12" t="s">
        <v>1878</v>
      </c>
      <c r="V751" s="256">
        <v>173.59133126934984</v>
      </c>
      <c r="W751" s="256">
        <v>359.58747026169709</v>
      </c>
    </row>
    <row r="752" spans="1:23" x14ac:dyDescent="0.2">
      <c r="A752" s="12">
        <v>0.99999899999999997</v>
      </c>
      <c r="B752" s="255">
        <v>5</v>
      </c>
      <c r="C752" s="12">
        <v>70281668</v>
      </c>
      <c r="D752" s="12">
        <v>70281686</v>
      </c>
      <c r="E752" s="12">
        <v>3</v>
      </c>
      <c r="F752" s="12" t="s">
        <v>14066</v>
      </c>
      <c r="G752" s="12">
        <v>70281535</v>
      </c>
      <c r="H752" s="12">
        <v>70281555</v>
      </c>
      <c r="I752" s="12">
        <v>3</v>
      </c>
      <c r="J752" s="12" t="s">
        <v>14067</v>
      </c>
      <c r="K752" s="12">
        <v>70281556</v>
      </c>
      <c r="L752" s="12">
        <v>70281667</v>
      </c>
      <c r="M752" s="12" t="s">
        <v>14068</v>
      </c>
      <c r="N752" s="12" t="s">
        <v>14069</v>
      </c>
      <c r="O752" s="27">
        <v>70279597</v>
      </c>
      <c r="P752" s="27">
        <v>70281718</v>
      </c>
      <c r="Q752" s="12" t="s">
        <v>40</v>
      </c>
      <c r="R752" s="12">
        <v>0</v>
      </c>
      <c r="S752" s="12" t="s">
        <v>16226</v>
      </c>
      <c r="T752" s="27" t="s">
        <v>108</v>
      </c>
      <c r="U752" s="12" t="s">
        <v>1879</v>
      </c>
      <c r="V752" s="256">
        <v>160.17956656346749</v>
      </c>
      <c r="W752" s="256">
        <v>448.32640761300553</v>
      </c>
    </row>
    <row r="753" spans="1:23" x14ac:dyDescent="0.2">
      <c r="A753" s="12">
        <v>0.99999899999999997</v>
      </c>
      <c r="B753" s="255">
        <v>5</v>
      </c>
      <c r="C753" s="12">
        <v>70281649</v>
      </c>
      <c r="D753" s="12">
        <v>70281666</v>
      </c>
      <c r="E753" s="12">
        <v>4</v>
      </c>
      <c r="F753" s="12" t="s">
        <v>14070</v>
      </c>
      <c r="G753" s="12">
        <v>70281779</v>
      </c>
      <c r="H753" s="12">
        <v>70281800</v>
      </c>
      <c r="I753" s="12">
        <v>3</v>
      </c>
      <c r="J753" s="12" t="s">
        <v>14071</v>
      </c>
      <c r="K753" s="12">
        <v>70281667</v>
      </c>
      <c r="L753" s="12">
        <v>70281778</v>
      </c>
      <c r="M753" s="12" t="s">
        <v>14072</v>
      </c>
      <c r="N753" s="12" t="s">
        <v>14073</v>
      </c>
      <c r="O753" s="27">
        <v>70279597</v>
      </c>
      <c r="P753" s="27">
        <v>70281718</v>
      </c>
      <c r="Q753" s="12" t="s">
        <v>33</v>
      </c>
      <c r="R753" s="12">
        <v>0</v>
      </c>
      <c r="S753" s="12" t="s">
        <v>16227</v>
      </c>
      <c r="T753" s="27" t="s">
        <v>108</v>
      </c>
      <c r="U753" s="12" t="s">
        <v>1880</v>
      </c>
      <c r="V753" s="256">
        <v>86.255417956656345</v>
      </c>
      <c r="W753" s="256">
        <v>262.81744647105472</v>
      </c>
    </row>
    <row r="754" spans="1:23" x14ac:dyDescent="0.2">
      <c r="A754" s="12">
        <v>0.9</v>
      </c>
      <c r="B754" s="255">
        <v>5</v>
      </c>
      <c r="C754" s="12">
        <v>70282534</v>
      </c>
      <c r="D754" s="12">
        <v>70282549</v>
      </c>
      <c r="E754" s="12">
        <v>4</v>
      </c>
      <c r="F754" s="12" t="s">
        <v>14074</v>
      </c>
      <c r="G754" s="12">
        <v>70282662</v>
      </c>
      <c r="H754" s="12">
        <v>70282685</v>
      </c>
      <c r="I754" s="12">
        <v>3</v>
      </c>
      <c r="J754" s="12" t="s">
        <v>14075</v>
      </c>
      <c r="K754" s="12">
        <v>70282550</v>
      </c>
      <c r="L754" s="12">
        <v>70282661</v>
      </c>
      <c r="M754" s="12" t="s">
        <v>14076</v>
      </c>
      <c r="N754" s="12" t="s">
        <v>14077</v>
      </c>
      <c r="O754" s="27">
        <v>70282567</v>
      </c>
      <c r="P754" s="27">
        <v>70282634</v>
      </c>
      <c r="Q754" s="12" t="s">
        <v>33</v>
      </c>
      <c r="R754" s="12">
        <v>0</v>
      </c>
      <c r="S754" s="12" t="s">
        <v>16228</v>
      </c>
      <c r="T754" s="27" t="s">
        <v>108</v>
      </c>
      <c r="U754" s="12" t="s">
        <v>1881</v>
      </c>
      <c r="V754" s="256">
        <v>117.07430340557275</v>
      </c>
      <c r="W754" s="256">
        <v>284.83901665344962</v>
      </c>
    </row>
    <row r="755" spans="1:23" x14ac:dyDescent="0.2">
      <c r="A755" s="12">
        <v>0.97499999999999998</v>
      </c>
      <c r="B755" s="255">
        <v>5</v>
      </c>
      <c r="C755" s="12">
        <v>70282628</v>
      </c>
      <c r="D755" s="12">
        <v>70282647</v>
      </c>
      <c r="E755" s="12">
        <v>3</v>
      </c>
      <c r="F755" s="12" t="s">
        <v>14078</v>
      </c>
      <c r="G755" s="12">
        <v>70282496</v>
      </c>
      <c r="H755" s="12">
        <v>70282515</v>
      </c>
      <c r="I755" s="12">
        <v>3</v>
      </c>
      <c r="J755" s="12" t="s">
        <v>14079</v>
      </c>
      <c r="K755" s="12">
        <v>70282516</v>
      </c>
      <c r="L755" s="12">
        <v>70282627</v>
      </c>
      <c r="M755" s="12" t="s">
        <v>14080</v>
      </c>
      <c r="N755" s="12" t="s">
        <v>14081</v>
      </c>
      <c r="O755" s="27">
        <v>70282567</v>
      </c>
      <c r="P755" s="27">
        <v>70282634</v>
      </c>
      <c r="Q755" s="12" t="s">
        <v>40</v>
      </c>
      <c r="R755" s="12">
        <v>0</v>
      </c>
      <c r="S755" s="12" t="s">
        <v>16229</v>
      </c>
      <c r="T755" s="27" t="s">
        <v>108</v>
      </c>
      <c r="U755" s="12" t="s">
        <v>1882</v>
      </c>
      <c r="V755" s="256">
        <v>40.195046439628484</v>
      </c>
      <c r="W755" s="256">
        <v>1323.3257731958763</v>
      </c>
    </row>
    <row r="756" spans="1:23" x14ac:dyDescent="0.2">
      <c r="A756" s="12">
        <v>0.97499999999999998</v>
      </c>
      <c r="B756" s="255">
        <v>5</v>
      </c>
      <c r="C756" s="12">
        <v>70283542</v>
      </c>
      <c r="D756" s="12">
        <v>70283559</v>
      </c>
      <c r="E756" s="12">
        <v>3</v>
      </c>
      <c r="F756" s="12" t="s">
        <v>14082</v>
      </c>
      <c r="G756" s="12">
        <v>70283672</v>
      </c>
      <c r="H756" s="12">
        <v>70283693</v>
      </c>
      <c r="I756" s="12">
        <v>3</v>
      </c>
      <c r="J756" s="12" t="s">
        <v>14083</v>
      </c>
      <c r="K756" s="12">
        <v>70283560</v>
      </c>
      <c r="L756" s="12">
        <v>70283671</v>
      </c>
      <c r="M756" s="12" t="s">
        <v>14084</v>
      </c>
      <c r="N756" s="12" t="s">
        <v>14085</v>
      </c>
      <c r="O756" s="27">
        <v>70283615</v>
      </c>
      <c r="P756" s="27">
        <v>70283706</v>
      </c>
      <c r="Q756" s="12" t="s">
        <v>33</v>
      </c>
      <c r="R756" s="12">
        <v>0</v>
      </c>
      <c r="S756" s="12" t="s">
        <v>16230</v>
      </c>
      <c r="T756" s="27" t="s">
        <v>108</v>
      </c>
      <c r="U756" s="12" t="s">
        <v>1883</v>
      </c>
      <c r="V756" s="256">
        <v>103.27244582043343</v>
      </c>
      <c r="W756" s="256">
        <v>308.15749405233942</v>
      </c>
    </row>
    <row r="757" spans="1:23" x14ac:dyDescent="0.2">
      <c r="A757" s="12">
        <v>0.99999899999999997</v>
      </c>
      <c r="B757" s="255">
        <v>5</v>
      </c>
      <c r="C757" s="12">
        <v>70283758</v>
      </c>
      <c r="D757" s="12">
        <v>70283777</v>
      </c>
      <c r="E757" s="12">
        <v>7</v>
      </c>
      <c r="F757" s="12" t="s">
        <v>14086</v>
      </c>
      <c r="G757" s="12">
        <v>70283626</v>
      </c>
      <c r="H757" s="12">
        <v>70283645</v>
      </c>
      <c r="I757" s="12">
        <v>3</v>
      </c>
      <c r="J757" s="12" t="s">
        <v>14087</v>
      </c>
      <c r="K757" s="12">
        <v>70283646</v>
      </c>
      <c r="L757" s="12">
        <v>70283757</v>
      </c>
      <c r="M757" s="12" t="s">
        <v>14088</v>
      </c>
      <c r="N757" s="12" t="s">
        <v>14089</v>
      </c>
      <c r="O757" s="27">
        <v>70283615</v>
      </c>
      <c r="P757" s="27">
        <v>70283706</v>
      </c>
      <c r="Q757" s="12" t="s">
        <v>40</v>
      </c>
      <c r="R757" s="12">
        <v>0</v>
      </c>
      <c r="S757" s="12" t="s">
        <v>16231</v>
      </c>
      <c r="T757" s="27" t="s">
        <v>108</v>
      </c>
      <c r="U757" s="12" t="s">
        <v>1884</v>
      </c>
      <c r="V757" s="256">
        <v>289.69504643962847</v>
      </c>
      <c r="W757" s="256">
        <v>823.69310071371922</v>
      </c>
    </row>
    <row r="758" spans="1:23" x14ac:dyDescent="0.2">
      <c r="A758" s="12">
        <v>0.99999899999999997</v>
      </c>
      <c r="B758" s="255">
        <v>5</v>
      </c>
      <c r="C758" s="12">
        <v>70294503</v>
      </c>
      <c r="D758" s="12">
        <v>70294520</v>
      </c>
      <c r="E758" s="12">
        <v>5</v>
      </c>
      <c r="F758" s="12" t="s">
        <v>14090</v>
      </c>
      <c r="G758" s="12">
        <v>70294633</v>
      </c>
      <c r="H758" s="12">
        <v>70294654</v>
      </c>
      <c r="I758" s="12">
        <v>5</v>
      </c>
      <c r="J758" s="12" t="s">
        <v>14091</v>
      </c>
      <c r="K758" s="12">
        <v>70294521</v>
      </c>
      <c r="L758" s="12">
        <v>70294632</v>
      </c>
      <c r="M758" s="12" t="s">
        <v>14092</v>
      </c>
      <c r="N758" s="12" t="s">
        <v>14093</v>
      </c>
      <c r="O758" s="27">
        <v>70294546</v>
      </c>
      <c r="P758" s="27">
        <v>70294655</v>
      </c>
      <c r="Q758" s="12" t="s">
        <v>33</v>
      </c>
      <c r="R758" s="12">
        <v>0</v>
      </c>
      <c r="S758" s="12" t="s">
        <v>16232</v>
      </c>
      <c r="T758" s="27" t="s">
        <v>108</v>
      </c>
      <c r="U758" s="12" t="s">
        <v>1885</v>
      </c>
      <c r="V758" s="256">
        <v>40.882352941176471</v>
      </c>
      <c r="W758" s="256">
        <v>112.6283901665345</v>
      </c>
    </row>
    <row r="759" spans="1:23" x14ac:dyDescent="0.2">
      <c r="A759" s="12">
        <v>0.99999899999999997</v>
      </c>
      <c r="B759" s="255">
        <v>5</v>
      </c>
      <c r="C759" s="12">
        <v>70294744</v>
      </c>
      <c r="D759" s="12">
        <v>70294761</v>
      </c>
      <c r="E759" s="12">
        <v>5</v>
      </c>
      <c r="F759" s="12" t="s">
        <v>14094</v>
      </c>
      <c r="G759" s="12">
        <v>70294610</v>
      </c>
      <c r="H759" s="12">
        <v>70294631</v>
      </c>
      <c r="I759" s="12">
        <v>5</v>
      </c>
      <c r="J759" s="12" t="s">
        <v>14095</v>
      </c>
      <c r="K759" s="12">
        <v>70294632</v>
      </c>
      <c r="L759" s="12">
        <v>70294743</v>
      </c>
      <c r="M759" s="12" t="s">
        <v>14096</v>
      </c>
      <c r="N759" s="12" t="s">
        <v>14097</v>
      </c>
      <c r="O759" s="27">
        <v>70294546</v>
      </c>
      <c r="P759" s="27">
        <v>70294655</v>
      </c>
      <c r="Q759" s="12" t="s">
        <v>40</v>
      </c>
      <c r="R759" s="12">
        <v>0</v>
      </c>
      <c r="S759" s="12" t="s">
        <v>16233</v>
      </c>
      <c r="T759" s="27" t="s">
        <v>108</v>
      </c>
      <c r="U759" s="12" t="s">
        <v>1886</v>
      </c>
      <c r="V759" s="256">
        <v>386.11145510835911</v>
      </c>
      <c r="W759" s="256">
        <v>1052.5243457573354</v>
      </c>
    </row>
    <row r="760" spans="1:23" x14ac:dyDescent="0.2">
      <c r="A760" s="12">
        <v>0.99999899999999997</v>
      </c>
      <c r="B760" s="255">
        <v>5</v>
      </c>
      <c r="C760" s="12">
        <v>70297485</v>
      </c>
      <c r="D760" s="12">
        <v>70297502</v>
      </c>
      <c r="E760" s="12">
        <v>5</v>
      </c>
      <c r="F760" s="12" t="s">
        <v>14098</v>
      </c>
      <c r="G760" s="12">
        <v>70297615</v>
      </c>
      <c r="H760" s="12">
        <v>70297636</v>
      </c>
      <c r="I760" s="12">
        <v>5</v>
      </c>
      <c r="J760" s="12" t="s">
        <v>14099</v>
      </c>
      <c r="K760" s="12">
        <v>70297503</v>
      </c>
      <c r="L760" s="12">
        <v>70297614</v>
      </c>
      <c r="M760" s="12" t="s">
        <v>14100</v>
      </c>
      <c r="N760" s="12" t="s">
        <v>14101</v>
      </c>
      <c r="O760" s="27">
        <v>70297520</v>
      </c>
      <c r="P760" s="27">
        <v>70297649</v>
      </c>
      <c r="Q760" s="12" t="s">
        <v>33</v>
      </c>
      <c r="R760" s="12">
        <v>0</v>
      </c>
      <c r="S760" s="12" t="s">
        <v>16234</v>
      </c>
      <c r="T760" s="27" t="s">
        <v>108</v>
      </c>
      <c r="U760" s="12" t="s">
        <v>1887</v>
      </c>
      <c r="V760" s="256">
        <v>298.47832817337462</v>
      </c>
      <c r="W760" s="256">
        <v>885.55749405233939</v>
      </c>
    </row>
    <row r="761" spans="1:23" x14ac:dyDescent="0.2">
      <c r="A761" s="12">
        <v>0.99999899999999997</v>
      </c>
      <c r="B761" s="255">
        <v>5</v>
      </c>
      <c r="C761" s="12">
        <v>70297726</v>
      </c>
      <c r="D761" s="12">
        <v>70297744</v>
      </c>
      <c r="E761" s="12">
        <v>5</v>
      </c>
      <c r="F761" s="12" t="s">
        <v>14102</v>
      </c>
      <c r="G761" s="12">
        <v>70297593</v>
      </c>
      <c r="H761" s="12">
        <v>70297613</v>
      </c>
      <c r="I761" s="12">
        <v>5</v>
      </c>
      <c r="J761" s="12" t="s">
        <v>14103</v>
      </c>
      <c r="K761" s="12">
        <v>70297614</v>
      </c>
      <c r="L761" s="12">
        <v>70297725</v>
      </c>
      <c r="M761" s="12" t="s">
        <v>14104</v>
      </c>
      <c r="N761" s="12" t="s">
        <v>14105</v>
      </c>
      <c r="O761" s="27">
        <v>70297520</v>
      </c>
      <c r="P761" s="27">
        <v>70297649</v>
      </c>
      <c r="Q761" s="12" t="s">
        <v>40</v>
      </c>
      <c r="R761" s="12">
        <v>0</v>
      </c>
      <c r="S761" s="12" t="s">
        <v>16235</v>
      </c>
      <c r="T761" s="27" t="s">
        <v>108</v>
      </c>
      <c r="U761" s="12" t="s">
        <v>1888</v>
      </c>
      <c r="V761" s="256">
        <v>330.38390092879257</v>
      </c>
      <c r="W761" s="256">
        <v>792.59825535289451</v>
      </c>
    </row>
    <row r="762" spans="1:23" x14ac:dyDescent="0.2">
      <c r="A762" s="12">
        <v>0.9</v>
      </c>
      <c r="B762" s="255">
        <v>5</v>
      </c>
      <c r="C762" s="12">
        <v>70297857</v>
      </c>
      <c r="D762" s="12">
        <v>70297876</v>
      </c>
      <c r="E762" s="12">
        <v>5</v>
      </c>
      <c r="F762" s="12" t="s">
        <v>14106</v>
      </c>
      <c r="G762" s="12">
        <v>70297989</v>
      </c>
      <c r="H762" s="12">
        <v>70298008</v>
      </c>
      <c r="I762" s="12">
        <v>5</v>
      </c>
      <c r="J762" s="12" t="s">
        <v>14107</v>
      </c>
      <c r="K762" s="12">
        <v>70297877</v>
      </c>
      <c r="L762" s="12">
        <v>70297988</v>
      </c>
      <c r="M762" s="12" t="s">
        <v>14108</v>
      </c>
      <c r="N762" s="12" t="s">
        <v>14109</v>
      </c>
      <c r="O762" s="27">
        <v>70297914</v>
      </c>
      <c r="P762" s="27">
        <v>70297975</v>
      </c>
      <c r="Q762" s="12" t="s">
        <v>33</v>
      </c>
      <c r="R762" s="12">
        <v>0</v>
      </c>
      <c r="S762" s="12" t="s">
        <v>16236</v>
      </c>
      <c r="T762" s="27" t="s">
        <v>108</v>
      </c>
      <c r="U762" s="12" t="s">
        <v>1889</v>
      </c>
      <c r="V762" s="256">
        <v>111.59287925696594</v>
      </c>
      <c r="W762" s="256">
        <v>325.25931800158605</v>
      </c>
    </row>
    <row r="763" spans="1:23" x14ac:dyDescent="0.2">
      <c r="A763" s="12">
        <v>0.99999899999999997</v>
      </c>
      <c r="B763" s="255">
        <v>5</v>
      </c>
      <c r="C763" s="12">
        <v>70299539</v>
      </c>
      <c r="D763" s="12">
        <v>70299556</v>
      </c>
      <c r="E763" s="12">
        <v>5</v>
      </c>
      <c r="F763" s="12" t="s">
        <v>14110</v>
      </c>
      <c r="G763" s="12">
        <v>70299669</v>
      </c>
      <c r="H763" s="12">
        <v>70299690</v>
      </c>
      <c r="I763" s="12">
        <v>5</v>
      </c>
      <c r="J763" s="12" t="s">
        <v>14111</v>
      </c>
      <c r="K763" s="12">
        <v>70299557</v>
      </c>
      <c r="L763" s="12">
        <v>70299668</v>
      </c>
      <c r="M763" s="12" t="s">
        <v>14112</v>
      </c>
      <c r="N763" s="12" t="s">
        <v>14113</v>
      </c>
      <c r="O763" s="27">
        <v>70299598</v>
      </c>
      <c r="P763" s="27">
        <v>70299689</v>
      </c>
      <c r="Q763" s="12" t="s">
        <v>33</v>
      </c>
      <c r="R763" s="12">
        <v>0</v>
      </c>
      <c r="S763" s="12" t="s">
        <v>16237</v>
      </c>
      <c r="T763" s="27" t="s">
        <v>108</v>
      </c>
      <c r="U763" s="12" t="s">
        <v>1890</v>
      </c>
      <c r="V763" s="256">
        <v>216.92105263157896</v>
      </c>
      <c r="W763" s="256">
        <v>674.48437747819196</v>
      </c>
    </row>
    <row r="764" spans="1:23" x14ac:dyDescent="0.2">
      <c r="A764" s="12">
        <v>0.97499999999999998</v>
      </c>
      <c r="B764" s="255">
        <v>5</v>
      </c>
      <c r="C764" s="12">
        <v>70299734</v>
      </c>
      <c r="D764" s="12">
        <v>70299752</v>
      </c>
      <c r="E764" s="12">
        <v>5</v>
      </c>
      <c r="F764" s="12" t="s">
        <v>14114</v>
      </c>
      <c r="G764" s="12">
        <v>70299601</v>
      </c>
      <c r="H764" s="12">
        <v>70299621</v>
      </c>
      <c r="I764" s="12">
        <v>5</v>
      </c>
      <c r="J764" s="12" t="s">
        <v>14115</v>
      </c>
      <c r="K764" s="12">
        <v>70299622</v>
      </c>
      <c r="L764" s="12">
        <v>70299733</v>
      </c>
      <c r="M764" s="12" t="s">
        <v>14116</v>
      </c>
      <c r="N764" s="12" t="s">
        <v>14117</v>
      </c>
      <c r="O764" s="27">
        <v>70299598</v>
      </c>
      <c r="P764" s="27">
        <v>70299689</v>
      </c>
      <c r="Q764" s="12" t="s">
        <v>40</v>
      </c>
      <c r="R764" s="12">
        <v>0</v>
      </c>
      <c r="S764" s="12" t="s">
        <v>16238</v>
      </c>
      <c r="T764" s="27" t="s">
        <v>108</v>
      </c>
      <c r="U764" s="12" t="s">
        <v>1891</v>
      </c>
      <c r="V764" s="256">
        <v>378.29256965944273</v>
      </c>
      <c r="W764" s="256">
        <v>1124.2045995241872</v>
      </c>
    </row>
    <row r="765" spans="1:23" x14ac:dyDescent="0.2">
      <c r="A765" s="12">
        <v>0.9</v>
      </c>
      <c r="B765" s="255">
        <v>5</v>
      </c>
      <c r="C765" s="12">
        <v>70307067</v>
      </c>
      <c r="D765" s="12">
        <v>70307083</v>
      </c>
      <c r="E765" s="12">
        <v>8</v>
      </c>
      <c r="F765" s="12" t="s">
        <v>14118</v>
      </c>
      <c r="G765" s="12">
        <v>70307196</v>
      </c>
      <c r="H765" s="12">
        <v>70307218</v>
      </c>
      <c r="I765" s="12">
        <v>1</v>
      </c>
      <c r="J765" s="12" t="s">
        <v>14119</v>
      </c>
      <c r="K765" s="12">
        <v>70307084</v>
      </c>
      <c r="L765" s="12">
        <v>70307195</v>
      </c>
      <c r="M765" s="12" t="s">
        <v>14120</v>
      </c>
      <c r="N765" s="12" t="s">
        <v>14121</v>
      </c>
      <c r="O765" s="27">
        <v>70307097</v>
      </c>
      <c r="P765" s="27">
        <v>70307206</v>
      </c>
      <c r="Q765" s="12" t="s">
        <v>33</v>
      </c>
      <c r="R765" s="12">
        <v>0</v>
      </c>
      <c r="S765" s="12" t="s">
        <v>16239</v>
      </c>
      <c r="T765" s="27" t="s">
        <v>108</v>
      </c>
      <c r="U765" s="12" t="s">
        <v>1892</v>
      </c>
      <c r="V765" s="256">
        <v>0.28482972136222912</v>
      </c>
      <c r="W765" s="256">
        <v>0.76114195083267244</v>
      </c>
    </row>
    <row r="766" spans="1:23" x14ac:dyDescent="0.2">
      <c r="A766" s="12">
        <v>0.99999899999999997</v>
      </c>
      <c r="B766" s="255">
        <v>5</v>
      </c>
      <c r="C766" s="12">
        <v>70307307</v>
      </c>
      <c r="D766" s="12">
        <v>70307323</v>
      </c>
      <c r="E766" s="12">
        <v>1</v>
      </c>
      <c r="F766" s="12" t="s">
        <v>14122</v>
      </c>
      <c r="G766" s="12">
        <v>70307172</v>
      </c>
      <c r="H766" s="12">
        <v>70307194</v>
      </c>
      <c r="I766" s="12">
        <v>1</v>
      </c>
      <c r="J766" s="12" t="s">
        <v>14123</v>
      </c>
      <c r="K766" s="12">
        <v>70307195</v>
      </c>
      <c r="L766" s="12">
        <v>70307306</v>
      </c>
      <c r="M766" s="12" t="s">
        <v>14124</v>
      </c>
      <c r="N766" s="12" t="s">
        <v>14125</v>
      </c>
      <c r="O766" s="27">
        <v>70307097</v>
      </c>
      <c r="P766" s="27">
        <v>70307206</v>
      </c>
      <c r="Q766" s="12" t="s">
        <v>40</v>
      </c>
      <c r="R766" s="12">
        <v>0</v>
      </c>
      <c r="S766" s="12" t="s">
        <v>16240</v>
      </c>
      <c r="T766" s="27" t="s">
        <v>108</v>
      </c>
      <c r="U766" s="12" t="s">
        <v>1893</v>
      </c>
      <c r="V766" s="256">
        <v>69.473684210526315</v>
      </c>
      <c r="W766" s="256">
        <v>211.00269627279937</v>
      </c>
    </row>
    <row r="767" spans="1:23" x14ac:dyDescent="0.2">
      <c r="A767" s="12">
        <v>0.99999899999999997</v>
      </c>
      <c r="B767" s="255">
        <v>5</v>
      </c>
      <c r="C767" s="12">
        <v>70308137</v>
      </c>
      <c r="D767" s="12">
        <v>70308152</v>
      </c>
      <c r="E767" s="12">
        <v>1</v>
      </c>
      <c r="F767" s="12" t="s">
        <v>14126</v>
      </c>
      <c r="G767" s="12">
        <v>70308265</v>
      </c>
      <c r="H767" s="12">
        <v>70308288</v>
      </c>
      <c r="I767" s="12">
        <v>1</v>
      </c>
      <c r="J767" s="12" t="s">
        <v>14127</v>
      </c>
      <c r="K767" s="12">
        <v>70308153</v>
      </c>
      <c r="L767" s="12">
        <v>70308264</v>
      </c>
      <c r="M767" s="12" t="s">
        <v>14128</v>
      </c>
      <c r="N767" s="12" t="s">
        <v>14129</v>
      </c>
      <c r="O767" s="27">
        <v>70308170</v>
      </c>
      <c r="P767" s="27">
        <v>70308747</v>
      </c>
      <c r="Q767" s="12" t="s">
        <v>33</v>
      </c>
      <c r="R767" s="12">
        <v>0</v>
      </c>
      <c r="S767" s="12" t="s">
        <v>16241</v>
      </c>
      <c r="T767" s="27" t="s">
        <v>108</v>
      </c>
      <c r="U767" s="12" t="s">
        <v>1894</v>
      </c>
      <c r="V767" s="256">
        <v>24.746130030959751</v>
      </c>
      <c r="W767" s="256">
        <v>69.510705789056303</v>
      </c>
    </row>
    <row r="768" spans="1:23" x14ac:dyDescent="0.2">
      <c r="A768" s="12">
        <v>0.99999899999999997</v>
      </c>
      <c r="B768" s="255">
        <v>5</v>
      </c>
      <c r="C768" s="12">
        <v>70308362</v>
      </c>
      <c r="D768" s="12">
        <v>70308379</v>
      </c>
      <c r="E768" s="12">
        <v>1</v>
      </c>
      <c r="F768" s="12" t="s">
        <v>14130</v>
      </c>
      <c r="G768" s="12">
        <v>70308228</v>
      </c>
      <c r="H768" s="12">
        <v>70308249</v>
      </c>
      <c r="I768" s="12">
        <v>1</v>
      </c>
      <c r="J768" s="12" t="s">
        <v>14131</v>
      </c>
      <c r="K768" s="12">
        <v>70308250</v>
      </c>
      <c r="L768" s="12">
        <v>70308361</v>
      </c>
      <c r="M768" s="12" t="s">
        <v>14132</v>
      </c>
      <c r="N768" s="12" t="s">
        <v>14133</v>
      </c>
      <c r="O768" s="27">
        <v>70308170</v>
      </c>
      <c r="P768" s="27">
        <v>70308747</v>
      </c>
      <c r="Q768" s="12" t="s">
        <v>40</v>
      </c>
      <c r="R768" s="12">
        <v>0</v>
      </c>
      <c r="S768" s="12" t="s">
        <v>16242</v>
      </c>
      <c r="T768" s="27" t="s">
        <v>108</v>
      </c>
      <c r="U768" s="12" t="s">
        <v>1895</v>
      </c>
      <c r="V768" s="256">
        <v>59.261609907120743</v>
      </c>
      <c r="W768" s="256">
        <v>180.13909595559079</v>
      </c>
    </row>
    <row r="769" spans="1:23" x14ac:dyDescent="0.2">
      <c r="A769" s="12">
        <v>0.99999899999999997</v>
      </c>
      <c r="B769" s="255">
        <v>5</v>
      </c>
      <c r="C769" s="12">
        <v>70308323</v>
      </c>
      <c r="D769" s="12">
        <v>70308340</v>
      </c>
      <c r="E769" s="12">
        <v>1</v>
      </c>
      <c r="F769" s="12" t="s">
        <v>14134</v>
      </c>
      <c r="G769" s="12">
        <v>70308453</v>
      </c>
      <c r="H769" s="12">
        <v>70308474</v>
      </c>
      <c r="I769" s="12">
        <v>1</v>
      </c>
      <c r="J769" s="12" t="s">
        <v>14135</v>
      </c>
      <c r="K769" s="12">
        <v>70308341</v>
      </c>
      <c r="L769" s="12">
        <v>70308452</v>
      </c>
      <c r="M769" s="12" t="s">
        <v>14136</v>
      </c>
      <c r="N769" s="12" t="s">
        <v>14137</v>
      </c>
      <c r="O769" s="27">
        <v>70308170</v>
      </c>
      <c r="P769" s="27">
        <v>70308747</v>
      </c>
      <c r="Q769" s="12" t="s">
        <v>33</v>
      </c>
      <c r="R769" s="12">
        <v>0</v>
      </c>
      <c r="S769" s="12" t="s">
        <v>16243</v>
      </c>
      <c r="T769" s="27" t="s">
        <v>108</v>
      </c>
      <c r="U769" s="12" t="s">
        <v>1896</v>
      </c>
      <c r="V769" s="256">
        <v>119.32662538699691</v>
      </c>
      <c r="W769" s="256">
        <v>353.03663758921493</v>
      </c>
    </row>
    <row r="770" spans="1:23" x14ac:dyDescent="0.2">
      <c r="A770" s="12">
        <v>0.99999899999999997</v>
      </c>
      <c r="B770" s="255">
        <v>5</v>
      </c>
      <c r="C770" s="12">
        <v>70308560</v>
      </c>
      <c r="D770" s="12">
        <v>70308576</v>
      </c>
      <c r="E770" s="12">
        <v>1</v>
      </c>
      <c r="F770" s="12" t="s">
        <v>14138</v>
      </c>
      <c r="G770" s="12">
        <v>70308425</v>
      </c>
      <c r="H770" s="12">
        <v>70308447</v>
      </c>
      <c r="I770" s="12">
        <v>1</v>
      </c>
      <c r="J770" s="12" t="s">
        <v>14139</v>
      </c>
      <c r="K770" s="12">
        <v>70308448</v>
      </c>
      <c r="L770" s="12">
        <v>70308559</v>
      </c>
      <c r="M770" s="12" t="s">
        <v>14140</v>
      </c>
      <c r="N770" s="12" t="s">
        <v>14141</v>
      </c>
      <c r="O770" s="27">
        <v>70308170</v>
      </c>
      <c r="P770" s="27">
        <v>70308747</v>
      </c>
      <c r="Q770" s="12" t="s">
        <v>40</v>
      </c>
      <c r="R770" s="12">
        <v>0</v>
      </c>
      <c r="S770" s="12" t="s">
        <v>16244</v>
      </c>
      <c r="T770" s="27" t="s">
        <v>108</v>
      </c>
      <c r="U770" s="12" t="s">
        <v>1897</v>
      </c>
      <c r="V770" s="256">
        <v>73.280185758513937</v>
      </c>
      <c r="W770" s="256">
        <v>184.26360031720856</v>
      </c>
    </row>
    <row r="771" spans="1:23" x14ac:dyDescent="0.2">
      <c r="A771" s="12">
        <v>0.99999899999999997</v>
      </c>
      <c r="B771" s="255">
        <v>5</v>
      </c>
      <c r="C771" s="12">
        <v>70308534</v>
      </c>
      <c r="D771" s="12">
        <v>70308553</v>
      </c>
      <c r="E771" s="12">
        <v>1</v>
      </c>
      <c r="F771" s="12" t="s">
        <v>14142</v>
      </c>
      <c r="G771" s="12">
        <v>70308666</v>
      </c>
      <c r="H771" s="12">
        <v>70308685</v>
      </c>
      <c r="I771" s="12">
        <v>1</v>
      </c>
      <c r="J771" s="12" t="s">
        <v>14143</v>
      </c>
      <c r="K771" s="12">
        <v>70308554</v>
      </c>
      <c r="L771" s="12">
        <v>70308665</v>
      </c>
      <c r="M771" s="12" t="s">
        <v>14144</v>
      </c>
      <c r="N771" s="12" t="s">
        <v>14145</v>
      </c>
      <c r="O771" s="27">
        <v>70308170</v>
      </c>
      <c r="P771" s="27">
        <v>70308747</v>
      </c>
      <c r="Q771" s="12" t="s">
        <v>33</v>
      </c>
      <c r="R771" s="12">
        <v>0</v>
      </c>
      <c r="S771" s="12" t="s">
        <v>16245</v>
      </c>
      <c r="T771" s="27" t="s">
        <v>108</v>
      </c>
      <c r="U771" s="12" t="s">
        <v>1898</v>
      </c>
      <c r="V771" s="256">
        <v>20.826625386996906</v>
      </c>
      <c r="W771" s="256">
        <v>54.22474226804124</v>
      </c>
    </row>
    <row r="772" spans="1:23" x14ac:dyDescent="0.2">
      <c r="A772" s="12">
        <v>0.99999899999999997</v>
      </c>
      <c r="B772" s="255">
        <v>5</v>
      </c>
      <c r="C772" s="12">
        <v>70308754</v>
      </c>
      <c r="D772" s="12">
        <v>70308772</v>
      </c>
      <c r="E772" s="12">
        <v>2</v>
      </c>
      <c r="F772" s="12" t="s">
        <v>14146</v>
      </c>
      <c r="G772" s="12">
        <v>70308621</v>
      </c>
      <c r="H772" s="12">
        <v>70308641</v>
      </c>
      <c r="I772" s="12">
        <v>1</v>
      </c>
      <c r="J772" s="12" t="s">
        <v>14147</v>
      </c>
      <c r="K772" s="12">
        <v>70308642</v>
      </c>
      <c r="L772" s="12">
        <v>70308753</v>
      </c>
      <c r="M772" s="12" t="s">
        <v>14148</v>
      </c>
      <c r="N772" s="12" t="s">
        <v>14149</v>
      </c>
      <c r="O772" s="27">
        <v>70308170</v>
      </c>
      <c r="P772" s="27">
        <v>70308747</v>
      </c>
      <c r="Q772" s="12" t="s">
        <v>40</v>
      </c>
      <c r="R772" s="12">
        <v>0</v>
      </c>
      <c r="S772" s="12" t="s">
        <v>16246</v>
      </c>
      <c r="T772" s="27" t="s">
        <v>108</v>
      </c>
      <c r="U772" s="12" t="s">
        <v>1899</v>
      </c>
      <c r="V772" s="256">
        <v>50.811145510835914</v>
      </c>
      <c r="W772" s="256">
        <v>143.10927835051547</v>
      </c>
    </row>
    <row r="773" spans="1:23" x14ac:dyDescent="0.2">
      <c r="A773" s="12">
        <v>0.99999899999999997</v>
      </c>
      <c r="B773" s="255">
        <v>5</v>
      </c>
      <c r="C773" s="12">
        <v>70316458</v>
      </c>
      <c r="D773" s="12">
        <v>70316474</v>
      </c>
      <c r="E773" s="12">
        <v>3</v>
      </c>
      <c r="F773" s="12" t="s">
        <v>14150</v>
      </c>
      <c r="G773" s="12">
        <v>70316587</v>
      </c>
      <c r="H773" s="12">
        <v>70316609</v>
      </c>
      <c r="I773" s="12">
        <v>3</v>
      </c>
      <c r="J773" s="12" t="s">
        <v>14151</v>
      </c>
      <c r="K773" s="12">
        <v>70316475</v>
      </c>
      <c r="L773" s="12">
        <v>70316586</v>
      </c>
      <c r="M773" s="12" t="s">
        <v>14152</v>
      </c>
      <c r="N773" s="12" t="s">
        <v>14153</v>
      </c>
      <c r="O773" s="27">
        <v>70316481</v>
      </c>
      <c r="P773" s="27">
        <v>70316616</v>
      </c>
      <c r="Q773" s="12" t="s">
        <v>33</v>
      </c>
      <c r="R773" s="12">
        <v>0</v>
      </c>
      <c r="S773" s="12" t="s">
        <v>16247</v>
      </c>
      <c r="T773" s="27" t="s">
        <v>108</v>
      </c>
      <c r="U773" s="12" t="s">
        <v>1900</v>
      </c>
      <c r="V773" s="256">
        <v>10.004643962848297</v>
      </c>
      <c r="W773" s="256">
        <v>16.722759714512293</v>
      </c>
    </row>
    <row r="774" spans="1:23" x14ac:dyDescent="0.2">
      <c r="A774" s="12">
        <v>0.99999899999999997</v>
      </c>
      <c r="B774" s="255">
        <v>5</v>
      </c>
      <c r="C774" s="12">
        <v>70316690</v>
      </c>
      <c r="D774" s="12">
        <v>70316706</v>
      </c>
      <c r="E774" s="12">
        <v>5</v>
      </c>
      <c r="F774" s="12" t="s">
        <v>14154</v>
      </c>
      <c r="G774" s="12">
        <v>70316555</v>
      </c>
      <c r="H774" s="12">
        <v>70316577</v>
      </c>
      <c r="I774" s="12">
        <v>3</v>
      </c>
      <c r="J774" s="12" t="s">
        <v>14155</v>
      </c>
      <c r="K774" s="12">
        <v>70316578</v>
      </c>
      <c r="L774" s="12">
        <v>70316689</v>
      </c>
      <c r="M774" s="12" t="s">
        <v>14156</v>
      </c>
      <c r="N774" s="12" t="s">
        <v>14157</v>
      </c>
      <c r="O774" s="27">
        <v>70316481</v>
      </c>
      <c r="P774" s="27">
        <v>70316616</v>
      </c>
      <c r="Q774" s="12" t="s">
        <v>40</v>
      </c>
      <c r="R774" s="12">
        <v>0</v>
      </c>
      <c r="S774" s="12" t="s">
        <v>16248</v>
      </c>
      <c r="T774" s="27" t="s">
        <v>108</v>
      </c>
      <c r="U774" s="12" t="s">
        <v>1901</v>
      </c>
      <c r="V774" s="256">
        <v>13.323529411764707</v>
      </c>
      <c r="W774" s="256">
        <v>149.08643933386202</v>
      </c>
    </row>
    <row r="775" spans="1:23" x14ac:dyDescent="0.2">
      <c r="A775" s="12">
        <v>0.99999899999999997</v>
      </c>
      <c r="B775" s="255">
        <v>5</v>
      </c>
      <c r="C775" s="12">
        <v>70320120</v>
      </c>
      <c r="D775" s="12">
        <v>70320135</v>
      </c>
      <c r="E775" s="12">
        <v>3</v>
      </c>
      <c r="F775" s="12" t="s">
        <v>14158</v>
      </c>
      <c r="G775" s="12">
        <v>70320248</v>
      </c>
      <c r="H775" s="12">
        <v>70320271</v>
      </c>
      <c r="I775" s="12">
        <v>3</v>
      </c>
      <c r="J775" s="12" t="s">
        <v>14159</v>
      </c>
      <c r="K775" s="12">
        <v>70320136</v>
      </c>
      <c r="L775" s="12">
        <v>70320247</v>
      </c>
      <c r="M775" s="12" t="s">
        <v>14160</v>
      </c>
      <c r="N775" s="12" t="s">
        <v>14161</v>
      </c>
      <c r="O775" s="27">
        <v>70320140</v>
      </c>
      <c r="P775" s="27">
        <v>70320205</v>
      </c>
      <c r="Q775" s="12" t="s">
        <v>33</v>
      </c>
      <c r="R775" s="12">
        <v>0</v>
      </c>
      <c r="S775" s="12" t="s">
        <v>16249</v>
      </c>
      <c r="T775" s="27" t="s">
        <v>108</v>
      </c>
      <c r="U775" s="12" t="s">
        <v>1902</v>
      </c>
      <c r="V775" s="256">
        <v>75.404024767801857</v>
      </c>
      <c r="W775" s="256">
        <v>233.60713719270422</v>
      </c>
    </row>
    <row r="776" spans="1:23" x14ac:dyDescent="0.2">
      <c r="A776" s="12">
        <v>0.97499999999999998</v>
      </c>
      <c r="B776" s="255">
        <v>5</v>
      </c>
      <c r="C776" s="12">
        <v>70220893</v>
      </c>
      <c r="D776" s="12">
        <v>70220908</v>
      </c>
      <c r="E776" s="12">
        <v>2</v>
      </c>
      <c r="F776" s="12" t="s">
        <v>14162</v>
      </c>
      <c r="G776" s="12">
        <v>70221021</v>
      </c>
      <c r="H776" s="12">
        <v>70221044</v>
      </c>
      <c r="I776" s="12">
        <v>2</v>
      </c>
      <c r="J776" s="12" t="s">
        <v>14163</v>
      </c>
      <c r="K776" s="12">
        <v>70220909</v>
      </c>
      <c r="L776" s="12">
        <v>70221020</v>
      </c>
      <c r="M776" s="12" t="s">
        <v>14164</v>
      </c>
      <c r="N776" s="12" t="s">
        <v>14165</v>
      </c>
      <c r="O776" s="27">
        <v>70220926</v>
      </c>
      <c r="P776" s="27">
        <v>70221016</v>
      </c>
      <c r="Q776" s="12" t="s">
        <v>33</v>
      </c>
      <c r="R776" s="12">
        <v>0</v>
      </c>
      <c r="S776" s="12" t="s">
        <v>16250</v>
      </c>
      <c r="T776" s="27" t="s">
        <v>103</v>
      </c>
      <c r="U776" s="12" t="s">
        <v>1903</v>
      </c>
      <c r="V776" s="256">
        <v>40.06191950464396</v>
      </c>
      <c r="W776" s="256">
        <v>89.248057097541633</v>
      </c>
    </row>
    <row r="777" spans="1:23" x14ac:dyDescent="0.2">
      <c r="A777" s="12">
        <v>0.99999899999999997</v>
      </c>
      <c r="B777" s="255">
        <v>5</v>
      </c>
      <c r="C777" s="12">
        <v>70221011</v>
      </c>
      <c r="D777" s="12">
        <v>70221026</v>
      </c>
      <c r="E777" s="12">
        <v>2</v>
      </c>
      <c r="F777" s="12" t="s">
        <v>14166</v>
      </c>
      <c r="G777" s="12">
        <v>70220875</v>
      </c>
      <c r="H777" s="12">
        <v>70220898</v>
      </c>
      <c r="I777" s="12">
        <v>2</v>
      </c>
      <c r="J777" s="12" t="s">
        <v>14167</v>
      </c>
      <c r="K777" s="12">
        <v>70220899</v>
      </c>
      <c r="L777" s="12">
        <v>70221010</v>
      </c>
      <c r="M777" s="12" t="s">
        <v>14168</v>
      </c>
      <c r="N777" s="12" t="s">
        <v>14169</v>
      </c>
      <c r="O777" s="27">
        <v>70220926</v>
      </c>
      <c r="P777" s="27">
        <v>70221016</v>
      </c>
      <c r="Q777" s="12" t="s">
        <v>40</v>
      </c>
      <c r="R777" s="12">
        <v>0</v>
      </c>
      <c r="S777" s="12" t="s">
        <v>16251</v>
      </c>
      <c r="T777" s="27" t="s">
        <v>103</v>
      </c>
      <c r="U777" s="12" t="s">
        <v>1904</v>
      </c>
      <c r="V777" s="256">
        <v>21.041795665634673</v>
      </c>
      <c r="W777" s="256">
        <v>67.511340206185565</v>
      </c>
    </row>
    <row r="778" spans="1:23" x14ac:dyDescent="0.2">
      <c r="A778" s="12">
        <v>0.99999899999999997</v>
      </c>
      <c r="B778" s="255">
        <v>5</v>
      </c>
      <c r="C778" s="12">
        <v>70234589</v>
      </c>
      <c r="D778" s="12">
        <v>70234607</v>
      </c>
      <c r="E778" s="12">
        <v>2</v>
      </c>
      <c r="F778" s="12" t="s">
        <v>14170</v>
      </c>
      <c r="G778" s="12">
        <v>70234720</v>
      </c>
      <c r="H778" s="12">
        <v>70234740</v>
      </c>
      <c r="I778" s="12">
        <v>2</v>
      </c>
      <c r="J778" s="12" t="s">
        <v>14171</v>
      </c>
      <c r="K778" s="12">
        <v>70234608</v>
      </c>
      <c r="L778" s="12">
        <v>70234719</v>
      </c>
      <c r="M778" s="12" t="s">
        <v>14172</v>
      </c>
      <c r="N778" s="12" t="s">
        <v>14173</v>
      </c>
      <c r="O778" s="27">
        <v>70234661</v>
      </c>
      <c r="P778" s="27">
        <v>70234742</v>
      </c>
      <c r="Q778" s="12" t="s">
        <v>33</v>
      </c>
      <c r="R778" s="12">
        <v>0</v>
      </c>
      <c r="S778" s="12" t="s">
        <v>16252</v>
      </c>
      <c r="T778" s="27" t="s">
        <v>103</v>
      </c>
      <c r="U778" s="12" t="s">
        <v>1905</v>
      </c>
      <c r="V778" s="256">
        <v>156.32817337461302</v>
      </c>
      <c r="W778" s="256">
        <v>501.32545598731167</v>
      </c>
    </row>
    <row r="779" spans="1:23" x14ac:dyDescent="0.2">
      <c r="A779" s="12">
        <v>0.9</v>
      </c>
      <c r="B779" s="255">
        <v>5</v>
      </c>
      <c r="C779" s="12">
        <v>70234827</v>
      </c>
      <c r="D779" s="12">
        <v>70234846</v>
      </c>
      <c r="E779" s="12">
        <v>2</v>
      </c>
      <c r="F779" s="12" t="s">
        <v>14174</v>
      </c>
      <c r="G779" s="12">
        <v>70234695</v>
      </c>
      <c r="H779" s="12">
        <v>70234714</v>
      </c>
      <c r="I779" s="12">
        <v>2</v>
      </c>
      <c r="J779" s="12" t="s">
        <v>14175</v>
      </c>
      <c r="K779" s="12">
        <v>70234715</v>
      </c>
      <c r="L779" s="12">
        <v>70234826</v>
      </c>
      <c r="M779" s="12" t="s">
        <v>14176</v>
      </c>
      <c r="N779" s="12" t="s">
        <v>14177</v>
      </c>
      <c r="O779" s="27">
        <v>70234661</v>
      </c>
      <c r="P779" s="27">
        <v>70234742</v>
      </c>
      <c r="Q779" s="12" t="s">
        <v>40</v>
      </c>
      <c r="R779" s="12">
        <v>0</v>
      </c>
      <c r="S779" s="12" t="s">
        <v>16253</v>
      </c>
      <c r="T779" s="27" t="s">
        <v>103</v>
      </c>
      <c r="U779" s="12" t="s">
        <v>1906</v>
      </c>
      <c r="V779" s="256">
        <v>10.318885448916408</v>
      </c>
      <c r="W779" s="256">
        <v>28.817129262490088</v>
      </c>
    </row>
    <row r="780" spans="1:23" x14ac:dyDescent="0.2">
      <c r="A780" s="12">
        <v>0.99999899999999997</v>
      </c>
      <c r="B780" s="255">
        <v>5</v>
      </c>
      <c r="C780" s="12">
        <v>70237179</v>
      </c>
      <c r="D780" s="12">
        <v>70237197</v>
      </c>
      <c r="E780" s="12">
        <v>2</v>
      </c>
      <c r="F780" s="12" t="s">
        <v>14178</v>
      </c>
      <c r="G780" s="12">
        <v>70237310</v>
      </c>
      <c r="H780" s="12">
        <v>70237330</v>
      </c>
      <c r="I780" s="12">
        <v>2</v>
      </c>
      <c r="J780" s="12" t="s">
        <v>14179</v>
      </c>
      <c r="K780" s="12">
        <v>70237198</v>
      </c>
      <c r="L780" s="12">
        <v>70237309</v>
      </c>
      <c r="M780" s="12" t="s">
        <v>14180</v>
      </c>
      <c r="N780" s="12" t="s">
        <v>14181</v>
      </c>
      <c r="O780" s="27">
        <v>70237211</v>
      </c>
      <c r="P780" s="27">
        <v>70237340</v>
      </c>
      <c r="Q780" s="12" t="s">
        <v>33</v>
      </c>
      <c r="R780" s="12">
        <v>0</v>
      </c>
      <c r="S780" s="12" t="s">
        <v>16254</v>
      </c>
      <c r="T780" s="27" t="s">
        <v>103</v>
      </c>
      <c r="U780" s="12" t="s">
        <v>1907</v>
      </c>
      <c r="V780" s="256">
        <v>155.43188854489165</v>
      </c>
      <c r="W780" s="256">
        <v>424.080412371134</v>
      </c>
    </row>
    <row r="781" spans="1:23" x14ac:dyDescent="0.2">
      <c r="A781" s="12">
        <v>0.97499999999999998</v>
      </c>
      <c r="B781" s="255">
        <v>5</v>
      </c>
      <c r="C781" s="12">
        <v>70237372</v>
      </c>
      <c r="D781" s="12">
        <v>70237391</v>
      </c>
      <c r="E781" s="12">
        <v>2</v>
      </c>
      <c r="F781" s="12" t="s">
        <v>14182</v>
      </c>
      <c r="G781" s="12">
        <v>70237240</v>
      </c>
      <c r="H781" s="12">
        <v>70237259</v>
      </c>
      <c r="I781" s="12">
        <v>2</v>
      </c>
      <c r="J781" s="12" t="s">
        <v>14183</v>
      </c>
      <c r="K781" s="12">
        <v>70237260</v>
      </c>
      <c r="L781" s="12">
        <v>70237371</v>
      </c>
      <c r="M781" s="12" t="s">
        <v>14184</v>
      </c>
      <c r="N781" s="12" t="s">
        <v>14185</v>
      </c>
      <c r="O781" s="27">
        <v>70237211</v>
      </c>
      <c r="P781" s="27">
        <v>70237340</v>
      </c>
      <c r="Q781" s="12" t="s">
        <v>40</v>
      </c>
      <c r="R781" s="12">
        <v>0</v>
      </c>
      <c r="S781" s="12" t="s">
        <v>16255</v>
      </c>
      <c r="T781" s="27" t="s">
        <v>103</v>
      </c>
      <c r="U781" s="12" t="s">
        <v>1908</v>
      </c>
      <c r="V781" s="256">
        <v>127.35758513931889</v>
      </c>
      <c r="W781" s="256">
        <v>382.08295003965105</v>
      </c>
    </row>
    <row r="782" spans="1:23" x14ac:dyDescent="0.2">
      <c r="A782" s="12">
        <v>0.99999899999999997</v>
      </c>
      <c r="B782" s="255">
        <v>5</v>
      </c>
      <c r="C782" s="12">
        <v>70238145</v>
      </c>
      <c r="D782" s="12">
        <v>70238163</v>
      </c>
      <c r="E782" s="12">
        <v>2</v>
      </c>
      <c r="F782" s="12" t="s">
        <v>14186</v>
      </c>
      <c r="G782" s="12">
        <v>70238276</v>
      </c>
      <c r="H782" s="12">
        <v>70238296</v>
      </c>
      <c r="I782" s="12">
        <v>2</v>
      </c>
      <c r="J782" s="12" t="s">
        <v>14187</v>
      </c>
      <c r="K782" s="12">
        <v>70238164</v>
      </c>
      <c r="L782" s="12">
        <v>70238275</v>
      </c>
      <c r="M782" s="12" t="s">
        <v>14188</v>
      </c>
      <c r="N782" s="12" t="s">
        <v>14189</v>
      </c>
      <c r="O782" s="27">
        <v>70238180</v>
      </c>
      <c r="P782" s="27">
        <v>70238390</v>
      </c>
      <c r="Q782" s="12" t="s">
        <v>33</v>
      </c>
      <c r="R782" s="12">
        <v>0</v>
      </c>
      <c r="S782" s="12" t="s">
        <v>16256</v>
      </c>
      <c r="T782" s="27" t="s">
        <v>103</v>
      </c>
      <c r="U782" s="12" t="s">
        <v>1909</v>
      </c>
      <c r="V782" s="256">
        <v>79.704334365325082</v>
      </c>
      <c r="W782" s="256">
        <v>218.10721649484537</v>
      </c>
    </row>
    <row r="783" spans="1:23" x14ac:dyDescent="0.2">
      <c r="A783" s="12">
        <v>0.99999899999999997</v>
      </c>
      <c r="B783" s="255">
        <v>5</v>
      </c>
      <c r="C783" s="12">
        <v>70238332</v>
      </c>
      <c r="D783" s="12">
        <v>70238350</v>
      </c>
      <c r="E783" s="12">
        <v>2</v>
      </c>
      <c r="F783" s="12" t="s">
        <v>14190</v>
      </c>
      <c r="G783" s="12">
        <v>70238199</v>
      </c>
      <c r="H783" s="12">
        <v>70238219</v>
      </c>
      <c r="I783" s="12">
        <v>2</v>
      </c>
      <c r="J783" s="12" t="s">
        <v>14191</v>
      </c>
      <c r="K783" s="12">
        <v>70238220</v>
      </c>
      <c r="L783" s="12">
        <v>70238331</v>
      </c>
      <c r="M783" s="12" t="s">
        <v>14192</v>
      </c>
      <c r="N783" s="12" t="s">
        <v>14193</v>
      </c>
      <c r="O783" s="27">
        <v>70238180</v>
      </c>
      <c r="P783" s="27">
        <v>70238390</v>
      </c>
      <c r="Q783" s="12" t="s">
        <v>40</v>
      </c>
      <c r="R783" s="12">
        <v>0</v>
      </c>
      <c r="S783" s="12" t="s">
        <v>16257</v>
      </c>
      <c r="T783" s="27" t="s">
        <v>103</v>
      </c>
      <c r="U783" s="12" t="s">
        <v>1910</v>
      </c>
      <c r="V783" s="256">
        <v>88.044891640866879</v>
      </c>
      <c r="W783" s="256">
        <v>252.08421887390961</v>
      </c>
    </row>
    <row r="784" spans="1:23" x14ac:dyDescent="0.2">
      <c r="A784" s="12">
        <v>0.99999899999999997</v>
      </c>
      <c r="B784" s="255">
        <v>5</v>
      </c>
      <c r="C784" s="12">
        <v>70238332</v>
      </c>
      <c r="D784" s="12">
        <v>70238350</v>
      </c>
      <c r="E784" s="12">
        <v>2</v>
      </c>
      <c r="F784" s="12" t="s">
        <v>14190</v>
      </c>
      <c r="G784" s="12">
        <v>70238199</v>
      </c>
      <c r="H784" s="12">
        <v>70238219</v>
      </c>
      <c r="I784" s="12">
        <v>2</v>
      </c>
      <c r="J784" s="12" t="s">
        <v>14194</v>
      </c>
      <c r="K784" s="12">
        <v>70238220</v>
      </c>
      <c r="L784" s="12">
        <v>70238331</v>
      </c>
      <c r="M784" s="12" t="s">
        <v>14192</v>
      </c>
      <c r="N784" s="12" t="s">
        <v>14195</v>
      </c>
      <c r="O784" s="27">
        <v>70238180</v>
      </c>
      <c r="P784" s="27">
        <v>70238390</v>
      </c>
      <c r="Q784" s="12" t="s">
        <v>40</v>
      </c>
      <c r="R784" s="12">
        <v>0</v>
      </c>
      <c r="S784" s="12" t="s">
        <v>16257</v>
      </c>
      <c r="T784" s="27" t="s">
        <v>103</v>
      </c>
      <c r="U784" s="12" t="s">
        <v>1911</v>
      </c>
      <c r="V784" s="256">
        <v>88.044891640866879</v>
      </c>
      <c r="W784" s="256">
        <v>252.08421887390961</v>
      </c>
    </row>
    <row r="785" spans="1:23" x14ac:dyDescent="0.2">
      <c r="A785" s="12">
        <v>0.99999899999999997</v>
      </c>
      <c r="B785" s="255">
        <v>5</v>
      </c>
      <c r="C785" s="12">
        <v>70238282</v>
      </c>
      <c r="D785" s="12">
        <v>70238300</v>
      </c>
      <c r="E785" s="12">
        <v>2</v>
      </c>
      <c r="F785" s="12" t="s">
        <v>14196</v>
      </c>
      <c r="G785" s="12">
        <v>70238413</v>
      </c>
      <c r="H785" s="12">
        <v>70238433</v>
      </c>
      <c r="I785" s="12">
        <v>2</v>
      </c>
      <c r="J785" s="12" t="s">
        <v>14197</v>
      </c>
      <c r="K785" s="12">
        <v>70238301</v>
      </c>
      <c r="L785" s="12">
        <v>70238412</v>
      </c>
      <c r="M785" s="12" t="s">
        <v>14198</v>
      </c>
      <c r="N785" s="12" t="s">
        <v>14199</v>
      </c>
      <c r="O785" s="27">
        <v>70238180</v>
      </c>
      <c r="P785" s="27">
        <v>70238390</v>
      </c>
      <c r="Q785" s="12" t="s">
        <v>33</v>
      </c>
      <c r="R785" s="12">
        <v>0</v>
      </c>
      <c r="S785" s="12" t="s">
        <v>16258</v>
      </c>
      <c r="T785" s="27" t="s">
        <v>103</v>
      </c>
      <c r="U785" s="12" t="s">
        <v>1912</v>
      </c>
      <c r="V785" s="256">
        <v>45.278637770897831</v>
      </c>
      <c r="W785" s="256">
        <v>96.331007137192699</v>
      </c>
    </row>
    <row r="786" spans="1:23" x14ac:dyDescent="0.2">
      <c r="A786" s="12">
        <v>0.99999899999999997</v>
      </c>
      <c r="B786" s="255">
        <v>5</v>
      </c>
      <c r="C786" s="12">
        <v>70238520</v>
      </c>
      <c r="D786" s="12">
        <v>70238539</v>
      </c>
      <c r="E786" s="12">
        <v>2</v>
      </c>
      <c r="F786" s="12" t="s">
        <v>14200</v>
      </c>
      <c r="G786" s="12">
        <v>70238652</v>
      </c>
      <c r="H786" s="12">
        <v>70238671</v>
      </c>
      <c r="I786" s="12">
        <v>2</v>
      </c>
      <c r="J786" s="12" t="s">
        <v>14201</v>
      </c>
      <c r="K786" s="12">
        <v>70238540</v>
      </c>
      <c r="L786" s="12">
        <v>70238651</v>
      </c>
      <c r="M786" s="12" t="s">
        <v>14202</v>
      </c>
      <c r="N786" s="12" t="s">
        <v>14203</v>
      </c>
      <c r="O786" s="27">
        <v>70238540</v>
      </c>
      <c r="P786" s="27">
        <v>70238702</v>
      </c>
      <c r="Q786" s="12" t="s">
        <v>33</v>
      </c>
      <c r="R786" s="12">
        <v>0</v>
      </c>
      <c r="S786" s="12" t="s">
        <v>16259</v>
      </c>
      <c r="T786" s="27" t="s">
        <v>103</v>
      </c>
      <c r="U786" s="12" t="s">
        <v>1913</v>
      </c>
      <c r="V786" s="256">
        <v>278.59597523219816</v>
      </c>
      <c r="W786" s="256">
        <v>853.97272006344167</v>
      </c>
    </row>
    <row r="787" spans="1:23" x14ac:dyDescent="0.2">
      <c r="A787" s="12">
        <v>0.99999899999999997</v>
      </c>
      <c r="B787" s="255">
        <v>5</v>
      </c>
      <c r="C787" s="12">
        <v>70238763</v>
      </c>
      <c r="D787" s="12">
        <v>70238780</v>
      </c>
      <c r="E787" s="12">
        <v>2</v>
      </c>
      <c r="F787" s="12" t="s">
        <v>14204</v>
      </c>
      <c r="G787" s="12">
        <v>70238629</v>
      </c>
      <c r="H787" s="12">
        <v>70238650</v>
      </c>
      <c r="I787" s="12">
        <v>2</v>
      </c>
      <c r="J787" s="12" t="s">
        <v>14205</v>
      </c>
      <c r="K787" s="12">
        <v>70238651</v>
      </c>
      <c r="L787" s="12">
        <v>70238762</v>
      </c>
      <c r="M787" s="12" t="s">
        <v>14206</v>
      </c>
      <c r="N787" s="12" t="s">
        <v>14207</v>
      </c>
      <c r="O787" s="27">
        <v>70238540</v>
      </c>
      <c r="P787" s="27">
        <v>70238702</v>
      </c>
      <c r="Q787" s="12" t="s">
        <v>40</v>
      </c>
      <c r="R787" s="12">
        <v>0</v>
      </c>
      <c r="S787" s="12" t="s">
        <v>16260</v>
      </c>
      <c r="T787" s="27" t="s">
        <v>103</v>
      </c>
      <c r="U787" s="12" t="s">
        <v>1914</v>
      </c>
      <c r="V787" s="256">
        <v>149.20123839009287</v>
      </c>
      <c r="W787" s="256">
        <v>459.79571768437745</v>
      </c>
    </row>
    <row r="788" spans="1:23" x14ac:dyDescent="0.2">
      <c r="A788" s="12">
        <v>0.99999899999999997</v>
      </c>
      <c r="B788" s="255">
        <v>5</v>
      </c>
      <c r="C788" s="12">
        <v>70240421</v>
      </c>
      <c r="D788" s="12">
        <v>70240440</v>
      </c>
      <c r="E788" s="12">
        <v>2</v>
      </c>
      <c r="F788" s="12" t="s">
        <v>14208</v>
      </c>
      <c r="G788" s="12">
        <v>70240553</v>
      </c>
      <c r="H788" s="12">
        <v>70240572</v>
      </c>
      <c r="I788" s="12">
        <v>3</v>
      </c>
      <c r="J788" s="12" t="s">
        <v>14209</v>
      </c>
      <c r="K788" s="12">
        <v>70240441</v>
      </c>
      <c r="L788" s="12">
        <v>70240552</v>
      </c>
      <c r="M788" s="12" t="s">
        <v>14210</v>
      </c>
      <c r="N788" s="12" t="s">
        <v>14211</v>
      </c>
      <c r="O788" s="27">
        <v>70240480</v>
      </c>
      <c r="P788" s="27">
        <v>70240585</v>
      </c>
      <c r="Q788" s="12" t="s">
        <v>33</v>
      </c>
      <c r="R788" s="12">
        <v>0</v>
      </c>
      <c r="S788" s="12" t="s">
        <v>16261</v>
      </c>
      <c r="T788" s="27" t="s">
        <v>103</v>
      </c>
      <c r="U788" s="12" t="s">
        <v>1915</v>
      </c>
      <c r="V788" s="256">
        <v>39.012383900928789</v>
      </c>
      <c r="W788" s="256">
        <v>91.67549563838223</v>
      </c>
    </row>
    <row r="789" spans="1:23" x14ac:dyDescent="0.2">
      <c r="A789" s="12">
        <v>0.97499999999999998</v>
      </c>
      <c r="B789" s="255">
        <v>5</v>
      </c>
      <c r="C789" s="12">
        <v>70240651</v>
      </c>
      <c r="D789" s="12">
        <v>70240670</v>
      </c>
      <c r="E789" s="12">
        <v>2</v>
      </c>
      <c r="F789" s="12" t="s">
        <v>14212</v>
      </c>
      <c r="G789" s="12">
        <v>70240519</v>
      </c>
      <c r="H789" s="12">
        <v>70240538</v>
      </c>
      <c r="I789" s="12">
        <v>3</v>
      </c>
      <c r="J789" s="12" t="s">
        <v>14213</v>
      </c>
      <c r="K789" s="12">
        <v>70240539</v>
      </c>
      <c r="L789" s="12">
        <v>70240650</v>
      </c>
      <c r="M789" s="12" t="s">
        <v>14214</v>
      </c>
      <c r="N789" s="12" t="s">
        <v>14215</v>
      </c>
      <c r="O789" s="27">
        <v>70240480</v>
      </c>
      <c r="P789" s="27">
        <v>70240585</v>
      </c>
      <c r="Q789" s="12" t="s">
        <v>40</v>
      </c>
      <c r="R789" s="12">
        <v>0</v>
      </c>
      <c r="S789" s="12" t="s">
        <v>16262</v>
      </c>
      <c r="T789" s="27" t="s">
        <v>103</v>
      </c>
      <c r="U789" s="12" t="s">
        <v>1916</v>
      </c>
      <c r="V789" s="256">
        <v>438.82972136222912</v>
      </c>
      <c r="W789" s="256">
        <v>1113.3925455987312</v>
      </c>
    </row>
    <row r="790" spans="1:23" x14ac:dyDescent="0.2">
      <c r="A790" s="12">
        <v>0.9</v>
      </c>
      <c r="B790" s="255">
        <v>5</v>
      </c>
      <c r="C790" s="12">
        <v>70241862</v>
      </c>
      <c r="D790" s="12">
        <v>70241880</v>
      </c>
      <c r="E790" s="12">
        <v>2</v>
      </c>
      <c r="F790" s="12" t="s">
        <v>14216</v>
      </c>
      <c r="G790" s="12">
        <v>70241993</v>
      </c>
      <c r="H790" s="12">
        <v>70242013</v>
      </c>
      <c r="I790" s="12">
        <v>2</v>
      </c>
      <c r="J790" s="12" t="s">
        <v>14217</v>
      </c>
      <c r="K790" s="12">
        <v>70241881</v>
      </c>
      <c r="L790" s="12">
        <v>70241992</v>
      </c>
      <c r="M790" s="12" t="s">
        <v>14218</v>
      </c>
      <c r="N790" s="12" t="s">
        <v>14219</v>
      </c>
      <c r="O790" s="27">
        <v>70241888</v>
      </c>
      <c r="P790" s="27">
        <v>70242008</v>
      </c>
      <c r="Q790" s="12" t="s">
        <v>33</v>
      </c>
      <c r="R790" s="12">
        <v>0</v>
      </c>
      <c r="S790" s="12" t="s">
        <v>16263</v>
      </c>
      <c r="T790" s="27" t="s">
        <v>103</v>
      </c>
      <c r="U790" s="12" t="s">
        <v>1917</v>
      </c>
      <c r="V790" s="256">
        <v>9.306501547987617</v>
      </c>
      <c r="W790" s="256">
        <v>113.75749405233941</v>
      </c>
    </row>
    <row r="791" spans="1:23" x14ac:dyDescent="0.2">
      <c r="A791" s="12">
        <v>0.9</v>
      </c>
      <c r="B791" s="255">
        <v>5</v>
      </c>
      <c r="C791" s="12">
        <v>70242095</v>
      </c>
      <c r="D791" s="12">
        <v>70242112</v>
      </c>
      <c r="E791" s="12">
        <v>4</v>
      </c>
      <c r="F791" s="12" t="s">
        <v>14220</v>
      </c>
      <c r="G791" s="12">
        <v>70241961</v>
      </c>
      <c r="H791" s="12">
        <v>70241982</v>
      </c>
      <c r="I791" s="12">
        <v>2</v>
      </c>
      <c r="J791" s="12" t="s">
        <v>14221</v>
      </c>
      <c r="K791" s="12">
        <v>70241983</v>
      </c>
      <c r="L791" s="12">
        <v>70242094</v>
      </c>
      <c r="M791" s="12" t="s">
        <v>14222</v>
      </c>
      <c r="N791" s="12" t="s">
        <v>14223</v>
      </c>
      <c r="O791" s="27">
        <v>70241888</v>
      </c>
      <c r="P791" s="27">
        <v>70242008</v>
      </c>
      <c r="Q791" s="12" t="s">
        <v>40</v>
      </c>
      <c r="R791" s="12">
        <v>0</v>
      </c>
      <c r="S791" s="12" t="s">
        <v>16264</v>
      </c>
      <c r="T791" s="27" t="s">
        <v>103</v>
      </c>
      <c r="U791" s="12" t="s">
        <v>1918</v>
      </c>
      <c r="V791" s="256">
        <v>16.818885448916408</v>
      </c>
      <c r="W791" s="256">
        <v>55.078509119746236</v>
      </c>
    </row>
    <row r="792" spans="1:23" x14ac:dyDescent="0.2">
      <c r="A792" s="12">
        <v>0.9</v>
      </c>
      <c r="B792" s="255">
        <v>5</v>
      </c>
      <c r="C792" s="12">
        <v>70247743</v>
      </c>
      <c r="D792" s="12">
        <v>70247760</v>
      </c>
      <c r="E792" s="12">
        <v>4</v>
      </c>
      <c r="F792" s="12" t="s">
        <v>14224</v>
      </c>
      <c r="G792" s="12">
        <v>70247873</v>
      </c>
      <c r="H792" s="12">
        <v>70247894</v>
      </c>
      <c r="I792" s="12">
        <v>3</v>
      </c>
      <c r="J792" s="12" t="s">
        <v>14225</v>
      </c>
      <c r="K792" s="12">
        <v>70247761</v>
      </c>
      <c r="L792" s="12">
        <v>70247872</v>
      </c>
      <c r="M792" s="12" t="s">
        <v>14226</v>
      </c>
      <c r="N792" s="12" t="s">
        <v>14227</v>
      </c>
      <c r="O792" s="27">
        <v>70247763</v>
      </c>
      <c r="P792" s="27">
        <v>70247823</v>
      </c>
      <c r="Q792" s="12" t="s">
        <v>33</v>
      </c>
      <c r="R792" s="12">
        <v>0</v>
      </c>
      <c r="S792" s="12" t="s">
        <v>16265</v>
      </c>
      <c r="T792" s="27" t="s">
        <v>103</v>
      </c>
      <c r="U792" s="12" t="s">
        <v>1919</v>
      </c>
      <c r="V792" s="256">
        <v>12.308049535603715</v>
      </c>
      <c r="W792" s="256">
        <v>142.33449643140364</v>
      </c>
    </row>
    <row r="793" spans="1:23" x14ac:dyDescent="0.2">
      <c r="A793" s="12">
        <v>0.99999899999999997</v>
      </c>
      <c r="B793" s="255">
        <v>5</v>
      </c>
      <c r="C793" s="12">
        <v>70248225</v>
      </c>
      <c r="D793" s="12">
        <v>70248241</v>
      </c>
      <c r="E793" s="12">
        <v>2</v>
      </c>
      <c r="F793" s="12" t="s">
        <v>14228</v>
      </c>
      <c r="G793" s="12">
        <v>70248354</v>
      </c>
      <c r="H793" s="12">
        <v>70248376</v>
      </c>
      <c r="I793" s="12">
        <v>2</v>
      </c>
      <c r="J793" s="12" t="s">
        <v>14229</v>
      </c>
      <c r="K793" s="12">
        <v>70248242</v>
      </c>
      <c r="L793" s="12">
        <v>70248353</v>
      </c>
      <c r="M793" s="12" t="s">
        <v>14230</v>
      </c>
      <c r="N793" s="12" t="s">
        <v>14231</v>
      </c>
      <c r="O793" s="27">
        <v>70248261</v>
      </c>
      <c r="P793" s="27">
        <v>70248285</v>
      </c>
      <c r="Q793" s="12" t="s">
        <v>33</v>
      </c>
      <c r="R793" s="12">
        <v>0</v>
      </c>
      <c r="S793" s="12" t="s">
        <v>16266</v>
      </c>
      <c r="T793" s="27" t="s">
        <v>103</v>
      </c>
      <c r="U793" s="12" t="s">
        <v>1920</v>
      </c>
      <c r="V793" s="256">
        <v>105.23219814241486</v>
      </c>
      <c r="W793" s="256">
        <v>409.97002379064236</v>
      </c>
    </row>
    <row r="794" spans="1:23" x14ac:dyDescent="0.2">
      <c r="A794" s="12">
        <v>0.99999899999999997</v>
      </c>
      <c r="B794" s="255">
        <v>5</v>
      </c>
      <c r="C794" s="12">
        <v>69321371</v>
      </c>
      <c r="D794" s="12">
        <v>69321387</v>
      </c>
      <c r="E794" s="12">
        <v>2</v>
      </c>
      <c r="F794" s="12" t="s">
        <v>14232</v>
      </c>
      <c r="G794" s="12">
        <v>69321236</v>
      </c>
      <c r="H794" s="12">
        <v>69321258</v>
      </c>
      <c r="I794" s="12">
        <v>2</v>
      </c>
      <c r="J794" s="12" t="s">
        <v>14233</v>
      </c>
      <c r="K794" s="12">
        <v>69321259</v>
      </c>
      <c r="L794" s="12">
        <v>69321370</v>
      </c>
      <c r="M794" s="12" t="s">
        <v>14234</v>
      </c>
      <c r="N794" s="12" t="s">
        <v>14235</v>
      </c>
      <c r="O794" s="27">
        <v>69321274</v>
      </c>
      <c r="P794" s="27">
        <v>69321290</v>
      </c>
      <c r="Q794" s="12" t="s">
        <v>40</v>
      </c>
      <c r="R794" s="12">
        <v>0</v>
      </c>
      <c r="S794" s="12" t="s">
        <v>16267</v>
      </c>
      <c r="T794" s="27" t="s">
        <v>2984</v>
      </c>
      <c r="U794" s="12" t="s">
        <v>1921</v>
      </c>
      <c r="V794" s="256">
        <v>5.6904024767801857</v>
      </c>
      <c r="W794" s="256">
        <v>8.8667724028548776</v>
      </c>
    </row>
    <row r="795" spans="1:23" x14ac:dyDescent="0.2">
      <c r="A795" s="12">
        <v>0.99999899999999997</v>
      </c>
      <c r="B795" s="255">
        <v>5</v>
      </c>
      <c r="C795" s="12">
        <v>69322208</v>
      </c>
      <c r="D795" s="12">
        <v>69322225</v>
      </c>
      <c r="E795" s="12">
        <v>2</v>
      </c>
      <c r="F795" s="12" t="s">
        <v>14236</v>
      </c>
      <c r="G795" s="12">
        <v>69322338</v>
      </c>
      <c r="H795" s="12">
        <v>69322359</v>
      </c>
      <c r="I795" s="12">
        <v>2</v>
      </c>
      <c r="J795" s="12" t="s">
        <v>14237</v>
      </c>
      <c r="K795" s="12">
        <v>69322226</v>
      </c>
      <c r="L795" s="12">
        <v>69322337</v>
      </c>
      <c r="M795" s="12" t="s">
        <v>14238</v>
      </c>
      <c r="N795" s="12" t="s">
        <v>14239</v>
      </c>
      <c r="O795" s="27">
        <v>69322229</v>
      </c>
      <c r="P795" s="27">
        <v>69322347</v>
      </c>
      <c r="Q795" s="12" t="s">
        <v>33</v>
      </c>
      <c r="R795" s="12">
        <v>0</v>
      </c>
      <c r="S795" s="12" t="s">
        <v>16268</v>
      </c>
      <c r="T795" s="27" t="s">
        <v>2984</v>
      </c>
      <c r="U795" s="12" t="s">
        <v>1922</v>
      </c>
      <c r="V795" s="256">
        <v>90.425696594427251</v>
      </c>
      <c r="W795" s="256">
        <v>266.56954797779542</v>
      </c>
    </row>
    <row r="796" spans="1:23" x14ac:dyDescent="0.2">
      <c r="A796" s="12">
        <v>0.99999899999999997</v>
      </c>
      <c r="B796" s="255">
        <v>5</v>
      </c>
      <c r="C796" s="12">
        <v>69322442</v>
      </c>
      <c r="D796" s="12">
        <v>69322459</v>
      </c>
      <c r="E796" s="12">
        <v>2</v>
      </c>
      <c r="F796" s="12" t="s">
        <v>14240</v>
      </c>
      <c r="G796" s="12">
        <v>69322308</v>
      </c>
      <c r="H796" s="12">
        <v>69322329</v>
      </c>
      <c r="I796" s="12">
        <v>2</v>
      </c>
      <c r="J796" s="12" t="s">
        <v>14241</v>
      </c>
      <c r="K796" s="12">
        <v>69322330</v>
      </c>
      <c r="L796" s="12">
        <v>69322441</v>
      </c>
      <c r="M796" s="12" t="s">
        <v>14242</v>
      </c>
      <c r="N796" s="12" t="s">
        <v>14243</v>
      </c>
      <c r="O796" s="27">
        <v>69322229</v>
      </c>
      <c r="P796" s="27">
        <v>69322347</v>
      </c>
      <c r="Q796" s="12" t="s">
        <v>40</v>
      </c>
      <c r="R796" s="12">
        <v>0</v>
      </c>
      <c r="S796" s="12" t="s">
        <v>16269</v>
      </c>
      <c r="T796" s="27" t="s">
        <v>2984</v>
      </c>
      <c r="U796" s="12" t="s">
        <v>1923</v>
      </c>
      <c r="V796" s="256">
        <v>70.950464396284829</v>
      </c>
      <c r="W796" s="256">
        <v>147.94480570975415</v>
      </c>
    </row>
    <row r="797" spans="1:23" x14ac:dyDescent="0.2">
      <c r="A797" s="12">
        <v>0.99999899999999997</v>
      </c>
      <c r="B797" s="255">
        <v>5</v>
      </c>
      <c r="C797" s="12">
        <v>69328117</v>
      </c>
      <c r="D797" s="12">
        <v>69328135</v>
      </c>
      <c r="E797" s="12">
        <v>2</v>
      </c>
      <c r="F797" s="12" t="s">
        <v>14244</v>
      </c>
      <c r="G797" s="12">
        <v>69328248</v>
      </c>
      <c r="H797" s="12">
        <v>69328268</v>
      </c>
      <c r="I797" s="12">
        <v>2</v>
      </c>
      <c r="J797" s="12" t="s">
        <v>14245</v>
      </c>
      <c r="K797" s="12">
        <v>69328136</v>
      </c>
      <c r="L797" s="12">
        <v>69328247</v>
      </c>
      <c r="M797" s="12" t="s">
        <v>14246</v>
      </c>
      <c r="N797" s="12" t="s">
        <v>14247</v>
      </c>
      <c r="O797" s="27">
        <v>69328137</v>
      </c>
      <c r="P797" s="27">
        <v>69328219</v>
      </c>
      <c r="Q797" s="12" t="s">
        <v>33</v>
      </c>
      <c r="R797" s="12">
        <v>0</v>
      </c>
      <c r="S797" s="12" t="s">
        <v>16270</v>
      </c>
      <c r="T797" s="27" t="s">
        <v>2984</v>
      </c>
      <c r="U797" s="12" t="s">
        <v>1924</v>
      </c>
      <c r="V797" s="256">
        <v>184.96594427244582</v>
      </c>
      <c r="W797" s="256">
        <v>561.05455987311655</v>
      </c>
    </row>
    <row r="798" spans="1:23" x14ac:dyDescent="0.2">
      <c r="A798" s="12">
        <v>0.99999899999999997</v>
      </c>
      <c r="B798" s="255">
        <v>5</v>
      </c>
      <c r="C798" s="12">
        <v>69337284</v>
      </c>
      <c r="D798" s="12">
        <v>69337300</v>
      </c>
      <c r="E798" s="12">
        <v>5</v>
      </c>
      <c r="F798" s="12" t="s">
        <v>14248</v>
      </c>
      <c r="G798" s="12">
        <v>69337413</v>
      </c>
      <c r="H798" s="12">
        <v>69337435</v>
      </c>
      <c r="I798" s="12">
        <v>2</v>
      </c>
      <c r="J798" s="12" t="s">
        <v>14249</v>
      </c>
      <c r="K798" s="12">
        <v>69337301</v>
      </c>
      <c r="L798" s="12">
        <v>69337412</v>
      </c>
      <c r="M798" s="12" t="s">
        <v>14250</v>
      </c>
      <c r="N798" s="12" t="s">
        <v>14251</v>
      </c>
      <c r="O798" s="27">
        <v>69337346</v>
      </c>
      <c r="P798" s="27">
        <v>69337572</v>
      </c>
      <c r="Q798" s="12" t="s">
        <v>33</v>
      </c>
      <c r="R798" s="12">
        <v>0</v>
      </c>
      <c r="S798" s="12" t="s">
        <v>16271</v>
      </c>
      <c r="T798" s="27" t="s">
        <v>2984</v>
      </c>
      <c r="U798" s="12" t="s">
        <v>1925</v>
      </c>
      <c r="V798" s="256">
        <v>114.95975232198143</v>
      </c>
      <c r="W798" s="256">
        <v>333.84504361617763</v>
      </c>
    </row>
    <row r="799" spans="1:23" x14ac:dyDescent="0.2">
      <c r="A799" s="12">
        <v>0.99999899999999997</v>
      </c>
      <c r="B799" s="255">
        <v>5</v>
      </c>
      <c r="C799" s="12">
        <v>69337524</v>
      </c>
      <c r="D799" s="12">
        <v>69337543</v>
      </c>
      <c r="E799" s="12">
        <v>2</v>
      </c>
      <c r="F799" s="12" t="s">
        <v>14252</v>
      </c>
      <c r="G799" s="12">
        <v>69337392</v>
      </c>
      <c r="H799" s="12">
        <v>69337411</v>
      </c>
      <c r="I799" s="12">
        <v>2</v>
      </c>
      <c r="J799" s="12" t="s">
        <v>14253</v>
      </c>
      <c r="K799" s="12">
        <v>69337412</v>
      </c>
      <c r="L799" s="12">
        <v>69337523</v>
      </c>
      <c r="M799" s="12" t="s">
        <v>14254</v>
      </c>
      <c r="N799" s="12" t="s">
        <v>14255</v>
      </c>
      <c r="O799" s="27">
        <v>69337346</v>
      </c>
      <c r="P799" s="27">
        <v>69337572</v>
      </c>
      <c r="Q799" s="12" t="s">
        <v>40</v>
      </c>
      <c r="R799" s="12">
        <v>0</v>
      </c>
      <c r="S799" s="12" t="s">
        <v>16272</v>
      </c>
      <c r="T799" s="27" t="s">
        <v>2984</v>
      </c>
      <c r="U799" s="12" t="s">
        <v>1926</v>
      </c>
      <c r="V799" s="256">
        <v>112.68885448916409</v>
      </c>
      <c r="W799" s="256">
        <v>327.17383029341795</v>
      </c>
    </row>
    <row r="800" spans="1:23" x14ac:dyDescent="0.2">
      <c r="A800" s="12">
        <v>0.99999899999999997</v>
      </c>
      <c r="B800" s="255">
        <v>5</v>
      </c>
      <c r="C800" s="12">
        <v>69337503</v>
      </c>
      <c r="D800" s="12">
        <v>69337521</v>
      </c>
      <c r="E800" s="12">
        <v>2</v>
      </c>
      <c r="F800" s="12" t="s">
        <v>14256</v>
      </c>
      <c r="G800" s="12">
        <v>69337634</v>
      </c>
      <c r="H800" s="12">
        <v>69337654</v>
      </c>
      <c r="I800" s="12">
        <v>2</v>
      </c>
      <c r="J800" s="12" t="s">
        <v>14257</v>
      </c>
      <c r="K800" s="12">
        <v>69337522</v>
      </c>
      <c r="L800" s="12">
        <v>69337633</v>
      </c>
      <c r="M800" s="12" t="s">
        <v>14258</v>
      </c>
      <c r="N800" s="12" t="s">
        <v>14259</v>
      </c>
      <c r="O800" s="27">
        <v>69337346</v>
      </c>
      <c r="P800" s="27">
        <v>69337572</v>
      </c>
      <c r="Q800" s="12" t="s">
        <v>33</v>
      </c>
      <c r="R800" s="12">
        <v>0</v>
      </c>
      <c r="S800" s="12" t="s">
        <v>16273</v>
      </c>
      <c r="T800" s="27" t="s">
        <v>2984</v>
      </c>
      <c r="U800" s="12" t="s">
        <v>1927</v>
      </c>
      <c r="V800" s="256">
        <v>141.13931888544892</v>
      </c>
      <c r="W800" s="256">
        <v>344.14290245836639</v>
      </c>
    </row>
    <row r="801" spans="1:23" x14ac:dyDescent="0.2">
      <c r="A801" s="12">
        <v>0.99999899999999997</v>
      </c>
      <c r="B801" s="255">
        <v>5</v>
      </c>
      <c r="C801" s="12">
        <v>68800172</v>
      </c>
      <c r="D801" s="12">
        <v>68800191</v>
      </c>
      <c r="E801" s="12">
        <v>1</v>
      </c>
      <c r="F801" s="12" t="s">
        <v>14260</v>
      </c>
      <c r="G801" s="12">
        <v>68800040</v>
      </c>
      <c r="H801" s="12">
        <v>68800059</v>
      </c>
      <c r="I801" s="12">
        <v>1</v>
      </c>
      <c r="J801" s="12" t="s">
        <v>14261</v>
      </c>
      <c r="K801" s="12">
        <v>68800060</v>
      </c>
      <c r="L801" s="12">
        <v>68800171</v>
      </c>
      <c r="M801" s="12" t="s">
        <v>14262</v>
      </c>
      <c r="N801" s="12" t="s">
        <v>14263</v>
      </c>
      <c r="O801" s="27">
        <v>68800067</v>
      </c>
      <c r="P801" s="27">
        <v>68800126</v>
      </c>
      <c r="Q801" s="12" t="s">
        <v>40</v>
      </c>
      <c r="R801" s="12">
        <v>0</v>
      </c>
      <c r="S801" s="12" t="s">
        <v>16274</v>
      </c>
      <c r="T801" s="27" t="s">
        <v>104</v>
      </c>
      <c r="U801" s="12" t="s">
        <v>1928</v>
      </c>
      <c r="V801" s="256">
        <v>56.691950464396285</v>
      </c>
      <c r="W801" s="256">
        <v>111.63441712926249</v>
      </c>
    </row>
    <row r="802" spans="1:23" x14ac:dyDescent="0.2">
      <c r="A802" s="12">
        <v>0.99999899999999997</v>
      </c>
      <c r="B802" s="255">
        <v>5</v>
      </c>
      <c r="C802" s="12">
        <v>68804913</v>
      </c>
      <c r="D802" s="12">
        <v>68804931</v>
      </c>
      <c r="E802" s="12">
        <v>1</v>
      </c>
      <c r="F802" s="12" t="s">
        <v>14264</v>
      </c>
      <c r="G802" s="12">
        <v>68805044</v>
      </c>
      <c r="H802" s="12">
        <v>68805064</v>
      </c>
      <c r="I802" s="12">
        <v>1</v>
      </c>
      <c r="J802" s="12" t="s">
        <v>14265</v>
      </c>
      <c r="K802" s="12">
        <v>68804932</v>
      </c>
      <c r="L802" s="12">
        <v>68805043</v>
      </c>
      <c r="M802" s="12" t="s">
        <v>14266</v>
      </c>
      <c r="N802" s="12" t="s">
        <v>14267</v>
      </c>
      <c r="O802" s="27">
        <v>68804963</v>
      </c>
      <c r="P802" s="27">
        <v>68805651</v>
      </c>
      <c r="Q802" s="12" t="s">
        <v>33</v>
      </c>
      <c r="R802" s="12">
        <v>0</v>
      </c>
      <c r="S802" s="12" t="s">
        <v>16275</v>
      </c>
      <c r="T802" s="27" t="s">
        <v>104</v>
      </c>
      <c r="U802" s="12" t="s">
        <v>1929</v>
      </c>
      <c r="V802" s="256">
        <v>44.93653250773994</v>
      </c>
      <c r="W802" s="256">
        <v>122.09659000793022</v>
      </c>
    </row>
    <row r="803" spans="1:23" x14ac:dyDescent="0.2">
      <c r="A803" s="12">
        <v>0.99999899999999997</v>
      </c>
      <c r="B803" s="255">
        <v>5</v>
      </c>
      <c r="C803" s="12">
        <v>68805151</v>
      </c>
      <c r="D803" s="12">
        <v>68805168</v>
      </c>
      <c r="E803" s="12">
        <v>1</v>
      </c>
      <c r="F803" s="12" t="s">
        <v>14268</v>
      </c>
      <c r="G803" s="12">
        <v>68805017</v>
      </c>
      <c r="H803" s="12">
        <v>68805038</v>
      </c>
      <c r="I803" s="12">
        <v>1</v>
      </c>
      <c r="J803" s="12" t="s">
        <v>14269</v>
      </c>
      <c r="K803" s="12">
        <v>68805039</v>
      </c>
      <c r="L803" s="12">
        <v>68805150</v>
      </c>
      <c r="M803" s="12" t="s">
        <v>14270</v>
      </c>
      <c r="N803" s="12" t="s">
        <v>14271</v>
      </c>
      <c r="O803" s="27">
        <v>68804963</v>
      </c>
      <c r="P803" s="27">
        <v>68805651</v>
      </c>
      <c r="Q803" s="12" t="s">
        <v>40</v>
      </c>
      <c r="R803" s="12">
        <v>0</v>
      </c>
      <c r="S803" s="12" t="s">
        <v>16276</v>
      </c>
      <c r="T803" s="27" t="s">
        <v>104</v>
      </c>
      <c r="U803" s="12" t="s">
        <v>1930</v>
      </c>
      <c r="V803" s="256">
        <v>9.9798761609907114</v>
      </c>
      <c r="W803" s="256">
        <v>18.019349722442506</v>
      </c>
    </row>
    <row r="804" spans="1:23" x14ac:dyDescent="0.2">
      <c r="A804" s="12">
        <v>0.99999899999999997</v>
      </c>
      <c r="B804" s="255">
        <v>5</v>
      </c>
      <c r="C804" s="12">
        <v>68805130</v>
      </c>
      <c r="D804" s="12">
        <v>68805148</v>
      </c>
      <c r="E804" s="12">
        <v>1</v>
      </c>
      <c r="F804" s="12" t="s">
        <v>14272</v>
      </c>
      <c r="G804" s="12">
        <v>68805261</v>
      </c>
      <c r="H804" s="12">
        <v>68805281</v>
      </c>
      <c r="I804" s="12">
        <v>1</v>
      </c>
      <c r="J804" s="12" t="s">
        <v>14273</v>
      </c>
      <c r="K804" s="12">
        <v>68805149</v>
      </c>
      <c r="L804" s="12">
        <v>68805260</v>
      </c>
      <c r="M804" s="12" t="s">
        <v>14274</v>
      </c>
      <c r="N804" s="12" t="s">
        <v>14275</v>
      </c>
      <c r="O804" s="27">
        <v>68804963</v>
      </c>
      <c r="P804" s="27">
        <v>68805651</v>
      </c>
      <c r="Q804" s="12" t="s">
        <v>33</v>
      </c>
      <c r="R804" s="12">
        <v>0</v>
      </c>
      <c r="S804" s="12" t="s">
        <v>16277</v>
      </c>
      <c r="T804" s="27" t="s">
        <v>104</v>
      </c>
      <c r="U804" s="12" t="s">
        <v>1931</v>
      </c>
      <c r="V804" s="256">
        <v>143.9922600619195</v>
      </c>
      <c r="W804" s="256">
        <v>342.9094369547978</v>
      </c>
    </row>
    <row r="805" spans="1:23" x14ac:dyDescent="0.2">
      <c r="A805" s="12">
        <v>0.99999899999999997</v>
      </c>
      <c r="B805" s="255">
        <v>5</v>
      </c>
      <c r="C805" s="12">
        <v>68805372</v>
      </c>
      <c r="D805" s="12">
        <v>68805389</v>
      </c>
      <c r="E805" s="12">
        <v>1</v>
      </c>
      <c r="F805" s="12" t="s">
        <v>14276</v>
      </c>
      <c r="G805" s="12">
        <v>68805238</v>
      </c>
      <c r="H805" s="12">
        <v>68805259</v>
      </c>
      <c r="I805" s="12">
        <v>1</v>
      </c>
      <c r="J805" s="12" t="s">
        <v>14277</v>
      </c>
      <c r="K805" s="12">
        <v>68805260</v>
      </c>
      <c r="L805" s="12">
        <v>68805371</v>
      </c>
      <c r="M805" s="12" t="s">
        <v>14278</v>
      </c>
      <c r="N805" s="12" t="s">
        <v>14279</v>
      </c>
      <c r="O805" s="27">
        <v>68804963</v>
      </c>
      <c r="P805" s="27">
        <v>68805651</v>
      </c>
      <c r="Q805" s="12" t="s">
        <v>40</v>
      </c>
      <c r="R805" s="12">
        <v>0</v>
      </c>
      <c r="S805" s="12" t="s">
        <v>16278</v>
      </c>
      <c r="T805" s="27" t="s">
        <v>104</v>
      </c>
      <c r="U805" s="12" t="s">
        <v>1932</v>
      </c>
      <c r="V805" s="256">
        <v>31.41795665634675</v>
      </c>
      <c r="W805" s="256">
        <v>79.802061855670104</v>
      </c>
    </row>
    <row r="806" spans="1:23" x14ac:dyDescent="0.2">
      <c r="A806" s="12">
        <v>0.99999899999999997</v>
      </c>
      <c r="B806" s="255">
        <v>5</v>
      </c>
      <c r="C806" s="12">
        <v>68805345</v>
      </c>
      <c r="D806" s="12">
        <v>68805360</v>
      </c>
      <c r="E806" s="12">
        <v>7</v>
      </c>
      <c r="F806" s="12" t="s">
        <v>14280</v>
      </c>
      <c r="G806" s="12">
        <v>68805473</v>
      </c>
      <c r="H806" s="12">
        <v>68805496</v>
      </c>
      <c r="I806" s="12">
        <v>1</v>
      </c>
      <c r="J806" s="12" t="s">
        <v>14281</v>
      </c>
      <c r="K806" s="12">
        <v>68805361</v>
      </c>
      <c r="L806" s="12">
        <v>68805472</v>
      </c>
      <c r="M806" s="12" t="s">
        <v>14282</v>
      </c>
      <c r="N806" s="12" t="s">
        <v>14283</v>
      </c>
      <c r="O806" s="27">
        <v>68804963</v>
      </c>
      <c r="P806" s="27">
        <v>68805651</v>
      </c>
      <c r="Q806" s="12" t="s">
        <v>33</v>
      </c>
      <c r="R806" s="12">
        <v>0</v>
      </c>
      <c r="S806" s="12" t="s">
        <v>16279</v>
      </c>
      <c r="T806" s="27" t="s">
        <v>104</v>
      </c>
      <c r="U806" s="12" t="s">
        <v>1933</v>
      </c>
      <c r="V806" s="256">
        <v>47.546439628482972</v>
      </c>
      <c r="W806" s="256">
        <v>126.64314036478984</v>
      </c>
    </row>
    <row r="807" spans="1:23" x14ac:dyDescent="0.2">
      <c r="A807" s="12">
        <v>0.99999899999999997</v>
      </c>
      <c r="B807" s="255">
        <v>5</v>
      </c>
      <c r="C807" s="12">
        <v>68805582</v>
      </c>
      <c r="D807" s="12">
        <v>68805598</v>
      </c>
      <c r="E807" s="12">
        <v>1</v>
      </c>
      <c r="F807" s="12" t="s">
        <v>14284</v>
      </c>
      <c r="G807" s="12">
        <v>68805447</v>
      </c>
      <c r="H807" s="12">
        <v>68805469</v>
      </c>
      <c r="I807" s="12">
        <v>1</v>
      </c>
      <c r="J807" s="12" t="s">
        <v>14285</v>
      </c>
      <c r="K807" s="12">
        <v>68805470</v>
      </c>
      <c r="L807" s="12">
        <v>68805581</v>
      </c>
      <c r="M807" s="12" t="s">
        <v>14286</v>
      </c>
      <c r="N807" s="12" t="s">
        <v>14287</v>
      </c>
      <c r="O807" s="27">
        <v>68804963</v>
      </c>
      <c r="P807" s="27">
        <v>68805651</v>
      </c>
      <c r="Q807" s="12" t="s">
        <v>40</v>
      </c>
      <c r="R807" s="12">
        <v>0</v>
      </c>
      <c r="S807" s="12" t="s">
        <v>16280</v>
      </c>
      <c r="T807" s="27" t="s">
        <v>104</v>
      </c>
      <c r="U807" s="12" t="s">
        <v>1934</v>
      </c>
      <c r="V807" s="256">
        <v>34.315789473684212</v>
      </c>
      <c r="W807" s="256">
        <v>120.24773988897701</v>
      </c>
    </row>
    <row r="808" spans="1:23" x14ac:dyDescent="0.2">
      <c r="A808" s="12">
        <v>0.99999899999999997</v>
      </c>
      <c r="B808" s="255">
        <v>5</v>
      </c>
      <c r="C808" s="12">
        <v>68805559</v>
      </c>
      <c r="D808" s="12">
        <v>68805577</v>
      </c>
      <c r="E808" s="12">
        <v>1</v>
      </c>
      <c r="F808" s="12" t="s">
        <v>14288</v>
      </c>
      <c r="G808" s="12">
        <v>68805690</v>
      </c>
      <c r="H808" s="12">
        <v>68805710</v>
      </c>
      <c r="I808" s="12">
        <v>1</v>
      </c>
      <c r="J808" s="12" t="s">
        <v>14289</v>
      </c>
      <c r="K808" s="12">
        <v>68805578</v>
      </c>
      <c r="L808" s="12">
        <v>68805689</v>
      </c>
      <c r="M808" s="12" t="s">
        <v>14290</v>
      </c>
      <c r="N808" s="12" t="s">
        <v>14291</v>
      </c>
      <c r="O808" s="27">
        <v>68804963</v>
      </c>
      <c r="P808" s="27">
        <v>68805651</v>
      </c>
      <c r="Q808" s="12" t="s">
        <v>33</v>
      </c>
      <c r="R808" s="12">
        <v>0</v>
      </c>
      <c r="S808" s="12" t="s">
        <v>16281</v>
      </c>
      <c r="T808" s="27" t="s">
        <v>104</v>
      </c>
      <c r="U808" s="12" t="s">
        <v>1935</v>
      </c>
      <c r="V808" s="256">
        <v>40.978328173374614</v>
      </c>
      <c r="W808" s="256">
        <v>98.16145915939731</v>
      </c>
    </row>
    <row r="809" spans="1:23" x14ac:dyDescent="0.2">
      <c r="A809" s="12">
        <v>0.99999899999999997</v>
      </c>
      <c r="B809" s="255">
        <v>5</v>
      </c>
      <c r="C809" s="12">
        <v>68809716</v>
      </c>
      <c r="D809" s="12">
        <v>68809734</v>
      </c>
      <c r="E809" s="12">
        <v>1</v>
      </c>
      <c r="F809" s="12" t="s">
        <v>14292</v>
      </c>
      <c r="G809" s="12">
        <v>68809847</v>
      </c>
      <c r="H809" s="12">
        <v>68809867</v>
      </c>
      <c r="I809" s="12">
        <v>1</v>
      </c>
      <c r="J809" s="12" t="s">
        <v>14293</v>
      </c>
      <c r="K809" s="12">
        <v>68809735</v>
      </c>
      <c r="L809" s="12">
        <v>68809846</v>
      </c>
      <c r="M809" s="12" t="s">
        <v>14294</v>
      </c>
      <c r="N809" s="12" t="s">
        <v>14295</v>
      </c>
      <c r="O809" s="27">
        <v>68809770</v>
      </c>
      <c r="P809" s="27">
        <v>68809941</v>
      </c>
      <c r="Q809" s="12" t="s">
        <v>33</v>
      </c>
      <c r="R809" s="12">
        <v>0</v>
      </c>
      <c r="S809" s="12" t="s">
        <v>16282</v>
      </c>
      <c r="T809" s="27" t="s">
        <v>104</v>
      </c>
      <c r="U809" s="12" t="s">
        <v>1936</v>
      </c>
      <c r="V809" s="256">
        <v>33.515479876160988</v>
      </c>
      <c r="W809" s="256">
        <v>82.824742268041234</v>
      </c>
    </row>
    <row r="810" spans="1:23" x14ac:dyDescent="0.2">
      <c r="A810" s="12">
        <v>0.99999899999999997</v>
      </c>
      <c r="B810" s="255">
        <v>5</v>
      </c>
      <c r="C810" s="12">
        <v>68809919</v>
      </c>
      <c r="D810" s="12">
        <v>68809935</v>
      </c>
      <c r="E810" s="12">
        <v>1</v>
      </c>
      <c r="F810" s="12" t="s">
        <v>14296</v>
      </c>
      <c r="G810" s="12">
        <v>68809784</v>
      </c>
      <c r="H810" s="12">
        <v>68809806</v>
      </c>
      <c r="I810" s="12">
        <v>1</v>
      </c>
      <c r="J810" s="12" t="s">
        <v>14297</v>
      </c>
      <c r="K810" s="12">
        <v>68809807</v>
      </c>
      <c r="L810" s="12">
        <v>68809918</v>
      </c>
      <c r="M810" s="12" t="s">
        <v>14298</v>
      </c>
      <c r="N810" s="12" t="s">
        <v>14299</v>
      </c>
      <c r="O810" s="27">
        <v>68809770</v>
      </c>
      <c r="P810" s="27">
        <v>68809941</v>
      </c>
      <c r="Q810" s="12" t="s">
        <v>40</v>
      </c>
      <c r="R810" s="12">
        <v>0</v>
      </c>
      <c r="S810" s="12" t="s">
        <v>16283</v>
      </c>
      <c r="T810" s="27" t="s">
        <v>104</v>
      </c>
      <c r="U810" s="12" t="s">
        <v>1937</v>
      </c>
      <c r="V810" s="256">
        <v>21.236842105263158</v>
      </c>
      <c r="W810" s="256">
        <v>68.610785091197457</v>
      </c>
    </row>
    <row r="811" spans="1:23" x14ac:dyDescent="0.2">
      <c r="A811" s="12">
        <v>0.9</v>
      </c>
      <c r="B811" s="255">
        <v>5</v>
      </c>
      <c r="C811" s="12">
        <v>68809894</v>
      </c>
      <c r="D811" s="12">
        <v>68809913</v>
      </c>
      <c r="E811" s="12">
        <v>1</v>
      </c>
      <c r="F811" s="12" t="s">
        <v>14300</v>
      </c>
      <c r="G811" s="12">
        <v>68810026</v>
      </c>
      <c r="H811" s="12">
        <v>68810045</v>
      </c>
      <c r="I811" s="12">
        <v>2</v>
      </c>
      <c r="J811" s="12" t="s">
        <v>14301</v>
      </c>
      <c r="K811" s="12">
        <v>68809914</v>
      </c>
      <c r="L811" s="12">
        <v>68810025</v>
      </c>
      <c r="M811" s="12" t="s">
        <v>14302</v>
      </c>
      <c r="N811" s="12" t="s">
        <v>14303</v>
      </c>
      <c r="O811" s="27">
        <v>68809770</v>
      </c>
      <c r="P811" s="27">
        <v>68809941</v>
      </c>
      <c r="Q811" s="12" t="s">
        <v>33</v>
      </c>
      <c r="R811" s="12">
        <v>0</v>
      </c>
      <c r="S811" s="12" t="s">
        <v>16284</v>
      </c>
      <c r="T811" s="27" t="s">
        <v>104</v>
      </c>
      <c r="U811" s="12" t="s">
        <v>1938</v>
      </c>
      <c r="V811" s="256">
        <v>5.1269349845201235</v>
      </c>
      <c r="W811" s="256">
        <v>14.081681205392545</v>
      </c>
    </row>
    <row r="812" spans="1:23" x14ac:dyDescent="0.2">
      <c r="A812" s="12">
        <v>0.99999899999999997</v>
      </c>
      <c r="B812" s="255">
        <v>5</v>
      </c>
      <c r="C812" s="12">
        <v>68830498</v>
      </c>
      <c r="D812" s="12">
        <v>68830515</v>
      </c>
      <c r="E812" s="12">
        <v>2</v>
      </c>
      <c r="F812" s="12" t="s">
        <v>14304</v>
      </c>
      <c r="G812" s="12">
        <v>68830628</v>
      </c>
      <c r="H812" s="12">
        <v>68830649</v>
      </c>
      <c r="I812" s="12">
        <v>2</v>
      </c>
      <c r="J812" s="12" t="s">
        <v>14305</v>
      </c>
      <c r="K812" s="12">
        <v>68830516</v>
      </c>
      <c r="L812" s="12">
        <v>68830627</v>
      </c>
      <c r="M812" s="12" t="s">
        <v>14306</v>
      </c>
      <c r="N812" s="12" t="s">
        <v>14307</v>
      </c>
      <c r="O812" s="27">
        <v>68830516</v>
      </c>
      <c r="P812" s="27">
        <v>68830671</v>
      </c>
      <c r="Q812" s="12" t="s">
        <v>33</v>
      </c>
      <c r="R812" s="12">
        <v>0</v>
      </c>
      <c r="S812" s="12" t="s">
        <v>16285</v>
      </c>
      <c r="T812" s="27" t="s">
        <v>104</v>
      </c>
      <c r="U812" s="12" t="s">
        <v>1939</v>
      </c>
      <c r="V812" s="256">
        <v>160.96594427244582</v>
      </c>
      <c r="W812" s="256">
        <v>425.84742268041236</v>
      </c>
    </row>
    <row r="813" spans="1:23" x14ac:dyDescent="0.2">
      <c r="A813" s="12">
        <v>0.99999899999999997</v>
      </c>
      <c r="B813" s="255">
        <v>5</v>
      </c>
      <c r="C813" s="12">
        <v>68830691</v>
      </c>
      <c r="D813" s="12">
        <v>68830710</v>
      </c>
      <c r="E813" s="12">
        <v>2</v>
      </c>
      <c r="F813" s="12" t="s">
        <v>14308</v>
      </c>
      <c r="G813" s="12">
        <v>68830559</v>
      </c>
      <c r="H813" s="12">
        <v>68830578</v>
      </c>
      <c r="I813" s="12">
        <v>2</v>
      </c>
      <c r="J813" s="12" t="s">
        <v>14309</v>
      </c>
      <c r="K813" s="12">
        <v>68830579</v>
      </c>
      <c r="L813" s="12">
        <v>68830690</v>
      </c>
      <c r="M813" s="12" t="s">
        <v>14310</v>
      </c>
      <c r="N813" s="12" t="s">
        <v>14311</v>
      </c>
      <c r="O813" s="27">
        <v>68830516</v>
      </c>
      <c r="P813" s="27">
        <v>68830671</v>
      </c>
      <c r="Q813" s="12" t="s">
        <v>40</v>
      </c>
      <c r="R813" s="12">
        <v>0</v>
      </c>
      <c r="S813" s="12" t="s">
        <v>16286</v>
      </c>
      <c r="T813" s="27" t="s">
        <v>104</v>
      </c>
      <c r="U813" s="12" t="s">
        <v>1940</v>
      </c>
      <c r="V813" s="256">
        <v>103.47523219814242</v>
      </c>
      <c r="W813" s="256">
        <v>257.37509912767644</v>
      </c>
    </row>
    <row r="814" spans="1:23" x14ac:dyDescent="0.2">
      <c r="A814" s="12">
        <v>0.99999899999999997</v>
      </c>
      <c r="B814" s="255">
        <v>5</v>
      </c>
      <c r="C814" s="12">
        <v>68840706</v>
      </c>
      <c r="D814" s="12">
        <v>68840724</v>
      </c>
      <c r="E814" s="12">
        <v>2</v>
      </c>
      <c r="F814" s="12" t="s">
        <v>14312</v>
      </c>
      <c r="G814" s="12">
        <v>68840837</v>
      </c>
      <c r="H814" s="12">
        <v>68840857</v>
      </c>
      <c r="I814" s="12">
        <v>2</v>
      </c>
      <c r="J814" s="12" t="s">
        <v>14313</v>
      </c>
      <c r="K814" s="12">
        <v>68840725</v>
      </c>
      <c r="L814" s="12">
        <v>68840836</v>
      </c>
      <c r="M814" s="12" t="s">
        <v>14314</v>
      </c>
      <c r="N814" s="12" t="s">
        <v>14315</v>
      </c>
      <c r="O814" s="27">
        <v>68840726</v>
      </c>
      <c r="P814" s="27">
        <v>68840951</v>
      </c>
      <c r="Q814" s="12" t="s">
        <v>33</v>
      </c>
      <c r="R814" s="12">
        <v>0</v>
      </c>
      <c r="S814" s="12" t="s">
        <v>16287</v>
      </c>
      <c r="T814" s="27" t="s">
        <v>104</v>
      </c>
      <c r="U814" s="12" t="s">
        <v>1941</v>
      </c>
      <c r="V814" s="256">
        <v>126.69349845201238</v>
      </c>
      <c r="W814" s="256">
        <v>322.82125297383027</v>
      </c>
    </row>
    <row r="815" spans="1:23" x14ac:dyDescent="0.2">
      <c r="A815" s="12">
        <v>0.99999899999999997</v>
      </c>
      <c r="B815" s="255">
        <v>5</v>
      </c>
      <c r="C815" s="12">
        <v>68840948</v>
      </c>
      <c r="D815" s="12">
        <v>68840963</v>
      </c>
      <c r="E815" s="12">
        <v>3</v>
      </c>
      <c r="F815" s="12" t="s">
        <v>14316</v>
      </c>
      <c r="G815" s="12">
        <v>68840812</v>
      </c>
      <c r="H815" s="12">
        <v>68840835</v>
      </c>
      <c r="I815" s="12">
        <v>2</v>
      </c>
      <c r="J815" s="12" t="s">
        <v>14317</v>
      </c>
      <c r="K815" s="12">
        <v>68840836</v>
      </c>
      <c r="L815" s="12">
        <v>68840947</v>
      </c>
      <c r="M815" s="12" t="s">
        <v>14318</v>
      </c>
      <c r="N815" s="12" t="s">
        <v>14319</v>
      </c>
      <c r="O815" s="27">
        <v>68840726</v>
      </c>
      <c r="P815" s="27">
        <v>68840951</v>
      </c>
      <c r="Q815" s="12" t="s">
        <v>40</v>
      </c>
      <c r="R815" s="12">
        <v>0</v>
      </c>
      <c r="S815" s="12" t="s">
        <v>16288</v>
      </c>
      <c r="T815" s="27" t="s">
        <v>104</v>
      </c>
      <c r="U815" s="12" t="s">
        <v>1942</v>
      </c>
      <c r="V815" s="256">
        <v>63.628482972136226</v>
      </c>
      <c r="W815" s="256">
        <v>148.59349722442505</v>
      </c>
    </row>
    <row r="816" spans="1:23" x14ac:dyDescent="0.2">
      <c r="A816" s="12">
        <v>0.99999899999999997</v>
      </c>
      <c r="B816" s="255">
        <v>5</v>
      </c>
      <c r="C816" s="12">
        <v>68840921</v>
      </c>
      <c r="D816" s="12">
        <v>68840937</v>
      </c>
      <c r="E816" s="12">
        <v>5</v>
      </c>
      <c r="F816" s="12" t="s">
        <v>14320</v>
      </c>
      <c r="G816" s="12">
        <v>68841050</v>
      </c>
      <c r="H816" s="12">
        <v>68841072</v>
      </c>
      <c r="I816" s="12">
        <v>2</v>
      </c>
      <c r="J816" s="12" t="s">
        <v>14321</v>
      </c>
      <c r="K816" s="12">
        <v>68840938</v>
      </c>
      <c r="L816" s="12">
        <v>68841049</v>
      </c>
      <c r="M816" s="12" t="s">
        <v>14322</v>
      </c>
      <c r="N816" s="12" t="s">
        <v>14323</v>
      </c>
      <c r="O816" s="27">
        <v>68840726</v>
      </c>
      <c r="P816" s="27">
        <v>68840951</v>
      </c>
      <c r="Q816" s="12" t="s">
        <v>33</v>
      </c>
      <c r="R816" s="12">
        <v>0</v>
      </c>
      <c r="S816" s="12" t="s">
        <v>16289</v>
      </c>
      <c r="T816" s="27" t="s">
        <v>104</v>
      </c>
      <c r="U816" s="12" t="s">
        <v>1943</v>
      </c>
      <c r="V816" s="256">
        <v>81.09442724458205</v>
      </c>
      <c r="W816" s="256">
        <v>186.15908009516258</v>
      </c>
    </row>
    <row r="817" spans="1:23" x14ac:dyDescent="0.2">
      <c r="A817" s="12">
        <v>0.99999899999999997</v>
      </c>
      <c r="B817" s="255">
        <v>5</v>
      </c>
      <c r="C817" s="12">
        <v>68843734</v>
      </c>
      <c r="D817" s="12">
        <v>68843751</v>
      </c>
      <c r="E817" s="12">
        <v>2</v>
      </c>
      <c r="F817" s="12" t="s">
        <v>14324</v>
      </c>
      <c r="G817" s="12">
        <v>68843864</v>
      </c>
      <c r="H817" s="12">
        <v>68843885</v>
      </c>
      <c r="I817" s="12">
        <v>2</v>
      </c>
      <c r="J817" s="12" t="s">
        <v>14325</v>
      </c>
      <c r="K817" s="12">
        <v>68843752</v>
      </c>
      <c r="L817" s="12">
        <v>68843863</v>
      </c>
      <c r="M817" s="12" t="s">
        <v>14326</v>
      </c>
      <c r="N817" s="12" t="s">
        <v>14327</v>
      </c>
      <c r="O817" s="27">
        <v>68843752</v>
      </c>
      <c r="P817" s="27">
        <v>68843933</v>
      </c>
      <c r="Q817" s="12" t="s">
        <v>33</v>
      </c>
      <c r="R817" s="12">
        <v>0</v>
      </c>
      <c r="S817" s="12" t="s">
        <v>16290</v>
      </c>
      <c r="T817" s="27" t="s">
        <v>104</v>
      </c>
      <c r="U817" s="12" t="s">
        <v>1944</v>
      </c>
      <c r="V817" s="256">
        <v>204.67801857585138</v>
      </c>
      <c r="W817" s="256">
        <v>484.4712133227597</v>
      </c>
    </row>
    <row r="818" spans="1:23" x14ac:dyDescent="0.2">
      <c r="A818" s="12">
        <v>0.99999899999999997</v>
      </c>
      <c r="B818" s="255">
        <v>5</v>
      </c>
      <c r="C818" s="12">
        <v>68843975</v>
      </c>
      <c r="D818" s="12">
        <v>68843991</v>
      </c>
      <c r="E818" s="12">
        <v>3</v>
      </c>
      <c r="F818" s="12" t="s">
        <v>14328</v>
      </c>
      <c r="G818" s="12">
        <v>68843840</v>
      </c>
      <c r="H818" s="12">
        <v>68843862</v>
      </c>
      <c r="I818" s="12">
        <v>2</v>
      </c>
      <c r="J818" s="12" t="s">
        <v>14329</v>
      </c>
      <c r="K818" s="12">
        <v>68843863</v>
      </c>
      <c r="L818" s="12">
        <v>68843974</v>
      </c>
      <c r="M818" s="12" t="s">
        <v>14330</v>
      </c>
      <c r="N818" s="12" t="s">
        <v>14331</v>
      </c>
      <c r="O818" s="27">
        <v>68843752</v>
      </c>
      <c r="P818" s="27">
        <v>68843933</v>
      </c>
      <c r="Q818" s="12" t="s">
        <v>40</v>
      </c>
      <c r="R818" s="12">
        <v>0</v>
      </c>
      <c r="S818" s="12" t="s">
        <v>16291</v>
      </c>
      <c r="T818" s="27" t="s">
        <v>104</v>
      </c>
      <c r="U818" s="12" t="s">
        <v>1945</v>
      </c>
      <c r="V818" s="256">
        <v>75.280185758513937</v>
      </c>
      <c r="W818" s="256">
        <v>171.71911181601902</v>
      </c>
    </row>
    <row r="819" spans="1:23" x14ac:dyDescent="0.2">
      <c r="A819" s="12">
        <v>0.99999899999999997</v>
      </c>
      <c r="B819" s="255">
        <v>5</v>
      </c>
      <c r="C819" s="12">
        <v>68847476</v>
      </c>
      <c r="D819" s="12">
        <v>68847494</v>
      </c>
      <c r="E819" s="12">
        <v>2</v>
      </c>
      <c r="F819" s="12" t="s">
        <v>14332</v>
      </c>
      <c r="G819" s="12">
        <v>68847343</v>
      </c>
      <c r="H819" s="12">
        <v>68847363</v>
      </c>
      <c r="I819" s="12">
        <v>2</v>
      </c>
      <c r="J819" s="12" t="s">
        <v>14333</v>
      </c>
      <c r="K819" s="12">
        <v>68847364</v>
      </c>
      <c r="L819" s="12">
        <v>68847475</v>
      </c>
      <c r="M819" s="12" t="s">
        <v>14334</v>
      </c>
      <c r="N819" s="12" t="s">
        <v>14335</v>
      </c>
      <c r="O819" s="27">
        <v>68847366</v>
      </c>
      <c r="P819" s="27">
        <v>68847417</v>
      </c>
      <c r="Q819" s="12" t="s">
        <v>40</v>
      </c>
      <c r="R819" s="12">
        <v>0</v>
      </c>
      <c r="S819" s="12" t="s">
        <v>16292</v>
      </c>
      <c r="T819" s="27" t="s">
        <v>104</v>
      </c>
      <c r="U819" s="12" t="s">
        <v>1946</v>
      </c>
      <c r="V819" s="256">
        <v>102.53560371517028</v>
      </c>
      <c r="W819" s="256">
        <v>266.84060269627281</v>
      </c>
    </row>
    <row r="820" spans="1:23" x14ac:dyDescent="0.2">
      <c r="A820" s="12">
        <v>0.99999899999999997</v>
      </c>
      <c r="B820" s="255">
        <v>5</v>
      </c>
      <c r="C820" s="12">
        <v>68849370</v>
      </c>
      <c r="D820" s="12">
        <v>68849389</v>
      </c>
      <c r="E820" s="12">
        <v>2</v>
      </c>
      <c r="F820" s="12" t="s">
        <v>14336</v>
      </c>
      <c r="G820" s="12">
        <v>68849502</v>
      </c>
      <c r="H820" s="12">
        <v>68849521</v>
      </c>
      <c r="I820" s="12">
        <v>2</v>
      </c>
      <c r="J820" s="12" t="s">
        <v>14337</v>
      </c>
      <c r="K820" s="12">
        <v>68849390</v>
      </c>
      <c r="L820" s="12">
        <v>68849501</v>
      </c>
      <c r="M820" s="12" t="s">
        <v>14338</v>
      </c>
      <c r="N820" s="12" t="s">
        <v>14339</v>
      </c>
      <c r="O820" s="27">
        <v>68849392</v>
      </c>
      <c r="P820" s="27">
        <v>68849503</v>
      </c>
      <c r="Q820" s="12" t="s">
        <v>33</v>
      </c>
      <c r="R820" s="12">
        <v>0</v>
      </c>
      <c r="S820" s="12" t="s">
        <v>16293</v>
      </c>
      <c r="T820" s="27" t="s">
        <v>104</v>
      </c>
      <c r="U820" s="12" t="s">
        <v>1947</v>
      </c>
      <c r="V820" s="256">
        <v>172.59133126934984</v>
      </c>
      <c r="W820" s="256">
        <v>425.55844567803331</v>
      </c>
    </row>
    <row r="821" spans="1:23" x14ac:dyDescent="0.2">
      <c r="A821" s="12">
        <v>0.99999899999999997</v>
      </c>
      <c r="B821" s="255">
        <v>5</v>
      </c>
      <c r="C821" s="12">
        <v>68849594</v>
      </c>
      <c r="D821" s="12">
        <v>68849611</v>
      </c>
      <c r="E821" s="12">
        <v>2</v>
      </c>
      <c r="F821" s="12" t="s">
        <v>14340</v>
      </c>
      <c r="G821" s="12">
        <v>68849460</v>
      </c>
      <c r="H821" s="12">
        <v>68849481</v>
      </c>
      <c r="I821" s="12">
        <v>2</v>
      </c>
      <c r="J821" s="12" t="s">
        <v>14341</v>
      </c>
      <c r="K821" s="12">
        <v>68849482</v>
      </c>
      <c r="L821" s="12">
        <v>68849593</v>
      </c>
      <c r="M821" s="12" t="s">
        <v>14342</v>
      </c>
      <c r="N821" s="12" t="s">
        <v>14343</v>
      </c>
      <c r="O821" s="27">
        <v>68849392</v>
      </c>
      <c r="P821" s="27">
        <v>68849503</v>
      </c>
      <c r="Q821" s="12" t="s">
        <v>40</v>
      </c>
      <c r="R821" s="12">
        <v>0</v>
      </c>
      <c r="S821" s="12" t="s">
        <v>16294</v>
      </c>
      <c r="T821" s="27" t="s">
        <v>104</v>
      </c>
      <c r="U821" s="12" t="s">
        <v>1948</v>
      </c>
      <c r="V821" s="256">
        <v>23.246130030959751</v>
      </c>
      <c r="W821" s="256">
        <v>46.901665344964314</v>
      </c>
    </row>
    <row r="822" spans="1:23" x14ac:dyDescent="0.2">
      <c r="A822" s="12">
        <v>0.99999899999999997</v>
      </c>
      <c r="B822" s="255">
        <v>2</v>
      </c>
      <c r="C822" s="12">
        <v>87042702</v>
      </c>
      <c r="D822" s="12">
        <v>87042719</v>
      </c>
      <c r="E822" s="12">
        <v>1</v>
      </c>
      <c r="F822" s="12" t="s">
        <v>14344</v>
      </c>
      <c r="G822" s="12">
        <v>87042832</v>
      </c>
      <c r="H822" s="12">
        <v>87042853</v>
      </c>
      <c r="I822" s="12">
        <v>1</v>
      </c>
      <c r="J822" s="12" t="s">
        <v>14345</v>
      </c>
      <c r="K822" s="12">
        <v>87042720</v>
      </c>
      <c r="L822" s="12">
        <v>87042831</v>
      </c>
      <c r="M822" s="12" t="s">
        <v>14346</v>
      </c>
      <c r="N822" s="12" t="s">
        <v>14347</v>
      </c>
      <c r="O822" s="27">
        <v>87042725</v>
      </c>
      <c r="P822" s="27">
        <v>87042846</v>
      </c>
      <c r="Q822" s="12" t="s">
        <v>33</v>
      </c>
      <c r="R822" s="12">
        <v>0</v>
      </c>
      <c r="S822" s="12" t="s">
        <v>16295</v>
      </c>
      <c r="T822" s="27" t="s">
        <v>88</v>
      </c>
      <c r="U822" s="12" t="s">
        <v>1949</v>
      </c>
      <c r="V822" s="256">
        <v>82.890092879256969</v>
      </c>
      <c r="W822" s="256">
        <v>246.67279936558288</v>
      </c>
    </row>
    <row r="823" spans="1:23" x14ac:dyDescent="0.2">
      <c r="A823" s="12">
        <v>0.99999899999999997</v>
      </c>
      <c r="B823" s="255">
        <v>2</v>
      </c>
      <c r="C823" s="12">
        <v>87042934</v>
      </c>
      <c r="D823" s="12">
        <v>87042951</v>
      </c>
      <c r="E823" s="12">
        <v>1</v>
      </c>
      <c r="F823" s="12" t="s">
        <v>14348</v>
      </c>
      <c r="G823" s="12">
        <v>87042800</v>
      </c>
      <c r="H823" s="12">
        <v>87042821</v>
      </c>
      <c r="I823" s="12">
        <v>1</v>
      </c>
      <c r="J823" s="12" t="s">
        <v>14349</v>
      </c>
      <c r="K823" s="12">
        <v>87042822</v>
      </c>
      <c r="L823" s="12">
        <v>87042933</v>
      </c>
      <c r="M823" s="12" t="s">
        <v>14350</v>
      </c>
      <c r="N823" s="12" t="s">
        <v>14351</v>
      </c>
      <c r="O823" s="27">
        <v>87042725</v>
      </c>
      <c r="P823" s="27">
        <v>87042846</v>
      </c>
      <c r="Q823" s="12" t="s">
        <v>40</v>
      </c>
      <c r="R823" s="12">
        <v>0</v>
      </c>
      <c r="S823" s="12" t="s">
        <v>16296</v>
      </c>
      <c r="T823" s="27" t="s">
        <v>88</v>
      </c>
      <c r="U823" s="12" t="s">
        <v>1950</v>
      </c>
      <c r="V823" s="256">
        <v>23.462848297213622</v>
      </c>
      <c r="W823" s="256">
        <v>62.128786677240285</v>
      </c>
    </row>
    <row r="824" spans="1:23" x14ac:dyDescent="0.2">
      <c r="A824" s="12">
        <v>0.9</v>
      </c>
      <c r="B824" s="255">
        <v>2</v>
      </c>
      <c r="C824" s="12">
        <v>87049518</v>
      </c>
      <c r="D824" s="12">
        <v>87049535</v>
      </c>
      <c r="E824" s="12">
        <v>3</v>
      </c>
      <c r="F824" s="12" t="s">
        <v>14352</v>
      </c>
      <c r="G824" s="12">
        <v>87049384</v>
      </c>
      <c r="H824" s="12">
        <v>87049405</v>
      </c>
      <c r="I824" s="12">
        <v>1</v>
      </c>
      <c r="J824" s="12" t="s">
        <v>14353</v>
      </c>
      <c r="K824" s="12">
        <v>87049406</v>
      </c>
      <c r="L824" s="12">
        <v>87049517</v>
      </c>
      <c r="M824" s="12" t="s">
        <v>14354</v>
      </c>
      <c r="N824" s="12" t="s">
        <v>14355</v>
      </c>
      <c r="O824" s="27">
        <v>87049447</v>
      </c>
      <c r="P824" s="27">
        <v>87049502</v>
      </c>
      <c r="Q824" s="12" t="s">
        <v>40</v>
      </c>
      <c r="R824" s="12">
        <v>0</v>
      </c>
      <c r="S824" s="12" t="s">
        <v>16297</v>
      </c>
      <c r="T824" s="27" t="s">
        <v>88</v>
      </c>
      <c r="U824" s="12" t="s">
        <v>1951</v>
      </c>
      <c r="V824" s="256">
        <v>92.625386996904027</v>
      </c>
      <c r="W824" s="256">
        <v>262.05122918318796</v>
      </c>
    </row>
    <row r="825" spans="1:23" x14ac:dyDescent="0.2">
      <c r="A825" s="12">
        <v>0.99999899999999997</v>
      </c>
      <c r="B825" s="255">
        <v>2</v>
      </c>
      <c r="C825" s="12">
        <v>87069537</v>
      </c>
      <c r="D825" s="12">
        <v>87069554</v>
      </c>
      <c r="E825" s="12">
        <v>2</v>
      </c>
      <c r="F825" s="12" t="s">
        <v>14356</v>
      </c>
      <c r="G825" s="12">
        <v>87069403</v>
      </c>
      <c r="H825" s="12">
        <v>87069424</v>
      </c>
      <c r="I825" s="12">
        <v>2</v>
      </c>
      <c r="J825" s="12" t="s">
        <v>14357</v>
      </c>
      <c r="K825" s="12">
        <v>87069425</v>
      </c>
      <c r="L825" s="12">
        <v>87069536</v>
      </c>
      <c r="M825" s="12" t="s">
        <v>14358</v>
      </c>
      <c r="N825" s="12" t="s">
        <v>14359</v>
      </c>
      <c r="O825" s="27">
        <v>87069425</v>
      </c>
      <c r="P825" s="27">
        <v>87069447</v>
      </c>
      <c r="Q825" s="12" t="s">
        <v>40</v>
      </c>
      <c r="R825" s="12">
        <v>0</v>
      </c>
      <c r="S825" s="12" t="s">
        <v>16298</v>
      </c>
      <c r="T825" s="27" t="s">
        <v>88</v>
      </c>
      <c r="U825" s="12" t="s">
        <v>1952</v>
      </c>
      <c r="V825" s="256">
        <v>118.03560371517028</v>
      </c>
      <c r="W825" s="256">
        <v>278.10769230769233</v>
      </c>
    </row>
    <row r="826" spans="1:23" x14ac:dyDescent="0.2">
      <c r="A826" s="12">
        <v>0.99999899999999997</v>
      </c>
      <c r="B826" s="255">
        <v>2</v>
      </c>
      <c r="C826" s="12">
        <v>87072021</v>
      </c>
      <c r="D826" s="12">
        <v>87072039</v>
      </c>
      <c r="E826" s="12">
        <v>2</v>
      </c>
      <c r="F826" s="12" t="s">
        <v>14360</v>
      </c>
      <c r="G826" s="12">
        <v>87072152</v>
      </c>
      <c r="H826" s="12">
        <v>87072172</v>
      </c>
      <c r="I826" s="12">
        <v>2</v>
      </c>
      <c r="J826" s="12" t="s">
        <v>14361</v>
      </c>
      <c r="K826" s="12">
        <v>87072040</v>
      </c>
      <c r="L826" s="12">
        <v>87072151</v>
      </c>
      <c r="M826" s="12" t="s">
        <v>14362</v>
      </c>
      <c r="N826" s="12" t="s">
        <v>14363</v>
      </c>
      <c r="O826" s="27">
        <v>87072040</v>
      </c>
      <c r="P826" s="27">
        <v>87072086</v>
      </c>
      <c r="Q826" s="12" t="s">
        <v>33</v>
      </c>
      <c r="R826" s="12">
        <v>0</v>
      </c>
      <c r="S826" s="12" t="s">
        <v>16299</v>
      </c>
      <c r="T826" s="27" t="s">
        <v>88</v>
      </c>
      <c r="U826" s="12" t="s">
        <v>1953</v>
      </c>
      <c r="V826" s="256">
        <v>59.136222910216716</v>
      </c>
      <c r="W826" s="256">
        <v>160.34163362410786</v>
      </c>
    </row>
    <row r="827" spans="1:23" x14ac:dyDescent="0.2">
      <c r="A827" s="12">
        <v>0.99999899999999997</v>
      </c>
      <c r="B827" s="255">
        <v>2</v>
      </c>
      <c r="C827" s="12">
        <v>87073769</v>
      </c>
      <c r="D827" s="12">
        <v>87073786</v>
      </c>
      <c r="E827" s="12">
        <v>2</v>
      </c>
      <c r="F827" s="12" t="s">
        <v>14364</v>
      </c>
      <c r="G827" s="12">
        <v>87073899</v>
      </c>
      <c r="H827" s="12">
        <v>87073920</v>
      </c>
      <c r="I827" s="12">
        <v>2</v>
      </c>
      <c r="J827" s="12" t="s">
        <v>14365</v>
      </c>
      <c r="K827" s="12">
        <v>87073787</v>
      </c>
      <c r="L827" s="12">
        <v>87073898</v>
      </c>
      <c r="M827" s="12" t="s">
        <v>14366</v>
      </c>
      <c r="N827" s="12" t="s">
        <v>14367</v>
      </c>
      <c r="O827" s="27">
        <v>87073802</v>
      </c>
      <c r="P827" s="27">
        <v>87073901</v>
      </c>
      <c r="Q827" s="12" t="s">
        <v>33</v>
      </c>
      <c r="R827" s="12">
        <v>0</v>
      </c>
      <c r="S827" s="12" t="s">
        <v>16300</v>
      </c>
      <c r="T827" s="27" t="s">
        <v>88</v>
      </c>
      <c r="U827" s="12" t="s">
        <v>1954</v>
      </c>
      <c r="V827" s="256">
        <v>67.699690402476776</v>
      </c>
      <c r="W827" s="256">
        <v>180.07153053132436</v>
      </c>
    </row>
    <row r="828" spans="1:23" x14ac:dyDescent="0.2">
      <c r="A828" s="12">
        <v>0.99999899999999997</v>
      </c>
      <c r="B828" s="255">
        <v>2</v>
      </c>
      <c r="C828" s="12">
        <v>87074010</v>
      </c>
      <c r="D828" s="12">
        <v>87074028</v>
      </c>
      <c r="E828" s="12">
        <v>2</v>
      </c>
      <c r="F828" s="12" t="s">
        <v>14368</v>
      </c>
      <c r="G828" s="12">
        <v>87073877</v>
      </c>
      <c r="H828" s="12">
        <v>87073897</v>
      </c>
      <c r="I828" s="12">
        <v>1</v>
      </c>
      <c r="J828" s="12" t="s">
        <v>14369</v>
      </c>
      <c r="K828" s="12">
        <v>87073898</v>
      </c>
      <c r="L828" s="12">
        <v>87074009</v>
      </c>
      <c r="M828" s="12" t="s">
        <v>14370</v>
      </c>
      <c r="N828" s="12" t="s">
        <v>14371</v>
      </c>
      <c r="O828" s="27">
        <v>87073802</v>
      </c>
      <c r="P828" s="27">
        <v>87073901</v>
      </c>
      <c r="Q828" s="12" t="s">
        <v>40</v>
      </c>
      <c r="R828" s="12">
        <v>0</v>
      </c>
      <c r="S828" s="12" t="s">
        <v>16301</v>
      </c>
      <c r="T828" s="27" t="s">
        <v>88</v>
      </c>
      <c r="U828" s="12" t="s">
        <v>1955</v>
      </c>
      <c r="V828" s="256">
        <v>144.29256965944273</v>
      </c>
      <c r="W828" s="256">
        <v>403.08612212529738</v>
      </c>
    </row>
    <row r="829" spans="1:23" x14ac:dyDescent="0.2">
      <c r="A829" s="12">
        <v>0.99999899999999997</v>
      </c>
      <c r="B829" s="255">
        <v>2</v>
      </c>
      <c r="C829" s="12">
        <v>87080225</v>
      </c>
      <c r="D829" s="12">
        <v>87080243</v>
      </c>
      <c r="E829" s="12">
        <v>2</v>
      </c>
      <c r="F829" s="12" t="s">
        <v>14372</v>
      </c>
      <c r="G829" s="12">
        <v>87080092</v>
      </c>
      <c r="H829" s="12">
        <v>87080112</v>
      </c>
      <c r="I829" s="12">
        <v>2</v>
      </c>
      <c r="J829" s="12" t="s">
        <v>14373</v>
      </c>
      <c r="K829" s="12">
        <v>87080113</v>
      </c>
      <c r="L829" s="12">
        <v>87080224</v>
      </c>
      <c r="M829" s="12" t="s">
        <v>14374</v>
      </c>
      <c r="N829" s="12" t="s">
        <v>14375</v>
      </c>
      <c r="O829" s="27">
        <v>87080115</v>
      </c>
      <c r="P829" s="27">
        <v>87080214</v>
      </c>
      <c r="Q829" s="12" t="s">
        <v>40</v>
      </c>
      <c r="R829" s="12">
        <v>0</v>
      </c>
      <c r="S829" s="12" t="s">
        <v>16302</v>
      </c>
      <c r="T829" s="27" t="s">
        <v>88</v>
      </c>
      <c r="U829" s="12" t="s">
        <v>1956</v>
      </c>
      <c r="V829" s="256">
        <v>50.934984520123841</v>
      </c>
      <c r="W829" s="256">
        <v>163.68548770816813</v>
      </c>
    </row>
    <row r="830" spans="1:23" x14ac:dyDescent="0.2">
      <c r="A830" s="12">
        <v>0.99999899999999997</v>
      </c>
      <c r="B830" s="255">
        <v>2</v>
      </c>
      <c r="C830" s="12">
        <v>87085145</v>
      </c>
      <c r="D830" s="12">
        <v>87085161</v>
      </c>
      <c r="E830" s="12">
        <v>2</v>
      </c>
      <c r="F830" s="12" t="s">
        <v>14376</v>
      </c>
      <c r="G830" s="12">
        <v>87085274</v>
      </c>
      <c r="H830" s="12">
        <v>87085296</v>
      </c>
      <c r="I830" s="12">
        <v>2</v>
      </c>
      <c r="J830" s="12" t="s">
        <v>14377</v>
      </c>
      <c r="K830" s="12">
        <v>87085162</v>
      </c>
      <c r="L830" s="12">
        <v>87085273</v>
      </c>
      <c r="M830" s="12" t="s">
        <v>14378</v>
      </c>
      <c r="N830" s="12" t="s">
        <v>14379</v>
      </c>
      <c r="O830" s="27">
        <v>87085175</v>
      </c>
      <c r="P830" s="27">
        <v>87085544</v>
      </c>
      <c r="Q830" s="12" t="s">
        <v>33</v>
      </c>
      <c r="R830" s="12">
        <v>0</v>
      </c>
      <c r="S830" s="12" t="s">
        <v>16303</v>
      </c>
      <c r="T830" s="27" t="s">
        <v>88</v>
      </c>
      <c r="U830" s="12" t="s">
        <v>1957</v>
      </c>
      <c r="V830" s="256">
        <v>110.92260061919505</v>
      </c>
      <c r="W830" s="256">
        <v>210.18747026169706</v>
      </c>
    </row>
    <row r="831" spans="1:23" x14ac:dyDescent="0.2">
      <c r="A831" s="12">
        <v>0.99999899999999997</v>
      </c>
      <c r="B831" s="255">
        <v>2</v>
      </c>
      <c r="C831" s="12">
        <v>87085368</v>
      </c>
      <c r="D831" s="12">
        <v>87085384</v>
      </c>
      <c r="E831" s="12">
        <v>1</v>
      </c>
      <c r="F831" s="12" t="s">
        <v>14380</v>
      </c>
      <c r="G831" s="12">
        <v>87085233</v>
      </c>
      <c r="H831" s="12">
        <v>87085255</v>
      </c>
      <c r="I831" s="12">
        <v>2</v>
      </c>
      <c r="J831" s="12" t="s">
        <v>14381</v>
      </c>
      <c r="K831" s="12">
        <v>87085256</v>
      </c>
      <c r="L831" s="12">
        <v>87085367</v>
      </c>
      <c r="M831" s="12" t="s">
        <v>14382</v>
      </c>
      <c r="N831" s="12" t="s">
        <v>14383</v>
      </c>
      <c r="O831" s="27">
        <v>87085175</v>
      </c>
      <c r="P831" s="27">
        <v>87085544</v>
      </c>
      <c r="Q831" s="12" t="s">
        <v>40</v>
      </c>
      <c r="R831" s="12">
        <v>0</v>
      </c>
      <c r="S831" s="12" t="s">
        <v>16304</v>
      </c>
      <c r="T831" s="27" t="s">
        <v>88</v>
      </c>
      <c r="U831" s="12" t="s">
        <v>1958</v>
      </c>
      <c r="V831" s="256">
        <v>152.15325077399382</v>
      </c>
      <c r="W831" s="256">
        <v>599.70340999206974</v>
      </c>
    </row>
    <row r="832" spans="1:23" x14ac:dyDescent="0.2">
      <c r="A832" s="12">
        <v>0.99999899999999997</v>
      </c>
      <c r="B832" s="255">
        <v>2</v>
      </c>
      <c r="C832" s="12">
        <v>87085344</v>
      </c>
      <c r="D832" s="12">
        <v>87085362</v>
      </c>
      <c r="E832" s="12">
        <v>2</v>
      </c>
      <c r="F832" s="12" t="s">
        <v>14384</v>
      </c>
      <c r="G832" s="12">
        <v>87085475</v>
      </c>
      <c r="H832" s="12">
        <v>87085495</v>
      </c>
      <c r="I832" s="12">
        <v>2</v>
      </c>
      <c r="J832" s="12" t="s">
        <v>14385</v>
      </c>
      <c r="K832" s="12">
        <v>87085363</v>
      </c>
      <c r="L832" s="12">
        <v>87085474</v>
      </c>
      <c r="M832" s="12" t="s">
        <v>14386</v>
      </c>
      <c r="N832" s="12" t="s">
        <v>14387</v>
      </c>
      <c r="O832" s="27">
        <v>87085175</v>
      </c>
      <c r="P832" s="27">
        <v>87085544</v>
      </c>
      <c r="Q832" s="12" t="s">
        <v>33</v>
      </c>
      <c r="R832" s="12">
        <v>0</v>
      </c>
      <c r="S832" s="12" t="s">
        <v>16305</v>
      </c>
      <c r="T832" s="27" t="s">
        <v>88</v>
      </c>
      <c r="U832" s="12" t="s">
        <v>1959</v>
      </c>
      <c r="V832" s="256">
        <v>130.65325077399382</v>
      </c>
      <c r="W832" s="256">
        <v>382.90547184773988</v>
      </c>
    </row>
    <row r="833" spans="1:23" x14ac:dyDescent="0.2">
      <c r="A833" s="12">
        <v>0.99999899999999997</v>
      </c>
      <c r="B833" s="255">
        <v>2</v>
      </c>
      <c r="C833" s="12">
        <v>87085574</v>
      </c>
      <c r="D833" s="12">
        <v>87085591</v>
      </c>
      <c r="E833" s="12">
        <v>2</v>
      </c>
      <c r="F833" s="12" t="s">
        <v>14388</v>
      </c>
      <c r="G833" s="12">
        <v>87085440</v>
      </c>
      <c r="H833" s="12">
        <v>87085461</v>
      </c>
      <c r="I833" s="12">
        <v>2</v>
      </c>
      <c r="J833" s="12" t="s">
        <v>14389</v>
      </c>
      <c r="K833" s="12">
        <v>87085462</v>
      </c>
      <c r="L833" s="12">
        <v>87085573</v>
      </c>
      <c r="M833" s="12" t="s">
        <v>14390</v>
      </c>
      <c r="N833" s="12" t="s">
        <v>14391</v>
      </c>
      <c r="O833" s="27">
        <v>87085175</v>
      </c>
      <c r="P833" s="27">
        <v>87085544</v>
      </c>
      <c r="Q833" s="12" t="s">
        <v>40</v>
      </c>
      <c r="R833" s="12">
        <v>0</v>
      </c>
      <c r="S833" s="12" t="s">
        <v>16306</v>
      </c>
      <c r="T833" s="27" t="s">
        <v>88</v>
      </c>
      <c r="U833" s="12" t="s">
        <v>1960</v>
      </c>
      <c r="V833" s="256">
        <v>56.117647058823529</v>
      </c>
      <c r="W833" s="256">
        <v>127.96256938937351</v>
      </c>
    </row>
    <row r="834" spans="1:23" x14ac:dyDescent="0.2">
      <c r="A834" s="12">
        <v>0.97499999999999998</v>
      </c>
      <c r="B834" s="255">
        <v>2</v>
      </c>
      <c r="C834" s="12">
        <v>87088871</v>
      </c>
      <c r="D834" s="12">
        <v>87088890</v>
      </c>
      <c r="E834" s="12">
        <v>1</v>
      </c>
      <c r="F834" s="12" t="s">
        <v>14392</v>
      </c>
      <c r="G834" s="12">
        <v>87089003</v>
      </c>
      <c r="H834" s="12">
        <v>87089022</v>
      </c>
      <c r="I834" s="12">
        <v>2</v>
      </c>
      <c r="J834" s="12" t="s">
        <v>14393</v>
      </c>
      <c r="K834" s="12">
        <v>87088891</v>
      </c>
      <c r="L834" s="12">
        <v>87089002</v>
      </c>
      <c r="M834" s="12" t="s">
        <v>14394</v>
      </c>
      <c r="N834" s="12" t="s">
        <v>14395</v>
      </c>
      <c r="O834" s="27">
        <v>87088941</v>
      </c>
      <c r="P834" s="27">
        <v>87088993</v>
      </c>
      <c r="Q834" s="12" t="s">
        <v>33</v>
      </c>
      <c r="R834" s="12">
        <v>0</v>
      </c>
      <c r="S834" s="12" t="s">
        <v>16307</v>
      </c>
      <c r="T834" s="27" t="s">
        <v>88</v>
      </c>
      <c r="U834" s="12" t="s">
        <v>1961</v>
      </c>
      <c r="V834" s="256">
        <v>37.662538699690401</v>
      </c>
      <c r="W834" s="256">
        <v>170.59429024583665</v>
      </c>
    </row>
    <row r="835" spans="1:23" x14ac:dyDescent="0.2">
      <c r="A835" s="12">
        <v>0.99999899999999997</v>
      </c>
      <c r="B835" s="255">
        <v>7</v>
      </c>
      <c r="C835" s="12">
        <v>143551182</v>
      </c>
      <c r="D835" s="12">
        <v>143551199</v>
      </c>
      <c r="E835" s="12">
        <v>2</v>
      </c>
      <c r="F835" s="12" t="s">
        <v>14396</v>
      </c>
      <c r="G835" s="12">
        <v>143551312</v>
      </c>
      <c r="H835" s="12">
        <v>143551333</v>
      </c>
      <c r="I835" s="12">
        <v>2</v>
      </c>
      <c r="J835" s="12" t="s">
        <v>14397</v>
      </c>
      <c r="K835" s="12">
        <v>143551200</v>
      </c>
      <c r="L835" s="12">
        <v>143551311</v>
      </c>
      <c r="M835" s="12" t="s">
        <v>14398</v>
      </c>
      <c r="N835" s="12" t="s">
        <v>14399</v>
      </c>
      <c r="O835" s="27">
        <v>143551221</v>
      </c>
      <c r="P835" s="27">
        <v>143551240</v>
      </c>
      <c r="Q835" s="12" t="s">
        <v>33</v>
      </c>
      <c r="R835" s="12">
        <v>0</v>
      </c>
      <c r="S835" s="12" t="s">
        <v>16308</v>
      </c>
      <c r="T835" s="27" t="s">
        <v>2995</v>
      </c>
      <c r="U835" s="12" t="s">
        <v>1962</v>
      </c>
      <c r="V835" s="256">
        <v>73.860681114551085</v>
      </c>
      <c r="W835" s="256">
        <v>193.09405233941317</v>
      </c>
    </row>
    <row r="836" spans="1:23" x14ac:dyDescent="0.2">
      <c r="A836" s="12">
        <v>0.99999899999999997</v>
      </c>
      <c r="B836" s="255">
        <v>7</v>
      </c>
      <c r="C836" s="12">
        <v>143554149</v>
      </c>
      <c r="D836" s="12">
        <v>143554167</v>
      </c>
      <c r="E836" s="12">
        <v>2</v>
      </c>
      <c r="F836" s="12" t="s">
        <v>14400</v>
      </c>
      <c r="G836" s="12">
        <v>143554280</v>
      </c>
      <c r="H836" s="12">
        <v>143554300</v>
      </c>
      <c r="I836" s="12">
        <v>2</v>
      </c>
      <c r="J836" s="12" t="s">
        <v>14401</v>
      </c>
      <c r="K836" s="12">
        <v>143554168</v>
      </c>
      <c r="L836" s="12">
        <v>143554279</v>
      </c>
      <c r="M836" s="12" t="s">
        <v>14402</v>
      </c>
      <c r="N836" s="12" t="s">
        <v>14403</v>
      </c>
      <c r="O836" s="27">
        <v>143554184</v>
      </c>
      <c r="P836" s="27">
        <v>143554448</v>
      </c>
      <c r="Q836" s="12" t="s">
        <v>33</v>
      </c>
      <c r="R836" s="12">
        <v>0</v>
      </c>
      <c r="S836" s="12" t="s">
        <v>16309</v>
      </c>
      <c r="T836" s="27" t="s">
        <v>2995</v>
      </c>
      <c r="U836" s="12" t="s">
        <v>1963</v>
      </c>
      <c r="V836" s="256">
        <v>113.9876160990712</v>
      </c>
      <c r="W836" s="256">
        <v>312.19984139571767</v>
      </c>
    </row>
    <row r="837" spans="1:23" x14ac:dyDescent="0.2">
      <c r="A837" s="12">
        <v>0.99999899999999997</v>
      </c>
      <c r="B837" s="255">
        <v>7</v>
      </c>
      <c r="C837" s="12">
        <v>143554391</v>
      </c>
      <c r="D837" s="12">
        <v>143554408</v>
      </c>
      <c r="E837" s="12">
        <v>2</v>
      </c>
      <c r="F837" s="12" t="s">
        <v>14404</v>
      </c>
      <c r="G837" s="12">
        <v>143554257</v>
      </c>
      <c r="H837" s="12">
        <v>143554278</v>
      </c>
      <c r="I837" s="12">
        <v>2</v>
      </c>
      <c r="J837" s="12" t="s">
        <v>14405</v>
      </c>
      <c r="K837" s="12">
        <v>143554279</v>
      </c>
      <c r="L837" s="12">
        <v>143554390</v>
      </c>
      <c r="M837" s="12" t="s">
        <v>14406</v>
      </c>
      <c r="N837" s="12" t="s">
        <v>14407</v>
      </c>
      <c r="O837" s="27">
        <v>143554184</v>
      </c>
      <c r="P837" s="27">
        <v>143554448</v>
      </c>
      <c r="Q837" s="12" t="s">
        <v>40</v>
      </c>
      <c r="R837" s="12">
        <v>0</v>
      </c>
      <c r="S837" s="12" t="s">
        <v>16310</v>
      </c>
      <c r="T837" s="27" t="s">
        <v>2995</v>
      </c>
      <c r="U837" s="12" t="s">
        <v>1964</v>
      </c>
      <c r="V837" s="256">
        <v>95.348297213622288</v>
      </c>
      <c r="W837" s="256">
        <v>301.93195876288661</v>
      </c>
    </row>
    <row r="838" spans="1:23" x14ac:dyDescent="0.2">
      <c r="A838" s="12">
        <v>0.99999899999999997</v>
      </c>
      <c r="B838" s="255">
        <v>7</v>
      </c>
      <c r="C838" s="12">
        <v>143554371</v>
      </c>
      <c r="D838" s="12">
        <v>143554386</v>
      </c>
      <c r="E838" s="12">
        <v>3</v>
      </c>
      <c r="F838" s="12" t="s">
        <v>14408</v>
      </c>
      <c r="G838" s="12">
        <v>143554499</v>
      </c>
      <c r="H838" s="12">
        <v>143554522</v>
      </c>
      <c r="I838" s="12">
        <v>2</v>
      </c>
      <c r="J838" s="12" t="s">
        <v>14409</v>
      </c>
      <c r="K838" s="12">
        <v>143554387</v>
      </c>
      <c r="L838" s="12">
        <v>143554498</v>
      </c>
      <c r="M838" s="12" t="s">
        <v>14410</v>
      </c>
      <c r="N838" s="12" t="s">
        <v>14411</v>
      </c>
      <c r="O838" s="27">
        <v>143554184</v>
      </c>
      <c r="P838" s="27">
        <v>143554448</v>
      </c>
      <c r="Q838" s="12" t="s">
        <v>33</v>
      </c>
      <c r="R838" s="12">
        <v>0</v>
      </c>
      <c r="S838" s="12" t="s">
        <v>16311</v>
      </c>
      <c r="T838" s="27" t="s">
        <v>2995</v>
      </c>
      <c r="U838" s="12" t="s">
        <v>1965</v>
      </c>
      <c r="V838" s="256">
        <v>60.555727554179569</v>
      </c>
      <c r="W838" s="256">
        <v>161.74607454401269</v>
      </c>
    </row>
    <row r="839" spans="1:23" x14ac:dyDescent="0.2">
      <c r="A839" s="12">
        <v>0.99999899999999997</v>
      </c>
      <c r="B839" s="255">
        <v>7</v>
      </c>
      <c r="C839" s="12">
        <v>143555849</v>
      </c>
      <c r="D839" s="12">
        <v>143555865</v>
      </c>
      <c r="E839" s="12">
        <v>2</v>
      </c>
      <c r="F839" s="12" t="s">
        <v>14412</v>
      </c>
      <c r="G839" s="12">
        <v>143555978</v>
      </c>
      <c r="H839" s="12">
        <v>143556000</v>
      </c>
      <c r="I839" s="12">
        <v>2</v>
      </c>
      <c r="J839" s="12" t="s">
        <v>14413</v>
      </c>
      <c r="K839" s="12">
        <v>143555866</v>
      </c>
      <c r="L839" s="12">
        <v>143555977</v>
      </c>
      <c r="M839" s="12" t="s">
        <v>14414</v>
      </c>
      <c r="N839" s="12" t="s">
        <v>14415</v>
      </c>
      <c r="O839" s="27">
        <v>143555912</v>
      </c>
      <c r="P839" s="27">
        <v>143556259</v>
      </c>
      <c r="Q839" s="12" t="s">
        <v>33</v>
      </c>
      <c r="R839" s="12">
        <v>0</v>
      </c>
      <c r="S839" s="12" t="s">
        <v>16312</v>
      </c>
      <c r="T839" s="27" t="s">
        <v>2995</v>
      </c>
      <c r="U839" s="12" t="s">
        <v>1966</v>
      </c>
      <c r="V839" s="256">
        <v>98.507739938080491</v>
      </c>
      <c r="W839" s="256">
        <v>210.94845360824743</v>
      </c>
    </row>
    <row r="840" spans="1:23" x14ac:dyDescent="0.2">
      <c r="A840" s="12">
        <v>0.99999899999999997</v>
      </c>
      <c r="B840" s="255">
        <v>7</v>
      </c>
      <c r="C840" s="12">
        <v>143556089</v>
      </c>
      <c r="D840" s="12">
        <v>143556104</v>
      </c>
      <c r="E840" s="12">
        <v>2</v>
      </c>
      <c r="F840" s="12" t="s">
        <v>14416</v>
      </c>
      <c r="G840" s="12">
        <v>143555953</v>
      </c>
      <c r="H840" s="12">
        <v>143555976</v>
      </c>
      <c r="I840" s="12">
        <v>2</v>
      </c>
      <c r="J840" s="12" t="s">
        <v>14417</v>
      </c>
      <c r="K840" s="12">
        <v>143555977</v>
      </c>
      <c r="L840" s="12">
        <v>143556088</v>
      </c>
      <c r="M840" s="12" t="s">
        <v>14418</v>
      </c>
      <c r="N840" s="12" t="s">
        <v>14419</v>
      </c>
      <c r="O840" s="27">
        <v>143555912</v>
      </c>
      <c r="P840" s="27">
        <v>143556259</v>
      </c>
      <c r="Q840" s="12" t="s">
        <v>40</v>
      </c>
      <c r="R840" s="12">
        <v>0</v>
      </c>
      <c r="S840" s="12" t="s">
        <v>16313</v>
      </c>
      <c r="T840" s="27" t="s">
        <v>2995</v>
      </c>
      <c r="U840" s="12" t="s">
        <v>1967</v>
      </c>
      <c r="V840" s="256">
        <v>92.452012383900936</v>
      </c>
      <c r="W840" s="256">
        <v>225.89008723235528</v>
      </c>
    </row>
    <row r="841" spans="1:23" x14ac:dyDescent="0.2">
      <c r="A841" s="12">
        <v>0.99999899999999997</v>
      </c>
      <c r="B841" s="255">
        <v>7</v>
      </c>
      <c r="C841" s="12">
        <v>143556047</v>
      </c>
      <c r="D841" s="12">
        <v>143556063</v>
      </c>
      <c r="E841" s="12">
        <v>2</v>
      </c>
      <c r="F841" s="12" t="s">
        <v>14420</v>
      </c>
      <c r="G841" s="12">
        <v>143556176</v>
      </c>
      <c r="H841" s="12">
        <v>143556198</v>
      </c>
      <c r="I841" s="12">
        <v>2</v>
      </c>
      <c r="J841" s="12" t="s">
        <v>14421</v>
      </c>
      <c r="K841" s="12">
        <v>143556064</v>
      </c>
      <c r="L841" s="12">
        <v>143556175</v>
      </c>
      <c r="M841" s="12" t="s">
        <v>14422</v>
      </c>
      <c r="N841" s="12" t="s">
        <v>14423</v>
      </c>
      <c r="O841" s="27">
        <v>143555912</v>
      </c>
      <c r="P841" s="27">
        <v>143556259</v>
      </c>
      <c r="Q841" s="12" t="s">
        <v>33</v>
      </c>
      <c r="R841" s="12">
        <v>0</v>
      </c>
      <c r="S841" s="12" t="s">
        <v>16314</v>
      </c>
      <c r="T841" s="27" t="s">
        <v>2995</v>
      </c>
      <c r="U841" s="12" t="s">
        <v>1968</v>
      </c>
      <c r="V841" s="256">
        <v>118.20588235294117</v>
      </c>
      <c r="W841" s="256">
        <v>293.67470261697065</v>
      </c>
    </row>
    <row r="842" spans="1:23" x14ac:dyDescent="0.2">
      <c r="A842" s="12">
        <v>0.97499999999999998</v>
      </c>
      <c r="B842" s="255">
        <v>7</v>
      </c>
      <c r="C842" s="12">
        <v>143556286</v>
      </c>
      <c r="D842" s="12">
        <v>143556305</v>
      </c>
      <c r="E842" s="12">
        <v>2</v>
      </c>
      <c r="F842" s="12" t="s">
        <v>14424</v>
      </c>
      <c r="G842" s="12">
        <v>143556154</v>
      </c>
      <c r="H842" s="12">
        <v>143556173</v>
      </c>
      <c r="I842" s="12">
        <v>2</v>
      </c>
      <c r="J842" s="12" t="s">
        <v>14425</v>
      </c>
      <c r="K842" s="12">
        <v>143556174</v>
      </c>
      <c r="L842" s="12">
        <v>143556285</v>
      </c>
      <c r="M842" s="12" t="s">
        <v>14426</v>
      </c>
      <c r="N842" s="12" t="s">
        <v>14427</v>
      </c>
      <c r="O842" s="27">
        <v>143555912</v>
      </c>
      <c r="P842" s="27">
        <v>143556259</v>
      </c>
      <c r="Q842" s="12" t="s">
        <v>40</v>
      </c>
      <c r="R842" s="12">
        <v>0</v>
      </c>
      <c r="S842" s="12" t="s">
        <v>16315</v>
      </c>
      <c r="T842" s="27" t="s">
        <v>2995</v>
      </c>
      <c r="U842" s="12" t="s">
        <v>1969</v>
      </c>
      <c r="V842" s="256">
        <v>24.894736842105264</v>
      </c>
      <c r="W842" s="256">
        <v>77.866931007137197</v>
      </c>
    </row>
    <row r="843" spans="1:23" x14ac:dyDescent="0.2">
      <c r="A843" s="12">
        <v>0.97499999999999998</v>
      </c>
      <c r="B843" s="255">
        <v>7</v>
      </c>
      <c r="C843" s="12">
        <v>143557277</v>
      </c>
      <c r="D843" s="12">
        <v>143557294</v>
      </c>
      <c r="E843" s="12">
        <v>2</v>
      </c>
      <c r="F843" s="12" t="s">
        <v>14428</v>
      </c>
      <c r="G843" s="12">
        <v>143557407</v>
      </c>
      <c r="H843" s="12">
        <v>143557428</v>
      </c>
      <c r="I843" s="12">
        <v>2</v>
      </c>
      <c r="J843" s="12" t="s">
        <v>14429</v>
      </c>
      <c r="K843" s="12">
        <v>143557295</v>
      </c>
      <c r="L843" s="12">
        <v>143557406</v>
      </c>
      <c r="M843" s="12" t="s">
        <v>14430</v>
      </c>
      <c r="N843" s="12" t="s">
        <v>14431</v>
      </c>
      <c r="O843" s="27">
        <v>143557296</v>
      </c>
      <c r="P843" s="27">
        <v>143557545</v>
      </c>
      <c r="Q843" s="12" t="s">
        <v>33</v>
      </c>
      <c r="R843" s="12">
        <v>0</v>
      </c>
      <c r="S843" s="12" t="s">
        <v>16316</v>
      </c>
      <c r="T843" s="27" t="s">
        <v>2995</v>
      </c>
      <c r="U843" s="12" t="s">
        <v>1970</v>
      </c>
      <c r="V843" s="256">
        <v>135.69659442724458</v>
      </c>
      <c r="W843" s="256">
        <v>321.89833465503568</v>
      </c>
    </row>
    <row r="844" spans="1:23" x14ac:dyDescent="0.2">
      <c r="A844" s="12">
        <v>0.99999899999999997</v>
      </c>
      <c r="B844" s="255">
        <v>7</v>
      </c>
      <c r="C844" s="12">
        <v>143557514</v>
      </c>
      <c r="D844" s="12">
        <v>143557531</v>
      </c>
      <c r="E844" s="12">
        <v>2</v>
      </c>
      <c r="F844" s="12" t="s">
        <v>14432</v>
      </c>
      <c r="G844" s="12">
        <v>143557380</v>
      </c>
      <c r="H844" s="12">
        <v>143557401</v>
      </c>
      <c r="I844" s="12">
        <v>2</v>
      </c>
      <c r="J844" s="12" t="s">
        <v>14433</v>
      </c>
      <c r="K844" s="12">
        <v>143557402</v>
      </c>
      <c r="L844" s="12">
        <v>143557513</v>
      </c>
      <c r="M844" s="12" t="s">
        <v>14434</v>
      </c>
      <c r="N844" s="12" t="s">
        <v>14435</v>
      </c>
      <c r="O844" s="27">
        <v>143557296</v>
      </c>
      <c r="P844" s="27">
        <v>143557545</v>
      </c>
      <c r="Q844" s="12" t="s">
        <v>40</v>
      </c>
      <c r="R844" s="12">
        <v>0</v>
      </c>
      <c r="S844" s="12" t="s">
        <v>16317</v>
      </c>
      <c r="T844" s="27" t="s">
        <v>2995</v>
      </c>
      <c r="U844" s="12" t="s">
        <v>1971</v>
      </c>
      <c r="V844" s="256">
        <v>87.722910216718262</v>
      </c>
      <c r="W844" s="256">
        <v>193.16447264076129</v>
      </c>
    </row>
    <row r="845" spans="1:23" x14ac:dyDescent="0.2">
      <c r="A845" s="12">
        <v>0.99999899999999997</v>
      </c>
      <c r="B845" s="255">
        <v>7</v>
      </c>
      <c r="C845" s="12">
        <v>143557496</v>
      </c>
      <c r="D845" s="12">
        <v>143557512</v>
      </c>
      <c r="E845" s="12">
        <v>2</v>
      </c>
      <c r="F845" s="12" t="s">
        <v>14436</v>
      </c>
      <c r="G845" s="12">
        <v>143557625</v>
      </c>
      <c r="H845" s="12">
        <v>143557647</v>
      </c>
      <c r="I845" s="12">
        <v>2</v>
      </c>
      <c r="J845" s="12" t="s">
        <v>14437</v>
      </c>
      <c r="K845" s="12">
        <v>143557513</v>
      </c>
      <c r="L845" s="12">
        <v>143557624</v>
      </c>
      <c r="M845" s="12" t="s">
        <v>14438</v>
      </c>
      <c r="N845" s="12" t="s">
        <v>14439</v>
      </c>
      <c r="O845" s="27">
        <v>143557296</v>
      </c>
      <c r="P845" s="27">
        <v>143557545</v>
      </c>
      <c r="Q845" s="12" t="s">
        <v>33</v>
      </c>
      <c r="R845" s="12">
        <v>0</v>
      </c>
      <c r="S845" s="12" t="s">
        <v>16318</v>
      </c>
      <c r="T845" s="27" t="s">
        <v>2995</v>
      </c>
      <c r="U845" s="12" t="s">
        <v>1972</v>
      </c>
      <c r="V845" s="256">
        <v>179.43034055727554</v>
      </c>
      <c r="W845" s="256">
        <v>484.67613005551152</v>
      </c>
    </row>
    <row r="846" spans="1:23" x14ac:dyDescent="0.2">
      <c r="A846" s="12">
        <v>0.99999899999999997</v>
      </c>
      <c r="B846" s="255">
        <v>7</v>
      </c>
      <c r="C846" s="12">
        <v>143558167</v>
      </c>
      <c r="D846" s="12">
        <v>143558182</v>
      </c>
      <c r="E846" s="12">
        <v>9</v>
      </c>
      <c r="F846" s="12" t="s">
        <v>14440</v>
      </c>
      <c r="G846" s="12">
        <v>143558295</v>
      </c>
      <c r="H846" s="12">
        <v>143558318</v>
      </c>
      <c r="I846" s="12">
        <v>2</v>
      </c>
      <c r="J846" s="12" t="s">
        <v>14441</v>
      </c>
      <c r="K846" s="12">
        <v>143558183</v>
      </c>
      <c r="L846" s="12">
        <v>143558294</v>
      </c>
      <c r="M846" s="12" t="s">
        <v>14442</v>
      </c>
      <c r="N846" s="12" t="s">
        <v>14443</v>
      </c>
      <c r="O846" s="27">
        <v>143558183</v>
      </c>
      <c r="P846" s="27">
        <v>143558406</v>
      </c>
      <c r="Q846" s="12" t="s">
        <v>33</v>
      </c>
      <c r="R846" s="12">
        <v>0</v>
      </c>
      <c r="S846" s="12" t="s">
        <v>16319</v>
      </c>
      <c r="T846" s="27" t="s">
        <v>2995</v>
      </c>
      <c r="U846" s="12" t="s">
        <v>1973</v>
      </c>
      <c r="V846" s="256">
        <v>105.21517027863777</v>
      </c>
      <c r="W846" s="256">
        <v>292.31641554321965</v>
      </c>
    </row>
    <row r="847" spans="1:23" x14ac:dyDescent="0.2">
      <c r="A847" s="12">
        <v>0.99999899999999997</v>
      </c>
      <c r="B847" s="255">
        <v>7</v>
      </c>
      <c r="C847" s="12">
        <v>143558399</v>
      </c>
      <c r="D847" s="12">
        <v>143558416</v>
      </c>
      <c r="E847" s="12">
        <v>2</v>
      </c>
      <c r="F847" s="12" t="s">
        <v>14444</v>
      </c>
      <c r="G847" s="12">
        <v>143558265</v>
      </c>
      <c r="H847" s="12">
        <v>143558286</v>
      </c>
      <c r="I847" s="12">
        <v>2</v>
      </c>
      <c r="J847" s="12" t="s">
        <v>14445</v>
      </c>
      <c r="K847" s="12">
        <v>143558287</v>
      </c>
      <c r="L847" s="12">
        <v>143558398</v>
      </c>
      <c r="M847" s="12" t="s">
        <v>14446</v>
      </c>
      <c r="N847" s="12" t="s">
        <v>14447</v>
      </c>
      <c r="O847" s="27">
        <v>143558183</v>
      </c>
      <c r="P847" s="27">
        <v>143558406</v>
      </c>
      <c r="Q847" s="12" t="s">
        <v>40</v>
      </c>
      <c r="R847" s="12">
        <v>0</v>
      </c>
      <c r="S847" s="12" t="s">
        <v>16320</v>
      </c>
      <c r="T847" s="27" t="s">
        <v>2995</v>
      </c>
      <c r="U847" s="12" t="s">
        <v>1974</v>
      </c>
      <c r="V847" s="256">
        <v>54.732198142414859</v>
      </c>
      <c r="W847" s="256">
        <v>152.86360031720855</v>
      </c>
    </row>
    <row r="848" spans="1:23" x14ac:dyDescent="0.2">
      <c r="A848" s="12">
        <v>0.99999899999999997</v>
      </c>
      <c r="B848" s="255">
        <v>7</v>
      </c>
      <c r="C848" s="12">
        <v>143558353</v>
      </c>
      <c r="D848" s="12">
        <v>143558369</v>
      </c>
      <c r="E848" s="12">
        <v>5</v>
      </c>
      <c r="F848" s="12" t="s">
        <v>14448</v>
      </c>
      <c r="G848" s="12">
        <v>143558482</v>
      </c>
      <c r="H848" s="12">
        <v>143558504</v>
      </c>
      <c r="I848" s="12">
        <v>2</v>
      </c>
      <c r="J848" s="12" t="s">
        <v>14449</v>
      </c>
      <c r="K848" s="12">
        <v>143558370</v>
      </c>
      <c r="L848" s="12">
        <v>143558481</v>
      </c>
      <c r="M848" s="12" t="s">
        <v>14450</v>
      </c>
      <c r="N848" s="12" t="s">
        <v>14451</v>
      </c>
      <c r="O848" s="27">
        <v>143558183</v>
      </c>
      <c r="P848" s="27">
        <v>143558406</v>
      </c>
      <c r="Q848" s="12" t="s">
        <v>33</v>
      </c>
      <c r="R848" s="12">
        <v>0</v>
      </c>
      <c r="S848" s="12" t="s">
        <v>16321</v>
      </c>
      <c r="T848" s="27" t="s">
        <v>2995</v>
      </c>
      <c r="U848" s="12" t="s">
        <v>1975</v>
      </c>
      <c r="V848" s="256">
        <v>81.922600619195052</v>
      </c>
      <c r="W848" s="256">
        <v>223.87375099127675</v>
      </c>
    </row>
    <row r="849" spans="1:23" x14ac:dyDescent="0.2">
      <c r="A849" s="12">
        <v>0.99999899999999997</v>
      </c>
      <c r="B849" s="255">
        <v>7</v>
      </c>
      <c r="C849" s="12">
        <v>143559479</v>
      </c>
      <c r="D849" s="12">
        <v>143559497</v>
      </c>
      <c r="E849" s="12">
        <v>3</v>
      </c>
      <c r="F849" s="12" t="s">
        <v>14452</v>
      </c>
      <c r="G849" s="12">
        <v>143559610</v>
      </c>
      <c r="H849" s="12">
        <v>143559630</v>
      </c>
      <c r="I849" s="12">
        <v>2</v>
      </c>
      <c r="J849" s="12" t="s">
        <v>14453</v>
      </c>
      <c r="K849" s="12">
        <v>143559498</v>
      </c>
      <c r="L849" s="12">
        <v>143559609</v>
      </c>
      <c r="M849" s="12" t="s">
        <v>14454</v>
      </c>
      <c r="N849" s="12" t="s">
        <v>14455</v>
      </c>
      <c r="O849" s="27">
        <v>143559504</v>
      </c>
      <c r="P849" s="27">
        <v>143559611</v>
      </c>
      <c r="Q849" s="12" t="s">
        <v>33</v>
      </c>
      <c r="R849" s="12">
        <v>0</v>
      </c>
      <c r="S849" s="12" t="s">
        <v>16322</v>
      </c>
      <c r="T849" s="27" t="s">
        <v>2995</v>
      </c>
      <c r="U849" s="12" t="s">
        <v>1976</v>
      </c>
      <c r="V849" s="256">
        <v>130.06191950464395</v>
      </c>
      <c r="W849" s="256">
        <v>295.68421887390957</v>
      </c>
    </row>
    <row r="850" spans="1:23" x14ac:dyDescent="0.2">
      <c r="A850" s="12">
        <v>0.99999899999999997</v>
      </c>
      <c r="B850" s="255">
        <v>7</v>
      </c>
      <c r="C850" s="12">
        <v>143559720</v>
      </c>
      <c r="D850" s="12">
        <v>143559738</v>
      </c>
      <c r="E850" s="12">
        <v>2</v>
      </c>
      <c r="F850" s="12" t="s">
        <v>14456</v>
      </c>
      <c r="G850" s="12">
        <v>143559587</v>
      </c>
      <c r="H850" s="12">
        <v>143559607</v>
      </c>
      <c r="I850" s="12">
        <v>2</v>
      </c>
      <c r="J850" s="12" t="s">
        <v>14457</v>
      </c>
      <c r="K850" s="12">
        <v>143559608</v>
      </c>
      <c r="L850" s="12">
        <v>143559719</v>
      </c>
      <c r="M850" s="12" t="s">
        <v>14458</v>
      </c>
      <c r="N850" s="12" t="s">
        <v>14459</v>
      </c>
      <c r="O850" s="27">
        <v>143559504</v>
      </c>
      <c r="P850" s="27">
        <v>143559611</v>
      </c>
      <c r="Q850" s="12" t="s">
        <v>40</v>
      </c>
      <c r="R850" s="12">
        <v>0</v>
      </c>
      <c r="S850" s="12" t="s">
        <v>16323</v>
      </c>
      <c r="T850" s="27" t="s">
        <v>2995</v>
      </c>
      <c r="U850" s="12" t="s">
        <v>1977</v>
      </c>
      <c r="V850" s="256">
        <v>39.609907120743031</v>
      </c>
      <c r="W850" s="256">
        <v>91.540047581284696</v>
      </c>
    </row>
    <row r="851" spans="1:23" x14ac:dyDescent="0.2">
      <c r="A851" s="12">
        <v>0.99999899999999997</v>
      </c>
      <c r="B851" s="255">
        <v>7</v>
      </c>
      <c r="C851" s="12">
        <v>143559863</v>
      </c>
      <c r="D851" s="12">
        <v>143559882</v>
      </c>
      <c r="E851" s="12">
        <v>2</v>
      </c>
      <c r="F851" s="12" t="s">
        <v>14460</v>
      </c>
      <c r="G851" s="12">
        <v>143559995</v>
      </c>
      <c r="H851" s="12">
        <v>143560014</v>
      </c>
      <c r="I851" s="12">
        <v>2</v>
      </c>
      <c r="J851" s="12" t="s">
        <v>14461</v>
      </c>
      <c r="K851" s="12">
        <v>143559883</v>
      </c>
      <c r="L851" s="12">
        <v>143559994</v>
      </c>
      <c r="M851" s="12" t="s">
        <v>14462</v>
      </c>
      <c r="N851" s="12" t="s">
        <v>14463</v>
      </c>
      <c r="O851" s="27">
        <v>143559890</v>
      </c>
      <c r="P851" s="27">
        <v>143560894</v>
      </c>
      <c r="Q851" s="12" t="s">
        <v>33</v>
      </c>
      <c r="R851" s="12">
        <v>0</v>
      </c>
      <c r="S851" s="12" t="s">
        <v>16324</v>
      </c>
      <c r="T851" s="27" t="s">
        <v>2995</v>
      </c>
      <c r="U851" s="12" t="s">
        <v>1978</v>
      </c>
      <c r="V851" s="256">
        <v>161.8452012383901</v>
      </c>
      <c r="W851" s="256">
        <v>435.71562252180809</v>
      </c>
    </row>
    <row r="852" spans="1:23" x14ac:dyDescent="0.2">
      <c r="A852" s="12">
        <v>0.99999899999999997</v>
      </c>
      <c r="B852" s="255">
        <v>7</v>
      </c>
      <c r="C852" s="12">
        <v>143560099</v>
      </c>
      <c r="D852" s="12">
        <v>143560115</v>
      </c>
      <c r="E852" s="12">
        <v>2</v>
      </c>
      <c r="F852" s="12" t="s">
        <v>14464</v>
      </c>
      <c r="G852" s="12">
        <v>143559964</v>
      </c>
      <c r="H852" s="12">
        <v>143559986</v>
      </c>
      <c r="I852" s="12">
        <v>2</v>
      </c>
      <c r="J852" s="12" t="s">
        <v>14465</v>
      </c>
      <c r="K852" s="12">
        <v>143559987</v>
      </c>
      <c r="L852" s="12">
        <v>143560098</v>
      </c>
      <c r="M852" s="12" t="s">
        <v>14466</v>
      </c>
      <c r="N852" s="12" t="s">
        <v>14467</v>
      </c>
      <c r="O852" s="27">
        <v>143559890</v>
      </c>
      <c r="P852" s="27">
        <v>143560894</v>
      </c>
      <c r="Q852" s="12" t="s">
        <v>40</v>
      </c>
      <c r="R852" s="12">
        <v>0</v>
      </c>
      <c r="S852" s="12" t="s">
        <v>16325</v>
      </c>
      <c r="T852" s="27" t="s">
        <v>2995</v>
      </c>
      <c r="U852" s="12" t="s">
        <v>1979</v>
      </c>
      <c r="V852" s="256">
        <v>63.72755417956656</v>
      </c>
      <c r="W852" s="256">
        <v>260.36019032513877</v>
      </c>
    </row>
    <row r="853" spans="1:23" x14ac:dyDescent="0.2">
      <c r="A853" s="12">
        <v>0.99999899999999997</v>
      </c>
      <c r="B853" s="255">
        <v>7</v>
      </c>
      <c r="C853" s="12">
        <v>143560078</v>
      </c>
      <c r="D853" s="12">
        <v>143560094</v>
      </c>
      <c r="E853" s="12">
        <v>2</v>
      </c>
      <c r="F853" s="12" t="s">
        <v>14468</v>
      </c>
      <c r="G853" s="12">
        <v>143560207</v>
      </c>
      <c r="H853" s="12">
        <v>143560229</v>
      </c>
      <c r="I853" s="12">
        <v>2</v>
      </c>
      <c r="J853" s="12" t="s">
        <v>14469</v>
      </c>
      <c r="K853" s="12">
        <v>143560095</v>
      </c>
      <c r="L853" s="12">
        <v>143560206</v>
      </c>
      <c r="M853" s="12" t="s">
        <v>14470</v>
      </c>
      <c r="N853" s="12" t="s">
        <v>14471</v>
      </c>
      <c r="O853" s="27">
        <v>143559890</v>
      </c>
      <c r="P853" s="27">
        <v>143560894</v>
      </c>
      <c r="Q853" s="12" t="s">
        <v>33</v>
      </c>
      <c r="R853" s="12">
        <v>0</v>
      </c>
      <c r="S853" s="12" t="s">
        <v>16326</v>
      </c>
      <c r="T853" s="27" t="s">
        <v>2995</v>
      </c>
      <c r="U853" s="12" t="s">
        <v>1980</v>
      </c>
      <c r="V853" s="256">
        <v>112.72910216718266</v>
      </c>
      <c r="W853" s="256">
        <v>288.13084853291036</v>
      </c>
    </row>
    <row r="854" spans="1:23" x14ac:dyDescent="0.2">
      <c r="A854" s="12">
        <v>0.99999899999999997</v>
      </c>
      <c r="B854" s="255">
        <v>7</v>
      </c>
      <c r="C854" s="12">
        <v>143560316</v>
      </c>
      <c r="D854" s="12">
        <v>143560334</v>
      </c>
      <c r="E854" s="12">
        <v>2</v>
      </c>
      <c r="F854" s="12" t="s">
        <v>14472</v>
      </c>
      <c r="G854" s="12">
        <v>143560183</v>
      </c>
      <c r="H854" s="12">
        <v>143560203</v>
      </c>
      <c r="I854" s="12">
        <v>2</v>
      </c>
      <c r="J854" s="12" t="s">
        <v>14473</v>
      </c>
      <c r="K854" s="12">
        <v>143560204</v>
      </c>
      <c r="L854" s="12">
        <v>143560315</v>
      </c>
      <c r="M854" s="12" t="s">
        <v>14474</v>
      </c>
      <c r="N854" s="12" t="s">
        <v>14475</v>
      </c>
      <c r="O854" s="27">
        <v>143559890</v>
      </c>
      <c r="P854" s="27">
        <v>143560894</v>
      </c>
      <c r="Q854" s="12" t="s">
        <v>40</v>
      </c>
      <c r="R854" s="12">
        <v>0</v>
      </c>
      <c r="S854" s="12" t="s">
        <v>16327</v>
      </c>
      <c r="T854" s="27" t="s">
        <v>2995</v>
      </c>
      <c r="U854" s="12" t="s">
        <v>1981</v>
      </c>
      <c r="V854" s="256">
        <v>53.222910216718269</v>
      </c>
      <c r="W854" s="256">
        <v>159.265820777161</v>
      </c>
    </row>
    <row r="855" spans="1:23" x14ac:dyDescent="0.2">
      <c r="A855" s="12">
        <v>0.99999899999999997</v>
      </c>
      <c r="B855" s="255">
        <v>7</v>
      </c>
      <c r="C855" s="12">
        <v>143560292</v>
      </c>
      <c r="D855" s="12">
        <v>143560309</v>
      </c>
      <c r="E855" s="12">
        <v>2</v>
      </c>
      <c r="F855" s="12" t="s">
        <v>14476</v>
      </c>
      <c r="G855" s="12">
        <v>143560422</v>
      </c>
      <c r="H855" s="12">
        <v>143560443</v>
      </c>
      <c r="I855" s="12">
        <v>2</v>
      </c>
      <c r="J855" s="12" t="s">
        <v>14477</v>
      </c>
      <c r="K855" s="12">
        <v>143560310</v>
      </c>
      <c r="L855" s="12">
        <v>143560421</v>
      </c>
      <c r="M855" s="12" t="s">
        <v>14478</v>
      </c>
      <c r="N855" s="12" t="s">
        <v>14479</v>
      </c>
      <c r="O855" s="27">
        <v>143559890</v>
      </c>
      <c r="P855" s="27">
        <v>143560894</v>
      </c>
      <c r="Q855" s="12" t="s">
        <v>33</v>
      </c>
      <c r="R855" s="12">
        <v>0</v>
      </c>
      <c r="S855" s="12" t="s">
        <v>16328</v>
      </c>
      <c r="T855" s="27" t="s">
        <v>2995</v>
      </c>
      <c r="U855" s="12" t="s">
        <v>1982</v>
      </c>
      <c r="V855" s="256">
        <v>33.975232198142415</v>
      </c>
      <c r="W855" s="256">
        <v>85.033306899286288</v>
      </c>
    </row>
    <row r="856" spans="1:23" x14ac:dyDescent="0.2">
      <c r="A856" s="12">
        <v>0.99999899999999997</v>
      </c>
      <c r="B856" s="255">
        <v>7</v>
      </c>
      <c r="C856" s="12">
        <v>143560523</v>
      </c>
      <c r="D856" s="12">
        <v>143560540</v>
      </c>
      <c r="E856" s="12">
        <v>2</v>
      </c>
      <c r="F856" s="12" t="s">
        <v>14480</v>
      </c>
      <c r="G856" s="12">
        <v>143560389</v>
      </c>
      <c r="H856" s="12">
        <v>143560410</v>
      </c>
      <c r="I856" s="12">
        <v>2</v>
      </c>
      <c r="J856" s="12" t="s">
        <v>14481</v>
      </c>
      <c r="K856" s="12">
        <v>143560411</v>
      </c>
      <c r="L856" s="12">
        <v>143560522</v>
      </c>
      <c r="M856" s="12" t="s">
        <v>14482</v>
      </c>
      <c r="N856" s="12" t="s">
        <v>14483</v>
      </c>
      <c r="O856" s="27">
        <v>143559890</v>
      </c>
      <c r="P856" s="27">
        <v>143560894</v>
      </c>
      <c r="Q856" s="12" t="s">
        <v>40</v>
      </c>
      <c r="R856" s="12">
        <v>0</v>
      </c>
      <c r="S856" s="12" t="s">
        <v>16329</v>
      </c>
      <c r="T856" s="27" t="s">
        <v>2995</v>
      </c>
      <c r="U856" s="12" t="s">
        <v>1983</v>
      </c>
      <c r="V856" s="256">
        <v>110.14086687306502</v>
      </c>
      <c r="W856" s="256">
        <v>277.85265662172878</v>
      </c>
    </row>
    <row r="857" spans="1:23" x14ac:dyDescent="0.2">
      <c r="A857" s="12">
        <v>0.99999899999999997</v>
      </c>
      <c r="B857" s="255">
        <v>7</v>
      </c>
      <c r="C857" s="12">
        <v>143560502</v>
      </c>
      <c r="D857" s="12">
        <v>143560521</v>
      </c>
      <c r="E857" s="12">
        <v>2</v>
      </c>
      <c r="F857" s="12" t="s">
        <v>14484</v>
      </c>
      <c r="G857" s="12">
        <v>143560634</v>
      </c>
      <c r="H857" s="12">
        <v>143560653</v>
      </c>
      <c r="I857" s="12">
        <v>2</v>
      </c>
      <c r="J857" s="12" t="s">
        <v>14485</v>
      </c>
      <c r="K857" s="12">
        <v>143560522</v>
      </c>
      <c r="L857" s="12">
        <v>143560633</v>
      </c>
      <c r="M857" s="12" t="s">
        <v>14486</v>
      </c>
      <c r="N857" s="12" t="s">
        <v>14487</v>
      </c>
      <c r="O857" s="27">
        <v>143559890</v>
      </c>
      <c r="P857" s="27">
        <v>143560894</v>
      </c>
      <c r="Q857" s="12" t="s">
        <v>33</v>
      </c>
      <c r="R857" s="12">
        <v>0</v>
      </c>
      <c r="S857" s="12" t="s">
        <v>16330</v>
      </c>
      <c r="T857" s="27" t="s">
        <v>2995</v>
      </c>
      <c r="U857" s="12" t="s">
        <v>1984</v>
      </c>
      <c r="V857" s="256">
        <v>23.264705882352942</v>
      </c>
      <c r="W857" s="256">
        <v>69.484536082474222</v>
      </c>
    </row>
    <row r="858" spans="1:23" x14ac:dyDescent="0.2">
      <c r="A858" s="12">
        <v>0.97499999999999998</v>
      </c>
      <c r="B858" s="255">
        <v>7</v>
      </c>
      <c r="C858" s="12">
        <v>143560744</v>
      </c>
      <c r="D858" s="12">
        <v>143560763</v>
      </c>
      <c r="E858" s="12">
        <v>2</v>
      </c>
      <c r="F858" s="12" t="s">
        <v>14488</v>
      </c>
      <c r="G858" s="12">
        <v>143560612</v>
      </c>
      <c r="H858" s="12">
        <v>143560631</v>
      </c>
      <c r="I858" s="12">
        <v>2</v>
      </c>
      <c r="J858" s="12" t="s">
        <v>14489</v>
      </c>
      <c r="K858" s="12">
        <v>143560632</v>
      </c>
      <c r="L858" s="12">
        <v>143560743</v>
      </c>
      <c r="M858" s="12" t="s">
        <v>14490</v>
      </c>
      <c r="N858" s="12" t="s">
        <v>14491</v>
      </c>
      <c r="O858" s="27">
        <v>143559890</v>
      </c>
      <c r="P858" s="27">
        <v>143560894</v>
      </c>
      <c r="Q858" s="12" t="s">
        <v>40</v>
      </c>
      <c r="R858" s="12">
        <v>0</v>
      </c>
      <c r="S858" s="12" t="s">
        <v>16331</v>
      </c>
      <c r="T858" s="27" t="s">
        <v>2995</v>
      </c>
      <c r="U858" s="12" t="s">
        <v>1985</v>
      </c>
      <c r="V858" s="256">
        <v>87.077399380804948</v>
      </c>
      <c r="W858" s="256">
        <v>145.18477398889769</v>
      </c>
    </row>
    <row r="859" spans="1:23" x14ac:dyDescent="0.2">
      <c r="A859" s="12">
        <v>0.99999899999999997</v>
      </c>
      <c r="B859" s="255">
        <v>7</v>
      </c>
      <c r="C859" s="12">
        <v>143560697</v>
      </c>
      <c r="D859" s="12">
        <v>143560713</v>
      </c>
      <c r="E859" s="12">
        <v>2</v>
      </c>
      <c r="F859" s="12" t="s">
        <v>14492</v>
      </c>
      <c r="G859" s="12">
        <v>143560826</v>
      </c>
      <c r="H859" s="12">
        <v>143560848</v>
      </c>
      <c r="I859" s="12">
        <v>2</v>
      </c>
      <c r="J859" s="12" t="s">
        <v>14493</v>
      </c>
      <c r="K859" s="12">
        <v>143560714</v>
      </c>
      <c r="L859" s="12">
        <v>143560825</v>
      </c>
      <c r="M859" s="12" t="s">
        <v>14494</v>
      </c>
      <c r="N859" s="12" t="s">
        <v>14495</v>
      </c>
      <c r="O859" s="27">
        <v>143559890</v>
      </c>
      <c r="P859" s="27">
        <v>143560894</v>
      </c>
      <c r="Q859" s="12" t="s">
        <v>33</v>
      </c>
      <c r="R859" s="12">
        <v>0</v>
      </c>
      <c r="S859" s="12" t="s">
        <v>16332</v>
      </c>
      <c r="T859" s="27" t="s">
        <v>2995</v>
      </c>
      <c r="U859" s="12" t="s">
        <v>1986</v>
      </c>
      <c r="V859" s="256">
        <v>102.71517027863777</v>
      </c>
      <c r="W859" s="256">
        <v>305.21363996827915</v>
      </c>
    </row>
    <row r="860" spans="1:23" x14ac:dyDescent="0.2">
      <c r="A860" s="12">
        <v>0.99999899999999997</v>
      </c>
      <c r="B860" s="255">
        <v>7</v>
      </c>
      <c r="C860" s="12">
        <v>143560937</v>
      </c>
      <c r="D860" s="12">
        <v>143560953</v>
      </c>
      <c r="E860" s="12">
        <v>2</v>
      </c>
      <c r="F860" s="12" t="s">
        <v>14496</v>
      </c>
      <c r="G860" s="12">
        <v>143560802</v>
      </c>
      <c r="H860" s="12">
        <v>143560824</v>
      </c>
      <c r="I860" s="12">
        <v>2</v>
      </c>
      <c r="J860" s="12" t="s">
        <v>14497</v>
      </c>
      <c r="K860" s="12">
        <v>143560825</v>
      </c>
      <c r="L860" s="12">
        <v>143560936</v>
      </c>
      <c r="M860" s="12" t="s">
        <v>14498</v>
      </c>
      <c r="N860" s="12" t="s">
        <v>14499</v>
      </c>
      <c r="O860" s="27">
        <v>143559890</v>
      </c>
      <c r="P860" s="27">
        <v>143560894</v>
      </c>
      <c r="Q860" s="12" t="s">
        <v>40</v>
      </c>
      <c r="R860" s="12">
        <v>0</v>
      </c>
      <c r="S860" s="12" t="s">
        <v>16333</v>
      </c>
      <c r="T860" s="27" t="s">
        <v>2995</v>
      </c>
      <c r="U860" s="12" t="s">
        <v>1987</v>
      </c>
      <c r="V860" s="256">
        <v>227.16563467492261</v>
      </c>
      <c r="W860" s="256">
        <v>621.85313243457574</v>
      </c>
    </row>
    <row r="861" spans="1:23" x14ac:dyDescent="0.2">
      <c r="A861" s="12">
        <v>0.99999899999999997</v>
      </c>
      <c r="B861" s="255">
        <v>7</v>
      </c>
      <c r="C861" s="12">
        <v>143573025</v>
      </c>
      <c r="D861" s="12">
        <v>143573043</v>
      </c>
      <c r="E861" s="12">
        <v>1</v>
      </c>
      <c r="F861" s="12" t="s">
        <v>14500</v>
      </c>
      <c r="G861" s="12">
        <v>143573156</v>
      </c>
      <c r="H861" s="12">
        <v>143573176</v>
      </c>
      <c r="I861" s="12">
        <v>1</v>
      </c>
      <c r="J861" s="12" t="s">
        <v>14501</v>
      </c>
      <c r="K861" s="12">
        <v>143573044</v>
      </c>
      <c r="L861" s="12">
        <v>143573155</v>
      </c>
      <c r="M861" s="12" t="s">
        <v>14502</v>
      </c>
      <c r="N861" s="12" t="s">
        <v>14503</v>
      </c>
      <c r="O861" s="27">
        <v>143573077</v>
      </c>
      <c r="P861" s="27">
        <v>143573706</v>
      </c>
      <c r="Q861" s="12" t="s">
        <v>33</v>
      </c>
      <c r="R861" s="12">
        <v>0</v>
      </c>
      <c r="S861" s="12" t="s">
        <v>16334</v>
      </c>
      <c r="T861" s="27" t="s">
        <v>2995</v>
      </c>
      <c r="U861" s="12" t="s">
        <v>1988</v>
      </c>
      <c r="V861" s="256">
        <v>45.273993808049532</v>
      </c>
      <c r="W861" s="256">
        <v>114.55955590800951</v>
      </c>
    </row>
    <row r="862" spans="1:23" x14ac:dyDescent="0.2">
      <c r="A862" s="12">
        <v>0.99999899999999997</v>
      </c>
      <c r="B862" s="255">
        <v>7</v>
      </c>
      <c r="C862" s="12">
        <v>143573262</v>
      </c>
      <c r="D862" s="12">
        <v>143573279</v>
      </c>
      <c r="E862" s="12">
        <v>1</v>
      </c>
      <c r="F862" s="12" t="s">
        <v>14504</v>
      </c>
      <c r="G862" s="12">
        <v>143573128</v>
      </c>
      <c r="H862" s="12">
        <v>143573149</v>
      </c>
      <c r="I862" s="12">
        <v>1</v>
      </c>
      <c r="J862" s="12" t="s">
        <v>14505</v>
      </c>
      <c r="K862" s="12">
        <v>143573150</v>
      </c>
      <c r="L862" s="12">
        <v>143573261</v>
      </c>
      <c r="M862" s="12" t="s">
        <v>14506</v>
      </c>
      <c r="N862" s="12" t="s">
        <v>14507</v>
      </c>
      <c r="O862" s="27">
        <v>143573077</v>
      </c>
      <c r="P862" s="27">
        <v>143573706</v>
      </c>
      <c r="Q862" s="12" t="s">
        <v>40</v>
      </c>
      <c r="R862" s="12">
        <v>0</v>
      </c>
      <c r="S862" s="12" t="s">
        <v>16335</v>
      </c>
      <c r="T862" s="27" t="s">
        <v>2995</v>
      </c>
      <c r="U862" s="12" t="s">
        <v>1989</v>
      </c>
      <c r="V862" s="256">
        <v>43.902476780185758</v>
      </c>
      <c r="W862" s="256">
        <v>97.383505154639181</v>
      </c>
    </row>
    <row r="863" spans="1:23" x14ac:dyDescent="0.2">
      <c r="A863" s="12">
        <v>0.99999899999999997</v>
      </c>
      <c r="B863" s="255">
        <v>7</v>
      </c>
      <c r="C863" s="12">
        <v>143573242</v>
      </c>
      <c r="D863" s="12">
        <v>143573260</v>
      </c>
      <c r="E863" s="12">
        <v>1</v>
      </c>
      <c r="F863" s="12" t="s">
        <v>14508</v>
      </c>
      <c r="G863" s="12">
        <v>143573373</v>
      </c>
      <c r="H863" s="12">
        <v>143573393</v>
      </c>
      <c r="I863" s="12">
        <v>1</v>
      </c>
      <c r="J863" s="12" t="s">
        <v>14509</v>
      </c>
      <c r="K863" s="12">
        <v>143573261</v>
      </c>
      <c r="L863" s="12">
        <v>143573372</v>
      </c>
      <c r="M863" s="12" t="s">
        <v>14510</v>
      </c>
      <c r="N863" s="12" t="s">
        <v>14511</v>
      </c>
      <c r="O863" s="27">
        <v>143573077</v>
      </c>
      <c r="P863" s="27">
        <v>143573706</v>
      </c>
      <c r="Q863" s="12" t="s">
        <v>33</v>
      </c>
      <c r="R863" s="12">
        <v>0</v>
      </c>
      <c r="S863" s="12" t="s">
        <v>16336</v>
      </c>
      <c r="T863" s="27" t="s">
        <v>2995</v>
      </c>
      <c r="U863" s="12" t="s">
        <v>1990</v>
      </c>
      <c r="V863" s="256">
        <v>19.394736842105264</v>
      </c>
      <c r="W863" s="256">
        <v>46.434258524980173</v>
      </c>
    </row>
    <row r="864" spans="1:23" x14ac:dyDescent="0.2">
      <c r="A864" s="12">
        <v>0.99999899999999997</v>
      </c>
      <c r="B864" s="255">
        <v>7</v>
      </c>
      <c r="C864" s="12">
        <v>143573484</v>
      </c>
      <c r="D864" s="12">
        <v>143573500</v>
      </c>
      <c r="E864" s="12">
        <v>2</v>
      </c>
      <c r="F864" s="12" t="s">
        <v>14512</v>
      </c>
      <c r="G864" s="12">
        <v>143573349</v>
      </c>
      <c r="H864" s="12">
        <v>143573371</v>
      </c>
      <c r="I864" s="12">
        <v>1</v>
      </c>
      <c r="J864" s="12" t="s">
        <v>14513</v>
      </c>
      <c r="K864" s="12">
        <v>143573372</v>
      </c>
      <c r="L864" s="12">
        <v>143573483</v>
      </c>
      <c r="M864" s="12" t="s">
        <v>14514</v>
      </c>
      <c r="N864" s="12" t="s">
        <v>14515</v>
      </c>
      <c r="O864" s="27">
        <v>143573077</v>
      </c>
      <c r="P864" s="27">
        <v>143573706</v>
      </c>
      <c r="Q864" s="12" t="s">
        <v>40</v>
      </c>
      <c r="R864" s="12">
        <v>0</v>
      </c>
      <c r="S864" s="12" t="s">
        <v>16337</v>
      </c>
      <c r="T864" s="27" t="s">
        <v>2995</v>
      </c>
      <c r="U864" s="12" t="s">
        <v>1991</v>
      </c>
      <c r="V864" s="256">
        <v>51.196594427244584</v>
      </c>
      <c r="W864" s="256">
        <v>134.93639968279143</v>
      </c>
    </row>
    <row r="865" spans="1:23" x14ac:dyDescent="0.2">
      <c r="A865" s="12">
        <v>0.99999899999999997</v>
      </c>
      <c r="B865" s="255">
        <v>7</v>
      </c>
      <c r="C865" s="12">
        <v>143573466</v>
      </c>
      <c r="D865" s="12">
        <v>143573482</v>
      </c>
      <c r="E865" s="12">
        <v>1</v>
      </c>
      <c r="F865" s="12" t="s">
        <v>14516</v>
      </c>
      <c r="G865" s="12">
        <v>143573595</v>
      </c>
      <c r="H865" s="12">
        <v>143573617</v>
      </c>
      <c r="I865" s="12">
        <v>1</v>
      </c>
      <c r="J865" s="12" t="s">
        <v>14517</v>
      </c>
      <c r="K865" s="12">
        <v>143573483</v>
      </c>
      <c r="L865" s="12">
        <v>143573594</v>
      </c>
      <c r="M865" s="12" t="s">
        <v>14518</v>
      </c>
      <c r="N865" s="12" t="s">
        <v>14519</v>
      </c>
      <c r="O865" s="27">
        <v>143573077</v>
      </c>
      <c r="P865" s="27">
        <v>143573706</v>
      </c>
      <c r="Q865" s="12" t="s">
        <v>33</v>
      </c>
      <c r="R865" s="12">
        <v>0</v>
      </c>
      <c r="S865" s="12" t="s">
        <v>16338</v>
      </c>
      <c r="T865" s="27" t="s">
        <v>2995</v>
      </c>
      <c r="U865" s="12" t="s">
        <v>1992</v>
      </c>
      <c r="V865" s="256">
        <v>27.08359133126935</v>
      </c>
      <c r="W865" s="256">
        <v>71.319746233148294</v>
      </c>
    </row>
    <row r="866" spans="1:23" x14ac:dyDescent="0.2">
      <c r="A866" s="12">
        <v>0.99999899999999997</v>
      </c>
      <c r="B866" s="255">
        <v>7</v>
      </c>
      <c r="C866" s="12">
        <v>143573703</v>
      </c>
      <c r="D866" s="12">
        <v>143573721</v>
      </c>
      <c r="E866" s="12">
        <v>1</v>
      </c>
      <c r="F866" s="12" t="s">
        <v>14520</v>
      </c>
      <c r="G866" s="12">
        <v>143573570</v>
      </c>
      <c r="H866" s="12">
        <v>143573590</v>
      </c>
      <c r="I866" s="12">
        <v>1</v>
      </c>
      <c r="J866" s="12" t="s">
        <v>14521</v>
      </c>
      <c r="K866" s="12">
        <v>143573591</v>
      </c>
      <c r="L866" s="12">
        <v>143573702</v>
      </c>
      <c r="M866" s="12" t="s">
        <v>14522</v>
      </c>
      <c r="N866" s="12" t="s">
        <v>14523</v>
      </c>
      <c r="O866" s="27">
        <v>143573077</v>
      </c>
      <c r="P866" s="27">
        <v>143573706</v>
      </c>
      <c r="Q866" s="12" t="s">
        <v>40</v>
      </c>
      <c r="R866" s="12">
        <v>0</v>
      </c>
      <c r="S866" s="12" t="s">
        <v>16339</v>
      </c>
      <c r="T866" s="27" t="s">
        <v>2995</v>
      </c>
      <c r="U866" s="12" t="s">
        <v>1993</v>
      </c>
      <c r="V866" s="256">
        <v>57.767801857585141</v>
      </c>
      <c r="W866" s="256">
        <v>149.06471054718477</v>
      </c>
    </row>
    <row r="867" spans="1:23" x14ac:dyDescent="0.2">
      <c r="A867" s="12">
        <v>0.99999899999999997</v>
      </c>
      <c r="B867" s="255">
        <v>7</v>
      </c>
      <c r="C867" s="12">
        <v>143573664</v>
      </c>
      <c r="D867" s="12">
        <v>143573681</v>
      </c>
      <c r="E867" s="12">
        <v>1</v>
      </c>
      <c r="F867" s="12" t="s">
        <v>14524</v>
      </c>
      <c r="G867" s="12">
        <v>143573794</v>
      </c>
      <c r="H867" s="12">
        <v>143573815</v>
      </c>
      <c r="I867" s="12">
        <v>1</v>
      </c>
      <c r="J867" s="12" t="s">
        <v>14525</v>
      </c>
      <c r="K867" s="12">
        <v>143573682</v>
      </c>
      <c r="L867" s="12">
        <v>143573793</v>
      </c>
      <c r="M867" s="12" t="s">
        <v>14526</v>
      </c>
      <c r="N867" s="12" t="s">
        <v>14527</v>
      </c>
      <c r="O867" s="27">
        <v>143573077</v>
      </c>
      <c r="P867" s="27">
        <v>143573706</v>
      </c>
      <c r="Q867" s="12" t="s">
        <v>33</v>
      </c>
      <c r="R867" s="12">
        <v>0</v>
      </c>
      <c r="S867" s="12" t="s">
        <v>16340</v>
      </c>
      <c r="T867" s="27" t="s">
        <v>2995</v>
      </c>
      <c r="U867" s="12" t="s">
        <v>1994</v>
      </c>
      <c r="V867" s="256">
        <v>71.315789473684205</v>
      </c>
      <c r="W867" s="256">
        <v>190.8618556701031</v>
      </c>
    </row>
    <row r="868" spans="1:23" s="27" customFormat="1" x14ac:dyDescent="0.2">
      <c r="A868" s="27">
        <v>0.99999899999999997</v>
      </c>
      <c r="B868" s="56">
        <v>7</v>
      </c>
      <c r="C868" s="27">
        <v>143510692</v>
      </c>
      <c r="D868" s="27">
        <v>143510709</v>
      </c>
      <c r="E868" s="27">
        <v>3</v>
      </c>
      <c r="F868" s="27" t="s">
        <v>14528</v>
      </c>
      <c r="G868" s="27">
        <v>143510822</v>
      </c>
      <c r="H868" s="27">
        <v>143510843</v>
      </c>
      <c r="I868" s="27">
        <v>3</v>
      </c>
      <c r="J868" s="27" t="s">
        <v>14529</v>
      </c>
      <c r="K868" s="27">
        <v>143510710</v>
      </c>
      <c r="L868" s="27">
        <v>143510821</v>
      </c>
      <c r="M868" s="27" t="s">
        <v>14530</v>
      </c>
      <c r="N868" s="27" t="s">
        <v>14531</v>
      </c>
      <c r="O868" s="27">
        <v>143510711</v>
      </c>
      <c r="P868" s="27">
        <v>143510877</v>
      </c>
      <c r="Q868" s="27" t="s">
        <v>33</v>
      </c>
      <c r="R868" s="27">
        <v>0</v>
      </c>
      <c r="S868" s="27" t="s">
        <v>16341</v>
      </c>
      <c r="T868" s="27" t="s">
        <v>623</v>
      </c>
      <c r="U868" s="27" t="s">
        <v>1995</v>
      </c>
      <c r="V868" s="256">
        <v>42.518324607329845</v>
      </c>
      <c r="W868" s="256" t="s">
        <v>9337</v>
      </c>
    </row>
    <row r="869" spans="1:23" s="27" customFormat="1" x14ac:dyDescent="0.2">
      <c r="A869" s="27">
        <v>0.99999899999999997</v>
      </c>
      <c r="B869" s="56">
        <v>7</v>
      </c>
      <c r="C869" s="27">
        <v>143510921</v>
      </c>
      <c r="D869" s="27">
        <v>143510940</v>
      </c>
      <c r="E869" s="27">
        <v>3</v>
      </c>
      <c r="F869" s="27" t="s">
        <v>14532</v>
      </c>
      <c r="G869" s="27">
        <v>143510789</v>
      </c>
      <c r="H869" s="27">
        <v>143510808</v>
      </c>
      <c r="I869" s="27">
        <v>3</v>
      </c>
      <c r="J869" s="27" t="s">
        <v>14533</v>
      </c>
      <c r="K869" s="27">
        <v>143510809</v>
      </c>
      <c r="L869" s="27">
        <v>143510920</v>
      </c>
      <c r="M869" s="27" t="s">
        <v>14534</v>
      </c>
      <c r="N869" s="27" t="s">
        <v>14535</v>
      </c>
      <c r="O869" s="27">
        <v>143510711</v>
      </c>
      <c r="P869" s="27">
        <v>143510877</v>
      </c>
      <c r="Q869" s="27" t="s">
        <v>40</v>
      </c>
      <c r="R869" s="27">
        <v>0</v>
      </c>
      <c r="S869" s="27" t="s">
        <v>16342</v>
      </c>
      <c r="T869" s="27" t="s">
        <v>623</v>
      </c>
      <c r="U869" s="27" t="s">
        <v>1996</v>
      </c>
      <c r="V869" s="256">
        <v>0</v>
      </c>
      <c r="W869" s="256" t="s">
        <v>9337</v>
      </c>
    </row>
    <row r="870" spans="1:23" s="27" customFormat="1" x14ac:dyDescent="0.2">
      <c r="A870" s="27">
        <v>0.99999899999999997</v>
      </c>
      <c r="B870" s="56">
        <v>7</v>
      </c>
      <c r="C870" s="27">
        <v>143530315</v>
      </c>
      <c r="D870" s="27">
        <v>143530333</v>
      </c>
      <c r="E870" s="27">
        <v>3</v>
      </c>
      <c r="F870" s="27" t="s">
        <v>14536</v>
      </c>
      <c r="G870" s="27">
        <v>143530446</v>
      </c>
      <c r="H870" s="27">
        <v>143530466</v>
      </c>
      <c r="I870" s="27">
        <v>3</v>
      </c>
      <c r="J870" s="27" t="s">
        <v>14537</v>
      </c>
      <c r="K870" s="27">
        <v>143530334</v>
      </c>
      <c r="L870" s="27">
        <v>143530445</v>
      </c>
      <c r="M870" s="27" t="s">
        <v>14538</v>
      </c>
      <c r="N870" s="27" t="s">
        <v>14539</v>
      </c>
      <c r="O870" s="27">
        <v>143530335</v>
      </c>
      <c r="P870" s="27">
        <v>143530967</v>
      </c>
      <c r="Q870" s="27" t="s">
        <v>33</v>
      </c>
      <c r="R870" s="27">
        <v>0</v>
      </c>
      <c r="S870" s="27" t="s">
        <v>16343</v>
      </c>
      <c r="T870" s="27" t="s">
        <v>623</v>
      </c>
      <c r="U870" s="27" t="s">
        <v>1997</v>
      </c>
      <c r="V870" s="256">
        <v>35.824607329842934</v>
      </c>
      <c r="W870" s="256" t="s">
        <v>9337</v>
      </c>
    </row>
    <row r="871" spans="1:23" s="27" customFormat="1" x14ac:dyDescent="0.2">
      <c r="A871" s="27">
        <v>0.99999899999999997</v>
      </c>
      <c r="B871" s="56">
        <v>7</v>
      </c>
      <c r="C871" s="27">
        <v>143530557</v>
      </c>
      <c r="D871" s="27">
        <v>143530575</v>
      </c>
      <c r="E871" s="27">
        <v>3</v>
      </c>
      <c r="F871" s="27" t="s">
        <v>14540</v>
      </c>
      <c r="G871" s="27">
        <v>143530424</v>
      </c>
      <c r="H871" s="27">
        <v>143530444</v>
      </c>
      <c r="I871" s="27">
        <v>3</v>
      </c>
      <c r="J871" s="27" t="s">
        <v>14541</v>
      </c>
      <c r="K871" s="27">
        <v>143530445</v>
      </c>
      <c r="L871" s="27">
        <v>143530556</v>
      </c>
      <c r="M871" s="27" t="s">
        <v>14542</v>
      </c>
      <c r="N871" s="27" t="s">
        <v>14543</v>
      </c>
      <c r="O871" s="27">
        <v>143530335</v>
      </c>
      <c r="P871" s="27">
        <v>143530967</v>
      </c>
      <c r="Q871" s="27" t="s">
        <v>40</v>
      </c>
      <c r="R871" s="27">
        <v>0</v>
      </c>
      <c r="S871" s="27" t="s">
        <v>16344</v>
      </c>
      <c r="T871" s="27" t="s">
        <v>623</v>
      </c>
      <c r="U871" s="27" t="s">
        <v>1998</v>
      </c>
      <c r="V871" s="256">
        <v>135.80104712041884</v>
      </c>
      <c r="W871" s="256" t="s">
        <v>9337</v>
      </c>
    </row>
    <row r="872" spans="1:23" s="27" customFormat="1" x14ac:dyDescent="0.2">
      <c r="A872" s="27">
        <v>0.99999899999999997</v>
      </c>
      <c r="B872" s="56">
        <v>7</v>
      </c>
      <c r="C872" s="27">
        <v>143530520</v>
      </c>
      <c r="D872" s="27">
        <v>143530538</v>
      </c>
      <c r="E872" s="27">
        <v>3</v>
      </c>
      <c r="F872" s="27" t="s">
        <v>14544</v>
      </c>
      <c r="G872" s="27">
        <v>143530651</v>
      </c>
      <c r="H872" s="27">
        <v>143530671</v>
      </c>
      <c r="I872" s="27">
        <v>3</v>
      </c>
      <c r="J872" s="27" t="s">
        <v>14545</v>
      </c>
      <c r="K872" s="27">
        <v>143530539</v>
      </c>
      <c r="L872" s="27">
        <v>143530650</v>
      </c>
      <c r="M872" s="27" t="s">
        <v>14546</v>
      </c>
      <c r="N872" s="27" t="s">
        <v>14547</v>
      </c>
      <c r="O872" s="27">
        <v>143530335</v>
      </c>
      <c r="P872" s="27">
        <v>143530967</v>
      </c>
      <c r="Q872" s="27" t="s">
        <v>33</v>
      </c>
      <c r="R872" s="27">
        <v>0</v>
      </c>
      <c r="S872" s="27" t="s">
        <v>16345</v>
      </c>
      <c r="T872" s="27" t="s">
        <v>623</v>
      </c>
      <c r="U872" s="27" t="s">
        <v>1999</v>
      </c>
      <c r="V872" s="256">
        <v>100.11256544502618</v>
      </c>
      <c r="W872" s="256" t="s">
        <v>9337</v>
      </c>
    </row>
    <row r="873" spans="1:23" s="27" customFormat="1" x14ac:dyDescent="0.2">
      <c r="A873" s="27">
        <v>0.99999899999999997</v>
      </c>
      <c r="B873" s="56">
        <v>7</v>
      </c>
      <c r="C873" s="27">
        <v>143530717</v>
      </c>
      <c r="D873" s="27">
        <v>143530734</v>
      </c>
      <c r="E873" s="27">
        <v>3</v>
      </c>
      <c r="F873" s="27" t="s">
        <v>14548</v>
      </c>
      <c r="G873" s="27">
        <v>143530583</v>
      </c>
      <c r="H873" s="27">
        <v>143530604</v>
      </c>
      <c r="I873" s="27">
        <v>3</v>
      </c>
      <c r="J873" s="27" t="s">
        <v>14549</v>
      </c>
      <c r="K873" s="27">
        <v>143530605</v>
      </c>
      <c r="L873" s="27">
        <v>143530716</v>
      </c>
      <c r="M873" s="27" t="s">
        <v>14550</v>
      </c>
      <c r="N873" s="27" t="s">
        <v>14551</v>
      </c>
      <c r="O873" s="27">
        <v>143530335</v>
      </c>
      <c r="P873" s="27">
        <v>143530967</v>
      </c>
      <c r="Q873" s="27" t="s">
        <v>40</v>
      </c>
      <c r="R873" s="27">
        <v>0</v>
      </c>
      <c r="S873" s="27" t="s">
        <v>16346</v>
      </c>
      <c r="T873" s="27" t="s">
        <v>623</v>
      </c>
      <c r="U873" s="27" t="s">
        <v>2000</v>
      </c>
      <c r="V873" s="256">
        <v>56.675392670157066</v>
      </c>
      <c r="W873" s="256" t="s">
        <v>9337</v>
      </c>
    </row>
    <row r="874" spans="1:23" s="27" customFormat="1" x14ac:dyDescent="0.2">
      <c r="A874" s="27">
        <v>0.97499999999999998</v>
      </c>
      <c r="B874" s="56">
        <v>7</v>
      </c>
      <c r="C874" s="27">
        <v>143530698</v>
      </c>
      <c r="D874" s="27">
        <v>143530714</v>
      </c>
      <c r="E874" s="27">
        <v>6</v>
      </c>
      <c r="F874" s="27" t="s">
        <v>14552</v>
      </c>
      <c r="G874" s="27">
        <v>143530827</v>
      </c>
      <c r="H874" s="27">
        <v>143530849</v>
      </c>
      <c r="I874" s="27">
        <v>3</v>
      </c>
      <c r="J874" s="27" t="s">
        <v>14553</v>
      </c>
      <c r="K874" s="27">
        <v>143530715</v>
      </c>
      <c r="L874" s="27">
        <v>143530826</v>
      </c>
      <c r="M874" s="27" t="s">
        <v>14554</v>
      </c>
      <c r="N874" s="27" t="s">
        <v>14555</v>
      </c>
      <c r="O874" s="27">
        <v>143530335</v>
      </c>
      <c r="P874" s="27">
        <v>143530967</v>
      </c>
      <c r="Q874" s="27" t="s">
        <v>33</v>
      </c>
      <c r="R874" s="27">
        <v>0</v>
      </c>
      <c r="S874" s="27" t="s">
        <v>16347</v>
      </c>
      <c r="T874" s="27" t="s">
        <v>623</v>
      </c>
      <c r="U874" s="27" t="s">
        <v>2001</v>
      </c>
      <c r="V874" s="256">
        <v>137.45549738219896</v>
      </c>
      <c r="W874" s="256" t="s">
        <v>9337</v>
      </c>
    </row>
    <row r="875" spans="1:23" s="27" customFormat="1" x14ac:dyDescent="0.2">
      <c r="A875" s="27">
        <v>0.99999899999999997</v>
      </c>
      <c r="B875" s="56">
        <v>7</v>
      </c>
      <c r="C875" s="27">
        <v>143530900</v>
      </c>
      <c r="D875" s="27">
        <v>143530918</v>
      </c>
      <c r="E875" s="27">
        <v>3</v>
      </c>
      <c r="F875" s="27" t="s">
        <v>14556</v>
      </c>
      <c r="G875" s="27">
        <v>143530767</v>
      </c>
      <c r="H875" s="27">
        <v>143530787</v>
      </c>
      <c r="I875" s="27">
        <v>3</v>
      </c>
      <c r="J875" s="27" t="s">
        <v>14557</v>
      </c>
      <c r="K875" s="27">
        <v>143530788</v>
      </c>
      <c r="L875" s="27">
        <v>143530899</v>
      </c>
      <c r="M875" s="27" t="s">
        <v>14558</v>
      </c>
      <c r="N875" s="27" t="s">
        <v>14559</v>
      </c>
      <c r="O875" s="27">
        <v>143530335</v>
      </c>
      <c r="P875" s="27">
        <v>143530967</v>
      </c>
      <c r="Q875" s="27" t="s">
        <v>40</v>
      </c>
      <c r="R875" s="27">
        <v>0</v>
      </c>
      <c r="S875" s="27" t="s">
        <v>16348</v>
      </c>
      <c r="T875" s="27" t="s">
        <v>623</v>
      </c>
      <c r="U875" s="27" t="s">
        <v>2002</v>
      </c>
      <c r="V875" s="256">
        <v>95.486910994764401</v>
      </c>
      <c r="W875" s="256" t="s">
        <v>9337</v>
      </c>
    </row>
    <row r="876" spans="1:23" s="27" customFormat="1" x14ac:dyDescent="0.2">
      <c r="A876" s="27">
        <v>0.99999899999999997</v>
      </c>
      <c r="B876" s="56">
        <v>7</v>
      </c>
      <c r="C876" s="27">
        <v>143530883</v>
      </c>
      <c r="D876" s="27">
        <v>143530898</v>
      </c>
      <c r="E876" s="27">
        <v>7</v>
      </c>
      <c r="F876" s="27" t="s">
        <v>14560</v>
      </c>
      <c r="G876" s="27">
        <v>143531011</v>
      </c>
      <c r="H876" s="27">
        <v>143531034</v>
      </c>
      <c r="I876" s="27">
        <v>3</v>
      </c>
      <c r="J876" s="27" t="s">
        <v>14561</v>
      </c>
      <c r="K876" s="27">
        <v>143530899</v>
      </c>
      <c r="L876" s="27">
        <v>143531010</v>
      </c>
      <c r="M876" s="27" t="s">
        <v>14562</v>
      </c>
      <c r="N876" s="27" t="s">
        <v>14563</v>
      </c>
      <c r="O876" s="27">
        <v>143530335</v>
      </c>
      <c r="P876" s="27">
        <v>143530967</v>
      </c>
      <c r="Q876" s="27" t="s">
        <v>33</v>
      </c>
      <c r="R876" s="27">
        <v>0</v>
      </c>
      <c r="S876" s="27" t="s">
        <v>16349</v>
      </c>
      <c r="T876" s="27" t="s">
        <v>623</v>
      </c>
      <c r="U876" s="27" t="s">
        <v>2003</v>
      </c>
      <c r="V876" s="256">
        <v>99.557591623036643</v>
      </c>
      <c r="W876" s="256" t="s">
        <v>9337</v>
      </c>
    </row>
    <row r="877" spans="1:23" x14ac:dyDescent="0.2">
      <c r="A877" s="27">
        <v>0.99999899999999997</v>
      </c>
      <c r="B877" s="56">
        <v>7</v>
      </c>
      <c r="C877" s="27">
        <v>143412938</v>
      </c>
      <c r="D877" s="27">
        <v>143412957</v>
      </c>
      <c r="E877" s="27">
        <v>5</v>
      </c>
      <c r="F877" s="27" t="s">
        <v>14564</v>
      </c>
      <c r="G877" s="27">
        <v>143413070</v>
      </c>
      <c r="H877" s="27">
        <v>143413089</v>
      </c>
      <c r="I877" s="27">
        <v>3</v>
      </c>
      <c r="J877" s="27" t="s">
        <v>14565</v>
      </c>
      <c r="K877" s="27">
        <v>143412958</v>
      </c>
      <c r="L877" s="27">
        <v>143413069</v>
      </c>
      <c r="M877" s="27" t="s">
        <v>14566</v>
      </c>
      <c r="N877" s="27" t="s">
        <v>14567</v>
      </c>
      <c r="O877" s="27">
        <v>143412958</v>
      </c>
      <c r="P877" s="27">
        <v>143413098</v>
      </c>
      <c r="Q877" s="27" t="s">
        <v>33</v>
      </c>
      <c r="R877" s="27">
        <v>0</v>
      </c>
      <c r="S877" s="27" t="s">
        <v>16350</v>
      </c>
      <c r="T877" s="27" t="s">
        <v>2998</v>
      </c>
      <c r="U877" s="12" t="s">
        <v>2004</v>
      </c>
      <c r="V877" s="256">
        <v>1.4752321981424148</v>
      </c>
      <c r="W877" s="256">
        <v>5.8854877081681209</v>
      </c>
    </row>
    <row r="878" spans="1:23" x14ac:dyDescent="0.2">
      <c r="A878" s="12">
        <v>0.99999899999999997</v>
      </c>
      <c r="B878" s="255">
        <v>7</v>
      </c>
      <c r="C878" s="12">
        <v>143413181</v>
      </c>
      <c r="D878" s="12">
        <v>143413199</v>
      </c>
      <c r="E878" s="12">
        <v>3</v>
      </c>
      <c r="F878" s="12" t="s">
        <v>14568</v>
      </c>
      <c r="G878" s="12">
        <v>143413048</v>
      </c>
      <c r="H878" s="12">
        <v>143413068</v>
      </c>
      <c r="I878" s="12">
        <v>3</v>
      </c>
      <c r="J878" s="12" t="s">
        <v>14569</v>
      </c>
      <c r="K878" s="12">
        <v>143413069</v>
      </c>
      <c r="L878" s="12">
        <v>143413180</v>
      </c>
      <c r="M878" s="12" t="s">
        <v>14570</v>
      </c>
      <c r="N878" s="12" t="s">
        <v>14571</v>
      </c>
      <c r="O878" s="27">
        <v>143412958</v>
      </c>
      <c r="P878" s="27">
        <v>143413098</v>
      </c>
      <c r="Q878" s="12" t="s">
        <v>40</v>
      </c>
      <c r="R878" s="12">
        <v>0</v>
      </c>
      <c r="S878" s="12" t="s">
        <v>16351</v>
      </c>
      <c r="T878" s="27" t="s">
        <v>2998</v>
      </c>
      <c r="U878" s="12" t="s">
        <v>2005</v>
      </c>
      <c r="V878" s="256">
        <v>208.92879256965944</v>
      </c>
      <c r="W878" s="256">
        <v>586.65471847739889</v>
      </c>
    </row>
    <row r="879" spans="1:23" x14ac:dyDescent="0.2">
      <c r="A879" s="12">
        <v>0.99999899999999997</v>
      </c>
      <c r="B879" s="255">
        <v>7</v>
      </c>
      <c r="C879" s="12">
        <v>143416745</v>
      </c>
      <c r="D879" s="12">
        <v>143416764</v>
      </c>
      <c r="E879" s="12">
        <v>3</v>
      </c>
      <c r="F879" s="12" t="s">
        <v>14572</v>
      </c>
      <c r="G879" s="12">
        <v>143416877</v>
      </c>
      <c r="H879" s="12">
        <v>143416896</v>
      </c>
      <c r="I879" s="12">
        <v>3</v>
      </c>
      <c r="J879" s="12" t="s">
        <v>14573</v>
      </c>
      <c r="K879" s="12">
        <v>143416765</v>
      </c>
      <c r="L879" s="12">
        <v>143416876</v>
      </c>
      <c r="M879" s="12" t="s">
        <v>14574</v>
      </c>
      <c r="N879" s="12" t="s">
        <v>14575</v>
      </c>
      <c r="O879" s="27">
        <v>143416771</v>
      </c>
      <c r="P879" s="27">
        <v>143417772</v>
      </c>
      <c r="Q879" s="12" t="s">
        <v>33</v>
      </c>
      <c r="R879" s="12">
        <v>0</v>
      </c>
      <c r="S879" s="12" t="s">
        <v>16352</v>
      </c>
      <c r="T879" s="27" t="s">
        <v>2998</v>
      </c>
      <c r="U879" s="12" t="s">
        <v>2006</v>
      </c>
      <c r="V879" s="256">
        <v>101.8250773993808</v>
      </c>
      <c r="W879" s="256">
        <v>233.16050753370342</v>
      </c>
    </row>
    <row r="880" spans="1:23" x14ac:dyDescent="0.2">
      <c r="A880" s="12">
        <v>0.97499999999999998</v>
      </c>
      <c r="B880" s="255">
        <v>7</v>
      </c>
      <c r="C880" s="12">
        <v>143416986</v>
      </c>
      <c r="D880" s="12">
        <v>143417001</v>
      </c>
      <c r="E880" s="12">
        <v>7</v>
      </c>
      <c r="F880" s="12" t="s">
        <v>14576</v>
      </c>
      <c r="G880" s="12">
        <v>143416850</v>
      </c>
      <c r="H880" s="12">
        <v>143416873</v>
      </c>
      <c r="I880" s="12">
        <v>3</v>
      </c>
      <c r="J880" s="12" t="s">
        <v>14577</v>
      </c>
      <c r="K880" s="12">
        <v>143416874</v>
      </c>
      <c r="L880" s="12">
        <v>143416985</v>
      </c>
      <c r="M880" s="12" t="s">
        <v>14578</v>
      </c>
      <c r="N880" s="12" t="s">
        <v>14579</v>
      </c>
      <c r="O880" s="27">
        <v>143416771</v>
      </c>
      <c r="P880" s="27">
        <v>143417772</v>
      </c>
      <c r="Q880" s="12" t="s">
        <v>40</v>
      </c>
      <c r="R880" s="12">
        <v>0</v>
      </c>
      <c r="S880" s="12" t="s">
        <v>16353</v>
      </c>
      <c r="T880" s="27" t="s">
        <v>2998</v>
      </c>
      <c r="U880" s="12" t="s">
        <v>2007</v>
      </c>
      <c r="V880" s="256">
        <v>13.633126934984521</v>
      </c>
      <c r="W880" s="256">
        <v>36.026804123711344</v>
      </c>
    </row>
    <row r="881" spans="1:23" x14ac:dyDescent="0.2">
      <c r="A881" s="12">
        <v>0.99999899999999997</v>
      </c>
      <c r="B881" s="255">
        <v>7</v>
      </c>
      <c r="C881" s="12">
        <v>143416928</v>
      </c>
      <c r="D881" s="12">
        <v>143416944</v>
      </c>
      <c r="E881" s="12">
        <v>3</v>
      </c>
      <c r="F881" s="12" t="s">
        <v>14580</v>
      </c>
      <c r="G881" s="12">
        <v>143417057</v>
      </c>
      <c r="H881" s="12">
        <v>143417079</v>
      </c>
      <c r="I881" s="12">
        <v>3</v>
      </c>
      <c r="J881" s="12" t="s">
        <v>14581</v>
      </c>
      <c r="K881" s="12">
        <v>143416945</v>
      </c>
      <c r="L881" s="12">
        <v>143417056</v>
      </c>
      <c r="M881" s="12" t="s">
        <v>14582</v>
      </c>
      <c r="N881" s="12" t="s">
        <v>14583</v>
      </c>
      <c r="O881" s="27">
        <v>143416771</v>
      </c>
      <c r="P881" s="27">
        <v>143417772</v>
      </c>
      <c r="Q881" s="12" t="s">
        <v>33</v>
      </c>
      <c r="R881" s="12">
        <v>0</v>
      </c>
      <c r="S881" s="12" t="s">
        <v>16354</v>
      </c>
      <c r="T881" s="27" t="s">
        <v>2998</v>
      </c>
      <c r="U881" s="12" t="s">
        <v>2008</v>
      </c>
      <c r="V881" s="256">
        <v>104.79102167182663</v>
      </c>
      <c r="W881" s="256">
        <v>242.16320380650276</v>
      </c>
    </row>
    <row r="882" spans="1:23" x14ac:dyDescent="0.2">
      <c r="A882" s="12">
        <v>0.99999899999999997</v>
      </c>
      <c r="B882" s="255">
        <v>7</v>
      </c>
      <c r="C882" s="12">
        <v>143417167</v>
      </c>
      <c r="D882" s="12">
        <v>143417185</v>
      </c>
      <c r="E882" s="12">
        <v>3</v>
      </c>
      <c r="F882" s="12" t="s">
        <v>14584</v>
      </c>
      <c r="G882" s="12">
        <v>143417034</v>
      </c>
      <c r="H882" s="12">
        <v>143417054</v>
      </c>
      <c r="I882" s="12">
        <v>3</v>
      </c>
      <c r="J882" s="12" t="s">
        <v>14585</v>
      </c>
      <c r="K882" s="12">
        <v>143417055</v>
      </c>
      <c r="L882" s="12">
        <v>143417166</v>
      </c>
      <c r="M882" s="12" t="s">
        <v>14586</v>
      </c>
      <c r="N882" s="12" t="s">
        <v>14587</v>
      </c>
      <c r="O882" s="27">
        <v>143416771</v>
      </c>
      <c r="P882" s="27">
        <v>143417772</v>
      </c>
      <c r="Q882" s="12" t="s">
        <v>40</v>
      </c>
      <c r="R882" s="12">
        <v>0</v>
      </c>
      <c r="S882" s="12" t="s">
        <v>16355</v>
      </c>
      <c r="T882" s="27" t="s">
        <v>2998</v>
      </c>
      <c r="U882" s="12" t="s">
        <v>2009</v>
      </c>
      <c r="V882" s="256">
        <v>8.2941176470588243</v>
      </c>
      <c r="W882" s="256">
        <v>19.467089611419507</v>
      </c>
    </row>
    <row r="883" spans="1:23" x14ac:dyDescent="0.2">
      <c r="A883" s="12">
        <v>0.97499999999999998</v>
      </c>
      <c r="B883" s="255">
        <v>7</v>
      </c>
      <c r="C883" s="12">
        <v>143417144</v>
      </c>
      <c r="D883" s="12">
        <v>143417162</v>
      </c>
      <c r="E883" s="12">
        <v>3</v>
      </c>
      <c r="F883" s="12" t="s">
        <v>14588</v>
      </c>
      <c r="G883" s="12">
        <v>143417275</v>
      </c>
      <c r="H883" s="12">
        <v>143417295</v>
      </c>
      <c r="I883" s="12">
        <v>3</v>
      </c>
      <c r="J883" s="12" t="s">
        <v>14589</v>
      </c>
      <c r="K883" s="12">
        <v>143417163</v>
      </c>
      <c r="L883" s="12">
        <v>143417274</v>
      </c>
      <c r="M883" s="12" t="s">
        <v>14590</v>
      </c>
      <c r="N883" s="12" t="s">
        <v>14591</v>
      </c>
      <c r="O883" s="27">
        <v>143416771</v>
      </c>
      <c r="P883" s="27">
        <v>143417772</v>
      </c>
      <c r="Q883" s="12" t="s">
        <v>33</v>
      </c>
      <c r="R883" s="12">
        <v>0</v>
      </c>
      <c r="S883" s="12" t="s">
        <v>16356</v>
      </c>
      <c r="T883" s="27" t="s">
        <v>2998</v>
      </c>
      <c r="U883" s="12" t="s">
        <v>2010</v>
      </c>
      <c r="V883" s="256">
        <v>55.524767801857585</v>
      </c>
      <c r="W883" s="256">
        <v>132.52910388580491</v>
      </c>
    </row>
    <row r="884" spans="1:23" x14ac:dyDescent="0.2">
      <c r="A884" s="12">
        <v>0.99999899999999997</v>
      </c>
      <c r="B884" s="255">
        <v>7</v>
      </c>
      <c r="C884" s="12">
        <v>143417375</v>
      </c>
      <c r="D884" s="12">
        <v>143417394</v>
      </c>
      <c r="E884" s="12">
        <v>3</v>
      </c>
      <c r="F884" s="12" t="s">
        <v>14592</v>
      </c>
      <c r="G884" s="12">
        <v>143417243</v>
      </c>
      <c r="H884" s="12">
        <v>143417262</v>
      </c>
      <c r="I884" s="12">
        <v>3</v>
      </c>
      <c r="J884" s="12" t="s">
        <v>14593</v>
      </c>
      <c r="K884" s="12">
        <v>143417263</v>
      </c>
      <c r="L884" s="12">
        <v>143417374</v>
      </c>
      <c r="M884" s="12" t="s">
        <v>14594</v>
      </c>
      <c r="N884" s="12" t="s">
        <v>14595</v>
      </c>
      <c r="O884" s="27">
        <v>143416771</v>
      </c>
      <c r="P884" s="27">
        <v>143417772</v>
      </c>
      <c r="Q884" s="12" t="s">
        <v>40</v>
      </c>
      <c r="R884" s="12">
        <v>0</v>
      </c>
      <c r="S884" s="12" t="s">
        <v>16357</v>
      </c>
      <c r="T884" s="27" t="s">
        <v>2998</v>
      </c>
      <c r="U884" s="12" t="s">
        <v>2011</v>
      </c>
      <c r="V884" s="256">
        <v>11.712074303405572</v>
      </c>
      <c r="W884" s="256">
        <v>33.167644726407616</v>
      </c>
    </row>
    <row r="885" spans="1:23" x14ac:dyDescent="0.2">
      <c r="A885" s="12">
        <v>0.99999899999999997</v>
      </c>
      <c r="B885" s="255">
        <v>7</v>
      </c>
      <c r="C885" s="12">
        <v>143417338</v>
      </c>
      <c r="D885" s="12">
        <v>143417354</v>
      </c>
      <c r="E885" s="12">
        <v>3</v>
      </c>
      <c r="F885" s="12" t="s">
        <v>14596</v>
      </c>
      <c r="G885" s="12">
        <v>143417467</v>
      </c>
      <c r="H885" s="12">
        <v>143417489</v>
      </c>
      <c r="I885" s="12">
        <v>3</v>
      </c>
      <c r="J885" s="12" t="s">
        <v>14597</v>
      </c>
      <c r="K885" s="12">
        <v>143417355</v>
      </c>
      <c r="L885" s="12">
        <v>143417466</v>
      </c>
      <c r="M885" s="12" t="s">
        <v>14598</v>
      </c>
      <c r="N885" s="12" t="s">
        <v>14599</v>
      </c>
      <c r="O885" s="27">
        <v>143416771</v>
      </c>
      <c r="P885" s="27">
        <v>143417772</v>
      </c>
      <c r="Q885" s="12" t="s">
        <v>33</v>
      </c>
      <c r="R885" s="12">
        <v>0</v>
      </c>
      <c r="S885" s="12" t="s">
        <v>16358</v>
      </c>
      <c r="T885" s="27" t="s">
        <v>2998</v>
      </c>
      <c r="U885" s="12" t="s">
        <v>2012</v>
      </c>
      <c r="V885" s="256">
        <v>376.58823529411762</v>
      </c>
      <c r="W885" s="256">
        <v>38.838699444885009</v>
      </c>
    </row>
    <row r="886" spans="1:23" x14ac:dyDescent="0.2">
      <c r="A886" s="12">
        <v>0.99999899999999997</v>
      </c>
      <c r="B886" s="255">
        <v>7</v>
      </c>
      <c r="C886" s="12">
        <v>143417569</v>
      </c>
      <c r="D886" s="12">
        <v>143417584</v>
      </c>
      <c r="E886" s="12">
        <v>8</v>
      </c>
      <c r="F886" s="12" t="s">
        <v>14600</v>
      </c>
      <c r="G886" s="12">
        <v>143417433</v>
      </c>
      <c r="H886" s="12">
        <v>143417456</v>
      </c>
      <c r="I886" s="12">
        <v>3</v>
      </c>
      <c r="J886" s="12" t="s">
        <v>14601</v>
      </c>
      <c r="K886" s="12">
        <v>143417457</v>
      </c>
      <c r="L886" s="12">
        <v>143417568</v>
      </c>
      <c r="M886" s="12" t="s">
        <v>14602</v>
      </c>
      <c r="N886" s="12" t="s">
        <v>14603</v>
      </c>
      <c r="O886" s="27">
        <v>143416771</v>
      </c>
      <c r="P886" s="27">
        <v>143417772</v>
      </c>
      <c r="Q886" s="12" t="s">
        <v>40</v>
      </c>
      <c r="R886" s="12">
        <v>0</v>
      </c>
      <c r="S886" s="12" t="s">
        <v>16359</v>
      </c>
      <c r="T886" s="27" t="s">
        <v>2998</v>
      </c>
      <c r="U886" s="12" t="s">
        <v>2013</v>
      </c>
      <c r="V886" s="256">
        <v>103.59752321981424</v>
      </c>
      <c r="W886" s="256">
        <v>256.65376685170497</v>
      </c>
    </row>
    <row r="887" spans="1:23" x14ac:dyDescent="0.2">
      <c r="A887" s="12">
        <v>0.99999899999999997</v>
      </c>
      <c r="B887" s="255">
        <v>7</v>
      </c>
      <c r="C887" s="12">
        <v>143417523</v>
      </c>
      <c r="D887" s="12">
        <v>143417541</v>
      </c>
      <c r="E887" s="12">
        <v>3</v>
      </c>
      <c r="F887" s="12" t="s">
        <v>14604</v>
      </c>
      <c r="G887" s="12">
        <v>143417654</v>
      </c>
      <c r="H887" s="12">
        <v>143417674</v>
      </c>
      <c r="I887" s="12">
        <v>3</v>
      </c>
      <c r="J887" s="12" t="s">
        <v>14605</v>
      </c>
      <c r="K887" s="12">
        <v>143417542</v>
      </c>
      <c r="L887" s="12">
        <v>143417653</v>
      </c>
      <c r="M887" s="12" t="s">
        <v>14606</v>
      </c>
      <c r="N887" s="12" t="s">
        <v>14607</v>
      </c>
      <c r="O887" s="27">
        <v>143416771</v>
      </c>
      <c r="P887" s="27">
        <v>143417772</v>
      </c>
      <c r="Q887" s="12" t="s">
        <v>33</v>
      </c>
      <c r="R887" s="12">
        <v>0</v>
      </c>
      <c r="S887" s="12" t="s">
        <v>16360</v>
      </c>
      <c r="T887" s="27" t="s">
        <v>2998</v>
      </c>
      <c r="U887" s="12" t="s">
        <v>2014</v>
      </c>
      <c r="V887" s="256">
        <v>77.882352941176464</v>
      </c>
      <c r="W887" s="256">
        <v>174.29706582077716</v>
      </c>
    </row>
    <row r="888" spans="1:23" x14ac:dyDescent="0.2">
      <c r="A888" s="12">
        <v>0.99999899999999997</v>
      </c>
      <c r="B888" s="255">
        <v>7</v>
      </c>
      <c r="C888" s="12">
        <v>143417758</v>
      </c>
      <c r="D888" s="12">
        <v>143417777</v>
      </c>
      <c r="E888" s="12">
        <v>3</v>
      </c>
      <c r="F888" s="12" t="s">
        <v>14608</v>
      </c>
      <c r="G888" s="12">
        <v>143417626</v>
      </c>
      <c r="H888" s="12">
        <v>143417645</v>
      </c>
      <c r="I888" s="12">
        <v>3</v>
      </c>
      <c r="J888" s="12" t="s">
        <v>14609</v>
      </c>
      <c r="K888" s="12">
        <v>143417646</v>
      </c>
      <c r="L888" s="12">
        <v>143417757</v>
      </c>
      <c r="M888" s="12" t="s">
        <v>14610</v>
      </c>
      <c r="N888" s="12" t="s">
        <v>14611</v>
      </c>
      <c r="O888" s="27">
        <v>143416771</v>
      </c>
      <c r="P888" s="27">
        <v>143417772</v>
      </c>
      <c r="Q888" s="12" t="s">
        <v>40</v>
      </c>
      <c r="R888" s="12">
        <v>0</v>
      </c>
      <c r="S888" s="12" t="s">
        <v>16361</v>
      </c>
      <c r="T888" s="27" t="s">
        <v>2998</v>
      </c>
      <c r="U888" s="12" t="s">
        <v>2015</v>
      </c>
      <c r="V888" s="256">
        <v>44.904024767801857</v>
      </c>
      <c r="W888" s="256">
        <v>108.95273592386994</v>
      </c>
    </row>
    <row r="889" spans="1:23" x14ac:dyDescent="0.2">
      <c r="A889" s="12">
        <v>0.99999899999999997</v>
      </c>
      <c r="B889" s="255">
        <v>7</v>
      </c>
      <c r="C889" s="12">
        <v>143417738</v>
      </c>
      <c r="D889" s="12">
        <v>143417754</v>
      </c>
      <c r="E889" s="12">
        <v>3</v>
      </c>
      <c r="F889" s="12" t="s">
        <v>14612</v>
      </c>
      <c r="G889" s="12">
        <v>143417867</v>
      </c>
      <c r="H889" s="12">
        <v>143417889</v>
      </c>
      <c r="I889" s="12">
        <v>3</v>
      </c>
      <c r="J889" s="12" t="s">
        <v>14613</v>
      </c>
      <c r="K889" s="12">
        <v>143417755</v>
      </c>
      <c r="L889" s="12">
        <v>143417866</v>
      </c>
      <c r="M889" s="12" t="s">
        <v>14614</v>
      </c>
      <c r="N889" s="12" t="s">
        <v>14615</v>
      </c>
      <c r="O889" s="27">
        <v>143416771</v>
      </c>
      <c r="P889" s="27">
        <v>143417772</v>
      </c>
      <c r="Q889" s="12" t="s">
        <v>33</v>
      </c>
      <c r="R889" s="12">
        <v>0</v>
      </c>
      <c r="S889" s="12" t="s">
        <v>16362</v>
      </c>
      <c r="T889" s="27" t="s">
        <v>2998</v>
      </c>
      <c r="U889" s="12" t="s">
        <v>2016</v>
      </c>
      <c r="V889" s="256">
        <v>32.27089783281734</v>
      </c>
      <c r="W889" s="256">
        <v>101.94892942109436</v>
      </c>
    </row>
    <row r="890" spans="1:23" x14ac:dyDescent="0.2">
      <c r="A890" s="12">
        <v>0.99999899999999997</v>
      </c>
      <c r="B890" s="255">
        <v>7</v>
      </c>
      <c r="C890" s="12">
        <v>143417867</v>
      </c>
      <c r="D890" s="12">
        <v>143417885</v>
      </c>
      <c r="E890" s="12">
        <v>3</v>
      </c>
      <c r="F890" s="12" t="s">
        <v>14616</v>
      </c>
      <c r="G890" s="12">
        <v>143417998</v>
      </c>
      <c r="H890" s="12">
        <v>143418018</v>
      </c>
      <c r="I890" s="12">
        <v>5</v>
      </c>
      <c r="J890" s="12" t="s">
        <v>14617</v>
      </c>
      <c r="K890" s="12">
        <v>143417886</v>
      </c>
      <c r="L890" s="12">
        <v>143417997</v>
      </c>
      <c r="M890" s="12" t="s">
        <v>14618</v>
      </c>
      <c r="N890" s="12" t="s">
        <v>14619</v>
      </c>
      <c r="O890" s="27">
        <v>143417894</v>
      </c>
      <c r="P890" s="27">
        <v>143418083</v>
      </c>
      <c r="Q890" s="12" t="s">
        <v>33</v>
      </c>
      <c r="R890" s="12">
        <v>0</v>
      </c>
      <c r="S890" s="12" t="s">
        <v>16363</v>
      </c>
      <c r="T890" s="27" t="s">
        <v>2998</v>
      </c>
      <c r="U890" s="12" t="s">
        <v>2017</v>
      </c>
      <c r="V890" s="256">
        <v>3.9009287925696596</v>
      </c>
      <c r="W890" s="256">
        <v>8.8478984932593185</v>
      </c>
    </row>
    <row r="891" spans="1:23" x14ac:dyDescent="0.2">
      <c r="A891" s="12">
        <v>0.99999899999999997</v>
      </c>
      <c r="B891" s="255">
        <v>7</v>
      </c>
      <c r="C891" s="12">
        <v>143418068</v>
      </c>
      <c r="D891" s="12">
        <v>143418086</v>
      </c>
      <c r="E891" s="12">
        <v>3</v>
      </c>
      <c r="F891" s="12" t="s">
        <v>14620</v>
      </c>
      <c r="G891" s="12">
        <v>143417935</v>
      </c>
      <c r="H891" s="12">
        <v>143417955</v>
      </c>
      <c r="I891" s="12">
        <v>11</v>
      </c>
      <c r="J891" s="12" t="s">
        <v>14621</v>
      </c>
      <c r="K891" s="12">
        <v>143417956</v>
      </c>
      <c r="L891" s="12">
        <v>143418067</v>
      </c>
      <c r="M891" s="12" t="s">
        <v>14622</v>
      </c>
      <c r="N891" s="12" t="s">
        <v>14623</v>
      </c>
      <c r="O891" s="27">
        <v>143417894</v>
      </c>
      <c r="P891" s="27">
        <v>143418083</v>
      </c>
      <c r="Q891" s="12" t="s">
        <v>40</v>
      </c>
      <c r="R891" s="12">
        <v>0</v>
      </c>
      <c r="S891" s="12" t="s">
        <v>16364</v>
      </c>
      <c r="T891" s="27" t="s">
        <v>2998</v>
      </c>
      <c r="U891" s="12" t="s">
        <v>2018</v>
      </c>
      <c r="V891" s="256">
        <v>7.6222910216718267</v>
      </c>
      <c r="W891" s="256">
        <v>24.216970658207771</v>
      </c>
    </row>
    <row r="892" spans="1:23" x14ac:dyDescent="0.2">
      <c r="A892" s="12">
        <v>0.97499999999999998</v>
      </c>
      <c r="B892" s="255">
        <v>7</v>
      </c>
      <c r="C892" s="12">
        <v>143418013</v>
      </c>
      <c r="D892" s="12">
        <v>143418029</v>
      </c>
      <c r="E892" s="12">
        <v>1874</v>
      </c>
      <c r="F892" s="12" t="s">
        <v>14624</v>
      </c>
      <c r="G892" s="12">
        <v>143418142</v>
      </c>
      <c r="H892" s="12">
        <v>143418164</v>
      </c>
      <c r="I892" s="12">
        <v>5</v>
      </c>
      <c r="J892" s="12" t="s">
        <v>14625</v>
      </c>
      <c r="K892" s="12">
        <v>143418030</v>
      </c>
      <c r="L892" s="12">
        <v>143418141</v>
      </c>
      <c r="M892" s="12" t="s">
        <v>14626</v>
      </c>
      <c r="N892" s="12" t="s">
        <v>14627</v>
      </c>
      <c r="O892" s="27">
        <v>143417894</v>
      </c>
      <c r="P892" s="27">
        <v>143418083</v>
      </c>
      <c r="Q892" s="12" t="s">
        <v>33</v>
      </c>
      <c r="R892" s="12">
        <v>0</v>
      </c>
      <c r="S892" s="12" t="s">
        <v>16365</v>
      </c>
      <c r="T892" s="27" t="s">
        <v>2998</v>
      </c>
      <c r="U892" s="12" t="s">
        <v>2019</v>
      </c>
      <c r="V892" s="256">
        <v>0</v>
      </c>
      <c r="W892" s="256">
        <v>4.7581284694686752E-3</v>
      </c>
    </row>
    <row r="893" spans="1:23" x14ac:dyDescent="0.2">
      <c r="A893" s="12">
        <v>0.99999899999999997</v>
      </c>
      <c r="B893" s="255">
        <v>7</v>
      </c>
      <c r="C893" s="12">
        <v>143418480</v>
      </c>
      <c r="D893" s="12">
        <v>143418496</v>
      </c>
      <c r="E893" s="12">
        <v>3</v>
      </c>
      <c r="F893" s="12" t="s">
        <v>14628</v>
      </c>
      <c r="G893" s="12">
        <v>143418345</v>
      </c>
      <c r="H893" s="12">
        <v>143418367</v>
      </c>
      <c r="I893" s="12">
        <v>3</v>
      </c>
      <c r="J893" s="12" t="s">
        <v>14629</v>
      </c>
      <c r="K893" s="12">
        <v>143418368</v>
      </c>
      <c r="L893" s="12">
        <v>143418479</v>
      </c>
      <c r="M893" s="12" t="s">
        <v>14630</v>
      </c>
      <c r="N893" s="12" t="s">
        <v>14631</v>
      </c>
      <c r="O893" s="27">
        <v>143418369</v>
      </c>
      <c r="P893" s="27">
        <v>143418476</v>
      </c>
      <c r="Q893" s="12" t="s">
        <v>40</v>
      </c>
      <c r="R893" s="12">
        <v>0</v>
      </c>
      <c r="S893" s="12" t="s">
        <v>16366</v>
      </c>
      <c r="T893" s="27" t="s">
        <v>2998</v>
      </c>
      <c r="U893" s="12" t="s">
        <v>2020</v>
      </c>
      <c r="V893" s="256">
        <v>163.06965944272446</v>
      </c>
      <c r="W893" s="256">
        <v>386.81141950832671</v>
      </c>
    </row>
    <row r="894" spans="1:23" x14ac:dyDescent="0.2">
      <c r="A894" s="12">
        <v>0.99999899999999997</v>
      </c>
      <c r="B894" s="255">
        <v>7</v>
      </c>
      <c r="C894" s="12">
        <v>143419713</v>
      </c>
      <c r="D894" s="12">
        <v>143419732</v>
      </c>
      <c r="E894" s="12">
        <v>3</v>
      </c>
      <c r="F894" s="12" t="s">
        <v>14632</v>
      </c>
      <c r="G894" s="12">
        <v>143419845</v>
      </c>
      <c r="H894" s="12">
        <v>143419864</v>
      </c>
      <c r="I894" s="12">
        <v>3</v>
      </c>
      <c r="J894" s="12" t="s">
        <v>14633</v>
      </c>
      <c r="K894" s="12">
        <v>143419733</v>
      </c>
      <c r="L894" s="12">
        <v>143419844</v>
      </c>
      <c r="M894" s="12" t="s">
        <v>14634</v>
      </c>
      <c r="N894" s="12" t="s">
        <v>14635</v>
      </c>
      <c r="O894" s="27">
        <v>143419746</v>
      </c>
      <c r="P894" s="27">
        <v>143419969</v>
      </c>
      <c r="Q894" s="12" t="s">
        <v>33</v>
      </c>
      <c r="R894" s="12">
        <v>0</v>
      </c>
      <c r="S894" s="12" t="s">
        <v>16367</v>
      </c>
      <c r="T894" s="27" t="s">
        <v>2998</v>
      </c>
      <c r="U894" s="12" t="s">
        <v>2021</v>
      </c>
      <c r="V894" s="256">
        <v>131.46439628482972</v>
      </c>
      <c r="W894" s="256">
        <v>304.51308485329105</v>
      </c>
    </row>
    <row r="895" spans="1:23" x14ac:dyDescent="0.2">
      <c r="A895" s="12">
        <v>0.99999899999999997</v>
      </c>
      <c r="B895" s="255">
        <v>7</v>
      </c>
      <c r="C895" s="12">
        <v>143419956</v>
      </c>
      <c r="D895" s="12">
        <v>143419973</v>
      </c>
      <c r="E895" s="12">
        <v>3</v>
      </c>
      <c r="F895" s="12" t="s">
        <v>14636</v>
      </c>
      <c r="G895" s="12">
        <v>143419822</v>
      </c>
      <c r="H895" s="12">
        <v>143419843</v>
      </c>
      <c r="I895" s="12">
        <v>3</v>
      </c>
      <c r="J895" s="12" t="s">
        <v>14637</v>
      </c>
      <c r="K895" s="12">
        <v>143419844</v>
      </c>
      <c r="L895" s="12">
        <v>143419955</v>
      </c>
      <c r="M895" s="12" t="s">
        <v>14638</v>
      </c>
      <c r="N895" s="12" t="s">
        <v>14639</v>
      </c>
      <c r="O895" s="27">
        <v>143419746</v>
      </c>
      <c r="P895" s="27">
        <v>143419969</v>
      </c>
      <c r="Q895" s="12" t="s">
        <v>40</v>
      </c>
      <c r="R895" s="12">
        <v>0</v>
      </c>
      <c r="S895" s="12" t="s">
        <v>16368</v>
      </c>
      <c r="T895" s="27" t="s">
        <v>2998</v>
      </c>
      <c r="U895" s="12" t="s">
        <v>2022</v>
      </c>
      <c r="V895" s="256">
        <v>114.07430340557275</v>
      </c>
      <c r="W895" s="256">
        <v>221.79555908009516</v>
      </c>
    </row>
    <row r="896" spans="1:23" x14ac:dyDescent="0.2">
      <c r="A896" s="12">
        <v>0.99999899999999997</v>
      </c>
      <c r="B896" s="255">
        <v>7</v>
      </c>
      <c r="C896" s="12">
        <v>143419938</v>
      </c>
      <c r="D896" s="12">
        <v>143419954</v>
      </c>
      <c r="E896" s="12">
        <v>5</v>
      </c>
      <c r="F896" s="12" t="s">
        <v>14640</v>
      </c>
      <c r="G896" s="12">
        <v>143420067</v>
      </c>
      <c r="H896" s="12">
        <v>143420089</v>
      </c>
      <c r="I896" s="12">
        <v>3</v>
      </c>
      <c r="J896" s="12" t="s">
        <v>14641</v>
      </c>
      <c r="K896" s="12">
        <v>143419955</v>
      </c>
      <c r="L896" s="12">
        <v>143420066</v>
      </c>
      <c r="M896" s="12" t="s">
        <v>14642</v>
      </c>
      <c r="N896" s="12" t="s">
        <v>14643</v>
      </c>
      <c r="O896" s="27">
        <v>143419746</v>
      </c>
      <c r="P896" s="27">
        <v>143419969</v>
      </c>
      <c r="Q896" s="12" t="s">
        <v>33</v>
      </c>
      <c r="R896" s="12">
        <v>0</v>
      </c>
      <c r="S896" s="12" t="s">
        <v>16369</v>
      </c>
      <c r="T896" s="27" t="s">
        <v>2998</v>
      </c>
      <c r="U896" s="12" t="s">
        <v>2023</v>
      </c>
      <c r="V896" s="256">
        <v>41.450464396284829</v>
      </c>
      <c r="W896" s="256">
        <v>139.64821570182394</v>
      </c>
    </row>
    <row r="897" spans="1:23" x14ac:dyDescent="0.2">
      <c r="A897" s="12">
        <v>0.99999899999999997</v>
      </c>
      <c r="B897" s="255">
        <v>7</v>
      </c>
      <c r="C897" s="12">
        <v>143420276</v>
      </c>
      <c r="D897" s="12">
        <v>143420294</v>
      </c>
      <c r="E897" s="12">
        <v>4</v>
      </c>
      <c r="F897" s="12" t="s">
        <v>14644</v>
      </c>
      <c r="G897" s="12">
        <v>143420407</v>
      </c>
      <c r="H897" s="12">
        <v>143420427</v>
      </c>
      <c r="I897" s="12">
        <v>4</v>
      </c>
      <c r="J897" s="12" t="s">
        <v>14645</v>
      </c>
      <c r="K897" s="12">
        <v>143420295</v>
      </c>
      <c r="L897" s="12">
        <v>143420406</v>
      </c>
      <c r="M897" s="12" t="s">
        <v>14646</v>
      </c>
      <c r="N897" s="12" t="s">
        <v>14647</v>
      </c>
      <c r="O897" s="27">
        <v>143420299</v>
      </c>
      <c r="P897" s="27">
        <v>143420548</v>
      </c>
      <c r="Q897" s="12" t="s">
        <v>33</v>
      </c>
      <c r="R897" s="12">
        <v>0</v>
      </c>
      <c r="S897" s="12" t="s">
        <v>16370</v>
      </c>
      <c r="T897" s="27" t="s">
        <v>2998</v>
      </c>
      <c r="U897" s="12" t="s">
        <v>2024</v>
      </c>
      <c r="V897" s="256">
        <v>20.489164086687307</v>
      </c>
      <c r="W897" s="256">
        <v>148.05154639175257</v>
      </c>
    </row>
    <row r="898" spans="1:23" x14ac:dyDescent="0.2">
      <c r="A898" s="12">
        <v>0.99999899999999997</v>
      </c>
      <c r="B898" s="255">
        <v>7</v>
      </c>
      <c r="C898" s="12">
        <v>143420516</v>
      </c>
      <c r="D898" s="12">
        <v>143420532</v>
      </c>
      <c r="E898" s="12">
        <v>3</v>
      </c>
      <c r="F898" s="12" t="s">
        <v>14648</v>
      </c>
      <c r="G898" s="12">
        <v>143420381</v>
      </c>
      <c r="H898" s="12">
        <v>143420403</v>
      </c>
      <c r="I898" s="12">
        <v>3</v>
      </c>
      <c r="J898" s="12" t="s">
        <v>14649</v>
      </c>
      <c r="K898" s="12">
        <v>143420404</v>
      </c>
      <c r="L898" s="12">
        <v>143420515</v>
      </c>
      <c r="M898" s="12" t="s">
        <v>14650</v>
      </c>
      <c r="N898" s="12" t="s">
        <v>14651</v>
      </c>
      <c r="O898" s="27">
        <v>143420299</v>
      </c>
      <c r="P898" s="27">
        <v>143420548</v>
      </c>
      <c r="Q898" s="12" t="s">
        <v>40</v>
      </c>
      <c r="R898" s="12">
        <v>0</v>
      </c>
      <c r="S898" s="12" t="s">
        <v>16371</v>
      </c>
      <c r="T898" s="27" t="s">
        <v>2998</v>
      </c>
      <c r="U898" s="12" t="s">
        <v>2025</v>
      </c>
      <c r="V898" s="256">
        <v>97.143962848297207</v>
      </c>
      <c r="W898" s="256">
        <v>245.63632038065029</v>
      </c>
    </row>
    <row r="899" spans="1:23" x14ac:dyDescent="0.2">
      <c r="A899" s="12">
        <v>0.99999899999999997</v>
      </c>
      <c r="B899" s="255">
        <v>7</v>
      </c>
      <c r="C899" s="12">
        <v>143420452</v>
      </c>
      <c r="D899" s="12">
        <v>143420468</v>
      </c>
      <c r="E899" s="12">
        <v>3</v>
      </c>
      <c r="F899" s="12" t="s">
        <v>14652</v>
      </c>
      <c r="G899" s="12">
        <v>143420581</v>
      </c>
      <c r="H899" s="12">
        <v>143420603</v>
      </c>
      <c r="I899" s="12">
        <v>3</v>
      </c>
      <c r="J899" s="12" t="s">
        <v>14653</v>
      </c>
      <c r="K899" s="12">
        <v>143420469</v>
      </c>
      <c r="L899" s="12">
        <v>143420580</v>
      </c>
      <c r="M899" s="12" t="s">
        <v>14654</v>
      </c>
      <c r="N899" s="12" t="s">
        <v>14655</v>
      </c>
      <c r="O899" s="27">
        <v>143420299</v>
      </c>
      <c r="P899" s="27">
        <v>143420548</v>
      </c>
      <c r="Q899" s="12" t="s">
        <v>33</v>
      </c>
      <c r="R899" s="12">
        <v>0</v>
      </c>
      <c r="S899" s="12" t="s">
        <v>16372</v>
      </c>
      <c r="T899" s="27" t="s">
        <v>2998</v>
      </c>
      <c r="U899" s="12" t="s">
        <v>2026</v>
      </c>
      <c r="V899" s="256">
        <v>19.496904024767801</v>
      </c>
      <c r="W899" s="256">
        <v>65.410150674068205</v>
      </c>
    </row>
    <row r="900" spans="1:23" x14ac:dyDescent="0.2">
      <c r="A900" s="12">
        <v>0.99999899999999997</v>
      </c>
      <c r="B900" s="255">
        <v>7</v>
      </c>
      <c r="C900" s="12">
        <v>143421388</v>
      </c>
      <c r="D900" s="12">
        <v>143421407</v>
      </c>
      <c r="E900" s="12">
        <v>3</v>
      </c>
      <c r="F900" s="12" t="s">
        <v>14656</v>
      </c>
      <c r="G900" s="12">
        <v>143421520</v>
      </c>
      <c r="H900" s="12">
        <v>143421539</v>
      </c>
      <c r="I900" s="12">
        <v>3</v>
      </c>
      <c r="J900" s="12" t="s">
        <v>14657</v>
      </c>
      <c r="K900" s="12">
        <v>143421408</v>
      </c>
      <c r="L900" s="12">
        <v>143421519</v>
      </c>
      <c r="M900" s="12" t="s">
        <v>14658</v>
      </c>
      <c r="N900" s="12" t="s">
        <v>14659</v>
      </c>
      <c r="O900" s="27">
        <v>143421448</v>
      </c>
      <c r="P900" s="27">
        <v>143421828</v>
      </c>
      <c r="Q900" s="12" t="s">
        <v>33</v>
      </c>
      <c r="R900" s="12">
        <v>0</v>
      </c>
      <c r="S900" s="12" t="s">
        <v>16373</v>
      </c>
      <c r="T900" s="27" t="s">
        <v>2998</v>
      </c>
      <c r="U900" s="12" t="s">
        <v>2027</v>
      </c>
      <c r="V900" s="256">
        <v>24.622291021671828</v>
      </c>
      <c r="W900" s="256">
        <v>150.55876288659795</v>
      </c>
    </row>
    <row r="901" spans="1:23" x14ac:dyDescent="0.2">
      <c r="A901" s="12">
        <v>0.99999899999999997</v>
      </c>
      <c r="B901" s="255">
        <v>7</v>
      </c>
      <c r="C901" s="12">
        <v>143421627</v>
      </c>
      <c r="D901" s="12">
        <v>143421643</v>
      </c>
      <c r="E901" s="12">
        <v>3</v>
      </c>
      <c r="F901" s="12" t="s">
        <v>14660</v>
      </c>
      <c r="G901" s="12">
        <v>143421492</v>
      </c>
      <c r="H901" s="12">
        <v>143421514</v>
      </c>
      <c r="I901" s="12">
        <v>3</v>
      </c>
      <c r="J901" s="12" t="s">
        <v>14661</v>
      </c>
      <c r="K901" s="12">
        <v>143421515</v>
      </c>
      <c r="L901" s="12">
        <v>143421626</v>
      </c>
      <c r="M901" s="12" t="s">
        <v>14662</v>
      </c>
      <c r="N901" s="12" t="s">
        <v>14663</v>
      </c>
      <c r="O901" s="27">
        <v>143421448</v>
      </c>
      <c r="P901" s="27">
        <v>143421828</v>
      </c>
      <c r="Q901" s="12" t="s">
        <v>40</v>
      </c>
      <c r="R901" s="12">
        <v>0</v>
      </c>
      <c r="S901" s="12" t="s">
        <v>16374</v>
      </c>
      <c r="T901" s="27" t="s">
        <v>2998</v>
      </c>
      <c r="U901" s="12" t="s">
        <v>2028</v>
      </c>
      <c r="V901" s="256">
        <v>87.179566563467489</v>
      </c>
      <c r="W901" s="256">
        <v>313.73338620142744</v>
      </c>
    </row>
    <row r="902" spans="1:23" x14ac:dyDescent="0.2">
      <c r="A902" s="12">
        <v>0.99999899999999997</v>
      </c>
      <c r="B902" s="255">
        <v>7</v>
      </c>
      <c r="C902" s="12">
        <v>143421579</v>
      </c>
      <c r="D902" s="12">
        <v>143421596</v>
      </c>
      <c r="E902" s="12">
        <v>3</v>
      </c>
      <c r="F902" s="12" t="s">
        <v>14664</v>
      </c>
      <c r="G902" s="12">
        <v>143421709</v>
      </c>
      <c r="H902" s="12">
        <v>143421730</v>
      </c>
      <c r="I902" s="12">
        <v>3</v>
      </c>
      <c r="J902" s="12" t="s">
        <v>14665</v>
      </c>
      <c r="K902" s="12">
        <v>143421597</v>
      </c>
      <c r="L902" s="12">
        <v>143421708</v>
      </c>
      <c r="M902" s="12" t="s">
        <v>14666</v>
      </c>
      <c r="N902" s="12" t="s">
        <v>14667</v>
      </c>
      <c r="O902" s="27">
        <v>143421448</v>
      </c>
      <c r="P902" s="27">
        <v>143421828</v>
      </c>
      <c r="Q902" s="12" t="s">
        <v>33</v>
      </c>
      <c r="R902" s="12">
        <v>0</v>
      </c>
      <c r="S902" s="12" t="s">
        <v>16375</v>
      </c>
      <c r="T902" s="27" t="s">
        <v>2998</v>
      </c>
      <c r="U902" s="12" t="s">
        <v>2029</v>
      </c>
      <c r="V902" s="256">
        <v>52.5</v>
      </c>
      <c r="W902" s="256">
        <v>151.11942902458367</v>
      </c>
    </row>
    <row r="903" spans="1:23" x14ac:dyDescent="0.2">
      <c r="A903" s="12">
        <v>0.97499999999999998</v>
      </c>
      <c r="B903" s="255">
        <v>7</v>
      </c>
      <c r="C903" s="12">
        <v>143421817</v>
      </c>
      <c r="D903" s="12">
        <v>143421834</v>
      </c>
      <c r="E903" s="12">
        <v>3</v>
      </c>
      <c r="F903" s="12" t="s">
        <v>14668</v>
      </c>
      <c r="G903" s="12">
        <v>143421683</v>
      </c>
      <c r="H903" s="12">
        <v>143421704</v>
      </c>
      <c r="I903" s="12">
        <v>3</v>
      </c>
      <c r="J903" s="12" t="s">
        <v>14669</v>
      </c>
      <c r="K903" s="12">
        <v>143421705</v>
      </c>
      <c r="L903" s="12">
        <v>143421816</v>
      </c>
      <c r="M903" s="12" t="s">
        <v>14670</v>
      </c>
      <c r="N903" s="12" t="s">
        <v>14671</v>
      </c>
      <c r="O903" s="27">
        <v>143421448</v>
      </c>
      <c r="P903" s="27">
        <v>143421828</v>
      </c>
      <c r="Q903" s="12" t="s">
        <v>40</v>
      </c>
      <c r="R903" s="12">
        <v>0</v>
      </c>
      <c r="S903" s="12" t="s">
        <v>16376</v>
      </c>
      <c r="T903" s="27" t="s">
        <v>2998</v>
      </c>
      <c r="U903" s="12" t="s">
        <v>2030</v>
      </c>
      <c r="V903" s="256">
        <v>66.294117647058826</v>
      </c>
      <c r="W903" s="256">
        <v>182.20158604282315</v>
      </c>
    </row>
    <row r="904" spans="1:23" x14ac:dyDescent="0.2">
      <c r="A904" s="12">
        <v>0.99999899999999997</v>
      </c>
      <c r="B904" s="255">
        <v>7</v>
      </c>
      <c r="C904" s="12">
        <v>143421770</v>
      </c>
      <c r="D904" s="12">
        <v>143421789</v>
      </c>
      <c r="E904" s="12">
        <v>3</v>
      </c>
      <c r="F904" s="12" t="s">
        <v>14672</v>
      </c>
      <c r="G904" s="12">
        <v>143421902</v>
      </c>
      <c r="H904" s="12">
        <v>143421921</v>
      </c>
      <c r="I904" s="12">
        <v>3</v>
      </c>
      <c r="J904" s="12" t="s">
        <v>14673</v>
      </c>
      <c r="K904" s="12">
        <v>143421790</v>
      </c>
      <c r="L904" s="12">
        <v>143421901</v>
      </c>
      <c r="M904" s="12" t="s">
        <v>14674</v>
      </c>
      <c r="N904" s="12" t="s">
        <v>14675</v>
      </c>
      <c r="O904" s="27">
        <v>143421448</v>
      </c>
      <c r="P904" s="27">
        <v>143421828</v>
      </c>
      <c r="Q904" s="12" t="s">
        <v>33</v>
      </c>
      <c r="R904" s="12">
        <v>0</v>
      </c>
      <c r="S904" s="12" t="s">
        <v>16377</v>
      </c>
      <c r="T904" s="27" t="s">
        <v>2998</v>
      </c>
      <c r="U904" s="12" t="s">
        <v>2031</v>
      </c>
      <c r="V904" s="256">
        <v>61.94891640866873</v>
      </c>
      <c r="W904" s="256">
        <v>60.196986518636002</v>
      </c>
    </row>
    <row r="905" spans="1:23" x14ac:dyDescent="0.2">
      <c r="A905" s="12">
        <v>0.99999899999999997</v>
      </c>
      <c r="B905" s="255">
        <v>7</v>
      </c>
      <c r="C905" s="12">
        <v>143424476</v>
      </c>
      <c r="D905" s="12">
        <v>143424493</v>
      </c>
      <c r="E905" s="12">
        <v>3</v>
      </c>
      <c r="F905" s="12" t="s">
        <v>14676</v>
      </c>
      <c r="G905" s="12">
        <v>143424606</v>
      </c>
      <c r="H905" s="12">
        <v>143424627</v>
      </c>
      <c r="I905" s="12">
        <v>3</v>
      </c>
      <c r="J905" s="12" t="s">
        <v>14677</v>
      </c>
      <c r="K905" s="12">
        <v>143424494</v>
      </c>
      <c r="L905" s="12">
        <v>143424605</v>
      </c>
      <c r="M905" s="12" t="s">
        <v>14678</v>
      </c>
      <c r="N905" s="12" t="s">
        <v>14679</v>
      </c>
      <c r="O905" s="27">
        <v>143424501</v>
      </c>
      <c r="P905" s="27">
        <v>143424765</v>
      </c>
      <c r="Q905" s="12" t="s">
        <v>33</v>
      </c>
      <c r="R905" s="12">
        <v>0</v>
      </c>
      <c r="S905" s="12" t="s">
        <v>16378</v>
      </c>
      <c r="T905" s="27" t="s">
        <v>2998</v>
      </c>
      <c r="U905" s="12" t="s">
        <v>2032</v>
      </c>
      <c r="V905" s="256">
        <v>41.213622291021672</v>
      </c>
      <c r="W905" s="256">
        <v>49.727835051546393</v>
      </c>
    </row>
    <row r="906" spans="1:23" x14ac:dyDescent="0.2">
      <c r="A906" s="12">
        <v>0.99999899999999997</v>
      </c>
      <c r="B906" s="255">
        <v>7</v>
      </c>
      <c r="C906" s="12">
        <v>143424715</v>
      </c>
      <c r="D906" s="12">
        <v>143424730</v>
      </c>
      <c r="E906" s="12">
        <v>8</v>
      </c>
      <c r="F906" s="12" t="s">
        <v>14680</v>
      </c>
      <c r="G906" s="12">
        <v>143424579</v>
      </c>
      <c r="H906" s="12">
        <v>143424602</v>
      </c>
      <c r="I906" s="12">
        <v>3</v>
      </c>
      <c r="J906" s="12" t="s">
        <v>14681</v>
      </c>
      <c r="K906" s="12">
        <v>143424603</v>
      </c>
      <c r="L906" s="12">
        <v>143424714</v>
      </c>
      <c r="M906" s="12" t="s">
        <v>14682</v>
      </c>
      <c r="N906" s="12" t="s">
        <v>14683</v>
      </c>
      <c r="O906" s="27">
        <v>143424501</v>
      </c>
      <c r="P906" s="27">
        <v>143424765</v>
      </c>
      <c r="Q906" s="12" t="s">
        <v>40</v>
      </c>
      <c r="R906" s="12">
        <v>0</v>
      </c>
      <c r="S906" s="12" t="s">
        <v>16379</v>
      </c>
      <c r="T906" s="27" t="s">
        <v>2998</v>
      </c>
      <c r="U906" s="12" t="s">
        <v>2033</v>
      </c>
      <c r="V906" s="256">
        <v>134.75386996904024</v>
      </c>
      <c r="W906" s="256">
        <v>318.41252973830291</v>
      </c>
    </row>
    <row r="907" spans="1:23" x14ac:dyDescent="0.2">
      <c r="A907" s="12">
        <v>0.99999899999999997</v>
      </c>
      <c r="B907" s="255">
        <v>7</v>
      </c>
      <c r="C907" s="12">
        <v>143424641</v>
      </c>
      <c r="D907" s="12">
        <v>143424659</v>
      </c>
      <c r="E907" s="12">
        <v>3</v>
      </c>
      <c r="F907" s="12" t="s">
        <v>14684</v>
      </c>
      <c r="G907" s="12">
        <v>143424772</v>
      </c>
      <c r="H907" s="12">
        <v>143424792</v>
      </c>
      <c r="I907" s="12">
        <v>3</v>
      </c>
      <c r="J907" s="12" t="s">
        <v>14685</v>
      </c>
      <c r="K907" s="12">
        <v>143424660</v>
      </c>
      <c r="L907" s="12">
        <v>143424771</v>
      </c>
      <c r="M907" s="12" t="s">
        <v>14686</v>
      </c>
      <c r="N907" s="12" t="s">
        <v>14687</v>
      </c>
      <c r="O907" s="27">
        <v>143424501</v>
      </c>
      <c r="P907" s="27">
        <v>143424765</v>
      </c>
      <c r="Q907" s="12" t="s">
        <v>33</v>
      </c>
      <c r="R907" s="12">
        <v>0</v>
      </c>
      <c r="S907" s="12" t="s">
        <v>16380</v>
      </c>
      <c r="T907" s="27" t="s">
        <v>2998</v>
      </c>
      <c r="U907" s="257" t="s">
        <v>2034</v>
      </c>
      <c r="V907" s="256">
        <v>4.8065015479876161</v>
      </c>
      <c r="W907" s="256">
        <v>115.68453608247422</v>
      </c>
    </row>
    <row r="908" spans="1:23" x14ac:dyDescent="0.2">
      <c r="A908" s="12">
        <v>0.99999899999999997</v>
      </c>
      <c r="B908" s="255">
        <v>7</v>
      </c>
      <c r="C908" s="12">
        <v>144059738</v>
      </c>
      <c r="D908" s="12">
        <v>144059757</v>
      </c>
      <c r="E908" s="12">
        <v>3</v>
      </c>
      <c r="F908" s="12" t="s">
        <v>14688</v>
      </c>
      <c r="G908" s="12">
        <v>144059870</v>
      </c>
      <c r="H908" s="12">
        <v>144059889</v>
      </c>
      <c r="I908" s="12">
        <v>3</v>
      </c>
      <c r="J908" s="12" t="s">
        <v>14689</v>
      </c>
      <c r="K908" s="12">
        <v>144059758</v>
      </c>
      <c r="L908" s="12">
        <v>144059869</v>
      </c>
      <c r="M908" s="12" t="s">
        <v>14690</v>
      </c>
      <c r="N908" s="12" t="s">
        <v>14691</v>
      </c>
      <c r="O908" s="27">
        <v>144059758</v>
      </c>
      <c r="P908" s="27">
        <v>144062921</v>
      </c>
      <c r="Q908" s="12" t="s">
        <v>33</v>
      </c>
      <c r="R908" s="12">
        <v>0</v>
      </c>
      <c r="S908" s="12" t="s">
        <v>16381</v>
      </c>
      <c r="T908" s="27" t="s">
        <v>107</v>
      </c>
      <c r="U908" s="12" t="s">
        <v>2035</v>
      </c>
      <c r="V908" s="256">
        <v>11.952012383900929</v>
      </c>
      <c r="W908" s="256">
        <v>37.767168913560667</v>
      </c>
    </row>
    <row r="909" spans="1:23" x14ac:dyDescent="0.2">
      <c r="A909" s="12">
        <v>0.99999899999999997</v>
      </c>
      <c r="B909" s="255">
        <v>7</v>
      </c>
      <c r="C909" s="12">
        <v>144059947</v>
      </c>
      <c r="D909" s="12">
        <v>144059964</v>
      </c>
      <c r="E909" s="12">
        <v>3</v>
      </c>
      <c r="F909" s="12" t="s">
        <v>14692</v>
      </c>
      <c r="G909" s="12">
        <v>144059813</v>
      </c>
      <c r="H909" s="12">
        <v>144059834</v>
      </c>
      <c r="I909" s="12">
        <v>3</v>
      </c>
      <c r="J909" s="12" t="s">
        <v>14693</v>
      </c>
      <c r="K909" s="12">
        <v>144059835</v>
      </c>
      <c r="L909" s="12">
        <v>144059946</v>
      </c>
      <c r="M909" s="12" t="s">
        <v>14694</v>
      </c>
      <c r="N909" s="12" t="s">
        <v>14695</v>
      </c>
      <c r="O909" s="27">
        <v>144059758</v>
      </c>
      <c r="P909" s="27">
        <v>144062921</v>
      </c>
      <c r="Q909" s="12" t="s">
        <v>40</v>
      </c>
      <c r="R909" s="12">
        <v>0</v>
      </c>
      <c r="S909" s="12" t="s">
        <v>16382</v>
      </c>
      <c r="T909" s="27" t="s">
        <v>107</v>
      </c>
      <c r="U909" s="12" t="s">
        <v>2036</v>
      </c>
      <c r="V909" s="256">
        <v>87.60526315789474</v>
      </c>
      <c r="W909" s="256">
        <v>207.24409199048375</v>
      </c>
    </row>
    <row r="910" spans="1:23" x14ac:dyDescent="0.2">
      <c r="A910" s="12">
        <v>0.99999899999999997</v>
      </c>
      <c r="B910" s="255">
        <v>7</v>
      </c>
      <c r="C910" s="12">
        <v>144059924</v>
      </c>
      <c r="D910" s="12">
        <v>144059942</v>
      </c>
      <c r="E910" s="12">
        <v>3</v>
      </c>
      <c r="F910" s="12" t="s">
        <v>14696</v>
      </c>
      <c r="G910" s="12">
        <v>144060055</v>
      </c>
      <c r="H910" s="12">
        <v>144060075</v>
      </c>
      <c r="I910" s="12">
        <v>3</v>
      </c>
      <c r="J910" s="12" t="s">
        <v>14697</v>
      </c>
      <c r="K910" s="12">
        <v>144059943</v>
      </c>
      <c r="L910" s="12">
        <v>144060054</v>
      </c>
      <c r="M910" s="12" t="s">
        <v>14698</v>
      </c>
      <c r="N910" s="12" t="s">
        <v>14699</v>
      </c>
      <c r="O910" s="27">
        <v>144059758</v>
      </c>
      <c r="P910" s="27">
        <v>144062921</v>
      </c>
      <c r="Q910" s="12" t="s">
        <v>33</v>
      </c>
      <c r="R910" s="12">
        <v>0</v>
      </c>
      <c r="S910" s="12" t="s">
        <v>16383</v>
      </c>
      <c r="T910" s="27" t="s">
        <v>107</v>
      </c>
      <c r="U910" s="12" t="s">
        <v>2037</v>
      </c>
      <c r="V910" s="256">
        <v>94.054179566563462</v>
      </c>
      <c r="W910" s="256">
        <v>234.88881839809676</v>
      </c>
    </row>
    <row r="911" spans="1:23" x14ac:dyDescent="0.2">
      <c r="A911" s="12">
        <v>0.99999899999999997</v>
      </c>
      <c r="B911" s="255">
        <v>7</v>
      </c>
      <c r="C911" s="12">
        <v>144060161</v>
      </c>
      <c r="D911" s="12">
        <v>144060178</v>
      </c>
      <c r="E911" s="12">
        <v>3</v>
      </c>
      <c r="F911" s="12" t="s">
        <v>14700</v>
      </c>
      <c r="G911" s="12">
        <v>144060027</v>
      </c>
      <c r="H911" s="12">
        <v>144060048</v>
      </c>
      <c r="I911" s="12">
        <v>3</v>
      </c>
      <c r="J911" s="12" t="s">
        <v>14701</v>
      </c>
      <c r="K911" s="12">
        <v>144060049</v>
      </c>
      <c r="L911" s="12">
        <v>144060160</v>
      </c>
      <c r="M911" s="12" t="s">
        <v>14702</v>
      </c>
      <c r="N911" s="12" t="s">
        <v>14703</v>
      </c>
      <c r="O911" s="27">
        <v>144059758</v>
      </c>
      <c r="P911" s="27">
        <v>144062921</v>
      </c>
      <c r="Q911" s="12" t="s">
        <v>40</v>
      </c>
      <c r="R911" s="12">
        <v>0</v>
      </c>
      <c r="S911" s="12" t="s">
        <v>16384</v>
      </c>
      <c r="T911" s="27" t="s">
        <v>107</v>
      </c>
      <c r="U911" s="12" t="s">
        <v>2038</v>
      </c>
      <c r="V911" s="256">
        <v>102.0092879256966</v>
      </c>
      <c r="W911" s="256">
        <v>230.60206185567012</v>
      </c>
    </row>
    <row r="912" spans="1:23" x14ac:dyDescent="0.2">
      <c r="A912" s="12">
        <v>0.99999899999999997</v>
      </c>
      <c r="B912" s="255">
        <v>7</v>
      </c>
      <c r="C912" s="12">
        <v>144060118</v>
      </c>
      <c r="D912" s="12">
        <v>144060134</v>
      </c>
      <c r="E912" s="12">
        <v>4</v>
      </c>
      <c r="F912" s="12" t="s">
        <v>14704</v>
      </c>
      <c r="G912" s="12">
        <v>144060247</v>
      </c>
      <c r="H912" s="12">
        <v>144060269</v>
      </c>
      <c r="I912" s="12">
        <v>3</v>
      </c>
      <c r="J912" s="12" t="s">
        <v>14705</v>
      </c>
      <c r="K912" s="12">
        <v>144060135</v>
      </c>
      <c r="L912" s="12">
        <v>144060246</v>
      </c>
      <c r="M912" s="12" t="s">
        <v>14706</v>
      </c>
      <c r="N912" s="12" t="s">
        <v>14707</v>
      </c>
      <c r="O912" s="27">
        <v>144059758</v>
      </c>
      <c r="P912" s="27">
        <v>144062921</v>
      </c>
      <c r="Q912" s="12" t="s">
        <v>33</v>
      </c>
      <c r="R912" s="12">
        <v>0</v>
      </c>
      <c r="S912" s="12" t="s">
        <v>16385</v>
      </c>
      <c r="T912" s="27" t="s">
        <v>107</v>
      </c>
      <c r="U912" s="12" t="s">
        <v>2039</v>
      </c>
      <c r="V912" s="256">
        <v>114.77863777089783</v>
      </c>
      <c r="W912" s="256">
        <v>415.10261697065823</v>
      </c>
    </row>
    <row r="913" spans="1:23" x14ac:dyDescent="0.2">
      <c r="A913" s="12">
        <v>0.99999899999999997</v>
      </c>
      <c r="B913" s="255">
        <v>7</v>
      </c>
      <c r="C913" s="12">
        <v>144060339</v>
      </c>
      <c r="D913" s="12">
        <v>144060356</v>
      </c>
      <c r="E913" s="12">
        <v>3</v>
      </c>
      <c r="F913" s="12" t="s">
        <v>14708</v>
      </c>
      <c r="G913" s="12">
        <v>144060205</v>
      </c>
      <c r="H913" s="12">
        <v>144060226</v>
      </c>
      <c r="I913" s="12">
        <v>3</v>
      </c>
      <c r="J913" s="12" t="s">
        <v>14709</v>
      </c>
      <c r="K913" s="12">
        <v>144060227</v>
      </c>
      <c r="L913" s="12">
        <v>144060338</v>
      </c>
      <c r="M913" s="12" t="s">
        <v>14710</v>
      </c>
      <c r="N913" s="12" t="s">
        <v>14711</v>
      </c>
      <c r="O913" s="27">
        <v>144059758</v>
      </c>
      <c r="P913" s="27">
        <v>144062921</v>
      </c>
      <c r="Q913" s="12" t="s">
        <v>40</v>
      </c>
      <c r="R913" s="12">
        <v>0</v>
      </c>
      <c r="S913" s="12" t="s">
        <v>16386</v>
      </c>
      <c r="T913" s="27" t="s">
        <v>107</v>
      </c>
      <c r="U913" s="12" t="s">
        <v>2040</v>
      </c>
      <c r="V913" s="256">
        <v>142.07739938080496</v>
      </c>
      <c r="W913" s="256">
        <v>443.38271213322759</v>
      </c>
    </row>
    <row r="914" spans="1:23" x14ac:dyDescent="0.2">
      <c r="A914" s="12">
        <v>0.99999899999999997</v>
      </c>
      <c r="B914" s="255">
        <v>7</v>
      </c>
      <c r="C914" s="12">
        <v>144060309</v>
      </c>
      <c r="D914" s="12">
        <v>144060326</v>
      </c>
      <c r="E914" s="12">
        <v>3</v>
      </c>
      <c r="F914" s="12" t="s">
        <v>14712</v>
      </c>
      <c r="G914" s="12">
        <v>144060439</v>
      </c>
      <c r="H914" s="12">
        <v>144060460</v>
      </c>
      <c r="I914" s="12">
        <v>3</v>
      </c>
      <c r="J914" s="12" t="s">
        <v>14713</v>
      </c>
      <c r="K914" s="12">
        <v>144060327</v>
      </c>
      <c r="L914" s="12">
        <v>144060438</v>
      </c>
      <c r="M914" s="12" t="s">
        <v>14714</v>
      </c>
      <c r="N914" s="12" t="s">
        <v>14715</v>
      </c>
      <c r="O914" s="27">
        <v>144059758</v>
      </c>
      <c r="P914" s="27">
        <v>144062921</v>
      </c>
      <c r="Q914" s="12" t="s">
        <v>33</v>
      </c>
      <c r="R914" s="12">
        <v>0</v>
      </c>
      <c r="S914" s="12" t="s">
        <v>16387</v>
      </c>
      <c r="T914" s="27" t="s">
        <v>107</v>
      </c>
      <c r="U914" s="12" t="s">
        <v>2041</v>
      </c>
      <c r="V914" s="256">
        <v>202.95510835913313</v>
      </c>
      <c r="W914" s="256">
        <v>621.68390166534493</v>
      </c>
    </row>
    <row r="915" spans="1:23" x14ac:dyDescent="0.2">
      <c r="A915" s="12">
        <v>0.99999899999999997</v>
      </c>
      <c r="B915" s="255">
        <v>7</v>
      </c>
      <c r="C915" s="12">
        <v>144060541</v>
      </c>
      <c r="D915" s="12">
        <v>144060559</v>
      </c>
      <c r="E915" s="12">
        <v>3</v>
      </c>
      <c r="F915" s="12" t="s">
        <v>14716</v>
      </c>
      <c r="G915" s="12">
        <v>144060408</v>
      </c>
      <c r="H915" s="12">
        <v>144060428</v>
      </c>
      <c r="I915" s="12">
        <v>3</v>
      </c>
      <c r="J915" s="12" t="s">
        <v>14717</v>
      </c>
      <c r="K915" s="12">
        <v>144060429</v>
      </c>
      <c r="L915" s="12">
        <v>144060540</v>
      </c>
      <c r="M915" s="12" t="s">
        <v>14718</v>
      </c>
      <c r="N915" s="12" t="s">
        <v>14719</v>
      </c>
      <c r="O915" s="27">
        <v>144059758</v>
      </c>
      <c r="P915" s="27">
        <v>144062921</v>
      </c>
      <c r="Q915" s="12" t="s">
        <v>40</v>
      </c>
      <c r="R915" s="12">
        <v>0</v>
      </c>
      <c r="S915" s="12" t="s">
        <v>16388</v>
      </c>
      <c r="T915" s="27" t="s">
        <v>107</v>
      </c>
      <c r="U915" s="12" t="s">
        <v>2042</v>
      </c>
      <c r="V915" s="256">
        <v>34.06037151702786</v>
      </c>
      <c r="W915" s="256">
        <v>110.26883425852498</v>
      </c>
    </row>
    <row r="916" spans="1:23" x14ac:dyDescent="0.2">
      <c r="A916" s="12">
        <v>0.99999899999999997</v>
      </c>
      <c r="B916" s="255">
        <v>7</v>
      </c>
      <c r="C916" s="12">
        <v>144060522</v>
      </c>
      <c r="D916" s="12">
        <v>144060539</v>
      </c>
      <c r="E916" s="12">
        <v>4</v>
      </c>
      <c r="F916" s="12" t="s">
        <v>14720</v>
      </c>
      <c r="G916" s="12">
        <v>144060652</v>
      </c>
      <c r="H916" s="12">
        <v>144060673</v>
      </c>
      <c r="I916" s="12">
        <v>3</v>
      </c>
      <c r="J916" s="12" t="s">
        <v>14721</v>
      </c>
      <c r="K916" s="12">
        <v>144060540</v>
      </c>
      <c r="L916" s="12">
        <v>144060651</v>
      </c>
      <c r="M916" s="12" t="s">
        <v>14722</v>
      </c>
      <c r="N916" s="12" t="s">
        <v>14723</v>
      </c>
      <c r="O916" s="27">
        <v>144059758</v>
      </c>
      <c r="P916" s="27">
        <v>144062921</v>
      </c>
      <c r="Q916" s="12" t="s">
        <v>33</v>
      </c>
      <c r="R916" s="12">
        <v>0</v>
      </c>
      <c r="S916" s="12" t="s">
        <v>16389</v>
      </c>
      <c r="T916" s="27" t="s">
        <v>107</v>
      </c>
      <c r="U916" s="12" t="s">
        <v>2043</v>
      </c>
      <c r="V916" s="256">
        <v>205.48916408668731</v>
      </c>
      <c r="W916" s="256">
        <v>657.30578905630455</v>
      </c>
    </row>
    <row r="917" spans="1:23" x14ac:dyDescent="0.2">
      <c r="A917" s="12">
        <v>0.99999899999999997</v>
      </c>
      <c r="B917" s="255">
        <v>7</v>
      </c>
      <c r="C917" s="12">
        <v>144060753</v>
      </c>
      <c r="D917" s="12">
        <v>144060769</v>
      </c>
      <c r="E917" s="12">
        <v>5</v>
      </c>
      <c r="F917" s="12" t="s">
        <v>14724</v>
      </c>
      <c r="G917" s="12">
        <v>144060618</v>
      </c>
      <c r="H917" s="12">
        <v>144060640</v>
      </c>
      <c r="I917" s="12">
        <v>3</v>
      </c>
      <c r="J917" s="12" t="s">
        <v>14725</v>
      </c>
      <c r="K917" s="12">
        <v>144060641</v>
      </c>
      <c r="L917" s="12">
        <v>144060752</v>
      </c>
      <c r="M917" s="12" t="s">
        <v>14726</v>
      </c>
      <c r="N917" s="12" t="s">
        <v>14727</v>
      </c>
      <c r="O917" s="27">
        <v>144059758</v>
      </c>
      <c r="P917" s="27">
        <v>144062921</v>
      </c>
      <c r="Q917" s="12" t="s">
        <v>40</v>
      </c>
      <c r="R917" s="12">
        <v>0</v>
      </c>
      <c r="S917" s="12" t="s">
        <v>16390</v>
      </c>
      <c r="T917" s="27" t="s">
        <v>107</v>
      </c>
      <c r="U917" s="12" t="s">
        <v>2044</v>
      </c>
      <c r="V917" s="256">
        <v>90.321981424148603</v>
      </c>
      <c r="W917" s="256">
        <v>269.44821570182393</v>
      </c>
    </row>
    <row r="918" spans="1:23" x14ac:dyDescent="0.2">
      <c r="A918" s="12">
        <v>0.99999899999999997</v>
      </c>
      <c r="B918" s="255">
        <v>7</v>
      </c>
      <c r="C918" s="12">
        <v>144060717</v>
      </c>
      <c r="D918" s="12">
        <v>144060734</v>
      </c>
      <c r="E918" s="12">
        <v>3</v>
      </c>
      <c r="F918" s="12" t="s">
        <v>14728</v>
      </c>
      <c r="G918" s="12">
        <v>144060847</v>
      </c>
      <c r="H918" s="12">
        <v>144060868</v>
      </c>
      <c r="I918" s="12">
        <v>3</v>
      </c>
      <c r="J918" s="12" t="s">
        <v>14729</v>
      </c>
      <c r="K918" s="12">
        <v>144060735</v>
      </c>
      <c r="L918" s="12">
        <v>144060846</v>
      </c>
      <c r="M918" s="12" t="s">
        <v>14730</v>
      </c>
      <c r="N918" s="12" t="s">
        <v>14731</v>
      </c>
      <c r="O918" s="27">
        <v>144059758</v>
      </c>
      <c r="P918" s="27">
        <v>144062921</v>
      </c>
      <c r="Q918" s="12" t="s">
        <v>33</v>
      </c>
      <c r="R918" s="12">
        <v>0</v>
      </c>
      <c r="S918" s="12" t="s">
        <v>16391</v>
      </c>
      <c r="T918" s="27" t="s">
        <v>107</v>
      </c>
      <c r="U918" s="12" t="s">
        <v>2045</v>
      </c>
      <c r="V918" s="256">
        <v>82.509287925696597</v>
      </c>
      <c r="W918" s="256">
        <v>207.51593973037271</v>
      </c>
    </row>
    <row r="919" spans="1:23" x14ac:dyDescent="0.2">
      <c r="A919" s="12">
        <v>0.99999899999999997</v>
      </c>
      <c r="B919" s="255">
        <v>7</v>
      </c>
      <c r="C919" s="12">
        <v>144060958</v>
      </c>
      <c r="D919" s="12">
        <v>144060975</v>
      </c>
      <c r="E919" s="12">
        <v>3</v>
      </c>
      <c r="F919" s="12" t="s">
        <v>14732</v>
      </c>
      <c r="G919" s="12">
        <v>144060824</v>
      </c>
      <c r="H919" s="12">
        <v>144060845</v>
      </c>
      <c r="I919" s="12">
        <v>3</v>
      </c>
      <c r="J919" s="12" t="s">
        <v>14733</v>
      </c>
      <c r="K919" s="12">
        <v>144060846</v>
      </c>
      <c r="L919" s="12">
        <v>144060957</v>
      </c>
      <c r="M919" s="12" t="s">
        <v>14734</v>
      </c>
      <c r="N919" s="12" t="s">
        <v>14735</v>
      </c>
      <c r="O919" s="27">
        <v>144059758</v>
      </c>
      <c r="P919" s="27">
        <v>144062921</v>
      </c>
      <c r="Q919" s="12" t="s">
        <v>40</v>
      </c>
      <c r="R919" s="12">
        <v>0</v>
      </c>
      <c r="S919" s="12" t="s">
        <v>16392</v>
      </c>
      <c r="T919" s="27" t="s">
        <v>107</v>
      </c>
      <c r="U919" s="12" t="s">
        <v>2046</v>
      </c>
      <c r="V919" s="256">
        <v>17.006191950464395</v>
      </c>
      <c r="W919" s="256">
        <v>44.67866772402855</v>
      </c>
    </row>
    <row r="920" spans="1:23" x14ac:dyDescent="0.2">
      <c r="A920" s="12">
        <v>0.99999899999999997</v>
      </c>
      <c r="B920" s="255">
        <v>7</v>
      </c>
      <c r="C920" s="12">
        <v>144060895</v>
      </c>
      <c r="D920" s="12">
        <v>144060912</v>
      </c>
      <c r="E920" s="12">
        <v>3</v>
      </c>
      <c r="F920" s="12" t="s">
        <v>14736</v>
      </c>
      <c r="G920" s="12">
        <v>144061025</v>
      </c>
      <c r="H920" s="12">
        <v>144061046</v>
      </c>
      <c r="I920" s="12">
        <v>3</v>
      </c>
      <c r="J920" s="12" t="s">
        <v>14737</v>
      </c>
      <c r="K920" s="12">
        <v>144060913</v>
      </c>
      <c r="L920" s="12">
        <v>144061024</v>
      </c>
      <c r="M920" s="12" t="s">
        <v>14738</v>
      </c>
      <c r="N920" s="12" t="s">
        <v>14739</v>
      </c>
      <c r="O920" s="27">
        <v>144059758</v>
      </c>
      <c r="P920" s="27">
        <v>144062921</v>
      </c>
      <c r="Q920" s="12" t="s">
        <v>33</v>
      </c>
      <c r="R920" s="12">
        <v>0</v>
      </c>
      <c r="S920" s="12" t="s">
        <v>16393</v>
      </c>
      <c r="T920" s="27" t="s">
        <v>107</v>
      </c>
      <c r="U920" s="12" t="s">
        <v>2047</v>
      </c>
      <c r="V920" s="256">
        <v>90.71826625386997</v>
      </c>
      <c r="W920" s="256">
        <v>257.00412371134018</v>
      </c>
    </row>
    <row r="921" spans="1:23" x14ac:dyDescent="0.2">
      <c r="A921" s="12">
        <v>0.99999899999999997</v>
      </c>
      <c r="B921" s="255">
        <v>7</v>
      </c>
      <c r="C921" s="12">
        <v>144061136</v>
      </c>
      <c r="D921" s="12">
        <v>144061153</v>
      </c>
      <c r="E921" s="12">
        <v>3</v>
      </c>
      <c r="F921" s="12" t="s">
        <v>14740</v>
      </c>
      <c r="G921" s="12">
        <v>144061002</v>
      </c>
      <c r="H921" s="12">
        <v>144061023</v>
      </c>
      <c r="I921" s="12">
        <v>3</v>
      </c>
      <c r="J921" s="12" t="s">
        <v>14741</v>
      </c>
      <c r="K921" s="12">
        <v>144061024</v>
      </c>
      <c r="L921" s="12">
        <v>144061135</v>
      </c>
      <c r="M921" s="12" t="s">
        <v>14742</v>
      </c>
      <c r="N921" s="12" t="s">
        <v>14743</v>
      </c>
      <c r="O921" s="27">
        <v>144059758</v>
      </c>
      <c r="P921" s="27">
        <v>144062921</v>
      </c>
      <c r="Q921" s="12" t="s">
        <v>40</v>
      </c>
      <c r="R921" s="12">
        <v>0</v>
      </c>
      <c r="S921" s="12" t="s">
        <v>16394</v>
      </c>
      <c r="T921" s="27" t="s">
        <v>107</v>
      </c>
      <c r="U921" s="12" t="s">
        <v>2048</v>
      </c>
      <c r="V921" s="256">
        <v>126.04953560371517</v>
      </c>
      <c r="W921" s="256">
        <v>340.39762093576525</v>
      </c>
    </row>
    <row r="922" spans="1:23" x14ac:dyDescent="0.2">
      <c r="A922" s="12">
        <v>0.97499999999999998</v>
      </c>
      <c r="B922" s="255">
        <v>7</v>
      </c>
      <c r="C922" s="12">
        <v>144061118</v>
      </c>
      <c r="D922" s="12">
        <v>144061134</v>
      </c>
      <c r="E922" s="12">
        <v>2</v>
      </c>
      <c r="F922" s="12" t="s">
        <v>14744</v>
      </c>
      <c r="G922" s="12">
        <v>144061247</v>
      </c>
      <c r="H922" s="12">
        <v>144061269</v>
      </c>
      <c r="I922" s="12">
        <v>2</v>
      </c>
      <c r="J922" s="12" t="s">
        <v>14745</v>
      </c>
      <c r="K922" s="12">
        <v>144061135</v>
      </c>
      <c r="L922" s="12">
        <v>144061246</v>
      </c>
      <c r="M922" s="12" t="s">
        <v>14746</v>
      </c>
      <c r="N922" s="12" t="s">
        <v>14747</v>
      </c>
      <c r="O922" s="27">
        <v>144059758</v>
      </c>
      <c r="P922" s="27">
        <v>144062921</v>
      </c>
      <c r="Q922" s="12" t="s">
        <v>33</v>
      </c>
      <c r="R922" s="12">
        <v>0</v>
      </c>
      <c r="S922" s="12" t="s">
        <v>16395</v>
      </c>
      <c r="T922" s="27" t="s">
        <v>107</v>
      </c>
      <c r="U922" s="12" t="s">
        <v>2049</v>
      </c>
      <c r="V922" s="256">
        <v>11.275541795665635</v>
      </c>
      <c r="W922" s="256">
        <v>28.503885804916735</v>
      </c>
    </row>
    <row r="923" spans="1:23" x14ac:dyDescent="0.2">
      <c r="A923" s="12">
        <v>0.99999899999999997</v>
      </c>
      <c r="B923" s="255">
        <v>7</v>
      </c>
      <c r="C923" s="12">
        <v>144061316</v>
      </c>
      <c r="D923" s="12">
        <v>144061332</v>
      </c>
      <c r="E923" s="12">
        <v>5</v>
      </c>
      <c r="F923" s="12" t="s">
        <v>14748</v>
      </c>
      <c r="G923" s="12">
        <v>144061181</v>
      </c>
      <c r="H923" s="12">
        <v>144061203</v>
      </c>
      <c r="I923" s="12">
        <v>2</v>
      </c>
      <c r="J923" s="12" t="s">
        <v>14749</v>
      </c>
      <c r="K923" s="12">
        <v>144061204</v>
      </c>
      <c r="L923" s="12">
        <v>144061315</v>
      </c>
      <c r="M923" s="12" t="s">
        <v>14750</v>
      </c>
      <c r="N923" s="12" t="s">
        <v>14751</v>
      </c>
      <c r="O923" s="27">
        <v>144059758</v>
      </c>
      <c r="P923" s="27">
        <v>144062921</v>
      </c>
      <c r="Q923" s="12" t="s">
        <v>40</v>
      </c>
      <c r="R923" s="12">
        <v>0</v>
      </c>
      <c r="S923" s="12" t="s">
        <v>16396</v>
      </c>
      <c r="T923" s="27" t="s">
        <v>107</v>
      </c>
      <c r="U923" s="12" t="s">
        <v>2050</v>
      </c>
      <c r="V923" s="256">
        <v>43.724458204334368</v>
      </c>
      <c r="W923" s="256">
        <v>97.210785091197465</v>
      </c>
    </row>
    <row r="924" spans="1:23" x14ac:dyDescent="0.2">
      <c r="A924" s="12">
        <v>0.99999899999999997</v>
      </c>
      <c r="B924" s="255">
        <v>7</v>
      </c>
      <c r="C924" s="12">
        <v>144061293</v>
      </c>
      <c r="D924" s="12">
        <v>144061311</v>
      </c>
      <c r="E924" s="12">
        <v>2</v>
      </c>
      <c r="F924" s="12" t="s">
        <v>14752</v>
      </c>
      <c r="G924" s="12">
        <v>144061424</v>
      </c>
      <c r="H924" s="12">
        <v>144061444</v>
      </c>
      <c r="I924" s="12">
        <v>2</v>
      </c>
      <c r="J924" s="12" t="s">
        <v>14753</v>
      </c>
      <c r="K924" s="12">
        <v>144061312</v>
      </c>
      <c r="L924" s="12">
        <v>144061423</v>
      </c>
      <c r="M924" s="12" t="s">
        <v>14754</v>
      </c>
      <c r="N924" s="12" t="s">
        <v>14755</v>
      </c>
      <c r="O924" s="27">
        <v>144059758</v>
      </c>
      <c r="P924" s="27">
        <v>144062921</v>
      </c>
      <c r="Q924" s="12" t="s">
        <v>33</v>
      </c>
      <c r="R924" s="12">
        <v>0</v>
      </c>
      <c r="S924" s="12" t="s">
        <v>16397</v>
      </c>
      <c r="T924" s="27" t="s">
        <v>107</v>
      </c>
      <c r="U924" s="12" t="s">
        <v>2051</v>
      </c>
      <c r="V924" s="256">
        <v>22.651702786377708</v>
      </c>
      <c r="W924" s="256">
        <v>63.370182394924662</v>
      </c>
    </row>
    <row r="925" spans="1:23" x14ac:dyDescent="0.2">
      <c r="A925" s="12">
        <v>0.97499999999999998</v>
      </c>
      <c r="B925" s="255">
        <v>7</v>
      </c>
      <c r="C925" s="12">
        <v>144061532</v>
      </c>
      <c r="D925" s="12">
        <v>144061548</v>
      </c>
      <c r="E925" s="12">
        <v>3</v>
      </c>
      <c r="F925" s="12" t="s">
        <v>14756</v>
      </c>
      <c r="G925" s="12">
        <v>144061397</v>
      </c>
      <c r="H925" s="12">
        <v>144061419</v>
      </c>
      <c r="I925" s="12">
        <v>2</v>
      </c>
      <c r="J925" s="12" t="s">
        <v>14757</v>
      </c>
      <c r="K925" s="12">
        <v>144061420</v>
      </c>
      <c r="L925" s="12">
        <v>144061531</v>
      </c>
      <c r="M925" s="12" t="s">
        <v>14758</v>
      </c>
      <c r="N925" s="12" t="s">
        <v>14759</v>
      </c>
      <c r="O925" s="27">
        <v>144059758</v>
      </c>
      <c r="P925" s="27">
        <v>144062921</v>
      </c>
      <c r="Q925" s="12" t="s">
        <v>40</v>
      </c>
      <c r="R925" s="12">
        <v>0</v>
      </c>
      <c r="S925" s="12" t="s">
        <v>16398</v>
      </c>
      <c r="T925" s="27" t="s">
        <v>107</v>
      </c>
      <c r="U925" s="12" t="s">
        <v>2052</v>
      </c>
      <c r="V925" s="256">
        <v>94.78947368421052</v>
      </c>
      <c r="W925" s="256">
        <v>296.54068199841396</v>
      </c>
    </row>
    <row r="926" spans="1:23" x14ac:dyDescent="0.2">
      <c r="A926" s="12">
        <v>0.99999899999999997</v>
      </c>
      <c r="B926" s="255">
        <v>7</v>
      </c>
      <c r="C926" s="12">
        <v>144061468</v>
      </c>
      <c r="D926" s="12">
        <v>144061485</v>
      </c>
      <c r="E926" s="12">
        <v>2</v>
      </c>
      <c r="F926" s="12" t="s">
        <v>14760</v>
      </c>
      <c r="G926" s="12">
        <v>144061598</v>
      </c>
      <c r="H926" s="12">
        <v>144061619</v>
      </c>
      <c r="I926" s="12">
        <v>2</v>
      </c>
      <c r="J926" s="12" t="s">
        <v>14761</v>
      </c>
      <c r="K926" s="12">
        <v>144061486</v>
      </c>
      <c r="L926" s="12">
        <v>144061597</v>
      </c>
      <c r="M926" s="12" t="s">
        <v>14762</v>
      </c>
      <c r="N926" s="12" t="s">
        <v>14763</v>
      </c>
      <c r="O926" s="27">
        <v>144059758</v>
      </c>
      <c r="P926" s="27">
        <v>144062921</v>
      </c>
      <c r="Q926" s="12" t="s">
        <v>33</v>
      </c>
      <c r="R926" s="12">
        <v>0</v>
      </c>
      <c r="S926" s="12" t="s">
        <v>16399</v>
      </c>
      <c r="T926" s="27" t="s">
        <v>107</v>
      </c>
      <c r="U926" s="12" t="s">
        <v>2053</v>
      </c>
      <c r="V926" s="256">
        <v>9.8885448916408674</v>
      </c>
      <c r="W926" s="256">
        <v>31.46550356859635</v>
      </c>
    </row>
    <row r="927" spans="1:23" x14ac:dyDescent="0.2">
      <c r="A927" s="12">
        <v>0.99999899999999997</v>
      </c>
      <c r="B927" s="255">
        <v>7</v>
      </c>
      <c r="C927" s="12">
        <v>144061708</v>
      </c>
      <c r="D927" s="12">
        <v>144061726</v>
      </c>
      <c r="E927" s="12">
        <v>2</v>
      </c>
      <c r="F927" s="12" t="s">
        <v>14764</v>
      </c>
      <c r="G927" s="12">
        <v>144061575</v>
      </c>
      <c r="H927" s="12">
        <v>144061595</v>
      </c>
      <c r="I927" s="12">
        <v>2</v>
      </c>
      <c r="J927" s="12" t="s">
        <v>14765</v>
      </c>
      <c r="K927" s="12">
        <v>144061596</v>
      </c>
      <c r="L927" s="12">
        <v>144061707</v>
      </c>
      <c r="M927" s="12" t="s">
        <v>14766</v>
      </c>
      <c r="N927" s="12" t="s">
        <v>14767</v>
      </c>
      <c r="O927" s="27">
        <v>144059758</v>
      </c>
      <c r="P927" s="27">
        <v>144062921</v>
      </c>
      <c r="Q927" s="12" t="s">
        <v>40</v>
      </c>
      <c r="R927" s="12">
        <v>0</v>
      </c>
      <c r="S927" s="12" t="s">
        <v>16400</v>
      </c>
      <c r="T927" s="27" t="s">
        <v>107</v>
      </c>
      <c r="U927" s="12" t="s">
        <v>2054</v>
      </c>
      <c r="V927" s="256">
        <v>25.422600619195048</v>
      </c>
      <c r="W927" s="256">
        <v>76.245202220459959</v>
      </c>
    </row>
    <row r="928" spans="1:23" x14ac:dyDescent="0.2">
      <c r="A928" s="12">
        <v>0.99999899999999997</v>
      </c>
      <c r="B928" s="255">
        <v>7</v>
      </c>
      <c r="C928" s="12">
        <v>144061668</v>
      </c>
      <c r="D928" s="12">
        <v>144061685</v>
      </c>
      <c r="E928" s="12">
        <v>2</v>
      </c>
      <c r="F928" s="12" t="s">
        <v>14768</v>
      </c>
      <c r="G928" s="12">
        <v>144061798</v>
      </c>
      <c r="H928" s="12">
        <v>144061819</v>
      </c>
      <c r="I928" s="12">
        <v>2</v>
      </c>
      <c r="J928" s="12" t="s">
        <v>14769</v>
      </c>
      <c r="K928" s="12">
        <v>144061686</v>
      </c>
      <c r="L928" s="12">
        <v>144061797</v>
      </c>
      <c r="M928" s="12" t="s">
        <v>14770</v>
      </c>
      <c r="N928" s="12" t="s">
        <v>14771</v>
      </c>
      <c r="O928" s="27">
        <v>144059758</v>
      </c>
      <c r="P928" s="27">
        <v>144062921</v>
      </c>
      <c r="Q928" s="12" t="s">
        <v>33</v>
      </c>
      <c r="R928" s="12">
        <v>0</v>
      </c>
      <c r="S928" s="12" t="s">
        <v>16401</v>
      </c>
      <c r="T928" s="27" t="s">
        <v>107</v>
      </c>
      <c r="U928" s="12" t="s">
        <v>2055</v>
      </c>
      <c r="V928" s="256">
        <v>9.2012383900928789</v>
      </c>
      <c r="W928" s="256">
        <v>33.38509119746233</v>
      </c>
    </row>
    <row r="929" spans="1:23" x14ac:dyDescent="0.2">
      <c r="A929" s="12">
        <v>0.99999899999999997</v>
      </c>
      <c r="B929" s="255">
        <v>7</v>
      </c>
      <c r="C929" s="12">
        <v>144061893</v>
      </c>
      <c r="D929" s="12">
        <v>144061910</v>
      </c>
      <c r="E929" s="12">
        <v>2</v>
      </c>
      <c r="F929" s="12" t="s">
        <v>14772</v>
      </c>
      <c r="G929" s="12">
        <v>144061759</v>
      </c>
      <c r="H929" s="12">
        <v>144061780</v>
      </c>
      <c r="I929" s="12">
        <v>2</v>
      </c>
      <c r="J929" s="12" t="s">
        <v>14773</v>
      </c>
      <c r="K929" s="12">
        <v>144061781</v>
      </c>
      <c r="L929" s="12">
        <v>144061892</v>
      </c>
      <c r="M929" s="12" t="s">
        <v>14774</v>
      </c>
      <c r="N929" s="12" t="s">
        <v>14775</v>
      </c>
      <c r="O929" s="27">
        <v>144059758</v>
      </c>
      <c r="P929" s="27">
        <v>144062921</v>
      </c>
      <c r="Q929" s="12" t="s">
        <v>40</v>
      </c>
      <c r="R929" s="12">
        <v>0</v>
      </c>
      <c r="S929" s="12" t="s">
        <v>16402</v>
      </c>
      <c r="T929" s="27" t="s">
        <v>107</v>
      </c>
      <c r="U929" s="12" t="s">
        <v>2056</v>
      </c>
      <c r="V929" s="256">
        <v>45.013931888544889</v>
      </c>
      <c r="W929" s="256">
        <v>130.24694686756541</v>
      </c>
    </row>
    <row r="930" spans="1:23" x14ac:dyDescent="0.2">
      <c r="A930" s="12">
        <v>0.99999899999999997</v>
      </c>
      <c r="B930" s="255">
        <v>7</v>
      </c>
      <c r="C930" s="12">
        <v>144061855</v>
      </c>
      <c r="D930" s="12">
        <v>144061872</v>
      </c>
      <c r="E930" s="12">
        <v>2</v>
      </c>
      <c r="F930" s="12" t="s">
        <v>14776</v>
      </c>
      <c r="G930" s="12">
        <v>144061985</v>
      </c>
      <c r="H930" s="12">
        <v>144062006</v>
      </c>
      <c r="I930" s="12">
        <v>2</v>
      </c>
      <c r="J930" s="12" t="s">
        <v>14777</v>
      </c>
      <c r="K930" s="12">
        <v>144061873</v>
      </c>
      <c r="L930" s="12">
        <v>144061984</v>
      </c>
      <c r="M930" s="12" t="s">
        <v>14778</v>
      </c>
      <c r="N930" s="12" t="s">
        <v>14779</v>
      </c>
      <c r="O930" s="27">
        <v>144059758</v>
      </c>
      <c r="P930" s="27">
        <v>144062921</v>
      </c>
      <c r="Q930" s="12" t="s">
        <v>33</v>
      </c>
      <c r="R930" s="12">
        <v>0</v>
      </c>
      <c r="S930" s="12" t="s">
        <v>16403</v>
      </c>
      <c r="T930" s="27" t="s">
        <v>107</v>
      </c>
      <c r="U930" s="12" t="s">
        <v>2057</v>
      </c>
      <c r="V930" s="256">
        <v>28.86532507739938</v>
      </c>
      <c r="W930" s="256">
        <v>100.55273592386995</v>
      </c>
    </row>
    <row r="931" spans="1:23" x14ac:dyDescent="0.2">
      <c r="A931" s="12">
        <v>0.97499999999999998</v>
      </c>
      <c r="B931" s="255">
        <v>7</v>
      </c>
      <c r="C931" s="12">
        <v>144062089</v>
      </c>
      <c r="D931" s="12">
        <v>144062106</v>
      </c>
      <c r="E931" s="12">
        <v>3</v>
      </c>
      <c r="F931" s="12" t="s">
        <v>14780</v>
      </c>
      <c r="G931" s="12">
        <v>144061955</v>
      </c>
      <c r="H931" s="12">
        <v>144061976</v>
      </c>
      <c r="I931" s="12">
        <v>2</v>
      </c>
      <c r="J931" s="12" t="s">
        <v>14781</v>
      </c>
      <c r="K931" s="12">
        <v>144061977</v>
      </c>
      <c r="L931" s="12">
        <v>144062088</v>
      </c>
      <c r="M931" s="12" t="s">
        <v>14782</v>
      </c>
      <c r="N931" s="12" t="s">
        <v>14783</v>
      </c>
      <c r="O931" s="27">
        <v>144059758</v>
      </c>
      <c r="P931" s="27">
        <v>144062921</v>
      </c>
      <c r="Q931" s="12" t="s">
        <v>40</v>
      </c>
      <c r="R931" s="12">
        <v>0</v>
      </c>
      <c r="S931" s="12" t="s">
        <v>16404</v>
      </c>
      <c r="T931" s="27" t="s">
        <v>107</v>
      </c>
      <c r="U931" s="12" t="s">
        <v>2058</v>
      </c>
      <c r="V931" s="256">
        <v>148.47523219814241</v>
      </c>
      <c r="W931" s="256">
        <v>418.64742268041238</v>
      </c>
    </row>
    <row r="932" spans="1:23" x14ac:dyDescent="0.2">
      <c r="A932" s="12">
        <v>0.99999899999999997</v>
      </c>
      <c r="B932" s="255">
        <v>7</v>
      </c>
      <c r="C932" s="12">
        <v>144062053</v>
      </c>
      <c r="D932" s="12">
        <v>144062070</v>
      </c>
      <c r="E932" s="12">
        <v>6</v>
      </c>
      <c r="F932" s="12" t="s">
        <v>14784</v>
      </c>
      <c r="G932" s="12">
        <v>144062183</v>
      </c>
      <c r="H932" s="12">
        <v>144062204</v>
      </c>
      <c r="I932" s="12">
        <v>2</v>
      </c>
      <c r="J932" s="12" t="s">
        <v>14785</v>
      </c>
      <c r="K932" s="12">
        <v>144062071</v>
      </c>
      <c r="L932" s="12">
        <v>144062182</v>
      </c>
      <c r="M932" s="12" t="s">
        <v>14786</v>
      </c>
      <c r="N932" s="12" t="s">
        <v>14787</v>
      </c>
      <c r="O932" s="27">
        <v>144059758</v>
      </c>
      <c r="P932" s="27">
        <v>144062921</v>
      </c>
      <c r="Q932" s="12" t="s">
        <v>33</v>
      </c>
      <c r="R932" s="12">
        <v>0</v>
      </c>
      <c r="S932" s="12" t="s">
        <v>16405</v>
      </c>
      <c r="T932" s="27" t="s">
        <v>107</v>
      </c>
      <c r="U932" s="12" t="s">
        <v>2059</v>
      </c>
      <c r="V932" s="256">
        <v>3.1718266253869971</v>
      </c>
      <c r="W932" s="256">
        <v>10.002220459952419</v>
      </c>
    </row>
    <row r="933" spans="1:23" x14ac:dyDescent="0.2">
      <c r="A933" s="12">
        <v>0.99999899999999997</v>
      </c>
      <c r="B933" s="255">
        <v>7</v>
      </c>
      <c r="C933" s="12">
        <v>144062284</v>
      </c>
      <c r="D933" s="12">
        <v>144062303</v>
      </c>
      <c r="E933" s="12">
        <v>2</v>
      </c>
      <c r="F933" s="12" t="s">
        <v>14788</v>
      </c>
      <c r="G933" s="12">
        <v>144062152</v>
      </c>
      <c r="H933" s="12">
        <v>144062171</v>
      </c>
      <c r="I933" s="12">
        <v>2</v>
      </c>
      <c r="J933" s="12" t="s">
        <v>14789</v>
      </c>
      <c r="K933" s="12">
        <v>144062172</v>
      </c>
      <c r="L933" s="12">
        <v>144062283</v>
      </c>
      <c r="M933" s="12" t="s">
        <v>14790</v>
      </c>
      <c r="N933" s="12" t="s">
        <v>14791</v>
      </c>
      <c r="O933" s="27">
        <v>144059758</v>
      </c>
      <c r="P933" s="27">
        <v>144062921</v>
      </c>
      <c r="Q933" s="12" t="s">
        <v>40</v>
      </c>
      <c r="R933" s="12">
        <v>0</v>
      </c>
      <c r="S933" s="12" t="s">
        <v>16406</v>
      </c>
      <c r="T933" s="27" t="s">
        <v>107</v>
      </c>
      <c r="U933" s="12" t="s">
        <v>2060</v>
      </c>
      <c r="V933" s="256">
        <v>39.43653250773994</v>
      </c>
      <c r="W933" s="256">
        <v>109.25344964314037</v>
      </c>
    </row>
    <row r="934" spans="1:23" x14ac:dyDescent="0.2">
      <c r="A934" s="12">
        <v>0.99999899999999997</v>
      </c>
      <c r="B934" s="255">
        <v>7</v>
      </c>
      <c r="C934" s="12">
        <v>144062265</v>
      </c>
      <c r="D934" s="12">
        <v>144062282</v>
      </c>
      <c r="E934" s="12">
        <v>2</v>
      </c>
      <c r="F934" s="12" t="s">
        <v>14792</v>
      </c>
      <c r="G934" s="12">
        <v>144062395</v>
      </c>
      <c r="H934" s="12">
        <v>144062416</v>
      </c>
      <c r="I934" s="12">
        <v>2</v>
      </c>
      <c r="J934" s="12" t="s">
        <v>14793</v>
      </c>
      <c r="K934" s="12">
        <v>144062283</v>
      </c>
      <c r="L934" s="12">
        <v>144062394</v>
      </c>
      <c r="M934" s="12" t="s">
        <v>14794</v>
      </c>
      <c r="N934" s="12" t="s">
        <v>14795</v>
      </c>
      <c r="O934" s="27">
        <v>144059758</v>
      </c>
      <c r="P934" s="27">
        <v>144062921</v>
      </c>
      <c r="Q934" s="12" t="s">
        <v>33</v>
      </c>
      <c r="R934" s="12">
        <v>0</v>
      </c>
      <c r="S934" s="12" t="s">
        <v>16407</v>
      </c>
      <c r="T934" s="27" t="s">
        <v>107</v>
      </c>
      <c r="U934" s="12" t="s">
        <v>2061</v>
      </c>
      <c r="V934" s="256">
        <v>2.7724458204334366</v>
      </c>
      <c r="W934" s="256">
        <v>11.0203013481364</v>
      </c>
    </row>
    <row r="935" spans="1:23" x14ac:dyDescent="0.2">
      <c r="A935" s="12">
        <v>0.99999899999999997</v>
      </c>
      <c r="B935" s="255">
        <v>7</v>
      </c>
      <c r="C935" s="12">
        <v>144062503</v>
      </c>
      <c r="D935" s="12">
        <v>144062519</v>
      </c>
      <c r="E935" s="12">
        <v>2</v>
      </c>
      <c r="F935" s="12" t="s">
        <v>14796</v>
      </c>
      <c r="G935" s="12">
        <v>144062368</v>
      </c>
      <c r="H935" s="12">
        <v>144062390</v>
      </c>
      <c r="I935" s="12">
        <v>2</v>
      </c>
      <c r="J935" s="12" t="s">
        <v>14797</v>
      </c>
      <c r="K935" s="12">
        <v>144062391</v>
      </c>
      <c r="L935" s="12">
        <v>144062502</v>
      </c>
      <c r="M935" s="12" t="s">
        <v>14798</v>
      </c>
      <c r="N935" s="12" t="s">
        <v>14799</v>
      </c>
      <c r="O935" s="27">
        <v>144059758</v>
      </c>
      <c r="P935" s="27">
        <v>144062921</v>
      </c>
      <c r="Q935" s="12" t="s">
        <v>40</v>
      </c>
      <c r="R935" s="12">
        <v>0</v>
      </c>
      <c r="S935" s="12" t="s">
        <v>16408</v>
      </c>
      <c r="T935" s="27" t="s">
        <v>107</v>
      </c>
      <c r="U935" s="12" t="s">
        <v>2062</v>
      </c>
      <c r="V935" s="256">
        <v>94.98916408668731</v>
      </c>
      <c r="W935" s="256">
        <v>312.12989690721651</v>
      </c>
    </row>
    <row r="936" spans="1:23" x14ac:dyDescent="0.2">
      <c r="A936" s="12">
        <v>0.99999899999999997</v>
      </c>
      <c r="B936" s="255">
        <v>7</v>
      </c>
      <c r="C936" s="12">
        <v>144062477</v>
      </c>
      <c r="D936" s="12">
        <v>144062495</v>
      </c>
      <c r="E936" s="12">
        <v>2</v>
      </c>
      <c r="F936" s="12" t="s">
        <v>14800</v>
      </c>
      <c r="G936" s="12">
        <v>144062608</v>
      </c>
      <c r="H936" s="12">
        <v>144062628</v>
      </c>
      <c r="I936" s="12">
        <v>2</v>
      </c>
      <c r="J936" s="12" t="s">
        <v>14801</v>
      </c>
      <c r="K936" s="12">
        <v>144062496</v>
      </c>
      <c r="L936" s="12">
        <v>144062607</v>
      </c>
      <c r="M936" s="12" t="s">
        <v>14802</v>
      </c>
      <c r="N936" s="12" t="s">
        <v>14803</v>
      </c>
      <c r="O936" s="27">
        <v>144059758</v>
      </c>
      <c r="P936" s="27">
        <v>144062921</v>
      </c>
      <c r="Q936" s="12" t="s">
        <v>33</v>
      </c>
      <c r="R936" s="12">
        <v>0</v>
      </c>
      <c r="S936" s="12" t="s">
        <v>16409</v>
      </c>
      <c r="T936" s="27" t="s">
        <v>107</v>
      </c>
      <c r="U936" s="12" t="s">
        <v>2063</v>
      </c>
      <c r="V936" s="256">
        <v>22.438080495356036</v>
      </c>
      <c r="W936" s="256">
        <v>106.45186360031721</v>
      </c>
    </row>
    <row r="937" spans="1:23" x14ac:dyDescent="0.2">
      <c r="A937" s="12">
        <v>0.99999899999999997</v>
      </c>
      <c r="B937" s="255">
        <v>7</v>
      </c>
      <c r="C937" s="12">
        <v>144062682</v>
      </c>
      <c r="D937" s="12">
        <v>144062697</v>
      </c>
      <c r="E937" s="12">
        <v>8</v>
      </c>
      <c r="F937" s="12" t="s">
        <v>14804</v>
      </c>
      <c r="G937" s="12">
        <v>144062546</v>
      </c>
      <c r="H937" s="12">
        <v>144062569</v>
      </c>
      <c r="I937" s="12">
        <v>2</v>
      </c>
      <c r="J937" s="12" t="s">
        <v>14805</v>
      </c>
      <c r="K937" s="12">
        <v>144062570</v>
      </c>
      <c r="L937" s="12">
        <v>144062681</v>
      </c>
      <c r="M937" s="12" t="s">
        <v>14806</v>
      </c>
      <c r="N937" s="12" t="s">
        <v>14807</v>
      </c>
      <c r="O937" s="27">
        <v>144059758</v>
      </c>
      <c r="P937" s="27">
        <v>144062921</v>
      </c>
      <c r="Q937" s="12" t="s">
        <v>40</v>
      </c>
      <c r="R937" s="12">
        <v>0</v>
      </c>
      <c r="S937" s="12" t="s">
        <v>16410</v>
      </c>
      <c r="T937" s="27" t="s">
        <v>107</v>
      </c>
      <c r="U937" s="12" t="s">
        <v>2064</v>
      </c>
      <c r="V937" s="256">
        <v>140.39009287925697</v>
      </c>
      <c r="W937" s="256">
        <v>396.26249008723238</v>
      </c>
    </row>
    <row r="938" spans="1:23" x14ac:dyDescent="0.2">
      <c r="A938" s="12">
        <v>0.99999899999999997</v>
      </c>
      <c r="B938" s="255">
        <v>7</v>
      </c>
      <c r="C938" s="12">
        <v>144062659</v>
      </c>
      <c r="D938" s="12">
        <v>144062678</v>
      </c>
      <c r="E938" s="12">
        <v>2</v>
      </c>
      <c r="F938" s="12" t="s">
        <v>14808</v>
      </c>
      <c r="G938" s="12">
        <v>144062791</v>
      </c>
      <c r="H938" s="12">
        <v>144062810</v>
      </c>
      <c r="I938" s="12">
        <v>2</v>
      </c>
      <c r="J938" s="12" t="s">
        <v>14809</v>
      </c>
      <c r="K938" s="12">
        <v>144062679</v>
      </c>
      <c r="L938" s="12">
        <v>144062790</v>
      </c>
      <c r="M938" s="12" t="s">
        <v>14810</v>
      </c>
      <c r="N938" s="12" t="s">
        <v>14811</v>
      </c>
      <c r="O938" s="27">
        <v>144059758</v>
      </c>
      <c r="P938" s="27">
        <v>144062921</v>
      </c>
      <c r="Q938" s="12" t="s">
        <v>33</v>
      </c>
      <c r="R938" s="12">
        <v>0</v>
      </c>
      <c r="S938" s="12" t="s">
        <v>16411</v>
      </c>
      <c r="T938" s="27" t="s">
        <v>107</v>
      </c>
      <c r="U938" s="12" t="s">
        <v>2065</v>
      </c>
      <c r="V938" s="256">
        <v>14.270897832817337</v>
      </c>
      <c r="W938" s="256">
        <v>45.973354480570976</v>
      </c>
    </row>
    <row r="939" spans="1:23" x14ac:dyDescent="0.2">
      <c r="A939" s="12">
        <v>0.97499999999999998</v>
      </c>
      <c r="B939" s="255">
        <v>7</v>
      </c>
      <c r="C939" s="12">
        <v>144062890</v>
      </c>
      <c r="D939" s="12">
        <v>144062908</v>
      </c>
      <c r="E939" s="12">
        <v>2</v>
      </c>
      <c r="F939" s="12" t="s">
        <v>14812</v>
      </c>
      <c r="G939" s="12">
        <v>144062757</v>
      </c>
      <c r="H939" s="12">
        <v>144062777</v>
      </c>
      <c r="I939" s="12">
        <v>2</v>
      </c>
      <c r="J939" s="12" t="s">
        <v>14813</v>
      </c>
      <c r="K939" s="12">
        <v>144062778</v>
      </c>
      <c r="L939" s="12">
        <v>144062889</v>
      </c>
      <c r="M939" s="12" t="s">
        <v>14814</v>
      </c>
      <c r="N939" s="12" t="s">
        <v>14815</v>
      </c>
      <c r="O939" s="27">
        <v>144059758</v>
      </c>
      <c r="P939" s="27">
        <v>144062921</v>
      </c>
      <c r="Q939" s="12" t="s">
        <v>40</v>
      </c>
      <c r="R939" s="12">
        <v>0</v>
      </c>
      <c r="S939" s="12" t="s">
        <v>16412</v>
      </c>
      <c r="T939" s="27" t="s">
        <v>107</v>
      </c>
      <c r="U939" s="12" t="s">
        <v>2066</v>
      </c>
      <c r="V939" s="256">
        <v>26.647058823529413</v>
      </c>
      <c r="W939" s="256">
        <v>82.56685170499604</v>
      </c>
    </row>
    <row r="940" spans="1:23" x14ac:dyDescent="0.2">
      <c r="A940" s="12">
        <v>0.99999899999999997</v>
      </c>
      <c r="B940" s="255">
        <v>7</v>
      </c>
      <c r="C940" s="12">
        <v>144062856</v>
      </c>
      <c r="D940" s="12">
        <v>144062871</v>
      </c>
      <c r="E940" s="12">
        <v>6</v>
      </c>
      <c r="F940" s="12" t="s">
        <v>14816</v>
      </c>
      <c r="G940" s="12">
        <v>144062984</v>
      </c>
      <c r="H940" s="12">
        <v>144063007</v>
      </c>
      <c r="I940" s="12">
        <v>2</v>
      </c>
      <c r="J940" s="12" t="s">
        <v>14817</v>
      </c>
      <c r="K940" s="12">
        <v>144062872</v>
      </c>
      <c r="L940" s="12">
        <v>144062983</v>
      </c>
      <c r="M940" s="12" t="s">
        <v>14818</v>
      </c>
      <c r="N940" s="12" t="s">
        <v>14819</v>
      </c>
      <c r="O940" s="27">
        <v>144059758</v>
      </c>
      <c r="P940" s="27">
        <v>144062921</v>
      </c>
      <c r="Q940" s="12" t="s">
        <v>33</v>
      </c>
      <c r="R940" s="12">
        <v>0</v>
      </c>
      <c r="S940" s="12" t="s">
        <v>16413</v>
      </c>
      <c r="T940" s="27" t="s">
        <v>107</v>
      </c>
      <c r="U940" s="12" t="s">
        <v>2067</v>
      </c>
      <c r="V940" s="256">
        <v>32.910216718266255</v>
      </c>
      <c r="W940" s="256">
        <v>104.16701030927835</v>
      </c>
    </row>
    <row r="941" spans="1:23" x14ac:dyDescent="0.2">
      <c r="A941" s="12">
        <v>0.99999899999999997</v>
      </c>
      <c r="B941" s="255">
        <v>7</v>
      </c>
      <c r="C941" s="12">
        <v>144063554</v>
      </c>
      <c r="D941" s="12">
        <v>144063571</v>
      </c>
      <c r="E941" s="12">
        <v>2</v>
      </c>
      <c r="F941" s="12" t="s">
        <v>14820</v>
      </c>
      <c r="G941" s="12">
        <v>144063420</v>
      </c>
      <c r="H941" s="12">
        <v>144063441</v>
      </c>
      <c r="I941" s="12">
        <v>2</v>
      </c>
      <c r="J941" s="12" t="s">
        <v>14821</v>
      </c>
      <c r="K941" s="12">
        <v>144063442</v>
      </c>
      <c r="L941" s="12">
        <v>144063553</v>
      </c>
      <c r="M941" s="12" t="s">
        <v>14822</v>
      </c>
      <c r="N941" s="12" t="s">
        <v>14823</v>
      </c>
      <c r="O941" s="27">
        <v>144063443</v>
      </c>
      <c r="P941" s="27">
        <v>144063510</v>
      </c>
      <c r="Q941" s="12" t="s">
        <v>40</v>
      </c>
      <c r="R941" s="12">
        <v>0</v>
      </c>
      <c r="S941" s="12" t="s">
        <v>16414</v>
      </c>
      <c r="T941" s="27" t="s">
        <v>107</v>
      </c>
      <c r="U941" s="12" t="s">
        <v>2068</v>
      </c>
      <c r="V941" s="256">
        <v>98.425696594427251</v>
      </c>
      <c r="W941" s="256">
        <v>304.54036478984932</v>
      </c>
    </row>
    <row r="942" spans="1:23" x14ac:dyDescent="0.2">
      <c r="A942" s="12">
        <v>0.99999899999999997</v>
      </c>
      <c r="B942" s="255">
        <v>7</v>
      </c>
      <c r="C942" s="12">
        <v>144063879</v>
      </c>
      <c r="D942" s="12">
        <v>144063895</v>
      </c>
      <c r="E942" s="12">
        <v>5</v>
      </c>
      <c r="F942" s="12" t="s">
        <v>14824</v>
      </c>
      <c r="G942" s="12">
        <v>144064008</v>
      </c>
      <c r="H942" s="12">
        <v>144064030</v>
      </c>
      <c r="I942" s="12">
        <v>2</v>
      </c>
      <c r="J942" s="12" t="s">
        <v>14825</v>
      </c>
      <c r="K942" s="12">
        <v>144063896</v>
      </c>
      <c r="L942" s="12">
        <v>144064007</v>
      </c>
      <c r="M942" s="12" t="s">
        <v>14826</v>
      </c>
      <c r="N942" s="12" t="s">
        <v>14827</v>
      </c>
      <c r="O942" s="27">
        <v>144063934</v>
      </c>
      <c r="P942" s="27">
        <v>144064008</v>
      </c>
      <c r="Q942" s="12" t="s">
        <v>33</v>
      </c>
      <c r="R942" s="12">
        <v>0</v>
      </c>
      <c r="S942" s="12" t="s">
        <v>16415</v>
      </c>
      <c r="T942" s="27" t="s">
        <v>107</v>
      </c>
      <c r="U942" s="12" t="s">
        <v>2069</v>
      </c>
      <c r="V942" s="256">
        <v>78.360681114551085</v>
      </c>
      <c r="W942" s="256">
        <v>259.79714512291832</v>
      </c>
    </row>
    <row r="943" spans="1:23" x14ac:dyDescent="0.2">
      <c r="A943" s="12">
        <v>0.99999899999999997</v>
      </c>
      <c r="B943" s="255">
        <v>7</v>
      </c>
      <c r="C943" s="12">
        <v>144064119</v>
      </c>
      <c r="D943" s="12">
        <v>144064135</v>
      </c>
      <c r="E943" s="12">
        <v>2</v>
      </c>
      <c r="F943" s="12" t="s">
        <v>14828</v>
      </c>
      <c r="G943" s="12">
        <v>144063984</v>
      </c>
      <c r="H943" s="12">
        <v>144064006</v>
      </c>
      <c r="I943" s="12">
        <v>2</v>
      </c>
      <c r="J943" s="12" t="s">
        <v>14829</v>
      </c>
      <c r="K943" s="12">
        <v>144064007</v>
      </c>
      <c r="L943" s="12">
        <v>144064118</v>
      </c>
      <c r="M943" s="12" t="s">
        <v>14830</v>
      </c>
      <c r="N943" s="12" t="s">
        <v>14831</v>
      </c>
      <c r="O943" s="27">
        <v>144063934</v>
      </c>
      <c r="P943" s="27">
        <v>144064008</v>
      </c>
      <c r="Q943" s="12" t="s">
        <v>40</v>
      </c>
      <c r="R943" s="12">
        <v>0</v>
      </c>
      <c r="S943" s="12" t="s">
        <v>16416</v>
      </c>
      <c r="T943" s="27" t="s">
        <v>107</v>
      </c>
      <c r="U943" s="12" t="s">
        <v>2070</v>
      </c>
      <c r="V943" s="256">
        <v>15.976780185758514</v>
      </c>
      <c r="W943" s="256">
        <v>43.865503568596353</v>
      </c>
    </row>
    <row r="944" spans="1:23" x14ac:dyDescent="0.2">
      <c r="A944" s="12">
        <v>0.97499999999999998</v>
      </c>
      <c r="B944" s="255">
        <v>7</v>
      </c>
      <c r="C944" s="12">
        <v>144064171</v>
      </c>
      <c r="D944" s="12">
        <v>144064189</v>
      </c>
      <c r="E944" s="12">
        <v>2</v>
      </c>
      <c r="F944" s="12" t="s">
        <v>14832</v>
      </c>
      <c r="G944" s="12">
        <v>144064302</v>
      </c>
      <c r="H944" s="12">
        <v>144064322</v>
      </c>
      <c r="I944" s="12">
        <v>2</v>
      </c>
      <c r="J944" s="12" t="s">
        <v>14833</v>
      </c>
      <c r="K944" s="12">
        <v>144064190</v>
      </c>
      <c r="L944" s="12">
        <v>144064301</v>
      </c>
      <c r="M944" s="12" t="s">
        <v>14834</v>
      </c>
      <c r="N944" s="12" t="s">
        <v>14835</v>
      </c>
      <c r="O944" s="27">
        <v>144064190</v>
      </c>
      <c r="P944" s="27">
        <v>144064453</v>
      </c>
      <c r="Q944" s="12" t="s">
        <v>33</v>
      </c>
      <c r="R944" s="12">
        <v>0</v>
      </c>
      <c r="S944" s="12" t="s">
        <v>16417</v>
      </c>
      <c r="T944" s="27" t="s">
        <v>107</v>
      </c>
      <c r="U944" s="12" t="s">
        <v>2071</v>
      </c>
      <c r="V944" s="256">
        <v>108.61919504643963</v>
      </c>
      <c r="W944" s="256">
        <v>333.05408406026964</v>
      </c>
    </row>
    <row r="945" spans="1:23" x14ac:dyDescent="0.2">
      <c r="A945" s="12">
        <v>0.97499999999999998</v>
      </c>
      <c r="B945" s="255">
        <v>7</v>
      </c>
      <c r="C945" s="12">
        <v>144064410</v>
      </c>
      <c r="D945" s="12">
        <v>144064428</v>
      </c>
      <c r="E945" s="12">
        <v>2</v>
      </c>
      <c r="F945" s="12" t="s">
        <v>14836</v>
      </c>
      <c r="G945" s="12">
        <v>144064277</v>
      </c>
      <c r="H945" s="12">
        <v>144064297</v>
      </c>
      <c r="I945" s="12">
        <v>2</v>
      </c>
      <c r="J945" s="12" t="s">
        <v>14837</v>
      </c>
      <c r="K945" s="12">
        <v>144064298</v>
      </c>
      <c r="L945" s="12">
        <v>144064409</v>
      </c>
      <c r="M945" s="12" t="s">
        <v>14838</v>
      </c>
      <c r="N945" s="12" t="s">
        <v>14839</v>
      </c>
      <c r="O945" s="27">
        <v>144064190</v>
      </c>
      <c r="P945" s="27">
        <v>144064453</v>
      </c>
      <c r="Q945" s="12" t="s">
        <v>40</v>
      </c>
      <c r="R945" s="12">
        <v>0</v>
      </c>
      <c r="S945" s="12" t="s">
        <v>16418</v>
      </c>
      <c r="T945" s="27" t="s">
        <v>107</v>
      </c>
      <c r="U945" s="12" t="s">
        <v>2072</v>
      </c>
      <c r="V945" s="256">
        <v>125.74303405572755</v>
      </c>
      <c r="W945" s="256">
        <v>333.17462331482949</v>
      </c>
    </row>
    <row r="946" spans="1:23" x14ac:dyDescent="0.2">
      <c r="A946" s="12">
        <v>0.99999899999999997</v>
      </c>
      <c r="B946" s="255">
        <v>7</v>
      </c>
      <c r="C946" s="12">
        <v>144064373</v>
      </c>
      <c r="D946" s="12">
        <v>144064389</v>
      </c>
      <c r="E946" s="12">
        <v>2</v>
      </c>
      <c r="F946" s="12" t="s">
        <v>14840</v>
      </c>
      <c r="G946" s="12">
        <v>144064502</v>
      </c>
      <c r="H946" s="12">
        <v>144064524</v>
      </c>
      <c r="I946" s="12">
        <v>2</v>
      </c>
      <c r="J946" s="12" t="s">
        <v>14841</v>
      </c>
      <c r="K946" s="12">
        <v>144064390</v>
      </c>
      <c r="L946" s="12">
        <v>144064501</v>
      </c>
      <c r="M946" s="12" t="s">
        <v>14842</v>
      </c>
      <c r="N946" s="12" t="s">
        <v>14843</v>
      </c>
      <c r="O946" s="27">
        <v>144064190</v>
      </c>
      <c r="P946" s="27">
        <v>144064453</v>
      </c>
      <c r="Q946" s="12" t="s">
        <v>33</v>
      </c>
      <c r="R946" s="12">
        <v>0</v>
      </c>
      <c r="S946" s="12" t="s">
        <v>16419</v>
      </c>
      <c r="T946" s="27" t="s">
        <v>107</v>
      </c>
      <c r="U946" s="12" t="s">
        <v>2073</v>
      </c>
      <c r="V946" s="256">
        <v>118.55882352941177</v>
      </c>
      <c r="W946" s="256">
        <v>366.23790642347342</v>
      </c>
    </row>
    <row r="947" spans="1:23" x14ac:dyDescent="0.2">
      <c r="A947" s="12">
        <v>0.99999899999999997</v>
      </c>
      <c r="B947" s="255">
        <v>7</v>
      </c>
      <c r="C947" s="12">
        <v>144068231</v>
      </c>
      <c r="D947" s="12">
        <v>144068248</v>
      </c>
      <c r="E947" s="12">
        <v>2</v>
      </c>
      <c r="F947" s="12" t="s">
        <v>14844</v>
      </c>
      <c r="G947" s="12">
        <v>144068361</v>
      </c>
      <c r="H947" s="12">
        <v>144068382</v>
      </c>
      <c r="I947" s="12">
        <v>2</v>
      </c>
      <c r="J947" s="12" t="s">
        <v>14845</v>
      </c>
      <c r="K947" s="12">
        <v>144068249</v>
      </c>
      <c r="L947" s="12">
        <v>144068360</v>
      </c>
      <c r="M947" s="12" t="s">
        <v>14846</v>
      </c>
      <c r="N947" s="12" t="s">
        <v>14847</v>
      </c>
      <c r="O947" s="27">
        <v>144068249</v>
      </c>
      <c r="P947" s="27">
        <v>144068419</v>
      </c>
      <c r="Q947" s="12" t="s">
        <v>33</v>
      </c>
      <c r="R947" s="12">
        <v>0</v>
      </c>
      <c r="S947" s="12" t="s">
        <v>16420</v>
      </c>
      <c r="T947" s="27" t="s">
        <v>107</v>
      </c>
      <c r="U947" s="12" t="s">
        <v>2074</v>
      </c>
      <c r="V947" s="256">
        <v>141.21981424148606</v>
      </c>
      <c r="W947" s="256">
        <v>396.80745440126884</v>
      </c>
    </row>
    <row r="948" spans="1:23" x14ac:dyDescent="0.2">
      <c r="A948" s="12">
        <v>0.99999899999999997</v>
      </c>
      <c r="B948" s="255">
        <v>7</v>
      </c>
      <c r="C948" s="12">
        <v>144068461</v>
      </c>
      <c r="D948" s="12">
        <v>144068479</v>
      </c>
      <c r="E948" s="12">
        <v>2</v>
      </c>
      <c r="F948" s="12" t="s">
        <v>14848</v>
      </c>
      <c r="G948" s="12">
        <v>144068328</v>
      </c>
      <c r="H948" s="12">
        <v>144068348</v>
      </c>
      <c r="I948" s="12">
        <v>2</v>
      </c>
      <c r="J948" s="12" t="s">
        <v>14849</v>
      </c>
      <c r="K948" s="12">
        <v>144068349</v>
      </c>
      <c r="L948" s="12">
        <v>144068460</v>
      </c>
      <c r="M948" s="12" t="s">
        <v>14850</v>
      </c>
      <c r="N948" s="12" t="s">
        <v>14851</v>
      </c>
      <c r="O948" s="27">
        <v>144068249</v>
      </c>
      <c r="P948" s="27">
        <v>144068419</v>
      </c>
      <c r="Q948" s="12" t="s">
        <v>40</v>
      </c>
      <c r="R948" s="12">
        <v>0</v>
      </c>
      <c r="S948" s="12" t="s">
        <v>16421</v>
      </c>
      <c r="T948" s="27" t="s">
        <v>107</v>
      </c>
      <c r="U948" s="12" t="s">
        <v>2075</v>
      </c>
      <c r="V948" s="256">
        <v>192.16099071207429</v>
      </c>
      <c r="W948" s="256">
        <v>632.8553528945281</v>
      </c>
    </row>
    <row r="949" spans="1:23" x14ac:dyDescent="0.2">
      <c r="A949" s="12">
        <v>0.99999899999999997</v>
      </c>
      <c r="B949" s="255">
        <v>7</v>
      </c>
      <c r="C949" s="12">
        <v>144068942</v>
      </c>
      <c r="D949" s="12">
        <v>144068960</v>
      </c>
      <c r="E949" s="12">
        <v>2</v>
      </c>
      <c r="F949" s="12" t="s">
        <v>14852</v>
      </c>
      <c r="G949" s="12">
        <v>144069073</v>
      </c>
      <c r="H949" s="12">
        <v>144069093</v>
      </c>
      <c r="I949" s="12">
        <v>2</v>
      </c>
      <c r="J949" s="12" t="s">
        <v>14853</v>
      </c>
      <c r="K949" s="12">
        <v>144068961</v>
      </c>
      <c r="L949" s="12">
        <v>144069072</v>
      </c>
      <c r="M949" s="12" t="s">
        <v>14854</v>
      </c>
      <c r="N949" s="12" t="s">
        <v>14855</v>
      </c>
      <c r="O949" s="27">
        <v>144068965</v>
      </c>
      <c r="P949" s="27">
        <v>144069127</v>
      </c>
      <c r="Q949" s="12" t="s">
        <v>33</v>
      </c>
      <c r="R949" s="12">
        <v>0</v>
      </c>
      <c r="S949" s="12" t="s">
        <v>16422</v>
      </c>
      <c r="T949" s="27" t="s">
        <v>107</v>
      </c>
      <c r="U949" s="12" t="s">
        <v>2076</v>
      </c>
      <c r="V949" s="256">
        <v>148.77863777089783</v>
      </c>
      <c r="W949" s="256">
        <v>413.6721649484536</v>
      </c>
    </row>
    <row r="950" spans="1:23" x14ac:dyDescent="0.2">
      <c r="A950" s="12">
        <v>0.99999899999999997</v>
      </c>
      <c r="B950" s="255">
        <v>7</v>
      </c>
      <c r="C950" s="12">
        <v>144069159</v>
      </c>
      <c r="D950" s="12">
        <v>144069176</v>
      </c>
      <c r="E950" s="12">
        <v>2</v>
      </c>
      <c r="F950" s="12" t="s">
        <v>14856</v>
      </c>
      <c r="G950" s="12">
        <v>144069025</v>
      </c>
      <c r="H950" s="12">
        <v>144069046</v>
      </c>
      <c r="I950" s="12">
        <v>2</v>
      </c>
      <c r="J950" s="12" t="s">
        <v>14857</v>
      </c>
      <c r="K950" s="12">
        <v>144069047</v>
      </c>
      <c r="L950" s="12">
        <v>144069158</v>
      </c>
      <c r="M950" s="12" t="s">
        <v>14858</v>
      </c>
      <c r="N950" s="12" t="s">
        <v>14859</v>
      </c>
      <c r="O950" s="27">
        <v>144068965</v>
      </c>
      <c r="P950" s="27">
        <v>144069127</v>
      </c>
      <c r="Q950" s="12" t="s">
        <v>40</v>
      </c>
      <c r="R950" s="12">
        <v>0</v>
      </c>
      <c r="S950" s="12" t="s">
        <v>16423</v>
      </c>
      <c r="T950" s="27" t="s">
        <v>107</v>
      </c>
      <c r="U950" s="12" t="s">
        <v>2077</v>
      </c>
      <c r="V950" s="256">
        <v>92.273993808049539</v>
      </c>
      <c r="W950" s="256">
        <v>284.5359238699445</v>
      </c>
    </row>
    <row r="951" spans="1:23" x14ac:dyDescent="0.2">
      <c r="A951" s="12">
        <v>0.99999899999999997</v>
      </c>
      <c r="B951" s="255">
        <v>7</v>
      </c>
      <c r="C951" s="12">
        <v>144069347</v>
      </c>
      <c r="D951" s="12">
        <v>144069364</v>
      </c>
      <c r="E951" s="12">
        <v>2</v>
      </c>
      <c r="F951" s="12" t="s">
        <v>14860</v>
      </c>
      <c r="G951" s="12">
        <v>144069477</v>
      </c>
      <c r="H951" s="12">
        <v>144069498</v>
      </c>
      <c r="I951" s="12">
        <v>2</v>
      </c>
      <c r="J951" s="12" t="s">
        <v>14861</v>
      </c>
      <c r="K951" s="12">
        <v>144069365</v>
      </c>
      <c r="L951" s="12">
        <v>144069476</v>
      </c>
      <c r="M951" s="12" t="s">
        <v>14862</v>
      </c>
      <c r="N951" s="12" t="s">
        <v>14863</v>
      </c>
      <c r="O951" s="27">
        <v>144069387</v>
      </c>
      <c r="P951" s="27">
        <v>144069526</v>
      </c>
      <c r="Q951" s="12" t="s">
        <v>33</v>
      </c>
      <c r="R951" s="12">
        <v>0</v>
      </c>
      <c r="S951" s="12" t="s">
        <v>16424</v>
      </c>
      <c r="T951" s="27" t="s">
        <v>107</v>
      </c>
      <c r="U951" s="12" t="s">
        <v>2078</v>
      </c>
      <c r="V951" s="256">
        <v>10.208978328173375</v>
      </c>
      <c r="W951" s="256">
        <v>34.355749405233944</v>
      </c>
    </row>
    <row r="952" spans="1:23" x14ac:dyDescent="0.2">
      <c r="A952" s="12">
        <v>0.99999899999999997</v>
      </c>
      <c r="B952" s="255">
        <v>7</v>
      </c>
      <c r="C952" s="12">
        <v>144069588</v>
      </c>
      <c r="D952" s="12">
        <v>144069605</v>
      </c>
      <c r="E952" s="12">
        <v>2</v>
      </c>
      <c r="F952" s="12" t="s">
        <v>14864</v>
      </c>
      <c r="G952" s="12">
        <v>144069454</v>
      </c>
      <c r="H952" s="12">
        <v>144069475</v>
      </c>
      <c r="I952" s="12">
        <v>2</v>
      </c>
      <c r="J952" s="12" t="s">
        <v>14865</v>
      </c>
      <c r="K952" s="12">
        <v>144069476</v>
      </c>
      <c r="L952" s="12">
        <v>144069587</v>
      </c>
      <c r="M952" s="12" t="s">
        <v>14866</v>
      </c>
      <c r="N952" s="12" t="s">
        <v>14867</v>
      </c>
      <c r="O952" s="27">
        <v>144069387</v>
      </c>
      <c r="P952" s="27">
        <v>144069526</v>
      </c>
      <c r="Q952" s="12" t="s">
        <v>40</v>
      </c>
      <c r="R952" s="12">
        <v>0</v>
      </c>
      <c r="S952" s="12" t="s">
        <v>16425</v>
      </c>
      <c r="T952" s="27" t="s">
        <v>107</v>
      </c>
      <c r="U952" s="12" t="s">
        <v>2079</v>
      </c>
      <c r="V952" s="256">
        <v>114.58668730650155</v>
      </c>
      <c r="W952" s="256">
        <v>305.01586042823158</v>
      </c>
    </row>
    <row r="953" spans="1:23" x14ac:dyDescent="0.2">
      <c r="A953" s="12">
        <v>0.99999899999999997</v>
      </c>
      <c r="B953" s="255">
        <v>7</v>
      </c>
      <c r="C953" s="12">
        <v>144069883</v>
      </c>
      <c r="D953" s="12">
        <v>144069901</v>
      </c>
      <c r="E953" s="12">
        <v>2</v>
      </c>
      <c r="F953" s="12" t="s">
        <v>14868</v>
      </c>
      <c r="G953" s="12">
        <v>144069750</v>
      </c>
      <c r="H953" s="12">
        <v>144069770</v>
      </c>
      <c r="I953" s="12">
        <v>2</v>
      </c>
      <c r="J953" s="12" t="s">
        <v>14869</v>
      </c>
      <c r="K953" s="12">
        <v>144069771</v>
      </c>
      <c r="L953" s="12">
        <v>144069882</v>
      </c>
      <c r="M953" s="12" t="s">
        <v>14870</v>
      </c>
      <c r="N953" s="12" t="s">
        <v>14871</v>
      </c>
      <c r="O953" s="27">
        <v>144069771</v>
      </c>
      <c r="P953" s="27">
        <v>144069855</v>
      </c>
      <c r="Q953" s="12" t="s">
        <v>40</v>
      </c>
      <c r="R953" s="12">
        <v>0</v>
      </c>
      <c r="S953" s="12" t="s">
        <v>16426</v>
      </c>
      <c r="T953" s="27" t="s">
        <v>107</v>
      </c>
      <c r="U953" s="12" t="s">
        <v>2080</v>
      </c>
      <c r="V953" s="256">
        <v>72.733746130030966</v>
      </c>
      <c r="W953" s="256">
        <v>175.44678826328311</v>
      </c>
    </row>
    <row r="954" spans="1:23" x14ac:dyDescent="0.2">
      <c r="A954" s="12">
        <v>0.99999899999999997</v>
      </c>
      <c r="B954" s="255">
        <v>7</v>
      </c>
      <c r="C954" s="12">
        <v>144070263</v>
      </c>
      <c r="D954" s="12">
        <v>144070281</v>
      </c>
      <c r="E954" s="12">
        <v>2</v>
      </c>
      <c r="F954" s="12" t="s">
        <v>14872</v>
      </c>
      <c r="G954" s="12">
        <v>144070394</v>
      </c>
      <c r="H954" s="12">
        <v>144070414</v>
      </c>
      <c r="I954" s="12">
        <v>2</v>
      </c>
      <c r="J954" s="12" t="s">
        <v>14873</v>
      </c>
      <c r="K954" s="12">
        <v>144070282</v>
      </c>
      <c r="L954" s="12">
        <v>144070393</v>
      </c>
      <c r="M954" s="12" t="s">
        <v>14874</v>
      </c>
      <c r="N954" s="12" t="s">
        <v>14875</v>
      </c>
      <c r="O954" s="27">
        <v>144070283</v>
      </c>
      <c r="P954" s="27">
        <v>144070382</v>
      </c>
      <c r="Q954" s="12" t="s">
        <v>33</v>
      </c>
      <c r="R954" s="12">
        <v>0</v>
      </c>
      <c r="S954" s="12" t="s">
        <v>16427</v>
      </c>
      <c r="T954" s="27" t="s">
        <v>107</v>
      </c>
      <c r="U954" s="12" t="s">
        <v>2081</v>
      </c>
      <c r="V954" s="256">
        <v>22.041795665634673</v>
      </c>
      <c r="W954" s="256">
        <v>63.551784298176052</v>
      </c>
    </row>
    <row r="955" spans="1:23" x14ac:dyDescent="0.2">
      <c r="A955" s="12">
        <v>0.99999899999999997</v>
      </c>
      <c r="B955" s="255">
        <v>7</v>
      </c>
      <c r="C955" s="12">
        <v>144071801</v>
      </c>
      <c r="D955" s="12">
        <v>144071818</v>
      </c>
      <c r="E955" s="12">
        <v>7</v>
      </c>
      <c r="F955" s="12" t="s">
        <v>14876</v>
      </c>
      <c r="G955" s="12">
        <v>144071931</v>
      </c>
      <c r="H955" s="12">
        <v>144071952</v>
      </c>
      <c r="I955" s="12">
        <v>2</v>
      </c>
      <c r="J955" s="12" t="s">
        <v>14877</v>
      </c>
      <c r="K955" s="12">
        <v>144071819</v>
      </c>
      <c r="L955" s="12">
        <v>144071930</v>
      </c>
      <c r="M955" s="12" t="s">
        <v>14878</v>
      </c>
      <c r="N955" s="12" t="s">
        <v>14879</v>
      </c>
      <c r="O955" s="27">
        <v>144071820</v>
      </c>
      <c r="P955" s="27">
        <v>144071987</v>
      </c>
      <c r="Q955" s="12" t="s">
        <v>33</v>
      </c>
      <c r="R955" s="12">
        <v>0</v>
      </c>
      <c r="S955" s="12" t="s">
        <v>16428</v>
      </c>
      <c r="T955" s="27" t="s">
        <v>107</v>
      </c>
      <c r="U955" s="12" t="s">
        <v>2082</v>
      </c>
      <c r="V955" s="256">
        <v>154.96130030959753</v>
      </c>
      <c r="W955" s="256">
        <v>512.91324345757334</v>
      </c>
    </row>
    <row r="956" spans="1:23" x14ac:dyDescent="0.2">
      <c r="A956" s="12">
        <v>0.99999899999999997</v>
      </c>
      <c r="B956" s="255">
        <v>7</v>
      </c>
      <c r="C956" s="12">
        <v>144072019</v>
      </c>
      <c r="D956" s="12">
        <v>144072037</v>
      </c>
      <c r="E956" s="12">
        <v>3</v>
      </c>
      <c r="F956" s="12" t="s">
        <v>14880</v>
      </c>
      <c r="G956" s="12">
        <v>144071886</v>
      </c>
      <c r="H956" s="12">
        <v>144071906</v>
      </c>
      <c r="I956" s="12">
        <v>2</v>
      </c>
      <c r="J956" s="12" t="s">
        <v>14881</v>
      </c>
      <c r="K956" s="12">
        <v>144071907</v>
      </c>
      <c r="L956" s="12">
        <v>144072018</v>
      </c>
      <c r="M956" s="12" t="s">
        <v>14882</v>
      </c>
      <c r="N956" s="12" t="s">
        <v>14883</v>
      </c>
      <c r="O956" s="27">
        <v>144071820</v>
      </c>
      <c r="P956" s="27">
        <v>144071987</v>
      </c>
      <c r="Q956" s="12" t="s">
        <v>40</v>
      </c>
      <c r="R956" s="12">
        <v>0</v>
      </c>
      <c r="S956" s="12" t="s">
        <v>16429</v>
      </c>
      <c r="T956" s="27" t="s">
        <v>107</v>
      </c>
      <c r="U956" s="12" t="s">
        <v>2083</v>
      </c>
      <c r="V956" s="256">
        <v>5.9953560371517032</v>
      </c>
      <c r="W956" s="256">
        <v>22.056304520222046</v>
      </c>
    </row>
    <row r="957" spans="1:23" x14ac:dyDescent="0.2">
      <c r="A957" s="12">
        <v>0.99999899999999997</v>
      </c>
      <c r="B957" s="255">
        <v>7</v>
      </c>
      <c r="C957" s="12">
        <v>144072574</v>
      </c>
      <c r="D957" s="12">
        <v>144072593</v>
      </c>
      <c r="E957" s="12">
        <v>2</v>
      </c>
      <c r="F957" s="12" t="s">
        <v>14884</v>
      </c>
      <c r="G957" s="12">
        <v>144072706</v>
      </c>
      <c r="H957" s="12">
        <v>144072725</v>
      </c>
      <c r="I957" s="12">
        <v>2</v>
      </c>
      <c r="J957" s="12" t="s">
        <v>14885</v>
      </c>
      <c r="K957" s="12">
        <v>144072594</v>
      </c>
      <c r="L957" s="12">
        <v>144072705</v>
      </c>
      <c r="M957" s="12" t="s">
        <v>14886</v>
      </c>
      <c r="N957" s="12" t="s">
        <v>14887</v>
      </c>
      <c r="O957" s="27">
        <v>144072602</v>
      </c>
      <c r="P957" s="27">
        <v>144072773</v>
      </c>
      <c r="Q957" s="12" t="s">
        <v>33</v>
      </c>
      <c r="R957" s="12">
        <v>0</v>
      </c>
      <c r="S957" s="12" t="s">
        <v>16430</v>
      </c>
      <c r="T957" s="27" t="s">
        <v>107</v>
      </c>
      <c r="U957" s="12" t="s">
        <v>2084</v>
      </c>
      <c r="V957" s="256">
        <v>178.54953560371516</v>
      </c>
      <c r="W957" s="256">
        <v>537.74940523394127</v>
      </c>
    </row>
    <row r="958" spans="1:23" x14ac:dyDescent="0.2">
      <c r="A958" s="12">
        <v>0.99999899999999997</v>
      </c>
      <c r="B958" s="255">
        <v>7</v>
      </c>
      <c r="C958" s="12">
        <v>144072817</v>
      </c>
      <c r="D958" s="12">
        <v>144072833</v>
      </c>
      <c r="E958" s="12">
        <v>2</v>
      </c>
      <c r="F958" s="12" t="s">
        <v>14888</v>
      </c>
      <c r="G958" s="12">
        <v>144072682</v>
      </c>
      <c r="H958" s="12">
        <v>144072704</v>
      </c>
      <c r="I958" s="12">
        <v>2</v>
      </c>
      <c r="J958" s="12" t="s">
        <v>14889</v>
      </c>
      <c r="K958" s="12">
        <v>144072705</v>
      </c>
      <c r="L958" s="12">
        <v>144072816</v>
      </c>
      <c r="M958" s="12" t="s">
        <v>14890</v>
      </c>
      <c r="N958" s="12" t="s">
        <v>14891</v>
      </c>
      <c r="O958" s="27">
        <v>144072602</v>
      </c>
      <c r="P958" s="27">
        <v>144072773</v>
      </c>
      <c r="Q958" s="12" t="s">
        <v>40</v>
      </c>
      <c r="R958" s="12">
        <v>0</v>
      </c>
      <c r="S958" s="12" t="s">
        <v>16431</v>
      </c>
      <c r="T958" s="27" t="s">
        <v>107</v>
      </c>
      <c r="U958" s="12" t="s">
        <v>2085</v>
      </c>
      <c r="V958" s="256">
        <v>35.291021671826627</v>
      </c>
      <c r="W958" s="256">
        <v>129.99143536875496</v>
      </c>
    </row>
    <row r="959" spans="1:23" x14ac:dyDescent="0.2">
      <c r="A959" s="12">
        <v>0.99999899999999997</v>
      </c>
      <c r="B959" s="255">
        <v>7</v>
      </c>
      <c r="C959" s="12">
        <v>144074320</v>
      </c>
      <c r="D959" s="12">
        <v>144074337</v>
      </c>
      <c r="E959" s="12">
        <v>2</v>
      </c>
      <c r="F959" s="12" t="s">
        <v>14892</v>
      </c>
      <c r="G959" s="12">
        <v>144074186</v>
      </c>
      <c r="H959" s="12">
        <v>144074207</v>
      </c>
      <c r="I959" s="12">
        <v>2</v>
      </c>
      <c r="J959" s="12" t="s">
        <v>14893</v>
      </c>
      <c r="K959" s="12">
        <v>144074208</v>
      </c>
      <c r="L959" s="12">
        <v>144074319</v>
      </c>
      <c r="M959" s="12" t="s">
        <v>14894</v>
      </c>
      <c r="N959" s="12" t="s">
        <v>14895</v>
      </c>
      <c r="O959" s="27">
        <v>144074208</v>
      </c>
      <c r="P959" s="27">
        <v>144074288</v>
      </c>
      <c r="Q959" s="12" t="s">
        <v>40</v>
      </c>
      <c r="R959" s="12">
        <v>0</v>
      </c>
      <c r="S959" s="12" t="s">
        <v>16432</v>
      </c>
      <c r="T959" s="27" t="s">
        <v>107</v>
      </c>
      <c r="U959" s="12" t="s">
        <v>2086</v>
      </c>
      <c r="V959" s="256">
        <v>124.46439628482972</v>
      </c>
      <c r="W959" s="256">
        <v>589.5973037272006</v>
      </c>
    </row>
    <row r="960" spans="1:23" x14ac:dyDescent="0.2">
      <c r="A960" s="12">
        <v>0.99999899999999997</v>
      </c>
      <c r="B960" s="255">
        <v>7</v>
      </c>
      <c r="C960" s="12">
        <v>144075828</v>
      </c>
      <c r="D960" s="12">
        <v>144075847</v>
      </c>
      <c r="E960" s="12">
        <v>1</v>
      </c>
      <c r="F960" s="12" t="s">
        <v>14896</v>
      </c>
      <c r="G960" s="12">
        <v>144075960</v>
      </c>
      <c r="H960" s="12">
        <v>144075979</v>
      </c>
      <c r="I960" s="12">
        <v>1</v>
      </c>
      <c r="J960" s="12" t="s">
        <v>14897</v>
      </c>
      <c r="K960" s="12">
        <v>144075848</v>
      </c>
      <c r="L960" s="12">
        <v>144075959</v>
      </c>
      <c r="M960" s="12" t="s">
        <v>14898</v>
      </c>
      <c r="N960" s="12" t="s">
        <v>14899</v>
      </c>
      <c r="O960" s="27">
        <v>144075850</v>
      </c>
      <c r="P960" s="27">
        <v>144075964</v>
      </c>
      <c r="Q960" s="12" t="s">
        <v>33</v>
      </c>
      <c r="R960" s="12">
        <v>0</v>
      </c>
      <c r="S960" s="12" t="s">
        <v>16433</v>
      </c>
      <c r="T960" s="27" t="s">
        <v>107</v>
      </c>
      <c r="U960" s="12" t="s">
        <v>2087</v>
      </c>
      <c r="V960" s="256">
        <v>52.712074303405572</v>
      </c>
      <c r="W960" s="256">
        <v>137.90943695479777</v>
      </c>
    </row>
    <row r="961" spans="1:23" x14ac:dyDescent="0.2">
      <c r="A961" s="12">
        <v>0.99999899999999997</v>
      </c>
      <c r="B961" s="255">
        <v>7</v>
      </c>
      <c r="C961" s="12">
        <v>144076071</v>
      </c>
      <c r="D961" s="12">
        <v>144076089</v>
      </c>
      <c r="E961" s="12">
        <v>2</v>
      </c>
      <c r="F961" s="12" t="s">
        <v>14900</v>
      </c>
      <c r="G961" s="12">
        <v>144075938</v>
      </c>
      <c r="H961" s="12">
        <v>144075958</v>
      </c>
      <c r="I961" s="12">
        <v>1</v>
      </c>
      <c r="J961" s="12" t="s">
        <v>14901</v>
      </c>
      <c r="K961" s="12">
        <v>144075959</v>
      </c>
      <c r="L961" s="12">
        <v>144076070</v>
      </c>
      <c r="M961" s="12" t="s">
        <v>14902</v>
      </c>
      <c r="N961" s="12" t="s">
        <v>14903</v>
      </c>
      <c r="O961" s="27">
        <v>144075850</v>
      </c>
      <c r="P961" s="27">
        <v>144075964</v>
      </c>
      <c r="Q961" s="12" t="s">
        <v>40</v>
      </c>
      <c r="R961" s="12">
        <v>0</v>
      </c>
      <c r="S961" s="12" t="s">
        <v>16434</v>
      </c>
      <c r="T961" s="27" t="s">
        <v>107</v>
      </c>
      <c r="U961" s="12" t="s">
        <v>2088</v>
      </c>
      <c r="V961" s="256">
        <v>46.701238390092882</v>
      </c>
      <c r="W961" s="256">
        <v>161.29706582077716</v>
      </c>
    </row>
    <row r="962" spans="1:23" x14ac:dyDescent="0.2">
      <c r="A962" s="12">
        <v>0.99999899999999997</v>
      </c>
      <c r="B962" s="255">
        <v>7</v>
      </c>
      <c r="C962" s="12">
        <v>144076967</v>
      </c>
      <c r="D962" s="12">
        <v>144076984</v>
      </c>
      <c r="E962" s="12">
        <v>2</v>
      </c>
      <c r="F962" s="12" t="s">
        <v>14904</v>
      </c>
      <c r="G962" s="12">
        <v>144077097</v>
      </c>
      <c r="H962" s="12">
        <v>144077118</v>
      </c>
      <c r="I962" s="12">
        <v>1</v>
      </c>
      <c r="J962" s="12" t="s">
        <v>14905</v>
      </c>
      <c r="K962" s="12">
        <v>144076985</v>
      </c>
      <c r="L962" s="12">
        <v>144077096</v>
      </c>
      <c r="M962" s="12" t="s">
        <v>14906</v>
      </c>
      <c r="N962" s="12" t="s">
        <v>14907</v>
      </c>
      <c r="O962" s="27">
        <v>144076987</v>
      </c>
      <c r="P962" s="27">
        <v>144077154</v>
      </c>
      <c r="Q962" s="12" t="s">
        <v>33</v>
      </c>
      <c r="R962" s="12">
        <v>0</v>
      </c>
      <c r="S962" s="12" t="s">
        <v>16435</v>
      </c>
      <c r="T962" s="27" t="s">
        <v>107</v>
      </c>
      <c r="U962" s="12" t="s">
        <v>2089</v>
      </c>
      <c r="V962" s="256">
        <v>53.38544891640867</v>
      </c>
      <c r="W962" s="256">
        <v>114.03124504361618</v>
      </c>
    </row>
    <row r="963" spans="1:23" x14ac:dyDescent="0.2">
      <c r="A963" s="12">
        <v>0.99999899999999997</v>
      </c>
      <c r="B963" s="255">
        <v>7</v>
      </c>
      <c r="C963" s="12">
        <v>144077191</v>
      </c>
      <c r="D963" s="12">
        <v>144077207</v>
      </c>
      <c r="E963" s="12">
        <v>1</v>
      </c>
      <c r="F963" s="12" t="s">
        <v>14908</v>
      </c>
      <c r="G963" s="12">
        <v>144077056</v>
      </c>
      <c r="H963" s="12">
        <v>144077078</v>
      </c>
      <c r="I963" s="12">
        <v>0</v>
      </c>
      <c r="J963" s="12" t="s">
        <v>14909</v>
      </c>
      <c r="K963" s="12">
        <v>144077079</v>
      </c>
      <c r="L963" s="12">
        <v>144077190</v>
      </c>
      <c r="M963" s="12" t="s">
        <v>14910</v>
      </c>
      <c r="N963" s="12" t="s">
        <v>14911</v>
      </c>
      <c r="O963" s="27">
        <v>144076987</v>
      </c>
      <c r="P963" s="27">
        <v>144077154</v>
      </c>
      <c r="Q963" s="12" t="s">
        <v>40</v>
      </c>
      <c r="R963" s="12">
        <v>0</v>
      </c>
      <c r="S963" s="12" t="s">
        <v>16436</v>
      </c>
      <c r="T963" s="27" t="s">
        <v>107</v>
      </c>
      <c r="U963" s="12" t="s">
        <v>2090</v>
      </c>
      <c r="V963" s="256">
        <v>64.459752321981426</v>
      </c>
      <c r="W963" s="256">
        <v>159.1279936558287</v>
      </c>
    </row>
    <row r="964" spans="1:23" x14ac:dyDescent="0.2">
      <c r="A964" s="12">
        <v>0.99999899999999997</v>
      </c>
      <c r="B964" s="255">
        <v>7</v>
      </c>
      <c r="C964" s="12">
        <v>144077191</v>
      </c>
      <c r="D964" s="12">
        <v>144077207</v>
      </c>
      <c r="E964" s="12">
        <v>1</v>
      </c>
      <c r="F964" s="12" t="s">
        <v>14908</v>
      </c>
      <c r="G964" s="12">
        <v>144077056</v>
      </c>
      <c r="H964" s="12">
        <v>144077078</v>
      </c>
      <c r="I964" s="12">
        <v>0</v>
      </c>
      <c r="J964" s="12" t="s">
        <v>14912</v>
      </c>
      <c r="K964" s="12">
        <v>144077079</v>
      </c>
      <c r="L964" s="12">
        <v>144077190</v>
      </c>
      <c r="M964" s="12" t="s">
        <v>14910</v>
      </c>
      <c r="N964" s="12" t="s">
        <v>14913</v>
      </c>
      <c r="O964" s="27">
        <v>144076987</v>
      </c>
      <c r="P964" s="27">
        <v>144077154</v>
      </c>
      <c r="Q964" s="12" t="s">
        <v>40</v>
      </c>
      <c r="R964" s="12">
        <v>0</v>
      </c>
      <c r="S964" s="12" t="s">
        <v>16436</v>
      </c>
      <c r="T964" s="27" t="s">
        <v>107</v>
      </c>
      <c r="U964" s="12" t="s">
        <v>2091</v>
      </c>
      <c r="V964" s="256">
        <v>64.459752321981426</v>
      </c>
      <c r="W964" s="256">
        <v>159.1279936558287</v>
      </c>
    </row>
    <row r="965" spans="1:23" x14ac:dyDescent="0.2">
      <c r="A965" s="12">
        <v>0.99999899999999997</v>
      </c>
      <c r="B965" s="255">
        <v>16</v>
      </c>
      <c r="C965" s="12">
        <v>30199977</v>
      </c>
      <c r="D965" s="12">
        <v>30199996</v>
      </c>
      <c r="E965" s="12">
        <v>3</v>
      </c>
      <c r="F965" s="12" t="s">
        <v>14914</v>
      </c>
      <c r="G965" s="12">
        <v>30200109</v>
      </c>
      <c r="H965" s="12">
        <v>30200128</v>
      </c>
      <c r="I965" s="12">
        <v>2</v>
      </c>
      <c r="J965" s="12" t="s">
        <v>14915</v>
      </c>
      <c r="K965" s="12">
        <v>30199997</v>
      </c>
      <c r="L965" s="12">
        <v>30200108</v>
      </c>
      <c r="M965" s="12" t="s">
        <v>14916</v>
      </c>
      <c r="N965" s="12" t="s">
        <v>14917</v>
      </c>
      <c r="O965" s="27">
        <v>30200000</v>
      </c>
      <c r="P965" s="27">
        <v>30200580</v>
      </c>
      <c r="Q965" s="12" t="s">
        <v>33</v>
      </c>
      <c r="R965" s="12">
        <v>0</v>
      </c>
      <c r="S965" s="12" t="s">
        <v>16437</v>
      </c>
      <c r="T965" s="27" t="s">
        <v>84</v>
      </c>
      <c r="U965" s="12" t="s">
        <v>2092</v>
      </c>
      <c r="V965" s="256">
        <v>114.80340557275542</v>
      </c>
      <c r="W965" s="256">
        <v>288.30642347343377</v>
      </c>
    </row>
    <row r="966" spans="1:23" x14ac:dyDescent="0.2">
      <c r="A966" s="12">
        <v>0.97499999999999998</v>
      </c>
      <c r="B966" s="255">
        <v>16</v>
      </c>
      <c r="C966" s="12">
        <v>30200207</v>
      </c>
      <c r="D966" s="12">
        <v>30200223</v>
      </c>
      <c r="E966" s="12">
        <v>2</v>
      </c>
      <c r="F966" s="12" t="s">
        <v>14918</v>
      </c>
      <c r="G966" s="12">
        <v>30200072</v>
      </c>
      <c r="H966" s="12">
        <v>30200094</v>
      </c>
      <c r="I966" s="12">
        <v>2</v>
      </c>
      <c r="J966" s="12" t="s">
        <v>14919</v>
      </c>
      <c r="K966" s="12">
        <v>30200095</v>
      </c>
      <c r="L966" s="12">
        <v>30200206</v>
      </c>
      <c r="M966" s="12" t="s">
        <v>14920</v>
      </c>
      <c r="N966" s="12" t="s">
        <v>14921</v>
      </c>
      <c r="O966" s="27">
        <v>30200000</v>
      </c>
      <c r="P966" s="27">
        <v>30200580</v>
      </c>
      <c r="Q966" s="12" t="s">
        <v>40</v>
      </c>
      <c r="R966" s="12">
        <v>0</v>
      </c>
      <c r="S966" s="12" t="s">
        <v>16438</v>
      </c>
      <c r="T966" s="27" t="s">
        <v>84</v>
      </c>
      <c r="U966" s="12" t="s">
        <v>2093</v>
      </c>
      <c r="V966" s="256">
        <v>37.823529411764703</v>
      </c>
      <c r="W966" s="256">
        <v>59.99444885011895</v>
      </c>
    </row>
    <row r="967" spans="1:23" x14ac:dyDescent="0.2">
      <c r="A967" s="12">
        <v>0.97499999999999998</v>
      </c>
      <c r="B967" s="255">
        <v>16</v>
      </c>
      <c r="C967" s="12">
        <v>30200187</v>
      </c>
      <c r="D967" s="12">
        <v>30200202</v>
      </c>
      <c r="E967" s="12">
        <v>2</v>
      </c>
      <c r="F967" s="12" t="s">
        <v>14922</v>
      </c>
      <c r="G967" s="12">
        <v>30200315</v>
      </c>
      <c r="H967" s="12">
        <v>30200338</v>
      </c>
      <c r="I967" s="12">
        <v>2</v>
      </c>
      <c r="J967" s="12" t="s">
        <v>14923</v>
      </c>
      <c r="K967" s="12">
        <v>30200203</v>
      </c>
      <c r="L967" s="12">
        <v>30200314</v>
      </c>
      <c r="M967" s="12" t="s">
        <v>14924</v>
      </c>
      <c r="N967" s="12" t="s">
        <v>14925</v>
      </c>
      <c r="O967" s="27">
        <v>30200176</v>
      </c>
      <c r="P967" s="27">
        <v>30200290</v>
      </c>
      <c r="Q967" s="12" t="s">
        <v>33</v>
      </c>
      <c r="R967" s="12">
        <v>0</v>
      </c>
      <c r="S967" s="12" t="s">
        <v>16439</v>
      </c>
      <c r="T967" s="27" t="s">
        <v>84</v>
      </c>
      <c r="U967" s="12" t="s">
        <v>2094</v>
      </c>
      <c r="V967" s="256">
        <v>99.164086687306508</v>
      </c>
      <c r="W967" s="256">
        <v>254.90499603489295</v>
      </c>
    </row>
    <row r="968" spans="1:23" x14ac:dyDescent="0.2">
      <c r="A968" s="12">
        <v>0.99999899999999997</v>
      </c>
      <c r="B968" s="255">
        <v>16</v>
      </c>
      <c r="C968" s="12">
        <v>30200404</v>
      </c>
      <c r="D968" s="12">
        <v>30200422</v>
      </c>
      <c r="E968" s="12">
        <v>2</v>
      </c>
      <c r="F968" s="12" t="s">
        <v>14926</v>
      </c>
      <c r="G968" s="12">
        <v>30200271</v>
      </c>
      <c r="H968" s="12">
        <v>30200291</v>
      </c>
      <c r="I968" s="12">
        <v>2</v>
      </c>
      <c r="J968" s="12" t="s">
        <v>14927</v>
      </c>
      <c r="K968" s="12">
        <v>30200292</v>
      </c>
      <c r="L968" s="12">
        <v>30200403</v>
      </c>
      <c r="M968" s="12" t="s">
        <v>14928</v>
      </c>
      <c r="N968" s="12" t="s">
        <v>14929</v>
      </c>
      <c r="O968" s="27">
        <v>30200000</v>
      </c>
      <c r="P968" s="27">
        <v>30200580</v>
      </c>
      <c r="Q968" s="12" t="s">
        <v>40</v>
      </c>
      <c r="R968" s="12">
        <v>0</v>
      </c>
      <c r="S968" s="12" t="s">
        <v>16440</v>
      </c>
      <c r="T968" s="27" t="s">
        <v>84</v>
      </c>
      <c r="U968" s="12" t="s">
        <v>2095</v>
      </c>
      <c r="V968" s="256">
        <v>74.273993808049539</v>
      </c>
      <c r="W968" s="256">
        <v>184.90182394924662</v>
      </c>
    </row>
    <row r="969" spans="1:23" x14ac:dyDescent="0.2">
      <c r="A969" s="12">
        <v>0.99999899999999997</v>
      </c>
      <c r="B969" s="255">
        <v>16</v>
      </c>
      <c r="C969" s="12">
        <v>30200383</v>
      </c>
      <c r="D969" s="12">
        <v>30200401</v>
      </c>
      <c r="E969" s="12">
        <v>2</v>
      </c>
      <c r="F969" s="12" t="s">
        <v>14930</v>
      </c>
      <c r="G969" s="12">
        <v>30200514</v>
      </c>
      <c r="H969" s="12">
        <v>30200534</v>
      </c>
      <c r="I969" s="12">
        <v>2</v>
      </c>
      <c r="J969" s="12" t="s">
        <v>14931</v>
      </c>
      <c r="K969" s="12">
        <v>30200402</v>
      </c>
      <c r="L969" s="12">
        <v>30200513</v>
      </c>
      <c r="M969" s="12" t="s">
        <v>14932</v>
      </c>
      <c r="N969" s="12" t="s">
        <v>14933</v>
      </c>
      <c r="O969" s="27">
        <v>30200000</v>
      </c>
      <c r="P969" s="27">
        <v>30200580</v>
      </c>
      <c r="Q969" s="12" t="s">
        <v>33</v>
      </c>
      <c r="R969" s="12">
        <v>0</v>
      </c>
      <c r="S969" s="12" t="s">
        <v>16441</v>
      </c>
      <c r="T969" s="27" t="s">
        <v>84</v>
      </c>
      <c r="U969" s="12" t="s">
        <v>2096</v>
      </c>
      <c r="V969" s="256">
        <v>50.131578947368418</v>
      </c>
      <c r="W969" s="256">
        <v>129.75495638382236</v>
      </c>
    </row>
    <row r="970" spans="1:23" x14ac:dyDescent="0.2">
      <c r="A970" s="12">
        <v>0.99999899999999997</v>
      </c>
      <c r="B970" s="255">
        <v>16</v>
      </c>
      <c r="C970" s="12">
        <v>30200625</v>
      </c>
      <c r="D970" s="12">
        <v>30200643</v>
      </c>
      <c r="E970" s="12">
        <v>3</v>
      </c>
      <c r="F970" s="12" t="s">
        <v>14934</v>
      </c>
      <c r="G970" s="12">
        <v>30200492</v>
      </c>
      <c r="H970" s="12">
        <v>30200512</v>
      </c>
      <c r="I970" s="12">
        <v>2</v>
      </c>
      <c r="J970" s="12" t="s">
        <v>14935</v>
      </c>
      <c r="K970" s="12">
        <v>30200513</v>
      </c>
      <c r="L970" s="12">
        <v>30200624</v>
      </c>
      <c r="M970" s="12" t="s">
        <v>14936</v>
      </c>
      <c r="N970" s="12" t="s">
        <v>14937</v>
      </c>
      <c r="O970" s="27">
        <v>30200000</v>
      </c>
      <c r="P970" s="27">
        <v>30200580</v>
      </c>
      <c r="Q970" s="12" t="s">
        <v>40</v>
      </c>
      <c r="R970" s="12">
        <v>0</v>
      </c>
      <c r="S970" s="12" t="s">
        <v>16442</v>
      </c>
      <c r="T970" s="27" t="s">
        <v>84</v>
      </c>
      <c r="U970" s="12" t="s">
        <v>2097</v>
      </c>
      <c r="V970" s="256">
        <v>115.42724458204334</v>
      </c>
      <c r="W970" s="256">
        <v>270.77827121332274</v>
      </c>
    </row>
    <row r="971" spans="1:23" x14ac:dyDescent="0.2">
      <c r="A971" s="12">
        <v>0.99999899999999997</v>
      </c>
      <c r="B971" s="255">
        <v>16</v>
      </c>
      <c r="C971" s="12">
        <v>30196495</v>
      </c>
      <c r="D971" s="12">
        <v>30196514</v>
      </c>
      <c r="E971" s="12">
        <v>1</v>
      </c>
      <c r="F971" s="12" t="s">
        <v>14938</v>
      </c>
      <c r="G971" s="12">
        <v>30196627</v>
      </c>
      <c r="H971" s="12">
        <v>30196646</v>
      </c>
      <c r="I971" s="12">
        <v>1</v>
      </c>
      <c r="J971" s="12" t="s">
        <v>14939</v>
      </c>
      <c r="K971" s="12">
        <v>30196515</v>
      </c>
      <c r="L971" s="12">
        <v>30196626</v>
      </c>
      <c r="M971" s="12" t="s">
        <v>14940</v>
      </c>
      <c r="N971" s="12" t="s">
        <v>14941</v>
      </c>
      <c r="O971" s="27">
        <v>30196526</v>
      </c>
      <c r="P971" s="27">
        <v>30196733</v>
      </c>
      <c r="Q971" s="12" t="s">
        <v>33</v>
      </c>
      <c r="R971" s="12">
        <v>0</v>
      </c>
      <c r="S971" s="12" t="s">
        <v>16443</v>
      </c>
      <c r="T971" s="27" t="s">
        <v>84</v>
      </c>
      <c r="U971" s="12" t="s">
        <v>2098</v>
      </c>
      <c r="V971" s="256">
        <v>13.561919504643964</v>
      </c>
      <c r="W971" s="256">
        <v>31.121332275971451</v>
      </c>
    </row>
    <row r="972" spans="1:23" x14ac:dyDescent="0.2">
      <c r="A972" s="12">
        <v>0.97499999999999998</v>
      </c>
      <c r="B972" s="255">
        <v>16</v>
      </c>
      <c r="C972" s="12">
        <v>30196730</v>
      </c>
      <c r="D972" s="12">
        <v>30196745</v>
      </c>
      <c r="E972" s="12">
        <v>7</v>
      </c>
      <c r="F972" s="12" t="s">
        <v>14942</v>
      </c>
      <c r="G972" s="12">
        <v>30196594</v>
      </c>
      <c r="H972" s="12">
        <v>30196617</v>
      </c>
      <c r="I972" s="12">
        <v>1</v>
      </c>
      <c r="J972" s="12" t="s">
        <v>14943</v>
      </c>
      <c r="K972" s="12">
        <v>30196618</v>
      </c>
      <c r="L972" s="12">
        <v>30196729</v>
      </c>
      <c r="M972" s="12" t="s">
        <v>14944</v>
      </c>
      <c r="N972" s="12" t="s">
        <v>14945</v>
      </c>
      <c r="O972" s="27">
        <v>30196526</v>
      </c>
      <c r="P972" s="27">
        <v>30196733</v>
      </c>
      <c r="Q972" s="12" t="s">
        <v>40</v>
      </c>
      <c r="R972" s="12">
        <v>0</v>
      </c>
      <c r="S972" s="12" t="s">
        <v>16444</v>
      </c>
      <c r="T972" s="27" t="s">
        <v>84</v>
      </c>
      <c r="U972" s="12" t="s">
        <v>2099</v>
      </c>
      <c r="V972" s="256">
        <v>12.43343653250774</v>
      </c>
      <c r="W972" s="256">
        <v>7.0261697065820776</v>
      </c>
    </row>
    <row r="973" spans="1:23" x14ac:dyDescent="0.2">
      <c r="A973" s="12">
        <v>0.99999899999999997</v>
      </c>
      <c r="B973" s="255">
        <v>16</v>
      </c>
      <c r="C973" s="12">
        <v>30196663</v>
      </c>
      <c r="D973" s="12">
        <v>30196681</v>
      </c>
      <c r="E973" s="12">
        <v>1</v>
      </c>
      <c r="F973" s="12" t="s">
        <v>14946</v>
      </c>
      <c r="G973" s="12">
        <v>30196794</v>
      </c>
      <c r="H973" s="12">
        <v>30196814</v>
      </c>
      <c r="I973" s="12">
        <v>1</v>
      </c>
      <c r="J973" s="12" t="s">
        <v>14947</v>
      </c>
      <c r="K973" s="12">
        <v>30196682</v>
      </c>
      <c r="L973" s="12">
        <v>30196793</v>
      </c>
      <c r="M973" s="12" t="s">
        <v>14948</v>
      </c>
      <c r="N973" s="12" t="s">
        <v>14949</v>
      </c>
      <c r="O973" s="27">
        <v>30196526</v>
      </c>
      <c r="P973" s="27">
        <v>30196733</v>
      </c>
      <c r="Q973" s="12" t="s">
        <v>33</v>
      </c>
      <c r="R973" s="12">
        <v>0</v>
      </c>
      <c r="S973" s="12" t="s">
        <v>16445</v>
      </c>
      <c r="T973" s="27" t="s">
        <v>84</v>
      </c>
      <c r="U973" s="12" t="s">
        <v>2100</v>
      </c>
      <c r="V973" s="256">
        <v>36.592879256965944</v>
      </c>
      <c r="W973" s="256">
        <v>109.88437747819191</v>
      </c>
    </row>
    <row r="974" spans="1:23" x14ac:dyDescent="0.2">
      <c r="A974" s="12">
        <v>0.99999899999999997</v>
      </c>
      <c r="B974" s="255">
        <v>16</v>
      </c>
      <c r="C974" s="12">
        <v>30197860</v>
      </c>
      <c r="D974" s="12">
        <v>30197878</v>
      </c>
      <c r="E974" s="12">
        <v>1</v>
      </c>
      <c r="F974" s="12" t="s">
        <v>14950</v>
      </c>
      <c r="G974" s="12">
        <v>30197991</v>
      </c>
      <c r="H974" s="12">
        <v>30198011</v>
      </c>
      <c r="I974" s="12">
        <v>1</v>
      </c>
      <c r="J974" s="12" t="s">
        <v>14951</v>
      </c>
      <c r="K974" s="12">
        <v>30197879</v>
      </c>
      <c r="L974" s="12">
        <v>30197990</v>
      </c>
      <c r="M974" s="12" t="s">
        <v>14952</v>
      </c>
      <c r="N974" s="12" t="s">
        <v>14953</v>
      </c>
      <c r="O974" s="27">
        <v>30197914</v>
      </c>
      <c r="P974" s="27">
        <v>30198046</v>
      </c>
      <c r="Q974" s="12" t="s">
        <v>33</v>
      </c>
      <c r="R974" s="12">
        <v>0</v>
      </c>
      <c r="S974" s="12" t="s">
        <v>16446</v>
      </c>
      <c r="T974" s="27" t="s">
        <v>84</v>
      </c>
      <c r="U974" s="12" t="s">
        <v>2101</v>
      </c>
      <c r="V974" s="256">
        <v>11.264705882352942</v>
      </c>
      <c r="W974" s="256">
        <v>30.75511498810468</v>
      </c>
    </row>
    <row r="975" spans="1:23" x14ac:dyDescent="0.2">
      <c r="A975" s="12">
        <v>0.99999899999999997</v>
      </c>
      <c r="B975" s="255">
        <v>16</v>
      </c>
      <c r="C975" s="12">
        <v>30198102</v>
      </c>
      <c r="D975" s="12">
        <v>30198120</v>
      </c>
      <c r="E975" s="12">
        <v>1</v>
      </c>
      <c r="F975" s="12" t="s">
        <v>14954</v>
      </c>
      <c r="G975" s="12">
        <v>30197969</v>
      </c>
      <c r="H975" s="12">
        <v>30197989</v>
      </c>
      <c r="I975" s="12">
        <v>1</v>
      </c>
      <c r="J975" s="12" t="s">
        <v>14955</v>
      </c>
      <c r="K975" s="12">
        <v>30197990</v>
      </c>
      <c r="L975" s="12">
        <v>30198101</v>
      </c>
      <c r="M975" s="12" t="s">
        <v>14956</v>
      </c>
      <c r="N975" s="12" t="s">
        <v>14957</v>
      </c>
      <c r="O975" s="27">
        <v>30197914</v>
      </c>
      <c r="P975" s="27">
        <v>30198046</v>
      </c>
      <c r="Q975" s="12" t="s">
        <v>40</v>
      </c>
      <c r="R975" s="12">
        <v>0</v>
      </c>
      <c r="S975" s="12" t="s">
        <v>16447</v>
      </c>
      <c r="T975" s="27" t="s">
        <v>84</v>
      </c>
      <c r="U975" s="12" t="s">
        <v>2102</v>
      </c>
      <c r="V975" s="256">
        <v>9.8250773993808043</v>
      </c>
      <c r="W975" s="256">
        <v>35.746391752577317</v>
      </c>
    </row>
    <row r="976" spans="1:23" x14ac:dyDescent="0.2">
      <c r="A976" s="12">
        <v>0.99999899999999997</v>
      </c>
      <c r="B976" s="255">
        <v>16</v>
      </c>
      <c r="C976" s="12">
        <v>30198102</v>
      </c>
      <c r="D976" s="12">
        <v>30198120</v>
      </c>
      <c r="E976" s="12">
        <v>1</v>
      </c>
      <c r="F976" s="12" t="s">
        <v>14958</v>
      </c>
      <c r="G976" s="12">
        <v>30198233</v>
      </c>
      <c r="H976" s="12">
        <v>30198253</v>
      </c>
      <c r="I976" s="12">
        <v>1</v>
      </c>
      <c r="J976" s="12" t="s">
        <v>14959</v>
      </c>
      <c r="K976" s="12">
        <v>30198121</v>
      </c>
      <c r="L976" s="12">
        <v>30198232</v>
      </c>
      <c r="M976" s="12" t="s">
        <v>14960</v>
      </c>
      <c r="N976" s="12" t="s">
        <v>14961</v>
      </c>
      <c r="O976" s="27">
        <v>30198132</v>
      </c>
      <c r="P976" s="27">
        <v>30198321</v>
      </c>
      <c r="Q976" s="12" t="s">
        <v>33</v>
      </c>
      <c r="R976" s="12">
        <v>0</v>
      </c>
      <c r="S976" s="12" t="s">
        <v>16448</v>
      </c>
      <c r="T976" s="27" t="s">
        <v>84</v>
      </c>
      <c r="U976" s="12" t="s">
        <v>2103</v>
      </c>
      <c r="V976" s="256">
        <v>13.091331269349846</v>
      </c>
      <c r="W976" s="256">
        <v>38.552735923869946</v>
      </c>
    </row>
    <row r="977" spans="1:23" x14ac:dyDescent="0.2">
      <c r="A977" s="12">
        <v>0.97499999999999998</v>
      </c>
      <c r="B977" s="255">
        <v>16</v>
      </c>
      <c r="C977" s="12">
        <v>30198342</v>
      </c>
      <c r="D977" s="12">
        <v>30198359</v>
      </c>
      <c r="E977" s="12">
        <v>1</v>
      </c>
      <c r="F977" s="12" t="s">
        <v>14962</v>
      </c>
      <c r="G977" s="12">
        <v>30198208</v>
      </c>
      <c r="H977" s="12">
        <v>30198229</v>
      </c>
      <c r="I977" s="12">
        <v>1</v>
      </c>
      <c r="J977" s="12" t="s">
        <v>14963</v>
      </c>
      <c r="K977" s="12">
        <v>30198230</v>
      </c>
      <c r="L977" s="12">
        <v>30198341</v>
      </c>
      <c r="M977" s="12" t="s">
        <v>14964</v>
      </c>
      <c r="N977" s="12" t="s">
        <v>14965</v>
      </c>
      <c r="O977" s="27">
        <v>30198132</v>
      </c>
      <c r="P977" s="27">
        <v>30198321</v>
      </c>
      <c r="Q977" s="12" t="s">
        <v>40</v>
      </c>
      <c r="R977" s="12">
        <v>0</v>
      </c>
      <c r="S977" s="12" t="s">
        <v>16449</v>
      </c>
      <c r="T977" s="27" t="s">
        <v>84</v>
      </c>
      <c r="U977" s="12" t="s">
        <v>2104</v>
      </c>
      <c r="V977" s="256">
        <v>7.9287925696594428</v>
      </c>
      <c r="W977" s="256">
        <v>24.789849325931801</v>
      </c>
    </row>
    <row r="978" spans="1:23" x14ac:dyDescent="0.2">
      <c r="A978" s="12">
        <v>0.99999899999999997</v>
      </c>
      <c r="B978" s="255">
        <v>16</v>
      </c>
      <c r="C978" s="12">
        <v>30198338</v>
      </c>
      <c r="D978" s="12">
        <v>30198354</v>
      </c>
      <c r="E978" s="12">
        <v>1</v>
      </c>
      <c r="F978" s="12" t="s">
        <v>14966</v>
      </c>
      <c r="G978" s="12">
        <v>30198467</v>
      </c>
      <c r="H978" s="12">
        <v>30198489</v>
      </c>
      <c r="I978" s="12">
        <v>1</v>
      </c>
      <c r="J978" s="12" t="s">
        <v>14967</v>
      </c>
      <c r="K978" s="12">
        <v>30198355</v>
      </c>
      <c r="L978" s="12">
        <v>30198466</v>
      </c>
      <c r="M978" s="12" t="s">
        <v>14968</v>
      </c>
      <c r="N978" s="12" t="s">
        <v>14969</v>
      </c>
      <c r="O978" s="27">
        <v>30198355</v>
      </c>
      <c r="P978" s="27">
        <v>30198549</v>
      </c>
      <c r="Q978" s="12" t="s">
        <v>33</v>
      </c>
      <c r="R978" s="12">
        <v>0</v>
      </c>
      <c r="S978" s="12" t="s">
        <v>16450</v>
      </c>
      <c r="T978" s="27" t="s">
        <v>84</v>
      </c>
      <c r="U978" s="12" t="s">
        <v>2105</v>
      </c>
      <c r="V978" s="256">
        <v>5.8808049535603715</v>
      </c>
      <c r="W978" s="256">
        <v>18.662172878667725</v>
      </c>
    </row>
    <row r="979" spans="1:23" x14ac:dyDescent="0.2">
      <c r="A979" s="12">
        <v>0.99999899999999997</v>
      </c>
      <c r="B979" s="255">
        <v>16</v>
      </c>
      <c r="C979" s="12">
        <v>30198578</v>
      </c>
      <c r="D979" s="12">
        <v>30198597</v>
      </c>
      <c r="E979" s="12">
        <v>1</v>
      </c>
      <c r="F979" s="12" t="s">
        <v>14970</v>
      </c>
      <c r="G979" s="12">
        <v>30198446</v>
      </c>
      <c r="H979" s="12">
        <v>30198465</v>
      </c>
      <c r="I979" s="12">
        <v>1</v>
      </c>
      <c r="J979" s="12" t="s">
        <v>14971</v>
      </c>
      <c r="K979" s="12">
        <v>30198466</v>
      </c>
      <c r="L979" s="12">
        <v>30198577</v>
      </c>
      <c r="M979" s="12" t="s">
        <v>14972</v>
      </c>
      <c r="N979" s="12" t="s">
        <v>14973</v>
      </c>
      <c r="O979" s="27">
        <v>30198355</v>
      </c>
      <c r="P979" s="27">
        <v>30198549</v>
      </c>
      <c r="Q979" s="12" t="s">
        <v>40</v>
      </c>
      <c r="R979" s="12">
        <v>0</v>
      </c>
      <c r="S979" s="12" t="s">
        <v>16451</v>
      </c>
      <c r="T979" s="27" t="s">
        <v>84</v>
      </c>
      <c r="U979" s="12" t="s">
        <v>2106</v>
      </c>
      <c r="V979" s="256">
        <v>19.591331269349844</v>
      </c>
      <c r="W979" s="256">
        <v>77.257890563045208</v>
      </c>
    </row>
    <row r="980" spans="1:23" x14ac:dyDescent="0.2">
      <c r="A980" s="12">
        <v>0.97499999999999998</v>
      </c>
      <c r="B980" s="255">
        <v>16</v>
      </c>
      <c r="C980" s="12">
        <v>30198681</v>
      </c>
      <c r="D980" s="12">
        <v>30198697</v>
      </c>
      <c r="E980" s="12">
        <v>7</v>
      </c>
      <c r="F980" s="12" t="s">
        <v>14974</v>
      </c>
      <c r="G980" s="12">
        <v>30198810</v>
      </c>
      <c r="H980" s="12">
        <v>30198832</v>
      </c>
      <c r="I980" s="12">
        <v>1</v>
      </c>
      <c r="J980" s="12" t="s">
        <v>14975</v>
      </c>
      <c r="K980" s="12">
        <v>30198698</v>
      </c>
      <c r="L980" s="12">
        <v>30198809</v>
      </c>
      <c r="M980" s="12" t="s">
        <v>14976</v>
      </c>
      <c r="N980" s="12" t="s">
        <v>14977</v>
      </c>
      <c r="O980" s="27">
        <v>30198698</v>
      </c>
      <c r="P980" s="27">
        <v>30199155</v>
      </c>
      <c r="Q980" s="12" t="s">
        <v>33</v>
      </c>
      <c r="R980" s="12">
        <v>0</v>
      </c>
      <c r="S980" s="12" t="s">
        <v>16452</v>
      </c>
      <c r="T980" s="27" t="s">
        <v>84</v>
      </c>
      <c r="U980" s="12" t="s">
        <v>2107</v>
      </c>
      <c r="V980" s="256">
        <v>33.589783281733745</v>
      </c>
      <c r="W980" s="256">
        <v>16.740047581284696</v>
      </c>
    </row>
    <row r="981" spans="1:23" x14ac:dyDescent="0.2">
      <c r="A981" s="12">
        <v>0.97499999999999998</v>
      </c>
      <c r="B981" s="255">
        <v>16</v>
      </c>
      <c r="C981" s="12">
        <v>30198914</v>
      </c>
      <c r="D981" s="12">
        <v>30198932</v>
      </c>
      <c r="E981" s="12">
        <v>2</v>
      </c>
      <c r="F981" s="12" t="s">
        <v>14978</v>
      </c>
      <c r="G981" s="12">
        <v>30198781</v>
      </c>
      <c r="H981" s="12">
        <v>30198801</v>
      </c>
      <c r="I981" s="12">
        <v>1</v>
      </c>
      <c r="J981" s="12" t="s">
        <v>14979</v>
      </c>
      <c r="K981" s="12">
        <v>30198802</v>
      </c>
      <c r="L981" s="12">
        <v>30198913</v>
      </c>
      <c r="M981" s="12" t="s">
        <v>14980</v>
      </c>
      <c r="N981" s="12" t="s">
        <v>14981</v>
      </c>
      <c r="O981" s="27">
        <v>30198698</v>
      </c>
      <c r="P981" s="27">
        <v>30199155</v>
      </c>
      <c r="Q981" s="12" t="s">
        <v>40</v>
      </c>
      <c r="R981" s="12">
        <v>0</v>
      </c>
      <c r="S981" s="12" t="s">
        <v>16453</v>
      </c>
      <c r="T981" s="27" t="s">
        <v>84</v>
      </c>
      <c r="U981" s="12" t="s">
        <v>2108</v>
      </c>
      <c r="V981" s="256">
        <v>21.160990712074302</v>
      </c>
      <c r="W981" s="256">
        <v>71.414115781126085</v>
      </c>
    </row>
    <row r="982" spans="1:23" x14ac:dyDescent="0.2">
      <c r="A982" s="12">
        <v>0.99999899999999997</v>
      </c>
      <c r="B982" s="255">
        <v>16</v>
      </c>
      <c r="C982" s="12">
        <v>30198892</v>
      </c>
      <c r="D982" s="12">
        <v>30198907</v>
      </c>
      <c r="E982" s="12">
        <v>5</v>
      </c>
      <c r="F982" s="12" t="s">
        <v>14982</v>
      </c>
      <c r="G982" s="12">
        <v>30199020</v>
      </c>
      <c r="H982" s="12">
        <v>30199043</v>
      </c>
      <c r="I982" s="12">
        <v>1</v>
      </c>
      <c r="J982" s="12" t="s">
        <v>14983</v>
      </c>
      <c r="K982" s="12">
        <v>30198908</v>
      </c>
      <c r="L982" s="12">
        <v>30199019</v>
      </c>
      <c r="M982" s="12" t="s">
        <v>14984</v>
      </c>
      <c r="N982" s="12" t="s">
        <v>14985</v>
      </c>
      <c r="O982" s="27">
        <v>30198698</v>
      </c>
      <c r="P982" s="27">
        <v>30199155</v>
      </c>
      <c r="Q982" s="12" t="s">
        <v>33</v>
      </c>
      <c r="R982" s="12">
        <v>0</v>
      </c>
      <c r="S982" s="12" t="s">
        <v>16454</v>
      </c>
      <c r="T982" s="27" t="s">
        <v>84</v>
      </c>
      <c r="U982" s="12" t="s">
        <v>2109</v>
      </c>
      <c r="V982" s="256">
        <v>62.981424148606813</v>
      </c>
      <c r="W982" s="256">
        <v>242.52942109436955</v>
      </c>
    </row>
    <row r="983" spans="1:23" x14ac:dyDescent="0.2">
      <c r="A983" s="12">
        <v>0.99999899999999997</v>
      </c>
      <c r="B983" s="255">
        <v>16</v>
      </c>
      <c r="C983" s="12">
        <v>30199128</v>
      </c>
      <c r="D983" s="12">
        <v>30199146</v>
      </c>
      <c r="E983" s="12">
        <v>1</v>
      </c>
      <c r="F983" s="12" t="s">
        <v>14986</v>
      </c>
      <c r="G983" s="12">
        <v>30198995</v>
      </c>
      <c r="H983" s="12">
        <v>30199015</v>
      </c>
      <c r="I983" s="12">
        <v>1</v>
      </c>
      <c r="J983" s="12" t="s">
        <v>14987</v>
      </c>
      <c r="K983" s="12">
        <v>30199016</v>
      </c>
      <c r="L983" s="12">
        <v>30199127</v>
      </c>
      <c r="M983" s="12" t="s">
        <v>14988</v>
      </c>
      <c r="N983" s="12" t="s">
        <v>14989</v>
      </c>
      <c r="O983" s="27">
        <v>30198698</v>
      </c>
      <c r="P983" s="27">
        <v>30199155</v>
      </c>
      <c r="Q983" s="12" t="s">
        <v>40</v>
      </c>
      <c r="R983" s="12">
        <v>0</v>
      </c>
      <c r="S983" s="12" t="s">
        <v>16455</v>
      </c>
      <c r="T983" s="27" t="s">
        <v>84</v>
      </c>
      <c r="U983" s="12" t="s">
        <v>2110</v>
      </c>
      <c r="V983" s="256">
        <v>20.390092879256965</v>
      </c>
      <c r="W983" s="256">
        <v>71.718953211736718</v>
      </c>
    </row>
    <row r="984" spans="1:23" x14ac:dyDescent="0.2">
      <c r="A984" s="12">
        <v>0.99999899999999997</v>
      </c>
      <c r="B984" s="255">
        <v>16</v>
      </c>
      <c r="C984" s="12">
        <v>30199100</v>
      </c>
      <c r="D984" s="12">
        <v>30199116</v>
      </c>
      <c r="E984" s="12">
        <v>3</v>
      </c>
      <c r="F984" s="12" t="s">
        <v>14990</v>
      </c>
      <c r="G984" s="12">
        <v>30199229</v>
      </c>
      <c r="H984" s="12">
        <v>30199251</v>
      </c>
      <c r="I984" s="12">
        <v>1</v>
      </c>
      <c r="J984" s="12" t="s">
        <v>14991</v>
      </c>
      <c r="K984" s="12">
        <v>30199117</v>
      </c>
      <c r="L984" s="12">
        <v>30199228</v>
      </c>
      <c r="M984" s="12" t="s">
        <v>14992</v>
      </c>
      <c r="N984" s="12" t="s">
        <v>14993</v>
      </c>
      <c r="O984" s="27">
        <v>30198698</v>
      </c>
      <c r="P984" s="27">
        <v>30199155</v>
      </c>
      <c r="Q984" s="12" t="s">
        <v>33</v>
      </c>
      <c r="R984" s="12">
        <v>0</v>
      </c>
      <c r="S984" s="12" t="s">
        <v>16456</v>
      </c>
      <c r="T984" s="27" t="s">
        <v>84</v>
      </c>
      <c r="U984" s="12" t="s">
        <v>2111</v>
      </c>
      <c r="V984" s="256">
        <v>9.9071207430340563E-2</v>
      </c>
      <c r="W984" s="256">
        <v>0.41998413957176844</v>
      </c>
    </row>
    <row r="985" spans="1:23" x14ac:dyDescent="0.2">
      <c r="A985" s="12">
        <v>0.99999899999999997</v>
      </c>
      <c r="B985" s="255">
        <v>16</v>
      </c>
      <c r="C985" s="12">
        <v>30199187</v>
      </c>
      <c r="D985" s="12">
        <v>30199202</v>
      </c>
      <c r="E985" s="12">
        <v>8</v>
      </c>
      <c r="F985" s="12" t="s">
        <v>14994</v>
      </c>
      <c r="G985" s="12">
        <v>30199315</v>
      </c>
      <c r="H985" s="12">
        <v>30199338</v>
      </c>
      <c r="I985" s="12">
        <v>1</v>
      </c>
      <c r="J985" s="12" t="s">
        <v>14995</v>
      </c>
      <c r="K985" s="12">
        <v>30199203</v>
      </c>
      <c r="L985" s="12">
        <v>30199314</v>
      </c>
      <c r="M985" s="12" t="s">
        <v>14996</v>
      </c>
      <c r="N985" s="12" t="s">
        <v>14997</v>
      </c>
      <c r="O985" s="27">
        <v>30199258</v>
      </c>
      <c r="P985" s="27">
        <v>30199413</v>
      </c>
      <c r="Q985" s="12" t="s">
        <v>33</v>
      </c>
      <c r="R985" s="12">
        <v>0</v>
      </c>
      <c r="S985" s="12" t="s">
        <v>16457</v>
      </c>
      <c r="T985" s="27" t="s">
        <v>84</v>
      </c>
      <c r="U985" s="12" t="s">
        <v>2112</v>
      </c>
      <c r="V985" s="256">
        <v>24.809597523219814</v>
      </c>
      <c r="W985" s="256">
        <v>83.152418715305316</v>
      </c>
    </row>
    <row r="986" spans="1:23" x14ac:dyDescent="0.2">
      <c r="A986" s="12">
        <v>0.99999899999999997</v>
      </c>
      <c r="B986" s="255">
        <v>16</v>
      </c>
      <c r="C986" s="12">
        <v>30199410</v>
      </c>
      <c r="D986" s="12">
        <v>30199425</v>
      </c>
      <c r="E986" s="12">
        <v>1</v>
      </c>
      <c r="F986" s="12" t="s">
        <v>14998</v>
      </c>
      <c r="G986" s="12">
        <v>30199274</v>
      </c>
      <c r="H986" s="12">
        <v>30199297</v>
      </c>
      <c r="I986" s="12">
        <v>1</v>
      </c>
      <c r="J986" s="12" t="s">
        <v>14999</v>
      </c>
      <c r="K986" s="12">
        <v>30199298</v>
      </c>
      <c r="L986" s="12">
        <v>30199409</v>
      </c>
      <c r="M986" s="12" t="s">
        <v>15000</v>
      </c>
      <c r="N986" s="12" t="s">
        <v>15001</v>
      </c>
      <c r="O986" s="27">
        <v>30199258</v>
      </c>
      <c r="P986" s="27">
        <v>30199413</v>
      </c>
      <c r="Q986" s="12" t="s">
        <v>40</v>
      </c>
      <c r="R986" s="12">
        <v>0</v>
      </c>
      <c r="S986" s="12" t="s">
        <v>16458</v>
      </c>
      <c r="T986" s="27" t="s">
        <v>84</v>
      </c>
      <c r="U986" s="12" t="s">
        <v>2113</v>
      </c>
      <c r="V986" s="256">
        <v>23.55263157894737</v>
      </c>
      <c r="W986" s="256">
        <v>16.059952418715305</v>
      </c>
    </row>
    <row r="987" spans="1:23" x14ac:dyDescent="0.2">
      <c r="A987" s="12">
        <v>0.99999899999999997</v>
      </c>
      <c r="B987" s="255">
        <v>16</v>
      </c>
      <c r="C987" s="12">
        <v>30199380</v>
      </c>
      <c r="D987" s="12">
        <v>30199398</v>
      </c>
      <c r="E987" s="12">
        <v>1</v>
      </c>
      <c r="F987" s="12" t="s">
        <v>15002</v>
      </c>
      <c r="G987" s="12">
        <v>30199511</v>
      </c>
      <c r="H987" s="12">
        <v>30199531</v>
      </c>
      <c r="I987" s="12">
        <v>1</v>
      </c>
      <c r="J987" s="12" t="s">
        <v>15003</v>
      </c>
      <c r="K987" s="12">
        <v>30199399</v>
      </c>
      <c r="L987" s="12">
        <v>30199510</v>
      </c>
      <c r="M987" s="12" t="s">
        <v>15004</v>
      </c>
      <c r="N987" s="12" t="s">
        <v>15005</v>
      </c>
      <c r="O987" s="27">
        <v>30199508</v>
      </c>
      <c r="P987" s="27">
        <v>30199575</v>
      </c>
      <c r="Q987" s="12" t="s">
        <v>33</v>
      </c>
      <c r="R987" s="12">
        <v>0</v>
      </c>
      <c r="S987" s="12" t="s">
        <v>16459</v>
      </c>
      <c r="T987" s="27" t="s">
        <v>84</v>
      </c>
      <c r="U987" s="12" t="s">
        <v>2114</v>
      </c>
      <c r="V987" s="256">
        <v>18.386996904024766</v>
      </c>
      <c r="W987" s="256">
        <v>61.500872323552734</v>
      </c>
    </row>
    <row r="988" spans="1:23" x14ac:dyDescent="0.2">
      <c r="A988" s="12">
        <v>0.97499999999999998</v>
      </c>
      <c r="B988" s="255">
        <v>16</v>
      </c>
      <c r="C988" s="12">
        <v>30199611</v>
      </c>
      <c r="D988" s="12">
        <v>30199629</v>
      </c>
      <c r="E988" s="12">
        <v>1</v>
      </c>
      <c r="F988" s="12" t="s">
        <v>15006</v>
      </c>
      <c r="G988" s="12">
        <v>30199478</v>
      </c>
      <c r="H988" s="12">
        <v>30199498</v>
      </c>
      <c r="I988" s="12">
        <v>1</v>
      </c>
      <c r="J988" s="12" t="s">
        <v>15007</v>
      </c>
      <c r="K988" s="12">
        <v>30199499</v>
      </c>
      <c r="L988" s="12">
        <v>30199610</v>
      </c>
      <c r="M988" s="12" t="s">
        <v>15008</v>
      </c>
      <c r="N988" s="12" t="s">
        <v>15009</v>
      </c>
      <c r="O988" s="27">
        <v>30199508</v>
      </c>
      <c r="P988" s="27">
        <v>30199575</v>
      </c>
      <c r="Q988" s="12" t="s">
        <v>40</v>
      </c>
      <c r="R988" s="12">
        <v>0</v>
      </c>
      <c r="S988" s="12" t="s">
        <v>16460</v>
      </c>
      <c r="T988" s="27" t="s">
        <v>84</v>
      </c>
      <c r="U988" s="12" t="s">
        <v>2115</v>
      </c>
      <c r="V988" s="256">
        <v>19.53095975232198</v>
      </c>
      <c r="W988" s="256">
        <v>67.54036478984932</v>
      </c>
    </row>
    <row r="989" spans="1:23" x14ac:dyDescent="0.2">
      <c r="A989" s="12">
        <v>0.99999899999999997</v>
      </c>
      <c r="B989" s="255">
        <v>16</v>
      </c>
      <c r="C989" s="12">
        <v>30199652</v>
      </c>
      <c r="D989" s="12">
        <v>30199670</v>
      </c>
      <c r="E989" s="12">
        <v>1</v>
      </c>
      <c r="F989" s="12" t="s">
        <v>15010</v>
      </c>
      <c r="G989" s="12">
        <v>30199783</v>
      </c>
      <c r="H989" s="12">
        <v>30199803</v>
      </c>
      <c r="I989" s="12">
        <v>1</v>
      </c>
      <c r="J989" s="12" t="s">
        <v>15011</v>
      </c>
      <c r="K989" s="12">
        <v>30199671</v>
      </c>
      <c r="L989" s="12">
        <v>30199782</v>
      </c>
      <c r="M989" s="12" t="s">
        <v>15012</v>
      </c>
      <c r="N989" s="12" t="s">
        <v>15013</v>
      </c>
      <c r="O989" s="27">
        <v>30199677</v>
      </c>
      <c r="P989" s="27">
        <v>30199902</v>
      </c>
      <c r="Q989" s="12" t="s">
        <v>33</v>
      </c>
      <c r="R989" s="12">
        <v>0</v>
      </c>
      <c r="S989" s="12" t="s">
        <v>16461</v>
      </c>
      <c r="T989" s="27" t="s">
        <v>84</v>
      </c>
      <c r="U989" s="12" t="s">
        <v>2116</v>
      </c>
      <c r="V989" s="256">
        <v>48.210526315789473</v>
      </c>
      <c r="W989" s="256">
        <v>189.52006344171292</v>
      </c>
    </row>
    <row r="990" spans="1:23" x14ac:dyDescent="0.2">
      <c r="A990" s="12">
        <v>0.9</v>
      </c>
      <c r="B990" s="255">
        <v>16</v>
      </c>
      <c r="C990" s="12">
        <v>30199876</v>
      </c>
      <c r="D990" s="12">
        <v>30199894</v>
      </c>
      <c r="E990" s="12">
        <v>2</v>
      </c>
      <c r="F990" s="12" t="s">
        <v>15014</v>
      </c>
      <c r="G990" s="12">
        <v>30199743</v>
      </c>
      <c r="H990" s="12">
        <v>30199763</v>
      </c>
      <c r="I990" s="12">
        <v>1</v>
      </c>
      <c r="J990" s="12" t="s">
        <v>15015</v>
      </c>
      <c r="K990" s="12">
        <v>30199764</v>
      </c>
      <c r="L990" s="12">
        <v>30199875</v>
      </c>
      <c r="M990" s="12" t="s">
        <v>15016</v>
      </c>
      <c r="N990" s="12" t="s">
        <v>15017</v>
      </c>
      <c r="O990" s="27">
        <v>30199677</v>
      </c>
      <c r="P990" s="27">
        <v>30199902</v>
      </c>
      <c r="Q990" s="12" t="s">
        <v>40</v>
      </c>
      <c r="R990" s="12">
        <v>0</v>
      </c>
      <c r="S990" s="12" t="s">
        <v>16462</v>
      </c>
      <c r="T990" s="27" t="s">
        <v>84</v>
      </c>
      <c r="U990" s="12" t="s">
        <v>2117</v>
      </c>
      <c r="V990" s="256">
        <v>5.8715170278637769</v>
      </c>
      <c r="W990" s="256">
        <v>18.237113402061855</v>
      </c>
    </row>
    <row r="991" spans="1:23" x14ac:dyDescent="0.2">
      <c r="A991" s="12">
        <v>0.9</v>
      </c>
      <c r="B991" s="255">
        <v>16</v>
      </c>
      <c r="C991" s="12">
        <v>30199808</v>
      </c>
      <c r="D991" s="12">
        <v>30199825</v>
      </c>
      <c r="E991" s="12">
        <v>1</v>
      </c>
      <c r="F991" s="12" t="s">
        <v>15018</v>
      </c>
      <c r="G991" s="12">
        <v>30199938</v>
      </c>
      <c r="H991" s="12">
        <v>30199959</v>
      </c>
      <c r="I991" s="12">
        <v>2</v>
      </c>
      <c r="J991" s="12" t="s">
        <v>15019</v>
      </c>
      <c r="K991" s="12">
        <v>30199826</v>
      </c>
      <c r="L991" s="12">
        <v>30199937</v>
      </c>
      <c r="M991" s="12" t="s">
        <v>15020</v>
      </c>
      <c r="N991" s="12" t="s">
        <v>15021</v>
      </c>
      <c r="O991" s="27">
        <v>30199677</v>
      </c>
      <c r="P991" s="27">
        <v>30199902</v>
      </c>
      <c r="Q991" s="12" t="s">
        <v>33</v>
      </c>
      <c r="R991" s="12">
        <v>0</v>
      </c>
      <c r="S991" s="12" t="s">
        <v>16463</v>
      </c>
      <c r="T991" s="27" t="s">
        <v>84</v>
      </c>
      <c r="U991" s="12" t="s">
        <v>2118</v>
      </c>
      <c r="V991" s="256">
        <v>5.3312693498452015</v>
      </c>
      <c r="W991" s="256">
        <v>10.614591593973037</v>
      </c>
    </row>
    <row r="992" spans="1:23" x14ac:dyDescent="0.2">
      <c r="A992" s="12">
        <v>0.99999899999999997</v>
      </c>
      <c r="B992" s="255">
        <v>1</v>
      </c>
      <c r="C992" s="12">
        <v>145764995</v>
      </c>
      <c r="D992" s="12">
        <v>145765013</v>
      </c>
      <c r="E992" s="12">
        <v>3</v>
      </c>
      <c r="F992" s="12" t="s">
        <v>15022</v>
      </c>
      <c r="G992" s="12">
        <v>145765126</v>
      </c>
      <c r="H992" s="12">
        <v>145765146</v>
      </c>
      <c r="I992" s="12">
        <v>4</v>
      </c>
      <c r="J992" s="12" t="s">
        <v>15023</v>
      </c>
      <c r="K992" s="12">
        <v>145765014</v>
      </c>
      <c r="L992" s="12">
        <v>145765125</v>
      </c>
      <c r="M992" s="12" t="s">
        <v>15024</v>
      </c>
      <c r="N992" s="12" t="s">
        <v>15025</v>
      </c>
      <c r="O992" s="27">
        <v>145765014</v>
      </c>
      <c r="P992" s="27">
        <v>145765439</v>
      </c>
      <c r="Q992" s="12" t="s">
        <v>33</v>
      </c>
      <c r="R992" s="12">
        <v>0</v>
      </c>
      <c r="S992" s="12" t="s">
        <v>16464</v>
      </c>
      <c r="T992" s="27" t="s">
        <v>563</v>
      </c>
      <c r="U992" s="12" t="s">
        <v>2119</v>
      </c>
      <c r="V992" s="256">
        <v>48.046439628482972</v>
      </c>
      <c r="W992" s="256">
        <v>123.0517049960349</v>
      </c>
    </row>
    <row r="993" spans="1:23" x14ac:dyDescent="0.2">
      <c r="A993" s="12">
        <v>0.99999899999999997</v>
      </c>
      <c r="B993" s="255">
        <v>1</v>
      </c>
      <c r="C993" s="12">
        <v>145765221</v>
      </c>
      <c r="D993" s="12">
        <v>145765239</v>
      </c>
      <c r="E993" s="12">
        <v>3</v>
      </c>
      <c r="F993" s="12" t="s">
        <v>15026</v>
      </c>
      <c r="G993" s="12">
        <v>145765088</v>
      </c>
      <c r="H993" s="12">
        <v>145765108</v>
      </c>
      <c r="I993" s="12">
        <v>4</v>
      </c>
      <c r="J993" s="12" t="s">
        <v>15027</v>
      </c>
      <c r="K993" s="12">
        <v>145765109</v>
      </c>
      <c r="L993" s="12">
        <v>145765220</v>
      </c>
      <c r="M993" s="12" t="s">
        <v>15028</v>
      </c>
      <c r="N993" s="12" t="s">
        <v>15029</v>
      </c>
      <c r="O993" s="27">
        <v>145765014</v>
      </c>
      <c r="P993" s="27">
        <v>145765439</v>
      </c>
      <c r="Q993" s="12" t="s">
        <v>40</v>
      </c>
      <c r="R993" s="12">
        <v>0</v>
      </c>
      <c r="S993" s="12" t="s">
        <v>16465</v>
      </c>
      <c r="T993" s="27" t="s">
        <v>563</v>
      </c>
      <c r="U993" s="12" t="s">
        <v>2120</v>
      </c>
      <c r="V993" s="256">
        <v>129.68421052631578</v>
      </c>
      <c r="W993" s="256">
        <v>333.11356066613797</v>
      </c>
    </row>
    <row r="994" spans="1:23" x14ac:dyDescent="0.2">
      <c r="A994" s="12">
        <v>0.99999899999999997</v>
      </c>
      <c r="B994" s="255">
        <v>1</v>
      </c>
      <c r="C994" s="12">
        <v>145765177</v>
      </c>
      <c r="D994" s="12">
        <v>145765193</v>
      </c>
      <c r="E994" s="12">
        <v>3</v>
      </c>
      <c r="F994" s="12" t="s">
        <v>15030</v>
      </c>
      <c r="G994" s="12">
        <v>145765306</v>
      </c>
      <c r="H994" s="12">
        <v>145765328</v>
      </c>
      <c r="I994" s="12">
        <v>3</v>
      </c>
      <c r="J994" s="12" t="s">
        <v>15031</v>
      </c>
      <c r="K994" s="12">
        <v>145765194</v>
      </c>
      <c r="L994" s="12">
        <v>145765305</v>
      </c>
      <c r="M994" s="12" t="s">
        <v>15032</v>
      </c>
      <c r="N994" s="12" t="s">
        <v>15033</v>
      </c>
      <c r="O994" s="27">
        <v>145765014</v>
      </c>
      <c r="P994" s="27">
        <v>145765439</v>
      </c>
      <c r="Q994" s="12" t="s">
        <v>33</v>
      </c>
      <c r="R994" s="12">
        <v>0</v>
      </c>
      <c r="S994" s="12" t="s">
        <v>16466</v>
      </c>
      <c r="T994" s="27" t="s">
        <v>563</v>
      </c>
      <c r="U994" s="12" t="s">
        <v>2121</v>
      </c>
      <c r="V994" s="256">
        <v>109.84829721362229</v>
      </c>
      <c r="W994" s="256">
        <v>329.43822363203805</v>
      </c>
    </row>
    <row r="995" spans="1:23" x14ac:dyDescent="0.2">
      <c r="A995" s="12">
        <v>0.99999899999999997</v>
      </c>
      <c r="B995" s="255">
        <v>1</v>
      </c>
      <c r="C995" s="12">
        <v>145765399</v>
      </c>
      <c r="D995" s="12">
        <v>145765417</v>
      </c>
      <c r="E995" s="12">
        <v>3</v>
      </c>
      <c r="F995" s="12" t="s">
        <v>15034</v>
      </c>
      <c r="G995" s="12">
        <v>145765266</v>
      </c>
      <c r="H995" s="12">
        <v>145765286</v>
      </c>
      <c r="I995" s="12">
        <v>4</v>
      </c>
      <c r="J995" s="12" t="s">
        <v>15035</v>
      </c>
      <c r="K995" s="12">
        <v>145765287</v>
      </c>
      <c r="L995" s="12">
        <v>145765398</v>
      </c>
      <c r="M995" s="12" t="s">
        <v>15036</v>
      </c>
      <c r="N995" s="12" t="s">
        <v>15037</v>
      </c>
      <c r="O995" s="27">
        <v>145765014</v>
      </c>
      <c r="P995" s="27">
        <v>145765439</v>
      </c>
      <c r="Q995" s="12" t="s">
        <v>40</v>
      </c>
      <c r="R995" s="12">
        <v>0</v>
      </c>
      <c r="S995" s="12" t="s">
        <v>16467</v>
      </c>
      <c r="T995" s="27" t="s">
        <v>563</v>
      </c>
      <c r="U995" s="12" t="s">
        <v>2122</v>
      </c>
      <c r="V995" s="256">
        <v>186.6826625386997</v>
      </c>
      <c r="W995" s="256">
        <v>543.54099920697854</v>
      </c>
    </row>
    <row r="996" spans="1:23" x14ac:dyDescent="0.2">
      <c r="A996" s="12">
        <v>0.9</v>
      </c>
      <c r="B996" s="255">
        <v>1</v>
      </c>
      <c r="C996" s="12">
        <v>145765381</v>
      </c>
      <c r="D996" s="12">
        <v>145765397</v>
      </c>
      <c r="E996" s="12">
        <v>4</v>
      </c>
      <c r="F996" s="12" t="s">
        <v>15038</v>
      </c>
      <c r="G996" s="12">
        <v>145765510</v>
      </c>
      <c r="H996" s="12">
        <v>145765532</v>
      </c>
      <c r="I996" s="12">
        <v>3</v>
      </c>
      <c r="J996" s="12" t="s">
        <v>15039</v>
      </c>
      <c r="K996" s="12">
        <v>145765398</v>
      </c>
      <c r="L996" s="12">
        <v>145765509</v>
      </c>
      <c r="M996" s="12" t="s">
        <v>15040</v>
      </c>
      <c r="N996" s="12" t="s">
        <v>15041</v>
      </c>
      <c r="O996" s="27">
        <v>145765014</v>
      </c>
      <c r="P996" s="27">
        <v>145765439</v>
      </c>
      <c r="Q996" s="12" t="s">
        <v>33</v>
      </c>
      <c r="R996" s="12">
        <v>0</v>
      </c>
      <c r="S996" s="12" t="s">
        <v>16468</v>
      </c>
      <c r="T996" s="27" t="s">
        <v>563</v>
      </c>
      <c r="U996" s="12" t="s">
        <v>2123</v>
      </c>
      <c r="V996" s="256">
        <v>85.806501547987622</v>
      </c>
      <c r="W996" s="256">
        <v>251.55083267248216</v>
      </c>
    </row>
    <row r="997" spans="1:23" x14ac:dyDescent="0.2">
      <c r="A997" s="12">
        <v>0.99999899999999997</v>
      </c>
      <c r="B997" s="255">
        <v>1</v>
      </c>
      <c r="C997" s="12">
        <v>145769365</v>
      </c>
      <c r="D997" s="12">
        <v>145769383</v>
      </c>
      <c r="E997" s="12">
        <v>3</v>
      </c>
      <c r="F997" s="12" t="s">
        <v>15042</v>
      </c>
      <c r="G997" s="12">
        <v>145769496</v>
      </c>
      <c r="H997" s="12">
        <v>145769516</v>
      </c>
      <c r="I997" s="12">
        <v>3</v>
      </c>
      <c r="J997" s="12" t="s">
        <v>15043</v>
      </c>
      <c r="K997" s="12">
        <v>145769384</v>
      </c>
      <c r="L997" s="12">
        <v>145769495</v>
      </c>
      <c r="M997" s="12" t="s">
        <v>15044</v>
      </c>
      <c r="N997" s="12" t="s">
        <v>15045</v>
      </c>
      <c r="O997" s="27">
        <v>145769403</v>
      </c>
      <c r="P997" s="27">
        <v>145769502</v>
      </c>
      <c r="Q997" s="12" t="s">
        <v>33</v>
      </c>
      <c r="R997" s="12">
        <v>0</v>
      </c>
      <c r="S997" s="12" t="s">
        <v>16469</v>
      </c>
      <c r="T997" s="27" t="s">
        <v>563</v>
      </c>
      <c r="U997" s="12" t="s">
        <v>2124</v>
      </c>
      <c r="V997" s="256">
        <v>102.67337461300309</v>
      </c>
      <c r="W997" s="256">
        <v>339.63632038065026</v>
      </c>
    </row>
    <row r="998" spans="1:23" x14ac:dyDescent="0.2">
      <c r="A998" s="12">
        <v>0.99999899999999997</v>
      </c>
      <c r="B998" s="255">
        <v>1</v>
      </c>
      <c r="C998" s="12">
        <v>145769600</v>
      </c>
      <c r="D998" s="12">
        <v>145769618</v>
      </c>
      <c r="E998" s="12">
        <v>3</v>
      </c>
      <c r="F998" s="12" t="s">
        <v>15046</v>
      </c>
      <c r="G998" s="12">
        <v>145769467</v>
      </c>
      <c r="H998" s="12">
        <v>145769487</v>
      </c>
      <c r="I998" s="12">
        <v>3</v>
      </c>
      <c r="J998" s="12" t="s">
        <v>15047</v>
      </c>
      <c r="K998" s="12">
        <v>145769488</v>
      </c>
      <c r="L998" s="12">
        <v>145769599</v>
      </c>
      <c r="M998" s="12" t="s">
        <v>15048</v>
      </c>
      <c r="N998" s="12" t="s">
        <v>15049</v>
      </c>
      <c r="O998" s="27">
        <v>145769403</v>
      </c>
      <c r="P998" s="27">
        <v>145769502</v>
      </c>
      <c r="Q998" s="12" t="s">
        <v>40</v>
      </c>
      <c r="R998" s="12">
        <v>0</v>
      </c>
      <c r="S998" s="12" t="s">
        <v>16470</v>
      </c>
      <c r="T998" s="27" t="s">
        <v>563</v>
      </c>
      <c r="U998" s="12" t="s">
        <v>2125</v>
      </c>
      <c r="V998" s="256">
        <v>631.93034055727549</v>
      </c>
      <c r="W998" s="256">
        <v>1801.1470261697066</v>
      </c>
    </row>
    <row r="999" spans="1:23" x14ac:dyDescent="0.2">
      <c r="A999" s="12">
        <v>0.99999899999999997</v>
      </c>
      <c r="B999" s="255">
        <v>1</v>
      </c>
      <c r="C999" s="12">
        <v>145771591</v>
      </c>
      <c r="D999" s="12">
        <v>145771610</v>
      </c>
      <c r="E999" s="12">
        <v>3</v>
      </c>
      <c r="F999" s="12" t="s">
        <v>15050</v>
      </c>
      <c r="G999" s="12">
        <v>145771723</v>
      </c>
      <c r="H999" s="12">
        <v>145771742</v>
      </c>
      <c r="I999" s="12">
        <v>3</v>
      </c>
      <c r="J999" s="12" t="s">
        <v>15051</v>
      </c>
      <c r="K999" s="12">
        <v>145771611</v>
      </c>
      <c r="L999" s="12">
        <v>145771722</v>
      </c>
      <c r="M999" s="12" t="s">
        <v>15052</v>
      </c>
      <c r="N999" s="12" t="s">
        <v>15053</v>
      </c>
      <c r="O999" s="27">
        <v>145771630</v>
      </c>
      <c r="P999" s="27">
        <v>145771735</v>
      </c>
      <c r="Q999" s="12" t="s">
        <v>33</v>
      </c>
      <c r="R999" s="12">
        <v>0</v>
      </c>
      <c r="S999" s="12" t="s">
        <v>16471</v>
      </c>
      <c r="T999" s="27" t="s">
        <v>563</v>
      </c>
      <c r="U999" s="12" t="s">
        <v>2126</v>
      </c>
      <c r="V999" s="256">
        <v>112.88390092879257</v>
      </c>
      <c r="W999" s="256">
        <v>296.05884218873911</v>
      </c>
    </row>
    <row r="1000" spans="1:23" x14ac:dyDescent="0.2">
      <c r="A1000" s="12">
        <v>0.99999899999999997</v>
      </c>
      <c r="B1000" s="255">
        <v>1</v>
      </c>
      <c r="C1000" s="12">
        <v>145771822</v>
      </c>
      <c r="D1000" s="12">
        <v>145771841</v>
      </c>
      <c r="E1000" s="12">
        <v>3</v>
      </c>
      <c r="F1000" s="12" t="s">
        <v>15054</v>
      </c>
      <c r="G1000" s="12">
        <v>145771690</v>
      </c>
      <c r="H1000" s="12">
        <v>145771709</v>
      </c>
      <c r="I1000" s="12">
        <v>3</v>
      </c>
      <c r="J1000" s="12" t="s">
        <v>15055</v>
      </c>
      <c r="K1000" s="12">
        <v>145771710</v>
      </c>
      <c r="L1000" s="12">
        <v>145771821</v>
      </c>
      <c r="M1000" s="12" t="s">
        <v>15056</v>
      </c>
      <c r="N1000" s="12" t="s">
        <v>15057</v>
      </c>
      <c r="O1000" s="27">
        <v>145771630</v>
      </c>
      <c r="P1000" s="27">
        <v>145771735</v>
      </c>
      <c r="Q1000" s="12" t="s">
        <v>40</v>
      </c>
      <c r="R1000" s="12">
        <v>0</v>
      </c>
      <c r="S1000" s="12" t="s">
        <v>16472</v>
      </c>
      <c r="T1000" s="27" t="s">
        <v>563</v>
      </c>
      <c r="U1000" s="12" t="s">
        <v>2127</v>
      </c>
      <c r="V1000" s="256">
        <v>89.890092879256969</v>
      </c>
      <c r="W1000" s="256">
        <v>275.44123711340205</v>
      </c>
    </row>
    <row r="1001" spans="1:23" x14ac:dyDescent="0.2">
      <c r="A1001" s="12">
        <v>0.99999899999999997</v>
      </c>
      <c r="B1001" s="255">
        <v>1</v>
      </c>
      <c r="C1001" s="12">
        <v>145787720</v>
      </c>
      <c r="D1001" s="12">
        <v>145787737</v>
      </c>
      <c r="E1001" s="12">
        <v>3</v>
      </c>
      <c r="F1001" s="12" t="s">
        <v>15058</v>
      </c>
      <c r="G1001" s="12">
        <v>145787850</v>
      </c>
      <c r="H1001" s="12">
        <v>145787871</v>
      </c>
      <c r="I1001" s="12">
        <v>3</v>
      </c>
      <c r="J1001" s="12" t="s">
        <v>15059</v>
      </c>
      <c r="K1001" s="12">
        <v>145787738</v>
      </c>
      <c r="L1001" s="12">
        <v>145787849</v>
      </c>
      <c r="M1001" s="12" t="s">
        <v>15060</v>
      </c>
      <c r="N1001" s="12" t="s">
        <v>15061</v>
      </c>
      <c r="O1001" s="27">
        <v>145787767</v>
      </c>
      <c r="P1001" s="27">
        <v>145787869</v>
      </c>
      <c r="Q1001" s="12" t="s">
        <v>33</v>
      </c>
      <c r="R1001" s="12">
        <v>0</v>
      </c>
      <c r="S1001" s="12" t="s">
        <v>16473</v>
      </c>
      <c r="T1001" s="27" t="s">
        <v>563</v>
      </c>
      <c r="U1001" s="12" t="s">
        <v>2128</v>
      </c>
      <c r="V1001" s="256">
        <v>59.973684210526315</v>
      </c>
      <c r="W1001" s="256">
        <v>147.4578905630452</v>
      </c>
    </row>
    <row r="1002" spans="1:23" x14ac:dyDescent="0.2">
      <c r="A1002" s="12">
        <v>0.97499999999999998</v>
      </c>
      <c r="B1002" s="255">
        <v>1</v>
      </c>
      <c r="C1002" s="12">
        <v>145787961</v>
      </c>
      <c r="D1002" s="12">
        <v>145787979</v>
      </c>
      <c r="E1002" s="12">
        <v>3</v>
      </c>
      <c r="F1002" s="12" t="s">
        <v>15062</v>
      </c>
      <c r="G1002" s="12">
        <v>145787828</v>
      </c>
      <c r="H1002" s="12">
        <v>145787848</v>
      </c>
      <c r="I1002" s="12">
        <v>3</v>
      </c>
      <c r="J1002" s="12" t="s">
        <v>15063</v>
      </c>
      <c r="K1002" s="12">
        <v>145787849</v>
      </c>
      <c r="L1002" s="12">
        <v>145787960</v>
      </c>
      <c r="M1002" s="12" t="s">
        <v>15064</v>
      </c>
      <c r="N1002" s="12" t="s">
        <v>15065</v>
      </c>
      <c r="O1002" s="27">
        <v>145787767</v>
      </c>
      <c r="P1002" s="27">
        <v>145787869</v>
      </c>
      <c r="Q1002" s="12" t="s">
        <v>40</v>
      </c>
      <c r="R1002" s="12">
        <v>0</v>
      </c>
      <c r="S1002" s="12" t="s">
        <v>16474</v>
      </c>
      <c r="T1002" s="27" t="s">
        <v>563</v>
      </c>
      <c r="U1002" s="12" t="s">
        <v>2129</v>
      </c>
      <c r="V1002" s="256">
        <v>48.56037151702786</v>
      </c>
      <c r="W1002" s="256">
        <v>159.59873116574147</v>
      </c>
    </row>
    <row r="1003" spans="1:23" x14ac:dyDescent="0.2">
      <c r="A1003" s="12">
        <v>0.97499999999999998</v>
      </c>
      <c r="B1003" s="255">
        <v>1</v>
      </c>
      <c r="C1003" s="12">
        <v>145787961</v>
      </c>
      <c r="D1003" s="12">
        <v>145787979</v>
      </c>
      <c r="E1003" s="12">
        <v>3</v>
      </c>
      <c r="F1003" s="12" t="s">
        <v>15062</v>
      </c>
      <c r="G1003" s="12">
        <v>145787828</v>
      </c>
      <c r="H1003" s="12">
        <v>145787848</v>
      </c>
      <c r="I1003" s="12">
        <v>3</v>
      </c>
      <c r="J1003" s="12" t="s">
        <v>15066</v>
      </c>
      <c r="K1003" s="12">
        <v>145787849</v>
      </c>
      <c r="L1003" s="12">
        <v>145787960</v>
      </c>
      <c r="M1003" s="12" t="s">
        <v>15064</v>
      </c>
      <c r="N1003" s="12" t="s">
        <v>15067</v>
      </c>
      <c r="O1003" s="27">
        <v>145787767</v>
      </c>
      <c r="P1003" s="27">
        <v>145787869</v>
      </c>
      <c r="Q1003" s="12" t="s">
        <v>40</v>
      </c>
      <c r="R1003" s="12">
        <v>0</v>
      </c>
      <c r="S1003" s="12" t="s">
        <v>16474</v>
      </c>
      <c r="T1003" s="27" t="s">
        <v>563</v>
      </c>
      <c r="U1003" s="12" t="s">
        <v>2130</v>
      </c>
      <c r="V1003" s="256">
        <v>48.56037151702786</v>
      </c>
      <c r="W1003" s="256">
        <v>159.59873116574147</v>
      </c>
    </row>
    <row r="1004" spans="1:23" x14ac:dyDescent="0.2">
      <c r="A1004" s="12">
        <v>0.99999899999999997</v>
      </c>
      <c r="B1004" s="255">
        <v>1</v>
      </c>
      <c r="C1004" s="12">
        <v>145788872</v>
      </c>
      <c r="D1004" s="12">
        <v>145788891</v>
      </c>
      <c r="E1004" s="12">
        <v>3</v>
      </c>
      <c r="F1004" s="12" t="s">
        <v>15068</v>
      </c>
      <c r="G1004" s="12">
        <v>145788740</v>
      </c>
      <c r="H1004" s="12">
        <v>145788759</v>
      </c>
      <c r="I1004" s="12">
        <v>3</v>
      </c>
      <c r="J1004" s="12" t="s">
        <v>15069</v>
      </c>
      <c r="K1004" s="12">
        <v>145788760</v>
      </c>
      <c r="L1004" s="12">
        <v>145788871</v>
      </c>
      <c r="M1004" s="12" t="s">
        <v>15070</v>
      </c>
      <c r="N1004" s="12" t="s">
        <v>15071</v>
      </c>
      <c r="O1004" s="27">
        <v>145788762</v>
      </c>
      <c r="P1004" s="27">
        <v>145788860</v>
      </c>
      <c r="Q1004" s="12" t="s">
        <v>40</v>
      </c>
      <c r="R1004" s="12">
        <v>0</v>
      </c>
      <c r="S1004" s="12" t="s">
        <v>16475</v>
      </c>
      <c r="T1004" s="27" t="s">
        <v>563</v>
      </c>
      <c r="U1004" s="12" t="s">
        <v>2131</v>
      </c>
      <c r="V1004" s="256">
        <v>39.424148606811144</v>
      </c>
      <c r="W1004" s="256">
        <v>92.072164948453604</v>
      </c>
    </row>
    <row r="1005" spans="1:23" x14ac:dyDescent="0.2">
      <c r="A1005" s="12">
        <v>0.99999899999999997</v>
      </c>
      <c r="B1005" s="255">
        <v>1</v>
      </c>
      <c r="C1005" s="12">
        <v>145791035</v>
      </c>
      <c r="D1005" s="12">
        <v>145791052</v>
      </c>
      <c r="E1005" s="12">
        <v>3</v>
      </c>
      <c r="F1005" s="12" t="s">
        <v>15072</v>
      </c>
      <c r="G1005" s="12">
        <v>145791165</v>
      </c>
      <c r="H1005" s="12">
        <v>145791186</v>
      </c>
      <c r="I1005" s="12">
        <v>3</v>
      </c>
      <c r="J1005" s="12" t="s">
        <v>15073</v>
      </c>
      <c r="K1005" s="12">
        <v>145791053</v>
      </c>
      <c r="L1005" s="12">
        <v>145791164</v>
      </c>
      <c r="M1005" s="12" t="s">
        <v>15074</v>
      </c>
      <c r="N1005" s="12" t="s">
        <v>15075</v>
      </c>
      <c r="O1005" s="27">
        <v>145791056</v>
      </c>
      <c r="P1005" s="27">
        <v>145791175</v>
      </c>
      <c r="Q1005" s="12" t="s">
        <v>33</v>
      </c>
      <c r="R1005" s="12">
        <v>0</v>
      </c>
      <c r="S1005" s="12" t="s">
        <v>16476</v>
      </c>
      <c r="T1005" s="27" t="s">
        <v>563</v>
      </c>
      <c r="U1005" s="12" t="s">
        <v>2132</v>
      </c>
      <c r="V1005" s="256">
        <v>32.571207430340557</v>
      </c>
      <c r="W1005" s="256">
        <v>222.14417129262489</v>
      </c>
    </row>
    <row r="1006" spans="1:23" x14ac:dyDescent="0.2">
      <c r="A1006" s="12">
        <v>0.99999899999999997</v>
      </c>
      <c r="B1006" s="255">
        <v>1</v>
      </c>
      <c r="C1006" s="12">
        <v>145791273</v>
      </c>
      <c r="D1006" s="12">
        <v>145791292</v>
      </c>
      <c r="E1006" s="12">
        <v>3</v>
      </c>
      <c r="F1006" s="12" t="s">
        <v>15076</v>
      </c>
      <c r="G1006" s="12">
        <v>145791141</v>
      </c>
      <c r="H1006" s="12">
        <v>145791160</v>
      </c>
      <c r="I1006" s="12">
        <v>3</v>
      </c>
      <c r="J1006" s="12" t="s">
        <v>15077</v>
      </c>
      <c r="K1006" s="12">
        <v>145791161</v>
      </c>
      <c r="L1006" s="12">
        <v>145791272</v>
      </c>
      <c r="M1006" s="12" t="s">
        <v>15078</v>
      </c>
      <c r="N1006" s="12" t="s">
        <v>15079</v>
      </c>
      <c r="O1006" s="27">
        <v>145791056</v>
      </c>
      <c r="P1006" s="27">
        <v>145791175</v>
      </c>
      <c r="Q1006" s="12" t="s">
        <v>40</v>
      </c>
      <c r="R1006" s="12">
        <v>0</v>
      </c>
      <c r="S1006" s="12" t="s">
        <v>16477</v>
      </c>
      <c r="T1006" s="27" t="s">
        <v>563</v>
      </c>
      <c r="U1006" s="12" t="s">
        <v>2133</v>
      </c>
      <c r="V1006" s="256">
        <v>157.43343653250773</v>
      </c>
      <c r="W1006" s="256">
        <v>435.77605075337033</v>
      </c>
    </row>
    <row r="1007" spans="1:23" x14ac:dyDescent="0.2">
      <c r="A1007" s="12">
        <v>0.99999899999999997</v>
      </c>
      <c r="B1007" s="255">
        <v>1</v>
      </c>
      <c r="C1007" s="12">
        <v>145803279</v>
      </c>
      <c r="D1007" s="12">
        <v>145803298</v>
      </c>
      <c r="E1007" s="12">
        <v>3</v>
      </c>
      <c r="F1007" s="12" t="s">
        <v>15080</v>
      </c>
      <c r="G1007" s="12">
        <v>145803411</v>
      </c>
      <c r="H1007" s="12">
        <v>145803430</v>
      </c>
      <c r="I1007" s="12">
        <v>3</v>
      </c>
      <c r="J1007" s="12" t="s">
        <v>15081</v>
      </c>
      <c r="K1007" s="12">
        <v>145803299</v>
      </c>
      <c r="L1007" s="12">
        <v>145803410</v>
      </c>
      <c r="M1007" s="12" t="s">
        <v>15082</v>
      </c>
      <c r="N1007" s="12" t="s">
        <v>15083</v>
      </c>
      <c r="O1007" s="27">
        <v>145803303</v>
      </c>
      <c r="P1007" s="27">
        <v>145803393</v>
      </c>
      <c r="Q1007" s="12" t="s">
        <v>33</v>
      </c>
      <c r="R1007" s="12">
        <v>0</v>
      </c>
      <c r="S1007" s="12" t="s">
        <v>16478</v>
      </c>
      <c r="T1007" s="27" t="s">
        <v>563</v>
      </c>
      <c r="U1007" s="12" t="s">
        <v>2134</v>
      </c>
      <c r="V1007" s="256">
        <v>189.99845201238389</v>
      </c>
      <c r="W1007" s="256">
        <v>455.40555114988103</v>
      </c>
    </row>
    <row r="1008" spans="1:23" x14ac:dyDescent="0.2">
      <c r="A1008" s="12">
        <v>0.99999899999999997</v>
      </c>
      <c r="B1008" s="255">
        <v>1</v>
      </c>
      <c r="C1008" s="12">
        <v>145804211</v>
      </c>
      <c r="D1008" s="12">
        <v>145804228</v>
      </c>
      <c r="E1008" s="12">
        <v>3</v>
      </c>
      <c r="F1008" s="12" t="s">
        <v>15084</v>
      </c>
      <c r="G1008" s="12">
        <v>145804341</v>
      </c>
      <c r="H1008" s="12">
        <v>145804362</v>
      </c>
      <c r="I1008" s="12">
        <v>4</v>
      </c>
      <c r="J1008" s="12" t="s">
        <v>15085</v>
      </c>
      <c r="K1008" s="12">
        <v>145804229</v>
      </c>
      <c r="L1008" s="12">
        <v>145804340</v>
      </c>
      <c r="M1008" s="12" t="s">
        <v>15086</v>
      </c>
      <c r="N1008" s="12" t="s">
        <v>15087</v>
      </c>
      <c r="O1008" s="27">
        <v>145804240</v>
      </c>
      <c r="P1008" s="27">
        <v>145804370</v>
      </c>
      <c r="Q1008" s="12" t="s">
        <v>33</v>
      </c>
      <c r="R1008" s="12">
        <v>0</v>
      </c>
      <c r="S1008" s="12" t="s">
        <v>16479</v>
      </c>
      <c r="T1008" s="27" t="s">
        <v>563</v>
      </c>
      <c r="U1008" s="12" t="s">
        <v>2135</v>
      </c>
      <c r="V1008" s="256">
        <v>118.78792569659443</v>
      </c>
      <c r="W1008" s="256">
        <v>355.68120539254562</v>
      </c>
    </row>
    <row r="1009" spans="1:23" x14ac:dyDescent="0.2">
      <c r="A1009" s="12">
        <v>0.99999899999999997</v>
      </c>
      <c r="B1009" s="255">
        <v>1</v>
      </c>
      <c r="C1009" s="12">
        <v>145804447</v>
      </c>
      <c r="D1009" s="12">
        <v>145804466</v>
      </c>
      <c r="E1009" s="12">
        <v>3</v>
      </c>
      <c r="F1009" s="12" t="s">
        <v>15088</v>
      </c>
      <c r="G1009" s="12">
        <v>145804315</v>
      </c>
      <c r="H1009" s="12">
        <v>145804334</v>
      </c>
      <c r="I1009" s="12">
        <v>3</v>
      </c>
      <c r="J1009" s="12" t="s">
        <v>15089</v>
      </c>
      <c r="K1009" s="12">
        <v>145804335</v>
      </c>
      <c r="L1009" s="12">
        <v>145804446</v>
      </c>
      <c r="M1009" s="12" t="s">
        <v>15090</v>
      </c>
      <c r="N1009" s="12" t="s">
        <v>15091</v>
      </c>
      <c r="O1009" s="27">
        <v>145804240</v>
      </c>
      <c r="P1009" s="27">
        <v>145804370</v>
      </c>
      <c r="Q1009" s="12" t="s">
        <v>40</v>
      </c>
      <c r="R1009" s="12">
        <v>0</v>
      </c>
      <c r="S1009" s="12" t="s">
        <v>16480</v>
      </c>
      <c r="T1009" s="27" t="s">
        <v>563</v>
      </c>
      <c r="U1009" s="12" t="s">
        <v>2136</v>
      </c>
      <c r="V1009" s="256">
        <v>186.0077399380805</v>
      </c>
      <c r="W1009" s="256">
        <v>433.11625693893734</v>
      </c>
    </row>
    <row r="1010" spans="1:23" x14ac:dyDescent="0.2">
      <c r="A1010" s="12">
        <v>0.99999899999999997</v>
      </c>
      <c r="B1010" s="255">
        <v>1</v>
      </c>
      <c r="C1010" s="12">
        <v>145811317</v>
      </c>
      <c r="D1010" s="12">
        <v>145811335</v>
      </c>
      <c r="E1010" s="12">
        <v>2</v>
      </c>
      <c r="F1010" s="12" t="s">
        <v>15092</v>
      </c>
      <c r="G1010" s="12">
        <v>145811448</v>
      </c>
      <c r="H1010" s="12">
        <v>145811468</v>
      </c>
      <c r="I1010" s="12">
        <v>2</v>
      </c>
      <c r="J1010" s="12" t="s">
        <v>15093</v>
      </c>
      <c r="K1010" s="12">
        <v>145811336</v>
      </c>
      <c r="L1010" s="12">
        <v>145811447</v>
      </c>
      <c r="M1010" s="12" t="s">
        <v>15094</v>
      </c>
      <c r="N1010" s="12" t="s">
        <v>15095</v>
      </c>
      <c r="O1010" s="27">
        <v>145811337</v>
      </c>
      <c r="P1010" s="27">
        <v>145811448</v>
      </c>
      <c r="Q1010" s="12" t="s">
        <v>33</v>
      </c>
      <c r="R1010" s="12">
        <v>0</v>
      </c>
      <c r="S1010" s="12" t="s">
        <v>16481</v>
      </c>
      <c r="T1010" s="27" t="s">
        <v>563</v>
      </c>
      <c r="U1010" s="12" t="s">
        <v>2137</v>
      </c>
      <c r="V1010" s="256">
        <v>61.654798761609904</v>
      </c>
      <c r="W1010" s="256">
        <v>174.96161776367961</v>
      </c>
    </row>
    <row r="1011" spans="1:23" x14ac:dyDescent="0.2">
      <c r="A1011" s="12">
        <v>0.99999899999999997</v>
      </c>
      <c r="B1011" s="255">
        <v>1</v>
      </c>
      <c r="C1011" s="12">
        <v>145811559</v>
      </c>
      <c r="D1011" s="12">
        <v>145811577</v>
      </c>
      <c r="E1011" s="12">
        <v>2</v>
      </c>
      <c r="F1011" s="12" t="s">
        <v>15096</v>
      </c>
      <c r="G1011" s="12">
        <v>145811426</v>
      </c>
      <c r="H1011" s="12">
        <v>145811446</v>
      </c>
      <c r="I1011" s="12">
        <v>2</v>
      </c>
      <c r="J1011" s="12" t="s">
        <v>15097</v>
      </c>
      <c r="K1011" s="12">
        <v>145811447</v>
      </c>
      <c r="L1011" s="12">
        <v>145811558</v>
      </c>
      <c r="M1011" s="12" t="s">
        <v>15098</v>
      </c>
      <c r="N1011" s="12" t="s">
        <v>15099</v>
      </c>
      <c r="O1011" s="27">
        <v>145811337</v>
      </c>
      <c r="P1011" s="27">
        <v>145811448</v>
      </c>
      <c r="Q1011" s="12" t="s">
        <v>40</v>
      </c>
      <c r="R1011" s="12">
        <v>0</v>
      </c>
      <c r="S1011" s="12" t="s">
        <v>16482</v>
      </c>
      <c r="T1011" s="27" t="s">
        <v>563</v>
      </c>
      <c r="U1011" s="12" t="s">
        <v>2138</v>
      </c>
      <c r="V1011" s="256">
        <v>78.469040247678024</v>
      </c>
      <c r="W1011" s="256">
        <v>174.62347343378272</v>
      </c>
    </row>
    <row r="1012" spans="1:23" x14ac:dyDescent="0.2">
      <c r="A1012" s="12">
        <v>0.99999899999999997</v>
      </c>
      <c r="B1012" s="255">
        <v>1</v>
      </c>
      <c r="C1012" s="12">
        <v>145811870</v>
      </c>
      <c r="D1012" s="12">
        <v>145811886</v>
      </c>
      <c r="E1012" s="12">
        <v>2</v>
      </c>
      <c r="F1012" s="12" t="s">
        <v>15100</v>
      </c>
      <c r="G1012" s="12">
        <v>145811999</v>
      </c>
      <c r="H1012" s="12">
        <v>145812021</v>
      </c>
      <c r="I1012" s="12">
        <v>2</v>
      </c>
      <c r="J1012" s="12" t="s">
        <v>15101</v>
      </c>
      <c r="K1012" s="12">
        <v>145811887</v>
      </c>
      <c r="L1012" s="12">
        <v>145811998</v>
      </c>
      <c r="M1012" s="12" t="s">
        <v>15102</v>
      </c>
      <c r="N1012" s="12" t="s">
        <v>15103</v>
      </c>
      <c r="O1012" s="27">
        <v>145811891</v>
      </c>
      <c r="P1012" s="27">
        <v>145812007</v>
      </c>
      <c r="Q1012" s="12" t="s">
        <v>33</v>
      </c>
      <c r="R1012" s="12">
        <v>0</v>
      </c>
      <c r="S1012" s="12" t="s">
        <v>16483</v>
      </c>
      <c r="T1012" s="27" t="s">
        <v>563</v>
      </c>
      <c r="U1012" s="12" t="s">
        <v>2139</v>
      </c>
      <c r="V1012" s="256">
        <v>40.89628482972136</v>
      </c>
      <c r="W1012" s="256">
        <v>156.55955590800951</v>
      </c>
    </row>
    <row r="1013" spans="1:23" x14ac:dyDescent="0.2">
      <c r="A1013" s="12">
        <v>0.99999899999999997</v>
      </c>
      <c r="B1013" s="255">
        <v>1</v>
      </c>
      <c r="C1013" s="12">
        <v>145812088</v>
      </c>
      <c r="D1013" s="12">
        <v>145812106</v>
      </c>
      <c r="E1013" s="12">
        <v>1</v>
      </c>
      <c r="F1013" s="12" t="s">
        <v>15104</v>
      </c>
      <c r="G1013" s="12">
        <v>145811955</v>
      </c>
      <c r="H1013" s="12">
        <v>145811975</v>
      </c>
      <c r="I1013" s="12">
        <v>2</v>
      </c>
      <c r="J1013" s="12" t="s">
        <v>15105</v>
      </c>
      <c r="K1013" s="12">
        <v>145811976</v>
      </c>
      <c r="L1013" s="12">
        <v>145812087</v>
      </c>
      <c r="M1013" s="12" t="s">
        <v>15106</v>
      </c>
      <c r="N1013" s="12" t="s">
        <v>15107</v>
      </c>
      <c r="O1013" s="27">
        <v>145811891</v>
      </c>
      <c r="P1013" s="27">
        <v>145812007</v>
      </c>
      <c r="Q1013" s="12" t="s">
        <v>40</v>
      </c>
      <c r="R1013" s="12">
        <v>0</v>
      </c>
      <c r="S1013" s="12" t="s">
        <v>16484</v>
      </c>
      <c r="T1013" s="27" t="s">
        <v>563</v>
      </c>
      <c r="U1013" s="12" t="s">
        <v>2140</v>
      </c>
      <c r="V1013" s="256">
        <v>84.602167182662541</v>
      </c>
      <c r="W1013" s="256">
        <v>350.18873909595561</v>
      </c>
    </row>
    <row r="1014" spans="1:23" x14ac:dyDescent="0.2">
      <c r="A1014" s="12">
        <v>0.99999899999999997</v>
      </c>
      <c r="B1014" s="255">
        <v>1</v>
      </c>
      <c r="C1014" s="12">
        <v>145816606</v>
      </c>
      <c r="D1014" s="12">
        <v>145816623</v>
      </c>
      <c r="E1014" s="12">
        <v>2</v>
      </c>
      <c r="F1014" s="12" t="s">
        <v>15108</v>
      </c>
      <c r="G1014" s="12">
        <v>145816736</v>
      </c>
      <c r="H1014" s="12">
        <v>145816757</v>
      </c>
      <c r="I1014" s="12">
        <v>2</v>
      </c>
      <c r="J1014" s="12" t="s">
        <v>15109</v>
      </c>
      <c r="K1014" s="12">
        <v>145816624</v>
      </c>
      <c r="L1014" s="12">
        <v>145816735</v>
      </c>
      <c r="M1014" s="12" t="s">
        <v>15110</v>
      </c>
      <c r="N1014" s="12" t="s">
        <v>15111</v>
      </c>
      <c r="O1014" s="27">
        <v>145816632</v>
      </c>
      <c r="P1014" s="27">
        <v>145816745</v>
      </c>
      <c r="Q1014" s="12" t="s">
        <v>33</v>
      </c>
      <c r="R1014" s="12">
        <v>0</v>
      </c>
      <c r="S1014" s="12" t="s">
        <v>16485</v>
      </c>
      <c r="T1014" s="27" t="s">
        <v>563</v>
      </c>
      <c r="U1014" s="12" t="s">
        <v>2141</v>
      </c>
      <c r="V1014" s="256">
        <v>58.125386996904027</v>
      </c>
      <c r="W1014" s="256">
        <v>170.01443298969073</v>
      </c>
    </row>
    <row r="1015" spans="1:23" x14ac:dyDescent="0.2">
      <c r="A1015" s="12">
        <v>0.9</v>
      </c>
      <c r="B1015" s="255">
        <v>1</v>
      </c>
      <c r="C1015" s="12">
        <v>145818742</v>
      </c>
      <c r="D1015" s="12">
        <v>145818761</v>
      </c>
      <c r="E1015" s="12">
        <v>2</v>
      </c>
      <c r="F1015" s="12" t="s">
        <v>15112</v>
      </c>
      <c r="G1015" s="12">
        <v>145818874</v>
      </c>
      <c r="H1015" s="12">
        <v>145818893</v>
      </c>
      <c r="I1015" s="12">
        <v>2</v>
      </c>
      <c r="J1015" s="12" t="s">
        <v>15113</v>
      </c>
      <c r="K1015" s="12">
        <v>145818762</v>
      </c>
      <c r="L1015" s="12">
        <v>145818873</v>
      </c>
      <c r="M1015" s="12" t="s">
        <v>15114</v>
      </c>
      <c r="N1015" s="12" t="s">
        <v>15115</v>
      </c>
      <c r="O1015" s="27">
        <v>145818762</v>
      </c>
      <c r="P1015" s="27">
        <v>145818831</v>
      </c>
      <c r="Q1015" s="12" t="s">
        <v>33</v>
      </c>
      <c r="R1015" s="12">
        <v>0</v>
      </c>
      <c r="S1015" s="12" t="s">
        <v>16486</v>
      </c>
      <c r="T1015" s="27" t="s">
        <v>563</v>
      </c>
      <c r="U1015" s="12" t="s">
        <v>2142</v>
      </c>
      <c r="V1015" s="256">
        <v>1.6362229102167183</v>
      </c>
      <c r="W1015" s="256">
        <v>2.3436954797779541</v>
      </c>
    </row>
    <row r="1016" spans="1:23" x14ac:dyDescent="0.2">
      <c r="A1016" s="12">
        <v>0.9</v>
      </c>
      <c r="B1016" s="255">
        <v>1</v>
      </c>
      <c r="C1016" s="12">
        <v>145826866</v>
      </c>
      <c r="D1016" s="12">
        <v>145826882</v>
      </c>
      <c r="E1016" s="12">
        <v>4</v>
      </c>
      <c r="F1016" s="12" t="s">
        <v>15116</v>
      </c>
      <c r="G1016" s="12">
        <v>145826995</v>
      </c>
      <c r="H1016" s="12">
        <v>145827017</v>
      </c>
      <c r="I1016" s="12">
        <v>2</v>
      </c>
      <c r="J1016" s="12" t="s">
        <v>15117</v>
      </c>
      <c r="K1016" s="12">
        <v>145826883</v>
      </c>
      <c r="L1016" s="12">
        <v>145826994</v>
      </c>
      <c r="M1016" s="12" t="s">
        <v>15118</v>
      </c>
      <c r="N1016" s="12" t="s">
        <v>15119</v>
      </c>
      <c r="O1016" s="27">
        <v>145826883</v>
      </c>
      <c r="P1016" s="27">
        <v>145826934</v>
      </c>
      <c r="Q1016" s="12" t="s">
        <v>33</v>
      </c>
      <c r="R1016" s="12">
        <v>0</v>
      </c>
      <c r="S1016" s="12" t="s">
        <v>16487</v>
      </c>
      <c r="T1016" s="27" t="s">
        <v>563</v>
      </c>
      <c r="U1016" s="12" t="s">
        <v>2143</v>
      </c>
      <c r="V1016" s="256">
        <v>91.414860681114547</v>
      </c>
      <c r="W1016" s="256">
        <v>158.69547977795401</v>
      </c>
    </row>
    <row r="1017" spans="1:23" x14ac:dyDescent="0.2">
      <c r="A1017" s="12">
        <v>0.97499999999999998</v>
      </c>
      <c r="B1017" s="255">
        <v>1</v>
      </c>
      <c r="C1017" s="12">
        <v>145826954</v>
      </c>
      <c r="D1017" s="12">
        <v>145826971</v>
      </c>
      <c r="E1017" s="12">
        <v>8</v>
      </c>
      <c r="F1017" s="12" t="s">
        <v>15120</v>
      </c>
      <c r="G1017" s="12">
        <v>145826820</v>
      </c>
      <c r="H1017" s="12">
        <v>145826841</v>
      </c>
      <c r="I1017" s="12">
        <v>2</v>
      </c>
      <c r="J1017" s="12" t="s">
        <v>15121</v>
      </c>
      <c r="K1017" s="12">
        <v>145826842</v>
      </c>
      <c r="L1017" s="12">
        <v>145826953</v>
      </c>
      <c r="M1017" s="12" t="s">
        <v>15122</v>
      </c>
      <c r="N1017" s="12" t="s">
        <v>15123</v>
      </c>
      <c r="O1017" s="27">
        <v>145826883</v>
      </c>
      <c r="P1017" s="27">
        <v>145826934</v>
      </c>
      <c r="Q1017" s="12" t="s">
        <v>40</v>
      </c>
      <c r="R1017" s="12">
        <v>0</v>
      </c>
      <c r="S1017" s="12" t="s">
        <v>16488</v>
      </c>
      <c r="T1017" s="27" t="s">
        <v>563</v>
      </c>
      <c r="U1017" s="12" t="s">
        <v>2144</v>
      </c>
      <c r="V1017" s="256">
        <v>40.852941176470587</v>
      </c>
      <c r="W1017" s="256">
        <v>96.201268834258528</v>
      </c>
    </row>
    <row r="1018" spans="1:23" x14ac:dyDescent="0.2">
      <c r="A1018" s="12">
        <v>0.99999899999999997</v>
      </c>
      <c r="B1018" s="56">
        <v>16</v>
      </c>
      <c r="C1018" s="27">
        <v>29464926</v>
      </c>
      <c r="D1018" s="27">
        <v>29464944</v>
      </c>
      <c r="E1018" s="27">
        <v>3</v>
      </c>
      <c r="F1018" s="27" t="s">
        <v>15124</v>
      </c>
      <c r="G1018" s="27">
        <v>29465057</v>
      </c>
      <c r="H1018" s="27">
        <v>29465077</v>
      </c>
      <c r="I1018" s="27">
        <v>2</v>
      </c>
      <c r="J1018" s="27" t="s">
        <v>15125</v>
      </c>
      <c r="K1018" s="27">
        <v>29464945</v>
      </c>
      <c r="L1018" s="27">
        <v>29465056</v>
      </c>
      <c r="M1018" s="27" t="s">
        <v>15126</v>
      </c>
      <c r="N1018" s="27" t="s">
        <v>15127</v>
      </c>
      <c r="O1018" s="27">
        <v>29464949</v>
      </c>
      <c r="P1018" s="27">
        <v>29465058</v>
      </c>
      <c r="Q1018" s="27" t="s">
        <v>33</v>
      </c>
      <c r="R1018" s="27">
        <v>0</v>
      </c>
      <c r="S1018" s="12" t="s">
        <v>16489</v>
      </c>
      <c r="T1018" s="27" t="s">
        <v>83</v>
      </c>
      <c r="U1018" s="12" t="s">
        <v>2145</v>
      </c>
      <c r="V1018" s="256">
        <v>176.14551083591331</v>
      </c>
      <c r="W1018" s="256">
        <v>378.45487708168122</v>
      </c>
    </row>
    <row r="1019" spans="1:23" x14ac:dyDescent="0.2">
      <c r="A1019" s="12">
        <v>0.99999899999999997</v>
      </c>
      <c r="B1019" s="56">
        <v>16</v>
      </c>
      <c r="C1019" s="27">
        <v>29465135</v>
      </c>
      <c r="D1019" s="27">
        <v>29465152</v>
      </c>
      <c r="E1019" s="27">
        <v>2</v>
      </c>
      <c r="F1019" s="27" t="s">
        <v>15128</v>
      </c>
      <c r="G1019" s="27">
        <v>29465001</v>
      </c>
      <c r="H1019" s="27">
        <v>29465022</v>
      </c>
      <c r="I1019" s="27">
        <v>2</v>
      </c>
      <c r="J1019" s="27" t="s">
        <v>15129</v>
      </c>
      <c r="K1019" s="27">
        <v>29465023</v>
      </c>
      <c r="L1019" s="27">
        <v>29465134</v>
      </c>
      <c r="M1019" s="27" t="s">
        <v>15130</v>
      </c>
      <c r="N1019" s="27" t="s">
        <v>15131</v>
      </c>
      <c r="O1019" s="27">
        <v>29464949</v>
      </c>
      <c r="P1019" s="27">
        <v>29465058</v>
      </c>
      <c r="Q1019" s="27" t="s">
        <v>40</v>
      </c>
      <c r="R1019" s="27">
        <v>0</v>
      </c>
      <c r="S1019" s="12" t="s">
        <v>16490</v>
      </c>
      <c r="T1019" s="27" t="s">
        <v>83</v>
      </c>
      <c r="U1019" s="12" t="s">
        <v>2146</v>
      </c>
      <c r="V1019" s="256">
        <v>67.260061919504651</v>
      </c>
      <c r="W1019" s="256">
        <v>146.79603489294212</v>
      </c>
    </row>
    <row r="1020" spans="1:23" x14ac:dyDescent="0.2">
      <c r="A1020" s="12">
        <v>0.99999899999999997</v>
      </c>
      <c r="B1020" s="56">
        <v>16</v>
      </c>
      <c r="C1020" s="27">
        <v>29465443</v>
      </c>
      <c r="D1020" s="27">
        <v>29465462</v>
      </c>
      <c r="E1020" s="27">
        <v>2</v>
      </c>
      <c r="F1020" s="27" t="s">
        <v>15132</v>
      </c>
      <c r="G1020" s="27">
        <v>29465311</v>
      </c>
      <c r="H1020" s="27">
        <v>29465330</v>
      </c>
      <c r="I1020" s="27">
        <v>2</v>
      </c>
      <c r="J1020" s="27" t="s">
        <v>15133</v>
      </c>
      <c r="K1020" s="27">
        <v>29465331</v>
      </c>
      <c r="L1020" s="27">
        <v>29465442</v>
      </c>
      <c r="M1020" s="27" t="s">
        <v>15134</v>
      </c>
      <c r="N1020" s="27" t="s">
        <v>15135</v>
      </c>
      <c r="O1020" s="27">
        <v>29465332</v>
      </c>
      <c r="P1020" s="27">
        <v>29465439</v>
      </c>
      <c r="Q1020" s="27" t="s">
        <v>40</v>
      </c>
      <c r="R1020" s="27">
        <v>0</v>
      </c>
      <c r="S1020" s="12" t="s">
        <v>16491</v>
      </c>
      <c r="T1020" s="27" t="s">
        <v>83</v>
      </c>
      <c r="U1020" s="12" t="s">
        <v>2147</v>
      </c>
      <c r="V1020" s="256">
        <v>48.072755417956657</v>
      </c>
      <c r="W1020" s="256">
        <v>98.846946867565421</v>
      </c>
    </row>
    <row r="1021" spans="1:23" x14ac:dyDescent="0.2">
      <c r="A1021" s="12">
        <v>0.99999899999999997</v>
      </c>
      <c r="B1021" s="56">
        <v>16</v>
      </c>
      <c r="C1021" s="27">
        <v>29465316</v>
      </c>
      <c r="D1021" s="27">
        <v>29465331</v>
      </c>
      <c r="E1021" s="27">
        <v>6</v>
      </c>
      <c r="F1021" s="27" t="s">
        <v>15136</v>
      </c>
      <c r="G1021" s="27">
        <v>29465444</v>
      </c>
      <c r="H1021" s="27">
        <v>29465467</v>
      </c>
      <c r="I1021" s="27">
        <v>2</v>
      </c>
      <c r="J1021" s="27" t="s">
        <v>15137</v>
      </c>
      <c r="K1021" s="27">
        <v>29465332</v>
      </c>
      <c r="L1021" s="27">
        <v>29465443</v>
      </c>
      <c r="M1021" s="27" t="s">
        <v>15138</v>
      </c>
      <c r="N1021" s="27" t="s">
        <v>15139</v>
      </c>
      <c r="O1021" s="27">
        <v>29465332</v>
      </c>
      <c r="P1021" s="27">
        <v>29465439</v>
      </c>
      <c r="Q1021" s="27" t="s">
        <v>33</v>
      </c>
      <c r="R1021" s="27">
        <v>0</v>
      </c>
      <c r="S1021" s="12" t="s">
        <v>16492</v>
      </c>
      <c r="T1021" s="27" t="s">
        <v>83</v>
      </c>
      <c r="U1021" s="12" t="s">
        <v>2148</v>
      </c>
      <c r="V1021" s="256">
        <v>27.80340557275542</v>
      </c>
      <c r="W1021" s="256">
        <v>40.914670896114195</v>
      </c>
    </row>
    <row r="1022" spans="1:23" x14ac:dyDescent="0.2">
      <c r="A1022" s="12">
        <v>0.99999899999999997</v>
      </c>
      <c r="B1022" s="56">
        <v>16</v>
      </c>
      <c r="C1022" s="27">
        <v>29465478</v>
      </c>
      <c r="D1022" s="27">
        <v>29465496</v>
      </c>
      <c r="E1022" s="27">
        <v>2</v>
      </c>
      <c r="F1022" s="27" t="s">
        <v>15140</v>
      </c>
      <c r="G1022" s="27">
        <v>29465609</v>
      </c>
      <c r="H1022" s="27">
        <v>29465629</v>
      </c>
      <c r="I1022" s="27">
        <v>2</v>
      </c>
      <c r="J1022" s="27" t="s">
        <v>15141</v>
      </c>
      <c r="K1022" s="27">
        <v>29465497</v>
      </c>
      <c r="L1022" s="27">
        <v>29465608</v>
      </c>
      <c r="M1022" s="27" t="s">
        <v>15142</v>
      </c>
      <c r="N1022" s="27" t="s">
        <v>15143</v>
      </c>
      <c r="O1022" s="27">
        <v>29465507</v>
      </c>
      <c r="P1022" s="27">
        <v>29465777</v>
      </c>
      <c r="Q1022" s="27" t="s">
        <v>33</v>
      </c>
      <c r="R1022" s="27">
        <v>0</v>
      </c>
      <c r="S1022" s="12" t="s">
        <v>16493</v>
      </c>
      <c r="T1022" s="27" t="s">
        <v>83</v>
      </c>
      <c r="U1022" s="12" t="s">
        <v>2149</v>
      </c>
      <c r="V1022" s="256">
        <v>35.866873065015483</v>
      </c>
      <c r="W1022" s="256">
        <v>63.534813639968277</v>
      </c>
    </row>
    <row r="1023" spans="1:23" x14ac:dyDescent="0.2">
      <c r="A1023" s="12">
        <v>0.99999899999999997</v>
      </c>
      <c r="B1023" s="56">
        <v>16</v>
      </c>
      <c r="C1023" s="27">
        <v>29465703</v>
      </c>
      <c r="D1023" s="27">
        <v>29465721</v>
      </c>
      <c r="E1023" s="27">
        <v>2</v>
      </c>
      <c r="F1023" s="27" t="s">
        <v>15144</v>
      </c>
      <c r="G1023" s="27">
        <v>29465570</v>
      </c>
      <c r="H1023" s="27">
        <v>29465590</v>
      </c>
      <c r="I1023" s="27">
        <v>2</v>
      </c>
      <c r="J1023" s="27" t="s">
        <v>15145</v>
      </c>
      <c r="K1023" s="27">
        <v>29465591</v>
      </c>
      <c r="L1023" s="27">
        <v>29465702</v>
      </c>
      <c r="M1023" s="27" t="s">
        <v>15146</v>
      </c>
      <c r="N1023" s="27" t="s">
        <v>15147</v>
      </c>
      <c r="O1023" s="27">
        <v>29465507</v>
      </c>
      <c r="P1023" s="27">
        <v>29465777</v>
      </c>
      <c r="Q1023" s="27" t="s">
        <v>40</v>
      </c>
      <c r="R1023" s="27">
        <v>0</v>
      </c>
      <c r="S1023" s="12" t="s">
        <v>16494</v>
      </c>
      <c r="T1023" s="27" t="s">
        <v>83</v>
      </c>
      <c r="U1023" s="12" t="s">
        <v>2150</v>
      </c>
      <c r="V1023" s="256">
        <v>36.444272445820431</v>
      </c>
      <c r="W1023" s="256">
        <v>62.685646312450437</v>
      </c>
    </row>
    <row r="1024" spans="1:23" x14ac:dyDescent="0.2">
      <c r="A1024" s="12">
        <v>0.99999899999999997</v>
      </c>
      <c r="B1024" s="56">
        <v>16</v>
      </c>
      <c r="C1024" s="27">
        <v>29465651</v>
      </c>
      <c r="D1024" s="27">
        <v>29465668</v>
      </c>
      <c r="E1024" s="27">
        <v>3</v>
      </c>
      <c r="F1024" s="27" t="s">
        <v>15148</v>
      </c>
      <c r="G1024" s="27">
        <v>29465781</v>
      </c>
      <c r="H1024" s="27">
        <v>29465802</v>
      </c>
      <c r="I1024" s="27">
        <v>2</v>
      </c>
      <c r="J1024" s="27" t="s">
        <v>15149</v>
      </c>
      <c r="K1024" s="27">
        <v>29465669</v>
      </c>
      <c r="L1024" s="27">
        <v>29465780</v>
      </c>
      <c r="M1024" s="27" t="s">
        <v>15150</v>
      </c>
      <c r="N1024" s="27" t="s">
        <v>15151</v>
      </c>
      <c r="O1024" s="27">
        <v>29465507</v>
      </c>
      <c r="P1024" s="27">
        <v>29465777</v>
      </c>
      <c r="Q1024" s="27" t="s">
        <v>33</v>
      </c>
      <c r="R1024" s="27">
        <v>0</v>
      </c>
      <c r="S1024" s="12" t="s">
        <v>16495</v>
      </c>
      <c r="T1024" s="27" t="s">
        <v>83</v>
      </c>
      <c r="U1024" s="12" t="s">
        <v>2151</v>
      </c>
      <c r="V1024" s="256">
        <v>99.695046439628484</v>
      </c>
      <c r="W1024" s="256">
        <v>222.64393338620144</v>
      </c>
    </row>
    <row r="1025" spans="1:23" x14ac:dyDescent="0.2">
      <c r="A1025" s="12">
        <v>0.9</v>
      </c>
      <c r="B1025" s="255" t="s">
        <v>15481</v>
      </c>
      <c r="C1025" s="12">
        <v>206205732</v>
      </c>
      <c r="D1025" s="12">
        <v>206205748</v>
      </c>
      <c r="E1025" s="12">
        <v>4</v>
      </c>
      <c r="F1025" s="12" t="s">
        <v>15152</v>
      </c>
      <c r="G1025" s="12">
        <v>206205861</v>
      </c>
      <c r="H1025" s="12">
        <v>206205883</v>
      </c>
      <c r="I1025" s="12">
        <v>4</v>
      </c>
      <c r="J1025" s="12" t="s">
        <v>15153</v>
      </c>
      <c r="K1025" s="12">
        <v>206205749</v>
      </c>
      <c r="L1025" s="12">
        <v>206205860</v>
      </c>
      <c r="M1025" s="12" t="s">
        <v>15154</v>
      </c>
      <c r="N1025" s="12" t="s">
        <v>15155</v>
      </c>
      <c r="O1025" s="27">
        <v>35704</v>
      </c>
      <c r="P1025" s="27">
        <v>36324</v>
      </c>
      <c r="Q1025" s="12" t="s">
        <v>33</v>
      </c>
      <c r="R1025" s="12">
        <v>0</v>
      </c>
      <c r="S1025" s="12" t="s">
        <v>16496</v>
      </c>
      <c r="T1025" s="27" t="s">
        <v>86</v>
      </c>
      <c r="U1025" s="12" t="s">
        <v>1047</v>
      </c>
      <c r="V1025" s="256">
        <v>50.572755417956657</v>
      </c>
      <c r="W1025" s="256">
        <v>409.72817729534148</v>
      </c>
    </row>
    <row r="1026" spans="1:23" x14ac:dyDescent="0.2">
      <c r="A1026" s="12">
        <v>0.97499999999999998</v>
      </c>
      <c r="B1026" s="255" t="s">
        <v>15481</v>
      </c>
      <c r="C1026" s="12">
        <v>206205966</v>
      </c>
      <c r="D1026" s="12">
        <v>206205984</v>
      </c>
      <c r="E1026" s="12">
        <v>4</v>
      </c>
      <c r="F1026" s="12" t="s">
        <v>15156</v>
      </c>
      <c r="G1026" s="12">
        <v>206205833</v>
      </c>
      <c r="H1026" s="12">
        <v>206205853</v>
      </c>
      <c r="I1026" s="12">
        <v>4</v>
      </c>
      <c r="J1026" s="12" t="s">
        <v>15157</v>
      </c>
      <c r="K1026" s="12">
        <v>206205854</v>
      </c>
      <c r="L1026" s="12">
        <v>206205965</v>
      </c>
      <c r="M1026" s="12" t="s">
        <v>15158</v>
      </c>
      <c r="N1026" s="12" t="s">
        <v>15159</v>
      </c>
      <c r="O1026" s="27">
        <v>35704</v>
      </c>
      <c r="P1026" s="27">
        <v>36324</v>
      </c>
      <c r="Q1026" s="12" t="s">
        <v>40</v>
      </c>
      <c r="R1026" s="12">
        <v>0</v>
      </c>
      <c r="S1026" s="12" t="s">
        <v>16497</v>
      </c>
      <c r="T1026" s="27" t="s">
        <v>86</v>
      </c>
      <c r="U1026" s="12" t="s">
        <v>1048</v>
      </c>
      <c r="V1026" s="256">
        <v>10.976780185758514</v>
      </c>
      <c r="W1026" s="256">
        <v>24.370420624151969</v>
      </c>
    </row>
    <row r="1027" spans="1:23" x14ac:dyDescent="0.2">
      <c r="A1027" s="12">
        <v>0.99999899999999997</v>
      </c>
      <c r="B1027" s="255" t="s">
        <v>15481</v>
      </c>
      <c r="C1027" s="12">
        <v>206205945</v>
      </c>
      <c r="D1027" s="12">
        <v>206205964</v>
      </c>
      <c r="E1027" s="12">
        <v>4</v>
      </c>
      <c r="F1027" s="12" t="s">
        <v>15160</v>
      </c>
      <c r="G1027" s="12">
        <v>206206077</v>
      </c>
      <c r="H1027" s="12">
        <v>206206096</v>
      </c>
      <c r="I1027" s="12">
        <v>4</v>
      </c>
      <c r="J1027" s="12" t="s">
        <v>15161</v>
      </c>
      <c r="K1027" s="12">
        <v>206205965</v>
      </c>
      <c r="L1027" s="12">
        <v>206206076</v>
      </c>
      <c r="M1027" s="12" t="s">
        <v>15162</v>
      </c>
      <c r="N1027" s="12" t="s">
        <v>15163</v>
      </c>
      <c r="O1027" s="27">
        <v>35704</v>
      </c>
      <c r="P1027" s="27">
        <v>36324</v>
      </c>
      <c r="Q1027" s="12" t="s">
        <v>33</v>
      </c>
      <c r="R1027" s="12">
        <v>0</v>
      </c>
      <c r="S1027" s="12" t="s">
        <v>16498</v>
      </c>
      <c r="T1027" s="27" t="s">
        <v>86</v>
      </c>
      <c r="U1027" s="12" t="s">
        <v>1049</v>
      </c>
      <c r="V1027" s="256">
        <v>150.41176470588235</v>
      </c>
      <c r="W1027" s="256">
        <v>389.52193577566715</v>
      </c>
    </row>
    <row r="1028" spans="1:23" x14ac:dyDescent="0.2">
      <c r="A1028" s="12">
        <v>0.99999899999999997</v>
      </c>
      <c r="B1028" s="255" t="s">
        <v>15481</v>
      </c>
      <c r="C1028" s="12">
        <v>206303256</v>
      </c>
      <c r="D1028" s="12">
        <v>206303274</v>
      </c>
      <c r="E1028" s="12">
        <v>3</v>
      </c>
      <c r="F1028" s="12" t="s">
        <v>15164</v>
      </c>
      <c r="G1028" s="12">
        <v>206303387</v>
      </c>
      <c r="H1028" s="12">
        <v>206303407</v>
      </c>
      <c r="I1028" s="12">
        <v>2</v>
      </c>
      <c r="J1028" s="12" t="s">
        <v>15165</v>
      </c>
      <c r="K1028" s="12">
        <v>206303275</v>
      </c>
      <c r="L1028" s="12">
        <v>206303386</v>
      </c>
      <c r="M1028" s="12" t="s">
        <v>15166</v>
      </c>
      <c r="N1028" s="12" t="s">
        <v>15167</v>
      </c>
      <c r="O1028" s="27">
        <v>133557</v>
      </c>
      <c r="P1028" s="27">
        <v>133760</v>
      </c>
      <c r="Q1028" s="12" t="s">
        <v>33</v>
      </c>
      <c r="R1028" s="12">
        <v>0</v>
      </c>
      <c r="S1028" s="12" t="s">
        <v>16499</v>
      </c>
      <c r="T1028" s="27" t="s">
        <v>86</v>
      </c>
      <c r="U1028" s="12" t="s">
        <v>1050</v>
      </c>
      <c r="V1028" s="256">
        <v>260.99226006191952</v>
      </c>
      <c r="W1028" s="256">
        <v>524.88964269561279</v>
      </c>
    </row>
    <row r="1029" spans="1:23" x14ac:dyDescent="0.2">
      <c r="A1029" s="12">
        <v>0.99999899999999997</v>
      </c>
      <c r="B1029" s="255" t="s">
        <v>15481</v>
      </c>
      <c r="C1029" s="12">
        <v>206303496</v>
      </c>
      <c r="D1029" s="12">
        <v>206303513</v>
      </c>
      <c r="E1029" s="12">
        <v>2</v>
      </c>
      <c r="F1029" s="12" t="s">
        <v>15168</v>
      </c>
      <c r="G1029" s="12">
        <v>206303362</v>
      </c>
      <c r="H1029" s="12">
        <v>206303383</v>
      </c>
      <c r="I1029" s="12">
        <v>2</v>
      </c>
      <c r="J1029" s="12" t="s">
        <v>15169</v>
      </c>
      <c r="K1029" s="12">
        <v>206303384</v>
      </c>
      <c r="L1029" s="12">
        <v>206303495</v>
      </c>
      <c r="M1029" s="12" t="s">
        <v>15170</v>
      </c>
      <c r="N1029" s="12" t="s">
        <v>15171</v>
      </c>
      <c r="O1029" s="27">
        <v>133557</v>
      </c>
      <c r="P1029" s="27">
        <v>133760</v>
      </c>
      <c r="Q1029" s="12" t="s">
        <v>40</v>
      </c>
      <c r="R1029" s="12">
        <v>0</v>
      </c>
      <c r="S1029" s="12" t="s">
        <v>16500</v>
      </c>
      <c r="T1029" s="27" t="s">
        <v>86</v>
      </c>
      <c r="U1029" s="12" t="s">
        <v>1051</v>
      </c>
      <c r="V1029" s="256">
        <v>63.589783281733745</v>
      </c>
      <c r="W1029" s="256">
        <v>190.77611940298507</v>
      </c>
    </row>
    <row r="1030" spans="1:23" x14ac:dyDescent="0.2">
      <c r="A1030" s="12">
        <v>0.99999899999999997</v>
      </c>
      <c r="B1030" s="255" t="s">
        <v>15481</v>
      </c>
      <c r="C1030" s="12">
        <v>206342787</v>
      </c>
      <c r="D1030" s="12">
        <v>206342804</v>
      </c>
      <c r="E1030" s="12">
        <v>3</v>
      </c>
      <c r="F1030" s="12" t="s">
        <v>15172</v>
      </c>
      <c r="G1030" s="12">
        <v>206342917</v>
      </c>
      <c r="H1030" s="12">
        <v>206342938</v>
      </c>
      <c r="I1030" s="12">
        <v>3</v>
      </c>
      <c r="J1030" s="12" t="s">
        <v>15173</v>
      </c>
      <c r="K1030" s="12">
        <v>206342805</v>
      </c>
      <c r="L1030" s="12">
        <v>206342916</v>
      </c>
      <c r="M1030" s="12" t="s">
        <v>15174</v>
      </c>
      <c r="N1030" s="12" t="s">
        <v>15175</v>
      </c>
      <c r="O1030" s="27">
        <v>173124</v>
      </c>
      <c r="P1030" s="27">
        <v>173295</v>
      </c>
      <c r="Q1030" s="12" t="s">
        <v>33</v>
      </c>
      <c r="R1030" s="12">
        <v>0</v>
      </c>
      <c r="S1030" s="12" t="s">
        <v>16501</v>
      </c>
      <c r="T1030" s="27" t="s">
        <v>86</v>
      </c>
      <c r="U1030" s="12" t="s">
        <v>1052</v>
      </c>
      <c r="V1030" s="256">
        <v>36.05263157894737</v>
      </c>
      <c r="W1030" s="256">
        <v>679.37697874265041</v>
      </c>
    </row>
    <row r="1031" spans="1:23" x14ac:dyDescent="0.2">
      <c r="A1031" s="12">
        <v>0.99999899999999997</v>
      </c>
      <c r="B1031" s="255" t="s">
        <v>15481</v>
      </c>
      <c r="C1031" s="12">
        <v>206343004</v>
      </c>
      <c r="D1031" s="12">
        <v>206343023</v>
      </c>
      <c r="E1031" s="12">
        <v>3</v>
      </c>
      <c r="F1031" s="12" t="s">
        <v>15176</v>
      </c>
      <c r="G1031" s="12">
        <v>206342872</v>
      </c>
      <c r="H1031" s="12">
        <v>206342891</v>
      </c>
      <c r="I1031" s="12">
        <v>3</v>
      </c>
      <c r="J1031" s="12" t="s">
        <v>15177</v>
      </c>
      <c r="K1031" s="12">
        <v>206342892</v>
      </c>
      <c r="L1031" s="12">
        <v>206343003</v>
      </c>
      <c r="M1031" s="12" t="s">
        <v>15178</v>
      </c>
      <c r="N1031" s="12" t="s">
        <v>15179</v>
      </c>
      <c r="O1031" s="27">
        <v>173124</v>
      </c>
      <c r="P1031" s="27">
        <v>173295</v>
      </c>
      <c r="Q1031" s="12" t="s">
        <v>40</v>
      </c>
      <c r="R1031" s="12">
        <v>0</v>
      </c>
      <c r="S1031" s="12" t="s">
        <v>16502</v>
      </c>
      <c r="T1031" s="27" t="s">
        <v>86</v>
      </c>
      <c r="U1031" s="12" t="s">
        <v>1053</v>
      </c>
      <c r="V1031" s="256">
        <v>307.69814241486068</v>
      </c>
      <c r="W1031" s="256">
        <v>647.28900949796468</v>
      </c>
    </row>
    <row r="1032" spans="1:23" x14ac:dyDescent="0.2">
      <c r="A1032" s="12">
        <v>0.99999899999999997</v>
      </c>
      <c r="B1032" s="255" t="s">
        <v>15481</v>
      </c>
      <c r="C1032" s="12">
        <v>206342985</v>
      </c>
      <c r="D1032" s="12">
        <v>206343002</v>
      </c>
      <c r="E1032" s="12">
        <v>3</v>
      </c>
      <c r="F1032" s="12" t="s">
        <v>15180</v>
      </c>
      <c r="G1032" s="12">
        <v>206343115</v>
      </c>
      <c r="H1032" s="12">
        <v>206343136</v>
      </c>
      <c r="I1032" s="12">
        <v>4</v>
      </c>
      <c r="J1032" s="12" t="s">
        <v>15181</v>
      </c>
      <c r="K1032" s="12">
        <v>206343003</v>
      </c>
      <c r="L1032" s="12">
        <v>206343114</v>
      </c>
      <c r="M1032" s="12" t="s">
        <v>15182</v>
      </c>
      <c r="N1032" s="12" t="s">
        <v>15183</v>
      </c>
      <c r="O1032" s="27">
        <v>173124</v>
      </c>
      <c r="P1032" s="27">
        <v>173295</v>
      </c>
      <c r="Q1032" s="12" t="s">
        <v>33</v>
      </c>
      <c r="R1032" s="12">
        <v>0</v>
      </c>
      <c r="S1032" s="12" t="s">
        <v>16503</v>
      </c>
      <c r="T1032" s="27" t="s">
        <v>86</v>
      </c>
      <c r="U1032" s="12" t="s">
        <v>1054</v>
      </c>
      <c r="V1032" s="256">
        <v>185.38235294117646</v>
      </c>
      <c r="W1032" s="256">
        <v>474.16824966078696</v>
      </c>
    </row>
    <row r="1033" spans="1:23" x14ac:dyDescent="0.2">
      <c r="A1033" s="12">
        <v>0.99999899999999997</v>
      </c>
      <c r="B1033" s="255" t="s">
        <v>15481</v>
      </c>
      <c r="C1033" s="12">
        <v>206383989</v>
      </c>
      <c r="D1033" s="12">
        <v>206384008</v>
      </c>
      <c r="E1033" s="12">
        <v>4</v>
      </c>
      <c r="F1033" s="12" t="s">
        <v>15184</v>
      </c>
      <c r="G1033" s="12">
        <v>206384121</v>
      </c>
      <c r="H1033" s="12">
        <v>206384140</v>
      </c>
      <c r="I1033" s="12">
        <v>4</v>
      </c>
      <c r="J1033" s="12" t="s">
        <v>15185</v>
      </c>
      <c r="K1033" s="12">
        <v>206384009</v>
      </c>
      <c r="L1033" s="12">
        <v>206384120</v>
      </c>
      <c r="M1033" s="12" t="s">
        <v>15186</v>
      </c>
      <c r="N1033" s="12" t="s">
        <v>15187</v>
      </c>
      <c r="O1033" s="27">
        <v>214292</v>
      </c>
      <c r="P1033" s="27">
        <v>214365</v>
      </c>
      <c r="Q1033" s="12" t="s">
        <v>33</v>
      </c>
      <c r="R1033" s="12">
        <v>0</v>
      </c>
      <c r="S1033" s="12" t="s">
        <v>16504</v>
      </c>
      <c r="T1033" s="27" t="s">
        <v>86</v>
      </c>
      <c r="U1033" s="12" t="s">
        <v>1055</v>
      </c>
      <c r="V1033" s="256">
        <v>112.67027863777089</v>
      </c>
      <c r="W1033" s="256">
        <v>298.61080958842155</v>
      </c>
    </row>
    <row r="1034" spans="1:23" x14ac:dyDescent="0.2">
      <c r="A1034" s="12">
        <v>0.99999899999999997</v>
      </c>
      <c r="B1034" s="255" t="s">
        <v>15481</v>
      </c>
      <c r="C1034" s="12">
        <v>206384121</v>
      </c>
      <c r="D1034" s="12">
        <v>206384137</v>
      </c>
      <c r="E1034" s="12">
        <v>5</v>
      </c>
      <c r="F1034" s="12" t="s">
        <v>15188</v>
      </c>
      <c r="G1034" s="12">
        <v>206383986</v>
      </c>
      <c r="H1034" s="12">
        <v>206384008</v>
      </c>
      <c r="I1034" s="12">
        <v>4</v>
      </c>
      <c r="J1034" s="12" t="s">
        <v>15189</v>
      </c>
      <c r="K1034" s="12">
        <v>206384009</v>
      </c>
      <c r="L1034" s="12">
        <v>206384120</v>
      </c>
      <c r="M1034" s="12" t="s">
        <v>15190</v>
      </c>
      <c r="N1034" s="12" t="s">
        <v>15191</v>
      </c>
      <c r="O1034" s="27">
        <v>214292</v>
      </c>
      <c r="P1034" s="27">
        <v>214365</v>
      </c>
      <c r="Q1034" s="12" t="s">
        <v>40</v>
      </c>
      <c r="R1034" s="12">
        <v>0</v>
      </c>
      <c r="S1034" s="12" t="s">
        <v>16505</v>
      </c>
      <c r="T1034" s="27" t="s">
        <v>86</v>
      </c>
      <c r="U1034" s="12" t="s">
        <v>1056</v>
      </c>
      <c r="V1034" s="256">
        <v>154.55108359133126</v>
      </c>
      <c r="W1034" s="256">
        <v>428.05653550429668</v>
      </c>
    </row>
    <row r="1035" spans="1:23" x14ac:dyDescent="0.2">
      <c r="A1035" s="12">
        <v>0.99999899999999997</v>
      </c>
      <c r="B1035" s="255" t="s">
        <v>15481</v>
      </c>
      <c r="C1035" s="12">
        <v>206392651</v>
      </c>
      <c r="D1035" s="12">
        <v>206392667</v>
      </c>
      <c r="E1035" s="12">
        <v>3</v>
      </c>
      <c r="F1035" s="12" t="s">
        <v>15192</v>
      </c>
      <c r="G1035" s="12">
        <v>206392780</v>
      </c>
      <c r="H1035" s="12">
        <v>206392802</v>
      </c>
      <c r="I1035" s="12">
        <v>3</v>
      </c>
      <c r="J1035" s="12" t="s">
        <v>15193</v>
      </c>
      <c r="K1035" s="12">
        <v>206392668</v>
      </c>
      <c r="L1035" s="12">
        <v>206392779</v>
      </c>
      <c r="M1035" s="12" t="s">
        <v>15194</v>
      </c>
      <c r="N1035" s="12" t="s">
        <v>15195</v>
      </c>
      <c r="O1035" s="27">
        <v>222969</v>
      </c>
      <c r="P1035" s="27">
        <v>223191</v>
      </c>
      <c r="Q1035" s="12" t="s">
        <v>33</v>
      </c>
      <c r="R1035" s="12">
        <v>0</v>
      </c>
      <c r="S1035" s="12" t="s">
        <v>16506</v>
      </c>
      <c r="T1035" s="27" t="s">
        <v>86</v>
      </c>
      <c r="U1035" s="12" t="s">
        <v>1057</v>
      </c>
      <c r="V1035" s="256">
        <v>262.35913312693498</v>
      </c>
      <c r="W1035" s="256">
        <v>586.34124830393489</v>
      </c>
    </row>
    <row r="1036" spans="1:23" x14ac:dyDescent="0.2">
      <c r="A1036" s="12">
        <v>0.99999899999999997</v>
      </c>
      <c r="B1036" s="255" t="s">
        <v>15481</v>
      </c>
      <c r="C1036" s="12">
        <v>206392890</v>
      </c>
      <c r="D1036" s="12">
        <v>206392909</v>
      </c>
      <c r="E1036" s="12">
        <v>3</v>
      </c>
      <c r="F1036" s="12" t="s">
        <v>15196</v>
      </c>
      <c r="G1036" s="12">
        <v>206392758</v>
      </c>
      <c r="H1036" s="12">
        <v>206392777</v>
      </c>
      <c r="I1036" s="12">
        <v>3</v>
      </c>
      <c r="J1036" s="12" t="s">
        <v>15197</v>
      </c>
      <c r="K1036" s="12">
        <v>206392778</v>
      </c>
      <c r="L1036" s="12">
        <v>206392889</v>
      </c>
      <c r="M1036" s="12" t="s">
        <v>15198</v>
      </c>
      <c r="N1036" s="12" t="s">
        <v>15199</v>
      </c>
      <c r="O1036" s="27">
        <v>222969</v>
      </c>
      <c r="P1036" s="27">
        <v>223191</v>
      </c>
      <c r="Q1036" s="12" t="s">
        <v>40</v>
      </c>
      <c r="R1036" s="12">
        <v>0</v>
      </c>
      <c r="S1036" s="12" t="s">
        <v>16507</v>
      </c>
      <c r="T1036" s="27" t="s">
        <v>86</v>
      </c>
      <c r="U1036" s="12" t="s">
        <v>1058</v>
      </c>
      <c r="V1036" s="256">
        <v>218.19969040247679</v>
      </c>
      <c r="W1036" s="256">
        <v>489.74129353233832</v>
      </c>
    </row>
    <row r="1037" spans="1:23" x14ac:dyDescent="0.2">
      <c r="A1037" s="12">
        <v>0.99999899999999997</v>
      </c>
      <c r="B1037" s="255" t="s">
        <v>15481</v>
      </c>
      <c r="C1037" s="12">
        <v>206392870</v>
      </c>
      <c r="D1037" s="12">
        <v>206392888</v>
      </c>
      <c r="E1037" s="12">
        <v>3</v>
      </c>
      <c r="F1037" s="12" t="s">
        <v>15200</v>
      </c>
      <c r="G1037" s="12">
        <v>206393001</v>
      </c>
      <c r="H1037" s="12">
        <v>206393021</v>
      </c>
      <c r="I1037" s="12">
        <v>3</v>
      </c>
      <c r="J1037" s="12" t="s">
        <v>15201</v>
      </c>
      <c r="K1037" s="12">
        <v>206392889</v>
      </c>
      <c r="L1037" s="12">
        <v>206393000</v>
      </c>
      <c r="M1037" s="12" t="s">
        <v>15202</v>
      </c>
      <c r="N1037" s="12" t="s">
        <v>15203</v>
      </c>
      <c r="O1037" s="27">
        <v>222969</v>
      </c>
      <c r="P1037" s="27">
        <v>223191</v>
      </c>
      <c r="Q1037" s="12" t="s">
        <v>33</v>
      </c>
      <c r="R1037" s="12">
        <v>0</v>
      </c>
      <c r="S1037" s="12" t="s">
        <v>16508</v>
      </c>
      <c r="T1037" s="27" t="s">
        <v>86</v>
      </c>
      <c r="U1037" s="12" t="s">
        <v>1059</v>
      </c>
      <c r="V1037" s="256">
        <v>151.37616099071207</v>
      </c>
      <c r="W1037" s="256">
        <v>319.46268656716416</v>
      </c>
    </row>
    <row r="1038" spans="1:23" x14ac:dyDescent="0.2">
      <c r="A1038" s="12">
        <v>0.99999899999999997</v>
      </c>
      <c r="B1038" s="255" t="s">
        <v>15481</v>
      </c>
      <c r="C1038" s="12">
        <v>206393515</v>
      </c>
      <c r="D1038" s="12">
        <v>206393533</v>
      </c>
      <c r="E1038" s="12">
        <v>3</v>
      </c>
      <c r="F1038" s="12" t="s">
        <v>15204</v>
      </c>
      <c r="G1038" s="12">
        <v>206393646</v>
      </c>
      <c r="H1038" s="12">
        <v>206393666</v>
      </c>
      <c r="I1038" s="12">
        <v>3</v>
      </c>
      <c r="J1038" s="12" t="s">
        <v>15205</v>
      </c>
      <c r="K1038" s="12">
        <v>206393534</v>
      </c>
      <c r="L1038" s="12">
        <v>206393645</v>
      </c>
      <c r="M1038" s="12" t="s">
        <v>15206</v>
      </c>
      <c r="N1038" s="12" t="s">
        <v>15207</v>
      </c>
      <c r="O1038" s="27">
        <v>223823</v>
      </c>
      <c r="P1038" s="27">
        <v>223960</v>
      </c>
      <c r="Q1038" s="12" t="s">
        <v>33</v>
      </c>
      <c r="R1038" s="12">
        <v>0</v>
      </c>
      <c r="S1038" s="12" t="s">
        <v>16509</v>
      </c>
      <c r="T1038" s="27" t="s">
        <v>86</v>
      </c>
      <c r="U1038" s="12" t="s">
        <v>1060</v>
      </c>
      <c r="V1038" s="256">
        <v>47.275541795665632</v>
      </c>
      <c r="W1038" s="256">
        <v>123.43939393939394</v>
      </c>
    </row>
    <row r="1039" spans="1:23" x14ac:dyDescent="0.2">
      <c r="A1039" s="12">
        <v>0.99999899999999997</v>
      </c>
      <c r="B1039" s="255" t="s">
        <v>15481</v>
      </c>
      <c r="C1039" s="12">
        <v>206393756</v>
      </c>
      <c r="D1039" s="12">
        <v>206393772</v>
      </c>
      <c r="E1039" s="12">
        <v>4</v>
      </c>
      <c r="F1039" s="12" t="s">
        <v>15208</v>
      </c>
      <c r="G1039" s="12">
        <v>206393621</v>
      </c>
      <c r="H1039" s="12">
        <v>206393643</v>
      </c>
      <c r="I1039" s="12">
        <v>3</v>
      </c>
      <c r="J1039" s="12" t="s">
        <v>15209</v>
      </c>
      <c r="K1039" s="12">
        <v>206393644</v>
      </c>
      <c r="L1039" s="12">
        <v>206393755</v>
      </c>
      <c r="M1039" s="12" t="s">
        <v>15210</v>
      </c>
      <c r="N1039" s="12" t="s">
        <v>15211</v>
      </c>
      <c r="O1039" s="27">
        <v>223823</v>
      </c>
      <c r="P1039" s="27">
        <v>223960</v>
      </c>
      <c r="Q1039" s="12" t="s">
        <v>40</v>
      </c>
      <c r="R1039" s="12">
        <v>0</v>
      </c>
      <c r="S1039" s="12" t="s">
        <v>16510</v>
      </c>
      <c r="T1039" s="27" t="s">
        <v>86</v>
      </c>
      <c r="U1039" s="12" t="s">
        <v>1061</v>
      </c>
      <c r="V1039" s="256">
        <v>121.63777089783282</v>
      </c>
      <c r="W1039" s="256">
        <v>675.5434192672999</v>
      </c>
    </row>
    <row r="1040" spans="1:23" x14ac:dyDescent="0.2">
      <c r="A1040" s="12">
        <v>0.99999899999999997</v>
      </c>
      <c r="B1040" s="255" t="s">
        <v>15481</v>
      </c>
      <c r="C1040" s="12">
        <v>206401400</v>
      </c>
      <c r="D1040" s="12">
        <v>206401416</v>
      </c>
      <c r="E1040" s="12">
        <v>5</v>
      </c>
      <c r="F1040" s="12" t="s">
        <v>15212</v>
      </c>
      <c r="G1040" s="12">
        <v>206401529</v>
      </c>
      <c r="H1040" s="12">
        <v>206401551</v>
      </c>
      <c r="I1040" s="12">
        <v>3</v>
      </c>
      <c r="J1040" s="12" t="s">
        <v>15213</v>
      </c>
      <c r="K1040" s="12">
        <v>206401417</v>
      </c>
      <c r="L1040" s="12">
        <v>206401528</v>
      </c>
      <c r="M1040" s="12" t="s">
        <v>15214</v>
      </c>
      <c r="N1040" s="12" t="s">
        <v>15215</v>
      </c>
      <c r="O1040" s="27">
        <v>231699</v>
      </c>
      <c r="P1040" s="27">
        <v>231932</v>
      </c>
      <c r="Q1040" s="12" t="s">
        <v>33</v>
      </c>
      <c r="R1040" s="12">
        <v>0</v>
      </c>
      <c r="S1040" s="12" t="s">
        <v>16511</v>
      </c>
      <c r="T1040" s="27" t="s">
        <v>86</v>
      </c>
      <c r="U1040" s="12" t="s">
        <v>1062</v>
      </c>
      <c r="V1040" s="256">
        <v>190.61609907120743</v>
      </c>
      <c r="W1040" s="256">
        <v>496.05608322026234</v>
      </c>
    </row>
    <row r="1041" spans="1:23" x14ac:dyDescent="0.2">
      <c r="A1041" s="12">
        <v>0.99999899999999997</v>
      </c>
      <c r="B1041" s="255" t="s">
        <v>15481</v>
      </c>
      <c r="C1041" s="12">
        <v>206401640</v>
      </c>
      <c r="D1041" s="12">
        <v>206401658</v>
      </c>
      <c r="E1041" s="12">
        <v>3</v>
      </c>
      <c r="F1041" s="12" t="s">
        <v>15216</v>
      </c>
      <c r="G1041" s="12">
        <v>206401507</v>
      </c>
      <c r="H1041" s="12">
        <v>206401527</v>
      </c>
      <c r="I1041" s="12">
        <v>3</v>
      </c>
      <c r="J1041" s="12" t="s">
        <v>15217</v>
      </c>
      <c r="K1041" s="12">
        <v>206401528</v>
      </c>
      <c r="L1041" s="12">
        <v>206401639</v>
      </c>
      <c r="M1041" s="12" t="s">
        <v>15218</v>
      </c>
      <c r="N1041" s="12" t="s">
        <v>15219</v>
      </c>
      <c r="O1041" s="27">
        <v>231699</v>
      </c>
      <c r="P1041" s="27">
        <v>231932</v>
      </c>
      <c r="Q1041" s="12" t="s">
        <v>40</v>
      </c>
      <c r="R1041" s="12">
        <v>0</v>
      </c>
      <c r="S1041" s="12" t="s">
        <v>16512</v>
      </c>
      <c r="T1041" s="27" t="s">
        <v>86</v>
      </c>
      <c r="U1041" s="12" t="s">
        <v>1063</v>
      </c>
      <c r="V1041" s="256">
        <v>256.90712074303406</v>
      </c>
      <c r="W1041" s="256">
        <v>585.28403437358656</v>
      </c>
    </row>
    <row r="1042" spans="1:23" x14ac:dyDescent="0.2">
      <c r="A1042" s="12">
        <v>0.99999899999999997</v>
      </c>
      <c r="B1042" s="255" t="s">
        <v>15481</v>
      </c>
      <c r="C1042" s="12">
        <v>206401621</v>
      </c>
      <c r="D1042" s="12">
        <v>206401638</v>
      </c>
      <c r="E1042" s="12">
        <v>4</v>
      </c>
      <c r="F1042" s="12" t="s">
        <v>15220</v>
      </c>
      <c r="G1042" s="12">
        <v>206401751</v>
      </c>
      <c r="H1042" s="12">
        <v>206401772</v>
      </c>
      <c r="I1042" s="12">
        <v>3</v>
      </c>
      <c r="J1042" s="12" t="s">
        <v>15221</v>
      </c>
      <c r="K1042" s="12">
        <v>206401639</v>
      </c>
      <c r="L1042" s="12">
        <v>206401750</v>
      </c>
      <c r="M1042" s="12" t="s">
        <v>15222</v>
      </c>
      <c r="N1042" s="12" t="s">
        <v>15223</v>
      </c>
      <c r="O1042" s="27">
        <v>231699</v>
      </c>
      <c r="P1042" s="27">
        <v>231932</v>
      </c>
      <c r="Q1042" s="12" t="s">
        <v>33</v>
      </c>
      <c r="R1042" s="12">
        <v>0</v>
      </c>
      <c r="S1042" s="12" t="s">
        <v>16513</v>
      </c>
      <c r="T1042" s="27" t="s">
        <v>86</v>
      </c>
      <c r="U1042" s="12" t="s">
        <v>1064</v>
      </c>
      <c r="V1042" s="256">
        <v>38.160990712074302</v>
      </c>
      <c r="W1042" s="256">
        <v>133.64314789687924</v>
      </c>
    </row>
    <row r="1043" spans="1:23" x14ac:dyDescent="0.2">
      <c r="A1043" s="12">
        <v>0.99999899999999997</v>
      </c>
      <c r="B1043" s="255" t="s">
        <v>15481</v>
      </c>
      <c r="C1043" s="12">
        <v>206405225</v>
      </c>
      <c r="D1043" s="12">
        <v>206405242</v>
      </c>
      <c r="E1043" s="12">
        <v>3</v>
      </c>
      <c r="F1043" s="12" t="s">
        <v>15224</v>
      </c>
      <c r="G1043" s="12">
        <v>206405355</v>
      </c>
      <c r="H1043" s="12">
        <v>206405376</v>
      </c>
      <c r="I1043" s="12">
        <v>3</v>
      </c>
      <c r="J1043" s="12" t="s">
        <v>15225</v>
      </c>
      <c r="K1043" s="12">
        <v>206405243</v>
      </c>
      <c r="L1043" s="12">
        <v>206405354</v>
      </c>
      <c r="M1043" s="12" t="s">
        <v>15226</v>
      </c>
      <c r="N1043" s="12" t="s">
        <v>15227</v>
      </c>
      <c r="O1043" s="27">
        <v>235527</v>
      </c>
      <c r="P1043" s="27">
        <v>235637</v>
      </c>
      <c r="Q1043" s="12" t="s">
        <v>33</v>
      </c>
      <c r="R1043" s="12">
        <v>0</v>
      </c>
      <c r="S1043" s="12" t="s">
        <v>16514</v>
      </c>
      <c r="T1043" s="27" t="s">
        <v>86</v>
      </c>
      <c r="U1043" s="12" t="s">
        <v>1065</v>
      </c>
      <c r="V1043" s="256">
        <v>228.39164086687308</v>
      </c>
      <c r="W1043" s="256">
        <v>589.21596562641344</v>
      </c>
    </row>
    <row r="1044" spans="1:23" x14ac:dyDescent="0.2">
      <c r="A1044" s="12">
        <v>0.99999899999999997</v>
      </c>
      <c r="B1044" s="255" t="s">
        <v>15481</v>
      </c>
      <c r="C1044" s="12">
        <v>206405466</v>
      </c>
      <c r="D1044" s="12">
        <v>206405483</v>
      </c>
      <c r="E1044" s="12">
        <v>3</v>
      </c>
      <c r="F1044" s="12" t="s">
        <v>15228</v>
      </c>
      <c r="G1044" s="12">
        <v>206405332</v>
      </c>
      <c r="H1044" s="12">
        <v>206405353</v>
      </c>
      <c r="I1044" s="12">
        <v>3</v>
      </c>
      <c r="J1044" s="12" t="s">
        <v>15229</v>
      </c>
      <c r="K1044" s="12">
        <v>206405354</v>
      </c>
      <c r="L1044" s="12">
        <v>206405465</v>
      </c>
      <c r="M1044" s="12" t="s">
        <v>15230</v>
      </c>
      <c r="N1044" s="12" t="s">
        <v>15231</v>
      </c>
      <c r="O1044" s="27">
        <v>235527</v>
      </c>
      <c r="P1044" s="27">
        <v>235637</v>
      </c>
      <c r="Q1044" s="12" t="s">
        <v>40</v>
      </c>
      <c r="R1044" s="12">
        <v>0</v>
      </c>
      <c r="S1044" s="12" t="s">
        <v>16515</v>
      </c>
      <c r="T1044" s="27" t="s">
        <v>86</v>
      </c>
      <c r="U1044" s="12" t="s">
        <v>1066</v>
      </c>
      <c r="V1044" s="256">
        <v>109.59597523219814</v>
      </c>
      <c r="W1044" s="256">
        <v>351.9262777023971</v>
      </c>
    </row>
    <row r="1045" spans="1:23" x14ac:dyDescent="0.2">
      <c r="A1045" s="12">
        <v>0.99999899999999997</v>
      </c>
      <c r="B1045" s="255" t="s">
        <v>15481</v>
      </c>
      <c r="C1045" s="12">
        <v>206406356</v>
      </c>
      <c r="D1045" s="12">
        <v>206406372</v>
      </c>
      <c r="E1045" s="12">
        <v>3</v>
      </c>
      <c r="F1045" s="12" t="s">
        <v>15232</v>
      </c>
      <c r="G1045" s="12">
        <v>206406485</v>
      </c>
      <c r="H1045" s="12">
        <v>206406507</v>
      </c>
      <c r="I1045" s="12">
        <v>3</v>
      </c>
      <c r="J1045" s="12" t="s">
        <v>15233</v>
      </c>
      <c r="K1045" s="12">
        <v>206406373</v>
      </c>
      <c r="L1045" s="12">
        <v>206406484</v>
      </c>
      <c r="M1045" s="12" t="s">
        <v>15234</v>
      </c>
      <c r="N1045" s="12" t="s">
        <v>15235</v>
      </c>
      <c r="O1045" s="27">
        <v>236655</v>
      </c>
      <c r="P1045" s="27">
        <v>238227</v>
      </c>
      <c r="Q1045" s="12" t="s">
        <v>33</v>
      </c>
      <c r="R1045" s="12">
        <v>0</v>
      </c>
      <c r="S1045" s="12" t="s">
        <v>16516</v>
      </c>
      <c r="T1045" s="27" t="s">
        <v>86</v>
      </c>
      <c r="U1045" s="12" t="s">
        <v>1067</v>
      </c>
      <c r="V1045" s="256">
        <v>302.46594427244582</v>
      </c>
      <c r="W1045" s="256">
        <v>480.46200814111262</v>
      </c>
    </row>
    <row r="1046" spans="1:23" x14ac:dyDescent="0.2">
      <c r="A1046" s="12">
        <v>0.99999899999999997</v>
      </c>
      <c r="B1046" s="255" t="s">
        <v>15481</v>
      </c>
      <c r="C1046" s="12">
        <v>206406595</v>
      </c>
      <c r="D1046" s="12">
        <v>206406612</v>
      </c>
      <c r="E1046" s="12">
        <v>3</v>
      </c>
      <c r="F1046" s="12" t="s">
        <v>15236</v>
      </c>
      <c r="G1046" s="12">
        <v>206406461</v>
      </c>
      <c r="H1046" s="12">
        <v>206406482</v>
      </c>
      <c r="I1046" s="12">
        <v>3</v>
      </c>
      <c r="J1046" s="12" t="s">
        <v>15237</v>
      </c>
      <c r="K1046" s="12">
        <v>206406483</v>
      </c>
      <c r="L1046" s="12">
        <v>206406594</v>
      </c>
      <c r="M1046" s="12" t="s">
        <v>15238</v>
      </c>
      <c r="N1046" s="12" t="s">
        <v>15239</v>
      </c>
      <c r="O1046" s="27">
        <v>236655</v>
      </c>
      <c r="P1046" s="27">
        <v>238227</v>
      </c>
      <c r="Q1046" s="12" t="s">
        <v>40</v>
      </c>
      <c r="R1046" s="12">
        <v>0</v>
      </c>
      <c r="S1046" s="12" t="s">
        <v>16517</v>
      </c>
      <c r="T1046" s="27" t="s">
        <v>86</v>
      </c>
      <c r="U1046" s="12" t="s">
        <v>1068</v>
      </c>
      <c r="V1046" s="256">
        <v>91.205882352941174</v>
      </c>
      <c r="W1046" s="256">
        <v>276.29737675260066</v>
      </c>
    </row>
    <row r="1047" spans="1:23" x14ac:dyDescent="0.2">
      <c r="A1047" s="12">
        <v>0.99999899999999997</v>
      </c>
      <c r="B1047" s="255" t="s">
        <v>15481</v>
      </c>
      <c r="C1047" s="12">
        <v>206406558</v>
      </c>
      <c r="D1047" s="12">
        <v>206406576</v>
      </c>
      <c r="E1047" s="12">
        <v>3</v>
      </c>
      <c r="F1047" s="12" t="s">
        <v>15240</v>
      </c>
      <c r="G1047" s="12">
        <v>206406689</v>
      </c>
      <c r="H1047" s="12">
        <v>206406709</v>
      </c>
      <c r="I1047" s="12">
        <v>3</v>
      </c>
      <c r="J1047" s="12" t="s">
        <v>15241</v>
      </c>
      <c r="K1047" s="12">
        <v>206406577</v>
      </c>
      <c r="L1047" s="12">
        <v>206406688</v>
      </c>
      <c r="M1047" s="12" t="s">
        <v>15242</v>
      </c>
      <c r="N1047" s="12" t="s">
        <v>15243</v>
      </c>
      <c r="O1047" s="27">
        <v>236655</v>
      </c>
      <c r="P1047" s="27">
        <v>238227</v>
      </c>
      <c r="Q1047" s="12" t="s">
        <v>33</v>
      </c>
      <c r="R1047" s="12">
        <v>0</v>
      </c>
      <c r="S1047" s="12" t="s">
        <v>16518</v>
      </c>
      <c r="T1047" s="27" t="s">
        <v>86</v>
      </c>
      <c r="U1047" s="12" t="s">
        <v>1069</v>
      </c>
      <c r="V1047" s="256">
        <v>250.343653250774</v>
      </c>
      <c r="W1047" s="256">
        <v>690.54816824966076</v>
      </c>
    </row>
    <row r="1048" spans="1:23" x14ac:dyDescent="0.2">
      <c r="A1048" s="12">
        <v>0.99999899999999997</v>
      </c>
      <c r="B1048" s="255" t="s">
        <v>15481</v>
      </c>
      <c r="C1048" s="12">
        <v>206406787</v>
      </c>
      <c r="D1048" s="12">
        <v>206406804</v>
      </c>
      <c r="E1048" s="12">
        <v>3</v>
      </c>
      <c r="F1048" s="12" t="s">
        <v>15244</v>
      </c>
      <c r="G1048" s="12">
        <v>206406653</v>
      </c>
      <c r="H1048" s="12">
        <v>206406674</v>
      </c>
      <c r="I1048" s="12">
        <v>3</v>
      </c>
      <c r="J1048" s="12" t="s">
        <v>15245</v>
      </c>
      <c r="K1048" s="12">
        <v>206406675</v>
      </c>
      <c r="L1048" s="12">
        <v>206406786</v>
      </c>
      <c r="M1048" s="12" t="s">
        <v>15246</v>
      </c>
      <c r="N1048" s="12" t="s">
        <v>15247</v>
      </c>
      <c r="O1048" s="27">
        <v>236655</v>
      </c>
      <c r="P1048" s="27">
        <v>238227</v>
      </c>
      <c r="Q1048" s="12" t="s">
        <v>40</v>
      </c>
      <c r="R1048" s="12">
        <v>0</v>
      </c>
      <c r="S1048" s="12" t="s">
        <v>16519</v>
      </c>
      <c r="T1048" s="27" t="s">
        <v>86</v>
      </c>
      <c r="U1048" s="12" t="s">
        <v>1070</v>
      </c>
      <c r="V1048" s="256">
        <v>267.21671826625385</v>
      </c>
      <c r="W1048" s="256">
        <v>552.12709181365892</v>
      </c>
    </row>
    <row r="1049" spans="1:23" x14ac:dyDescent="0.2">
      <c r="A1049" s="12">
        <v>0.99999899999999997</v>
      </c>
      <c r="B1049" s="255" t="s">
        <v>15481</v>
      </c>
      <c r="C1049" s="12">
        <v>206406769</v>
      </c>
      <c r="D1049" s="12">
        <v>206406784</v>
      </c>
      <c r="E1049" s="12">
        <v>3</v>
      </c>
      <c r="F1049" s="12" t="s">
        <v>15248</v>
      </c>
      <c r="G1049" s="12">
        <v>206406897</v>
      </c>
      <c r="H1049" s="12">
        <v>206406920</v>
      </c>
      <c r="I1049" s="12">
        <v>3</v>
      </c>
      <c r="J1049" s="12" t="s">
        <v>15249</v>
      </c>
      <c r="K1049" s="12">
        <v>206406785</v>
      </c>
      <c r="L1049" s="12">
        <v>206406896</v>
      </c>
      <c r="M1049" s="12" t="s">
        <v>15250</v>
      </c>
      <c r="N1049" s="12" t="s">
        <v>15251</v>
      </c>
      <c r="O1049" s="27">
        <v>236655</v>
      </c>
      <c r="P1049" s="27">
        <v>238227</v>
      </c>
      <c r="Q1049" s="12" t="s">
        <v>33</v>
      </c>
      <c r="R1049" s="12">
        <v>0</v>
      </c>
      <c r="S1049" s="12" t="s">
        <v>16520</v>
      </c>
      <c r="T1049" s="27" t="s">
        <v>86</v>
      </c>
      <c r="U1049" s="12" t="s">
        <v>1071</v>
      </c>
      <c r="V1049" s="256">
        <v>213.46130030959753</v>
      </c>
      <c r="W1049" s="256">
        <v>505.94414292175486</v>
      </c>
    </row>
    <row r="1050" spans="1:23" x14ac:dyDescent="0.2">
      <c r="A1050" s="12">
        <v>0.99999899999999997</v>
      </c>
      <c r="B1050" s="255" t="s">
        <v>15481</v>
      </c>
      <c r="C1050" s="12">
        <v>206406977</v>
      </c>
      <c r="D1050" s="12">
        <v>206406995</v>
      </c>
      <c r="E1050" s="12">
        <v>3</v>
      </c>
      <c r="F1050" s="12" t="s">
        <v>15252</v>
      </c>
      <c r="G1050" s="12">
        <v>206406844</v>
      </c>
      <c r="H1050" s="12">
        <v>206406864</v>
      </c>
      <c r="I1050" s="12">
        <v>3</v>
      </c>
      <c r="J1050" s="12" t="s">
        <v>15253</v>
      </c>
      <c r="K1050" s="12">
        <v>206406865</v>
      </c>
      <c r="L1050" s="12">
        <v>206406976</v>
      </c>
      <c r="M1050" s="12" t="s">
        <v>15254</v>
      </c>
      <c r="N1050" s="12" t="s">
        <v>15255</v>
      </c>
      <c r="O1050" s="27">
        <v>236655</v>
      </c>
      <c r="P1050" s="27">
        <v>238227</v>
      </c>
      <c r="Q1050" s="12" t="s">
        <v>40</v>
      </c>
      <c r="R1050" s="12">
        <v>0</v>
      </c>
      <c r="S1050" s="12" t="s">
        <v>16521</v>
      </c>
      <c r="T1050" s="27" t="s">
        <v>86</v>
      </c>
      <c r="U1050" s="12" t="s">
        <v>1072</v>
      </c>
      <c r="V1050" s="256">
        <v>182.87925696594428</v>
      </c>
      <c r="W1050" s="256">
        <v>571.98462234283124</v>
      </c>
    </row>
    <row r="1051" spans="1:23" x14ac:dyDescent="0.2">
      <c r="A1051" s="12">
        <v>0.9</v>
      </c>
      <c r="B1051" s="255" t="s">
        <v>15481</v>
      </c>
      <c r="C1051" s="12">
        <v>206406956</v>
      </c>
      <c r="D1051" s="12">
        <v>206406974</v>
      </c>
      <c r="E1051" s="12">
        <v>3</v>
      </c>
      <c r="F1051" s="12" t="s">
        <v>15256</v>
      </c>
      <c r="G1051" s="12">
        <v>206407087</v>
      </c>
      <c r="H1051" s="12">
        <v>206407107</v>
      </c>
      <c r="I1051" s="12">
        <v>3</v>
      </c>
      <c r="J1051" s="12" t="s">
        <v>15257</v>
      </c>
      <c r="K1051" s="12">
        <v>206406975</v>
      </c>
      <c r="L1051" s="12">
        <v>206407086</v>
      </c>
      <c r="M1051" s="12" t="s">
        <v>15258</v>
      </c>
      <c r="N1051" s="12" t="s">
        <v>15259</v>
      </c>
      <c r="O1051" s="27">
        <v>236655</v>
      </c>
      <c r="P1051" s="27">
        <v>238227</v>
      </c>
      <c r="Q1051" s="12" t="s">
        <v>33</v>
      </c>
      <c r="R1051" s="12">
        <v>0</v>
      </c>
      <c r="S1051" s="12" t="s">
        <v>16522</v>
      </c>
      <c r="T1051" s="27" t="s">
        <v>86</v>
      </c>
      <c r="U1051" s="12" t="s">
        <v>1073</v>
      </c>
      <c r="V1051" s="256">
        <v>2.7492260061919507</v>
      </c>
      <c r="W1051" s="256">
        <v>9.1969696969696972</v>
      </c>
    </row>
    <row r="1052" spans="1:23" x14ac:dyDescent="0.2">
      <c r="A1052" s="12">
        <v>0.9</v>
      </c>
      <c r="B1052" s="255" t="s">
        <v>15481</v>
      </c>
      <c r="C1052" s="12">
        <v>206407198</v>
      </c>
      <c r="D1052" s="12">
        <v>206407216</v>
      </c>
      <c r="E1052" s="12">
        <v>3</v>
      </c>
      <c r="F1052" s="12" t="s">
        <v>15260</v>
      </c>
      <c r="G1052" s="12">
        <v>206407065</v>
      </c>
      <c r="H1052" s="12">
        <v>206407085</v>
      </c>
      <c r="I1052" s="12">
        <v>3</v>
      </c>
      <c r="J1052" s="12" t="s">
        <v>15261</v>
      </c>
      <c r="K1052" s="12">
        <v>206407086</v>
      </c>
      <c r="L1052" s="12">
        <v>206407197</v>
      </c>
      <c r="M1052" s="12" t="s">
        <v>15262</v>
      </c>
      <c r="N1052" s="12" t="s">
        <v>15263</v>
      </c>
      <c r="O1052" s="27">
        <v>236655</v>
      </c>
      <c r="P1052" s="27">
        <v>238227</v>
      </c>
      <c r="Q1052" s="12" t="s">
        <v>40</v>
      </c>
      <c r="R1052" s="12">
        <v>0</v>
      </c>
      <c r="S1052" s="12" t="s">
        <v>16523</v>
      </c>
      <c r="T1052" s="27" t="s">
        <v>86</v>
      </c>
      <c r="U1052" s="12" t="s">
        <v>1074</v>
      </c>
      <c r="V1052" s="256">
        <v>33.608359133126932</v>
      </c>
      <c r="W1052" s="256">
        <v>27.24604251469923</v>
      </c>
    </row>
    <row r="1053" spans="1:23" x14ac:dyDescent="0.2">
      <c r="A1053" s="12">
        <v>0.97499999999999998</v>
      </c>
      <c r="B1053" s="255" t="s">
        <v>15481</v>
      </c>
      <c r="C1053" s="12">
        <v>206407140</v>
      </c>
      <c r="D1053" s="12">
        <v>206407157</v>
      </c>
      <c r="E1053" s="12">
        <v>3</v>
      </c>
      <c r="F1053" s="12" t="s">
        <v>15264</v>
      </c>
      <c r="G1053" s="12">
        <v>206407270</v>
      </c>
      <c r="H1053" s="12">
        <v>206407291</v>
      </c>
      <c r="I1053" s="12">
        <v>3</v>
      </c>
      <c r="J1053" s="12" t="s">
        <v>15265</v>
      </c>
      <c r="K1053" s="12">
        <v>206407158</v>
      </c>
      <c r="L1053" s="12">
        <v>206407269</v>
      </c>
      <c r="M1053" s="12" t="s">
        <v>15266</v>
      </c>
      <c r="N1053" s="12" t="s">
        <v>15267</v>
      </c>
      <c r="O1053" s="27">
        <v>236655</v>
      </c>
      <c r="P1053" s="27">
        <v>238227</v>
      </c>
      <c r="Q1053" s="12" t="s">
        <v>33</v>
      </c>
      <c r="R1053" s="12">
        <v>0</v>
      </c>
      <c r="S1053" s="12" t="s">
        <v>16524</v>
      </c>
      <c r="T1053" s="27" t="s">
        <v>86</v>
      </c>
      <c r="U1053" s="12" t="s">
        <v>1075</v>
      </c>
      <c r="V1053" s="256">
        <v>40.11300309597523</v>
      </c>
      <c r="W1053" s="256">
        <v>372.67842605156039</v>
      </c>
    </row>
    <row r="1054" spans="1:23" x14ac:dyDescent="0.2">
      <c r="A1054" s="12">
        <v>0.97499999999999998</v>
      </c>
      <c r="B1054" s="255" t="s">
        <v>15481</v>
      </c>
      <c r="C1054" s="12">
        <v>206407376</v>
      </c>
      <c r="D1054" s="12">
        <v>206407394</v>
      </c>
      <c r="E1054" s="12">
        <v>3</v>
      </c>
      <c r="F1054" s="12" t="s">
        <v>15268</v>
      </c>
      <c r="G1054" s="12">
        <v>206407243</v>
      </c>
      <c r="H1054" s="12">
        <v>206407263</v>
      </c>
      <c r="I1054" s="12">
        <v>3</v>
      </c>
      <c r="J1054" s="12" t="s">
        <v>15269</v>
      </c>
      <c r="K1054" s="12">
        <v>206407264</v>
      </c>
      <c r="L1054" s="12">
        <v>206407375</v>
      </c>
      <c r="M1054" s="12" t="s">
        <v>15270</v>
      </c>
      <c r="N1054" s="12" t="s">
        <v>15271</v>
      </c>
      <c r="O1054" s="27">
        <v>236655</v>
      </c>
      <c r="P1054" s="27">
        <v>238227</v>
      </c>
      <c r="Q1054" s="12" t="s">
        <v>40</v>
      </c>
      <c r="R1054" s="12">
        <v>0</v>
      </c>
      <c r="S1054" s="12" t="s">
        <v>16525</v>
      </c>
      <c r="T1054" s="27" t="s">
        <v>86</v>
      </c>
      <c r="U1054" s="12" t="s">
        <v>1076</v>
      </c>
      <c r="V1054" s="256">
        <v>99.32352941176471</v>
      </c>
      <c r="W1054" s="256">
        <v>211.68882858435097</v>
      </c>
    </row>
    <row r="1055" spans="1:23" x14ac:dyDescent="0.2">
      <c r="A1055" s="12">
        <v>0.99999899999999997</v>
      </c>
      <c r="B1055" s="255" t="s">
        <v>15481</v>
      </c>
      <c r="C1055" s="12">
        <v>206407356</v>
      </c>
      <c r="D1055" s="12">
        <v>206407373</v>
      </c>
      <c r="E1055" s="12">
        <v>4</v>
      </c>
      <c r="F1055" s="12" t="s">
        <v>15272</v>
      </c>
      <c r="G1055" s="12">
        <v>206407486</v>
      </c>
      <c r="H1055" s="12">
        <v>206407507</v>
      </c>
      <c r="I1055" s="12">
        <v>3</v>
      </c>
      <c r="J1055" s="12" t="s">
        <v>15273</v>
      </c>
      <c r="K1055" s="12">
        <v>206407374</v>
      </c>
      <c r="L1055" s="12">
        <v>206407485</v>
      </c>
      <c r="M1055" s="12" t="s">
        <v>15274</v>
      </c>
      <c r="N1055" s="12" t="s">
        <v>15275</v>
      </c>
      <c r="O1055" s="27">
        <v>236655</v>
      </c>
      <c r="P1055" s="27">
        <v>238227</v>
      </c>
      <c r="Q1055" s="12" t="s">
        <v>33</v>
      </c>
      <c r="R1055" s="12">
        <v>0</v>
      </c>
      <c r="S1055" s="12" t="s">
        <v>16526</v>
      </c>
      <c r="T1055" s="27" t="s">
        <v>86</v>
      </c>
      <c r="U1055" s="12" t="s">
        <v>1077</v>
      </c>
      <c r="V1055" s="256">
        <v>96.448916408668737</v>
      </c>
      <c r="W1055" s="256">
        <v>789.88308457711446</v>
      </c>
    </row>
    <row r="1056" spans="1:23" x14ac:dyDescent="0.2">
      <c r="A1056" s="12">
        <v>0.99999899999999997</v>
      </c>
      <c r="B1056" s="255" t="s">
        <v>15481</v>
      </c>
      <c r="C1056" s="12">
        <v>206407555</v>
      </c>
      <c r="D1056" s="12">
        <v>206407571</v>
      </c>
      <c r="E1056" s="12">
        <v>4</v>
      </c>
      <c r="F1056" s="12" t="s">
        <v>15276</v>
      </c>
      <c r="G1056" s="12">
        <v>206407420</v>
      </c>
      <c r="H1056" s="12">
        <v>206407442</v>
      </c>
      <c r="I1056" s="12">
        <v>3</v>
      </c>
      <c r="J1056" s="12" t="s">
        <v>15277</v>
      </c>
      <c r="K1056" s="12">
        <v>206407443</v>
      </c>
      <c r="L1056" s="12">
        <v>206407554</v>
      </c>
      <c r="M1056" s="12" t="s">
        <v>15278</v>
      </c>
      <c r="N1056" s="12" t="s">
        <v>15279</v>
      </c>
      <c r="O1056" s="27">
        <v>236655</v>
      </c>
      <c r="P1056" s="27">
        <v>238227</v>
      </c>
      <c r="Q1056" s="12" t="s">
        <v>40</v>
      </c>
      <c r="R1056" s="12">
        <v>0</v>
      </c>
      <c r="S1056" s="12" t="s">
        <v>16527</v>
      </c>
      <c r="T1056" s="27" t="s">
        <v>86</v>
      </c>
      <c r="U1056" s="12" t="s">
        <v>1078</v>
      </c>
      <c r="V1056" s="256">
        <v>70.938080495356033</v>
      </c>
      <c r="W1056" s="256">
        <v>218.79715061058346</v>
      </c>
    </row>
    <row r="1057" spans="1:23" x14ac:dyDescent="0.2">
      <c r="A1057" s="12">
        <v>0.9</v>
      </c>
      <c r="B1057" s="255" t="s">
        <v>15481</v>
      </c>
      <c r="C1057" s="12">
        <v>206407533</v>
      </c>
      <c r="D1057" s="12">
        <v>206407551</v>
      </c>
      <c r="E1057" s="12">
        <v>4</v>
      </c>
      <c r="F1057" s="12" t="s">
        <v>15280</v>
      </c>
      <c r="G1057" s="12">
        <v>206407664</v>
      </c>
      <c r="H1057" s="12">
        <v>206407684</v>
      </c>
      <c r="I1057" s="12">
        <v>3</v>
      </c>
      <c r="J1057" s="12" t="s">
        <v>15281</v>
      </c>
      <c r="K1057" s="12">
        <v>206407552</v>
      </c>
      <c r="L1057" s="12">
        <v>206407663</v>
      </c>
      <c r="M1057" s="12" t="s">
        <v>15282</v>
      </c>
      <c r="N1057" s="12" t="s">
        <v>15283</v>
      </c>
      <c r="O1057" s="27">
        <v>236655</v>
      </c>
      <c r="P1057" s="27">
        <v>238227</v>
      </c>
      <c r="Q1057" s="12" t="s">
        <v>33</v>
      </c>
      <c r="R1057" s="12">
        <v>0</v>
      </c>
      <c r="S1057" s="12" t="s">
        <v>16528</v>
      </c>
      <c r="T1057" s="27" t="s">
        <v>86</v>
      </c>
      <c r="U1057" s="12" t="s">
        <v>1079</v>
      </c>
      <c r="V1057" s="256">
        <v>5.2631578947368418E-2</v>
      </c>
      <c r="W1057" s="256">
        <v>2.7589326096788783E-2</v>
      </c>
    </row>
    <row r="1058" spans="1:23" x14ac:dyDescent="0.2">
      <c r="A1058" s="12">
        <v>0.9</v>
      </c>
      <c r="B1058" s="255" t="s">
        <v>15481</v>
      </c>
      <c r="C1058" s="12">
        <v>206407726</v>
      </c>
      <c r="D1058" s="12">
        <v>206407745</v>
      </c>
      <c r="E1058" s="12">
        <v>3</v>
      </c>
      <c r="F1058" s="12" t="s">
        <v>15284</v>
      </c>
      <c r="G1058" s="12">
        <v>206407594</v>
      </c>
      <c r="H1058" s="12">
        <v>206407613</v>
      </c>
      <c r="I1058" s="12">
        <v>3</v>
      </c>
      <c r="J1058" s="12" t="s">
        <v>15285</v>
      </c>
      <c r="K1058" s="12">
        <v>206407614</v>
      </c>
      <c r="L1058" s="12">
        <v>206407725</v>
      </c>
      <c r="M1058" s="12" t="s">
        <v>15286</v>
      </c>
      <c r="N1058" s="12" t="s">
        <v>15287</v>
      </c>
      <c r="O1058" s="27">
        <v>236655</v>
      </c>
      <c r="P1058" s="27">
        <v>238227</v>
      </c>
      <c r="Q1058" s="12" t="s">
        <v>40</v>
      </c>
      <c r="R1058" s="12">
        <v>0</v>
      </c>
      <c r="S1058" s="12" t="s">
        <v>16529</v>
      </c>
      <c r="T1058" s="27" t="s">
        <v>86</v>
      </c>
      <c r="U1058" s="12" t="s">
        <v>1080</v>
      </c>
      <c r="V1058" s="256">
        <v>21.456656346749227</v>
      </c>
      <c r="W1058" s="256">
        <v>56.355495251017636</v>
      </c>
    </row>
    <row r="1059" spans="1:23" x14ac:dyDescent="0.2">
      <c r="A1059" s="12">
        <v>0.9</v>
      </c>
      <c r="B1059" s="255" t="s">
        <v>15481</v>
      </c>
      <c r="C1059" s="12">
        <v>206407705</v>
      </c>
      <c r="D1059" s="12">
        <v>206407724</v>
      </c>
      <c r="E1059" s="12">
        <v>3</v>
      </c>
      <c r="F1059" s="12" t="s">
        <v>15288</v>
      </c>
      <c r="G1059" s="12">
        <v>206407837</v>
      </c>
      <c r="H1059" s="12">
        <v>206407856</v>
      </c>
      <c r="I1059" s="12">
        <v>3</v>
      </c>
      <c r="J1059" s="12" t="s">
        <v>15289</v>
      </c>
      <c r="K1059" s="12">
        <v>206407725</v>
      </c>
      <c r="L1059" s="12">
        <v>206407836</v>
      </c>
      <c r="M1059" s="12" t="s">
        <v>15290</v>
      </c>
      <c r="N1059" s="12" t="s">
        <v>15291</v>
      </c>
      <c r="O1059" s="27">
        <v>236655</v>
      </c>
      <c r="P1059" s="27">
        <v>238227</v>
      </c>
      <c r="Q1059" s="12" t="s">
        <v>33</v>
      </c>
      <c r="R1059" s="12">
        <v>0</v>
      </c>
      <c r="S1059" s="12" t="s">
        <v>16530</v>
      </c>
      <c r="T1059" s="27" t="s">
        <v>86</v>
      </c>
      <c r="U1059" s="12" t="s">
        <v>1081</v>
      </c>
      <c r="V1059" s="256">
        <v>14.791021671826625</v>
      </c>
      <c r="W1059" s="256">
        <v>10.51763907734057</v>
      </c>
    </row>
    <row r="1060" spans="1:23" x14ac:dyDescent="0.2">
      <c r="A1060" s="12">
        <v>0.9</v>
      </c>
      <c r="B1060" s="255" t="s">
        <v>15481</v>
      </c>
      <c r="C1060" s="12">
        <v>206407934</v>
      </c>
      <c r="D1060" s="12">
        <v>206407952</v>
      </c>
      <c r="E1060" s="12">
        <v>3</v>
      </c>
      <c r="F1060" s="12" t="s">
        <v>15292</v>
      </c>
      <c r="G1060" s="12">
        <v>206407801</v>
      </c>
      <c r="H1060" s="12">
        <v>206407821</v>
      </c>
      <c r="I1060" s="12">
        <v>3</v>
      </c>
      <c r="J1060" s="12" t="s">
        <v>15293</v>
      </c>
      <c r="K1060" s="12">
        <v>206407822</v>
      </c>
      <c r="L1060" s="12">
        <v>206407933</v>
      </c>
      <c r="M1060" s="12" t="s">
        <v>15294</v>
      </c>
      <c r="N1060" s="12" t="s">
        <v>15295</v>
      </c>
      <c r="O1060" s="27">
        <v>236655</v>
      </c>
      <c r="P1060" s="27">
        <v>238227</v>
      </c>
      <c r="Q1060" s="12" t="s">
        <v>40</v>
      </c>
      <c r="R1060" s="12">
        <v>0</v>
      </c>
      <c r="S1060" s="12" t="s">
        <v>16531</v>
      </c>
      <c r="T1060" s="27" t="s">
        <v>86</v>
      </c>
      <c r="U1060" s="12" t="s">
        <v>1082</v>
      </c>
      <c r="V1060" s="256">
        <v>20.561919504643964</v>
      </c>
      <c r="W1060" s="256">
        <v>21.054274084124831</v>
      </c>
    </row>
    <row r="1061" spans="1:23" x14ac:dyDescent="0.2">
      <c r="A1061" s="12">
        <v>0.9</v>
      </c>
      <c r="B1061" s="255" t="s">
        <v>15481</v>
      </c>
      <c r="C1061" s="12">
        <v>206407908</v>
      </c>
      <c r="D1061" s="12">
        <v>206407926</v>
      </c>
      <c r="E1061" s="12">
        <v>5</v>
      </c>
      <c r="F1061" s="12" t="s">
        <v>15296</v>
      </c>
      <c r="G1061" s="12">
        <v>206408039</v>
      </c>
      <c r="H1061" s="12">
        <v>206408059</v>
      </c>
      <c r="I1061" s="12">
        <v>3</v>
      </c>
      <c r="J1061" s="12" t="s">
        <v>15297</v>
      </c>
      <c r="K1061" s="12">
        <v>206407927</v>
      </c>
      <c r="L1061" s="12">
        <v>206408038</v>
      </c>
      <c r="M1061" s="12" t="s">
        <v>15298</v>
      </c>
      <c r="N1061" s="12" t="s">
        <v>15299</v>
      </c>
      <c r="O1061" s="27">
        <v>236655</v>
      </c>
      <c r="P1061" s="27">
        <v>238227</v>
      </c>
      <c r="Q1061" s="12" t="s">
        <v>33</v>
      </c>
      <c r="R1061" s="12">
        <v>0</v>
      </c>
      <c r="S1061" s="12" t="s">
        <v>16532</v>
      </c>
      <c r="T1061" s="27" t="s">
        <v>86</v>
      </c>
      <c r="U1061" s="12" t="s">
        <v>1083</v>
      </c>
      <c r="V1061" s="256">
        <v>0</v>
      </c>
      <c r="W1061" s="256">
        <v>0</v>
      </c>
    </row>
    <row r="1062" spans="1:23" x14ac:dyDescent="0.2">
      <c r="A1062" s="12">
        <v>0.99999899999999997</v>
      </c>
      <c r="B1062" s="255" t="s">
        <v>15481</v>
      </c>
      <c r="C1062" s="12">
        <v>206415995</v>
      </c>
      <c r="D1062" s="12">
        <v>206416011</v>
      </c>
      <c r="E1062" s="12">
        <v>3</v>
      </c>
      <c r="F1062" s="12" t="s">
        <v>15300</v>
      </c>
      <c r="G1062" s="12">
        <v>206415860</v>
      </c>
      <c r="H1062" s="12">
        <v>206415882</v>
      </c>
      <c r="I1062" s="12">
        <v>2</v>
      </c>
      <c r="J1062" s="12" t="s">
        <v>15301</v>
      </c>
      <c r="K1062" s="12">
        <v>206415883</v>
      </c>
      <c r="L1062" s="12">
        <v>206415994</v>
      </c>
      <c r="M1062" s="12" t="s">
        <v>15302</v>
      </c>
      <c r="N1062" s="12" t="s">
        <v>15303</v>
      </c>
      <c r="O1062" s="27">
        <v>246167</v>
      </c>
      <c r="P1062" s="27">
        <v>246260</v>
      </c>
      <c r="Q1062" s="12" t="s">
        <v>40</v>
      </c>
      <c r="R1062" s="12">
        <v>0</v>
      </c>
      <c r="S1062" s="12" t="s">
        <v>16533</v>
      </c>
      <c r="T1062" s="27" t="s">
        <v>86</v>
      </c>
      <c r="U1062" s="12" t="s">
        <v>1084</v>
      </c>
      <c r="V1062" s="256">
        <v>35.78173374613003</v>
      </c>
      <c r="W1062" s="256">
        <v>98.714156490275897</v>
      </c>
    </row>
    <row r="1063" spans="1:23" x14ac:dyDescent="0.2">
      <c r="A1063" s="12">
        <v>0.99999899999999997</v>
      </c>
      <c r="B1063" s="255" t="s">
        <v>15481</v>
      </c>
      <c r="C1063" s="12">
        <v>206415865</v>
      </c>
      <c r="D1063" s="12">
        <v>206415884</v>
      </c>
      <c r="E1063" s="12">
        <v>4</v>
      </c>
      <c r="F1063" s="12" t="s">
        <v>15304</v>
      </c>
      <c r="G1063" s="12">
        <v>206415997</v>
      </c>
      <c r="H1063" s="12">
        <v>206416016</v>
      </c>
      <c r="I1063" s="12">
        <v>2</v>
      </c>
      <c r="J1063" s="12" t="s">
        <v>15305</v>
      </c>
      <c r="K1063" s="12">
        <v>206415885</v>
      </c>
      <c r="L1063" s="12">
        <v>206415996</v>
      </c>
      <c r="M1063" s="12" t="s">
        <v>15306</v>
      </c>
      <c r="N1063" s="12" t="s">
        <v>15307</v>
      </c>
      <c r="O1063" s="27">
        <v>246167</v>
      </c>
      <c r="P1063" s="27">
        <v>246260</v>
      </c>
      <c r="Q1063" s="12" t="s">
        <v>33</v>
      </c>
      <c r="R1063" s="12">
        <v>0</v>
      </c>
      <c r="S1063" s="12" t="s">
        <v>16534</v>
      </c>
      <c r="T1063" s="27" t="s">
        <v>86</v>
      </c>
      <c r="U1063" s="12" t="s">
        <v>1085</v>
      </c>
      <c r="V1063" s="256">
        <v>46.188854489164086</v>
      </c>
      <c r="W1063" s="256">
        <v>145.14020805065581</v>
      </c>
    </row>
    <row r="1064" spans="1:23" x14ac:dyDescent="0.2">
      <c r="A1064" s="12">
        <v>0.99999899999999997</v>
      </c>
      <c r="B1064" s="255" t="s">
        <v>15481</v>
      </c>
      <c r="C1064" s="12">
        <v>206419480</v>
      </c>
      <c r="D1064" s="12">
        <v>206419497</v>
      </c>
      <c r="E1064" s="12">
        <v>2</v>
      </c>
      <c r="F1064" s="12" t="s">
        <v>15308</v>
      </c>
      <c r="G1064" s="12">
        <v>206419346</v>
      </c>
      <c r="H1064" s="12">
        <v>206419367</v>
      </c>
      <c r="I1064" s="12">
        <v>2</v>
      </c>
      <c r="J1064" s="12" t="s">
        <v>15309</v>
      </c>
      <c r="K1064" s="12">
        <v>206419368</v>
      </c>
      <c r="L1064" s="12">
        <v>206419479</v>
      </c>
      <c r="M1064" s="12" t="s">
        <v>15310</v>
      </c>
      <c r="N1064" s="12" t="s">
        <v>15311</v>
      </c>
      <c r="O1064" s="27">
        <v>249643</v>
      </c>
      <c r="P1064" s="27">
        <v>249679</v>
      </c>
      <c r="Q1064" s="12" t="s">
        <v>40</v>
      </c>
      <c r="R1064" s="12">
        <v>0</v>
      </c>
      <c r="S1064" s="12" t="s">
        <v>16535</v>
      </c>
      <c r="T1064" s="27" t="s">
        <v>86</v>
      </c>
      <c r="U1064" s="12" t="s">
        <v>1086</v>
      </c>
      <c r="V1064" s="256">
        <v>49.199690402476783</v>
      </c>
      <c r="W1064" s="256">
        <v>161.40479421076435</v>
      </c>
    </row>
    <row r="1065" spans="1:23" x14ac:dyDescent="0.2">
      <c r="A1065" s="12">
        <v>0.99999899999999997</v>
      </c>
      <c r="B1065" s="255" t="s">
        <v>15481</v>
      </c>
      <c r="C1065" s="12">
        <v>206419351</v>
      </c>
      <c r="D1065" s="12">
        <v>206419368</v>
      </c>
      <c r="E1065" s="12">
        <v>4</v>
      </c>
      <c r="F1065" s="12" t="s">
        <v>15312</v>
      </c>
      <c r="G1065" s="12">
        <v>206419481</v>
      </c>
      <c r="H1065" s="12">
        <v>206419502</v>
      </c>
      <c r="I1065" s="12">
        <v>2</v>
      </c>
      <c r="J1065" s="12" t="s">
        <v>15313</v>
      </c>
      <c r="K1065" s="12">
        <v>206419369</v>
      </c>
      <c r="L1065" s="12">
        <v>206419480</v>
      </c>
      <c r="M1065" s="12" t="s">
        <v>15314</v>
      </c>
      <c r="N1065" s="12" t="s">
        <v>15315</v>
      </c>
      <c r="O1065" s="27">
        <v>249643</v>
      </c>
      <c r="P1065" s="27">
        <v>249679</v>
      </c>
      <c r="Q1065" s="12" t="s">
        <v>33</v>
      </c>
      <c r="R1065" s="12">
        <v>0</v>
      </c>
      <c r="S1065" s="12" t="s">
        <v>16536</v>
      </c>
      <c r="T1065" s="27" t="s">
        <v>86</v>
      </c>
      <c r="U1065" s="12" t="s">
        <v>1087</v>
      </c>
      <c r="V1065" s="256">
        <v>71.891640866873061</v>
      </c>
      <c r="W1065" s="256">
        <v>366.5459068294889</v>
      </c>
    </row>
    <row r="1066" spans="1:23" x14ac:dyDescent="0.2">
      <c r="A1066" s="12">
        <v>0.99999899999999997</v>
      </c>
      <c r="B1066" s="255" t="s">
        <v>15481</v>
      </c>
      <c r="C1066" s="12">
        <v>206421216</v>
      </c>
      <c r="D1066" s="12">
        <v>206421234</v>
      </c>
      <c r="E1066" s="12">
        <v>2</v>
      </c>
      <c r="F1066" s="12" t="s">
        <v>15316</v>
      </c>
      <c r="G1066" s="12">
        <v>206421347</v>
      </c>
      <c r="H1066" s="12">
        <v>206421367</v>
      </c>
      <c r="I1066" s="12">
        <v>2</v>
      </c>
      <c r="J1066" s="12" t="s">
        <v>15317</v>
      </c>
      <c r="K1066" s="12">
        <v>206421235</v>
      </c>
      <c r="L1066" s="12">
        <v>206421346</v>
      </c>
      <c r="M1066" s="12" t="s">
        <v>15318</v>
      </c>
      <c r="N1066" s="12" t="s">
        <v>15319</v>
      </c>
      <c r="O1066" s="27">
        <v>251519</v>
      </c>
      <c r="P1066" s="27">
        <v>251552</v>
      </c>
      <c r="Q1066" s="12" t="s">
        <v>33</v>
      </c>
      <c r="R1066" s="12">
        <v>0</v>
      </c>
      <c r="S1066" s="12" t="s">
        <v>16537</v>
      </c>
      <c r="T1066" s="27" t="s">
        <v>86</v>
      </c>
      <c r="U1066" s="12" t="s">
        <v>1088</v>
      </c>
      <c r="V1066" s="256">
        <v>42.696594427244584</v>
      </c>
      <c r="W1066" s="256">
        <v>98.943690637720493</v>
      </c>
    </row>
    <row r="1067" spans="1:23" x14ac:dyDescent="0.2">
      <c r="A1067" s="12">
        <v>0.99999899999999997</v>
      </c>
      <c r="B1067" s="255" t="s">
        <v>15481</v>
      </c>
      <c r="C1067" s="12">
        <v>206421349</v>
      </c>
      <c r="D1067" s="12">
        <v>206421366</v>
      </c>
      <c r="E1067" s="12">
        <v>2</v>
      </c>
      <c r="F1067" s="12" t="s">
        <v>15320</v>
      </c>
      <c r="G1067" s="12">
        <v>206421215</v>
      </c>
      <c r="H1067" s="12">
        <v>206421236</v>
      </c>
      <c r="I1067" s="12">
        <v>2</v>
      </c>
      <c r="J1067" s="12" t="s">
        <v>15321</v>
      </c>
      <c r="K1067" s="12">
        <v>206421237</v>
      </c>
      <c r="L1067" s="12">
        <v>206421348</v>
      </c>
      <c r="M1067" s="12" t="s">
        <v>15322</v>
      </c>
      <c r="N1067" s="12" t="s">
        <v>15323</v>
      </c>
      <c r="O1067" s="27">
        <v>251519</v>
      </c>
      <c r="P1067" s="27">
        <v>251552</v>
      </c>
      <c r="Q1067" s="12" t="s">
        <v>40</v>
      </c>
      <c r="R1067" s="12">
        <v>0</v>
      </c>
      <c r="S1067" s="12" t="s">
        <v>16538</v>
      </c>
      <c r="T1067" s="27" t="s">
        <v>86</v>
      </c>
      <c r="U1067" s="12" t="s">
        <v>1089</v>
      </c>
      <c r="V1067" s="256">
        <v>52.679566563467489</v>
      </c>
      <c r="W1067" s="256">
        <v>129.32948891904115</v>
      </c>
    </row>
    <row r="1068" spans="1:23" x14ac:dyDescent="0.2">
      <c r="A1068" s="12">
        <v>0.99999899999999997</v>
      </c>
      <c r="B1068" s="255" t="s">
        <v>15481</v>
      </c>
      <c r="C1068" s="12">
        <v>206430141</v>
      </c>
      <c r="D1068" s="12">
        <v>206430157</v>
      </c>
      <c r="E1068" s="12">
        <v>3</v>
      </c>
      <c r="F1068" s="12" t="s">
        <v>15324</v>
      </c>
      <c r="G1068" s="12">
        <v>206430270</v>
      </c>
      <c r="H1068" s="12">
        <v>206430292</v>
      </c>
      <c r="I1068" s="12">
        <v>2</v>
      </c>
      <c r="J1068" s="12" t="s">
        <v>15325</v>
      </c>
      <c r="K1068" s="12">
        <v>206430158</v>
      </c>
      <c r="L1068" s="12">
        <v>206430269</v>
      </c>
      <c r="M1068" s="12" t="s">
        <v>15326</v>
      </c>
      <c r="N1068" s="12" t="s">
        <v>15327</v>
      </c>
      <c r="O1068" s="27">
        <v>260430</v>
      </c>
      <c r="P1068" s="27">
        <v>260499</v>
      </c>
      <c r="Q1068" s="12" t="s">
        <v>33</v>
      </c>
      <c r="R1068" s="12">
        <v>0</v>
      </c>
      <c r="S1068" s="12" t="s">
        <v>16539</v>
      </c>
      <c r="T1068" s="27" t="s">
        <v>86</v>
      </c>
      <c r="U1068" s="12" t="s">
        <v>1090</v>
      </c>
      <c r="V1068" s="256">
        <v>53.295665634674926</v>
      </c>
      <c r="W1068" s="256">
        <v>242.60854816824965</v>
      </c>
    </row>
    <row r="1069" spans="1:23" x14ac:dyDescent="0.2">
      <c r="A1069" s="12">
        <v>0.99999899999999997</v>
      </c>
      <c r="B1069" s="255" t="s">
        <v>15481</v>
      </c>
      <c r="C1069" s="12">
        <v>206430270</v>
      </c>
      <c r="D1069" s="12">
        <v>206430288</v>
      </c>
      <c r="E1069" s="12">
        <v>3</v>
      </c>
      <c r="F1069" s="12" t="s">
        <v>15328</v>
      </c>
      <c r="G1069" s="12">
        <v>206430137</v>
      </c>
      <c r="H1069" s="12">
        <v>206430157</v>
      </c>
      <c r="I1069" s="12">
        <v>2</v>
      </c>
      <c r="J1069" s="12" t="s">
        <v>15329</v>
      </c>
      <c r="K1069" s="12">
        <v>206430158</v>
      </c>
      <c r="L1069" s="12">
        <v>206430269</v>
      </c>
      <c r="M1069" s="12" t="s">
        <v>15330</v>
      </c>
      <c r="N1069" s="12" t="s">
        <v>15331</v>
      </c>
      <c r="O1069" s="27">
        <v>260430</v>
      </c>
      <c r="P1069" s="27">
        <v>260499</v>
      </c>
      <c r="Q1069" s="12" t="s">
        <v>40</v>
      </c>
      <c r="R1069" s="12">
        <v>0</v>
      </c>
      <c r="S1069" s="12" t="s">
        <v>16540</v>
      </c>
      <c r="T1069" s="27" t="s">
        <v>86</v>
      </c>
      <c r="U1069" s="12" t="s">
        <v>1091</v>
      </c>
      <c r="V1069" s="256">
        <v>64.507739938080491</v>
      </c>
      <c r="W1069" s="256">
        <v>275.74988692899143</v>
      </c>
    </row>
    <row r="1070" spans="1:23" x14ac:dyDescent="0.2">
      <c r="A1070" s="12">
        <v>0.99999899999999997</v>
      </c>
      <c r="B1070" s="255" t="s">
        <v>15481</v>
      </c>
      <c r="C1070" s="12">
        <v>206436941</v>
      </c>
      <c r="D1070" s="12">
        <v>206436960</v>
      </c>
      <c r="E1070" s="12">
        <v>2</v>
      </c>
      <c r="F1070" s="12" t="s">
        <v>15332</v>
      </c>
      <c r="G1070" s="12">
        <v>206437073</v>
      </c>
      <c r="H1070" s="12">
        <v>206437092</v>
      </c>
      <c r="I1070" s="12">
        <v>2</v>
      </c>
      <c r="J1070" s="12" t="s">
        <v>15333</v>
      </c>
      <c r="K1070" s="12">
        <v>206436961</v>
      </c>
      <c r="L1070" s="12">
        <v>206437072</v>
      </c>
      <c r="M1070" s="12" t="s">
        <v>15334</v>
      </c>
      <c r="N1070" s="12" t="s">
        <v>15335</v>
      </c>
      <c r="O1070" s="27">
        <v>267233</v>
      </c>
      <c r="P1070" s="27">
        <v>267319</v>
      </c>
      <c r="Q1070" s="12" t="s">
        <v>33</v>
      </c>
      <c r="R1070" s="12">
        <v>0</v>
      </c>
      <c r="S1070" s="12" t="s">
        <v>16541</v>
      </c>
      <c r="T1070" s="27" t="s">
        <v>86</v>
      </c>
      <c r="U1070" s="12" t="s">
        <v>1092</v>
      </c>
      <c r="V1070" s="256">
        <v>30.925696594427244</v>
      </c>
      <c r="W1070" s="256">
        <v>127.30732700135685</v>
      </c>
    </row>
    <row r="1071" spans="1:23" x14ac:dyDescent="0.2">
      <c r="A1071" s="12">
        <v>0.99999899999999997</v>
      </c>
      <c r="B1071" s="255" t="s">
        <v>15481</v>
      </c>
      <c r="C1071" s="12">
        <v>206437073</v>
      </c>
      <c r="D1071" s="12">
        <v>206437088</v>
      </c>
      <c r="E1071" s="12">
        <v>4</v>
      </c>
      <c r="F1071" s="12" t="s">
        <v>15336</v>
      </c>
      <c r="G1071" s="12">
        <v>206436937</v>
      </c>
      <c r="H1071" s="12">
        <v>206436960</v>
      </c>
      <c r="I1071" s="12">
        <v>2</v>
      </c>
      <c r="J1071" s="12" t="s">
        <v>15337</v>
      </c>
      <c r="K1071" s="12">
        <v>206436961</v>
      </c>
      <c r="L1071" s="12">
        <v>206437072</v>
      </c>
      <c r="M1071" s="12" t="s">
        <v>15338</v>
      </c>
      <c r="N1071" s="12" t="s">
        <v>15339</v>
      </c>
      <c r="O1071" s="27">
        <v>267233</v>
      </c>
      <c r="P1071" s="27">
        <v>267319</v>
      </c>
      <c r="Q1071" s="12" t="s">
        <v>40</v>
      </c>
      <c r="R1071" s="12">
        <v>0</v>
      </c>
      <c r="S1071" s="12" t="s">
        <v>16542</v>
      </c>
      <c r="T1071" s="27" t="s">
        <v>86</v>
      </c>
      <c r="U1071" s="12" t="s">
        <v>1093</v>
      </c>
      <c r="V1071" s="256">
        <v>27.450464396284829</v>
      </c>
      <c r="W1071" s="256">
        <v>111.78403437358661</v>
      </c>
    </row>
    <row r="1072" spans="1:23" x14ac:dyDescent="0.2">
      <c r="A1072" s="12">
        <v>0.99999899999999997</v>
      </c>
      <c r="B1072" s="255" t="s">
        <v>15481</v>
      </c>
      <c r="C1072" s="12">
        <v>206437940</v>
      </c>
      <c r="D1072" s="12">
        <v>206437957</v>
      </c>
      <c r="E1072" s="12">
        <v>2</v>
      </c>
      <c r="F1072" s="12" t="s">
        <v>15340</v>
      </c>
      <c r="G1072" s="12">
        <v>206438070</v>
      </c>
      <c r="H1072" s="12">
        <v>206438091</v>
      </c>
      <c r="I1072" s="12">
        <v>2</v>
      </c>
      <c r="J1072" s="12" t="s">
        <v>15341</v>
      </c>
      <c r="K1072" s="12">
        <v>206437958</v>
      </c>
      <c r="L1072" s="12">
        <v>206438069</v>
      </c>
      <c r="M1072" s="12" t="s">
        <v>15342</v>
      </c>
      <c r="N1072" s="12" t="s">
        <v>15343</v>
      </c>
      <c r="O1072" s="27">
        <v>268232</v>
      </c>
      <c r="P1072" s="27">
        <v>268375</v>
      </c>
      <c r="Q1072" s="12" t="s">
        <v>33</v>
      </c>
      <c r="R1072" s="12">
        <v>0</v>
      </c>
      <c r="S1072" s="12" t="s">
        <v>16543</v>
      </c>
      <c r="T1072" s="27" t="s">
        <v>86</v>
      </c>
      <c r="U1072" s="12" t="s">
        <v>1094</v>
      </c>
      <c r="V1072" s="256">
        <v>41.987616099071211</v>
      </c>
      <c r="W1072" s="256">
        <v>175.7962460425147</v>
      </c>
    </row>
    <row r="1073" spans="1:23" x14ac:dyDescent="0.2">
      <c r="A1073" s="12">
        <v>0.99999899999999997</v>
      </c>
      <c r="B1073" s="255" t="s">
        <v>15481</v>
      </c>
      <c r="C1073" s="12">
        <v>206438181</v>
      </c>
      <c r="D1073" s="12">
        <v>206438199</v>
      </c>
      <c r="E1073" s="12">
        <v>2</v>
      </c>
      <c r="F1073" s="12" t="s">
        <v>15344</v>
      </c>
      <c r="G1073" s="12">
        <v>206438048</v>
      </c>
      <c r="H1073" s="12">
        <v>206438068</v>
      </c>
      <c r="I1073" s="12">
        <v>2</v>
      </c>
      <c r="J1073" s="12" t="s">
        <v>15345</v>
      </c>
      <c r="K1073" s="12">
        <v>206438069</v>
      </c>
      <c r="L1073" s="12">
        <v>206438180</v>
      </c>
      <c r="M1073" s="12" t="s">
        <v>15346</v>
      </c>
      <c r="N1073" s="12" t="s">
        <v>15347</v>
      </c>
      <c r="O1073" s="27">
        <v>268232</v>
      </c>
      <c r="P1073" s="27">
        <v>268375</v>
      </c>
      <c r="Q1073" s="12" t="s">
        <v>40</v>
      </c>
      <c r="R1073" s="12">
        <v>0</v>
      </c>
      <c r="S1073" s="12" t="s">
        <v>16544</v>
      </c>
      <c r="T1073" s="27" t="s">
        <v>86</v>
      </c>
      <c r="U1073" s="12" t="s">
        <v>1095</v>
      </c>
      <c r="V1073" s="256">
        <v>45.441176470588232</v>
      </c>
      <c r="W1073" s="256">
        <v>161.60764360018092</v>
      </c>
    </row>
    <row r="1074" spans="1:23" x14ac:dyDescent="0.2">
      <c r="A1074" s="12">
        <v>0.99999899999999997</v>
      </c>
      <c r="B1074" s="255" t="s">
        <v>15481</v>
      </c>
      <c r="C1074" s="12">
        <v>206439952</v>
      </c>
      <c r="D1074" s="12">
        <v>206439971</v>
      </c>
      <c r="E1074" s="12">
        <v>2</v>
      </c>
      <c r="F1074" s="12" t="s">
        <v>15348</v>
      </c>
      <c r="G1074" s="12">
        <v>206440084</v>
      </c>
      <c r="H1074" s="12">
        <v>206440103</v>
      </c>
      <c r="I1074" s="12">
        <v>2</v>
      </c>
      <c r="J1074" s="12" t="s">
        <v>15349</v>
      </c>
      <c r="K1074" s="12">
        <v>206439972</v>
      </c>
      <c r="L1074" s="12">
        <v>206440083</v>
      </c>
      <c r="M1074" s="12" t="s">
        <v>15350</v>
      </c>
      <c r="N1074" s="12" t="s">
        <v>15351</v>
      </c>
      <c r="O1074" s="27">
        <v>270244</v>
      </c>
      <c r="P1074" s="27">
        <v>270358</v>
      </c>
      <c r="Q1074" s="12" t="s">
        <v>33</v>
      </c>
      <c r="R1074" s="12">
        <v>0</v>
      </c>
      <c r="S1074" s="12" t="s">
        <v>16545</v>
      </c>
      <c r="T1074" s="27" t="s">
        <v>86</v>
      </c>
      <c r="U1074" s="12" t="s">
        <v>1096</v>
      </c>
      <c r="V1074" s="256">
        <v>16.726006191950464</v>
      </c>
      <c r="W1074" s="256">
        <v>51.090682948891903</v>
      </c>
    </row>
    <row r="1075" spans="1:23" x14ac:dyDescent="0.2">
      <c r="A1075" s="12">
        <v>0.99999899999999997</v>
      </c>
      <c r="B1075" s="255" t="s">
        <v>15481</v>
      </c>
      <c r="C1075" s="12">
        <v>206440193</v>
      </c>
      <c r="D1075" s="12">
        <v>206440210</v>
      </c>
      <c r="E1075" s="12">
        <v>3</v>
      </c>
      <c r="F1075" s="12" t="s">
        <v>15352</v>
      </c>
      <c r="G1075" s="12">
        <v>206440059</v>
      </c>
      <c r="H1075" s="12">
        <v>206440080</v>
      </c>
      <c r="I1075" s="12">
        <v>3</v>
      </c>
      <c r="J1075" s="12" t="s">
        <v>15353</v>
      </c>
      <c r="K1075" s="12">
        <v>206440081</v>
      </c>
      <c r="L1075" s="12">
        <v>206440192</v>
      </c>
      <c r="M1075" s="12" t="s">
        <v>15354</v>
      </c>
      <c r="N1075" s="12" t="s">
        <v>15355</v>
      </c>
      <c r="O1075" s="27">
        <v>270244</v>
      </c>
      <c r="P1075" s="27">
        <v>270358</v>
      </c>
      <c r="Q1075" s="12" t="s">
        <v>40</v>
      </c>
      <c r="R1075" s="12">
        <v>0</v>
      </c>
      <c r="S1075" s="12" t="s">
        <v>16546</v>
      </c>
      <c r="T1075" s="27" t="s">
        <v>86</v>
      </c>
      <c r="U1075" s="12" t="s">
        <v>1097</v>
      </c>
      <c r="V1075" s="256">
        <v>21.476780185758514</v>
      </c>
      <c r="W1075" s="256">
        <v>66.697195838986886</v>
      </c>
    </row>
    <row r="1076" spans="1:23" x14ac:dyDescent="0.2">
      <c r="A1076" s="12">
        <v>0.99999899999999997</v>
      </c>
      <c r="B1076" s="255" t="s">
        <v>15481</v>
      </c>
      <c r="C1076" s="12">
        <v>206446010</v>
      </c>
      <c r="D1076" s="12">
        <v>206446028</v>
      </c>
      <c r="E1076" s="12">
        <v>2</v>
      </c>
      <c r="F1076" s="12" t="s">
        <v>15356</v>
      </c>
      <c r="G1076" s="12">
        <v>206446141</v>
      </c>
      <c r="H1076" s="12">
        <v>206446161</v>
      </c>
      <c r="I1076" s="12">
        <v>2</v>
      </c>
      <c r="J1076" s="12" t="s">
        <v>15357</v>
      </c>
      <c r="K1076" s="12">
        <v>206446029</v>
      </c>
      <c r="L1076" s="12">
        <v>206446140</v>
      </c>
      <c r="M1076" s="12" t="s">
        <v>15358</v>
      </c>
      <c r="N1076" s="12" t="s">
        <v>15359</v>
      </c>
      <c r="O1076" s="27">
        <v>276339</v>
      </c>
      <c r="P1076" s="27">
        <v>276572</v>
      </c>
      <c r="Q1076" s="12" t="s">
        <v>33</v>
      </c>
      <c r="R1076" s="12">
        <v>0</v>
      </c>
      <c r="S1076" s="12" t="s">
        <v>16547</v>
      </c>
      <c r="T1076" s="27" t="s">
        <v>86</v>
      </c>
      <c r="U1076" s="12" t="s">
        <v>1098</v>
      </c>
      <c r="V1076" s="256">
        <v>67.049535603715171</v>
      </c>
      <c r="W1076" s="256">
        <v>210.36386250565354</v>
      </c>
    </row>
    <row r="1077" spans="1:23" x14ac:dyDescent="0.2">
      <c r="A1077" s="12">
        <v>0.99999899999999997</v>
      </c>
      <c r="B1077" s="255" t="s">
        <v>15481</v>
      </c>
      <c r="C1077" s="12">
        <v>206446233</v>
      </c>
      <c r="D1077" s="12">
        <v>206446249</v>
      </c>
      <c r="E1077" s="12">
        <v>5</v>
      </c>
      <c r="F1077" s="12" t="s">
        <v>15360</v>
      </c>
      <c r="G1077" s="12">
        <v>206446098</v>
      </c>
      <c r="H1077" s="12">
        <v>206446120</v>
      </c>
      <c r="I1077" s="12">
        <v>2</v>
      </c>
      <c r="J1077" s="12" t="s">
        <v>15361</v>
      </c>
      <c r="K1077" s="12">
        <v>206446121</v>
      </c>
      <c r="L1077" s="12">
        <v>206446232</v>
      </c>
      <c r="M1077" s="12" t="s">
        <v>15362</v>
      </c>
      <c r="N1077" s="12" t="s">
        <v>15363</v>
      </c>
      <c r="O1077" s="27">
        <v>276339</v>
      </c>
      <c r="P1077" s="27">
        <v>276572</v>
      </c>
      <c r="Q1077" s="12" t="s">
        <v>40</v>
      </c>
      <c r="R1077" s="12">
        <v>0</v>
      </c>
      <c r="S1077" s="12" t="s">
        <v>16548</v>
      </c>
      <c r="T1077" s="27" t="s">
        <v>86</v>
      </c>
      <c r="U1077" s="12" t="s">
        <v>1099</v>
      </c>
      <c r="V1077" s="256">
        <v>155.80959752321982</v>
      </c>
      <c r="W1077" s="256">
        <v>403.39303482587064</v>
      </c>
    </row>
    <row r="1078" spans="1:23" x14ac:dyDescent="0.2">
      <c r="A1078" s="12">
        <v>0.99999899999999997</v>
      </c>
      <c r="B1078" s="255" t="s">
        <v>15481</v>
      </c>
      <c r="C1078" s="12">
        <v>206446212</v>
      </c>
      <c r="D1078" s="12">
        <v>206446231</v>
      </c>
      <c r="E1078" s="12">
        <v>2</v>
      </c>
      <c r="F1078" s="12" t="s">
        <v>15364</v>
      </c>
      <c r="G1078" s="12">
        <v>206446344</v>
      </c>
      <c r="H1078" s="12">
        <v>206446363</v>
      </c>
      <c r="I1078" s="12">
        <v>2</v>
      </c>
      <c r="J1078" s="12" t="s">
        <v>15365</v>
      </c>
      <c r="K1078" s="12">
        <v>206446232</v>
      </c>
      <c r="L1078" s="12">
        <v>206446343</v>
      </c>
      <c r="M1078" s="12" t="s">
        <v>15366</v>
      </c>
      <c r="N1078" s="12" t="s">
        <v>15367</v>
      </c>
      <c r="O1078" s="27">
        <v>276339</v>
      </c>
      <c r="P1078" s="27">
        <v>276572</v>
      </c>
      <c r="Q1078" s="12" t="s">
        <v>33</v>
      </c>
      <c r="R1078" s="12">
        <v>0</v>
      </c>
      <c r="S1078" s="12" t="s">
        <v>16549</v>
      </c>
      <c r="T1078" s="27" t="s">
        <v>86</v>
      </c>
      <c r="U1078" s="12" t="s">
        <v>1100</v>
      </c>
      <c r="V1078" s="256">
        <v>65.744582043343655</v>
      </c>
      <c r="W1078" s="256">
        <v>40.811171415649028</v>
      </c>
    </row>
    <row r="1079" spans="1:23" x14ac:dyDescent="0.2">
      <c r="A1079" s="12">
        <v>0.99999899999999997</v>
      </c>
      <c r="B1079" s="255" t="s">
        <v>15481</v>
      </c>
      <c r="C1079" s="12">
        <v>206450346</v>
      </c>
      <c r="D1079" s="12">
        <v>206450365</v>
      </c>
      <c r="E1079" s="12">
        <v>2</v>
      </c>
      <c r="F1079" s="12" t="s">
        <v>15368</v>
      </c>
      <c r="G1079" s="12">
        <v>206450478</v>
      </c>
      <c r="H1079" s="12">
        <v>206450497</v>
      </c>
      <c r="I1079" s="12">
        <v>2</v>
      </c>
      <c r="J1079" s="12" t="s">
        <v>15369</v>
      </c>
      <c r="K1079" s="12">
        <v>206450366</v>
      </c>
      <c r="L1079" s="12">
        <v>206450477</v>
      </c>
      <c r="M1079" s="12" t="s">
        <v>15370</v>
      </c>
      <c r="N1079" s="12" t="s">
        <v>15371</v>
      </c>
      <c r="O1079" s="27">
        <v>280649</v>
      </c>
      <c r="P1079" s="27">
        <v>280737</v>
      </c>
      <c r="Q1079" s="12" t="s">
        <v>33</v>
      </c>
      <c r="R1079" s="12">
        <v>0</v>
      </c>
      <c r="S1079" s="12" t="s">
        <v>16550</v>
      </c>
      <c r="T1079" s="27" t="s">
        <v>86</v>
      </c>
      <c r="U1079" s="12" t="s">
        <v>1101</v>
      </c>
      <c r="V1079" s="256">
        <v>28.28018575851393</v>
      </c>
      <c r="W1079" s="256">
        <v>127.65151515151516</v>
      </c>
    </row>
    <row r="1080" spans="1:23" x14ac:dyDescent="0.2">
      <c r="A1080" s="12">
        <v>0.99999899999999997</v>
      </c>
      <c r="B1080" s="255" t="s">
        <v>15481</v>
      </c>
      <c r="C1080" s="12">
        <v>206450488</v>
      </c>
      <c r="D1080" s="12">
        <v>206450503</v>
      </c>
      <c r="E1080" s="12">
        <v>2</v>
      </c>
      <c r="F1080" s="12" t="s">
        <v>15372</v>
      </c>
      <c r="G1080" s="12">
        <v>206450352</v>
      </c>
      <c r="H1080" s="12">
        <v>206450375</v>
      </c>
      <c r="I1080" s="12">
        <v>2</v>
      </c>
      <c r="J1080" s="12" t="s">
        <v>15373</v>
      </c>
      <c r="K1080" s="12">
        <v>206450376</v>
      </c>
      <c r="L1080" s="12">
        <v>206450487</v>
      </c>
      <c r="M1080" s="12" t="s">
        <v>15374</v>
      </c>
      <c r="N1080" s="12" t="s">
        <v>15375</v>
      </c>
      <c r="O1080" s="27">
        <v>280649</v>
      </c>
      <c r="P1080" s="27">
        <v>280737</v>
      </c>
      <c r="Q1080" s="12" t="s">
        <v>40</v>
      </c>
      <c r="R1080" s="12">
        <v>0</v>
      </c>
      <c r="S1080" s="12" t="s">
        <v>16551</v>
      </c>
      <c r="T1080" s="27" t="s">
        <v>86</v>
      </c>
      <c r="U1080" s="12" t="s">
        <v>1102</v>
      </c>
      <c r="V1080" s="256">
        <v>33.917956656346746</v>
      </c>
      <c r="W1080" s="256">
        <v>131.95205789235641</v>
      </c>
    </row>
    <row r="1081" spans="1:23" x14ac:dyDescent="0.2">
      <c r="A1081" s="12">
        <v>0.99999899999999997</v>
      </c>
      <c r="B1081" s="255" t="s">
        <v>15481</v>
      </c>
      <c r="C1081" s="12">
        <v>206453169</v>
      </c>
      <c r="D1081" s="12">
        <v>206453188</v>
      </c>
      <c r="E1081" s="12">
        <v>2</v>
      </c>
      <c r="F1081" s="12" t="s">
        <v>15376</v>
      </c>
      <c r="G1081" s="12">
        <v>206453301</v>
      </c>
      <c r="H1081" s="12">
        <v>206453320</v>
      </c>
      <c r="I1081" s="12">
        <v>2</v>
      </c>
      <c r="J1081" s="12" t="s">
        <v>15377</v>
      </c>
      <c r="K1081" s="12">
        <v>206453189</v>
      </c>
      <c r="L1081" s="12">
        <v>206453300</v>
      </c>
      <c r="M1081" s="12" t="s">
        <v>15378</v>
      </c>
      <c r="N1081" s="12" t="s">
        <v>15379</v>
      </c>
      <c r="O1081" s="27">
        <v>283464</v>
      </c>
      <c r="P1081" s="27">
        <v>283653</v>
      </c>
      <c r="Q1081" s="12" t="s">
        <v>33</v>
      </c>
      <c r="R1081" s="12">
        <v>0</v>
      </c>
      <c r="S1081" s="12" t="s">
        <v>16552</v>
      </c>
      <c r="T1081" s="27" t="s">
        <v>86</v>
      </c>
      <c r="U1081" s="12" t="s">
        <v>1103</v>
      </c>
      <c r="V1081" s="256">
        <v>86.252321981424146</v>
      </c>
      <c r="W1081" s="256">
        <v>228.60673903211216</v>
      </c>
    </row>
    <row r="1082" spans="1:23" x14ac:dyDescent="0.2">
      <c r="A1082" s="12">
        <v>0.99999899999999997</v>
      </c>
      <c r="B1082" s="255" t="s">
        <v>15481</v>
      </c>
      <c r="C1082" s="12">
        <v>206453399</v>
      </c>
      <c r="D1082" s="12">
        <v>206453415</v>
      </c>
      <c r="E1082" s="12">
        <v>2</v>
      </c>
      <c r="F1082" s="12" t="s">
        <v>15380</v>
      </c>
      <c r="G1082" s="12">
        <v>206453264</v>
      </c>
      <c r="H1082" s="12">
        <v>206453286</v>
      </c>
      <c r="I1082" s="12">
        <v>2</v>
      </c>
      <c r="J1082" s="12" t="s">
        <v>15381</v>
      </c>
      <c r="K1082" s="12">
        <v>206453287</v>
      </c>
      <c r="L1082" s="12">
        <v>206453398</v>
      </c>
      <c r="M1082" s="12" t="s">
        <v>15382</v>
      </c>
      <c r="N1082" s="12" t="s">
        <v>15383</v>
      </c>
      <c r="O1082" s="27">
        <v>283464</v>
      </c>
      <c r="P1082" s="27">
        <v>283653</v>
      </c>
      <c r="Q1082" s="12" t="s">
        <v>40</v>
      </c>
      <c r="R1082" s="12">
        <v>0</v>
      </c>
      <c r="S1082" s="12" t="s">
        <v>16553</v>
      </c>
      <c r="T1082" s="27" t="s">
        <v>86</v>
      </c>
      <c r="U1082" s="12" t="s">
        <v>1104</v>
      </c>
      <c r="V1082" s="256">
        <v>17.222910216718265</v>
      </c>
      <c r="W1082" s="256">
        <v>93.547263681592042</v>
      </c>
    </row>
    <row r="1083" spans="1:23" x14ac:dyDescent="0.2">
      <c r="A1083" s="12">
        <v>0.99999899999999997</v>
      </c>
      <c r="B1083" s="255" t="s">
        <v>15481</v>
      </c>
      <c r="C1083" s="12">
        <v>206454814</v>
      </c>
      <c r="D1083" s="12">
        <v>206454832</v>
      </c>
      <c r="E1083" s="12">
        <v>2</v>
      </c>
      <c r="F1083" s="12" t="s">
        <v>15384</v>
      </c>
      <c r="G1083" s="12">
        <v>206454945</v>
      </c>
      <c r="H1083" s="12">
        <v>206454965</v>
      </c>
      <c r="I1083" s="12">
        <v>2</v>
      </c>
      <c r="J1083" s="12" t="s">
        <v>15385</v>
      </c>
      <c r="K1083" s="12">
        <v>206454833</v>
      </c>
      <c r="L1083" s="12">
        <v>206454944</v>
      </c>
      <c r="M1083" s="12" t="s">
        <v>15386</v>
      </c>
      <c r="N1083" s="12" t="s">
        <v>15387</v>
      </c>
      <c r="O1083" s="27">
        <v>285142</v>
      </c>
      <c r="P1083" s="27">
        <v>285297</v>
      </c>
      <c r="Q1083" s="12" t="s">
        <v>33</v>
      </c>
      <c r="R1083" s="12">
        <v>0</v>
      </c>
      <c r="S1083" s="12" t="s">
        <v>16554</v>
      </c>
      <c r="T1083" s="27" t="s">
        <v>86</v>
      </c>
      <c r="U1083" s="12" t="s">
        <v>1105</v>
      </c>
      <c r="V1083" s="256">
        <v>32.365325077399383</v>
      </c>
      <c r="W1083" s="256">
        <v>139.5153776571687</v>
      </c>
    </row>
    <row r="1084" spans="1:23" x14ac:dyDescent="0.2">
      <c r="A1084" s="12">
        <v>0.99999899999999997</v>
      </c>
      <c r="B1084" s="255" t="s">
        <v>15481</v>
      </c>
      <c r="C1084" s="12">
        <v>206455055</v>
      </c>
      <c r="D1084" s="12">
        <v>206455073</v>
      </c>
      <c r="E1084" s="12">
        <v>2</v>
      </c>
      <c r="F1084" s="12" t="s">
        <v>15388</v>
      </c>
      <c r="G1084" s="12">
        <v>206454922</v>
      </c>
      <c r="H1084" s="12">
        <v>206454942</v>
      </c>
      <c r="I1084" s="12">
        <v>2</v>
      </c>
      <c r="J1084" s="12" t="s">
        <v>15389</v>
      </c>
      <c r="K1084" s="12">
        <v>206454943</v>
      </c>
      <c r="L1084" s="12">
        <v>206455054</v>
      </c>
      <c r="M1084" s="12" t="s">
        <v>15390</v>
      </c>
      <c r="N1084" s="12" t="s">
        <v>15391</v>
      </c>
      <c r="O1084" s="27">
        <v>285142</v>
      </c>
      <c r="P1084" s="27">
        <v>285297</v>
      </c>
      <c r="Q1084" s="12" t="s">
        <v>40</v>
      </c>
      <c r="R1084" s="12">
        <v>0</v>
      </c>
      <c r="S1084" s="12" t="s">
        <v>16555</v>
      </c>
      <c r="T1084" s="27" t="s">
        <v>86</v>
      </c>
      <c r="U1084" s="12" t="s">
        <v>1106</v>
      </c>
      <c r="V1084" s="256">
        <v>100.63467492260062</v>
      </c>
      <c r="W1084" s="256">
        <v>240.16417910447763</v>
      </c>
    </row>
    <row r="1085" spans="1:23" x14ac:dyDescent="0.2">
      <c r="A1085" s="12">
        <v>0.99999899999999997</v>
      </c>
      <c r="B1085" s="255" t="s">
        <v>15481</v>
      </c>
      <c r="C1085" s="12">
        <v>206458561</v>
      </c>
      <c r="D1085" s="12">
        <v>206458578</v>
      </c>
      <c r="E1085" s="12">
        <v>2</v>
      </c>
      <c r="F1085" s="12" t="s">
        <v>15392</v>
      </c>
      <c r="G1085" s="12">
        <v>206458691</v>
      </c>
      <c r="H1085" s="12">
        <v>206458712</v>
      </c>
      <c r="I1085" s="12">
        <v>2</v>
      </c>
      <c r="J1085" s="12" t="s">
        <v>15393</v>
      </c>
      <c r="K1085" s="12">
        <v>206458579</v>
      </c>
      <c r="L1085" s="12">
        <v>206458690</v>
      </c>
      <c r="M1085" s="12" t="s">
        <v>15394</v>
      </c>
      <c r="N1085" s="12" t="s">
        <v>15395</v>
      </c>
      <c r="O1085" s="27">
        <v>288887</v>
      </c>
      <c r="P1085" s="27">
        <v>289220</v>
      </c>
      <c r="Q1085" s="12" t="s">
        <v>33</v>
      </c>
      <c r="R1085" s="12">
        <v>0</v>
      </c>
      <c r="S1085" s="12" t="s">
        <v>16556</v>
      </c>
      <c r="T1085" s="27" t="s">
        <v>86</v>
      </c>
      <c r="U1085" s="12" t="s">
        <v>1107</v>
      </c>
      <c r="V1085" s="256">
        <v>41.038699690402474</v>
      </c>
      <c r="W1085" s="256">
        <v>202.74581637268204</v>
      </c>
    </row>
    <row r="1086" spans="1:23" x14ac:dyDescent="0.2">
      <c r="A1086" s="12">
        <v>0.99999899999999997</v>
      </c>
      <c r="B1086" s="255" t="s">
        <v>15481</v>
      </c>
      <c r="C1086" s="12">
        <v>206458794</v>
      </c>
      <c r="D1086" s="12">
        <v>206458810</v>
      </c>
      <c r="E1086" s="12">
        <v>2</v>
      </c>
      <c r="F1086" s="12" t="s">
        <v>15396</v>
      </c>
      <c r="G1086" s="12">
        <v>206458659</v>
      </c>
      <c r="H1086" s="12">
        <v>206458681</v>
      </c>
      <c r="I1086" s="12">
        <v>2</v>
      </c>
      <c r="J1086" s="12" t="s">
        <v>15397</v>
      </c>
      <c r="K1086" s="12">
        <v>206458682</v>
      </c>
      <c r="L1086" s="12">
        <v>206458793</v>
      </c>
      <c r="M1086" s="12" t="s">
        <v>15398</v>
      </c>
      <c r="N1086" s="12" t="s">
        <v>15399</v>
      </c>
      <c r="O1086" s="27">
        <v>288887</v>
      </c>
      <c r="P1086" s="27">
        <v>289220</v>
      </c>
      <c r="Q1086" s="12" t="s">
        <v>40</v>
      </c>
      <c r="R1086" s="12">
        <v>0</v>
      </c>
      <c r="S1086" s="12" t="s">
        <v>16557</v>
      </c>
      <c r="T1086" s="27" t="s">
        <v>86</v>
      </c>
      <c r="U1086" s="12" t="s">
        <v>1108</v>
      </c>
      <c r="V1086" s="256">
        <v>33.1671826625387</v>
      </c>
      <c r="W1086" s="256">
        <v>95.365897783808236</v>
      </c>
    </row>
    <row r="1087" spans="1:23" x14ac:dyDescent="0.2">
      <c r="A1087" s="12">
        <v>0.99999899999999997</v>
      </c>
      <c r="B1087" s="255" t="s">
        <v>15481</v>
      </c>
      <c r="C1087" s="12">
        <v>206458775</v>
      </c>
      <c r="D1087" s="12">
        <v>206458792</v>
      </c>
      <c r="E1087" s="12">
        <v>2</v>
      </c>
      <c r="F1087" s="12" t="s">
        <v>15400</v>
      </c>
      <c r="G1087" s="12">
        <v>206458905</v>
      </c>
      <c r="H1087" s="12">
        <v>206458926</v>
      </c>
      <c r="I1087" s="12">
        <v>2</v>
      </c>
      <c r="J1087" s="12" t="s">
        <v>15401</v>
      </c>
      <c r="K1087" s="12">
        <v>206458793</v>
      </c>
      <c r="L1087" s="12">
        <v>206458904</v>
      </c>
      <c r="M1087" s="12" t="s">
        <v>15402</v>
      </c>
      <c r="N1087" s="12" t="s">
        <v>15403</v>
      </c>
      <c r="O1087" s="27">
        <v>288887</v>
      </c>
      <c r="P1087" s="27">
        <v>289220</v>
      </c>
      <c r="Q1087" s="12" t="s">
        <v>33</v>
      </c>
      <c r="R1087" s="12">
        <v>0</v>
      </c>
      <c r="S1087" s="12" t="s">
        <v>16558</v>
      </c>
      <c r="T1087" s="27" t="s">
        <v>86</v>
      </c>
      <c r="U1087" s="12" t="s">
        <v>1109</v>
      </c>
      <c r="V1087" s="256">
        <v>45.055727554179569</v>
      </c>
      <c r="W1087" s="256">
        <v>179.43012211668929</v>
      </c>
    </row>
    <row r="1088" spans="1:23" x14ac:dyDescent="0.2">
      <c r="A1088" s="12">
        <v>0.99999899999999997</v>
      </c>
      <c r="B1088" s="255" t="s">
        <v>15481</v>
      </c>
      <c r="C1088" s="12">
        <v>206459011</v>
      </c>
      <c r="D1088" s="12">
        <v>206459030</v>
      </c>
      <c r="E1088" s="12">
        <v>2</v>
      </c>
      <c r="F1088" s="12" t="s">
        <v>15404</v>
      </c>
      <c r="G1088" s="12">
        <v>206458879</v>
      </c>
      <c r="H1088" s="12">
        <v>206458898</v>
      </c>
      <c r="I1088" s="12">
        <v>2</v>
      </c>
      <c r="J1088" s="12" t="s">
        <v>15405</v>
      </c>
      <c r="K1088" s="12">
        <v>206458899</v>
      </c>
      <c r="L1088" s="12">
        <v>206459010</v>
      </c>
      <c r="M1088" s="12" t="s">
        <v>15406</v>
      </c>
      <c r="N1088" s="12" t="s">
        <v>15407</v>
      </c>
      <c r="O1088" s="27">
        <v>288887</v>
      </c>
      <c r="P1088" s="27">
        <v>289220</v>
      </c>
      <c r="Q1088" s="12" t="s">
        <v>40</v>
      </c>
      <c r="R1088" s="12">
        <v>0</v>
      </c>
      <c r="S1088" s="12" t="s">
        <v>16559</v>
      </c>
      <c r="T1088" s="27" t="s">
        <v>86</v>
      </c>
      <c r="U1088" s="12" t="s">
        <v>1110</v>
      </c>
      <c r="V1088" s="256">
        <v>177.00309597523218</v>
      </c>
      <c r="W1088" s="256">
        <v>448.59294436906379</v>
      </c>
    </row>
    <row r="1089" spans="1:23" x14ac:dyDescent="0.2">
      <c r="A1089" s="12">
        <v>0.99999899999999997</v>
      </c>
      <c r="B1089" s="255" t="s">
        <v>15481</v>
      </c>
      <c r="C1089" s="12">
        <v>206461014</v>
      </c>
      <c r="D1089" s="12">
        <v>206461032</v>
      </c>
      <c r="E1089" s="12">
        <v>3</v>
      </c>
      <c r="F1089" s="12" t="s">
        <v>15408</v>
      </c>
      <c r="G1089" s="12">
        <v>206461145</v>
      </c>
      <c r="H1089" s="12">
        <v>206461165</v>
      </c>
      <c r="I1089" s="12">
        <v>2</v>
      </c>
      <c r="J1089" s="12" t="s">
        <v>15409</v>
      </c>
      <c r="K1089" s="12">
        <v>206461033</v>
      </c>
      <c r="L1089" s="12">
        <v>206461144</v>
      </c>
      <c r="M1089" s="12" t="s">
        <v>15410</v>
      </c>
      <c r="N1089" s="12" t="s">
        <v>15411</v>
      </c>
      <c r="O1089" s="27">
        <v>291300</v>
      </c>
      <c r="P1089" s="27">
        <v>293118</v>
      </c>
      <c r="Q1089" s="12" t="s">
        <v>33</v>
      </c>
      <c r="R1089" s="12">
        <v>0</v>
      </c>
      <c r="S1089" s="12" t="s">
        <v>16560</v>
      </c>
      <c r="T1089" s="27" t="s">
        <v>86</v>
      </c>
      <c r="U1089" s="12" t="s">
        <v>1111</v>
      </c>
      <c r="V1089" s="256">
        <v>12.335913312693499</v>
      </c>
      <c r="W1089" s="256">
        <v>62.00226142017187</v>
      </c>
    </row>
    <row r="1090" spans="1:23" x14ac:dyDescent="0.2">
      <c r="A1090" s="12">
        <v>0.97499999999999998</v>
      </c>
      <c r="B1090" s="255" t="s">
        <v>15481</v>
      </c>
      <c r="C1090" s="12">
        <v>206461254</v>
      </c>
      <c r="D1090" s="12">
        <v>206461269</v>
      </c>
      <c r="E1090" s="12">
        <v>2</v>
      </c>
      <c r="F1090" s="12" t="s">
        <v>15412</v>
      </c>
      <c r="G1090" s="12">
        <v>206461118</v>
      </c>
      <c r="H1090" s="12">
        <v>206461141</v>
      </c>
      <c r="I1090" s="12">
        <v>2</v>
      </c>
      <c r="J1090" s="12" t="s">
        <v>15413</v>
      </c>
      <c r="K1090" s="12">
        <v>206461142</v>
      </c>
      <c r="L1090" s="12">
        <v>206461253</v>
      </c>
      <c r="M1090" s="12" t="s">
        <v>15414</v>
      </c>
      <c r="N1090" s="12" t="s">
        <v>15415</v>
      </c>
      <c r="O1090" s="27">
        <v>291300</v>
      </c>
      <c r="P1090" s="27">
        <v>293118</v>
      </c>
      <c r="Q1090" s="12" t="s">
        <v>40</v>
      </c>
      <c r="R1090" s="12">
        <v>0</v>
      </c>
      <c r="S1090" s="12" t="s">
        <v>16561</v>
      </c>
      <c r="T1090" s="27" t="s">
        <v>86</v>
      </c>
      <c r="U1090" s="12" t="s">
        <v>1112</v>
      </c>
      <c r="V1090" s="256">
        <v>27.558823529411764</v>
      </c>
      <c r="W1090" s="256">
        <v>130.73563998190863</v>
      </c>
    </row>
    <row r="1091" spans="1:23" x14ac:dyDescent="0.2">
      <c r="A1091" s="12">
        <v>0.99999899999999997</v>
      </c>
      <c r="B1091" s="255" t="s">
        <v>15481</v>
      </c>
      <c r="C1091" s="12">
        <v>206461236</v>
      </c>
      <c r="D1091" s="12">
        <v>206461251</v>
      </c>
      <c r="E1091" s="12">
        <v>2</v>
      </c>
      <c r="F1091" s="12" t="s">
        <v>15416</v>
      </c>
      <c r="G1091" s="12">
        <v>206461364</v>
      </c>
      <c r="H1091" s="12">
        <v>206461387</v>
      </c>
      <c r="I1091" s="12">
        <v>2</v>
      </c>
      <c r="J1091" s="12" t="s">
        <v>15417</v>
      </c>
      <c r="K1091" s="12">
        <v>206461252</v>
      </c>
      <c r="L1091" s="12">
        <v>206461363</v>
      </c>
      <c r="M1091" s="12" t="s">
        <v>15418</v>
      </c>
      <c r="N1091" s="12" t="s">
        <v>15419</v>
      </c>
      <c r="O1091" s="27">
        <v>291300</v>
      </c>
      <c r="P1091" s="27">
        <v>293118</v>
      </c>
      <c r="Q1091" s="12" t="s">
        <v>33</v>
      </c>
      <c r="R1091" s="12">
        <v>0</v>
      </c>
      <c r="S1091" s="12" t="s">
        <v>16562</v>
      </c>
      <c r="T1091" s="27" t="s">
        <v>86</v>
      </c>
      <c r="U1091" s="12" t="s">
        <v>1113</v>
      </c>
      <c r="V1091" s="256">
        <v>166.63777089783281</v>
      </c>
      <c r="W1091" s="256">
        <v>42.583220262324737</v>
      </c>
    </row>
    <row r="1092" spans="1:23" x14ac:dyDescent="0.2">
      <c r="A1092" s="12">
        <v>0.99999899999999997</v>
      </c>
      <c r="B1092" s="255" t="s">
        <v>15481</v>
      </c>
      <c r="C1092" s="12">
        <v>206461458</v>
      </c>
      <c r="D1092" s="12">
        <v>206461476</v>
      </c>
      <c r="E1092" s="12">
        <v>2</v>
      </c>
      <c r="F1092" s="12" t="s">
        <v>15420</v>
      </c>
      <c r="G1092" s="12">
        <v>206461325</v>
      </c>
      <c r="H1092" s="12">
        <v>206461345</v>
      </c>
      <c r="I1092" s="12">
        <v>2</v>
      </c>
      <c r="J1092" s="12" t="s">
        <v>15421</v>
      </c>
      <c r="K1092" s="12">
        <v>206461346</v>
      </c>
      <c r="L1092" s="12">
        <v>206461457</v>
      </c>
      <c r="M1092" s="12" t="s">
        <v>15422</v>
      </c>
      <c r="N1092" s="12" t="s">
        <v>15423</v>
      </c>
      <c r="O1092" s="27">
        <v>291300</v>
      </c>
      <c r="P1092" s="27">
        <v>293118</v>
      </c>
      <c r="Q1092" s="12" t="s">
        <v>40</v>
      </c>
      <c r="R1092" s="12">
        <v>0</v>
      </c>
      <c r="S1092" s="12" t="s">
        <v>16563</v>
      </c>
      <c r="T1092" s="27" t="s">
        <v>86</v>
      </c>
      <c r="U1092" s="12" t="s">
        <v>1114</v>
      </c>
      <c r="V1092" s="256">
        <v>271.38699690402478</v>
      </c>
      <c r="W1092" s="256">
        <v>448.43147896879242</v>
      </c>
    </row>
    <row r="1093" spans="1:23" x14ac:dyDescent="0.2">
      <c r="A1093" s="12">
        <v>0.99999899999999997</v>
      </c>
      <c r="B1093" s="255" t="s">
        <v>15481</v>
      </c>
      <c r="C1093" s="12">
        <v>206461436</v>
      </c>
      <c r="D1093" s="12">
        <v>206461453</v>
      </c>
      <c r="E1093" s="12">
        <v>2</v>
      </c>
      <c r="F1093" s="12" t="s">
        <v>15424</v>
      </c>
      <c r="G1093" s="12">
        <v>206461566</v>
      </c>
      <c r="H1093" s="12">
        <v>206461587</v>
      </c>
      <c r="I1093" s="12">
        <v>2</v>
      </c>
      <c r="J1093" s="12" t="s">
        <v>15425</v>
      </c>
      <c r="K1093" s="12">
        <v>206461454</v>
      </c>
      <c r="L1093" s="12">
        <v>206461565</v>
      </c>
      <c r="M1093" s="12" t="s">
        <v>15426</v>
      </c>
      <c r="N1093" s="12" t="s">
        <v>15427</v>
      </c>
      <c r="O1093" s="27">
        <v>291300</v>
      </c>
      <c r="P1093" s="27">
        <v>293118</v>
      </c>
      <c r="Q1093" s="12" t="s">
        <v>33</v>
      </c>
      <c r="R1093" s="12">
        <v>0</v>
      </c>
      <c r="S1093" s="12" t="s">
        <v>16564</v>
      </c>
      <c r="T1093" s="27" t="s">
        <v>86</v>
      </c>
      <c r="U1093" s="12" t="s">
        <v>1115</v>
      </c>
      <c r="V1093" s="256">
        <v>25.80185758513932</v>
      </c>
      <c r="W1093" s="256">
        <v>232.37313432835822</v>
      </c>
    </row>
    <row r="1094" spans="1:23" x14ac:dyDescent="0.2">
      <c r="A1094" s="12">
        <v>0.99999899999999997</v>
      </c>
      <c r="B1094" s="255" t="s">
        <v>15481</v>
      </c>
      <c r="C1094" s="12">
        <v>206461674</v>
      </c>
      <c r="D1094" s="12">
        <v>206461693</v>
      </c>
      <c r="E1094" s="12">
        <v>2</v>
      </c>
      <c r="F1094" s="12" t="s">
        <v>15428</v>
      </c>
      <c r="G1094" s="12">
        <v>206461542</v>
      </c>
      <c r="H1094" s="12">
        <v>206461561</v>
      </c>
      <c r="I1094" s="12">
        <v>2</v>
      </c>
      <c r="J1094" s="12" t="s">
        <v>15429</v>
      </c>
      <c r="K1094" s="12">
        <v>206461562</v>
      </c>
      <c r="L1094" s="12">
        <v>206461673</v>
      </c>
      <c r="M1094" s="12" t="s">
        <v>15430</v>
      </c>
      <c r="N1094" s="12" t="s">
        <v>15431</v>
      </c>
      <c r="O1094" s="27">
        <v>291300</v>
      </c>
      <c r="P1094" s="27">
        <v>293118</v>
      </c>
      <c r="Q1094" s="12" t="s">
        <v>40</v>
      </c>
      <c r="R1094" s="12">
        <v>0</v>
      </c>
      <c r="S1094" s="12" t="s">
        <v>16565</v>
      </c>
      <c r="T1094" s="27" t="s">
        <v>86</v>
      </c>
      <c r="U1094" s="12" t="s">
        <v>1116</v>
      </c>
      <c r="V1094" s="256">
        <v>35.433436532507741</v>
      </c>
      <c r="W1094" s="256">
        <v>166.60379918588873</v>
      </c>
    </row>
    <row r="1095" spans="1:23" x14ac:dyDescent="0.2">
      <c r="A1095" s="12">
        <v>0.99999899999999997</v>
      </c>
      <c r="B1095" s="255" t="s">
        <v>15481</v>
      </c>
      <c r="C1095" s="12">
        <v>206461655</v>
      </c>
      <c r="D1095" s="12">
        <v>206461672</v>
      </c>
      <c r="E1095" s="12">
        <v>2</v>
      </c>
      <c r="F1095" s="12" t="s">
        <v>15432</v>
      </c>
      <c r="G1095" s="12">
        <v>206461785</v>
      </c>
      <c r="H1095" s="12">
        <v>206461806</v>
      </c>
      <c r="I1095" s="12">
        <v>2</v>
      </c>
      <c r="J1095" s="12" t="s">
        <v>15433</v>
      </c>
      <c r="K1095" s="12">
        <v>206461673</v>
      </c>
      <c r="L1095" s="12">
        <v>206461784</v>
      </c>
      <c r="M1095" s="12" t="s">
        <v>15434</v>
      </c>
      <c r="N1095" s="12" t="s">
        <v>15435</v>
      </c>
      <c r="O1095" s="27">
        <v>291300</v>
      </c>
      <c r="P1095" s="27">
        <v>293118</v>
      </c>
      <c r="Q1095" s="12" t="s">
        <v>33</v>
      </c>
      <c r="R1095" s="12">
        <v>0</v>
      </c>
      <c r="S1095" s="12" t="s">
        <v>16566</v>
      </c>
      <c r="T1095" s="27" t="s">
        <v>86</v>
      </c>
      <c r="U1095" s="12" t="s">
        <v>1117</v>
      </c>
      <c r="V1095" s="256">
        <v>54.925696594427244</v>
      </c>
      <c r="W1095" s="256">
        <v>252.71166892808685</v>
      </c>
    </row>
    <row r="1096" spans="1:23" x14ac:dyDescent="0.2">
      <c r="A1096" s="12">
        <v>0.99999899999999997</v>
      </c>
      <c r="B1096" s="255" t="s">
        <v>15481</v>
      </c>
      <c r="C1096" s="12">
        <v>206461888</v>
      </c>
      <c r="D1096" s="12">
        <v>206461906</v>
      </c>
      <c r="E1096" s="12">
        <v>8</v>
      </c>
      <c r="F1096" s="12" t="s">
        <v>15436</v>
      </c>
      <c r="G1096" s="12">
        <v>206461755</v>
      </c>
      <c r="H1096" s="12">
        <v>206461775</v>
      </c>
      <c r="I1096" s="12">
        <v>2</v>
      </c>
      <c r="J1096" s="12" t="s">
        <v>15437</v>
      </c>
      <c r="K1096" s="12">
        <v>206461776</v>
      </c>
      <c r="L1096" s="12">
        <v>206461887</v>
      </c>
      <c r="M1096" s="12" t="s">
        <v>15438</v>
      </c>
      <c r="N1096" s="12" t="s">
        <v>15439</v>
      </c>
      <c r="O1096" s="27">
        <v>291300</v>
      </c>
      <c r="P1096" s="27">
        <v>293118</v>
      </c>
      <c r="Q1096" s="12" t="s">
        <v>40</v>
      </c>
      <c r="R1096" s="12">
        <v>0</v>
      </c>
      <c r="S1096" s="12" t="s">
        <v>16567</v>
      </c>
      <c r="T1096" s="27" t="s">
        <v>86</v>
      </c>
      <c r="U1096" s="12" t="s">
        <v>1118</v>
      </c>
      <c r="V1096" s="256">
        <v>39.688854489164086</v>
      </c>
      <c r="W1096" s="256">
        <v>137.36861148801447</v>
      </c>
    </row>
    <row r="1097" spans="1:23" x14ac:dyDescent="0.2">
      <c r="A1097" s="12">
        <v>0.99999899999999997</v>
      </c>
      <c r="B1097" s="255" t="s">
        <v>15481</v>
      </c>
      <c r="C1097" s="12">
        <v>206461822</v>
      </c>
      <c r="D1097" s="12">
        <v>206461841</v>
      </c>
      <c r="E1097" s="12">
        <v>2</v>
      </c>
      <c r="F1097" s="12" t="s">
        <v>15440</v>
      </c>
      <c r="G1097" s="12">
        <v>206461958</v>
      </c>
      <c r="H1097" s="12">
        <v>206461977</v>
      </c>
      <c r="I1097" s="12">
        <v>2</v>
      </c>
      <c r="J1097" s="12" t="s">
        <v>15441</v>
      </c>
      <c r="K1097" s="12">
        <v>206461842</v>
      </c>
      <c r="L1097" s="12">
        <v>206461957</v>
      </c>
      <c r="M1097" s="12" t="s">
        <v>15442</v>
      </c>
      <c r="N1097" s="12" t="s">
        <v>15443</v>
      </c>
      <c r="O1097" s="27">
        <v>291300</v>
      </c>
      <c r="P1097" s="27">
        <v>293118</v>
      </c>
      <c r="Q1097" s="12" t="s">
        <v>33</v>
      </c>
      <c r="R1097" s="12">
        <v>0</v>
      </c>
      <c r="S1097" s="12" t="s">
        <v>16568</v>
      </c>
      <c r="T1097" s="27" t="s">
        <v>86</v>
      </c>
      <c r="U1097" s="12" t="s">
        <v>1119</v>
      </c>
      <c r="V1097" s="256">
        <v>40.969040247678016</v>
      </c>
      <c r="W1097" s="256">
        <v>646.07304387155136</v>
      </c>
    </row>
    <row r="1098" spans="1:23" x14ac:dyDescent="0.2">
      <c r="A1098" s="12">
        <v>0.99999899999999997</v>
      </c>
      <c r="B1098" s="255" t="s">
        <v>15481</v>
      </c>
      <c r="C1098" s="12">
        <v>206462066</v>
      </c>
      <c r="D1098" s="12">
        <v>206462083</v>
      </c>
      <c r="E1098" s="12">
        <v>2</v>
      </c>
      <c r="F1098" s="12" t="s">
        <v>15444</v>
      </c>
      <c r="G1098" s="12">
        <v>206461932</v>
      </c>
      <c r="H1098" s="12">
        <v>206461953</v>
      </c>
      <c r="I1098" s="12">
        <v>2</v>
      </c>
      <c r="J1098" s="12" t="s">
        <v>15445</v>
      </c>
      <c r="K1098" s="12">
        <v>206461954</v>
      </c>
      <c r="L1098" s="12">
        <v>206462065</v>
      </c>
      <c r="M1098" s="12" t="s">
        <v>15446</v>
      </c>
      <c r="N1098" s="12" t="s">
        <v>15447</v>
      </c>
      <c r="O1098" s="27">
        <v>291300</v>
      </c>
      <c r="P1098" s="27">
        <v>293118</v>
      </c>
      <c r="Q1098" s="12" t="s">
        <v>40</v>
      </c>
      <c r="R1098" s="12">
        <v>0</v>
      </c>
      <c r="S1098" s="12" t="s">
        <v>16569</v>
      </c>
      <c r="T1098" s="27" t="s">
        <v>86</v>
      </c>
      <c r="U1098" s="12" t="s">
        <v>1120</v>
      </c>
      <c r="V1098" s="256">
        <v>18.592879256965944</v>
      </c>
      <c r="W1098" s="256">
        <v>139.03143374038896</v>
      </c>
    </row>
    <row r="1099" spans="1:23" x14ac:dyDescent="0.2">
      <c r="A1099" s="12">
        <v>0.99999899999999997</v>
      </c>
      <c r="B1099" s="255" t="s">
        <v>15481</v>
      </c>
      <c r="C1099" s="12">
        <v>206462047</v>
      </c>
      <c r="D1099" s="12">
        <v>206462063</v>
      </c>
      <c r="E1099" s="12">
        <v>3</v>
      </c>
      <c r="F1099" s="12" t="s">
        <v>15448</v>
      </c>
      <c r="G1099" s="12">
        <v>206462176</v>
      </c>
      <c r="H1099" s="12">
        <v>206462198</v>
      </c>
      <c r="I1099" s="12">
        <v>2</v>
      </c>
      <c r="J1099" s="12" t="s">
        <v>15449</v>
      </c>
      <c r="K1099" s="12">
        <v>206462064</v>
      </c>
      <c r="L1099" s="12">
        <v>206462175</v>
      </c>
      <c r="M1099" s="12" t="s">
        <v>15450</v>
      </c>
      <c r="N1099" s="12" t="s">
        <v>15451</v>
      </c>
      <c r="O1099" s="27">
        <v>291300</v>
      </c>
      <c r="P1099" s="27">
        <v>293118</v>
      </c>
      <c r="Q1099" s="12" t="s">
        <v>33</v>
      </c>
      <c r="R1099" s="12">
        <v>0</v>
      </c>
      <c r="S1099" s="12" t="s">
        <v>16570</v>
      </c>
      <c r="T1099" s="27" t="s">
        <v>86</v>
      </c>
      <c r="U1099" s="12" t="s">
        <v>1121</v>
      </c>
      <c r="V1099" s="256">
        <v>161.53715170278639</v>
      </c>
      <c r="W1099" s="256">
        <v>328.82767978290366</v>
      </c>
    </row>
    <row r="1100" spans="1:23" x14ac:dyDescent="0.2">
      <c r="A1100" s="12">
        <v>0.99999899999999997</v>
      </c>
      <c r="B1100" s="255" t="s">
        <v>15481</v>
      </c>
      <c r="C1100" s="12">
        <v>206462287</v>
      </c>
      <c r="D1100" s="12">
        <v>206462304</v>
      </c>
      <c r="E1100" s="12">
        <v>2</v>
      </c>
      <c r="F1100" s="12" t="s">
        <v>15452</v>
      </c>
      <c r="G1100" s="12">
        <v>206462153</v>
      </c>
      <c r="H1100" s="12">
        <v>206462174</v>
      </c>
      <c r="I1100" s="12">
        <v>2</v>
      </c>
      <c r="J1100" s="12" t="s">
        <v>15453</v>
      </c>
      <c r="K1100" s="12">
        <v>206462175</v>
      </c>
      <c r="L1100" s="12">
        <v>206462286</v>
      </c>
      <c r="M1100" s="12" t="s">
        <v>15454</v>
      </c>
      <c r="N1100" s="12" t="s">
        <v>15455</v>
      </c>
      <c r="O1100" s="27">
        <v>291300</v>
      </c>
      <c r="P1100" s="27">
        <v>293118</v>
      </c>
      <c r="Q1100" s="12" t="s">
        <v>40</v>
      </c>
      <c r="R1100" s="12">
        <v>0</v>
      </c>
      <c r="S1100" s="12" t="s">
        <v>16571</v>
      </c>
      <c r="T1100" s="27" t="s">
        <v>86</v>
      </c>
      <c r="U1100" s="12" t="s">
        <v>1122</v>
      </c>
      <c r="V1100" s="256">
        <v>13.450464396284829</v>
      </c>
      <c r="W1100" s="256">
        <v>82.919267299864316</v>
      </c>
    </row>
    <row r="1101" spans="1:23" x14ac:dyDescent="0.2">
      <c r="A1101" s="12">
        <v>0.99999899999999997</v>
      </c>
      <c r="B1101" s="255" t="s">
        <v>15481</v>
      </c>
      <c r="C1101" s="12">
        <v>206462263</v>
      </c>
      <c r="D1101" s="12">
        <v>206462281</v>
      </c>
      <c r="E1101" s="12">
        <v>2</v>
      </c>
      <c r="F1101" s="12" t="s">
        <v>15456</v>
      </c>
      <c r="G1101" s="12">
        <v>206462394</v>
      </c>
      <c r="H1101" s="12">
        <v>206462414</v>
      </c>
      <c r="I1101" s="12">
        <v>2</v>
      </c>
      <c r="J1101" s="12" t="s">
        <v>15457</v>
      </c>
      <c r="K1101" s="12">
        <v>206462282</v>
      </c>
      <c r="L1101" s="12">
        <v>206462393</v>
      </c>
      <c r="M1101" s="12" t="s">
        <v>15458</v>
      </c>
      <c r="N1101" s="12" t="s">
        <v>15459</v>
      </c>
      <c r="O1101" s="27">
        <v>291300</v>
      </c>
      <c r="P1101" s="27">
        <v>293118</v>
      </c>
      <c r="Q1101" s="12" t="s">
        <v>33</v>
      </c>
      <c r="R1101" s="12">
        <v>0</v>
      </c>
      <c r="S1101" s="12" t="s">
        <v>16572</v>
      </c>
      <c r="T1101" s="27" t="s">
        <v>86</v>
      </c>
      <c r="U1101" s="12" t="s">
        <v>1123</v>
      </c>
      <c r="V1101" s="256">
        <v>51.323529411764703</v>
      </c>
      <c r="W1101" s="256">
        <v>204.12641338760741</v>
      </c>
    </row>
    <row r="1102" spans="1:23" x14ac:dyDescent="0.2">
      <c r="A1102" s="12">
        <v>0.99999899999999997</v>
      </c>
      <c r="B1102" s="255" t="s">
        <v>15481</v>
      </c>
      <c r="C1102" s="12">
        <v>206462498</v>
      </c>
      <c r="D1102" s="12">
        <v>206462515</v>
      </c>
      <c r="E1102" s="12">
        <v>2</v>
      </c>
      <c r="F1102" s="12" t="s">
        <v>15460</v>
      </c>
      <c r="G1102" s="12">
        <v>206462364</v>
      </c>
      <c r="H1102" s="12">
        <v>206462385</v>
      </c>
      <c r="I1102" s="12">
        <v>2</v>
      </c>
      <c r="J1102" s="12" t="s">
        <v>15461</v>
      </c>
      <c r="K1102" s="12">
        <v>206462386</v>
      </c>
      <c r="L1102" s="12">
        <v>206462497</v>
      </c>
      <c r="M1102" s="12" t="s">
        <v>15462</v>
      </c>
      <c r="N1102" s="12" t="s">
        <v>15463</v>
      </c>
      <c r="O1102" s="27">
        <v>291300</v>
      </c>
      <c r="P1102" s="27">
        <v>293118</v>
      </c>
      <c r="Q1102" s="12" t="s">
        <v>40</v>
      </c>
      <c r="R1102" s="12">
        <v>0</v>
      </c>
      <c r="S1102" s="12" t="s">
        <v>16573</v>
      </c>
      <c r="T1102" s="27" t="s">
        <v>86</v>
      </c>
      <c r="U1102" s="12" t="s">
        <v>1124</v>
      </c>
      <c r="V1102" s="256">
        <v>20.566563467492259</v>
      </c>
      <c r="W1102" s="256">
        <v>147.00361827227499</v>
      </c>
    </row>
    <row r="1103" spans="1:23" x14ac:dyDescent="0.2">
      <c r="A1103" s="12">
        <v>0.99999899999999997</v>
      </c>
      <c r="B1103" s="255" t="s">
        <v>15481</v>
      </c>
      <c r="C1103" s="12">
        <v>206462451</v>
      </c>
      <c r="D1103" s="12">
        <v>206462470</v>
      </c>
      <c r="E1103" s="12">
        <v>2</v>
      </c>
      <c r="F1103" s="12" t="s">
        <v>15464</v>
      </c>
      <c r="G1103" s="12">
        <v>206462583</v>
      </c>
      <c r="H1103" s="12">
        <v>206462602</v>
      </c>
      <c r="I1103" s="12">
        <v>2</v>
      </c>
      <c r="J1103" s="12" t="s">
        <v>15465</v>
      </c>
      <c r="K1103" s="12">
        <v>206462471</v>
      </c>
      <c r="L1103" s="12">
        <v>206462582</v>
      </c>
      <c r="M1103" s="12" t="s">
        <v>15466</v>
      </c>
      <c r="N1103" s="12" t="s">
        <v>15467</v>
      </c>
      <c r="O1103" s="27">
        <v>291300</v>
      </c>
      <c r="P1103" s="27">
        <v>293118</v>
      </c>
      <c r="Q1103" s="12" t="s">
        <v>33</v>
      </c>
      <c r="R1103" s="12">
        <v>0</v>
      </c>
      <c r="S1103" s="12" t="s">
        <v>16574</v>
      </c>
      <c r="T1103" s="27" t="s">
        <v>86</v>
      </c>
      <c r="U1103" s="12" t="s">
        <v>1125</v>
      </c>
      <c r="V1103" s="256">
        <v>36.261609907120743</v>
      </c>
      <c r="W1103" s="256">
        <v>122.89597467209407</v>
      </c>
    </row>
    <row r="1104" spans="1:23" x14ac:dyDescent="0.2">
      <c r="A1104" s="12">
        <v>0.99999899999999997</v>
      </c>
      <c r="B1104" s="255" t="s">
        <v>15481</v>
      </c>
      <c r="C1104" s="12">
        <v>206462694</v>
      </c>
      <c r="D1104" s="12">
        <v>206462710</v>
      </c>
      <c r="E1104" s="12">
        <v>2</v>
      </c>
      <c r="F1104" s="12" t="s">
        <v>15468</v>
      </c>
      <c r="G1104" s="12">
        <v>206462559</v>
      </c>
      <c r="H1104" s="12">
        <v>206462581</v>
      </c>
      <c r="I1104" s="12">
        <v>2</v>
      </c>
      <c r="J1104" s="12" t="s">
        <v>15469</v>
      </c>
      <c r="K1104" s="12">
        <v>206462582</v>
      </c>
      <c r="L1104" s="12">
        <v>206462693</v>
      </c>
      <c r="M1104" s="12" t="s">
        <v>15470</v>
      </c>
      <c r="N1104" s="12" t="s">
        <v>15471</v>
      </c>
      <c r="O1104" s="27">
        <v>291300</v>
      </c>
      <c r="P1104" s="27">
        <v>293118</v>
      </c>
      <c r="Q1104" s="12" t="s">
        <v>40</v>
      </c>
      <c r="R1104" s="12">
        <v>0</v>
      </c>
      <c r="S1104" s="12" t="s">
        <v>16575</v>
      </c>
      <c r="T1104" s="27" t="s">
        <v>86</v>
      </c>
      <c r="U1104" s="12" t="s">
        <v>1126</v>
      </c>
      <c r="V1104" s="256">
        <v>71.856037151702793</v>
      </c>
      <c r="W1104" s="256">
        <v>42.187019448213476</v>
      </c>
    </row>
    <row r="1105" spans="1:23" x14ac:dyDescent="0.2">
      <c r="A1105" s="12">
        <v>0.99999899999999997</v>
      </c>
      <c r="B1105" s="255" t="s">
        <v>15481</v>
      </c>
      <c r="C1105" s="12">
        <v>206462676</v>
      </c>
      <c r="D1105" s="12">
        <v>206462692</v>
      </c>
      <c r="E1105" s="12">
        <v>6</v>
      </c>
      <c r="F1105" s="12" t="s">
        <v>15472</v>
      </c>
      <c r="G1105" s="12">
        <v>206462805</v>
      </c>
      <c r="H1105" s="12">
        <v>206462827</v>
      </c>
      <c r="I1105" s="12">
        <v>2</v>
      </c>
      <c r="J1105" s="12" t="s">
        <v>15473</v>
      </c>
      <c r="K1105" s="12">
        <v>206462693</v>
      </c>
      <c r="L1105" s="12">
        <v>206462804</v>
      </c>
      <c r="M1105" s="12" t="s">
        <v>15474</v>
      </c>
      <c r="N1105" s="12" t="s">
        <v>15475</v>
      </c>
      <c r="O1105" s="27">
        <v>291300</v>
      </c>
      <c r="P1105" s="27">
        <v>293118</v>
      </c>
      <c r="Q1105" s="12" t="s">
        <v>33</v>
      </c>
      <c r="R1105" s="12">
        <v>0</v>
      </c>
      <c r="S1105" s="12" t="s">
        <v>16576</v>
      </c>
      <c r="T1105" s="27" t="s">
        <v>86</v>
      </c>
      <c r="U1105" s="12" t="s">
        <v>1127</v>
      </c>
      <c r="V1105" s="256">
        <v>17.100619195046441</v>
      </c>
      <c r="W1105" s="256">
        <v>79.480325644504745</v>
      </c>
    </row>
    <row r="1106" spans="1:23" x14ac:dyDescent="0.2">
      <c r="A1106" s="12">
        <v>0.99999899999999997</v>
      </c>
      <c r="B1106" s="255" t="s">
        <v>15481</v>
      </c>
      <c r="C1106" s="12">
        <v>206462913</v>
      </c>
      <c r="D1106" s="12">
        <v>206462929</v>
      </c>
      <c r="E1106" s="12">
        <v>2</v>
      </c>
      <c r="F1106" s="12" t="s">
        <v>15476</v>
      </c>
      <c r="G1106" s="12">
        <v>206462778</v>
      </c>
      <c r="H1106" s="12">
        <v>206462800</v>
      </c>
      <c r="I1106" s="12">
        <v>2</v>
      </c>
      <c r="J1106" s="12" t="s">
        <v>15477</v>
      </c>
      <c r="K1106" s="12">
        <v>206462801</v>
      </c>
      <c r="L1106" s="12">
        <v>206462912</v>
      </c>
      <c r="M1106" s="12" t="s">
        <v>15478</v>
      </c>
      <c r="N1106" s="12" t="s">
        <v>15479</v>
      </c>
      <c r="O1106" s="27">
        <v>291300</v>
      </c>
      <c r="P1106" s="27">
        <v>293118</v>
      </c>
      <c r="Q1106" s="12" t="s">
        <v>40</v>
      </c>
      <c r="R1106" s="12">
        <v>0</v>
      </c>
      <c r="S1106" s="12" t="s">
        <v>16577</v>
      </c>
      <c r="T1106" s="27" t="s">
        <v>86</v>
      </c>
      <c r="U1106" s="12" t="s">
        <v>1128</v>
      </c>
      <c r="V1106" s="256">
        <v>119.43808049535603</v>
      </c>
      <c r="W1106" s="256">
        <v>353.89393939393938</v>
      </c>
    </row>
    <row r="1108" spans="1:23" x14ac:dyDescent="0.2">
      <c r="A1108" s="12" t="s">
        <v>15482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97"/>
  <sheetViews>
    <sheetView workbookViewId="0"/>
  </sheetViews>
  <sheetFormatPr baseColWidth="10" defaultColWidth="10.83203125" defaultRowHeight="15" x14ac:dyDescent="0.2"/>
  <cols>
    <col min="1" max="1" width="27.5" style="255" bestFit="1" customWidth="1"/>
    <col min="2" max="2" width="10.1640625" style="255" bestFit="1" customWidth="1"/>
    <col min="3" max="3" width="17.5" style="255" customWidth="1"/>
    <col min="4" max="4" width="14" style="255" bestFit="1" customWidth="1"/>
    <col min="5" max="5" width="13.5" style="255" customWidth="1"/>
    <col min="6" max="6" width="17.83203125" style="255" customWidth="1"/>
    <col min="7" max="7" width="6.33203125" style="255" customWidth="1"/>
    <col min="8" max="8" width="8.1640625" style="255" customWidth="1"/>
    <col min="9" max="9" width="14.5" style="255" customWidth="1"/>
    <col min="10" max="10" width="13.33203125" style="255" customWidth="1"/>
    <col min="11" max="11" width="15.83203125" style="255" customWidth="1"/>
    <col min="12" max="12" width="12.83203125" style="255" customWidth="1"/>
    <col min="13" max="13" width="18.33203125" style="255" customWidth="1"/>
    <col min="14" max="14" width="20.6640625" style="255" customWidth="1"/>
    <col min="15" max="15" width="7.1640625" style="255" customWidth="1"/>
    <col min="16" max="16" width="11.6640625" style="255" customWidth="1"/>
    <col min="17" max="17" width="10.6640625" style="255" customWidth="1"/>
    <col min="18" max="18" width="15.33203125" style="255" customWidth="1"/>
    <col min="19" max="19" width="15.33203125" style="56" customWidth="1"/>
    <col min="20" max="20" width="16.1640625" style="56" customWidth="1"/>
    <col min="21" max="21" width="14" style="274" customWidth="1"/>
    <col min="22" max="22" width="36.83203125" style="255" customWidth="1"/>
    <col min="23" max="23" width="25.1640625" style="73" bestFit="1" customWidth="1"/>
    <col min="24" max="24" width="10.83203125" style="255"/>
    <col min="25" max="25" width="10.83203125" style="73"/>
    <col min="26" max="16384" width="10.83203125" style="255"/>
  </cols>
  <sheetData>
    <row r="1" spans="1:25" x14ac:dyDescent="0.2">
      <c r="A1" s="258" t="s">
        <v>759</v>
      </c>
      <c r="B1" s="258" t="s">
        <v>652</v>
      </c>
      <c r="C1" s="258" t="s">
        <v>112</v>
      </c>
      <c r="D1" s="258" t="s">
        <v>113</v>
      </c>
      <c r="E1" s="258" t="s">
        <v>2888</v>
      </c>
      <c r="F1" s="258" t="s">
        <v>778</v>
      </c>
      <c r="G1" s="259" t="s">
        <v>117</v>
      </c>
      <c r="H1" s="259" t="s">
        <v>118</v>
      </c>
      <c r="I1" s="259" t="s">
        <v>114</v>
      </c>
      <c r="J1" s="259" t="s">
        <v>115</v>
      </c>
      <c r="K1" s="259" t="s">
        <v>116</v>
      </c>
      <c r="L1" s="259" t="s">
        <v>119</v>
      </c>
      <c r="M1" s="259" t="s">
        <v>120</v>
      </c>
      <c r="N1" s="258" t="s">
        <v>760</v>
      </c>
      <c r="O1" s="258" t="s">
        <v>779</v>
      </c>
      <c r="P1" s="258" t="s">
        <v>761</v>
      </c>
      <c r="Q1" s="258" t="s">
        <v>762</v>
      </c>
      <c r="R1" s="258" t="s">
        <v>781</v>
      </c>
      <c r="S1" s="260" t="s">
        <v>780</v>
      </c>
      <c r="T1" s="260" t="s">
        <v>1016</v>
      </c>
      <c r="U1" s="261" t="s">
        <v>1015</v>
      </c>
      <c r="V1" s="258" t="s">
        <v>320</v>
      </c>
      <c r="W1" s="262" t="s">
        <v>632</v>
      </c>
    </row>
    <row r="2" spans="1:25" x14ac:dyDescent="0.2">
      <c r="A2" s="9" t="s">
        <v>783</v>
      </c>
      <c r="B2" s="9" t="s">
        <v>782</v>
      </c>
      <c r="C2" s="9" t="s">
        <v>121</v>
      </c>
      <c r="D2" s="9" t="s">
        <v>80</v>
      </c>
      <c r="E2" s="263" t="s">
        <v>24</v>
      </c>
      <c r="F2" s="9" t="s">
        <v>784</v>
      </c>
      <c r="G2" s="9" t="s">
        <v>184</v>
      </c>
      <c r="H2" s="9" t="s">
        <v>40</v>
      </c>
      <c r="I2" s="9" t="s">
        <v>181</v>
      </c>
      <c r="J2" s="9" t="s">
        <v>182</v>
      </c>
      <c r="K2" s="9" t="s">
        <v>183</v>
      </c>
      <c r="L2" s="9" t="s">
        <v>185</v>
      </c>
      <c r="M2" s="9" t="s">
        <v>186</v>
      </c>
      <c r="N2" s="9" t="s">
        <v>40</v>
      </c>
      <c r="O2" s="9">
        <v>1</v>
      </c>
      <c r="P2" s="9">
        <v>32917412</v>
      </c>
      <c r="Q2" s="9">
        <v>0.25571300000000002</v>
      </c>
      <c r="R2" s="9">
        <v>46</v>
      </c>
      <c r="S2" s="21">
        <v>46</v>
      </c>
      <c r="T2" s="21">
        <v>653</v>
      </c>
      <c r="U2" s="264">
        <f>S2/T2</f>
        <v>7.0444104134762639E-2</v>
      </c>
      <c r="V2" s="9" t="s">
        <v>23</v>
      </c>
      <c r="W2" s="14" t="s">
        <v>785</v>
      </c>
    </row>
    <row r="3" spans="1:25" x14ac:dyDescent="0.2">
      <c r="A3" s="9" t="s">
        <v>786</v>
      </c>
      <c r="B3" s="9" t="s">
        <v>782</v>
      </c>
      <c r="C3" s="9" t="s">
        <v>787</v>
      </c>
      <c r="D3" s="9" t="s">
        <v>80</v>
      </c>
      <c r="E3" s="263" t="s">
        <v>24</v>
      </c>
      <c r="F3" s="9" t="s">
        <v>784</v>
      </c>
      <c r="G3" s="9" t="s">
        <v>788</v>
      </c>
      <c r="H3" s="9" t="s">
        <v>40</v>
      </c>
      <c r="I3" s="9" t="s">
        <v>789</v>
      </c>
      <c r="J3" s="9" t="s">
        <v>790</v>
      </c>
      <c r="K3" s="9" t="s">
        <v>791</v>
      </c>
      <c r="L3" s="9" t="s">
        <v>792</v>
      </c>
      <c r="M3" s="9" t="s">
        <v>793</v>
      </c>
      <c r="N3" s="9" t="s">
        <v>40</v>
      </c>
      <c r="O3" s="9">
        <v>1</v>
      </c>
      <c r="P3" s="9">
        <v>32921840</v>
      </c>
      <c r="Q3" s="9">
        <v>0.29386000000000001</v>
      </c>
      <c r="R3" s="9">
        <v>13</v>
      </c>
      <c r="S3" s="21">
        <v>16</v>
      </c>
      <c r="T3" s="21">
        <v>624</v>
      </c>
      <c r="U3" s="264">
        <f t="shared" ref="U3:U66" si="0">S3/T3</f>
        <v>2.564102564102564E-2</v>
      </c>
      <c r="V3" s="9" t="s">
        <v>23</v>
      </c>
      <c r="W3" s="14" t="s">
        <v>19560</v>
      </c>
    </row>
    <row r="4" spans="1:25" x14ac:dyDescent="0.2">
      <c r="A4" s="9" t="s">
        <v>794</v>
      </c>
      <c r="B4" s="9" t="s">
        <v>782</v>
      </c>
      <c r="C4" s="9" t="s">
        <v>305</v>
      </c>
      <c r="D4" s="9" t="s">
        <v>81</v>
      </c>
      <c r="E4" s="263" t="s">
        <v>107</v>
      </c>
      <c r="F4" s="9" t="s">
        <v>795</v>
      </c>
      <c r="G4" s="9" t="s">
        <v>309</v>
      </c>
      <c r="H4" s="9" t="s">
        <v>40</v>
      </c>
      <c r="I4" s="9" t="s">
        <v>306</v>
      </c>
      <c r="J4" s="9" t="s">
        <v>307</v>
      </c>
      <c r="K4" s="9" t="s">
        <v>308</v>
      </c>
      <c r="L4" s="9" t="s">
        <v>310</v>
      </c>
      <c r="M4" s="9" t="s">
        <v>311</v>
      </c>
      <c r="N4" s="9" t="s">
        <v>40</v>
      </c>
      <c r="O4" s="9">
        <v>1</v>
      </c>
      <c r="P4" s="9">
        <v>144059763</v>
      </c>
      <c r="Q4" s="9">
        <v>0.243973</v>
      </c>
      <c r="R4" s="21">
        <v>199</v>
      </c>
      <c r="S4" s="21">
        <v>198</v>
      </c>
      <c r="T4" s="21">
        <v>371</v>
      </c>
      <c r="U4" s="264">
        <f t="shared" si="0"/>
        <v>0.53369272237196763</v>
      </c>
      <c r="V4" s="21" t="s">
        <v>122</v>
      </c>
      <c r="W4" s="14" t="s">
        <v>19561</v>
      </c>
    </row>
    <row r="5" spans="1:25" x14ac:dyDescent="0.2">
      <c r="A5" s="255" t="s">
        <v>796</v>
      </c>
      <c r="B5" s="255" t="s">
        <v>782</v>
      </c>
      <c r="C5" s="255" t="s">
        <v>130</v>
      </c>
      <c r="D5" s="255" t="s">
        <v>81</v>
      </c>
      <c r="E5" s="265" t="s">
        <v>107</v>
      </c>
      <c r="F5" s="255" t="s">
        <v>795</v>
      </c>
      <c r="G5" s="255" t="s">
        <v>309</v>
      </c>
      <c r="H5" s="255" t="s">
        <v>40</v>
      </c>
      <c r="I5" s="255" t="s">
        <v>505</v>
      </c>
      <c r="J5" s="255" t="s">
        <v>506</v>
      </c>
      <c r="K5" s="255" t="s">
        <v>507</v>
      </c>
      <c r="L5" s="255" t="s">
        <v>137</v>
      </c>
      <c r="M5" s="255" t="s">
        <v>138</v>
      </c>
      <c r="N5" s="255" t="s">
        <v>797</v>
      </c>
      <c r="O5" s="255">
        <v>1</v>
      </c>
      <c r="P5" s="255">
        <v>144060378</v>
      </c>
      <c r="Q5" s="255">
        <v>0.14014399999999999</v>
      </c>
      <c r="R5" s="255">
        <v>9</v>
      </c>
      <c r="S5" s="56">
        <v>9</v>
      </c>
      <c r="T5" s="56">
        <v>655</v>
      </c>
      <c r="U5" s="264">
        <f t="shared" si="0"/>
        <v>1.3740458015267175E-2</v>
      </c>
      <c r="V5" s="56" t="s">
        <v>122</v>
      </c>
      <c r="W5" s="73" t="s">
        <v>798</v>
      </c>
    </row>
    <row r="6" spans="1:25" x14ac:dyDescent="0.2">
      <c r="A6" s="255" t="s">
        <v>799</v>
      </c>
      <c r="B6" s="255" t="s">
        <v>782</v>
      </c>
      <c r="C6" s="255" t="s">
        <v>509</v>
      </c>
      <c r="D6" s="255" t="s">
        <v>80</v>
      </c>
      <c r="E6" s="265" t="s">
        <v>107</v>
      </c>
      <c r="F6" s="255" t="s">
        <v>795</v>
      </c>
      <c r="G6" s="255" t="s">
        <v>309</v>
      </c>
      <c r="H6" s="255" t="s">
        <v>40</v>
      </c>
      <c r="I6" s="255" t="s">
        <v>510</v>
      </c>
      <c r="J6" s="255" t="s">
        <v>511</v>
      </c>
      <c r="K6" s="255" t="s">
        <v>512</v>
      </c>
      <c r="L6" s="255" t="s">
        <v>513</v>
      </c>
      <c r="M6" s="255" t="s">
        <v>514</v>
      </c>
      <c r="N6" s="255" t="s">
        <v>40</v>
      </c>
      <c r="O6" s="255">
        <v>1</v>
      </c>
      <c r="P6" s="255">
        <v>144060625</v>
      </c>
      <c r="Q6" s="255">
        <v>0.103713</v>
      </c>
      <c r="R6" s="255">
        <v>2</v>
      </c>
      <c r="S6" s="56">
        <v>2</v>
      </c>
      <c r="T6" s="56">
        <v>657</v>
      </c>
      <c r="U6" s="264">
        <f t="shared" si="0"/>
        <v>3.0441400304414001E-3</v>
      </c>
      <c r="V6" s="56" t="s">
        <v>122</v>
      </c>
      <c r="W6" s="73" t="s">
        <v>515</v>
      </c>
    </row>
    <row r="7" spans="1:25" x14ac:dyDescent="0.2">
      <c r="A7" s="255" t="s">
        <v>800</v>
      </c>
      <c r="B7" s="255" t="s">
        <v>782</v>
      </c>
      <c r="C7" s="255" t="s">
        <v>312</v>
      </c>
      <c r="D7" s="255" t="s">
        <v>80</v>
      </c>
      <c r="E7" s="265" t="s">
        <v>107</v>
      </c>
      <c r="F7" s="255" t="s">
        <v>795</v>
      </c>
      <c r="G7" s="255" t="s">
        <v>309</v>
      </c>
      <c r="H7" s="255" t="s">
        <v>40</v>
      </c>
      <c r="I7" s="255" t="s">
        <v>313</v>
      </c>
      <c r="J7" s="255" t="s">
        <v>314</v>
      </c>
      <c r="K7" s="255" t="s">
        <v>315</v>
      </c>
      <c r="L7" s="255" t="s">
        <v>316</v>
      </c>
      <c r="M7" s="255" t="s">
        <v>317</v>
      </c>
      <c r="N7" s="255" t="s">
        <v>40</v>
      </c>
      <c r="O7" s="255">
        <v>1</v>
      </c>
      <c r="P7" s="255">
        <v>144060803</v>
      </c>
      <c r="Q7" s="255">
        <v>0.247863</v>
      </c>
      <c r="R7" s="255">
        <v>1</v>
      </c>
      <c r="S7" s="56">
        <v>1</v>
      </c>
      <c r="T7" s="56">
        <v>626</v>
      </c>
      <c r="U7" s="264">
        <f t="shared" si="0"/>
        <v>1.5974440894568689E-3</v>
      </c>
      <c r="V7" s="255" t="s">
        <v>1017</v>
      </c>
      <c r="W7" s="73" t="s">
        <v>318</v>
      </c>
      <c r="Y7" s="255"/>
    </row>
    <row r="8" spans="1:25" x14ac:dyDescent="0.2">
      <c r="A8" s="255" t="s">
        <v>801</v>
      </c>
      <c r="B8" s="255" t="s">
        <v>782</v>
      </c>
      <c r="C8" s="255" t="s">
        <v>294</v>
      </c>
      <c r="D8" s="255" t="s">
        <v>80</v>
      </c>
      <c r="E8" s="265" t="s">
        <v>107</v>
      </c>
      <c r="F8" s="255" t="s">
        <v>795</v>
      </c>
      <c r="G8" s="255" t="s">
        <v>309</v>
      </c>
      <c r="H8" s="255" t="s">
        <v>40</v>
      </c>
      <c r="I8" s="255" t="s">
        <v>516</v>
      </c>
      <c r="J8" s="255" t="s">
        <v>517</v>
      </c>
      <c r="K8" s="255" t="s">
        <v>518</v>
      </c>
      <c r="L8" s="255" t="s">
        <v>519</v>
      </c>
      <c r="M8" s="255" t="s">
        <v>520</v>
      </c>
      <c r="N8" s="255" t="s">
        <v>40</v>
      </c>
      <c r="O8" s="255">
        <v>1</v>
      </c>
      <c r="P8" s="255">
        <v>144061035</v>
      </c>
      <c r="Q8" s="255">
        <v>0.25057699999999999</v>
      </c>
      <c r="R8" s="255">
        <v>6</v>
      </c>
      <c r="S8" s="56">
        <v>6</v>
      </c>
      <c r="T8" s="56">
        <v>651</v>
      </c>
      <c r="U8" s="264">
        <f t="shared" si="0"/>
        <v>9.2165898617511521E-3</v>
      </c>
      <c r="V8" s="56" t="s">
        <v>802</v>
      </c>
      <c r="W8" s="73" t="s">
        <v>803</v>
      </c>
      <c r="Y8" s="255"/>
    </row>
    <row r="9" spans="1:25" x14ac:dyDescent="0.2">
      <c r="A9" s="56" t="s">
        <v>804</v>
      </c>
      <c r="B9" s="56" t="s">
        <v>782</v>
      </c>
      <c r="C9" s="56" t="s">
        <v>127</v>
      </c>
      <c r="D9" s="56" t="s">
        <v>81</v>
      </c>
      <c r="E9" s="266" t="s">
        <v>107</v>
      </c>
      <c r="F9" s="56" t="s">
        <v>795</v>
      </c>
      <c r="G9" s="56" t="s">
        <v>309</v>
      </c>
      <c r="H9" s="56" t="s">
        <v>40</v>
      </c>
      <c r="I9" s="56" t="s">
        <v>556</v>
      </c>
      <c r="J9" s="56" t="s">
        <v>557</v>
      </c>
      <c r="K9" s="56" t="s">
        <v>558</v>
      </c>
      <c r="L9" s="56" t="s">
        <v>154</v>
      </c>
      <c r="M9" s="56" t="s">
        <v>213</v>
      </c>
      <c r="N9" s="56" t="s">
        <v>805</v>
      </c>
      <c r="O9" s="56">
        <v>1</v>
      </c>
      <c r="P9" s="56">
        <v>144062632</v>
      </c>
      <c r="Q9" s="56">
        <v>0.24220800000000001</v>
      </c>
      <c r="R9" s="56">
        <v>293</v>
      </c>
      <c r="S9" s="56">
        <v>292</v>
      </c>
      <c r="T9" s="56">
        <v>646</v>
      </c>
      <c r="U9" s="264">
        <f t="shared" si="0"/>
        <v>0.45201238390092879</v>
      </c>
      <c r="V9" s="56" t="s">
        <v>122</v>
      </c>
      <c r="W9" s="68" t="s">
        <v>19562</v>
      </c>
      <c r="Y9" s="255"/>
    </row>
    <row r="10" spans="1:25" x14ac:dyDescent="0.2">
      <c r="A10" s="56" t="s">
        <v>806</v>
      </c>
      <c r="B10" s="56" t="s">
        <v>782</v>
      </c>
      <c r="C10" s="56" t="s">
        <v>121</v>
      </c>
      <c r="D10" s="56" t="s">
        <v>78</v>
      </c>
      <c r="E10" s="266" t="s">
        <v>107</v>
      </c>
      <c r="F10" s="56" t="s">
        <v>795</v>
      </c>
      <c r="G10" s="56" t="s">
        <v>40</v>
      </c>
      <c r="H10" s="56" t="s">
        <v>319</v>
      </c>
      <c r="I10" s="56" t="s">
        <v>40</v>
      </c>
      <c r="J10" s="56" t="s">
        <v>40</v>
      </c>
      <c r="K10" s="56" t="s">
        <v>40</v>
      </c>
      <c r="L10" s="56" t="s">
        <v>40</v>
      </c>
      <c r="M10" s="56" t="s">
        <v>40</v>
      </c>
      <c r="N10" s="56" t="s">
        <v>40</v>
      </c>
      <c r="O10" s="56">
        <v>1</v>
      </c>
      <c r="P10" s="56">
        <v>144068253</v>
      </c>
      <c r="Q10" s="56">
        <v>0.235601</v>
      </c>
      <c r="R10" s="56">
        <v>191</v>
      </c>
      <c r="S10" s="56">
        <v>191</v>
      </c>
      <c r="T10" s="56">
        <v>652</v>
      </c>
      <c r="U10" s="264">
        <f t="shared" si="0"/>
        <v>0.29294478527607359</v>
      </c>
      <c r="V10" s="56" t="s">
        <v>122</v>
      </c>
      <c r="W10" s="68" t="s">
        <v>807</v>
      </c>
      <c r="Y10" s="255"/>
    </row>
    <row r="11" spans="1:25" x14ac:dyDescent="0.2">
      <c r="A11" s="255" t="s">
        <v>808</v>
      </c>
      <c r="B11" s="255" t="s">
        <v>782</v>
      </c>
      <c r="C11" s="255" t="s">
        <v>130</v>
      </c>
      <c r="D11" s="255" t="s">
        <v>81</v>
      </c>
      <c r="E11" s="265" t="s">
        <v>107</v>
      </c>
      <c r="F11" s="255" t="s">
        <v>795</v>
      </c>
      <c r="G11" s="255" t="s">
        <v>524</v>
      </c>
      <c r="H11" s="255" t="s">
        <v>40</v>
      </c>
      <c r="I11" s="255" t="s">
        <v>521</v>
      </c>
      <c r="J11" s="255" t="s">
        <v>522</v>
      </c>
      <c r="K11" s="255" t="s">
        <v>523</v>
      </c>
      <c r="L11" s="255" t="s">
        <v>124</v>
      </c>
      <c r="M11" s="255" t="s">
        <v>125</v>
      </c>
      <c r="N11" s="255" t="s">
        <v>40</v>
      </c>
      <c r="O11" s="255">
        <v>1</v>
      </c>
      <c r="P11" s="255">
        <v>144072614</v>
      </c>
      <c r="Q11" s="255">
        <v>0.16167699999999999</v>
      </c>
      <c r="R11" s="255">
        <v>2</v>
      </c>
      <c r="S11" s="56">
        <v>2</v>
      </c>
      <c r="T11" s="56">
        <v>655</v>
      </c>
      <c r="U11" s="264">
        <f t="shared" si="0"/>
        <v>3.0534351145038168E-3</v>
      </c>
      <c r="V11" s="56" t="s">
        <v>122</v>
      </c>
      <c r="W11" s="73" t="s">
        <v>525</v>
      </c>
      <c r="Y11" s="255"/>
    </row>
    <row r="12" spans="1:25" x14ac:dyDescent="0.2">
      <c r="A12" s="255" t="s">
        <v>809</v>
      </c>
      <c r="B12" s="255" t="s">
        <v>782</v>
      </c>
      <c r="C12" s="255" t="s">
        <v>130</v>
      </c>
      <c r="D12" s="255" t="s">
        <v>79</v>
      </c>
      <c r="E12" s="265" t="s">
        <v>88</v>
      </c>
      <c r="F12" s="255" t="s">
        <v>810</v>
      </c>
      <c r="G12" s="255" t="s">
        <v>40</v>
      </c>
      <c r="H12" s="255" t="s">
        <v>190</v>
      </c>
      <c r="I12" s="255" t="s">
        <v>40</v>
      </c>
      <c r="J12" s="255" t="s">
        <v>40</v>
      </c>
      <c r="K12" s="255" t="s">
        <v>40</v>
      </c>
      <c r="L12" s="255" t="s">
        <v>40</v>
      </c>
      <c r="M12" s="255" t="s">
        <v>40</v>
      </c>
      <c r="N12" s="255" t="s">
        <v>40</v>
      </c>
      <c r="O12" s="255">
        <v>-1</v>
      </c>
      <c r="P12" s="255">
        <v>87073806</v>
      </c>
      <c r="Q12" s="255">
        <v>0.307869</v>
      </c>
      <c r="R12" s="255">
        <v>16</v>
      </c>
      <c r="S12" s="56">
        <v>16</v>
      </c>
      <c r="T12" s="56">
        <v>625</v>
      </c>
      <c r="U12" s="264">
        <f t="shared" si="0"/>
        <v>2.5600000000000001E-2</v>
      </c>
      <c r="V12" s="255" t="s">
        <v>204</v>
      </c>
      <c r="W12" s="73" t="s">
        <v>811</v>
      </c>
      <c r="Y12" s="255"/>
    </row>
    <row r="13" spans="1:25" x14ac:dyDescent="0.2">
      <c r="A13" s="255" t="s">
        <v>812</v>
      </c>
      <c r="B13" s="255" t="s">
        <v>782</v>
      </c>
      <c r="C13" s="255" t="s">
        <v>130</v>
      </c>
      <c r="D13" s="255" t="s">
        <v>81</v>
      </c>
      <c r="E13" s="265" t="s">
        <v>88</v>
      </c>
      <c r="F13" s="255" t="s">
        <v>810</v>
      </c>
      <c r="G13" s="255" t="s">
        <v>205</v>
      </c>
      <c r="H13" s="255" t="s">
        <v>40</v>
      </c>
      <c r="I13" s="255" t="s">
        <v>813</v>
      </c>
      <c r="J13" s="255" t="s">
        <v>814</v>
      </c>
      <c r="K13" s="255" t="s">
        <v>815</v>
      </c>
      <c r="L13" s="255" t="s">
        <v>206</v>
      </c>
      <c r="M13" s="255" t="s">
        <v>207</v>
      </c>
      <c r="N13" s="255" t="s">
        <v>816</v>
      </c>
      <c r="O13" s="255">
        <v>-1</v>
      </c>
      <c r="P13" s="255">
        <v>87085365</v>
      </c>
      <c r="Q13" s="255">
        <v>0.323432</v>
      </c>
      <c r="R13" s="255">
        <v>1</v>
      </c>
      <c r="S13" s="56">
        <v>1</v>
      </c>
      <c r="T13" s="56">
        <v>655</v>
      </c>
      <c r="U13" s="264">
        <f t="shared" si="0"/>
        <v>1.5267175572519084E-3</v>
      </c>
      <c r="V13" s="255" t="s">
        <v>209</v>
      </c>
      <c r="W13" s="73" t="s">
        <v>208</v>
      </c>
      <c r="Y13" s="255"/>
    </row>
    <row r="14" spans="1:25" x14ac:dyDescent="0.2">
      <c r="A14" s="255" t="s">
        <v>817</v>
      </c>
      <c r="B14" s="255" t="s">
        <v>782</v>
      </c>
      <c r="C14" s="255" t="s">
        <v>145</v>
      </c>
      <c r="D14" s="255" t="s">
        <v>80</v>
      </c>
      <c r="E14" s="265" t="s">
        <v>94</v>
      </c>
      <c r="F14" s="255" t="s">
        <v>818</v>
      </c>
      <c r="G14" s="255" t="s">
        <v>217</v>
      </c>
      <c r="H14" s="255" t="s">
        <v>40</v>
      </c>
      <c r="I14" s="255" t="s">
        <v>214</v>
      </c>
      <c r="J14" s="255" t="s">
        <v>215</v>
      </c>
      <c r="K14" s="255" t="s">
        <v>216</v>
      </c>
      <c r="L14" s="255" t="s">
        <v>218</v>
      </c>
      <c r="M14" s="255" t="s">
        <v>219</v>
      </c>
      <c r="N14" s="255" t="s">
        <v>40</v>
      </c>
      <c r="O14" s="255">
        <v>-1</v>
      </c>
      <c r="P14" s="255">
        <v>131350599</v>
      </c>
      <c r="Q14" s="255">
        <v>0.260465</v>
      </c>
      <c r="R14" s="255">
        <v>5</v>
      </c>
      <c r="S14" s="56">
        <v>9</v>
      </c>
      <c r="T14" s="56">
        <v>640</v>
      </c>
      <c r="U14" s="264">
        <f t="shared" si="0"/>
        <v>1.40625E-2</v>
      </c>
      <c r="V14" s="56" t="s">
        <v>122</v>
      </c>
      <c r="W14" s="73" t="s">
        <v>819</v>
      </c>
      <c r="Y14" s="255"/>
    </row>
    <row r="15" spans="1:25" x14ac:dyDescent="0.2">
      <c r="A15" s="255" t="s">
        <v>820</v>
      </c>
      <c r="B15" s="255" t="s">
        <v>782</v>
      </c>
      <c r="C15" s="255" t="s">
        <v>145</v>
      </c>
      <c r="D15" s="255" t="s">
        <v>80</v>
      </c>
      <c r="E15" s="265" t="s">
        <v>94</v>
      </c>
      <c r="F15" s="255" t="s">
        <v>818</v>
      </c>
      <c r="G15" s="255" t="s">
        <v>217</v>
      </c>
      <c r="H15" s="255" t="s">
        <v>40</v>
      </c>
      <c r="I15" s="255" t="s">
        <v>417</v>
      </c>
      <c r="J15" s="255" t="s">
        <v>418</v>
      </c>
      <c r="K15" s="255" t="s">
        <v>419</v>
      </c>
      <c r="L15" s="255" t="s">
        <v>420</v>
      </c>
      <c r="M15" s="255" t="s">
        <v>421</v>
      </c>
      <c r="N15" s="255" t="s">
        <v>40</v>
      </c>
      <c r="O15" s="255">
        <v>-1</v>
      </c>
      <c r="P15" s="255">
        <v>131350607</v>
      </c>
      <c r="Q15" s="255">
        <v>0.25146200000000002</v>
      </c>
      <c r="R15" s="255">
        <v>1</v>
      </c>
      <c r="S15" s="56">
        <v>1</v>
      </c>
      <c r="T15" s="56">
        <v>640</v>
      </c>
      <c r="U15" s="264">
        <f t="shared" si="0"/>
        <v>1.5625000000000001E-3</v>
      </c>
      <c r="V15" s="56" t="s">
        <v>122</v>
      </c>
      <c r="W15" s="73" t="s">
        <v>422</v>
      </c>
      <c r="Y15" s="255"/>
    </row>
    <row r="16" spans="1:25" x14ac:dyDescent="0.2">
      <c r="A16" s="255" t="s">
        <v>821</v>
      </c>
      <c r="B16" s="255" t="s">
        <v>782</v>
      </c>
      <c r="C16" s="255" t="s">
        <v>130</v>
      </c>
      <c r="D16" s="255" t="s">
        <v>78</v>
      </c>
      <c r="E16" s="265" t="s">
        <v>94</v>
      </c>
      <c r="F16" s="255" t="s">
        <v>818</v>
      </c>
      <c r="G16" s="255" t="s">
        <v>40</v>
      </c>
      <c r="H16" s="255" t="s">
        <v>423</v>
      </c>
      <c r="I16" s="255" t="s">
        <v>40</v>
      </c>
      <c r="J16" s="255" t="s">
        <v>40</v>
      </c>
      <c r="K16" s="255" t="s">
        <v>40</v>
      </c>
      <c r="L16" s="255" t="s">
        <v>40</v>
      </c>
      <c r="M16" s="255" t="s">
        <v>40</v>
      </c>
      <c r="N16" s="255" t="s">
        <v>40</v>
      </c>
      <c r="O16" s="255">
        <v>-1</v>
      </c>
      <c r="P16" s="255">
        <v>131355556</v>
      </c>
      <c r="Q16" s="255">
        <v>0.206897</v>
      </c>
      <c r="R16" s="255">
        <v>1</v>
      </c>
      <c r="S16" s="56">
        <v>1</v>
      </c>
      <c r="T16" s="56">
        <v>94</v>
      </c>
      <c r="U16" s="264">
        <f t="shared" si="0"/>
        <v>1.0638297872340425E-2</v>
      </c>
      <c r="V16" s="255" t="s">
        <v>122</v>
      </c>
      <c r="W16" s="73" t="s">
        <v>424</v>
      </c>
      <c r="Y16" s="255"/>
    </row>
    <row r="17" spans="1:25" x14ac:dyDescent="0.2">
      <c r="A17" s="255" t="s">
        <v>822</v>
      </c>
      <c r="B17" s="255" t="s">
        <v>782</v>
      </c>
      <c r="C17" s="255" t="s">
        <v>130</v>
      </c>
      <c r="D17" s="255" t="s">
        <v>81</v>
      </c>
      <c r="E17" s="265" t="s">
        <v>94</v>
      </c>
      <c r="F17" s="255" t="s">
        <v>818</v>
      </c>
      <c r="G17" s="255" t="s">
        <v>131</v>
      </c>
      <c r="H17" s="255" t="s">
        <v>40</v>
      </c>
      <c r="I17" s="255" t="s">
        <v>425</v>
      </c>
      <c r="J17" s="255" t="s">
        <v>426</v>
      </c>
      <c r="K17" s="255" t="s">
        <v>427</v>
      </c>
      <c r="L17" s="255" t="s">
        <v>206</v>
      </c>
      <c r="M17" s="255" t="s">
        <v>207</v>
      </c>
      <c r="N17" s="255" t="s">
        <v>40</v>
      </c>
      <c r="O17" s="255">
        <v>-1</v>
      </c>
      <c r="P17" s="255">
        <v>131356304</v>
      </c>
      <c r="Q17" s="255">
        <v>0.24074100000000001</v>
      </c>
      <c r="R17" s="255">
        <v>1</v>
      </c>
      <c r="S17" s="56">
        <v>1</v>
      </c>
      <c r="T17" s="56">
        <v>562</v>
      </c>
      <c r="U17" s="264">
        <f t="shared" si="0"/>
        <v>1.7793594306049821E-3</v>
      </c>
      <c r="V17" s="255" t="s">
        <v>122</v>
      </c>
      <c r="W17" s="73" t="s">
        <v>428</v>
      </c>
      <c r="Y17" s="255"/>
    </row>
    <row r="18" spans="1:25" x14ac:dyDescent="0.2">
      <c r="A18" s="56" t="s">
        <v>823</v>
      </c>
      <c r="B18" s="56" t="s">
        <v>782</v>
      </c>
      <c r="C18" s="56" t="s">
        <v>121</v>
      </c>
      <c r="D18" s="56" t="s">
        <v>80</v>
      </c>
      <c r="E18" s="266" t="s">
        <v>16</v>
      </c>
      <c r="F18" s="56" t="s">
        <v>824</v>
      </c>
      <c r="G18" s="56" t="s">
        <v>176</v>
      </c>
      <c r="H18" s="56" t="s">
        <v>40</v>
      </c>
      <c r="I18" s="56" t="s">
        <v>173</v>
      </c>
      <c r="J18" s="56" t="s">
        <v>174</v>
      </c>
      <c r="K18" s="56" t="s">
        <v>175</v>
      </c>
      <c r="L18" s="56" t="s">
        <v>177</v>
      </c>
      <c r="M18" s="56" t="s">
        <v>178</v>
      </c>
      <c r="N18" s="56" t="s">
        <v>40</v>
      </c>
      <c r="O18" s="56">
        <v>1</v>
      </c>
      <c r="P18" s="56">
        <v>32449874</v>
      </c>
      <c r="Q18" s="56">
        <v>0.30971599999999999</v>
      </c>
      <c r="R18" s="56">
        <v>313</v>
      </c>
      <c r="S18" s="56">
        <v>313</v>
      </c>
      <c r="T18" s="56">
        <v>636</v>
      </c>
      <c r="U18" s="264">
        <f t="shared" si="0"/>
        <v>0.49213836477987422</v>
      </c>
      <c r="V18" s="255" t="s">
        <v>9</v>
      </c>
      <c r="W18" s="68" t="s">
        <v>825</v>
      </c>
      <c r="Y18" s="255"/>
    </row>
    <row r="19" spans="1:25" x14ac:dyDescent="0.2">
      <c r="A19" s="255" t="s">
        <v>826</v>
      </c>
      <c r="B19" s="255" t="s">
        <v>782</v>
      </c>
      <c r="C19" s="255" t="s">
        <v>121</v>
      </c>
      <c r="D19" s="255" t="s">
        <v>78</v>
      </c>
      <c r="E19" s="265" t="s">
        <v>16</v>
      </c>
      <c r="F19" s="255" t="s">
        <v>824</v>
      </c>
      <c r="G19" s="255" t="s">
        <v>40</v>
      </c>
      <c r="H19" s="255" t="s">
        <v>179</v>
      </c>
      <c r="I19" s="255" t="s">
        <v>40</v>
      </c>
      <c r="J19" s="255" t="s">
        <v>40</v>
      </c>
      <c r="K19" s="255" t="s">
        <v>40</v>
      </c>
      <c r="L19" s="255" t="s">
        <v>40</v>
      </c>
      <c r="M19" s="255" t="s">
        <v>40</v>
      </c>
      <c r="N19" s="255" t="s">
        <v>40</v>
      </c>
      <c r="O19" s="255">
        <v>1</v>
      </c>
      <c r="P19" s="255">
        <v>32450612</v>
      </c>
      <c r="Q19" s="255">
        <v>0.221053</v>
      </c>
      <c r="R19" s="255">
        <v>1</v>
      </c>
      <c r="S19" s="56">
        <v>1</v>
      </c>
      <c r="T19" s="56">
        <v>632</v>
      </c>
      <c r="U19" s="264">
        <f t="shared" si="0"/>
        <v>1.5822784810126582E-3</v>
      </c>
      <c r="V19" s="255" t="s">
        <v>9</v>
      </c>
      <c r="W19" s="73" t="s">
        <v>180</v>
      </c>
      <c r="Y19" s="255"/>
    </row>
    <row r="20" spans="1:25" x14ac:dyDescent="0.2">
      <c r="A20" s="255" t="s">
        <v>827</v>
      </c>
      <c r="B20" s="255" t="s">
        <v>782</v>
      </c>
      <c r="C20" s="255" t="s">
        <v>130</v>
      </c>
      <c r="D20" s="255" t="s">
        <v>81</v>
      </c>
      <c r="E20" s="265" t="s">
        <v>84</v>
      </c>
      <c r="F20" s="255" t="s">
        <v>828</v>
      </c>
      <c r="G20" s="255" t="s">
        <v>396</v>
      </c>
      <c r="H20" s="255" t="s">
        <v>40</v>
      </c>
      <c r="I20" s="255" t="s">
        <v>393</v>
      </c>
      <c r="J20" s="255" t="s">
        <v>394</v>
      </c>
      <c r="K20" s="255" t="s">
        <v>395</v>
      </c>
      <c r="L20" s="255" t="s">
        <v>137</v>
      </c>
      <c r="M20" s="255" t="s">
        <v>138</v>
      </c>
      <c r="N20" s="255" t="s">
        <v>40</v>
      </c>
      <c r="O20" s="255">
        <v>1</v>
      </c>
      <c r="P20" s="255">
        <v>30200232</v>
      </c>
      <c r="Q20" s="255">
        <v>0.17755099999999999</v>
      </c>
      <c r="R20" s="255">
        <v>6</v>
      </c>
      <c r="S20" s="56">
        <v>6</v>
      </c>
      <c r="T20" s="56">
        <v>607</v>
      </c>
      <c r="U20" s="264">
        <f t="shared" si="0"/>
        <v>9.8846787479406912E-3</v>
      </c>
      <c r="V20" s="56" t="s">
        <v>122</v>
      </c>
      <c r="W20" s="73" t="s">
        <v>829</v>
      </c>
      <c r="Y20" s="255"/>
    </row>
    <row r="21" spans="1:25" x14ac:dyDescent="0.2">
      <c r="A21" s="255" t="s">
        <v>853</v>
      </c>
      <c r="B21" s="255" t="s">
        <v>782</v>
      </c>
      <c r="C21" s="255" t="s">
        <v>130</v>
      </c>
      <c r="D21" s="255" t="s">
        <v>81</v>
      </c>
      <c r="E21" s="265" t="s">
        <v>97</v>
      </c>
      <c r="F21" s="255" t="s">
        <v>854</v>
      </c>
      <c r="G21" s="255" t="s">
        <v>131</v>
      </c>
      <c r="H21" s="255" t="s">
        <v>40</v>
      </c>
      <c r="I21" s="255" t="s">
        <v>855</v>
      </c>
      <c r="J21" s="255" t="s">
        <v>856</v>
      </c>
      <c r="K21" s="255" t="s">
        <v>857</v>
      </c>
      <c r="L21" s="255" t="s">
        <v>124</v>
      </c>
      <c r="M21" s="255" t="s">
        <v>125</v>
      </c>
      <c r="N21" s="255" t="s">
        <v>858</v>
      </c>
      <c r="O21" s="255">
        <v>1</v>
      </c>
      <c r="P21" s="255">
        <v>149755780</v>
      </c>
      <c r="Q21" s="255">
        <v>0.13872799999999999</v>
      </c>
      <c r="R21" s="255">
        <v>4</v>
      </c>
      <c r="S21" s="56">
        <v>4</v>
      </c>
      <c r="T21" s="56">
        <v>657</v>
      </c>
      <c r="U21" s="264">
        <f t="shared" si="0"/>
        <v>6.0882800608828003E-3</v>
      </c>
      <c r="V21" s="267" t="s">
        <v>97</v>
      </c>
      <c r="W21" s="73" t="s">
        <v>859</v>
      </c>
      <c r="Y21" s="255"/>
    </row>
    <row r="22" spans="1:25" x14ac:dyDescent="0.2">
      <c r="A22" s="255" t="s">
        <v>860</v>
      </c>
      <c r="B22" s="255" t="s">
        <v>782</v>
      </c>
      <c r="C22" s="255" t="s">
        <v>123</v>
      </c>
      <c r="D22" s="255" t="s">
        <v>80</v>
      </c>
      <c r="E22" s="265" t="s">
        <v>97</v>
      </c>
      <c r="F22" s="255" t="s">
        <v>854</v>
      </c>
      <c r="G22" s="255" t="s">
        <v>189</v>
      </c>
      <c r="H22" s="255" t="s">
        <v>40</v>
      </c>
      <c r="I22" s="255" t="s">
        <v>331</v>
      </c>
      <c r="J22" s="255" t="s">
        <v>332</v>
      </c>
      <c r="K22" s="255" t="s">
        <v>333</v>
      </c>
      <c r="L22" s="255" t="s">
        <v>334</v>
      </c>
      <c r="M22" s="255" t="s">
        <v>335</v>
      </c>
      <c r="N22" s="255" t="s">
        <v>40</v>
      </c>
      <c r="O22" s="255">
        <v>1</v>
      </c>
      <c r="P22" s="255">
        <v>149759967</v>
      </c>
      <c r="Q22" s="255">
        <v>0.20414199999999999</v>
      </c>
      <c r="R22" s="255">
        <v>1</v>
      </c>
      <c r="S22" s="56">
        <v>1</v>
      </c>
      <c r="T22" s="56">
        <v>655</v>
      </c>
      <c r="U22" s="264">
        <f t="shared" si="0"/>
        <v>1.5267175572519084E-3</v>
      </c>
      <c r="V22" s="255" t="s">
        <v>861</v>
      </c>
      <c r="W22" s="73" t="s">
        <v>336</v>
      </c>
      <c r="Y22" s="255"/>
    </row>
    <row r="23" spans="1:25" x14ac:dyDescent="0.2">
      <c r="A23" s="255" t="s">
        <v>862</v>
      </c>
      <c r="B23" s="255" t="s">
        <v>782</v>
      </c>
      <c r="C23" s="255" t="s">
        <v>130</v>
      </c>
      <c r="D23" s="255" t="s">
        <v>81</v>
      </c>
      <c r="E23" s="265" t="s">
        <v>97</v>
      </c>
      <c r="F23" s="255" t="s">
        <v>854</v>
      </c>
      <c r="G23" s="255" t="s">
        <v>189</v>
      </c>
      <c r="H23" s="255" t="s">
        <v>40</v>
      </c>
      <c r="I23" s="255" t="s">
        <v>328</v>
      </c>
      <c r="J23" s="255" t="s">
        <v>337</v>
      </c>
      <c r="K23" s="255" t="s">
        <v>338</v>
      </c>
      <c r="L23" s="255" t="s">
        <v>124</v>
      </c>
      <c r="M23" s="255" t="s">
        <v>125</v>
      </c>
      <c r="N23" s="255" t="s">
        <v>40</v>
      </c>
      <c r="O23" s="255">
        <v>1</v>
      </c>
      <c r="P23" s="255">
        <v>149760029</v>
      </c>
      <c r="Q23" s="255">
        <v>0.15060200000000001</v>
      </c>
      <c r="R23" s="255">
        <v>1</v>
      </c>
      <c r="S23" s="56">
        <v>1</v>
      </c>
      <c r="T23" s="56">
        <v>656</v>
      </c>
      <c r="U23" s="264">
        <f t="shared" si="0"/>
        <v>1.5243902439024391E-3</v>
      </c>
      <c r="V23" s="255" t="s">
        <v>122</v>
      </c>
      <c r="W23" s="73" t="s">
        <v>339</v>
      </c>
      <c r="Y23" s="255"/>
    </row>
    <row r="24" spans="1:25" x14ac:dyDescent="0.2">
      <c r="A24" s="255" t="s">
        <v>863</v>
      </c>
      <c r="B24" s="255" t="s">
        <v>782</v>
      </c>
      <c r="C24" s="255" t="s">
        <v>127</v>
      </c>
      <c r="D24" s="255" t="s">
        <v>80</v>
      </c>
      <c r="E24" s="265" t="s">
        <v>97</v>
      </c>
      <c r="F24" s="255" t="s">
        <v>854</v>
      </c>
      <c r="G24" s="255" t="s">
        <v>134</v>
      </c>
      <c r="H24" s="255" t="s">
        <v>40</v>
      </c>
      <c r="I24" s="255" t="s">
        <v>132</v>
      </c>
      <c r="J24" s="255" t="s">
        <v>133</v>
      </c>
      <c r="K24" s="255" t="s">
        <v>530</v>
      </c>
      <c r="L24" s="255" t="s">
        <v>135</v>
      </c>
      <c r="M24" s="255" t="s">
        <v>136</v>
      </c>
      <c r="N24" s="255" t="s">
        <v>40</v>
      </c>
      <c r="O24" s="255">
        <v>1</v>
      </c>
      <c r="P24" s="255">
        <v>149761660</v>
      </c>
      <c r="Q24" s="255">
        <v>0.30060900000000002</v>
      </c>
      <c r="R24" s="255">
        <v>559</v>
      </c>
      <c r="S24" s="56">
        <v>559</v>
      </c>
      <c r="T24" s="56">
        <v>623</v>
      </c>
      <c r="U24" s="264">
        <f t="shared" si="0"/>
        <v>0.8972712680577849</v>
      </c>
      <c r="V24" s="255" t="s">
        <v>861</v>
      </c>
      <c r="W24" s="73" t="s">
        <v>864</v>
      </c>
      <c r="Y24" s="255"/>
    </row>
    <row r="25" spans="1:25" x14ac:dyDescent="0.2">
      <c r="A25" s="255" t="s">
        <v>865</v>
      </c>
      <c r="B25" s="255" t="s">
        <v>782</v>
      </c>
      <c r="C25" s="255" t="s">
        <v>130</v>
      </c>
      <c r="D25" s="255" t="s">
        <v>81</v>
      </c>
      <c r="E25" s="265" t="s">
        <v>97</v>
      </c>
      <c r="F25" s="255" t="s">
        <v>854</v>
      </c>
      <c r="G25" s="255" t="s">
        <v>134</v>
      </c>
      <c r="H25" s="255" t="s">
        <v>40</v>
      </c>
      <c r="I25" s="255" t="s">
        <v>531</v>
      </c>
      <c r="J25" s="255" t="s">
        <v>532</v>
      </c>
      <c r="K25" s="255" t="s">
        <v>533</v>
      </c>
      <c r="L25" s="255" t="s">
        <v>137</v>
      </c>
      <c r="M25" s="255" t="s">
        <v>138</v>
      </c>
      <c r="N25" s="255" t="s">
        <v>40</v>
      </c>
      <c r="O25" s="255">
        <v>1</v>
      </c>
      <c r="P25" s="255">
        <v>149761720</v>
      </c>
      <c r="Q25" s="255">
        <v>0.36068600000000001</v>
      </c>
      <c r="R25" s="255">
        <v>635</v>
      </c>
      <c r="S25" s="56">
        <v>634</v>
      </c>
      <c r="T25" s="56">
        <v>650</v>
      </c>
      <c r="U25" s="264">
        <f t="shared" si="0"/>
        <v>0.97538461538461541</v>
      </c>
      <c r="V25" s="255" t="s">
        <v>866</v>
      </c>
      <c r="W25" s="73" t="s">
        <v>19563</v>
      </c>
      <c r="Y25" s="255"/>
    </row>
    <row r="26" spans="1:25" x14ac:dyDescent="0.2">
      <c r="A26" s="267" t="s">
        <v>867</v>
      </c>
      <c r="B26" s="267" t="s">
        <v>782</v>
      </c>
      <c r="C26" s="267" t="s">
        <v>130</v>
      </c>
      <c r="D26" s="267" t="s">
        <v>81</v>
      </c>
      <c r="E26" s="268" t="s">
        <v>97</v>
      </c>
      <c r="F26" s="267" t="s">
        <v>854</v>
      </c>
      <c r="G26" s="267" t="s">
        <v>134</v>
      </c>
      <c r="H26" s="267" t="s">
        <v>40</v>
      </c>
      <c r="I26" s="267" t="s">
        <v>505</v>
      </c>
      <c r="J26" s="267" t="s">
        <v>534</v>
      </c>
      <c r="K26" s="267" t="s">
        <v>535</v>
      </c>
      <c r="L26" s="267" t="s">
        <v>137</v>
      </c>
      <c r="M26" s="267" t="s">
        <v>139</v>
      </c>
      <c r="N26" s="267" t="s">
        <v>40</v>
      </c>
      <c r="O26" s="267">
        <v>1</v>
      </c>
      <c r="P26" s="267">
        <v>149761786</v>
      </c>
      <c r="Q26" s="267">
        <v>0.30711300000000002</v>
      </c>
      <c r="R26" s="267">
        <v>615</v>
      </c>
      <c r="S26" s="99">
        <v>614</v>
      </c>
      <c r="T26" s="99">
        <v>658</v>
      </c>
      <c r="U26" s="264">
        <f t="shared" si="0"/>
        <v>0.93313069908814594</v>
      </c>
      <c r="V26" s="267" t="s">
        <v>861</v>
      </c>
      <c r="W26" s="269" t="s">
        <v>19564</v>
      </c>
      <c r="Y26" s="255"/>
    </row>
    <row r="27" spans="1:25" x14ac:dyDescent="0.2">
      <c r="A27" s="255" t="s">
        <v>868</v>
      </c>
      <c r="B27" s="255" t="s">
        <v>782</v>
      </c>
      <c r="C27" s="255" t="s">
        <v>123</v>
      </c>
      <c r="D27" s="255" t="s">
        <v>80</v>
      </c>
      <c r="E27" s="265" t="s">
        <v>97</v>
      </c>
      <c r="F27" s="255" t="s">
        <v>854</v>
      </c>
      <c r="G27" s="255" t="s">
        <v>134</v>
      </c>
      <c r="H27" s="255" t="s">
        <v>40</v>
      </c>
      <c r="I27" s="255" t="s">
        <v>340</v>
      </c>
      <c r="J27" s="255" t="s">
        <v>341</v>
      </c>
      <c r="K27" s="255" t="s">
        <v>342</v>
      </c>
      <c r="L27" s="255" t="s">
        <v>343</v>
      </c>
      <c r="M27" s="255" t="s">
        <v>344</v>
      </c>
      <c r="N27" s="255" t="s">
        <v>40</v>
      </c>
      <c r="O27" s="255">
        <v>1</v>
      </c>
      <c r="P27" s="255">
        <v>149761811</v>
      </c>
      <c r="Q27" s="255">
        <v>0.15662699999999999</v>
      </c>
      <c r="R27" s="255">
        <v>1</v>
      </c>
      <c r="S27" s="56">
        <v>1</v>
      </c>
      <c r="T27" s="56">
        <v>647</v>
      </c>
      <c r="U27" s="264">
        <f t="shared" si="0"/>
        <v>1.5455950540958269E-3</v>
      </c>
      <c r="V27" s="255" t="s">
        <v>866</v>
      </c>
      <c r="W27" s="73" t="s">
        <v>345</v>
      </c>
      <c r="Y27" s="255"/>
    </row>
    <row r="28" spans="1:25" x14ac:dyDescent="0.2">
      <c r="A28" s="255" t="s">
        <v>869</v>
      </c>
      <c r="B28" s="255" t="s">
        <v>782</v>
      </c>
      <c r="C28" s="255" t="s">
        <v>140</v>
      </c>
      <c r="D28" s="255" t="s">
        <v>79</v>
      </c>
      <c r="E28" s="265" t="s">
        <v>97</v>
      </c>
      <c r="F28" s="255" t="s">
        <v>854</v>
      </c>
      <c r="G28" s="255" t="s">
        <v>134</v>
      </c>
      <c r="H28" s="255" t="s">
        <v>144</v>
      </c>
      <c r="I28" s="255" t="s">
        <v>141</v>
      </c>
      <c r="J28" s="255" t="s">
        <v>142</v>
      </c>
      <c r="K28" s="255" t="s">
        <v>143</v>
      </c>
      <c r="L28" s="255" t="s">
        <v>40</v>
      </c>
      <c r="M28" s="255" t="s">
        <v>40</v>
      </c>
      <c r="N28" s="255" t="s">
        <v>40</v>
      </c>
      <c r="O28" s="255">
        <v>1</v>
      </c>
      <c r="P28" s="255">
        <v>149761891</v>
      </c>
      <c r="Q28" s="255">
        <v>0.321075</v>
      </c>
      <c r="R28" s="255">
        <v>658</v>
      </c>
      <c r="S28" s="56">
        <v>657</v>
      </c>
      <c r="T28" s="56">
        <v>657</v>
      </c>
      <c r="U28" s="264">
        <f t="shared" si="0"/>
        <v>1</v>
      </c>
      <c r="V28" s="255" t="s">
        <v>866</v>
      </c>
      <c r="W28" s="73" t="s">
        <v>19565</v>
      </c>
      <c r="Y28" s="255"/>
    </row>
    <row r="29" spans="1:25" x14ac:dyDescent="0.2">
      <c r="A29" s="267" t="s">
        <v>870</v>
      </c>
      <c r="B29" s="267" t="s">
        <v>782</v>
      </c>
      <c r="C29" s="267" t="s">
        <v>127</v>
      </c>
      <c r="D29" s="267" t="s">
        <v>82</v>
      </c>
      <c r="E29" s="268" t="s">
        <v>97</v>
      </c>
      <c r="F29" s="267" t="s">
        <v>854</v>
      </c>
      <c r="G29" s="267" t="s">
        <v>217</v>
      </c>
      <c r="H29" s="267" t="s">
        <v>40</v>
      </c>
      <c r="I29" s="267" t="s">
        <v>346</v>
      </c>
      <c r="J29" s="267" t="s">
        <v>347</v>
      </c>
      <c r="K29" s="267" t="s">
        <v>348</v>
      </c>
      <c r="L29" s="267" t="s">
        <v>349</v>
      </c>
      <c r="M29" s="267" t="s">
        <v>350</v>
      </c>
      <c r="N29" s="267" t="s">
        <v>40</v>
      </c>
      <c r="O29" s="267">
        <v>1</v>
      </c>
      <c r="P29" s="267">
        <v>149763071</v>
      </c>
      <c r="Q29" s="267">
        <v>0.13239400000000001</v>
      </c>
      <c r="R29" s="267">
        <v>1</v>
      </c>
      <c r="S29" s="99">
        <v>1</v>
      </c>
      <c r="T29" s="99">
        <v>658</v>
      </c>
      <c r="U29" s="264">
        <f t="shared" si="0"/>
        <v>1.5197568389057751E-3</v>
      </c>
      <c r="V29" s="267" t="s">
        <v>97</v>
      </c>
      <c r="W29" s="269" t="s">
        <v>351</v>
      </c>
      <c r="Y29" s="255"/>
    </row>
    <row r="30" spans="1:25" x14ac:dyDescent="0.2">
      <c r="A30" s="255" t="s">
        <v>871</v>
      </c>
      <c r="B30" s="255" t="s">
        <v>782</v>
      </c>
      <c r="C30" s="255" t="s">
        <v>121</v>
      </c>
      <c r="D30" s="255" t="s">
        <v>81</v>
      </c>
      <c r="E30" s="265" t="s">
        <v>95</v>
      </c>
      <c r="F30" s="255" t="s">
        <v>872</v>
      </c>
      <c r="G30" s="255" t="s">
        <v>383</v>
      </c>
      <c r="H30" s="255" t="s">
        <v>40</v>
      </c>
      <c r="I30" s="255" t="s">
        <v>380</v>
      </c>
      <c r="J30" s="255" t="s">
        <v>381</v>
      </c>
      <c r="K30" s="255" t="s">
        <v>382</v>
      </c>
      <c r="L30" s="255" t="s">
        <v>137</v>
      </c>
      <c r="M30" s="255" t="s">
        <v>138</v>
      </c>
      <c r="N30" s="255" t="s">
        <v>873</v>
      </c>
      <c r="O30" s="255">
        <v>-1</v>
      </c>
      <c r="P30" s="255">
        <v>49376706</v>
      </c>
      <c r="Q30" s="255">
        <v>0.54205599999999998</v>
      </c>
      <c r="R30" s="255">
        <v>1</v>
      </c>
      <c r="S30" s="56">
        <v>1</v>
      </c>
      <c r="T30" s="56">
        <v>353</v>
      </c>
      <c r="U30" s="264">
        <f t="shared" si="0"/>
        <v>2.8328611898016999E-3</v>
      </c>
      <c r="V30" s="56" t="s">
        <v>122</v>
      </c>
      <c r="W30" s="73" t="s">
        <v>384</v>
      </c>
      <c r="Y30" s="255"/>
    </row>
    <row r="31" spans="1:25" x14ac:dyDescent="0.2">
      <c r="A31" s="56" t="s">
        <v>874</v>
      </c>
      <c r="B31" s="56" t="s">
        <v>782</v>
      </c>
      <c r="C31" s="56" t="s">
        <v>158</v>
      </c>
      <c r="D31" s="56" t="s">
        <v>80</v>
      </c>
      <c r="E31" s="266" t="s">
        <v>95</v>
      </c>
      <c r="F31" s="56" t="s">
        <v>872</v>
      </c>
      <c r="G31" s="56" t="s">
        <v>162</v>
      </c>
      <c r="H31" s="56" t="s">
        <v>40</v>
      </c>
      <c r="I31" s="56" t="s">
        <v>159</v>
      </c>
      <c r="J31" s="56" t="s">
        <v>160</v>
      </c>
      <c r="K31" s="56" t="s">
        <v>161</v>
      </c>
      <c r="L31" s="56" t="s">
        <v>163</v>
      </c>
      <c r="M31" s="56" t="s">
        <v>164</v>
      </c>
      <c r="N31" s="56" t="s">
        <v>40</v>
      </c>
      <c r="O31" s="56">
        <v>-1</v>
      </c>
      <c r="P31" s="56">
        <v>49379223</v>
      </c>
      <c r="Q31" s="56">
        <v>0.20165</v>
      </c>
      <c r="R31" s="56">
        <v>15</v>
      </c>
      <c r="S31" s="56">
        <v>15</v>
      </c>
      <c r="T31" s="56">
        <v>649</v>
      </c>
      <c r="U31" s="264">
        <f t="shared" si="0"/>
        <v>2.3112480739599383E-2</v>
      </c>
      <c r="V31" s="56" t="s">
        <v>122</v>
      </c>
      <c r="W31" s="68" t="s">
        <v>875</v>
      </c>
      <c r="Y31" s="255"/>
    </row>
    <row r="32" spans="1:25" x14ac:dyDescent="0.2">
      <c r="A32" s="255" t="s">
        <v>876</v>
      </c>
      <c r="B32" s="255" t="s">
        <v>782</v>
      </c>
      <c r="C32" s="255" t="s">
        <v>130</v>
      </c>
      <c r="D32" s="255" t="s">
        <v>81</v>
      </c>
      <c r="E32" s="265" t="s">
        <v>95</v>
      </c>
      <c r="F32" s="255" t="s">
        <v>872</v>
      </c>
      <c r="G32" s="255" t="s">
        <v>165</v>
      </c>
      <c r="H32" s="255" t="s">
        <v>40</v>
      </c>
      <c r="I32" s="255" t="s">
        <v>877</v>
      </c>
      <c r="J32" s="255" t="s">
        <v>878</v>
      </c>
      <c r="K32" s="255" t="s">
        <v>879</v>
      </c>
      <c r="L32" s="255" t="s">
        <v>166</v>
      </c>
      <c r="M32" s="255" t="s">
        <v>167</v>
      </c>
      <c r="N32" s="255" t="s">
        <v>880</v>
      </c>
      <c r="O32" s="255">
        <v>-1</v>
      </c>
      <c r="P32" s="255">
        <v>49430365</v>
      </c>
      <c r="Q32" s="255">
        <v>0.39130399999999999</v>
      </c>
      <c r="R32" s="255">
        <v>1</v>
      </c>
      <c r="S32" s="56">
        <v>1</v>
      </c>
      <c r="T32" s="56">
        <v>253</v>
      </c>
      <c r="U32" s="264">
        <f t="shared" si="0"/>
        <v>3.952569169960474E-3</v>
      </c>
      <c r="V32" s="255" t="s">
        <v>169</v>
      </c>
      <c r="W32" s="73" t="s">
        <v>168</v>
      </c>
      <c r="Y32" s="255"/>
    </row>
    <row r="33" spans="1:25" x14ac:dyDescent="0.2">
      <c r="A33" s="255" t="s">
        <v>881</v>
      </c>
      <c r="B33" s="255" t="s">
        <v>782</v>
      </c>
      <c r="C33" s="255" t="s">
        <v>385</v>
      </c>
      <c r="D33" s="255" t="s">
        <v>80</v>
      </c>
      <c r="E33" s="265" t="s">
        <v>95</v>
      </c>
      <c r="F33" s="255" t="s">
        <v>872</v>
      </c>
      <c r="G33" s="255" t="s">
        <v>389</v>
      </c>
      <c r="H33" s="255" t="s">
        <v>40</v>
      </c>
      <c r="I33" s="255" t="s">
        <v>386</v>
      </c>
      <c r="J33" s="255" t="s">
        <v>387</v>
      </c>
      <c r="K33" s="255" t="s">
        <v>388</v>
      </c>
      <c r="L33" s="255" t="s">
        <v>390</v>
      </c>
      <c r="M33" s="255" t="s">
        <v>391</v>
      </c>
      <c r="N33" s="255" t="s">
        <v>40</v>
      </c>
      <c r="O33" s="255">
        <v>-1</v>
      </c>
      <c r="P33" s="255">
        <v>49440248</v>
      </c>
      <c r="Q33" s="255">
        <v>0.441718</v>
      </c>
      <c r="R33" s="255">
        <v>2</v>
      </c>
      <c r="S33" s="56">
        <v>2</v>
      </c>
      <c r="T33" s="56">
        <v>634</v>
      </c>
      <c r="U33" s="264">
        <f t="shared" si="0"/>
        <v>3.1545741324921135E-3</v>
      </c>
      <c r="V33" s="56" t="s">
        <v>122</v>
      </c>
      <c r="W33" s="73" t="s">
        <v>392</v>
      </c>
      <c r="Y33" s="255"/>
    </row>
    <row r="34" spans="1:25" x14ac:dyDescent="0.2">
      <c r="A34" s="255" t="s">
        <v>882</v>
      </c>
      <c r="B34" s="255" t="s">
        <v>782</v>
      </c>
      <c r="C34" s="255" t="s">
        <v>130</v>
      </c>
      <c r="D34" s="255" t="s">
        <v>78</v>
      </c>
      <c r="E34" s="265" t="s">
        <v>95</v>
      </c>
      <c r="F34" s="255" t="s">
        <v>872</v>
      </c>
      <c r="G34" s="255" t="s">
        <v>40</v>
      </c>
      <c r="H34" s="255" t="s">
        <v>170</v>
      </c>
      <c r="I34" s="255" t="s">
        <v>40</v>
      </c>
      <c r="J34" s="255" t="s">
        <v>40</v>
      </c>
      <c r="K34" s="255" t="s">
        <v>40</v>
      </c>
      <c r="L34" s="255" t="s">
        <v>40</v>
      </c>
      <c r="M34" s="255" t="s">
        <v>40</v>
      </c>
      <c r="N34" s="255" t="s">
        <v>883</v>
      </c>
      <c r="O34" s="255">
        <v>-1</v>
      </c>
      <c r="P34" s="255">
        <v>49444597</v>
      </c>
      <c r="Q34" s="255">
        <v>0.54736799999999997</v>
      </c>
      <c r="R34" s="255">
        <v>1</v>
      </c>
      <c r="S34" s="56">
        <v>1</v>
      </c>
      <c r="T34" s="56">
        <v>626</v>
      </c>
      <c r="U34" s="264">
        <f t="shared" si="0"/>
        <v>1.5974440894568689E-3</v>
      </c>
      <c r="V34" s="255" t="s">
        <v>169</v>
      </c>
      <c r="W34" s="73" t="s">
        <v>171</v>
      </c>
      <c r="Y34" s="255"/>
    </row>
    <row r="35" spans="1:25" x14ac:dyDescent="0.2">
      <c r="A35" s="255" t="s">
        <v>884</v>
      </c>
      <c r="B35" s="255" t="s">
        <v>782</v>
      </c>
      <c r="C35" s="255" t="s">
        <v>121</v>
      </c>
      <c r="D35" s="255" t="s">
        <v>80</v>
      </c>
      <c r="E35" s="265" t="s">
        <v>92</v>
      </c>
      <c r="F35" s="255" t="s">
        <v>885</v>
      </c>
      <c r="G35" s="255" t="s">
        <v>321</v>
      </c>
      <c r="H35" s="255" t="s">
        <v>40</v>
      </c>
      <c r="I35" s="255" t="s">
        <v>322</v>
      </c>
      <c r="J35" s="255" t="s">
        <v>323</v>
      </c>
      <c r="K35" s="255" t="s">
        <v>324</v>
      </c>
      <c r="L35" s="255" t="s">
        <v>325</v>
      </c>
      <c r="M35" s="255" t="s">
        <v>326</v>
      </c>
      <c r="N35" s="255" t="s">
        <v>40</v>
      </c>
      <c r="O35" s="255">
        <v>-1</v>
      </c>
      <c r="P35" s="255">
        <v>145765213</v>
      </c>
      <c r="Q35" s="255">
        <v>0.25609799999999999</v>
      </c>
      <c r="R35" s="255">
        <v>1</v>
      </c>
      <c r="S35" s="56">
        <v>1</v>
      </c>
      <c r="T35" s="56">
        <v>656</v>
      </c>
      <c r="U35" s="264">
        <f t="shared" si="0"/>
        <v>1.5243902439024391E-3</v>
      </c>
      <c r="V35" s="255" t="s">
        <v>122</v>
      </c>
      <c r="W35" s="73" t="s">
        <v>327</v>
      </c>
      <c r="Y35" s="255"/>
    </row>
    <row r="36" spans="1:25" x14ac:dyDescent="0.2">
      <c r="A36" s="255" t="s">
        <v>886</v>
      </c>
      <c r="B36" s="255" t="s">
        <v>782</v>
      </c>
      <c r="C36" s="255" t="s">
        <v>121</v>
      </c>
      <c r="D36" s="255" t="s">
        <v>81</v>
      </c>
      <c r="E36" s="265" t="s">
        <v>92</v>
      </c>
      <c r="F36" s="255" t="s">
        <v>885</v>
      </c>
      <c r="G36" s="255" t="s">
        <v>319</v>
      </c>
      <c r="H36" s="255" t="s">
        <v>40</v>
      </c>
      <c r="I36" s="255" t="s">
        <v>328</v>
      </c>
      <c r="J36" s="255" t="s">
        <v>329</v>
      </c>
      <c r="K36" s="255" t="s">
        <v>330</v>
      </c>
      <c r="L36" s="255" t="s">
        <v>124</v>
      </c>
      <c r="M36" s="255" t="s">
        <v>125</v>
      </c>
      <c r="N36" s="255" t="s">
        <v>887</v>
      </c>
      <c r="O36" s="255">
        <v>-1</v>
      </c>
      <c r="P36" s="255">
        <v>145811432</v>
      </c>
      <c r="Q36" s="255">
        <v>0.26813500000000001</v>
      </c>
      <c r="R36" s="255">
        <v>9</v>
      </c>
      <c r="S36" s="56">
        <v>9</v>
      </c>
      <c r="T36" s="56">
        <v>636</v>
      </c>
      <c r="U36" s="264">
        <f t="shared" si="0"/>
        <v>1.4150943396226415E-2</v>
      </c>
      <c r="V36" s="255" t="s">
        <v>122</v>
      </c>
      <c r="W36" s="73" t="s">
        <v>888</v>
      </c>
      <c r="Y36" s="255"/>
    </row>
    <row r="37" spans="1:25" x14ac:dyDescent="0.2">
      <c r="A37" s="255" t="s">
        <v>889</v>
      </c>
      <c r="B37" s="255" t="s">
        <v>782</v>
      </c>
      <c r="C37" s="255" t="s">
        <v>127</v>
      </c>
      <c r="D37" s="255" t="s">
        <v>80</v>
      </c>
      <c r="E37" s="265" t="s">
        <v>87</v>
      </c>
      <c r="F37" s="255" t="s">
        <v>890</v>
      </c>
      <c r="G37" s="255" t="s">
        <v>361</v>
      </c>
      <c r="H37" s="255" t="s">
        <v>40</v>
      </c>
      <c r="I37" s="255" t="s">
        <v>358</v>
      </c>
      <c r="J37" s="255" t="s">
        <v>359</v>
      </c>
      <c r="K37" s="255" t="s">
        <v>360</v>
      </c>
      <c r="L37" s="255" t="s">
        <v>362</v>
      </c>
      <c r="M37" s="255" t="s">
        <v>363</v>
      </c>
      <c r="N37" s="255" t="s">
        <v>40</v>
      </c>
      <c r="O37" s="255">
        <v>1</v>
      </c>
      <c r="P37" s="255">
        <v>46998940</v>
      </c>
      <c r="Q37" s="255">
        <v>0.42857099999999998</v>
      </c>
      <c r="R37" s="255">
        <v>1</v>
      </c>
      <c r="S37" s="56">
        <v>1</v>
      </c>
      <c r="T37" s="56">
        <v>521</v>
      </c>
      <c r="U37" s="264">
        <f t="shared" si="0"/>
        <v>1.9193857965451055E-3</v>
      </c>
      <c r="V37" s="56" t="s">
        <v>891</v>
      </c>
      <c r="W37" s="73" t="s">
        <v>364</v>
      </c>
      <c r="Y37" s="255"/>
    </row>
    <row r="38" spans="1:25" x14ac:dyDescent="0.2">
      <c r="A38" s="255" t="s">
        <v>892</v>
      </c>
      <c r="B38" s="255" t="s">
        <v>782</v>
      </c>
      <c r="C38" s="255" t="s">
        <v>123</v>
      </c>
      <c r="D38" s="255" t="s">
        <v>80</v>
      </c>
      <c r="E38" s="265" t="s">
        <v>105</v>
      </c>
      <c r="F38" s="255" t="s">
        <v>893</v>
      </c>
      <c r="G38" s="255" t="s">
        <v>227</v>
      </c>
      <c r="H38" s="255" t="s">
        <v>40</v>
      </c>
      <c r="I38" s="255" t="s">
        <v>224</v>
      </c>
      <c r="J38" s="255" t="s">
        <v>225</v>
      </c>
      <c r="K38" s="255" t="s">
        <v>226</v>
      </c>
      <c r="L38" s="255" t="s">
        <v>228</v>
      </c>
      <c r="M38" s="255" t="s">
        <v>229</v>
      </c>
      <c r="N38" s="255" t="s">
        <v>40</v>
      </c>
      <c r="O38" s="255">
        <v>1</v>
      </c>
      <c r="P38" s="255">
        <v>68862017</v>
      </c>
      <c r="Q38" s="255">
        <v>0.19183700000000001</v>
      </c>
      <c r="R38" s="255">
        <v>1</v>
      </c>
      <c r="S38" s="56">
        <v>1</v>
      </c>
      <c r="T38" s="56">
        <v>650</v>
      </c>
      <c r="U38" s="264">
        <f t="shared" si="0"/>
        <v>1.5384615384615385E-3</v>
      </c>
      <c r="V38" s="255" t="s">
        <v>122</v>
      </c>
      <c r="W38" s="73" t="s">
        <v>230</v>
      </c>
      <c r="Y38" s="255"/>
    </row>
    <row r="39" spans="1:25" x14ac:dyDescent="0.2">
      <c r="A39" s="255" t="s">
        <v>894</v>
      </c>
      <c r="B39" s="255" t="s">
        <v>782</v>
      </c>
      <c r="C39" s="255" t="s">
        <v>121</v>
      </c>
      <c r="D39" s="255" t="s">
        <v>79</v>
      </c>
      <c r="E39" s="265" t="s">
        <v>105</v>
      </c>
      <c r="F39" s="255" t="s">
        <v>893</v>
      </c>
      <c r="G39" s="255" t="s">
        <v>40</v>
      </c>
      <c r="H39" s="255" t="s">
        <v>279</v>
      </c>
      <c r="I39" s="255" t="s">
        <v>40</v>
      </c>
      <c r="J39" s="255" t="s">
        <v>40</v>
      </c>
      <c r="K39" s="255" t="s">
        <v>40</v>
      </c>
      <c r="L39" s="255" t="s">
        <v>40</v>
      </c>
      <c r="M39" s="255" t="s">
        <v>40</v>
      </c>
      <c r="N39" s="255" t="s">
        <v>40</v>
      </c>
      <c r="O39" s="255">
        <v>1</v>
      </c>
      <c r="P39" s="255">
        <v>68863605</v>
      </c>
      <c r="Q39" s="255">
        <v>0.19369800000000001</v>
      </c>
      <c r="R39" s="255">
        <v>15</v>
      </c>
      <c r="S39" s="56">
        <v>15</v>
      </c>
      <c r="T39" s="56">
        <v>656</v>
      </c>
      <c r="U39" s="264">
        <f t="shared" si="0"/>
        <v>2.2865853658536585E-2</v>
      </c>
      <c r="V39" s="255" t="s">
        <v>122</v>
      </c>
      <c r="W39" s="73" t="s">
        <v>895</v>
      </c>
      <c r="Y39" s="255"/>
    </row>
    <row r="40" spans="1:25" x14ac:dyDescent="0.2">
      <c r="A40" s="255" t="s">
        <v>896</v>
      </c>
      <c r="B40" s="255" t="s">
        <v>782</v>
      </c>
      <c r="C40" s="255" t="s">
        <v>130</v>
      </c>
      <c r="D40" s="255" t="s">
        <v>81</v>
      </c>
      <c r="E40" s="265" t="s">
        <v>105</v>
      </c>
      <c r="F40" s="255" t="s">
        <v>893</v>
      </c>
      <c r="G40" s="255" t="s">
        <v>441</v>
      </c>
      <c r="H40" s="255" t="s">
        <v>40</v>
      </c>
      <c r="I40" s="255" t="s">
        <v>438</v>
      </c>
      <c r="J40" s="255" t="s">
        <v>439</v>
      </c>
      <c r="K40" s="255" t="s">
        <v>440</v>
      </c>
      <c r="L40" s="255" t="s">
        <v>442</v>
      </c>
      <c r="M40" s="255" t="s">
        <v>443</v>
      </c>
      <c r="N40" s="255" t="s">
        <v>40</v>
      </c>
      <c r="O40" s="255">
        <v>1</v>
      </c>
      <c r="P40" s="255">
        <v>68863983</v>
      </c>
      <c r="Q40" s="255">
        <v>0.275862</v>
      </c>
      <c r="R40" s="255">
        <v>1</v>
      </c>
      <c r="S40" s="56">
        <v>1</v>
      </c>
      <c r="T40" s="56">
        <v>626</v>
      </c>
      <c r="U40" s="264">
        <f t="shared" si="0"/>
        <v>1.5974440894568689E-3</v>
      </c>
      <c r="V40" s="255" t="s">
        <v>122</v>
      </c>
      <c r="W40" s="73" t="s">
        <v>444</v>
      </c>
      <c r="Y40" s="255"/>
    </row>
    <row r="41" spans="1:25" x14ac:dyDescent="0.2">
      <c r="A41" s="255" t="s">
        <v>897</v>
      </c>
      <c r="B41" s="255" t="s">
        <v>782</v>
      </c>
      <c r="C41" s="255" t="s">
        <v>123</v>
      </c>
      <c r="D41" s="255" t="s">
        <v>80</v>
      </c>
      <c r="E41" s="265" t="s">
        <v>105</v>
      </c>
      <c r="F41" s="255" t="s">
        <v>893</v>
      </c>
      <c r="G41" s="255" t="s">
        <v>447</v>
      </c>
      <c r="H41" s="255" t="s">
        <v>40</v>
      </c>
      <c r="I41" s="255" t="s">
        <v>257</v>
      </c>
      <c r="J41" s="255" t="s">
        <v>445</v>
      </c>
      <c r="K41" s="255" t="s">
        <v>446</v>
      </c>
      <c r="L41" s="255" t="s">
        <v>448</v>
      </c>
      <c r="M41" s="255" t="s">
        <v>449</v>
      </c>
      <c r="N41" s="255" t="s">
        <v>40</v>
      </c>
      <c r="O41" s="255">
        <v>1</v>
      </c>
      <c r="P41" s="255">
        <v>68868318</v>
      </c>
      <c r="Q41" s="255">
        <v>0.41935499999999998</v>
      </c>
      <c r="R41" s="255">
        <v>1</v>
      </c>
      <c r="S41" s="56">
        <v>1</v>
      </c>
      <c r="T41" s="56">
        <v>195</v>
      </c>
      <c r="U41" s="264">
        <f t="shared" si="0"/>
        <v>5.1282051282051282E-3</v>
      </c>
      <c r="V41" s="255" t="s">
        <v>122</v>
      </c>
      <c r="W41" s="73" t="s">
        <v>450</v>
      </c>
      <c r="Y41" s="255"/>
    </row>
    <row r="42" spans="1:25" x14ac:dyDescent="0.2">
      <c r="A42" s="255" t="s">
        <v>898</v>
      </c>
      <c r="B42" s="255" t="s">
        <v>782</v>
      </c>
      <c r="C42" s="255" t="s">
        <v>130</v>
      </c>
      <c r="D42" s="255" t="s">
        <v>78</v>
      </c>
      <c r="E42" s="265" t="s">
        <v>105</v>
      </c>
      <c r="F42" s="255" t="s">
        <v>893</v>
      </c>
      <c r="G42" s="255" t="s">
        <v>40</v>
      </c>
      <c r="H42" s="255" t="s">
        <v>451</v>
      </c>
      <c r="I42" s="255" t="s">
        <v>40</v>
      </c>
      <c r="J42" s="255" t="s">
        <v>40</v>
      </c>
      <c r="K42" s="255" t="s">
        <v>40</v>
      </c>
      <c r="L42" s="255" t="s">
        <v>40</v>
      </c>
      <c r="M42" s="255" t="s">
        <v>40</v>
      </c>
      <c r="N42" s="255" t="s">
        <v>40</v>
      </c>
      <c r="O42" s="255">
        <v>1</v>
      </c>
      <c r="P42" s="255">
        <v>68878191</v>
      </c>
      <c r="Q42" s="255">
        <v>0.22459899999999999</v>
      </c>
      <c r="R42" s="255">
        <v>1</v>
      </c>
      <c r="S42" s="56">
        <v>1</v>
      </c>
      <c r="T42" s="56">
        <v>651</v>
      </c>
      <c r="U42" s="264">
        <f t="shared" si="0"/>
        <v>1.5360983102918587E-3</v>
      </c>
      <c r="V42" s="255" t="s">
        <v>122</v>
      </c>
      <c r="W42" s="73" t="s">
        <v>452</v>
      </c>
      <c r="Y42" s="255"/>
    </row>
    <row r="43" spans="1:25" x14ac:dyDescent="0.2">
      <c r="A43" s="255" t="s">
        <v>899</v>
      </c>
      <c r="B43" s="255" t="s">
        <v>782</v>
      </c>
      <c r="C43" s="255" t="s">
        <v>123</v>
      </c>
      <c r="D43" s="255" t="s">
        <v>80</v>
      </c>
      <c r="E43" s="265" t="s">
        <v>105</v>
      </c>
      <c r="F43" s="255" t="s">
        <v>893</v>
      </c>
      <c r="G43" s="255" t="s">
        <v>900</v>
      </c>
      <c r="H43" s="255" t="s">
        <v>40</v>
      </c>
      <c r="I43" s="255" t="s">
        <v>901</v>
      </c>
      <c r="J43" s="255" t="s">
        <v>902</v>
      </c>
      <c r="K43" s="255" t="s">
        <v>903</v>
      </c>
      <c r="L43" s="255" t="s">
        <v>904</v>
      </c>
      <c r="M43" s="255" t="s">
        <v>905</v>
      </c>
      <c r="N43" s="255" t="s">
        <v>40</v>
      </c>
      <c r="O43" s="255">
        <v>1</v>
      </c>
      <c r="P43" s="255">
        <v>68878236</v>
      </c>
      <c r="Q43" s="255">
        <v>0.129825</v>
      </c>
      <c r="R43" s="255">
        <v>1</v>
      </c>
      <c r="S43" s="56">
        <v>1</v>
      </c>
      <c r="T43" s="56">
        <v>651</v>
      </c>
      <c r="U43" s="264">
        <f t="shared" si="0"/>
        <v>1.5360983102918587E-3</v>
      </c>
      <c r="V43" s="255" t="s">
        <v>122</v>
      </c>
      <c r="W43" s="73" t="s">
        <v>278</v>
      </c>
      <c r="Y43" s="255"/>
    </row>
    <row r="44" spans="1:25" x14ac:dyDescent="0.2">
      <c r="A44" s="255" t="s">
        <v>906</v>
      </c>
      <c r="B44" s="255" t="s">
        <v>782</v>
      </c>
      <c r="C44" s="255" t="s">
        <v>130</v>
      </c>
      <c r="D44" s="255" t="s">
        <v>81</v>
      </c>
      <c r="E44" s="265" t="s">
        <v>98</v>
      </c>
      <c r="F44" s="255" t="s">
        <v>907</v>
      </c>
      <c r="G44" s="255" t="s">
        <v>258</v>
      </c>
      <c r="H44" s="255" t="s">
        <v>40</v>
      </c>
      <c r="I44" s="255" t="s">
        <v>546</v>
      </c>
      <c r="J44" s="255" t="s">
        <v>547</v>
      </c>
      <c r="K44" s="255" t="s">
        <v>324</v>
      </c>
      <c r="L44" s="255" t="s">
        <v>137</v>
      </c>
      <c r="M44" s="255" t="s">
        <v>138</v>
      </c>
      <c r="N44" s="255" t="s">
        <v>40</v>
      </c>
      <c r="O44" s="255">
        <v>1</v>
      </c>
      <c r="P44" s="255">
        <v>74146870</v>
      </c>
      <c r="Q44" s="255">
        <v>0.64510500000000004</v>
      </c>
      <c r="R44" s="255">
        <v>677</v>
      </c>
      <c r="S44" s="56">
        <v>655</v>
      </c>
      <c r="T44" s="56">
        <v>655</v>
      </c>
      <c r="U44" s="264">
        <f t="shared" si="0"/>
        <v>1</v>
      </c>
      <c r="V44" s="255" t="s">
        <v>908</v>
      </c>
      <c r="W44" s="73" t="s">
        <v>19566</v>
      </c>
      <c r="Y44" s="255"/>
    </row>
    <row r="45" spans="1:25" x14ac:dyDescent="0.2">
      <c r="A45" s="255" t="s">
        <v>909</v>
      </c>
      <c r="B45" s="255" t="s">
        <v>782</v>
      </c>
      <c r="C45" s="255" t="s">
        <v>121</v>
      </c>
      <c r="D45" s="255" t="s">
        <v>80</v>
      </c>
      <c r="E45" s="265" t="s">
        <v>98</v>
      </c>
      <c r="F45" s="255" t="s">
        <v>907</v>
      </c>
      <c r="G45" s="255" t="s">
        <v>258</v>
      </c>
      <c r="H45" s="255" t="s">
        <v>40</v>
      </c>
      <c r="I45" s="255" t="s">
        <v>472</v>
      </c>
      <c r="J45" s="255" t="s">
        <v>473</v>
      </c>
      <c r="K45" s="255" t="s">
        <v>474</v>
      </c>
      <c r="L45" s="255" t="s">
        <v>212</v>
      </c>
      <c r="M45" s="255" t="s">
        <v>475</v>
      </c>
      <c r="N45" s="255" t="s">
        <v>40</v>
      </c>
      <c r="O45" s="255">
        <v>1</v>
      </c>
      <c r="P45" s="255">
        <v>74147001</v>
      </c>
      <c r="Q45" s="255">
        <v>0.27118599999999998</v>
      </c>
      <c r="R45" s="255">
        <v>2</v>
      </c>
      <c r="S45" s="56">
        <v>2</v>
      </c>
      <c r="T45" s="56">
        <v>617</v>
      </c>
      <c r="U45" s="264">
        <f t="shared" si="0"/>
        <v>3.2414910858995136E-3</v>
      </c>
      <c r="V45" s="255" t="s">
        <v>122</v>
      </c>
      <c r="W45" s="73" t="s">
        <v>910</v>
      </c>
      <c r="Y45" s="255"/>
    </row>
    <row r="46" spans="1:25" x14ac:dyDescent="0.2">
      <c r="A46" s="255" t="s">
        <v>911</v>
      </c>
      <c r="B46" s="255" t="s">
        <v>782</v>
      </c>
      <c r="C46" s="255" t="s">
        <v>121</v>
      </c>
      <c r="D46" s="255" t="s">
        <v>79</v>
      </c>
      <c r="E46" s="265" t="s">
        <v>98</v>
      </c>
      <c r="F46" s="255" t="s">
        <v>907</v>
      </c>
      <c r="G46" s="255" t="s">
        <v>40</v>
      </c>
      <c r="H46" s="255" t="s">
        <v>476</v>
      </c>
      <c r="I46" s="255" t="s">
        <v>40</v>
      </c>
      <c r="J46" s="255" t="s">
        <v>40</v>
      </c>
      <c r="K46" s="255" t="s">
        <v>40</v>
      </c>
      <c r="L46" s="255" t="s">
        <v>40</v>
      </c>
      <c r="M46" s="255" t="s">
        <v>40</v>
      </c>
      <c r="N46" s="255" t="s">
        <v>40</v>
      </c>
      <c r="O46" s="255">
        <v>1</v>
      </c>
      <c r="P46" s="255">
        <v>74147004</v>
      </c>
      <c r="Q46" s="255">
        <v>0.216783</v>
      </c>
      <c r="R46" s="255">
        <v>8</v>
      </c>
      <c r="S46" s="56">
        <v>8</v>
      </c>
      <c r="T46" s="56">
        <v>617</v>
      </c>
      <c r="U46" s="264">
        <f t="shared" si="0"/>
        <v>1.2965964343598054E-2</v>
      </c>
      <c r="V46" s="255" t="s">
        <v>122</v>
      </c>
      <c r="W46" s="73" t="s">
        <v>912</v>
      </c>
      <c r="Y46" s="255"/>
    </row>
    <row r="47" spans="1:25" x14ac:dyDescent="0.2">
      <c r="A47" s="255" t="s">
        <v>913</v>
      </c>
      <c r="B47" s="255" t="s">
        <v>782</v>
      </c>
      <c r="C47" s="255" t="s">
        <v>130</v>
      </c>
      <c r="D47" s="255" t="s">
        <v>81</v>
      </c>
      <c r="E47" s="265" t="s">
        <v>98</v>
      </c>
      <c r="F47" s="255" t="s">
        <v>907</v>
      </c>
      <c r="G47" s="255" t="s">
        <v>480</v>
      </c>
      <c r="H47" s="255" t="s">
        <v>40</v>
      </c>
      <c r="I47" s="255" t="s">
        <v>477</v>
      </c>
      <c r="J47" s="255" t="s">
        <v>478</v>
      </c>
      <c r="K47" s="255" t="s">
        <v>479</v>
      </c>
      <c r="L47" s="255" t="s">
        <v>137</v>
      </c>
      <c r="M47" s="255" t="s">
        <v>139</v>
      </c>
      <c r="N47" s="255" t="s">
        <v>40</v>
      </c>
      <c r="O47" s="255">
        <v>1</v>
      </c>
      <c r="P47" s="255">
        <v>74150991</v>
      </c>
      <c r="Q47" s="255">
        <v>0.157059</v>
      </c>
      <c r="R47" s="255">
        <v>10</v>
      </c>
      <c r="S47" s="56">
        <v>10</v>
      </c>
      <c r="T47" s="56">
        <v>624</v>
      </c>
      <c r="U47" s="264">
        <f t="shared" si="0"/>
        <v>1.6025641025641024E-2</v>
      </c>
      <c r="V47" s="255" t="s">
        <v>122</v>
      </c>
      <c r="W47" s="73" t="s">
        <v>914</v>
      </c>
      <c r="Y47" s="255"/>
    </row>
    <row r="48" spans="1:25" x14ac:dyDescent="0.2">
      <c r="A48" s="255" t="s">
        <v>915</v>
      </c>
      <c r="B48" s="255" t="s">
        <v>782</v>
      </c>
      <c r="C48" s="255" t="s">
        <v>121</v>
      </c>
      <c r="D48" s="255" t="s">
        <v>80</v>
      </c>
      <c r="E48" s="265" t="s">
        <v>98</v>
      </c>
      <c r="F48" s="255" t="s">
        <v>907</v>
      </c>
      <c r="G48" s="255" t="s">
        <v>262</v>
      </c>
      <c r="H48" s="255" t="s">
        <v>40</v>
      </c>
      <c r="I48" s="255" t="s">
        <v>259</v>
      </c>
      <c r="J48" s="255" t="s">
        <v>260</v>
      </c>
      <c r="K48" s="255" t="s">
        <v>261</v>
      </c>
      <c r="L48" s="255" t="s">
        <v>263</v>
      </c>
      <c r="M48" s="255" t="s">
        <v>264</v>
      </c>
      <c r="N48" s="255" t="s">
        <v>40</v>
      </c>
      <c r="O48" s="255">
        <v>1</v>
      </c>
      <c r="P48" s="255">
        <v>74152434</v>
      </c>
      <c r="Q48" s="255">
        <v>0.18171200000000001</v>
      </c>
      <c r="R48" s="56">
        <v>1</v>
      </c>
      <c r="S48" s="56">
        <v>1</v>
      </c>
      <c r="T48" s="56">
        <v>657</v>
      </c>
      <c r="U48" s="264">
        <f t="shared" si="0"/>
        <v>1.5220700152207001E-3</v>
      </c>
      <c r="V48" s="56" t="s">
        <v>122</v>
      </c>
      <c r="W48" s="73" t="s">
        <v>265</v>
      </c>
      <c r="Y48" s="255"/>
    </row>
    <row r="49" spans="1:25" x14ac:dyDescent="0.2">
      <c r="A49" s="255" t="s">
        <v>916</v>
      </c>
      <c r="B49" s="255" t="s">
        <v>782</v>
      </c>
      <c r="C49" s="255" t="s">
        <v>917</v>
      </c>
      <c r="D49" s="255" t="s">
        <v>78</v>
      </c>
      <c r="E49" s="265" t="s">
        <v>98</v>
      </c>
      <c r="F49" s="255" t="s">
        <v>907</v>
      </c>
      <c r="G49" s="255" t="s">
        <v>40</v>
      </c>
      <c r="H49" s="255" t="s">
        <v>266</v>
      </c>
      <c r="I49" s="255" t="s">
        <v>40</v>
      </c>
      <c r="J49" s="255" t="s">
        <v>40</v>
      </c>
      <c r="K49" s="255" t="s">
        <v>40</v>
      </c>
      <c r="L49" s="255" t="s">
        <v>40</v>
      </c>
      <c r="M49" s="255" t="s">
        <v>40</v>
      </c>
      <c r="N49" s="255" t="s">
        <v>40</v>
      </c>
      <c r="O49" s="255">
        <v>1</v>
      </c>
      <c r="P49" s="255">
        <v>74166419</v>
      </c>
      <c r="Q49" s="255">
        <v>0.26376100000000002</v>
      </c>
      <c r="R49" s="255">
        <v>2</v>
      </c>
      <c r="S49" s="56">
        <v>2</v>
      </c>
      <c r="T49" s="56">
        <v>650</v>
      </c>
      <c r="U49" s="264">
        <f t="shared" si="0"/>
        <v>3.0769230769230769E-3</v>
      </c>
      <c r="V49" s="255" t="s">
        <v>122</v>
      </c>
      <c r="W49" s="73" t="s">
        <v>918</v>
      </c>
      <c r="Y49" s="255"/>
    </row>
    <row r="50" spans="1:25" x14ac:dyDescent="0.2">
      <c r="A50" s="255" t="s">
        <v>919</v>
      </c>
      <c r="B50" s="255" t="s">
        <v>782</v>
      </c>
      <c r="C50" s="255" t="s">
        <v>123</v>
      </c>
      <c r="D50" s="255" t="s">
        <v>80</v>
      </c>
      <c r="E50" s="265" t="s">
        <v>98</v>
      </c>
      <c r="F50" s="255" t="s">
        <v>907</v>
      </c>
      <c r="G50" s="255" t="s">
        <v>271</v>
      </c>
      <c r="H50" s="255" t="s">
        <v>40</v>
      </c>
      <c r="I50" s="255" t="s">
        <v>481</v>
      </c>
      <c r="J50" s="255" t="s">
        <v>482</v>
      </c>
      <c r="K50" s="255" t="s">
        <v>483</v>
      </c>
      <c r="L50" s="255" t="s">
        <v>362</v>
      </c>
      <c r="M50" s="255" t="s">
        <v>484</v>
      </c>
      <c r="N50" s="255" t="s">
        <v>40</v>
      </c>
      <c r="O50" s="255">
        <v>1</v>
      </c>
      <c r="P50" s="255">
        <v>74167442</v>
      </c>
      <c r="Q50" s="255">
        <v>0.16317100000000001</v>
      </c>
      <c r="R50" s="255">
        <v>12</v>
      </c>
      <c r="S50" s="56">
        <v>12</v>
      </c>
      <c r="T50" s="56">
        <v>648</v>
      </c>
      <c r="U50" s="264">
        <f t="shared" si="0"/>
        <v>1.8518518518518517E-2</v>
      </c>
      <c r="V50" s="255" t="s">
        <v>122</v>
      </c>
      <c r="W50" s="73" t="s">
        <v>920</v>
      </c>
      <c r="Y50" s="255"/>
    </row>
    <row r="51" spans="1:25" x14ac:dyDescent="0.2">
      <c r="A51" s="255" t="s">
        <v>921</v>
      </c>
      <c r="B51" s="255" t="s">
        <v>782</v>
      </c>
      <c r="C51" s="255" t="s">
        <v>267</v>
      </c>
      <c r="D51" s="255" t="s">
        <v>80</v>
      </c>
      <c r="E51" s="265" t="s">
        <v>98</v>
      </c>
      <c r="F51" s="255" t="s">
        <v>907</v>
      </c>
      <c r="G51" s="255" t="s">
        <v>271</v>
      </c>
      <c r="H51" s="255" t="s">
        <v>40</v>
      </c>
      <c r="I51" s="255" t="s">
        <v>268</v>
      </c>
      <c r="J51" s="255" t="s">
        <v>269</v>
      </c>
      <c r="K51" s="255" t="s">
        <v>270</v>
      </c>
      <c r="L51" s="255" t="s">
        <v>272</v>
      </c>
      <c r="M51" s="255" t="s">
        <v>273</v>
      </c>
      <c r="N51" s="255" t="s">
        <v>40</v>
      </c>
      <c r="O51" s="255">
        <v>1</v>
      </c>
      <c r="P51" s="255">
        <v>74167463</v>
      </c>
      <c r="Q51" s="255">
        <v>0.19353300000000001</v>
      </c>
      <c r="R51" s="255">
        <v>13</v>
      </c>
      <c r="S51" s="56">
        <v>12</v>
      </c>
      <c r="T51" s="56">
        <v>648</v>
      </c>
      <c r="U51" s="264">
        <f t="shared" si="0"/>
        <v>1.8518518518518517E-2</v>
      </c>
      <c r="V51" s="255" t="s">
        <v>122</v>
      </c>
      <c r="W51" s="73" t="s">
        <v>19567</v>
      </c>
      <c r="Y51" s="255"/>
    </row>
    <row r="52" spans="1:25" x14ac:dyDescent="0.2">
      <c r="A52" s="255" t="s">
        <v>922</v>
      </c>
      <c r="B52" s="255" t="s">
        <v>782</v>
      </c>
      <c r="C52" s="255" t="s">
        <v>127</v>
      </c>
      <c r="D52" s="255" t="s">
        <v>82</v>
      </c>
      <c r="E52" s="265" t="s">
        <v>96</v>
      </c>
      <c r="F52" s="255" t="s">
        <v>923</v>
      </c>
      <c r="G52" s="255" t="s">
        <v>275</v>
      </c>
      <c r="H52" s="255" t="s">
        <v>40</v>
      </c>
      <c r="I52" s="255" t="s">
        <v>553</v>
      </c>
      <c r="J52" s="255" t="s">
        <v>554</v>
      </c>
      <c r="K52" s="255" t="s">
        <v>555</v>
      </c>
      <c r="L52" s="255" t="s">
        <v>276</v>
      </c>
      <c r="M52" s="255" t="s">
        <v>277</v>
      </c>
      <c r="N52" s="255" t="s">
        <v>40</v>
      </c>
      <c r="O52" s="255">
        <v>-1</v>
      </c>
      <c r="P52" s="255">
        <v>74211003</v>
      </c>
      <c r="Q52" s="255">
        <v>0.33211099999999999</v>
      </c>
      <c r="R52" s="255">
        <v>619</v>
      </c>
      <c r="S52" s="56">
        <v>618</v>
      </c>
      <c r="T52" s="56">
        <v>656</v>
      </c>
      <c r="U52" s="264">
        <f t="shared" si="0"/>
        <v>0.94207317073170727</v>
      </c>
      <c r="V52" s="255" t="s">
        <v>122</v>
      </c>
      <c r="W52" s="73" t="s">
        <v>19568</v>
      </c>
      <c r="Y52" s="255"/>
    </row>
    <row r="53" spans="1:25" x14ac:dyDescent="0.2">
      <c r="A53" s="255" t="s">
        <v>924</v>
      </c>
      <c r="B53" s="255" t="s">
        <v>782</v>
      </c>
      <c r="C53" s="255" t="s">
        <v>130</v>
      </c>
      <c r="D53" s="255" t="s">
        <v>81</v>
      </c>
      <c r="E53" s="265" t="s">
        <v>96</v>
      </c>
      <c r="F53" s="255" t="s">
        <v>923</v>
      </c>
      <c r="G53" s="255" t="s">
        <v>275</v>
      </c>
      <c r="H53" s="255" t="s">
        <v>40</v>
      </c>
      <c r="I53" s="255" t="s">
        <v>490</v>
      </c>
      <c r="J53" s="255" t="s">
        <v>491</v>
      </c>
      <c r="K53" s="255" t="s">
        <v>492</v>
      </c>
      <c r="L53" s="255" t="s">
        <v>206</v>
      </c>
      <c r="M53" s="255" t="s">
        <v>493</v>
      </c>
      <c r="N53" s="255" t="s">
        <v>40</v>
      </c>
      <c r="O53" s="255">
        <v>-1</v>
      </c>
      <c r="P53" s="255">
        <v>74211166</v>
      </c>
      <c r="Q53" s="255">
        <v>0.170213</v>
      </c>
      <c r="R53" s="255">
        <v>1</v>
      </c>
      <c r="S53" s="56">
        <v>1</v>
      </c>
      <c r="T53" s="56">
        <v>640</v>
      </c>
      <c r="U53" s="264">
        <f t="shared" si="0"/>
        <v>1.5625000000000001E-3</v>
      </c>
      <c r="V53" s="56" t="s">
        <v>122</v>
      </c>
      <c r="W53" s="73" t="s">
        <v>494</v>
      </c>
      <c r="Y53" s="255"/>
    </row>
    <row r="54" spans="1:25" x14ac:dyDescent="0.2">
      <c r="A54" s="255" t="s">
        <v>925</v>
      </c>
      <c r="B54" s="255" t="s">
        <v>782</v>
      </c>
      <c r="C54" s="255" t="s">
        <v>121</v>
      </c>
      <c r="D54" s="255" t="s">
        <v>81</v>
      </c>
      <c r="E54" s="265" t="s">
        <v>96</v>
      </c>
      <c r="F54" s="255" t="s">
        <v>923</v>
      </c>
      <c r="G54" s="255" t="s">
        <v>275</v>
      </c>
      <c r="H54" s="255" t="s">
        <v>40</v>
      </c>
      <c r="I54" s="255" t="s">
        <v>495</v>
      </c>
      <c r="J54" s="255" t="s">
        <v>496</v>
      </c>
      <c r="K54" s="255" t="s">
        <v>497</v>
      </c>
      <c r="L54" s="255" t="s">
        <v>124</v>
      </c>
      <c r="M54" s="255" t="s">
        <v>125</v>
      </c>
      <c r="N54" s="255" t="s">
        <v>40</v>
      </c>
      <c r="O54" s="255">
        <v>-1</v>
      </c>
      <c r="P54" s="255">
        <v>74211600</v>
      </c>
      <c r="Q54" s="255">
        <v>0.170455</v>
      </c>
      <c r="R54" s="255">
        <v>1</v>
      </c>
      <c r="S54" s="56">
        <v>1</v>
      </c>
      <c r="T54" s="56">
        <v>639</v>
      </c>
      <c r="U54" s="264">
        <f t="shared" si="0"/>
        <v>1.5649452269170579E-3</v>
      </c>
      <c r="V54" s="255" t="s">
        <v>122</v>
      </c>
      <c r="W54" s="73" t="s">
        <v>498</v>
      </c>
      <c r="Y54" s="255"/>
    </row>
    <row r="55" spans="1:25" x14ac:dyDescent="0.2">
      <c r="A55" s="255" t="s">
        <v>926</v>
      </c>
      <c r="B55" s="255" t="s">
        <v>782</v>
      </c>
      <c r="C55" s="255" t="s">
        <v>130</v>
      </c>
      <c r="D55" s="255" t="s">
        <v>78</v>
      </c>
      <c r="E55" s="265" t="s">
        <v>96</v>
      </c>
      <c r="F55" s="255" t="s">
        <v>923</v>
      </c>
      <c r="G55" s="255" t="s">
        <v>40</v>
      </c>
      <c r="H55" s="255" t="s">
        <v>279</v>
      </c>
      <c r="I55" s="255" t="s">
        <v>40</v>
      </c>
      <c r="J55" s="255" t="s">
        <v>40</v>
      </c>
      <c r="K55" s="255" t="s">
        <v>40</v>
      </c>
      <c r="L55" s="255" t="s">
        <v>40</v>
      </c>
      <c r="M55" s="255" t="s">
        <v>40</v>
      </c>
      <c r="N55" s="255" t="s">
        <v>927</v>
      </c>
      <c r="O55" s="255">
        <v>-1</v>
      </c>
      <c r="P55" s="255">
        <v>74234554</v>
      </c>
      <c r="Q55" s="255">
        <v>0.17700099999999999</v>
      </c>
      <c r="R55" s="255">
        <v>2</v>
      </c>
      <c r="S55" s="56">
        <v>2</v>
      </c>
      <c r="T55" s="56">
        <v>656</v>
      </c>
      <c r="U55" s="264">
        <f t="shared" si="0"/>
        <v>3.0487804878048782E-3</v>
      </c>
      <c r="V55" s="255" t="s">
        <v>122</v>
      </c>
      <c r="W55" s="73" t="s">
        <v>280</v>
      </c>
      <c r="Y55" s="255"/>
    </row>
    <row r="56" spans="1:25" x14ac:dyDescent="0.2">
      <c r="A56" s="255" t="s">
        <v>928</v>
      </c>
      <c r="B56" s="255" t="s">
        <v>782</v>
      </c>
      <c r="C56" s="255" t="s">
        <v>121</v>
      </c>
      <c r="D56" s="255" t="s">
        <v>81</v>
      </c>
      <c r="E56" s="265" t="s">
        <v>93</v>
      </c>
      <c r="F56" s="255" t="s">
        <v>929</v>
      </c>
      <c r="G56" s="255" t="s">
        <v>149</v>
      </c>
      <c r="H56" s="255" t="s">
        <v>40</v>
      </c>
      <c r="I56" s="255" t="s">
        <v>930</v>
      </c>
      <c r="J56" s="255" t="s">
        <v>931</v>
      </c>
      <c r="K56" s="255" t="s">
        <v>932</v>
      </c>
      <c r="L56" s="255" t="s">
        <v>933</v>
      </c>
      <c r="M56" s="255" t="s">
        <v>934</v>
      </c>
      <c r="N56" s="255" t="s">
        <v>40</v>
      </c>
      <c r="O56" s="255">
        <v>-1</v>
      </c>
      <c r="P56" s="255">
        <v>149783563</v>
      </c>
      <c r="Q56" s="255">
        <v>0.18790499999999999</v>
      </c>
      <c r="R56" s="255">
        <v>19</v>
      </c>
      <c r="S56" s="56">
        <v>20</v>
      </c>
      <c r="T56" s="56">
        <v>643</v>
      </c>
      <c r="U56" s="264">
        <f t="shared" si="0"/>
        <v>3.110419906687403E-2</v>
      </c>
      <c r="V56" s="255" t="s">
        <v>1018</v>
      </c>
      <c r="W56" s="73" t="s">
        <v>19569</v>
      </c>
      <c r="Y56" s="255"/>
    </row>
    <row r="57" spans="1:25" x14ac:dyDescent="0.2">
      <c r="A57" s="267" t="s">
        <v>935</v>
      </c>
      <c r="B57" s="267" t="s">
        <v>782</v>
      </c>
      <c r="C57" s="267" t="s">
        <v>145</v>
      </c>
      <c r="D57" s="267" t="s">
        <v>81</v>
      </c>
      <c r="E57" s="268" t="s">
        <v>93</v>
      </c>
      <c r="F57" s="267" t="s">
        <v>929</v>
      </c>
      <c r="G57" s="267" t="s">
        <v>149</v>
      </c>
      <c r="H57" s="267" t="s">
        <v>40</v>
      </c>
      <c r="I57" s="267" t="s">
        <v>146</v>
      </c>
      <c r="J57" s="267" t="s">
        <v>147</v>
      </c>
      <c r="K57" s="267" t="s">
        <v>148</v>
      </c>
      <c r="L57" s="267" t="s">
        <v>150</v>
      </c>
      <c r="M57" s="267" t="s">
        <v>151</v>
      </c>
      <c r="N57" s="267" t="s">
        <v>40</v>
      </c>
      <c r="O57" s="267">
        <v>-1</v>
      </c>
      <c r="P57" s="267">
        <v>149783749</v>
      </c>
      <c r="Q57" s="267">
        <v>0.346723</v>
      </c>
      <c r="R57" s="267">
        <v>636</v>
      </c>
      <c r="S57" s="99">
        <v>635</v>
      </c>
      <c r="T57" s="99">
        <v>658</v>
      </c>
      <c r="U57" s="264">
        <f t="shared" si="0"/>
        <v>0.96504559270516721</v>
      </c>
      <c r="V57" s="267" t="s">
        <v>1019</v>
      </c>
      <c r="W57" s="269" t="s">
        <v>19570</v>
      </c>
      <c r="Y57" s="255"/>
    </row>
    <row r="58" spans="1:25" x14ac:dyDescent="0.2">
      <c r="A58" s="255" t="s">
        <v>936</v>
      </c>
      <c r="B58" s="255" t="s">
        <v>782</v>
      </c>
      <c r="C58" s="255" t="s">
        <v>352</v>
      </c>
      <c r="D58" s="255" t="s">
        <v>81</v>
      </c>
      <c r="E58" s="265" t="s">
        <v>93</v>
      </c>
      <c r="F58" s="255" t="s">
        <v>929</v>
      </c>
      <c r="G58" s="255" t="s">
        <v>149</v>
      </c>
      <c r="H58" s="255" t="s">
        <v>40</v>
      </c>
      <c r="I58" s="255" t="s">
        <v>353</v>
      </c>
      <c r="J58" s="255" t="s">
        <v>354</v>
      </c>
      <c r="K58" s="255" t="s">
        <v>355</v>
      </c>
      <c r="L58" s="255" t="s">
        <v>356</v>
      </c>
      <c r="M58" s="255" t="s">
        <v>357</v>
      </c>
      <c r="N58" s="255" t="s">
        <v>40</v>
      </c>
      <c r="O58" s="255">
        <v>-1</v>
      </c>
      <c r="P58" s="255">
        <v>149783803</v>
      </c>
      <c r="Q58" s="255">
        <v>0.16228500000000001</v>
      </c>
      <c r="R58" s="255">
        <v>25</v>
      </c>
      <c r="S58" s="56">
        <v>27</v>
      </c>
      <c r="T58" s="56">
        <v>652</v>
      </c>
      <c r="U58" s="264">
        <f t="shared" si="0"/>
        <v>4.1411042944785273E-2</v>
      </c>
      <c r="V58" s="255" t="s">
        <v>1018</v>
      </c>
      <c r="W58" s="73" t="s">
        <v>937</v>
      </c>
      <c r="Y58" s="255"/>
    </row>
    <row r="59" spans="1:25" x14ac:dyDescent="0.2">
      <c r="A59" s="255" t="s">
        <v>938</v>
      </c>
      <c r="B59" s="255" t="s">
        <v>782</v>
      </c>
      <c r="C59" s="255" t="s">
        <v>123</v>
      </c>
      <c r="D59" s="255" t="s">
        <v>78</v>
      </c>
      <c r="E59" s="265" t="s">
        <v>7</v>
      </c>
      <c r="F59" s="255" t="s">
        <v>939</v>
      </c>
      <c r="G59" s="255" t="s">
        <v>40</v>
      </c>
      <c r="H59" s="255" t="s">
        <v>191</v>
      </c>
      <c r="I59" s="255" t="s">
        <v>40</v>
      </c>
      <c r="J59" s="255" t="s">
        <v>40</v>
      </c>
      <c r="K59" s="255" t="s">
        <v>40</v>
      </c>
      <c r="L59" s="255" t="s">
        <v>40</v>
      </c>
      <c r="M59" s="255" t="s">
        <v>40</v>
      </c>
      <c r="N59" s="255" t="s">
        <v>940</v>
      </c>
      <c r="O59" s="255">
        <v>-1</v>
      </c>
      <c r="P59" s="255">
        <v>70897087</v>
      </c>
      <c r="Q59" s="255">
        <v>0.22197800000000001</v>
      </c>
      <c r="R59" s="255">
        <v>3</v>
      </c>
      <c r="S59" s="56">
        <v>3</v>
      </c>
      <c r="T59" s="56">
        <v>645</v>
      </c>
      <c r="U59" s="264">
        <f t="shared" si="0"/>
        <v>4.6511627906976744E-3</v>
      </c>
      <c r="V59" s="255" t="s">
        <v>41</v>
      </c>
      <c r="W59" s="73" t="s">
        <v>941</v>
      </c>
      <c r="Y59" s="255"/>
    </row>
    <row r="60" spans="1:25" x14ac:dyDescent="0.2">
      <c r="A60" s="255" t="s">
        <v>942</v>
      </c>
      <c r="B60" s="255" t="s">
        <v>782</v>
      </c>
      <c r="C60" s="255" t="s">
        <v>121</v>
      </c>
      <c r="D60" s="255" t="s">
        <v>81</v>
      </c>
      <c r="E60" s="265" t="s">
        <v>7</v>
      </c>
      <c r="F60" s="255" t="s">
        <v>939</v>
      </c>
      <c r="G60" s="255" t="s">
        <v>400</v>
      </c>
      <c r="H60" s="255" t="s">
        <v>40</v>
      </c>
      <c r="I60" s="255" t="s">
        <v>397</v>
      </c>
      <c r="J60" s="255" t="s">
        <v>398</v>
      </c>
      <c r="K60" s="255" t="s">
        <v>399</v>
      </c>
      <c r="L60" s="255" t="s">
        <v>137</v>
      </c>
      <c r="M60" s="255" t="s">
        <v>138</v>
      </c>
      <c r="N60" s="255" t="s">
        <v>40</v>
      </c>
      <c r="O60" s="255">
        <v>-1</v>
      </c>
      <c r="P60" s="255">
        <v>70926284</v>
      </c>
      <c r="Q60" s="255">
        <v>0.160494</v>
      </c>
      <c r="R60" s="255">
        <v>1</v>
      </c>
      <c r="S60" s="56">
        <v>1</v>
      </c>
      <c r="T60" s="56">
        <v>632</v>
      </c>
      <c r="U60" s="264">
        <f t="shared" si="0"/>
        <v>1.5822784810126582E-3</v>
      </c>
      <c r="V60" s="56" t="s">
        <v>122</v>
      </c>
      <c r="W60" s="73" t="s">
        <v>401</v>
      </c>
      <c r="Y60" s="255"/>
    </row>
    <row r="61" spans="1:25" x14ac:dyDescent="0.2">
      <c r="A61" s="255" t="s">
        <v>943</v>
      </c>
      <c r="B61" s="255" t="s">
        <v>782</v>
      </c>
      <c r="C61" s="255" t="s">
        <v>121</v>
      </c>
      <c r="D61" s="255" t="s">
        <v>81</v>
      </c>
      <c r="E61" s="265" t="s">
        <v>7</v>
      </c>
      <c r="F61" s="255" t="s">
        <v>939</v>
      </c>
      <c r="G61" s="255" t="s">
        <v>405</v>
      </c>
      <c r="H61" s="255" t="s">
        <v>40</v>
      </c>
      <c r="I61" s="255" t="s">
        <v>402</v>
      </c>
      <c r="J61" s="255" t="s">
        <v>403</v>
      </c>
      <c r="K61" s="255" t="s">
        <v>404</v>
      </c>
      <c r="L61" s="255" t="s">
        <v>124</v>
      </c>
      <c r="M61" s="255" t="s">
        <v>125</v>
      </c>
      <c r="N61" s="255" t="s">
        <v>944</v>
      </c>
      <c r="O61" s="255">
        <v>-1</v>
      </c>
      <c r="P61" s="255">
        <v>70969959</v>
      </c>
      <c r="Q61" s="255">
        <v>0.22666700000000001</v>
      </c>
      <c r="R61" s="255">
        <v>7</v>
      </c>
      <c r="S61" s="56">
        <v>7</v>
      </c>
      <c r="T61" s="56">
        <v>602</v>
      </c>
      <c r="U61" s="264">
        <f t="shared" si="0"/>
        <v>1.1627906976744186E-2</v>
      </c>
      <c r="V61" s="56" t="s">
        <v>122</v>
      </c>
      <c r="W61" s="68" t="s">
        <v>945</v>
      </c>
      <c r="Y61" s="255"/>
    </row>
    <row r="62" spans="1:25" x14ac:dyDescent="0.2">
      <c r="A62" s="255" t="s">
        <v>946</v>
      </c>
      <c r="B62" s="255" t="s">
        <v>782</v>
      </c>
      <c r="C62" s="255" t="s">
        <v>406</v>
      </c>
      <c r="D62" s="255" t="s">
        <v>80</v>
      </c>
      <c r="E62" s="265" t="s">
        <v>7</v>
      </c>
      <c r="F62" s="255" t="s">
        <v>939</v>
      </c>
      <c r="G62" s="255" t="s">
        <v>410</v>
      </c>
      <c r="H62" s="255" t="s">
        <v>40</v>
      </c>
      <c r="I62" s="255" t="s">
        <v>407</v>
      </c>
      <c r="J62" s="255" t="s">
        <v>408</v>
      </c>
      <c r="K62" s="255" t="s">
        <v>409</v>
      </c>
      <c r="L62" s="255" t="s">
        <v>376</v>
      </c>
      <c r="M62" s="255" t="s">
        <v>411</v>
      </c>
      <c r="N62" s="255" t="s">
        <v>40</v>
      </c>
      <c r="O62" s="255">
        <v>-1</v>
      </c>
      <c r="P62" s="255">
        <v>70986509</v>
      </c>
      <c r="Q62" s="255">
        <v>0.26072600000000001</v>
      </c>
      <c r="R62" s="255">
        <v>18</v>
      </c>
      <c r="S62" s="56">
        <v>18</v>
      </c>
      <c r="T62" s="56">
        <v>582</v>
      </c>
      <c r="U62" s="264">
        <f t="shared" si="0"/>
        <v>3.0927835051546393E-2</v>
      </c>
      <c r="V62" s="56" t="s">
        <v>41</v>
      </c>
      <c r="W62" s="73" t="s">
        <v>947</v>
      </c>
      <c r="Y62" s="255"/>
    </row>
    <row r="63" spans="1:25" x14ac:dyDescent="0.2">
      <c r="A63" s="255" t="s">
        <v>948</v>
      </c>
      <c r="B63" s="255" t="s">
        <v>782</v>
      </c>
      <c r="C63" s="255" t="s">
        <v>121</v>
      </c>
      <c r="D63" s="255" t="s">
        <v>81</v>
      </c>
      <c r="E63" s="265" t="s">
        <v>7</v>
      </c>
      <c r="F63" s="255" t="s">
        <v>939</v>
      </c>
      <c r="G63" s="255" t="s">
        <v>415</v>
      </c>
      <c r="H63" s="255" t="s">
        <v>40</v>
      </c>
      <c r="I63" s="255" t="s">
        <v>412</v>
      </c>
      <c r="J63" s="255" t="s">
        <v>413</v>
      </c>
      <c r="K63" s="255" t="s">
        <v>414</v>
      </c>
      <c r="L63" s="255" t="s">
        <v>124</v>
      </c>
      <c r="M63" s="255" t="s">
        <v>125</v>
      </c>
      <c r="N63" s="255" t="s">
        <v>949</v>
      </c>
      <c r="O63" s="255">
        <v>-1</v>
      </c>
      <c r="P63" s="255">
        <v>71008518</v>
      </c>
      <c r="Q63" s="255">
        <v>0.33858300000000002</v>
      </c>
      <c r="R63" s="255">
        <v>1</v>
      </c>
      <c r="S63" s="56">
        <v>1</v>
      </c>
      <c r="T63" s="56">
        <v>636</v>
      </c>
      <c r="U63" s="264">
        <f t="shared" si="0"/>
        <v>1.5723270440251573E-3</v>
      </c>
      <c r="V63" s="56" t="s">
        <v>122</v>
      </c>
      <c r="W63" s="68" t="s">
        <v>416</v>
      </c>
      <c r="Y63" s="255"/>
    </row>
    <row r="64" spans="1:25" x14ac:dyDescent="0.2">
      <c r="A64" s="255" t="s">
        <v>950</v>
      </c>
      <c r="B64" s="255" t="s">
        <v>782</v>
      </c>
      <c r="C64" s="255" t="s">
        <v>130</v>
      </c>
      <c r="D64" s="255" t="s">
        <v>80</v>
      </c>
      <c r="E64" s="265" t="s">
        <v>7</v>
      </c>
      <c r="F64" s="255" t="s">
        <v>939</v>
      </c>
      <c r="G64" s="255" t="s">
        <v>195</v>
      </c>
      <c r="H64" s="255" t="s">
        <v>40</v>
      </c>
      <c r="I64" s="255" t="s">
        <v>192</v>
      </c>
      <c r="J64" s="255" t="s">
        <v>193</v>
      </c>
      <c r="K64" s="255" t="s">
        <v>194</v>
      </c>
      <c r="L64" s="255" t="s">
        <v>196</v>
      </c>
      <c r="M64" s="255" t="s">
        <v>197</v>
      </c>
      <c r="N64" s="255" t="s">
        <v>40</v>
      </c>
      <c r="O64" s="255">
        <v>-1</v>
      </c>
      <c r="P64" s="255">
        <v>71012833</v>
      </c>
      <c r="Q64" s="255">
        <v>0.44545499999999999</v>
      </c>
      <c r="R64" s="255">
        <v>1</v>
      </c>
      <c r="S64" s="56">
        <v>1</v>
      </c>
      <c r="T64" s="56">
        <v>624</v>
      </c>
      <c r="U64" s="264">
        <f t="shared" si="0"/>
        <v>1.6025641025641025E-3</v>
      </c>
      <c r="V64" s="255" t="s">
        <v>41</v>
      </c>
      <c r="W64" s="73" t="s">
        <v>198</v>
      </c>
      <c r="Y64" s="255"/>
    </row>
    <row r="65" spans="1:25" x14ac:dyDescent="0.2">
      <c r="A65" s="255" t="s">
        <v>951</v>
      </c>
      <c r="B65" s="255" t="s">
        <v>782</v>
      </c>
      <c r="C65" s="255" t="s">
        <v>130</v>
      </c>
      <c r="D65" s="255" t="s">
        <v>79</v>
      </c>
      <c r="E65" s="265" t="s">
        <v>7</v>
      </c>
      <c r="F65" s="255" t="s">
        <v>939</v>
      </c>
      <c r="G65" s="255" t="s">
        <v>40</v>
      </c>
      <c r="H65" s="255" t="s">
        <v>199</v>
      </c>
      <c r="I65" s="255" t="s">
        <v>40</v>
      </c>
      <c r="J65" s="255" t="s">
        <v>40</v>
      </c>
      <c r="K65" s="255" t="s">
        <v>40</v>
      </c>
      <c r="L65" s="255" t="s">
        <v>40</v>
      </c>
      <c r="M65" s="255" t="s">
        <v>40</v>
      </c>
      <c r="N65" s="255" t="s">
        <v>952</v>
      </c>
      <c r="O65" s="255">
        <v>-1</v>
      </c>
      <c r="P65" s="255">
        <v>71059285</v>
      </c>
      <c r="Q65" s="255">
        <v>0.228188</v>
      </c>
      <c r="R65" s="255">
        <v>4</v>
      </c>
      <c r="S65" s="56">
        <v>4</v>
      </c>
      <c r="T65" s="56">
        <v>521</v>
      </c>
      <c r="U65" s="264">
        <f t="shared" si="0"/>
        <v>7.677543186180422E-3</v>
      </c>
      <c r="V65" s="56" t="s">
        <v>122</v>
      </c>
      <c r="W65" s="73" t="s">
        <v>953</v>
      </c>
      <c r="Y65" s="255"/>
    </row>
    <row r="66" spans="1:25" x14ac:dyDescent="0.2">
      <c r="A66" s="255" t="s">
        <v>954</v>
      </c>
      <c r="B66" s="255" t="s">
        <v>782</v>
      </c>
      <c r="C66" s="255" t="s">
        <v>130</v>
      </c>
      <c r="D66" s="255" t="s">
        <v>79</v>
      </c>
      <c r="E66" s="265" t="s">
        <v>7</v>
      </c>
      <c r="F66" s="255" t="s">
        <v>939</v>
      </c>
      <c r="G66" s="255" t="s">
        <v>40</v>
      </c>
      <c r="H66" s="255" t="s">
        <v>200</v>
      </c>
      <c r="I66" s="255" t="s">
        <v>40</v>
      </c>
      <c r="J66" s="255" t="s">
        <v>40</v>
      </c>
      <c r="K66" s="255" t="s">
        <v>40</v>
      </c>
      <c r="L66" s="255" t="s">
        <v>40</v>
      </c>
      <c r="M66" s="255" t="s">
        <v>40</v>
      </c>
      <c r="N66" s="255" t="s">
        <v>40</v>
      </c>
      <c r="O66" s="255">
        <v>-1</v>
      </c>
      <c r="P66" s="255">
        <v>71103169</v>
      </c>
      <c r="Q66" s="255">
        <v>0.26666699999999999</v>
      </c>
      <c r="R66" s="255">
        <v>1</v>
      </c>
      <c r="S66" s="56">
        <v>1</v>
      </c>
      <c r="T66" s="56">
        <v>610</v>
      </c>
      <c r="U66" s="264">
        <f t="shared" si="0"/>
        <v>1.639344262295082E-3</v>
      </c>
      <c r="V66" s="255" t="s">
        <v>41</v>
      </c>
      <c r="W66" s="73" t="s">
        <v>201</v>
      </c>
      <c r="Y66" s="255"/>
    </row>
    <row r="67" spans="1:25" x14ac:dyDescent="0.2">
      <c r="A67" s="255" t="s">
        <v>955</v>
      </c>
      <c r="B67" s="255" t="s">
        <v>782</v>
      </c>
      <c r="C67" s="255" t="s">
        <v>121</v>
      </c>
      <c r="D67" s="255" t="s">
        <v>81</v>
      </c>
      <c r="E67" s="265" t="s">
        <v>108</v>
      </c>
      <c r="F67" s="255" t="s">
        <v>956</v>
      </c>
      <c r="G67" s="255" t="s">
        <v>459</v>
      </c>
      <c r="H67" s="255" t="s">
        <v>40</v>
      </c>
      <c r="I67" s="255" t="s">
        <v>456</v>
      </c>
      <c r="J67" s="255" t="s">
        <v>457</v>
      </c>
      <c r="K67" s="255" t="s">
        <v>458</v>
      </c>
      <c r="L67" s="255" t="s">
        <v>124</v>
      </c>
      <c r="M67" s="255" t="s">
        <v>125</v>
      </c>
      <c r="N67" s="255" t="s">
        <v>40</v>
      </c>
      <c r="O67" s="255">
        <v>-1</v>
      </c>
      <c r="P67" s="255">
        <v>70270055</v>
      </c>
      <c r="Q67" s="255">
        <v>0.16112399999999999</v>
      </c>
      <c r="R67" s="255">
        <v>14</v>
      </c>
      <c r="S67" s="56">
        <v>14</v>
      </c>
      <c r="T67" s="56">
        <v>655</v>
      </c>
      <c r="U67" s="264">
        <f t="shared" ref="U67:U97" si="1">S67/T67</f>
        <v>2.1374045801526718E-2</v>
      </c>
      <c r="V67" s="56" t="s">
        <v>122</v>
      </c>
      <c r="W67" s="68" t="s">
        <v>957</v>
      </c>
      <c r="Y67" s="255"/>
    </row>
    <row r="68" spans="1:25" x14ac:dyDescent="0.2">
      <c r="A68" s="255" t="s">
        <v>958</v>
      </c>
      <c r="B68" s="255" t="s">
        <v>782</v>
      </c>
      <c r="C68" s="255" t="s">
        <v>294</v>
      </c>
      <c r="D68" s="255" t="s">
        <v>80</v>
      </c>
      <c r="E68" s="265" t="s">
        <v>108</v>
      </c>
      <c r="F68" s="255" t="s">
        <v>956</v>
      </c>
      <c r="G68" s="255" t="s">
        <v>239</v>
      </c>
      <c r="H68" s="255" t="s">
        <v>40</v>
      </c>
      <c r="I68" s="255" t="s">
        <v>460</v>
      </c>
      <c r="J68" s="255" t="s">
        <v>461</v>
      </c>
      <c r="K68" s="255" t="s">
        <v>462</v>
      </c>
      <c r="L68" s="255" t="s">
        <v>463</v>
      </c>
      <c r="M68" s="255" t="s">
        <v>464</v>
      </c>
      <c r="N68" s="255" t="s">
        <v>40</v>
      </c>
      <c r="O68" s="255">
        <v>-1</v>
      </c>
      <c r="P68" s="255">
        <v>70279617</v>
      </c>
      <c r="Q68" s="255">
        <v>0.203038</v>
      </c>
      <c r="R68" s="255">
        <v>11</v>
      </c>
      <c r="S68" s="56">
        <v>11</v>
      </c>
      <c r="T68" s="56">
        <v>654</v>
      </c>
      <c r="U68" s="264">
        <f t="shared" si="1"/>
        <v>1.6819571865443424E-2</v>
      </c>
      <c r="V68" s="56" t="s">
        <v>122</v>
      </c>
      <c r="W68" s="68" t="s">
        <v>959</v>
      </c>
      <c r="Y68" s="255"/>
    </row>
    <row r="69" spans="1:25" x14ac:dyDescent="0.2">
      <c r="A69" s="255" t="s">
        <v>960</v>
      </c>
      <c r="B69" s="255" t="s">
        <v>782</v>
      </c>
      <c r="C69" s="255" t="s">
        <v>121</v>
      </c>
      <c r="D69" s="255" t="s">
        <v>81</v>
      </c>
      <c r="E69" s="265" t="s">
        <v>108</v>
      </c>
      <c r="F69" s="255" t="s">
        <v>956</v>
      </c>
      <c r="G69" s="255" t="s">
        <v>239</v>
      </c>
      <c r="H69" s="255" t="s">
        <v>40</v>
      </c>
      <c r="I69" s="255" t="s">
        <v>539</v>
      </c>
      <c r="J69" s="255" t="s">
        <v>540</v>
      </c>
      <c r="K69" s="255" t="s">
        <v>541</v>
      </c>
      <c r="L69" s="255" t="s">
        <v>124</v>
      </c>
      <c r="M69" s="255" t="s">
        <v>125</v>
      </c>
      <c r="N69" s="255" t="s">
        <v>40</v>
      </c>
      <c r="O69" s="255">
        <v>-1</v>
      </c>
      <c r="P69" s="255">
        <v>70280115</v>
      </c>
      <c r="Q69" s="255">
        <v>0.16986799999999999</v>
      </c>
      <c r="R69" s="56">
        <v>3</v>
      </c>
      <c r="S69" s="56">
        <v>3</v>
      </c>
      <c r="T69" s="56">
        <v>656</v>
      </c>
      <c r="U69" s="264">
        <f t="shared" si="1"/>
        <v>4.5731707317073168E-3</v>
      </c>
      <c r="V69" s="270" t="s">
        <v>613</v>
      </c>
      <c r="W69" s="73" t="s">
        <v>961</v>
      </c>
      <c r="Y69" s="255"/>
    </row>
    <row r="70" spans="1:25" x14ac:dyDescent="0.2">
      <c r="A70" s="255" t="s">
        <v>962</v>
      </c>
      <c r="B70" s="255" t="s">
        <v>782</v>
      </c>
      <c r="C70" s="255" t="s">
        <v>121</v>
      </c>
      <c r="D70" s="255" t="s">
        <v>81</v>
      </c>
      <c r="E70" s="265" t="s">
        <v>108</v>
      </c>
      <c r="F70" s="255" t="s">
        <v>956</v>
      </c>
      <c r="G70" s="255" t="s">
        <v>239</v>
      </c>
      <c r="H70" s="255" t="s">
        <v>40</v>
      </c>
      <c r="I70" s="255" t="s">
        <v>542</v>
      </c>
      <c r="J70" s="255" t="s">
        <v>543</v>
      </c>
      <c r="K70" s="255" t="s">
        <v>544</v>
      </c>
      <c r="L70" s="255" t="s">
        <v>124</v>
      </c>
      <c r="M70" s="255" t="s">
        <v>125</v>
      </c>
      <c r="N70" s="255" t="s">
        <v>40</v>
      </c>
      <c r="O70" s="255">
        <v>-1</v>
      </c>
      <c r="P70" s="255">
        <v>70281009</v>
      </c>
      <c r="Q70" s="255">
        <v>0.20483699999999999</v>
      </c>
      <c r="R70" s="255">
        <v>11</v>
      </c>
      <c r="S70" s="56">
        <v>11</v>
      </c>
      <c r="T70" s="56">
        <v>597</v>
      </c>
      <c r="U70" s="264">
        <f t="shared" si="1"/>
        <v>1.8425460636515914E-2</v>
      </c>
      <c r="V70" s="255" t="s">
        <v>122</v>
      </c>
      <c r="W70" s="73" t="s">
        <v>963</v>
      </c>
      <c r="Y70" s="255"/>
    </row>
    <row r="71" spans="1:25" x14ac:dyDescent="0.2">
      <c r="A71" s="255" t="s">
        <v>964</v>
      </c>
      <c r="B71" s="255" t="s">
        <v>782</v>
      </c>
      <c r="C71" s="255" t="s">
        <v>130</v>
      </c>
      <c r="D71" s="255" t="s">
        <v>80</v>
      </c>
      <c r="E71" s="265" t="s">
        <v>108</v>
      </c>
      <c r="F71" s="255" t="s">
        <v>956</v>
      </c>
      <c r="G71" s="255" t="s">
        <v>239</v>
      </c>
      <c r="H71" s="255" t="s">
        <v>40</v>
      </c>
      <c r="I71" s="255" t="s">
        <v>240</v>
      </c>
      <c r="J71" s="255" t="s">
        <v>241</v>
      </c>
      <c r="K71" s="255" t="s">
        <v>545</v>
      </c>
      <c r="L71" s="255" t="s">
        <v>242</v>
      </c>
      <c r="M71" s="255" t="s">
        <v>243</v>
      </c>
      <c r="N71" s="255" t="s">
        <v>40</v>
      </c>
      <c r="O71" s="255">
        <v>-1</v>
      </c>
      <c r="P71" s="255">
        <v>70281265</v>
      </c>
      <c r="Q71" s="255">
        <v>0.22303700000000001</v>
      </c>
      <c r="R71" s="255">
        <v>109</v>
      </c>
      <c r="S71" s="56">
        <v>109</v>
      </c>
      <c r="T71" s="56">
        <v>654</v>
      </c>
      <c r="U71" s="264">
        <f t="shared" si="1"/>
        <v>0.16666666666666666</v>
      </c>
      <c r="V71" s="255" t="s">
        <v>122</v>
      </c>
      <c r="W71" s="73" t="s">
        <v>965</v>
      </c>
      <c r="Y71" s="255"/>
    </row>
    <row r="72" spans="1:25" x14ac:dyDescent="0.2">
      <c r="A72" s="255" t="s">
        <v>966</v>
      </c>
      <c r="B72" s="255" t="s">
        <v>782</v>
      </c>
      <c r="C72" s="255" t="s">
        <v>121</v>
      </c>
      <c r="D72" s="255" t="s">
        <v>80</v>
      </c>
      <c r="E72" s="265" t="s">
        <v>108</v>
      </c>
      <c r="F72" s="255" t="s">
        <v>956</v>
      </c>
      <c r="G72" s="255" t="s">
        <v>239</v>
      </c>
      <c r="H72" s="255" t="s">
        <v>40</v>
      </c>
      <c r="I72" s="255" t="s">
        <v>244</v>
      </c>
      <c r="J72" s="255" t="s">
        <v>245</v>
      </c>
      <c r="K72" s="255" t="s">
        <v>246</v>
      </c>
      <c r="L72" s="255" t="s">
        <v>247</v>
      </c>
      <c r="M72" s="255" t="s">
        <v>248</v>
      </c>
      <c r="N72" s="255" t="s">
        <v>40</v>
      </c>
      <c r="O72" s="255">
        <v>-1</v>
      </c>
      <c r="P72" s="255">
        <v>70281563</v>
      </c>
      <c r="Q72" s="255">
        <v>0.19658100000000001</v>
      </c>
      <c r="R72" s="255">
        <v>3</v>
      </c>
      <c r="S72" s="56">
        <v>3</v>
      </c>
      <c r="T72" s="56">
        <v>643</v>
      </c>
      <c r="U72" s="264">
        <f t="shared" si="1"/>
        <v>4.6656298600311046E-3</v>
      </c>
      <c r="V72" s="255" t="s">
        <v>122</v>
      </c>
      <c r="W72" s="73" t="s">
        <v>967</v>
      </c>
      <c r="Y72" s="255"/>
    </row>
    <row r="73" spans="1:25" x14ac:dyDescent="0.2">
      <c r="A73" s="255" t="s">
        <v>968</v>
      </c>
      <c r="B73" s="255" t="s">
        <v>782</v>
      </c>
      <c r="C73" s="255" t="s">
        <v>127</v>
      </c>
      <c r="D73" s="255" t="s">
        <v>80</v>
      </c>
      <c r="E73" s="265" t="s">
        <v>108</v>
      </c>
      <c r="F73" s="255" t="s">
        <v>956</v>
      </c>
      <c r="G73" s="255" t="s">
        <v>239</v>
      </c>
      <c r="H73" s="255" t="s">
        <v>40</v>
      </c>
      <c r="I73" s="255" t="s">
        <v>249</v>
      </c>
      <c r="J73" s="255" t="s">
        <v>250</v>
      </c>
      <c r="K73" s="255" t="s">
        <v>251</v>
      </c>
      <c r="L73" s="255" t="s">
        <v>252</v>
      </c>
      <c r="M73" s="255" t="s">
        <v>253</v>
      </c>
      <c r="N73" s="255" t="s">
        <v>40</v>
      </c>
      <c r="O73" s="255">
        <v>-1</v>
      </c>
      <c r="P73" s="255">
        <v>70281619</v>
      </c>
      <c r="Q73" s="255">
        <v>0.19691900000000001</v>
      </c>
      <c r="R73" s="255">
        <v>5</v>
      </c>
      <c r="S73" s="56">
        <v>4</v>
      </c>
      <c r="T73" s="56">
        <v>643</v>
      </c>
      <c r="U73" s="264">
        <f t="shared" si="1"/>
        <v>6.2208398133748056E-3</v>
      </c>
      <c r="V73" s="255" t="s">
        <v>122</v>
      </c>
      <c r="W73" s="73" t="s">
        <v>19571</v>
      </c>
      <c r="Y73" s="255"/>
    </row>
    <row r="74" spans="1:25" x14ac:dyDescent="0.2">
      <c r="A74" s="255" t="s">
        <v>969</v>
      </c>
      <c r="B74" s="255" t="s">
        <v>782</v>
      </c>
      <c r="C74" s="255" t="s">
        <v>465</v>
      </c>
      <c r="D74" s="255" t="s">
        <v>80</v>
      </c>
      <c r="E74" s="265" t="s">
        <v>108</v>
      </c>
      <c r="F74" s="255" t="s">
        <v>956</v>
      </c>
      <c r="G74" s="255" t="s">
        <v>469</v>
      </c>
      <c r="H74" s="255" t="s">
        <v>40</v>
      </c>
      <c r="I74" s="255" t="s">
        <v>466</v>
      </c>
      <c r="J74" s="255" t="s">
        <v>467</v>
      </c>
      <c r="K74" s="255" t="s">
        <v>468</v>
      </c>
      <c r="L74" s="255" t="s">
        <v>470</v>
      </c>
      <c r="M74" s="255" t="s">
        <v>471</v>
      </c>
      <c r="N74" s="255" t="s">
        <v>40</v>
      </c>
      <c r="O74" s="255">
        <v>-1</v>
      </c>
      <c r="P74" s="255">
        <v>70297588</v>
      </c>
      <c r="Q74" s="255">
        <v>0.122671</v>
      </c>
      <c r="R74" s="255">
        <v>2</v>
      </c>
      <c r="S74" s="56">
        <v>2</v>
      </c>
      <c r="T74" s="56">
        <v>657</v>
      </c>
      <c r="U74" s="264">
        <f t="shared" si="1"/>
        <v>3.0441400304414001E-3</v>
      </c>
      <c r="V74" s="255" t="s">
        <v>122</v>
      </c>
      <c r="W74" s="73" t="s">
        <v>970</v>
      </c>
      <c r="Y74" s="255"/>
    </row>
    <row r="75" spans="1:25" x14ac:dyDescent="0.2">
      <c r="A75" s="255" t="s">
        <v>971</v>
      </c>
      <c r="B75" s="255" t="s">
        <v>782</v>
      </c>
      <c r="C75" s="255" t="s">
        <v>130</v>
      </c>
      <c r="D75" s="255" t="s">
        <v>81</v>
      </c>
      <c r="E75" s="265" t="s">
        <v>108</v>
      </c>
      <c r="F75" s="255" t="s">
        <v>956</v>
      </c>
      <c r="G75" s="255" t="s">
        <v>254</v>
      </c>
      <c r="H75" s="255" t="s">
        <v>40</v>
      </c>
      <c r="I75" s="255" t="s">
        <v>972</v>
      </c>
      <c r="J75" s="255" t="s">
        <v>973</v>
      </c>
      <c r="K75" s="255" t="s">
        <v>974</v>
      </c>
      <c r="L75" s="255" t="s">
        <v>206</v>
      </c>
      <c r="M75" s="255" t="s">
        <v>207</v>
      </c>
      <c r="N75" s="255" t="s">
        <v>975</v>
      </c>
      <c r="O75" s="255">
        <v>-1</v>
      </c>
      <c r="P75" s="255">
        <v>70308516</v>
      </c>
      <c r="Q75" s="255">
        <v>0.58823499999999995</v>
      </c>
      <c r="R75" s="255">
        <v>1</v>
      </c>
      <c r="S75" s="56">
        <v>1</v>
      </c>
      <c r="T75" s="56">
        <v>635</v>
      </c>
      <c r="U75" s="264">
        <f t="shared" si="1"/>
        <v>1.5748031496062992E-3</v>
      </c>
      <c r="V75" s="255" t="s">
        <v>122</v>
      </c>
      <c r="W75" s="73" t="s">
        <v>255</v>
      </c>
      <c r="Y75" s="255"/>
    </row>
    <row r="76" spans="1:25" x14ac:dyDescent="0.2">
      <c r="A76" s="255" t="s">
        <v>976</v>
      </c>
      <c r="B76" s="255" t="s">
        <v>782</v>
      </c>
      <c r="C76" s="255" t="s">
        <v>548</v>
      </c>
      <c r="D76" s="255" t="s">
        <v>78</v>
      </c>
      <c r="E76" s="265" t="s">
        <v>89</v>
      </c>
      <c r="F76" s="255" t="s">
        <v>977</v>
      </c>
      <c r="G76" s="255" t="s">
        <v>274</v>
      </c>
      <c r="H76" s="255" t="s">
        <v>552</v>
      </c>
      <c r="I76" s="255" t="s">
        <v>549</v>
      </c>
      <c r="J76" s="255" t="s">
        <v>550</v>
      </c>
      <c r="K76" s="255" t="s">
        <v>551</v>
      </c>
      <c r="L76" s="255" t="s">
        <v>40</v>
      </c>
      <c r="M76" s="255" t="s">
        <v>40</v>
      </c>
      <c r="N76" s="255" t="s">
        <v>40</v>
      </c>
      <c r="O76" s="255">
        <v>1</v>
      </c>
      <c r="P76" s="255">
        <v>74191611</v>
      </c>
      <c r="Q76" s="255">
        <v>0.67515499999999995</v>
      </c>
      <c r="R76" s="255">
        <v>653</v>
      </c>
      <c r="S76" s="56">
        <v>622</v>
      </c>
      <c r="T76" s="56">
        <v>622</v>
      </c>
      <c r="U76" s="264">
        <f t="shared" si="1"/>
        <v>1</v>
      </c>
      <c r="V76" s="255" t="s">
        <v>978</v>
      </c>
      <c r="W76" s="73" t="s">
        <v>19572</v>
      </c>
      <c r="Y76" s="255"/>
    </row>
    <row r="77" spans="1:25" x14ac:dyDescent="0.2">
      <c r="A77" s="255" t="s">
        <v>979</v>
      </c>
      <c r="B77" s="255" t="s">
        <v>782</v>
      </c>
      <c r="C77" s="255" t="s">
        <v>130</v>
      </c>
      <c r="D77" s="255" t="s">
        <v>81</v>
      </c>
      <c r="E77" s="265" t="s">
        <v>89</v>
      </c>
      <c r="F77" s="255" t="s">
        <v>977</v>
      </c>
      <c r="G77" s="255" t="s">
        <v>488</v>
      </c>
      <c r="H77" s="255" t="s">
        <v>40</v>
      </c>
      <c r="I77" s="255" t="s">
        <v>485</v>
      </c>
      <c r="J77" s="255" t="s">
        <v>486</v>
      </c>
      <c r="K77" s="255" t="s">
        <v>487</v>
      </c>
      <c r="L77" s="255" t="s">
        <v>137</v>
      </c>
      <c r="M77" s="255" t="s">
        <v>138</v>
      </c>
      <c r="N77" s="255" t="s">
        <v>40</v>
      </c>
      <c r="O77" s="255">
        <v>1</v>
      </c>
      <c r="P77" s="255">
        <v>74202994</v>
      </c>
      <c r="Q77" s="255">
        <v>0.159884</v>
      </c>
      <c r="R77" s="255">
        <v>3</v>
      </c>
      <c r="S77" s="56">
        <v>3</v>
      </c>
      <c r="T77" s="56">
        <v>620</v>
      </c>
      <c r="U77" s="264">
        <f t="shared" si="1"/>
        <v>4.8387096774193551E-3</v>
      </c>
      <c r="V77" s="56" t="s">
        <v>980</v>
      </c>
      <c r="W77" s="73" t="s">
        <v>489</v>
      </c>
      <c r="Y77" s="255"/>
    </row>
    <row r="78" spans="1:25" x14ac:dyDescent="0.2">
      <c r="A78" s="255" t="s">
        <v>981</v>
      </c>
      <c r="B78" s="255" t="s">
        <v>782</v>
      </c>
      <c r="C78" s="255" t="s">
        <v>121</v>
      </c>
      <c r="D78" s="255" t="s">
        <v>81</v>
      </c>
      <c r="E78" s="265" t="s">
        <v>90</v>
      </c>
      <c r="F78" s="255" t="s">
        <v>982</v>
      </c>
      <c r="G78" s="255" t="s">
        <v>153</v>
      </c>
      <c r="H78" s="255" t="s">
        <v>40</v>
      </c>
      <c r="I78" s="255" t="s">
        <v>508</v>
      </c>
      <c r="J78" s="255" t="s">
        <v>983</v>
      </c>
      <c r="K78" s="255" t="s">
        <v>984</v>
      </c>
      <c r="L78" s="255" t="s">
        <v>154</v>
      </c>
      <c r="M78" s="255" t="s">
        <v>155</v>
      </c>
      <c r="N78" s="255" t="s">
        <v>985</v>
      </c>
      <c r="O78" s="255">
        <v>1</v>
      </c>
      <c r="P78" s="255">
        <v>47087244</v>
      </c>
      <c r="Q78" s="255">
        <v>0.31578899999999999</v>
      </c>
      <c r="R78" s="255">
        <v>1</v>
      </c>
      <c r="S78" s="56">
        <v>1</v>
      </c>
      <c r="T78" s="56">
        <v>623</v>
      </c>
      <c r="U78" s="264">
        <f t="shared" si="1"/>
        <v>1.6051364365971107E-3</v>
      </c>
      <c r="V78" s="255" t="s">
        <v>122</v>
      </c>
      <c r="W78" s="73" t="s">
        <v>156</v>
      </c>
      <c r="Y78" s="255"/>
    </row>
    <row r="79" spans="1:25" x14ac:dyDescent="0.2">
      <c r="A79" s="255" t="s">
        <v>986</v>
      </c>
      <c r="B79" s="255" t="s">
        <v>782</v>
      </c>
      <c r="C79" s="255" t="s">
        <v>365</v>
      </c>
      <c r="D79" s="255" t="s">
        <v>80</v>
      </c>
      <c r="E79" s="265" t="s">
        <v>90</v>
      </c>
      <c r="F79" s="255" t="s">
        <v>982</v>
      </c>
      <c r="G79" s="255" t="s">
        <v>153</v>
      </c>
      <c r="H79" s="255" t="s">
        <v>40</v>
      </c>
      <c r="I79" s="255" t="s">
        <v>366</v>
      </c>
      <c r="J79" s="255" t="s">
        <v>367</v>
      </c>
      <c r="K79" s="255" t="s">
        <v>368</v>
      </c>
      <c r="L79" s="255" t="s">
        <v>369</v>
      </c>
      <c r="M79" s="255" t="s">
        <v>370</v>
      </c>
      <c r="N79" s="255" t="s">
        <v>40</v>
      </c>
      <c r="O79" s="255">
        <v>1</v>
      </c>
      <c r="P79" s="255">
        <v>47087813</v>
      </c>
      <c r="Q79" s="255">
        <v>0.191388</v>
      </c>
      <c r="R79" s="255">
        <v>2</v>
      </c>
      <c r="S79" s="56">
        <v>4</v>
      </c>
      <c r="T79" s="56">
        <v>628</v>
      </c>
      <c r="U79" s="264">
        <f t="shared" si="1"/>
        <v>6.369426751592357E-3</v>
      </c>
      <c r="V79" s="255" t="s">
        <v>122</v>
      </c>
      <c r="W79" s="73" t="s">
        <v>987</v>
      </c>
      <c r="Y79" s="255"/>
    </row>
    <row r="80" spans="1:25" x14ac:dyDescent="0.2">
      <c r="A80" s="255" t="s">
        <v>988</v>
      </c>
      <c r="B80" s="255" t="s">
        <v>782</v>
      </c>
      <c r="C80" s="255" t="s">
        <v>121</v>
      </c>
      <c r="D80" s="255" t="s">
        <v>80</v>
      </c>
      <c r="E80" s="265" t="s">
        <v>104</v>
      </c>
      <c r="F80" s="255" t="s">
        <v>989</v>
      </c>
      <c r="G80" s="255" t="s">
        <v>235</v>
      </c>
      <c r="H80" s="255" t="s">
        <v>40</v>
      </c>
      <c r="I80" s="255" t="s">
        <v>429</v>
      </c>
      <c r="J80" s="255" t="s">
        <v>430</v>
      </c>
      <c r="K80" s="255" t="s">
        <v>431</v>
      </c>
      <c r="L80" s="255" t="s">
        <v>196</v>
      </c>
      <c r="M80" s="255" t="s">
        <v>432</v>
      </c>
      <c r="N80" s="255" t="s">
        <v>40</v>
      </c>
      <c r="O80" s="255">
        <v>1</v>
      </c>
      <c r="P80" s="255">
        <v>68830642</v>
      </c>
      <c r="Q80" s="255">
        <v>0.30452699999999999</v>
      </c>
      <c r="R80" s="255">
        <v>1</v>
      </c>
      <c r="S80" s="56">
        <v>1</v>
      </c>
      <c r="T80" s="56">
        <v>644</v>
      </c>
      <c r="U80" s="264">
        <f t="shared" si="1"/>
        <v>1.5527950310559005E-3</v>
      </c>
      <c r="V80" s="255" t="s">
        <v>122</v>
      </c>
      <c r="W80" s="73" t="s">
        <v>433</v>
      </c>
      <c r="Y80" s="255"/>
    </row>
    <row r="81" spans="1:25" x14ac:dyDescent="0.2">
      <c r="A81" s="255" t="s">
        <v>990</v>
      </c>
      <c r="B81" s="255" t="s">
        <v>782</v>
      </c>
      <c r="C81" s="255" t="s">
        <v>130</v>
      </c>
      <c r="D81" s="255" t="s">
        <v>80</v>
      </c>
      <c r="E81" s="265" t="s">
        <v>104</v>
      </c>
      <c r="F81" s="255" t="s">
        <v>989</v>
      </c>
      <c r="G81" s="255" t="s">
        <v>179</v>
      </c>
      <c r="H81" s="255" t="s">
        <v>40</v>
      </c>
      <c r="I81" s="255" t="s">
        <v>434</v>
      </c>
      <c r="J81" s="255" t="s">
        <v>435</v>
      </c>
      <c r="K81" s="255" t="s">
        <v>436</v>
      </c>
      <c r="L81" s="255" t="s">
        <v>325</v>
      </c>
      <c r="M81" s="255" t="s">
        <v>437</v>
      </c>
      <c r="N81" s="255" t="s">
        <v>40</v>
      </c>
      <c r="O81" s="255">
        <v>1</v>
      </c>
      <c r="P81" s="255">
        <v>68840812</v>
      </c>
      <c r="Q81" s="255">
        <v>0.240143</v>
      </c>
      <c r="R81" s="255">
        <v>2</v>
      </c>
      <c r="S81" s="56">
        <v>2</v>
      </c>
      <c r="T81" s="56">
        <v>648</v>
      </c>
      <c r="U81" s="264">
        <f t="shared" si="1"/>
        <v>3.0864197530864196E-3</v>
      </c>
      <c r="V81" s="255" t="s">
        <v>122</v>
      </c>
      <c r="W81" s="73" t="s">
        <v>991</v>
      </c>
      <c r="Y81" s="255"/>
    </row>
    <row r="82" spans="1:25" x14ac:dyDescent="0.2">
      <c r="A82" s="255" t="s">
        <v>992</v>
      </c>
      <c r="B82" s="255" t="s">
        <v>782</v>
      </c>
      <c r="C82" s="255" t="s">
        <v>221</v>
      </c>
      <c r="D82" s="255" t="s">
        <v>78</v>
      </c>
      <c r="E82" s="265" t="s">
        <v>104</v>
      </c>
      <c r="F82" s="255" t="s">
        <v>989</v>
      </c>
      <c r="G82" s="255" t="s">
        <v>40</v>
      </c>
      <c r="H82" s="255" t="s">
        <v>222</v>
      </c>
      <c r="I82" s="255" t="s">
        <v>40</v>
      </c>
      <c r="J82" s="255" t="s">
        <v>40</v>
      </c>
      <c r="K82" s="255" t="s">
        <v>40</v>
      </c>
      <c r="L82" s="255" t="s">
        <v>40</v>
      </c>
      <c r="M82" s="255" t="s">
        <v>40</v>
      </c>
      <c r="N82" s="255" t="s">
        <v>40</v>
      </c>
      <c r="O82" s="255">
        <v>1</v>
      </c>
      <c r="P82" s="255">
        <v>68849394</v>
      </c>
      <c r="Q82" s="255">
        <v>0.284856</v>
      </c>
      <c r="R82" s="255">
        <v>9</v>
      </c>
      <c r="S82" s="56">
        <v>9</v>
      </c>
      <c r="T82" s="56">
        <v>654</v>
      </c>
      <c r="U82" s="264">
        <f t="shared" si="1"/>
        <v>1.3761467889908258E-2</v>
      </c>
      <c r="V82" s="255" t="s">
        <v>223</v>
      </c>
      <c r="W82" s="73" t="s">
        <v>993</v>
      </c>
      <c r="Y82" s="255"/>
    </row>
    <row r="83" spans="1:25" x14ac:dyDescent="0.2">
      <c r="A83" s="255" t="s">
        <v>994</v>
      </c>
      <c r="B83" s="255" t="s">
        <v>782</v>
      </c>
      <c r="C83" s="255" t="s">
        <v>371</v>
      </c>
      <c r="D83" s="255" t="s">
        <v>80</v>
      </c>
      <c r="E83" s="265" t="s">
        <v>91</v>
      </c>
      <c r="F83" s="255" t="s">
        <v>995</v>
      </c>
      <c r="G83" s="255" t="s">
        <v>375</v>
      </c>
      <c r="H83" s="255" t="s">
        <v>40</v>
      </c>
      <c r="I83" s="255" t="s">
        <v>372</v>
      </c>
      <c r="J83" s="255" t="s">
        <v>373</v>
      </c>
      <c r="K83" s="255" t="s">
        <v>374</v>
      </c>
      <c r="L83" s="255" t="s">
        <v>376</v>
      </c>
      <c r="M83" s="255" t="s">
        <v>377</v>
      </c>
      <c r="N83" s="255" t="s">
        <v>40</v>
      </c>
      <c r="O83" s="255">
        <v>-1</v>
      </c>
      <c r="P83" s="255">
        <v>48751834</v>
      </c>
      <c r="Q83" s="255">
        <v>0.25367400000000001</v>
      </c>
      <c r="R83" s="255">
        <v>15</v>
      </c>
      <c r="S83" s="56">
        <v>15</v>
      </c>
      <c r="T83" s="56">
        <v>631</v>
      </c>
      <c r="U83" s="264">
        <f t="shared" si="1"/>
        <v>2.3771790808240888E-2</v>
      </c>
      <c r="V83" s="56" t="s">
        <v>122</v>
      </c>
      <c r="W83" s="73" t="s">
        <v>996</v>
      </c>
      <c r="Y83" s="255"/>
    </row>
    <row r="84" spans="1:25" x14ac:dyDescent="0.2">
      <c r="A84" s="255" t="s">
        <v>997</v>
      </c>
      <c r="B84" s="255" t="s">
        <v>782</v>
      </c>
      <c r="C84" s="255" t="s">
        <v>123</v>
      </c>
      <c r="D84" s="255" t="s">
        <v>79</v>
      </c>
      <c r="E84" s="265" t="s">
        <v>91</v>
      </c>
      <c r="F84" s="255" t="s">
        <v>995</v>
      </c>
      <c r="G84" s="255" t="s">
        <v>40</v>
      </c>
      <c r="H84" s="255" t="s">
        <v>378</v>
      </c>
      <c r="I84" s="255" t="s">
        <v>40</v>
      </c>
      <c r="J84" s="255" t="s">
        <v>40</v>
      </c>
      <c r="K84" s="255" t="s">
        <v>40</v>
      </c>
      <c r="L84" s="255" t="s">
        <v>40</v>
      </c>
      <c r="M84" s="255" t="s">
        <v>40</v>
      </c>
      <c r="N84" s="255" t="s">
        <v>40</v>
      </c>
      <c r="O84" s="255">
        <v>-1</v>
      </c>
      <c r="P84" s="255">
        <v>48798639</v>
      </c>
      <c r="Q84" s="255">
        <v>0.33333299999999999</v>
      </c>
      <c r="R84" s="255">
        <v>1</v>
      </c>
      <c r="S84" s="56">
        <v>1</v>
      </c>
      <c r="T84" s="56">
        <v>575</v>
      </c>
      <c r="U84" s="264">
        <f t="shared" si="1"/>
        <v>1.7391304347826088E-3</v>
      </c>
      <c r="V84" s="56" t="s">
        <v>91</v>
      </c>
      <c r="W84" s="73" t="s">
        <v>379</v>
      </c>
      <c r="Y84" s="255"/>
    </row>
    <row r="85" spans="1:25" x14ac:dyDescent="0.2">
      <c r="A85" s="255" t="s">
        <v>998</v>
      </c>
      <c r="B85" s="255" t="s">
        <v>782</v>
      </c>
      <c r="C85" s="255" t="s">
        <v>121</v>
      </c>
      <c r="D85" s="255" t="s">
        <v>81</v>
      </c>
      <c r="E85" s="265" t="s">
        <v>11</v>
      </c>
      <c r="F85" s="255" t="s">
        <v>999</v>
      </c>
      <c r="G85" s="255" t="s">
        <v>203</v>
      </c>
      <c r="H85" s="255" t="s">
        <v>40</v>
      </c>
      <c r="I85" s="255" t="s">
        <v>536</v>
      </c>
      <c r="J85" s="255" t="s">
        <v>537</v>
      </c>
      <c r="K85" s="255" t="s">
        <v>538</v>
      </c>
      <c r="L85" s="255" t="s">
        <v>124</v>
      </c>
      <c r="M85" s="255" t="s">
        <v>125</v>
      </c>
      <c r="N85" s="255" t="s">
        <v>1000</v>
      </c>
      <c r="O85" s="255">
        <v>-1</v>
      </c>
      <c r="P85" s="255">
        <v>18533612</v>
      </c>
      <c r="Q85" s="255">
        <v>0.48470400000000002</v>
      </c>
      <c r="R85" s="255">
        <v>657</v>
      </c>
      <c r="S85" s="56">
        <v>656</v>
      </c>
      <c r="T85" s="56">
        <v>656</v>
      </c>
      <c r="U85" s="264">
        <f t="shared" si="1"/>
        <v>1</v>
      </c>
      <c r="V85" s="255" t="s">
        <v>27</v>
      </c>
      <c r="W85" s="73" t="s">
        <v>19573</v>
      </c>
      <c r="Y85" s="255"/>
    </row>
    <row r="86" spans="1:25" x14ac:dyDescent="0.2">
      <c r="A86" s="255" t="s">
        <v>1001</v>
      </c>
      <c r="B86" s="255" t="s">
        <v>782</v>
      </c>
      <c r="C86" s="255" t="s">
        <v>130</v>
      </c>
      <c r="D86" s="255" t="s">
        <v>81</v>
      </c>
      <c r="E86" s="265" t="s">
        <v>102</v>
      </c>
      <c r="F86" s="255" t="s">
        <v>1002</v>
      </c>
      <c r="G86" s="255" t="s">
        <v>153</v>
      </c>
      <c r="H86" s="255" t="s">
        <v>40</v>
      </c>
      <c r="I86" s="255" t="s">
        <v>453</v>
      </c>
      <c r="J86" s="255" t="s">
        <v>454</v>
      </c>
      <c r="K86" s="255" t="s">
        <v>455</v>
      </c>
      <c r="L86" s="255" t="s">
        <v>137</v>
      </c>
      <c r="M86" s="255" t="s">
        <v>138</v>
      </c>
      <c r="N86" s="255" t="s">
        <v>40</v>
      </c>
      <c r="O86" s="255">
        <v>1</v>
      </c>
      <c r="P86" s="255">
        <v>69337361</v>
      </c>
      <c r="Q86" s="255">
        <v>0.27967999999999998</v>
      </c>
      <c r="R86" s="255">
        <v>8</v>
      </c>
      <c r="S86" s="56">
        <v>8</v>
      </c>
      <c r="T86" s="56">
        <v>650</v>
      </c>
      <c r="U86" s="264">
        <f t="shared" si="1"/>
        <v>1.2307692307692308E-2</v>
      </c>
      <c r="V86" s="56" t="s">
        <v>122</v>
      </c>
      <c r="W86" s="68" t="s">
        <v>1003</v>
      </c>
      <c r="Y86" s="255"/>
    </row>
    <row r="87" spans="1:25" x14ac:dyDescent="0.2">
      <c r="A87" s="255" t="s">
        <v>1005</v>
      </c>
      <c r="B87" s="255" t="s">
        <v>782</v>
      </c>
      <c r="C87" s="255" t="s">
        <v>231</v>
      </c>
      <c r="D87" s="255" t="s">
        <v>80</v>
      </c>
      <c r="E87" s="265" t="s">
        <v>103</v>
      </c>
      <c r="F87" s="255" t="s">
        <v>1006</v>
      </c>
      <c r="G87" s="255" t="s">
        <v>235</v>
      </c>
      <c r="H87" s="255" t="s">
        <v>40</v>
      </c>
      <c r="I87" s="255" t="s">
        <v>232</v>
      </c>
      <c r="J87" s="255" t="s">
        <v>233</v>
      </c>
      <c r="K87" s="255" t="s">
        <v>234</v>
      </c>
      <c r="L87" s="255" t="s">
        <v>236</v>
      </c>
      <c r="M87" s="255" t="s">
        <v>237</v>
      </c>
      <c r="N87" s="255" t="s">
        <v>40</v>
      </c>
      <c r="O87" s="255">
        <v>1</v>
      </c>
      <c r="P87" s="255">
        <v>70238661</v>
      </c>
      <c r="Q87" s="255">
        <v>0.208955</v>
      </c>
      <c r="R87" s="255">
        <v>1</v>
      </c>
      <c r="S87" s="56">
        <v>1</v>
      </c>
      <c r="T87" s="56">
        <v>651</v>
      </c>
      <c r="U87" s="264">
        <f t="shared" si="1"/>
        <v>1.5360983102918587E-3</v>
      </c>
      <c r="V87" s="56" t="s">
        <v>122</v>
      </c>
      <c r="W87" s="68" t="s">
        <v>238</v>
      </c>
      <c r="Y87" s="255"/>
    </row>
    <row r="88" spans="1:25" x14ac:dyDescent="0.2">
      <c r="A88" s="34" t="s">
        <v>763</v>
      </c>
      <c r="B88" s="34" t="s">
        <v>764</v>
      </c>
      <c r="C88" s="34" t="s">
        <v>123</v>
      </c>
      <c r="D88" s="34" t="s">
        <v>79</v>
      </c>
      <c r="E88" s="271" t="s">
        <v>86</v>
      </c>
      <c r="F88" s="34" t="s">
        <v>765</v>
      </c>
      <c r="G88" s="272" t="s">
        <v>40</v>
      </c>
      <c r="H88" s="272" t="s">
        <v>766</v>
      </c>
      <c r="I88" s="272" t="s">
        <v>40</v>
      </c>
      <c r="J88" s="272" t="s">
        <v>40</v>
      </c>
      <c r="K88" s="272" t="s">
        <v>40</v>
      </c>
      <c r="L88" s="272" t="s">
        <v>40</v>
      </c>
      <c r="M88" s="272" t="s">
        <v>40</v>
      </c>
      <c r="N88" s="34" t="s">
        <v>767</v>
      </c>
      <c r="O88" s="34">
        <v>1</v>
      </c>
      <c r="P88" s="34">
        <v>206343010</v>
      </c>
      <c r="Q88" s="34">
        <v>0.19480500000000001</v>
      </c>
      <c r="R88" s="34">
        <v>3</v>
      </c>
      <c r="S88" s="273">
        <v>3</v>
      </c>
      <c r="T88" s="273">
        <v>643</v>
      </c>
      <c r="U88" s="264">
        <f t="shared" si="1"/>
        <v>4.6656298600311046E-3</v>
      </c>
      <c r="V88" s="34" t="s">
        <v>122</v>
      </c>
      <c r="W88" s="32" t="s">
        <v>1012</v>
      </c>
      <c r="Y88" s="255"/>
    </row>
    <row r="89" spans="1:25" x14ac:dyDescent="0.2">
      <c r="A89" s="34" t="s">
        <v>768</v>
      </c>
      <c r="B89" s="34" t="s">
        <v>764</v>
      </c>
      <c r="C89" s="34" t="s">
        <v>121</v>
      </c>
      <c r="D89" s="34" t="s">
        <v>80</v>
      </c>
      <c r="E89" s="271" t="s">
        <v>86</v>
      </c>
      <c r="F89" s="34" t="s">
        <v>765</v>
      </c>
      <c r="G89" s="272" t="s">
        <v>769</v>
      </c>
      <c r="H89" s="272" t="s">
        <v>40</v>
      </c>
      <c r="I89" s="272" t="s">
        <v>770</v>
      </c>
      <c r="J89" s="272" t="s">
        <v>771</v>
      </c>
      <c r="K89" s="272" t="s">
        <v>772</v>
      </c>
      <c r="L89" s="272" t="s">
        <v>773</v>
      </c>
      <c r="M89" s="272" t="s">
        <v>774</v>
      </c>
      <c r="N89" s="34" t="s">
        <v>40</v>
      </c>
      <c r="O89" s="34">
        <v>1</v>
      </c>
      <c r="P89" s="34">
        <v>206401608</v>
      </c>
      <c r="Q89" s="34">
        <v>0.12605</v>
      </c>
      <c r="R89" s="34">
        <v>2</v>
      </c>
      <c r="S89" s="273">
        <v>2</v>
      </c>
      <c r="T89" s="273">
        <v>654</v>
      </c>
      <c r="U89" s="264">
        <f t="shared" si="1"/>
        <v>3.0581039755351682E-3</v>
      </c>
      <c r="V89" s="34" t="s">
        <v>122</v>
      </c>
      <c r="W89" s="32" t="s">
        <v>1013</v>
      </c>
      <c r="Y89" s="255"/>
    </row>
    <row r="90" spans="1:25" x14ac:dyDescent="0.2">
      <c r="A90" s="34" t="s">
        <v>775</v>
      </c>
      <c r="B90" s="34" t="s">
        <v>764</v>
      </c>
      <c r="C90" s="34" t="s">
        <v>123</v>
      </c>
      <c r="D90" s="34" t="s">
        <v>78</v>
      </c>
      <c r="E90" s="271" t="s">
        <v>86</v>
      </c>
      <c r="F90" s="34" t="s">
        <v>765</v>
      </c>
      <c r="G90" s="272" t="s">
        <v>40</v>
      </c>
      <c r="H90" s="272" t="s">
        <v>776</v>
      </c>
      <c r="I90" s="272" t="s">
        <v>40</v>
      </c>
      <c r="J90" s="272" t="s">
        <v>40</v>
      </c>
      <c r="K90" s="272" t="s">
        <v>40</v>
      </c>
      <c r="L90" s="272" t="s">
        <v>40</v>
      </c>
      <c r="M90" s="272" t="s">
        <v>40</v>
      </c>
      <c r="N90" s="34" t="s">
        <v>40</v>
      </c>
      <c r="O90" s="34">
        <v>1</v>
      </c>
      <c r="P90" s="34">
        <v>206406376</v>
      </c>
      <c r="Q90" s="34">
        <v>0.106155</v>
      </c>
      <c r="R90" s="34">
        <v>3</v>
      </c>
      <c r="S90" s="273">
        <v>3</v>
      </c>
      <c r="T90" s="273">
        <v>658</v>
      </c>
      <c r="U90" s="264">
        <f t="shared" si="1"/>
        <v>4.559270516717325E-3</v>
      </c>
      <c r="V90" s="34" t="s">
        <v>777</v>
      </c>
      <c r="W90" s="32" t="s">
        <v>1014</v>
      </c>
      <c r="Y90" s="255"/>
    </row>
    <row r="91" spans="1:25" x14ac:dyDescent="0.2">
      <c r="A91" s="255" t="s">
        <v>830</v>
      </c>
      <c r="B91" s="255" t="s">
        <v>782</v>
      </c>
      <c r="C91" s="255" t="s">
        <v>123</v>
      </c>
      <c r="D91" s="255" t="s">
        <v>80</v>
      </c>
      <c r="E91" s="265" t="s">
        <v>2998</v>
      </c>
      <c r="F91" s="255" t="s">
        <v>831</v>
      </c>
      <c r="G91" s="255" t="s">
        <v>284</v>
      </c>
      <c r="H91" s="255" t="s">
        <v>40</v>
      </c>
      <c r="I91" s="255" t="s">
        <v>281</v>
      </c>
      <c r="J91" s="255" t="s">
        <v>282</v>
      </c>
      <c r="K91" s="255" t="s">
        <v>283</v>
      </c>
      <c r="L91" s="255" t="s">
        <v>285</v>
      </c>
      <c r="M91" s="255" t="s">
        <v>286</v>
      </c>
      <c r="N91" s="255" t="s">
        <v>40</v>
      </c>
      <c r="O91" s="255">
        <v>1</v>
      </c>
      <c r="P91" s="255">
        <v>143417338</v>
      </c>
      <c r="Q91" s="255">
        <v>0.66666700000000001</v>
      </c>
      <c r="R91" s="255">
        <v>1</v>
      </c>
      <c r="S91" s="56">
        <v>1</v>
      </c>
      <c r="T91" s="56">
        <v>412</v>
      </c>
      <c r="U91" s="264">
        <f t="shared" si="1"/>
        <v>2.4271844660194173E-3</v>
      </c>
      <c r="V91" s="255" t="s">
        <v>122</v>
      </c>
      <c r="W91" s="73" t="s">
        <v>287</v>
      </c>
      <c r="Y91" s="255"/>
    </row>
    <row r="92" spans="1:25" x14ac:dyDescent="0.2">
      <c r="A92" s="56" t="s">
        <v>832</v>
      </c>
      <c r="B92" s="56" t="s">
        <v>782</v>
      </c>
      <c r="C92" s="56" t="s">
        <v>288</v>
      </c>
      <c r="D92" s="56" t="s">
        <v>80</v>
      </c>
      <c r="E92" s="265" t="s">
        <v>2998</v>
      </c>
      <c r="F92" s="56" t="s">
        <v>831</v>
      </c>
      <c r="G92" s="56" t="s">
        <v>284</v>
      </c>
      <c r="H92" s="56" t="s">
        <v>40</v>
      </c>
      <c r="I92" s="56" t="s">
        <v>289</v>
      </c>
      <c r="J92" s="56" t="s">
        <v>290</v>
      </c>
      <c r="K92" s="56" t="s">
        <v>291</v>
      </c>
      <c r="L92" s="56" t="s">
        <v>292</v>
      </c>
      <c r="M92" s="56" t="s">
        <v>293</v>
      </c>
      <c r="N92" s="56" t="s">
        <v>40</v>
      </c>
      <c r="O92" s="56">
        <v>1</v>
      </c>
      <c r="P92" s="56">
        <v>143417403</v>
      </c>
      <c r="Q92" s="56">
        <v>0.25866600000000001</v>
      </c>
      <c r="R92" s="56">
        <v>93</v>
      </c>
      <c r="S92" s="56">
        <v>93</v>
      </c>
      <c r="T92" s="56">
        <v>634</v>
      </c>
      <c r="U92" s="264">
        <f t="shared" si="1"/>
        <v>0.14668769716088328</v>
      </c>
      <c r="V92" s="56" t="s">
        <v>122</v>
      </c>
      <c r="W92" s="68" t="s">
        <v>833</v>
      </c>
      <c r="Y92" s="255"/>
    </row>
    <row r="93" spans="1:25" x14ac:dyDescent="0.2">
      <c r="A93" s="255" t="s">
        <v>834</v>
      </c>
      <c r="B93" s="255" t="s">
        <v>782</v>
      </c>
      <c r="C93" s="255" t="s">
        <v>294</v>
      </c>
      <c r="D93" s="255" t="s">
        <v>80</v>
      </c>
      <c r="E93" s="265" t="s">
        <v>2998</v>
      </c>
      <c r="F93" s="255" t="s">
        <v>831</v>
      </c>
      <c r="G93" s="255" t="s">
        <v>297</v>
      </c>
      <c r="H93" s="255" t="s">
        <v>40</v>
      </c>
      <c r="I93" s="255" t="s">
        <v>295</v>
      </c>
      <c r="J93" s="255" t="s">
        <v>296</v>
      </c>
      <c r="K93" s="255" t="s">
        <v>835</v>
      </c>
      <c r="L93" s="255" t="s">
        <v>298</v>
      </c>
      <c r="M93" s="255" t="s">
        <v>299</v>
      </c>
      <c r="N93" s="255" t="s">
        <v>40</v>
      </c>
      <c r="O93" s="255">
        <v>1</v>
      </c>
      <c r="P93" s="255">
        <v>143419856</v>
      </c>
      <c r="Q93" s="255">
        <v>0.26785700000000001</v>
      </c>
      <c r="R93" s="255">
        <v>1</v>
      </c>
      <c r="S93" s="56">
        <v>1</v>
      </c>
      <c r="T93" s="56">
        <v>637</v>
      </c>
      <c r="U93" s="264">
        <f t="shared" si="1"/>
        <v>1.5698587127158557E-3</v>
      </c>
      <c r="V93" s="255" t="s">
        <v>122</v>
      </c>
      <c r="W93" s="73" t="s">
        <v>300</v>
      </c>
      <c r="Y93" s="255"/>
    </row>
    <row r="94" spans="1:25" x14ac:dyDescent="0.2">
      <c r="A94" s="255" t="s">
        <v>836</v>
      </c>
      <c r="B94" s="255" t="s">
        <v>782</v>
      </c>
      <c r="C94" s="255" t="s">
        <v>130</v>
      </c>
      <c r="D94" s="255" t="s">
        <v>81</v>
      </c>
      <c r="E94" s="265" t="s">
        <v>2998</v>
      </c>
      <c r="F94" s="255" t="s">
        <v>831</v>
      </c>
      <c r="G94" s="255" t="s">
        <v>301</v>
      </c>
      <c r="H94" s="255" t="s">
        <v>40</v>
      </c>
      <c r="I94" s="255" t="s">
        <v>837</v>
      </c>
      <c r="J94" s="255" t="s">
        <v>838</v>
      </c>
      <c r="K94" s="255" t="s">
        <v>839</v>
      </c>
      <c r="L94" s="255" t="s">
        <v>137</v>
      </c>
      <c r="M94" s="255" t="s">
        <v>138</v>
      </c>
      <c r="N94" s="255" t="s">
        <v>840</v>
      </c>
      <c r="O94" s="255">
        <v>1</v>
      </c>
      <c r="P94" s="255">
        <v>143421575</v>
      </c>
      <c r="Q94" s="255">
        <v>0.48717899999999997</v>
      </c>
      <c r="R94" s="255">
        <v>1</v>
      </c>
      <c r="S94" s="56">
        <v>1</v>
      </c>
      <c r="T94" s="56">
        <v>628</v>
      </c>
      <c r="U94" s="264">
        <f t="shared" si="1"/>
        <v>1.5923566878980893E-3</v>
      </c>
      <c r="V94" s="255" t="s">
        <v>122</v>
      </c>
      <c r="W94" s="73" t="s">
        <v>302</v>
      </c>
      <c r="Y94" s="255"/>
    </row>
    <row r="95" spans="1:25" x14ac:dyDescent="0.2">
      <c r="A95" s="255" t="s">
        <v>841</v>
      </c>
      <c r="B95" s="255" t="s">
        <v>782</v>
      </c>
      <c r="C95" s="255" t="s">
        <v>130</v>
      </c>
      <c r="D95" s="255" t="s">
        <v>81</v>
      </c>
      <c r="E95" s="265" t="s">
        <v>2998</v>
      </c>
      <c r="F95" s="255" t="s">
        <v>831</v>
      </c>
      <c r="G95" s="255" t="s">
        <v>301</v>
      </c>
      <c r="H95" s="255" t="s">
        <v>40</v>
      </c>
      <c r="I95" s="255" t="s">
        <v>842</v>
      </c>
      <c r="J95" s="255" t="s">
        <v>843</v>
      </c>
      <c r="K95" s="255" t="s">
        <v>844</v>
      </c>
      <c r="L95" s="255" t="s">
        <v>137</v>
      </c>
      <c r="M95" s="255" t="s">
        <v>138</v>
      </c>
      <c r="N95" s="255" t="s">
        <v>845</v>
      </c>
      <c r="O95" s="255">
        <v>1</v>
      </c>
      <c r="P95" s="255">
        <v>143421674</v>
      </c>
      <c r="Q95" s="255">
        <v>0.55319099999999999</v>
      </c>
      <c r="R95" s="255">
        <v>1</v>
      </c>
      <c r="S95" s="56">
        <v>1</v>
      </c>
      <c r="T95" s="56">
        <v>606</v>
      </c>
      <c r="U95" s="264">
        <f t="shared" si="1"/>
        <v>1.6501650165016502E-3</v>
      </c>
      <c r="V95" s="255" t="s">
        <v>122</v>
      </c>
      <c r="W95" s="73" t="s">
        <v>303</v>
      </c>
      <c r="Y95" s="255"/>
    </row>
    <row r="96" spans="1:25" x14ac:dyDescent="0.2">
      <c r="A96" s="255" t="s">
        <v>846</v>
      </c>
      <c r="B96" s="255" t="s">
        <v>782</v>
      </c>
      <c r="C96" s="255" t="s">
        <v>130</v>
      </c>
      <c r="D96" s="255" t="s">
        <v>81</v>
      </c>
      <c r="E96" s="265" t="s">
        <v>2998</v>
      </c>
      <c r="F96" s="255" t="s">
        <v>831</v>
      </c>
      <c r="G96" s="255" t="s">
        <v>301</v>
      </c>
      <c r="H96" s="255" t="s">
        <v>40</v>
      </c>
      <c r="I96" s="255" t="s">
        <v>847</v>
      </c>
      <c r="J96" s="255" t="s">
        <v>848</v>
      </c>
      <c r="K96" s="255" t="s">
        <v>849</v>
      </c>
      <c r="L96" s="255" t="s">
        <v>124</v>
      </c>
      <c r="M96" s="255" t="s">
        <v>125</v>
      </c>
      <c r="N96" s="255" t="s">
        <v>850</v>
      </c>
      <c r="O96" s="255">
        <v>1</v>
      </c>
      <c r="P96" s="255">
        <v>143421704</v>
      </c>
      <c r="Q96" s="255">
        <v>0.46835399999999999</v>
      </c>
      <c r="R96" s="255">
        <v>1</v>
      </c>
      <c r="S96" s="56">
        <v>1</v>
      </c>
      <c r="T96" s="56">
        <v>606</v>
      </c>
      <c r="U96" s="264">
        <f t="shared" si="1"/>
        <v>1.6501650165016502E-3</v>
      </c>
      <c r="V96" s="255" t="s">
        <v>122</v>
      </c>
      <c r="W96" s="73" t="s">
        <v>304</v>
      </c>
      <c r="Y96" s="255"/>
    </row>
    <row r="97" spans="1:25" x14ac:dyDescent="0.2">
      <c r="A97" s="255" t="s">
        <v>851</v>
      </c>
      <c r="B97" s="255" t="s">
        <v>782</v>
      </c>
      <c r="C97" s="255" t="s">
        <v>499</v>
      </c>
      <c r="D97" s="255" t="s">
        <v>80</v>
      </c>
      <c r="E97" s="265" t="s">
        <v>2998</v>
      </c>
      <c r="F97" s="255" t="s">
        <v>831</v>
      </c>
      <c r="G97" s="255" t="s">
        <v>301</v>
      </c>
      <c r="H97" s="255" t="s">
        <v>40</v>
      </c>
      <c r="I97" s="255" t="s">
        <v>500</v>
      </c>
      <c r="J97" s="255" t="s">
        <v>501</v>
      </c>
      <c r="K97" s="255" t="s">
        <v>502</v>
      </c>
      <c r="L97" s="255" t="s">
        <v>503</v>
      </c>
      <c r="M97" s="255" t="s">
        <v>504</v>
      </c>
      <c r="N97" s="255" t="s">
        <v>40</v>
      </c>
      <c r="O97" s="255">
        <v>1</v>
      </c>
      <c r="P97" s="255">
        <v>143421740</v>
      </c>
      <c r="Q97" s="255">
        <v>0.401806</v>
      </c>
      <c r="R97" s="255">
        <v>4</v>
      </c>
      <c r="S97" s="56">
        <v>5</v>
      </c>
      <c r="T97" s="56">
        <v>273</v>
      </c>
      <c r="U97" s="264">
        <f t="shared" si="1"/>
        <v>1.8315018315018316E-2</v>
      </c>
      <c r="V97" s="56" t="s">
        <v>122</v>
      </c>
      <c r="W97" s="73" t="s">
        <v>852</v>
      </c>
      <c r="Y97" s="255"/>
    </row>
  </sheetData>
  <autoFilter ref="A1:W97">
    <sortState ref="A2:W108">
      <sortCondition ref="E1:E108"/>
    </sortState>
  </autoFilter>
  <pageMargins left="0.75" right="0.75" top="1" bottom="1" header="0.5" footer="0.5"/>
  <pageSetup orientation="portrait" horizontalDpi="4294967292" verticalDpi="4294967292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71"/>
  <sheetViews>
    <sheetView topLeftCell="M1" workbookViewId="0">
      <selection activeCell="Z35" sqref="Z35"/>
    </sheetView>
  </sheetViews>
  <sheetFormatPr baseColWidth="10" defaultColWidth="10.83203125" defaultRowHeight="15" x14ac:dyDescent="0.2"/>
  <cols>
    <col min="1" max="1" width="11.6640625" style="276" customWidth="1"/>
    <col min="2" max="2" width="6.33203125" style="276" bestFit="1" customWidth="1"/>
    <col min="3" max="4" width="11.6640625" style="276" bestFit="1" customWidth="1"/>
    <col min="5" max="5" width="8.33203125" style="276" customWidth="1"/>
    <col min="6" max="7" width="10.83203125" style="276"/>
    <col min="8" max="8" width="15.33203125" style="276" bestFit="1" customWidth="1"/>
    <col min="9" max="16" width="10.83203125" style="276"/>
    <col min="17" max="28" width="11" style="276" bestFit="1" customWidth="1"/>
    <col min="29" max="30" width="11" style="275" bestFit="1" customWidth="1"/>
    <col min="31" max="31" width="10.83203125" style="275"/>
    <col min="32" max="16384" width="10.83203125" style="276"/>
  </cols>
  <sheetData>
    <row r="1" spans="1:30" x14ac:dyDescent="0.2">
      <c r="A1" s="8"/>
      <c r="B1" s="1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315" t="s">
        <v>20059</v>
      </c>
      <c r="V1" s="315"/>
      <c r="W1" s="315"/>
      <c r="X1" s="315"/>
      <c r="Y1" s="315" t="s">
        <v>20060</v>
      </c>
      <c r="Z1" s="315"/>
      <c r="AA1" s="315"/>
      <c r="AB1" s="315"/>
      <c r="AC1" s="4"/>
      <c r="AD1" s="4"/>
    </row>
    <row r="2" spans="1:30" x14ac:dyDescent="0.2">
      <c r="A2" s="8" t="s">
        <v>652</v>
      </c>
      <c r="B2" s="8" t="s">
        <v>109</v>
      </c>
      <c r="C2" s="8" t="s">
        <v>110</v>
      </c>
      <c r="D2" s="8" t="s">
        <v>111</v>
      </c>
      <c r="E2" s="8" t="s">
        <v>20061</v>
      </c>
      <c r="F2" s="8" t="s">
        <v>113</v>
      </c>
      <c r="G2" s="8" t="s">
        <v>3090</v>
      </c>
      <c r="H2" s="8" t="s">
        <v>3091</v>
      </c>
      <c r="I2" s="66" t="s">
        <v>117</v>
      </c>
      <c r="J2" s="66" t="s">
        <v>118</v>
      </c>
      <c r="K2" s="66" t="s">
        <v>114</v>
      </c>
      <c r="L2" s="66" t="s">
        <v>115</v>
      </c>
      <c r="M2" s="66" t="s">
        <v>116</v>
      </c>
      <c r="N2" s="66" t="s">
        <v>119</v>
      </c>
      <c r="O2" s="8" t="s">
        <v>120</v>
      </c>
      <c r="P2" s="8" t="s">
        <v>760</v>
      </c>
      <c r="Q2" s="8" t="s">
        <v>3092</v>
      </c>
      <c r="R2" s="8" t="s">
        <v>3093</v>
      </c>
      <c r="S2" s="8" t="s">
        <v>3094</v>
      </c>
      <c r="T2" s="8" t="s">
        <v>3095</v>
      </c>
      <c r="U2" s="8" t="s">
        <v>762</v>
      </c>
      <c r="V2" s="8" t="s">
        <v>3096</v>
      </c>
      <c r="W2" s="8" t="s">
        <v>3097</v>
      </c>
      <c r="X2" s="8" t="s">
        <v>3098</v>
      </c>
      <c r="Y2" s="8" t="s">
        <v>762</v>
      </c>
      <c r="Z2" s="8" t="s">
        <v>3096</v>
      </c>
      <c r="AA2" s="8" t="s">
        <v>3097</v>
      </c>
      <c r="AB2" s="8" t="s">
        <v>3098</v>
      </c>
      <c r="AC2" s="4" t="s">
        <v>3099</v>
      </c>
      <c r="AD2" s="4" t="s">
        <v>3100</v>
      </c>
    </row>
    <row r="3" spans="1:30" x14ac:dyDescent="0.2">
      <c r="A3" s="8" t="s">
        <v>782</v>
      </c>
      <c r="B3" s="8">
        <v>1</v>
      </c>
      <c r="C3" s="8">
        <v>145765066</v>
      </c>
      <c r="D3" s="8">
        <v>145765066</v>
      </c>
      <c r="E3" s="8" t="s">
        <v>123</v>
      </c>
      <c r="F3" s="8" t="s">
        <v>3108</v>
      </c>
      <c r="G3" s="8" t="s">
        <v>3109</v>
      </c>
      <c r="H3" s="8" t="s">
        <v>92</v>
      </c>
      <c r="I3" s="66" t="s">
        <v>321</v>
      </c>
      <c r="J3" s="66" t="s">
        <v>40</v>
      </c>
      <c r="K3" s="66" t="s">
        <v>3467</v>
      </c>
      <c r="L3" s="66" t="s">
        <v>3714</v>
      </c>
      <c r="M3" s="66" t="s">
        <v>3715</v>
      </c>
      <c r="N3" s="66" t="s">
        <v>3271</v>
      </c>
      <c r="O3" s="8" t="s">
        <v>3716</v>
      </c>
      <c r="P3" s="8" t="s">
        <v>40</v>
      </c>
      <c r="Q3" s="8">
        <v>-1</v>
      </c>
      <c r="R3" s="8" t="s">
        <v>40</v>
      </c>
      <c r="S3" s="8" t="s">
        <v>40</v>
      </c>
      <c r="T3" s="8" t="s">
        <v>40</v>
      </c>
      <c r="U3" s="67">
        <v>0.25600000000000001</v>
      </c>
      <c r="V3" s="4">
        <v>2</v>
      </c>
      <c r="W3" s="4">
        <v>3427</v>
      </c>
      <c r="X3" s="67">
        <v>1E-3</v>
      </c>
      <c r="Y3" s="67">
        <v>0</v>
      </c>
      <c r="Z3" s="4">
        <v>0</v>
      </c>
      <c r="AA3" s="4">
        <v>2596</v>
      </c>
      <c r="AB3" s="67">
        <v>0</v>
      </c>
      <c r="AC3" s="4">
        <v>4.9339009999999996</v>
      </c>
      <c r="AD3" s="4">
        <v>25</v>
      </c>
    </row>
    <row r="4" spans="1:30" x14ac:dyDescent="0.2">
      <c r="A4" s="8" t="s">
        <v>782</v>
      </c>
      <c r="B4" s="8">
        <v>1</v>
      </c>
      <c r="C4" s="8">
        <v>145765079</v>
      </c>
      <c r="D4" s="8">
        <v>145765079</v>
      </c>
      <c r="E4" s="8" t="s">
        <v>127</v>
      </c>
      <c r="F4" s="8" t="s">
        <v>3101</v>
      </c>
      <c r="G4" s="8" t="s">
        <v>3102</v>
      </c>
      <c r="H4" s="8" t="s">
        <v>92</v>
      </c>
      <c r="I4" s="66" t="s">
        <v>321</v>
      </c>
      <c r="J4" s="66" t="s">
        <v>40</v>
      </c>
      <c r="K4" s="66" t="s">
        <v>3279</v>
      </c>
      <c r="L4" s="66" t="s">
        <v>3717</v>
      </c>
      <c r="M4" s="66" t="s">
        <v>3463</v>
      </c>
      <c r="N4" s="66" t="s">
        <v>3107</v>
      </c>
      <c r="O4" s="8" t="s">
        <v>3718</v>
      </c>
      <c r="P4" s="8" t="s">
        <v>40</v>
      </c>
      <c r="Q4" s="8">
        <v>-1</v>
      </c>
      <c r="R4" s="8" t="s">
        <v>40</v>
      </c>
      <c r="S4" s="8" t="s">
        <v>40</v>
      </c>
      <c r="T4" s="8" t="s">
        <v>40</v>
      </c>
      <c r="U4" s="67">
        <v>0</v>
      </c>
      <c r="V4" s="4">
        <v>0</v>
      </c>
      <c r="W4" s="4">
        <v>3427</v>
      </c>
      <c r="X4" s="67">
        <v>0</v>
      </c>
      <c r="Y4" s="67">
        <v>0.26800000000000002</v>
      </c>
      <c r="Z4" s="4">
        <v>1</v>
      </c>
      <c r="AA4" s="4">
        <v>2596</v>
      </c>
      <c r="AB4" s="67">
        <v>0</v>
      </c>
      <c r="AC4" s="4">
        <v>0.36191000000000001</v>
      </c>
      <c r="AD4" s="4">
        <v>6.2750000000000004</v>
      </c>
    </row>
    <row r="5" spans="1:30" x14ac:dyDescent="0.2">
      <c r="A5" s="8" t="s">
        <v>782</v>
      </c>
      <c r="B5" s="8">
        <v>1</v>
      </c>
      <c r="C5" s="8">
        <v>145765088</v>
      </c>
      <c r="D5" s="8">
        <v>145765088</v>
      </c>
      <c r="E5" s="8" t="s">
        <v>121</v>
      </c>
      <c r="F5" s="8" t="s">
        <v>3101</v>
      </c>
      <c r="G5" s="8" t="s">
        <v>3102</v>
      </c>
      <c r="H5" s="8" t="s">
        <v>92</v>
      </c>
      <c r="I5" s="66" t="s">
        <v>321</v>
      </c>
      <c r="J5" s="66" t="s">
        <v>40</v>
      </c>
      <c r="K5" s="66" t="s">
        <v>3452</v>
      </c>
      <c r="L5" s="66" t="s">
        <v>3464</v>
      </c>
      <c r="M5" s="66" t="s">
        <v>3465</v>
      </c>
      <c r="N5" s="66" t="s">
        <v>3107</v>
      </c>
      <c r="O5" s="8" t="s">
        <v>3719</v>
      </c>
      <c r="P5" s="8" t="s">
        <v>40</v>
      </c>
      <c r="Q5" s="8">
        <v>-1</v>
      </c>
      <c r="R5" s="8" t="s">
        <v>40</v>
      </c>
      <c r="S5" s="8" t="s">
        <v>40</v>
      </c>
      <c r="T5" s="8" t="s">
        <v>40</v>
      </c>
      <c r="U5" s="67">
        <v>0.249</v>
      </c>
      <c r="V5" s="4">
        <v>13</v>
      </c>
      <c r="W5" s="4">
        <v>3427</v>
      </c>
      <c r="X5" s="67">
        <v>4.0000000000000001E-3</v>
      </c>
      <c r="Y5" s="67">
        <v>0.24199999999999999</v>
      </c>
      <c r="Z5" s="4">
        <v>6</v>
      </c>
      <c r="AA5" s="4">
        <v>2596</v>
      </c>
      <c r="AB5" s="67">
        <v>2E-3</v>
      </c>
      <c r="AC5" s="4">
        <v>1.530878</v>
      </c>
      <c r="AD5" s="4">
        <v>13.48</v>
      </c>
    </row>
    <row r="6" spans="1:30" x14ac:dyDescent="0.2">
      <c r="A6" s="8" t="s">
        <v>782</v>
      </c>
      <c r="B6" s="8">
        <v>1</v>
      </c>
      <c r="C6" s="8">
        <v>145765093</v>
      </c>
      <c r="D6" s="8">
        <v>145765093</v>
      </c>
      <c r="E6" s="8" t="s">
        <v>121</v>
      </c>
      <c r="F6" s="8" t="s">
        <v>3108</v>
      </c>
      <c r="G6" s="8" t="s">
        <v>3109</v>
      </c>
      <c r="H6" s="8" t="s">
        <v>92</v>
      </c>
      <c r="I6" s="66" t="s">
        <v>321</v>
      </c>
      <c r="J6" s="66" t="s">
        <v>40</v>
      </c>
      <c r="K6" s="66" t="s">
        <v>3283</v>
      </c>
      <c r="L6" s="66" t="s">
        <v>3720</v>
      </c>
      <c r="M6" s="66" t="s">
        <v>3721</v>
      </c>
      <c r="N6" s="66" t="s">
        <v>3240</v>
      </c>
      <c r="O6" s="8" t="s">
        <v>3241</v>
      </c>
      <c r="P6" s="8" t="s">
        <v>40</v>
      </c>
      <c r="Q6" s="8">
        <v>-1</v>
      </c>
      <c r="R6" s="8" t="s">
        <v>40</v>
      </c>
      <c r="S6" s="8" t="s">
        <v>40</v>
      </c>
      <c r="T6" s="8" t="s">
        <v>40</v>
      </c>
      <c r="U6" s="67">
        <v>0.27100000000000002</v>
      </c>
      <c r="V6" s="4">
        <v>1</v>
      </c>
      <c r="W6" s="4">
        <v>3427</v>
      </c>
      <c r="X6" s="67">
        <v>0</v>
      </c>
      <c r="Y6" s="67">
        <v>0</v>
      </c>
      <c r="Z6" s="4">
        <v>0</v>
      </c>
      <c r="AA6" s="4">
        <v>2596</v>
      </c>
      <c r="AB6" s="67">
        <v>0</v>
      </c>
      <c r="AC6" s="4">
        <v>3.7500619999999998</v>
      </c>
      <c r="AD6" s="4">
        <v>23.3</v>
      </c>
    </row>
    <row r="7" spans="1:30" x14ac:dyDescent="0.2">
      <c r="A7" s="8" t="s">
        <v>782</v>
      </c>
      <c r="B7" s="8">
        <v>1</v>
      </c>
      <c r="C7" s="8">
        <v>145765116</v>
      </c>
      <c r="D7" s="8">
        <v>145765116</v>
      </c>
      <c r="E7" s="8" t="s">
        <v>130</v>
      </c>
      <c r="F7" s="8" t="s">
        <v>3108</v>
      </c>
      <c r="G7" s="8" t="s">
        <v>3109</v>
      </c>
      <c r="H7" s="8" t="s">
        <v>92</v>
      </c>
      <c r="I7" s="66" t="s">
        <v>321</v>
      </c>
      <c r="J7" s="66" t="s">
        <v>40</v>
      </c>
      <c r="K7" s="66" t="s">
        <v>3290</v>
      </c>
      <c r="L7" s="66" t="s">
        <v>3722</v>
      </c>
      <c r="M7" s="66" t="s">
        <v>3723</v>
      </c>
      <c r="N7" s="66" t="s">
        <v>3171</v>
      </c>
      <c r="O7" s="8" t="s">
        <v>3222</v>
      </c>
      <c r="P7" s="8" t="s">
        <v>40</v>
      </c>
      <c r="Q7" s="8">
        <v>-1</v>
      </c>
      <c r="R7" s="8" t="s">
        <v>40</v>
      </c>
      <c r="S7" s="8" t="s">
        <v>40</v>
      </c>
      <c r="T7" s="8" t="s">
        <v>40</v>
      </c>
      <c r="U7" s="67">
        <v>0.26700000000000002</v>
      </c>
      <c r="V7" s="4">
        <v>1</v>
      </c>
      <c r="W7" s="4">
        <v>3431</v>
      </c>
      <c r="X7" s="67">
        <v>0</v>
      </c>
      <c r="Y7" s="67">
        <v>0</v>
      </c>
      <c r="Z7" s="4">
        <v>0</v>
      </c>
      <c r="AA7" s="4">
        <v>2602</v>
      </c>
      <c r="AB7" s="67">
        <v>0</v>
      </c>
      <c r="AC7" s="4">
        <v>5.823855</v>
      </c>
      <c r="AD7" s="4">
        <v>27.2</v>
      </c>
    </row>
    <row r="8" spans="1:30" x14ac:dyDescent="0.2">
      <c r="A8" s="8" t="s">
        <v>782</v>
      </c>
      <c r="B8" s="8">
        <v>1</v>
      </c>
      <c r="C8" s="8">
        <v>145765167</v>
      </c>
      <c r="D8" s="8">
        <v>145765167</v>
      </c>
      <c r="E8" s="8" t="s">
        <v>130</v>
      </c>
      <c r="F8" s="8" t="s">
        <v>3108</v>
      </c>
      <c r="G8" s="8" t="s">
        <v>3109</v>
      </c>
      <c r="H8" s="8" t="s">
        <v>92</v>
      </c>
      <c r="I8" s="66" t="s">
        <v>321</v>
      </c>
      <c r="J8" s="66" t="s">
        <v>40</v>
      </c>
      <c r="K8" s="66" t="s">
        <v>3724</v>
      </c>
      <c r="L8" s="66" t="s">
        <v>3725</v>
      </c>
      <c r="M8" s="66" t="s">
        <v>3726</v>
      </c>
      <c r="N8" s="66" t="s">
        <v>3171</v>
      </c>
      <c r="O8" s="8" t="s">
        <v>3172</v>
      </c>
      <c r="P8" s="8" t="s">
        <v>3727</v>
      </c>
      <c r="Q8" s="8">
        <v>-1</v>
      </c>
      <c r="R8" s="8" t="s">
        <v>40</v>
      </c>
      <c r="S8" s="8" t="s">
        <v>40</v>
      </c>
      <c r="T8" s="8" t="s">
        <v>40</v>
      </c>
      <c r="U8" s="67">
        <v>0.251</v>
      </c>
      <c r="V8" s="4">
        <v>4</v>
      </c>
      <c r="W8" s="4">
        <v>3430</v>
      </c>
      <c r="X8" s="67">
        <v>1E-3</v>
      </c>
      <c r="Y8" s="67">
        <v>0.29399999999999998</v>
      </c>
      <c r="Z8" s="4">
        <v>1</v>
      </c>
      <c r="AA8" s="4">
        <v>2602</v>
      </c>
      <c r="AB8" s="67">
        <v>0</v>
      </c>
      <c r="AC8" s="4">
        <v>6.7993139999999999</v>
      </c>
      <c r="AD8" s="4">
        <v>32</v>
      </c>
    </row>
    <row r="9" spans="1:30" x14ac:dyDescent="0.2">
      <c r="A9" s="8" t="s">
        <v>782</v>
      </c>
      <c r="B9" s="8">
        <v>1</v>
      </c>
      <c r="C9" s="8">
        <v>145765191</v>
      </c>
      <c r="D9" s="8">
        <v>145765191</v>
      </c>
      <c r="E9" s="8" t="s">
        <v>130</v>
      </c>
      <c r="F9" s="8" t="s">
        <v>3108</v>
      </c>
      <c r="G9" s="8" t="s">
        <v>3109</v>
      </c>
      <c r="H9" s="8" t="s">
        <v>92</v>
      </c>
      <c r="I9" s="66" t="s">
        <v>321</v>
      </c>
      <c r="J9" s="66" t="s">
        <v>40</v>
      </c>
      <c r="K9" s="66" t="s">
        <v>3728</v>
      </c>
      <c r="L9" s="66" t="s">
        <v>3729</v>
      </c>
      <c r="M9" s="66" t="s">
        <v>3730</v>
      </c>
      <c r="N9" s="66" t="s">
        <v>3112</v>
      </c>
      <c r="O9" s="8" t="s">
        <v>3113</v>
      </c>
      <c r="P9" s="8" t="s">
        <v>40</v>
      </c>
      <c r="Q9" s="8">
        <v>-1</v>
      </c>
      <c r="R9" s="8" t="s">
        <v>40</v>
      </c>
      <c r="S9" s="8" t="s">
        <v>40</v>
      </c>
      <c r="T9" s="8" t="s">
        <v>40</v>
      </c>
      <c r="U9" s="67">
        <v>0</v>
      </c>
      <c r="V9" s="4">
        <v>0</v>
      </c>
      <c r="W9" s="4">
        <v>3430</v>
      </c>
      <c r="X9" s="67">
        <v>0</v>
      </c>
      <c r="Y9" s="67">
        <v>0.22500000000000001</v>
      </c>
      <c r="Z9" s="4">
        <v>1</v>
      </c>
      <c r="AA9" s="4">
        <v>2602</v>
      </c>
      <c r="AB9" s="67">
        <v>0</v>
      </c>
      <c r="AC9" s="4">
        <v>6.7467240000000004</v>
      </c>
      <c r="AD9" s="4">
        <v>32</v>
      </c>
    </row>
    <row r="10" spans="1:30" x14ac:dyDescent="0.2">
      <c r="A10" s="8" t="s">
        <v>782</v>
      </c>
      <c r="B10" s="8">
        <v>1</v>
      </c>
      <c r="C10" s="8">
        <v>145765192</v>
      </c>
      <c r="D10" s="8">
        <v>145765192</v>
      </c>
      <c r="E10" s="8" t="s">
        <v>121</v>
      </c>
      <c r="F10" s="8" t="s">
        <v>81</v>
      </c>
      <c r="G10" s="8" t="s">
        <v>3469</v>
      </c>
      <c r="H10" s="8" t="s">
        <v>92</v>
      </c>
      <c r="I10" s="66" t="s">
        <v>321</v>
      </c>
      <c r="J10" s="66" t="s">
        <v>40</v>
      </c>
      <c r="K10" s="66" t="s">
        <v>3301</v>
      </c>
      <c r="L10" s="66" t="s">
        <v>3731</v>
      </c>
      <c r="M10" s="66" t="s">
        <v>3730</v>
      </c>
      <c r="N10" s="66" t="s">
        <v>124</v>
      </c>
      <c r="O10" s="8" t="s">
        <v>125</v>
      </c>
      <c r="P10" s="8" t="s">
        <v>3732</v>
      </c>
      <c r="Q10" s="8">
        <v>-1</v>
      </c>
      <c r="R10" s="8" t="s">
        <v>40</v>
      </c>
      <c r="S10" s="8" t="s">
        <v>40</v>
      </c>
      <c r="T10" s="8" t="s">
        <v>40</v>
      </c>
      <c r="U10" s="67">
        <v>0.23699999999999999</v>
      </c>
      <c r="V10" s="4">
        <v>1</v>
      </c>
      <c r="W10" s="4">
        <v>3430</v>
      </c>
      <c r="X10" s="67">
        <v>0</v>
      </c>
      <c r="Y10" s="67">
        <v>0</v>
      </c>
      <c r="Z10" s="4">
        <v>0</v>
      </c>
      <c r="AA10" s="4">
        <v>2602</v>
      </c>
      <c r="AB10" s="67">
        <v>0</v>
      </c>
      <c r="AC10" s="4">
        <v>13.381876999999999</v>
      </c>
      <c r="AD10" s="4">
        <v>42</v>
      </c>
    </row>
    <row r="11" spans="1:30" x14ac:dyDescent="0.2">
      <c r="A11" s="8" t="s">
        <v>782</v>
      </c>
      <c r="B11" s="8">
        <v>1</v>
      </c>
      <c r="C11" s="8">
        <v>145765199</v>
      </c>
      <c r="D11" s="8">
        <v>145765199</v>
      </c>
      <c r="E11" s="8" t="s">
        <v>127</v>
      </c>
      <c r="F11" s="8" t="s">
        <v>3101</v>
      </c>
      <c r="G11" s="8" t="s">
        <v>3102</v>
      </c>
      <c r="H11" s="8" t="s">
        <v>92</v>
      </c>
      <c r="I11" s="66" t="s">
        <v>321</v>
      </c>
      <c r="J11" s="66" t="s">
        <v>40</v>
      </c>
      <c r="K11" s="66" t="s">
        <v>3312</v>
      </c>
      <c r="L11" s="66" t="s">
        <v>3733</v>
      </c>
      <c r="M11" s="66" t="s">
        <v>3734</v>
      </c>
      <c r="N11" s="66" t="s">
        <v>3126</v>
      </c>
      <c r="O11" s="8" t="s">
        <v>3183</v>
      </c>
      <c r="P11" s="8" t="s">
        <v>40</v>
      </c>
      <c r="Q11" s="8">
        <v>-1</v>
      </c>
      <c r="R11" s="8" t="s">
        <v>40</v>
      </c>
      <c r="S11" s="8" t="s">
        <v>40</v>
      </c>
      <c r="T11" s="8" t="s">
        <v>40</v>
      </c>
      <c r="U11" s="67">
        <v>0.248</v>
      </c>
      <c r="V11" s="4">
        <v>1</v>
      </c>
      <c r="W11" s="4">
        <v>3432</v>
      </c>
      <c r="X11" s="67">
        <v>0</v>
      </c>
      <c r="Y11" s="67">
        <v>0.254</v>
      </c>
      <c r="Z11" s="4">
        <v>1</v>
      </c>
      <c r="AA11" s="4">
        <v>2604</v>
      </c>
      <c r="AB11" s="67">
        <v>0</v>
      </c>
      <c r="AC11" s="4">
        <v>0.96759899999999999</v>
      </c>
      <c r="AD11" s="4">
        <v>10.47</v>
      </c>
    </row>
    <row r="12" spans="1:30" x14ac:dyDescent="0.2">
      <c r="A12" s="8" t="s">
        <v>782</v>
      </c>
      <c r="B12" s="8">
        <v>1</v>
      </c>
      <c r="C12" s="8">
        <v>145765204</v>
      </c>
      <c r="D12" s="8">
        <v>145765204</v>
      </c>
      <c r="E12" s="8" t="s">
        <v>130</v>
      </c>
      <c r="F12" s="8" t="s">
        <v>3108</v>
      </c>
      <c r="G12" s="8" t="s">
        <v>3109</v>
      </c>
      <c r="H12" s="8" t="s">
        <v>92</v>
      </c>
      <c r="I12" s="66" t="s">
        <v>321</v>
      </c>
      <c r="J12" s="66" t="s">
        <v>40</v>
      </c>
      <c r="K12" s="66" t="s">
        <v>3315</v>
      </c>
      <c r="L12" s="66" t="s">
        <v>3735</v>
      </c>
      <c r="M12" s="66" t="s">
        <v>3736</v>
      </c>
      <c r="N12" s="66" t="s">
        <v>3168</v>
      </c>
      <c r="O12" s="8" t="s">
        <v>3169</v>
      </c>
      <c r="P12" s="8" t="s">
        <v>3737</v>
      </c>
      <c r="Q12" s="8">
        <v>-1</v>
      </c>
      <c r="R12" s="8" t="s">
        <v>40</v>
      </c>
      <c r="S12" s="8" t="s">
        <v>40</v>
      </c>
      <c r="T12" s="8" t="s">
        <v>40</v>
      </c>
      <c r="U12" s="67">
        <v>0</v>
      </c>
      <c r="V12" s="4">
        <v>0</v>
      </c>
      <c r="W12" s="4">
        <v>3432</v>
      </c>
      <c r="X12" s="67">
        <v>0</v>
      </c>
      <c r="Y12" s="67">
        <v>0.25700000000000001</v>
      </c>
      <c r="Z12" s="4">
        <v>1</v>
      </c>
      <c r="AA12" s="4">
        <v>2604</v>
      </c>
      <c r="AB12" s="67">
        <v>0</v>
      </c>
      <c r="AC12" s="4">
        <v>5.8961220000000001</v>
      </c>
      <c r="AD12" s="4">
        <v>27.5</v>
      </c>
    </row>
    <row r="13" spans="1:30" x14ac:dyDescent="0.2">
      <c r="A13" s="8" t="s">
        <v>782</v>
      </c>
      <c r="B13" s="8">
        <v>1</v>
      </c>
      <c r="C13" s="8">
        <v>145765206</v>
      </c>
      <c r="D13" s="8">
        <v>145765206</v>
      </c>
      <c r="E13" s="8" t="s">
        <v>123</v>
      </c>
      <c r="F13" s="8" t="s">
        <v>3108</v>
      </c>
      <c r="G13" s="8" t="s">
        <v>3109</v>
      </c>
      <c r="H13" s="8" t="s">
        <v>92</v>
      </c>
      <c r="I13" s="66" t="s">
        <v>321</v>
      </c>
      <c r="J13" s="66" t="s">
        <v>40</v>
      </c>
      <c r="K13" s="66" t="s">
        <v>3738</v>
      </c>
      <c r="L13" s="66" t="s">
        <v>3739</v>
      </c>
      <c r="M13" s="66" t="s">
        <v>3740</v>
      </c>
      <c r="N13" s="66" t="s">
        <v>3741</v>
      </c>
      <c r="O13" s="8" t="s">
        <v>3742</v>
      </c>
      <c r="P13" s="8" t="s">
        <v>3743</v>
      </c>
      <c r="Q13" s="8">
        <v>-1</v>
      </c>
      <c r="R13" s="8" t="s">
        <v>40</v>
      </c>
      <c r="S13" s="8" t="s">
        <v>40</v>
      </c>
      <c r="T13" s="8" t="s">
        <v>40</v>
      </c>
      <c r="U13" s="67">
        <v>0.248</v>
      </c>
      <c r="V13" s="4">
        <v>19</v>
      </c>
      <c r="W13" s="4">
        <v>3432</v>
      </c>
      <c r="X13" s="67">
        <v>6.0000000000000001E-3</v>
      </c>
      <c r="Y13" s="67">
        <v>0.24199999999999999</v>
      </c>
      <c r="Z13" s="4">
        <v>14</v>
      </c>
      <c r="AA13" s="4">
        <v>2604</v>
      </c>
      <c r="AB13" s="67">
        <v>5.0000000000000001E-3</v>
      </c>
      <c r="AC13" s="4">
        <v>5.6346400000000001</v>
      </c>
      <c r="AD13" s="4">
        <v>26.6</v>
      </c>
    </row>
    <row r="14" spans="1:30" x14ac:dyDescent="0.2">
      <c r="A14" s="8" t="s">
        <v>782</v>
      </c>
      <c r="B14" s="8">
        <v>1</v>
      </c>
      <c r="C14" s="8">
        <v>145765375</v>
      </c>
      <c r="D14" s="8">
        <v>145765375</v>
      </c>
      <c r="E14" s="8" t="s">
        <v>121</v>
      </c>
      <c r="F14" s="8" t="s">
        <v>3108</v>
      </c>
      <c r="G14" s="8" t="s">
        <v>3109</v>
      </c>
      <c r="H14" s="8" t="s">
        <v>92</v>
      </c>
      <c r="I14" s="66" t="s">
        <v>3744</v>
      </c>
      <c r="J14" s="66" t="s">
        <v>40</v>
      </c>
      <c r="K14" s="66" t="s">
        <v>3464</v>
      </c>
      <c r="L14" s="66" t="s">
        <v>3745</v>
      </c>
      <c r="M14" s="66" t="s">
        <v>3605</v>
      </c>
      <c r="N14" s="66" t="s">
        <v>3746</v>
      </c>
      <c r="O14" s="8" t="s">
        <v>3747</v>
      </c>
      <c r="P14" s="8" t="s">
        <v>3748</v>
      </c>
      <c r="Q14" s="8">
        <v>-1</v>
      </c>
      <c r="R14" s="8" t="s">
        <v>40</v>
      </c>
      <c r="S14" s="8" t="s">
        <v>40</v>
      </c>
      <c r="T14" s="8" t="s">
        <v>40</v>
      </c>
      <c r="U14" s="67">
        <v>0.23599999999999999</v>
      </c>
      <c r="V14" s="4">
        <v>1</v>
      </c>
      <c r="W14" s="4">
        <v>3433</v>
      </c>
      <c r="X14" s="67">
        <v>0</v>
      </c>
      <c r="Y14" s="67">
        <v>0</v>
      </c>
      <c r="Z14" s="4">
        <v>0</v>
      </c>
      <c r="AA14" s="4">
        <v>2605</v>
      </c>
      <c r="AB14" s="67">
        <v>0</v>
      </c>
      <c r="AC14" s="4">
        <v>2.74681</v>
      </c>
      <c r="AD14" s="4">
        <v>21.1</v>
      </c>
    </row>
    <row r="15" spans="1:30" x14ac:dyDescent="0.2">
      <c r="A15" s="8" t="s">
        <v>782</v>
      </c>
      <c r="B15" s="8">
        <v>1</v>
      </c>
      <c r="C15" s="8">
        <v>145765381</v>
      </c>
      <c r="D15" s="8">
        <v>145765381</v>
      </c>
      <c r="E15" s="8" t="s">
        <v>123</v>
      </c>
      <c r="F15" s="8" t="s">
        <v>3101</v>
      </c>
      <c r="G15" s="8" t="s">
        <v>3102</v>
      </c>
      <c r="H15" s="8" t="s">
        <v>92</v>
      </c>
      <c r="I15" s="66" t="s">
        <v>3744</v>
      </c>
      <c r="J15" s="66" t="s">
        <v>40</v>
      </c>
      <c r="K15" s="66" t="s">
        <v>3749</v>
      </c>
      <c r="L15" s="66" t="s">
        <v>466</v>
      </c>
      <c r="M15" s="66" t="s">
        <v>3750</v>
      </c>
      <c r="N15" s="66" t="s">
        <v>3126</v>
      </c>
      <c r="O15" s="8" t="s">
        <v>3751</v>
      </c>
      <c r="P15" s="8" t="s">
        <v>3752</v>
      </c>
      <c r="Q15" s="8">
        <v>-1</v>
      </c>
      <c r="R15" s="8" t="s">
        <v>40</v>
      </c>
      <c r="S15" s="8" t="s">
        <v>40</v>
      </c>
      <c r="T15" s="8" t="s">
        <v>40</v>
      </c>
      <c r="U15" s="67">
        <v>0.255</v>
      </c>
      <c r="V15" s="4">
        <v>405</v>
      </c>
      <c r="W15" s="4">
        <v>3433</v>
      </c>
      <c r="X15" s="67">
        <v>0.11799999999999999</v>
      </c>
      <c r="Y15" s="67">
        <v>0.254</v>
      </c>
      <c r="Z15" s="4">
        <v>300</v>
      </c>
      <c r="AA15" s="4">
        <v>2605</v>
      </c>
      <c r="AB15" s="67">
        <v>0.115</v>
      </c>
      <c r="AC15" s="4">
        <v>0.30424099999999998</v>
      </c>
      <c r="AD15" s="4">
        <v>5.7350000000000003</v>
      </c>
    </row>
    <row r="16" spans="1:30" x14ac:dyDescent="0.2">
      <c r="A16" s="8" t="s">
        <v>782</v>
      </c>
      <c r="B16" s="8">
        <v>1</v>
      </c>
      <c r="C16" s="8">
        <v>145769446</v>
      </c>
      <c r="D16" s="8">
        <v>145769446</v>
      </c>
      <c r="E16" s="8" t="s">
        <v>130</v>
      </c>
      <c r="F16" s="8" t="s">
        <v>3108</v>
      </c>
      <c r="G16" s="8" t="s">
        <v>3109</v>
      </c>
      <c r="H16" s="8" t="s">
        <v>92</v>
      </c>
      <c r="I16" s="66" t="s">
        <v>3753</v>
      </c>
      <c r="J16" s="66" t="s">
        <v>40</v>
      </c>
      <c r="K16" s="66" t="s">
        <v>3754</v>
      </c>
      <c r="L16" s="66" t="s">
        <v>3755</v>
      </c>
      <c r="M16" s="66" t="s">
        <v>3756</v>
      </c>
      <c r="N16" s="66" t="s">
        <v>3244</v>
      </c>
      <c r="O16" s="8" t="s">
        <v>3245</v>
      </c>
      <c r="P16" s="8" t="s">
        <v>40</v>
      </c>
      <c r="Q16" s="8">
        <v>-1</v>
      </c>
      <c r="R16" s="8" t="s">
        <v>40</v>
      </c>
      <c r="S16" s="8" t="s">
        <v>40</v>
      </c>
      <c r="T16" s="8" t="s">
        <v>40</v>
      </c>
      <c r="U16" s="67">
        <v>0.254</v>
      </c>
      <c r="V16" s="4">
        <v>1</v>
      </c>
      <c r="W16" s="4">
        <v>3431</v>
      </c>
      <c r="X16" s="67">
        <v>0</v>
      </c>
      <c r="Y16" s="67">
        <v>0</v>
      </c>
      <c r="Z16" s="4">
        <v>0</v>
      </c>
      <c r="AA16" s="4">
        <v>2601</v>
      </c>
      <c r="AB16" s="67">
        <v>0</v>
      </c>
      <c r="AC16" s="4">
        <v>3.412207</v>
      </c>
      <c r="AD16" s="4">
        <v>23</v>
      </c>
    </row>
    <row r="17" spans="1:30" x14ac:dyDescent="0.2">
      <c r="A17" s="8" t="s">
        <v>782</v>
      </c>
      <c r="B17" s="8">
        <v>1</v>
      </c>
      <c r="C17" s="8">
        <v>145769468</v>
      </c>
      <c r="D17" s="8">
        <v>145769468</v>
      </c>
      <c r="E17" s="8" t="s">
        <v>121</v>
      </c>
      <c r="F17" s="8" t="s">
        <v>3101</v>
      </c>
      <c r="G17" s="8" t="s">
        <v>3102</v>
      </c>
      <c r="H17" s="8" t="s">
        <v>92</v>
      </c>
      <c r="I17" s="66" t="s">
        <v>3753</v>
      </c>
      <c r="J17" s="66" t="s">
        <v>40</v>
      </c>
      <c r="K17" s="66" t="s">
        <v>3757</v>
      </c>
      <c r="L17" s="66" t="s">
        <v>3758</v>
      </c>
      <c r="M17" s="66" t="s">
        <v>1011</v>
      </c>
      <c r="N17" s="66" t="s">
        <v>3188</v>
      </c>
      <c r="O17" s="8" t="s">
        <v>3497</v>
      </c>
      <c r="P17" s="8" t="s">
        <v>3759</v>
      </c>
      <c r="Q17" s="8">
        <v>-1</v>
      </c>
      <c r="R17" s="8" t="s">
        <v>40</v>
      </c>
      <c r="S17" s="8" t="s">
        <v>40</v>
      </c>
      <c r="T17" s="8" t="s">
        <v>40</v>
      </c>
      <c r="U17" s="67">
        <v>0.27</v>
      </c>
      <c r="V17" s="4">
        <v>260</v>
      </c>
      <c r="W17" s="4">
        <v>3431</v>
      </c>
      <c r="X17" s="67">
        <v>7.5999999999999998E-2</v>
      </c>
      <c r="Y17" s="67">
        <v>0.26400000000000001</v>
      </c>
      <c r="Z17" s="4">
        <v>197</v>
      </c>
      <c r="AA17" s="4">
        <v>2601</v>
      </c>
      <c r="AB17" s="67">
        <v>7.5999999999999998E-2</v>
      </c>
      <c r="AC17" s="4">
        <v>1.330246</v>
      </c>
      <c r="AD17" s="4">
        <v>12.43</v>
      </c>
    </row>
    <row r="18" spans="1:30" x14ac:dyDescent="0.2">
      <c r="A18" s="8" t="s">
        <v>782</v>
      </c>
      <c r="B18" s="8">
        <v>1</v>
      </c>
      <c r="C18" s="8">
        <v>145769471</v>
      </c>
      <c r="D18" s="8">
        <v>145769471</v>
      </c>
      <c r="E18" s="8" t="s">
        <v>121</v>
      </c>
      <c r="F18" s="8" t="s">
        <v>3101</v>
      </c>
      <c r="G18" s="8" t="s">
        <v>3102</v>
      </c>
      <c r="H18" s="8" t="s">
        <v>92</v>
      </c>
      <c r="I18" s="66" t="s">
        <v>3753</v>
      </c>
      <c r="J18" s="66" t="s">
        <v>40</v>
      </c>
      <c r="K18" s="66" t="s">
        <v>3760</v>
      </c>
      <c r="L18" s="66" t="s">
        <v>3495</v>
      </c>
      <c r="M18" s="66" t="s">
        <v>3496</v>
      </c>
      <c r="N18" s="66" t="s">
        <v>3107</v>
      </c>
      <c r="O18" s="8" t="s">
        <v>3150</v>
      </c>
      <c r="P18" s="8" t="s">
        <v>3761</v>
      </c>
      <c r="Q18" s="8">
        <v>-1</v>
      </c>
      <c r="R18" s="8" t="s">
        <v>40</v>
      </c>
      <c r="S18" s="8" t="s">
        <v>40</v>
      </c>
      <c r="T18" s="8" t="s">
        <v>40</v>
      </c>
      <c r="U18" s="67">
        <v>0</v>
      </c>
      <c r="V18" s="4">
        <v>0</v>
      </c>
      <c r="W18" s="4">
        <v>3431</v>
      </c>
      <c r="X18" s="67">
        <v>0</v>
      </c>
      <c r="Y18" s="67">
        <v>0.29099999999999998</v>
      </c>
      <c r="Z18" s="4">
        <v>1</v>
      </c>
      <c r="AA18" s="4">
        <v>2601</v>
      </c>
      <c r="AB18" s="67">
        <v>0</v>
      </c>
      <c r="AC18" s="4">
        <v>1.2861400000000001</v>
      </c>
      <c r="AD18" s="4">
        <v>12.2</v>
      </c>
    </row>
    <row r="19" spans="1:30" x14ac:dyDescent="0.2">
      <c r="A19" s="8" t="s">
        <v>782</v>
      </c>
      <c r="B19" s="8">
        <v>1</v>
      </c>
      <c r="C19" s="8">
        <v>145769492</v>
      </c>
      <c r="D19" s="8">
        <v>145769492</v>
      </c>
      <c r="E19" s="8" t="s">
        <v>130</v>
      </c>
      <c r="F19" s="8" t="s">
        <v>3101</v>
      </c>
      <c r="G19" s="8" t="s">
        <v>3102</v>
      </c>
      <c r="H19" s="8" t="s">
        <v>92</v>
      </c>
      <c r="I19" s="66" t="s">
        <v>3753</v>
      </c>
      <c r="J19" s="66" t="s">
        <v>40</v>
      </c>
      <c r="K19" s="66" t="s">
        <v>3745</v>
      </c>
      <c r="L19" s="66" t="s">
        <v>3762</v>
      </c>
      <c r="M19" s="66" t="s">
        <v>527</v>
      </c>
      <c r="N19" s="66" t="s">
        <v>3229</v>
      </c>
      <c r="O19" s="8" t="s">
        <v>3763</v>
      </c>
      <c r="P19" s="8" t="s">
        <v>40</v>
      </c>
      <c r="Q19" s="8">
        <v>-1</v>
      </c>
      <c r="R19" s="8" t="s">
        <v>40</v>
      </c>
      <c r="S19" s="8" t="s">
        <v>40</v>
      </c>
      <c r="T19" s="8" t="s">
        <v>40</v>
      </c>
      <c r="U19" s="67">
        <v>0.26200000000000001</v>
      </c>
      <c r="V19" s="4">
        <v>1</v>
      </c>
      <c r="W19" s="4">
        <v>3435</v>
      </c>
      <c r="X19" s="67">
        <v>0</v>
      </c>
      <c r="Y19" s="67">
        <v>0</v>
      </c>
      <c r="Z19" s="4">
        <v>0</v>
      </c>
      <c r="AA19" s="4">
        <v>2608</v>
      </c>
      <c r="AB19" s="67">
        <v>0</v>
      </c>
      <c r="AC19" s="4">
        <v>2.0328010000000001</v>
      </c>
      <c r="AD19" s="4">
        <v>16.420000000000002</v>
      </c>
    </row>
    <row r="20" spans="1:30" x14ac:dyDescent="0.2">
      <c r="A20" s="8" t="s">
        <v>782</v>
      </c>
      <c r="B20" s="8">
        <v>1</v>
      </c>
      <c r="C20" s="8">
        <v>145771653</v>
      </c>
      <c r="D20" s="8">
        <v>145771653</v>
      </c>
      <c r="E20" s="8" t="s">
        <v>127</v>
      </c>
      <c r="F20" s="8" t="s">
        <v>3101</v>
      </c>
      <c r="G20" s="8" t="s">
        <v>3102</v>
      </c>
      <c r="H20" s="8" t="s">
        <v>92</v>
      </c>
      <c r="I20" s="66" t="s">
        <v>3764</v>
      </c>
      <c r="J20" s="66" t="s">
        <v>40</v>
      </c>
      <c r="K20" s="66" t="s">
        <v>3765</v>
      </c>
      <c r="L20" s="66" t="s">
        <v>3766</v>
      </c>
      <c r="M20" s="66" t="s">
        <v>3767</v>
      </c>
      <c r="N20" s="66" t="s">
        <v>3410</v>
      </c>
      <c r="O20" s="8" t="s">
        <v>3768</v>
      </c>
      <c r="P20" s="8" t="s">
        <v>3769</v>
      </c>
      <c r="Q20" s="8">
        <v>-1</v>
      </c>
      <c r="R20" s="8" t="s">
        <v>40</v>
      </c>
      <c r="S20" s="8" t="s">
        <v>40</v>
      </c>
      <c r="T20" s="8" t="s">
        <v>40</v>
      </c>
      <c r="U20" s="67">
        <v>0.255</v>
      </c>
      <c r="V20" s="4">
        <v>3</v>
      </c>
      <c r="W20" s="4">
        <v>3428</v>
      </c>
      <c r="X20" s="67">
        <v>1E-3</v>
      </c>
      <c r="Y20" s="67">
        <v>0.217</v>
      </c>
      <c r="Z20" s="4">
        <v>2</v>
      </c>
      <c r="AA20" s="4">
        <v>2604</v>
      </c>
      <c r="AB20" s="67">
        <v>1E-3</v>
      </c>
      <c r="AC20" s="4">
        <v>-0.79718299999999997</v>
      </c>
      <c r="AD20" s="4">
        <v>4.2999999999999997E-2</v>
      </c>
    </row>
    <row r="21" spans="1:30" x14ac:dyDescent="0.2">
      <c r="A21" s="8" t="s">
        <v>782</v>
      </c>
      <c r="B21" s="8">
        <v>1</v>
      </c>
      <c r="C21" s="8">
        <v>145771693</v>
      </c>
      <c r="D21" s="8">
        <v>145771693</v>
      </c>
      <c r="E21" s="8" t="s">
        <v>121</v>
      </c>
      <c r="F21" s="8" t="s">
        <v>3108</v>
      </c>
      <c r="G21" s="8" t="s">
        <v>3109</v>
      </c>
      <c r="H21" s="8" t="s">
        <v>92</v>
      </c>
      <c r="I21" s="66" t="s">
        <v>3764</v>
      </c>
      <c r="J21" s="66" t="s">
        <v>40</v>
      </c>
      <c r="K21" s="66" t="s">
        <v>3770</v>
      </c>
      <c r="L21" s="66" t="s">
        <v>3771</v>
      </c>
      <c r="M21" s="66" t="s">
        <v>931</v>
      </c>
      <c r="N21" s="66" t="s">
        <v>3157</v>
      </c>
      <c r="O21" s="8" t="s">
        <v>3158</v>
      </c>
      <c r="P21" s="8" t="s">
        <v>3772</v>
      </c>
      <c r="Q21" s="8">
        <v>-1</v>
      </c>
      <c r="R21" s="8" t="s">
        <v>40</v>
      </c>
      <c r="S21" s="8" t="s">
        <v>40</v>
      </c>
      <c r="T21" s="8" t="s">
        <v>40</v>
      </c>
      <c r="U21" s="67">
        <v>0.24399999999999999</v>
      </c>
      <c r="V21" s="4">
        <v>2</v>
      </c>
      <c r="W21" s="4">
        <v>3428</v>
      </c>
      <c r="X21" s="67">
        <v>1E-3</v>
      </c>
      <c r="Y21" s="67">
        <v>0.24399999999999999</v>
      </c>
      <c r="Z21" s="4">
        <v>1</v>
      </c>
      <c r="AA21" s="4">
        <v>2604</v>
      </c>
      <c r="AB21" s="67">
        <v>0</v>
      </c>
      <c r="AC21" s="4">
        <v>3.8782969999999999</v>
      </c>
      <c r="AD21" s="4">
        <v>23.5</v>
      </c>
    </row>
    <row r="22" spans="1:30" x14ac:dyDescent="0.2">
      <c r="A22" s="8" t="s">
        <v>782</v>
      </c>
      <c r="B22" s="8">
        <v>1</v>
      </c>
      <c r="C22" s="8">
        <v>145771726</v>
      </c>
      <c r="D22" s="8">
        <v>145771726</v>
      </c>
      <c r="E22" s="8" t="s">
        <v>121</v>
      </c>
      <c r="F22" s="8" t="s">
        <v>3108</v>
      </c>
      <c r="G22" s="8" t="s">
        <v>3109</v>
      </c>
      <c r="H22" s="8" t="s">
        <v>92</v>
      </c>
      <c r="I22" s="66" t="s">
        <v>3764</v>
      </c>
      <c r="J22" s="66" t="s">
        <v>40</v>
      </c>
      <c r="K22" s="66" t="s">
        <v>3773</v>
      </c>
      <c r="L22" s="66" t="s">
        <v>3774</v>
      </c>
      <c r="M22" s="66" t="s">
        <v>3775</v>
      </c>
      <c r="N22" s="66" t="s">
        <v>3558</v>
      </c>
      <c r="O22" s="8" t="s">
        <v>3559</v>
      </c>
      <c r="P22" s="8" t="s">
        <v>40</v>
      </c>
      <c r="Q22" s="8">
        <v>-1</v>
      </c>
      <c r="R22" s="8" t="s">
        <v>40</v>
      </c>
      <c r="S22" s="8" t="s">
        <v>40</v>
      </c>
      <c r="T22" s="8" t="s">
        <v>40</v>
      </c>
      <c r="U22" s="67">
        <v>0</v>
      </c>
      <c r="V22" s="4">
        <v>0</v>
      </c>
      <c r="W22" s="4">
        <v>3430</v>
      </c>
      <c r="X22" s="67">
        <v>0</v>
      </c>
      <c r="Y22" s="67">
        <v>0.247</v>
      </c>
      <c r="Z22" s="4">
        <v>1</v>
      </c>
      <c r="AA22" s="4">
        <v>2602</v>
      </c>
      <c r="AB22" s="67">
        <v>0</v>
      </c>
      <c r="AC22" s="4">
        <v>3.8603710000000002</v>
      </c>
      <c r="AD22" s="4">
        <v>23.5</v>
      </c>
    </row>
    <row r="23" spans="1:30" x14ac:dyDescent="0.2">
      <c r="A23" s="8" t="s">
        <v>782</v>
      </c>
      <c r="B23" s="8">
        <v>1</v>
      </c>
      <c r="C23" s="8">
        <v>145787826</v>
      </c>
      <c r="D23" s="8">
        <v>145787826</v>
      </c>
      <c r="E23" s="8" t="s">
        <v>127</v>
      </c>
      <c r="F23" s="8" t="s">
        <v>3101</v>
      </c>
      <c r="G23" s="8" t="s">
        <v>3102</v>
      </c>
      <c r="H23" s="8" t="s">
        <v>92</v>
      </c>
      <c r="I23" s="66" t="s">
        <v>3776</v>
      </c>
      <c r="J23" s="66" t="s">
        <v>40</v>
      </c>
      <c r="K23" s="66" t="s">
        <v>3777</v>
      </c>
      <c r="L23" s="66" t="s">
        <v>3778</v>
      </c>
      <c r="M23" s="66" t="s">
        <v>3630</v>
      </c>
      <c r="N23" s="66" t="s">
        <v>3410</v>
      </c>
      <c r="O23" s="8" t="s">
        <v>3768</v>
      </c>
      <c r="P23" s="8" t="s">
        <v>3779</v>
      </c>
      <c r="Q23" s="8">
        <v>-1</v>
      </c>
      <c r="R23" s="8" t="s">
        <v>40</v>
      </c>
      <c r="S23" s="8" t="s">
        <v>40</v>
      </c>
      <c r="T23" s="8" t="s">
        <v>40</v>
      </c>
      <c r="U23" s="67">
        <v>0.21299999999999999</v>
      </c>
      <c r="V23" s="4">
        <v>1</v>
      </c>
      <c r="W23" s="4">
        <v>3429</v>
      </c>
      <c r="X23" s="67">
        <v>0</v>
      </c>
      <c r="Y23" s="67">
        <v>0</v>
      </c>
      <c r="Z23" s="4">
        <v>0</v>
      </c>
      <c r="AA23" s="4">
        <v>2601</v>
      </c>
      <c r="AB23" s="67">
        <v>0</v>
      </c>
      <c r="AC23" s="4">
        <v>-1.282991</v>
      </c>
      <c r="AD23" s="4">
        <v>5.0000000000000001E-3</v>
      </c>
    </row>
    <row r="24" spans="1:30" x14ac:dyDescent="0.2">
      <c r="A24" s="8" t="s">
        <v>782</v>
      </c>
      <c r="B24" s="8">
        <v>1</v>
      </c>
      <c r="C24" s="8">
        <v>145788798</v>
      </c>
      <c r="D24" s="8">
        <v>145788798</v>
      </c>
      <c r="E24" s="8" t="s">
        <v>127</v>
      </c>
      <c r="F24" s="8" t="s">
        <v>3108</v>
      </c>
      <c r="G24" s="8" t="s">
        <v>3109</v>
      </c>
      <c r="H24" s="8" t="s">
        <v>92</v>
      </c>
      <c r="I24" s="66" t="s">
        <v>3780</v>
      </c>
      <c r="J24" s="66" t="s">
        <v>40</v>
      </c>
      <c r="K24" s="66" t="s">
        <v>3389</v>
      </c>
      <c r="L24" s="66" t="s">
        <v>3781</v>
      </c>
      <c r="M24" s="66" t="s">
        <v>3782</v>
      </c>
      <c r="N24" s="66" t="s">
        <v>3783</v>
      </c>
      <c r="O24" s="8" t="s">
        <v>3784</v>
      </c>
      <c r="P24" s="8" t="s">
        <v>40</v>
      </c>
      <c r="Q24" s="8">
        <v>-1</v>
      </c>
      <c r="R24" s="8" t="s">
        <v>40</v>
      </c>
      <c r="S24" s="8" t="s">
        <v>40</v>
      </c>
      <c r="T24" s="8" t="s">
        <v>40</v>
      </c>
      <c r="U24" s="67">
        <v>0</v>
      </c>
      <c r="V24" s="4">
        <v>0</v>
      </c>
      <c r="W24" s="4">
        <v>3423</v>
      </c>
      <c r="X24" s="67">
        <v>0</v>
      </c>
      <c r="Y24" s="67">
        <v>0.33700000000000002</v>
      </c>
      <c r="Z24" s="4">
        <v>1</v>
      </c>
      <c r="AA24" s="4">
        <v>2599</v>
      </c>
      <c r="AB24" s="67">
        <v>0</v>
      </c>
      <c r="AC24" s="4">
        <v>3.7961939999999998</v>
      </c>
      <c r="AD24" s="4">
        <v>23.4</v>
      </c>
    </row>
    <row r="25" spans="1:30" x14ac:dyDescent="0.2">
      <c r="A25" s="8" t="s">
        <v>782</v>
      </c>
      <c r="B25" s="8">
        <v>1</v>
      </c>
      <c r="C25" s="8">
        <v>145788827</v>
      </c>
      <c r="D25" s="8">
        <v>145788827</v>
      </c>
      <c r="E25" s="8" t="s">
        <v>127</v>
      </c>
      <c r="F25" s="8" t="s">
        <v>3101</v>
      </c>
      <c r="G25" s="8" t="s">
        <v>3102</v>
      </c>
      <c r="H25" s="8" t="s">
        <v>92</v>
      </c>
      <c r="I25" s="66" t="s">
        <v>3780</v>
      </c>
      <c r="J25" s="66" t="s">
        <v>40</v>
      </c>
      <c r="K25" s="66" t="s">
        <v>3526</v>
      </c>
      <c r="L25" s="66" t="s">
        <v>3785</v>
      </c>
      <c r="M25" s="66" t="s">
        <v>3786</v>
      </c>
      <c r="N25" s="66" t="s">
        <v>3121</v>
      </c>
      <c r="O25" s="8" t="s">
        <v>3319</v>
      </c>
      <c r="P25" s="8" t="s">
        <v>40</v>
      </c>
      <c r="Q25" s="8">
        <v>-1</v>
      </c>
      <c r="R25" s="8" t="s">
        <v>40</v>
      </c>
      <c r="S25" s="8" t="s">
        <v>40</v>
      </c>
      <c r="T25" s="8" t="s">
        <v>40</v>
      </c>
      <c r="U25" s="67">
        <v>0.13300000000000001</v>
      </c>
      <c r="V25" s="4">
        <v>1</v>
      </c>
      <c r="W25" s="4">
        <v>3423</v>
      </c>
      <c r="X25" s="67">
        <v>0</v>
      </c>
      <c r="Y25" s="67">
        <v>0.23300000000000001</v>
      </c>
      <c r="Z25" s="4">
        <v>1</v>
      </c>
      <c r="AA25" s="4">
        <v>2599</v>
      </c>
      <c r="AB25" s="67">
        <v>0</v>
      </c>
      <c r="AC25" s="4">
        <v>-0.20118</v>
      </c>
      <c r="AD25" s="4">
        <v>1.0920000000000001</v>
      </c>
    </row>
    <row r="26" spans="1:30" x14ac:dyDescent="0.2">
      <c r="A26" s="8" t="s">
        <v>782</v>
      </c>
      <c r="B26" s="8">
        <v>1</v>
      </c>
      <c r="C26" s="8">
        <v>145788832</v>
      </c>
      <c r="D26" s="8">
        <v>145788832</v>
      </c>
      <c r="E26" s="8" t="s">
        <v>130</v>
      </c>
      <c r="F26" s="8" t="s">
        <v>3108</v>
      </c>
      <c r="G26" s="8" t="s">
        <v>3109</v>
      </c>
      <c r="H26" s="8" t="s">
        <v>92</v>
      </c>
      <c r="I26" s="66" t="s">
        <v>3780</v>
      </c>
      <c r="J26" s="66" t="s">
        <v>40</v>
      </c>
      <c r="K26" s="66" t="s">
        <v>492</v>
      </c>
      <c r="L26" s="66" t="s">
        <v>497</v>
      </c>
      <c r="M26" s="66" t="s">
        <v>3787</v>
      </c>
      <c r="N26" s="66" t="s">
        <v>3168</v>
      </c>
      <c r="O26" s="8" t="s">
        <v>3169</v>
      </c>
      <c r="P26" s="8" t="s">
        <v>3790</v>
      </c>
      <c r="Q26" s="8">
        <v>-1</v>
      </c>
      <c r="R26" s="8" t="s">
        <v>40</v>
      </c>
      <c r="S26" s="8" t="s">
        <v>40</v>
      </c>
      <c r="T26" s="8" t="s">
        <v>40</v>
      </c>
      <c r="U26" s="67">
        <v>0.29199999999999998</v>
      </c>
      <c r="V26" s="4">
        <v>1</v>
      </c>
      <c r="W26" s="4">
        <v>3423</v>
      </c>
      <c r="X26" s="67">
        <v>0</v>
      </c>
      <c r="Y26" s="67">
        <v>0.17699999999999999</v>
      </c>
      <c r="Z26" s="4">
        <v>1</v>
      </c>
      <c r="AA26" s="4">
        <v>2599</v>
      </c>
      <c r="AB26" s="67">
        <v>0</v>
      </c>
      <c r="AC26" s="4">
        <v>2.766416</v>
      </c>
      <c r="AD26" s="4">
        <v>21.2</v>
      </c>
    </row>
    <row r="27" spans="1:30" x14ac:dyDescent="0.2">
      <c r="A27" s="8" t="s">
        <v>782</v>
      </c>
      <c r="B27" s="8">
        <v>1</v>
      </c>
      <c r="C27" s="8">
        <v>145788832</v>
      </c>
      <c r="D27" s="8">
        <v>145788832</v>
      </c>
      <c r="E27" s="8" t="s">
        <v>121</v>
      </c>
      <c r="F27" s="8" t="s">
        <v>3108</v>
      </c>
      <c r="G27" s="8" t="s">
        <v>3109</v>
      </c>
      <c r="H27" s="8" t="s">
        <v>92</v>
      </c>
      <c r="I27" s="66" t="s">
        <v>3780</v>
      </c>
      <c r="J27" s="66" t="s">
        <v>40</v>
      </c>
      <c r="K27" s="66" t="s">
        <v>492</v>
      </c>
      <c r="L27" s="66" t="s">
        <v>497</v>
      </c>
      <c r="M27" s="66" t="s">
        <v>3787</v>
      </c>
      <c r="N27" s="66" t="s">
        <v>3788</v>
      </c>
      <c r="O27" s="8" t="s">
        <v>3789</v>
      </c>
      <c r="P27" s="8" t="s">
        <v>3790</v>
      </c>
      <c r="Q27" s="8">
        <v>-1</v>
      </c>
      <c r="R27" s="8" t="s">
        <v>40</v>
      </c>
      <c r="S27" s="8" t="s">
        <v>40</v>
      </c>
      <c r="T27" s="8" t="s">
        <v>40</v>
      </c>
      <c r="U27" s="67">
        <v>0.26</v>
      </c>
      <c r="V27" s="4">
        <v>1</v>
      </c>
      <c r="W27" s="4">
        <v>3423</v>
      </c>
      <c r="X27" s="67">
        <v>0</v>
      </c>
      <c r="Y27" s="67">
        <v>0</v>
      </c>
      <c r="Z27" s="4">
        <v>0</v>
      </c>
      <c r="AA27" s="4">
        <v>2599</v>
      </c>
      <c r="AB27" s="67">
        <v>0</v>
      </c>
      <c r="AC27" s="4">
        <v>2.8411490000000001</v>
      </c>
      <c r="AD27" s="4">
        <v>21.6</v>
      </c>
    </row>
    <row r="28" spans="1:30" x14ac:dyDescent="0.2">
      <c r="A28" s="8" t="s">
        <v>782</v>
      </c>
      <c r="B28" s="8">
        <v>1</v>
      </c>
      <c r="C28" s="8">
        <v>145788835</v>
      </c>
      <c r="D28" s="8">
        <v>145788835</v>
      </c>
      <c r="E28" s="8" t="s">
        <v>130</v>
      </c>
      <c r="F28" s="8" t="s">
        <v>3108</v>
      </c>
      <c r="G28" s="8" t="s">
        <v>3109</v>
      </c>
      <c r="H28" s="8" t="s">
        <v>92</v>
      </c>
      <c r="I28" s="66" t="s">
        <v>3780</v>
      </c>
      <c r="J28" s="66" t="s">
        <v>40</v>
      </c>
      <c r="K28" s="66" t="s">
        <v>3791</v>
      </c>
      <c r="L28" s="66" t="s">
        <v>3422</v>
      </c>
      <c r="M28" s="66" t="s">
        <v>3792</v>
      </c>
      <c r="N28" s="66" t="s">
        <v>3141</v>
      </c>
      <c r="O28" s="8" t="s">
        <v>3142</v>
      </c>
      <c r="P28" s="8" t="s">
        <v>40</v>
      </c>
      <c r="Q28" s="8">
        <v>-1</v>
      </c>
      <c r="R28" s="8" t="s">
        <v>40</v>
      </c>
      <c r="S28" s="8" t="s">
        <v>40</v>
      </c>
      <c r="T28" s="8" t="s">
        <v>40</v>
      </c>
      <c r="U28" s="67">
        <v>5.8999999999999997E-2</v>
      </c>
      <c r="V28" s="4">
        <v>1</v>
      </c>
      <c r="W28" s="4">
        <v>3423</v>
      </c>
      <c r="X28" s="67">
        <v>0</v>
      </c>
      <c r="Y28" s="67">
        <v>0.28100000000000003</v>
      </c>
      <c r="Z28" s="4">
        <v>1</v>
      </c>
      <c r="AA28" s="4">
        <v>2599</v>
      </c>
      <c r="AB28" s="67">
        <v>0</v>
      </c>
      <c r="AC28" s="4">
        <v>4.6286779999999998</v>
      </c>
      <c r="AD28" s="4">
        <v>24.5</v>
      </c>
    </row>
    <row r="29" spans="1:30" x14ac:dyDescent="0.2">
      <c r="A29" s="8" t="s">
        <v>782</v>
      </c>
      <c r="B29" s="8">
        <v>1</v>
      </c>
      <c r="C29" s="8">
        <v>145791090</v>
      </c>
      <c r="D29" s="8">
        <v>145791093</v>
      </c>
      <c r="E29" s="8" t="s">
        <v>3793</v>
      </c>
      <c r="F29" s="8" t="s">
        <v>80</v>
      </c>
      <c r="G29" s="8" t="s">
        <v>3469</v>
      </c>
      <c r="H29" s="8" t="s">
        <v>92</v>
      </c>
      <c r="I29" s="66" t="s">
        <v>3794</v>
      </c>
      <c r="J29" s="66" t="s">
        <v>40</v>
      </c>
      <c r="K29" s="66" t="s">
        <v>3795</v>
      </c>
      <c r="L29" s="66" t="s">
        <v>3796</v>
      </c>
      <c r="M29" s="66" t="s">
        <v>3797</v>
      </c>
      <c r="N29" s="66" t="s">
        <v>3798</v>
      </c>
      <c r="O29" s="8" t="s">
        <v>3799</v>
      </c>
      <c r="P29" s="8" t="s">
        <v>40</v>
      </c>
      <c r="Q29" s="8">
        <v>-1</v>
      </c>
      <c r="R29" s="8" t="s">
        <v>40</v>
      </c>
      <c r="S29" s="8" t="s">
        <v>40</v>
      </c>
      <c r="T29" s="8" t="s">
        <v>40</v>
      </c>
      <c r="U29" s="67">
        <v>0.32</v>
      </c>
      <c r="V29" s="4">
        <v>6</v>
      </c>
      <c r="W29" s="4">
        <v>3429</v>
      </c>
      <c r="X29" s="67">
        <v>2E-3</v>
      </c>
      <c r="Y29" s="67">
        <v>0.35399999999999998</v>
      </c>
      <c r="Z29" s="4">
        <v>1</v>
      </c>
      <c r="AA29" s="4">
        <v>2599</v>
      </c>
      <c r="AB29" s="67">
        <v>0</v>
      </c>
      <c r="AC29" s="4">
        <v>6.0732609999999996</v>
      </c>
      <c r="AD29" s="4">
        <v>28.1</v>
      </c>
    </row>
    <row r="30" spans="1:30" x14ac:dyDescent="0.2">
      <c r="A30" s="8" t="s">
        <v>782</v>
      </c>
      <c r="B30" s="8">
        <v>1</v>
      </c>
      <c r="C30" s="8">
        <v>145791111</v>
      </c>
      <c r="D30" s="8">
        <v>145791111</v>
      </c>
      <c r="E30" s="8" t="s">
        <v>130</v>
      </c>
      <c r="F30" s="8" t="s">
        <v>3108</v>
      </c>
      <c r="G30" s="8" t="s">
        <v>3109</v>
      </c>
      <c r="H30" s="8" t="s">
        <v>92</v>
      </c>
      <c r="I30" s="66" t="s">
        <v>3794</v>
      </c>
      <c r="J30" s="66" t="s">
        <v>40</v>
      </c>
      <c r="K30" s="66" t="s">
        <v>3800</v>
      </c>
      <c r="L30" s="66" t="s">
        <v>3801</v>
      </c>
      <c r="M30" s="66" t="s">
        <v>3802</v>
      </c>
      <c r="N30" s="66" t="s">
        <v>3423</v>
      </c>
      <c r="O30" s="8" t="s">
        <v>3803</v>
      </c>
      <c r="P30" s="8" t="s">
        <v>40</v>
      </c>
      <c r="Q30" s="8">
        <v>-1</v>
      </c>
      <c r="R30" s="8" t="s">
        <v>40</v>
      </c>
      <c r="S30" s="8" t="s">
        <v>40</v>
      </c>
      <c r="T30" s="8" t="s">
        <v>40</v>
      </c>
      <c r="U30" s="67">
        <v>0.252</v>
      </c>
      <c r="V30" s="4">
        <v>8</v>
      </c>
      <c r="W30" s="4">
        <v>3429</v>
      </c>
      <c r="X30" s="67">
        <v>2E-3</v>
      </c>
      <c r="Y30" s="67">
        <v>0.253</v>
      </c>
      <c r="Z30" s="4">
        <v>5</v>
      </c>
      <c r="AA30" s="4">
        <v>2599</v>
      </c>
      <c r="AB30" s="67">
        <v>2E-3</v>
      </c>
      <c r="AC30" s="4">
        <v>3.5948319999999998</v>
      </c>
      <c r="AD30" s="4">
        <v>23.2</v>
      </c>
    </row>
    <row r="31" spans="1:30" x14ac:dyDescent="0.2">
      <c r="A31" s="8" t="s">
        <v>782</v>
      </c>
      <c r="B31" s="8">
        <v>1</v>
      </c>
      <c r="C31" s="8">
        <v>145791129</v>
      </c>
      <c r="D31" s="8">
        <v>145791130</v>
      </c>
      <c r="E31" s="8" t="s">
        <v>3804</v>
      </c>
      <c r="F31" s="8" t="s">
        <v>80</v>
      </c>
      <c r="G31" s="8" t="s">
        <v>3469</v>
      </c>
      <c r="H31" s="8" t="s">
        <v>92</v>
      </c>
      <c r="I31" s="66" t="s">
        <v>3794</v>
      </c>
      <c r="J31" s="66" t="s">
        <v>40</v>
      </c>
      <c r="K31" s="66" t="s">
        <v>3805</v>
      </c>
      <c r="L31" s="66" t="s">
        <v>3806</v>
      </c>
      <c r="M31" s="66" t="s">
        <v>3538</v>
      </c>
      <c r="N31" s="66" t="s">
        <v>3807</v>
      </c>
      <c r="O31" s="8" t="s">
        <v>3808</v>
      </c>
      <c r="P31" s="8" t="s">
        <v>40</v>
      </c>
      <c r="Q31" s="8">
        <v>-1</v>
      </c>
      <c r="R31" s="8" t="s">
        <v>40</v>
      </c>
      <c r="S31" s="8" t="s">
        <v>40</v>
      </c>
      <c r="T31" s="8" t="s">
        <v>40</v>
      </c>
      <c r="U31" s="67">
        <v>0.307</v>
      </c>
      <c r="V31" s="4">
        <v>1</v>
      </c>
      <c r="W31" s="4">
        <v>3429</v>
      </c>
      <c r="X31" s="67">
        <v>0</v>
      </c>
      <c r="Y31" s="67">
        <v>0</v>
      </c>
      <c r="Z31" s="4">
        <v>0</v>
      </c>
      <c r="AA31" s="4">
        <v>2599</v>
      </c>
      <c r="AB31" s="67">
        <v>0</v>
      </c>
      <c r="AC31" s="4">
        <v>7.0042770000000001</v>
      </c>
      <c r="AD31" s="4">
        <v>33</v>
      </c>
    </row>
    <row r="32" spans="1:30" x14ac:dyDescent="0.2">
      <c r="A32" s="8" t="s">
        <v>782</v>
      </c>
      <c r="B32" s="8">
        <v>1</v>
      </c>
      <c r="C32" s="8">
        <v>145791156</v>
      </c>
      <c r="D32" s="8">
        <v>145791156</v>
      </c>
      <c r="E32" s="8" t="s">
        <v>130</v>
      </c>
      <c r="F32" s="8" t="s">
        <v>3108</v>
      </c>
      <c r="G32" s="8" t="s">
        <v>3109</v>
      </c>
      <c r="H32" s="8" t="s">
        <v>92</v>
      </c>
      <c r="I32" s="66" t="s">
        <v>3794</v>
      </c>
      <c r="J32" s="66" t="s">
        <v>40</v>
      </c>
      <c r="K32" s="66" t="s">
        <v>3809</v>
      </c>
      <c r="L32" s="66" t="s">
        <v>3810</v>
      </c>
      <c r="M32" s="66" t="s">
        <v>3811</v>
      </c>
      <c r="N32" s="66" t="s">
        <v>3112</v>
      </c>
      <c r="O32" s="8" t="s">
        <v>3140</v>
      </c>
      <c r="P32" s="8" t="s">
        <v>40</v>
      </c>
      <c r="Q32" s="8">
        <v>-1</v>
      </c>
      <c r="R32" s="8" t="s">
        <v>40</v>
      </c>
      <c r="S32" s="8" t="s">
        <v>40</v>
      </c>
      <c r="T32" s="8" t="s">
        <v>40</v>
      </c>
      <c r="U32" s="67">
        <v>0.32700000000000001</v>
      </c>
      <c r="V32" s="4">
        <v>1</v>
      </c>
      <c r="W32" s="4">
        <v>3429</v>
      </c>
      <c r="X32" s="67">
        <v>0</v>
      </c>
      <c r="Y32" s="67">
        <v>0.307</v>
      </c>
      <c r="Z32" s="4">
        <v>2</v>
      </c>
      <c r="AA32" s="4">
        <v>2599</v>
      </c>
      <c r="AB32" s="67">
        <v>1E-3</v>
      </c>
      <c r="AC32" s="4">
        <v>2.9350559999999999</v>
      </c>
      <c r="AD32" s="4">
        <v>22</v>
      </c>
    </row>
    <row r="33" spans="1:30" x14ac:dyDescent="0.2">
      <c r="A33" s="8" t="s">
        <v>782</v>
      </c>
      <c r="B33" s="8">
        <v>1</v>
      </c>
      <c r="C33" s="8">
        <v>145791157</v>
      </c>
      <c r="D33" s="8">
        <v>145791157</v>
      </c>
      <c r="E33" s="8" t="s">
        <v>121</v>
      </c>
      <c r="F33" s="8" t="s">
        <v>3108</v>
      </c>
      <c r="G33" s="8" t="s">
        <v>3109</v>
      </c>
      <c r="H33" s="8" t="s">
        <v>92</v>
      </c>
      <c r="I33" s="66" t="s">
        <v>3794</v>
      </c>
      <c r="J33" s="66" t="s">
        <v>40</v>
      </c>
      <c r="K33" s="66" t="s">
        <v>3418</v>
      </c>
      <c r="L33" s="66" t="s">
        <v>3812</v>
      </c>
      <c r="M33" s="66" t="s">
        <v>3811</v>
      </c>
      <c r="N33" s="66" t="s">
        <v>3177</v>
      </c>
      <c r="O33" s="8" t="s">
        <v>3178</v>
      </c>
      <c r="P33" s="8" t="s">
        <v>40</v>
      </c>
      <c r="Q33" s="8">
        <v>-1</v>
      </c>
      <c r="R33" s="8" t="s">
        <v>40</v>
      </c>
      <c r="S33" s="8" t="s">
        <v>40</v>
      </c>
      <c r="T33" s="8" t="s">
        <v>40</v>
      </c>
      <c r="U33" s="67">
        <v>0</v>
      </c>
      <c r="V33" s="4">
        <v>0</v>
      </c>
      <c r="W33" s="4">
        <v>3429</v>
      </c>
      <c r="X33" s="67">
        <v>0</v>
      </c>
      <c r="Y33" s="67">
        <v>0.224</v>
      </c>
      <c r="Z33" s="4">
        <v>1</v>
      </c>
      <c r="AA33" s="4">
        <v>2599</v>
      </c>
      <c r="AB33" s="67">
        <v>0</v>
      </c>
      <c r="AC33" s="4">
        <v>5.0645629999999997</v>
      </c>
      <c r="AD33" s="4">
        <v>25.2</v>
      </c>
    </row>
    <row r="34" spans="1:30" x14ac:dyDescent="0.2">
      <c r="A34" s="8" t="s">
        <v>782</v>
      </c>
      <c r="B34" s="8">
        <v>1</v>
      </c>
      <c r="C34" s="8">
        <v>145803308</v>
      </c>
      <c r="D34" s="8">
        <v>145803308</v>
      </c>
      <c r="E34" s="8" t="s">
        <v>121</v>
      </c>
      <c r="F34" s="8" t="s">
        <v>3108</v>
      </c>
      <c r="G34" s="8" t="s">
        <v>3109</v>
      </c>
      <c r="H34" s="8" t="s">
        <v>92</v>
      </c>
      <c r="I34" s="66" t="s">
        <v>3813</v>
      </c>
      <c r="J34" s="66" t="s">
        <v>40</v>
      </c>
      <c r="K34" s="66" t="s">
        <v>3814</v>
      </c>
      <c r="L34" s="66" t="s">
        <v>3815</v>
      </c>
      <c r="M34" s="66" t="s">
        <v>507</v>
      </c>
      <c r="N34" s="66" t="s">
        <v>3816</v>
      </c>
      <c r="O34" s="8" t="s">
        <v>3817</v>
      </c>
      <c r="P34" s="8" t="s">
        <v>40</v>
      </c>
      <c r="Q34" s="8">
        <v>-1</v>
      </c>
      <c r="R34" s="8">
        <v>9.1055380560000003</v>
      </c>
      <c r="S34" s="8">
        <v>1.461565859</v>
      </c>
      <c r="T34" s="8">
        <v>10.56710391</v>
      </c>
      <c r="U34" s="67">
        <v>0.34100000000000003</v>
      </c>
      <c r="V34" s="4">
        <v>1</v>
      </c>
      <c r="W34" s="4">
        <v>3434</v>
      </c>
      <c r="X34" s="67">
        <v>0</v>
      </c>
      <c r="Y34" s="67">
        <v>0.29099999999999998</v>
      </c>
      <c r="Z34" s="4">
        <v>1</v>
      </c>
      <c r="AA34" s="4">
        <v>2603</v>
      </c>
      <c r="AB34" s="67">
        <v>0</v>
      </c>
      <c r="AC34" s="4">
        <v>6.0604500000000003</v>
      </c>
      <c r="AD34" s="4">
        <v>28.1</v>
      </c>
    </row>
    <row r="35" spans="1:30" x14ac:dyDescent="0.2">
      <c r="A35" s="8" t="s">
        <v>782</v>
      </c>
      <c r="B35" s="8">
        <v>1</v>
      </c>
      <c r="C35" s="8">
        <v>145803344</v>
      </c>
      <c r="D35" s="8">
        <v>145803344</v>
      </c>
      <c r="E35" s="8" t="s">
        <v>127</v>
      </c>
      <c r="F35" s="8" t="s">
        <v>3108</v>
      </c>
      <c r="G35" s="8" t="s">
        <v>3109</v>
      </c>
      <c r="H35" s="8" t="s">
        <v>92</v>
      </c>
      <c r="I35" s="66" t="s">
        <v>3813</v>
      </c>
      <c r="J35" s="66" t="s">
        <v>40</v>
      </c>
      <c r="K35" s="66" t="s">
        <v>3818</v>
      </c>
      <c r="L35" s="66" t="s">
        <v>3819</v>
      </c>
      <c r="M35" s="66" t="s">
        <v>3820</v>
      </c>
      <c r="N35" s="66" t="s">
        <v>3821</v>
      </c>
      <c r="O35" s="8" t="s">
        <v>3822</v>
      </c>
      <c r="P35" s="8" t="s">
        <v>40</v>
      </c>
      <c r="Q35" s="8">
        <v>-1</v>
      </c>
      <c r="R35" s="8" t="s">
        <v>40</v>
      </c>
      <c r="S35" s="8" t="s">
        <v>40</v>
      </c>
      <c r="T35" s="8" t="s">
        <v>40</v>
      </c>
      <c r="U35" s="67">
        <v>0.184</v>
      </c>
      <c r="V35" s="4">
        <v>8</v>
      </c>
      <c r="W35" s="4">
        <v>3434</v>
      </c>
      <c r="X35" s="67">
        <v>2E-3</v>
      </c>
      <c r="Y35" s="67">
        <v>0.247</v>
      </c>
      <c r="Z35" s="4">
        <v>5</v>
      </c>
      <c r="AA35" s="4">
        <v>2603</v>
      </c>
      <c r="AB35" s="67">
        <v>2E-3</v>
      </c>
      <c r="AC35" s="4">
        <v>2.3468939999999998</v>
      </c>
      <c r="AD35" s="4">
        <v>18.47</v>
      </c>
    </row>
    <row r="36" spans="1:30" x14ac:dyDescent="0.2">
      <c r="A36" s="8" t="s">
        <v>782</v>
      </c>
      <c r="B36" s="8">
        <v>1</v>
      </c>
      <c r="C36" s="8">
        <v>145803346</v>
      </c>
      <c r="D36" s="8">
        <v>145803346</v>
      </c>
      <c r="E36" s="8" t="s">
        <v>130</v>
      </c>
      <c r="F36" s="8" t="s">
        <v>3101</v>
      </c>
      <c r="G36" s="8" t="s">
        <v>3102</v>
      </c>
      <c r="H36" s="8" t="s">
        <v>92</v>
      </c>
      <c r="I36" s="66" t="s">
        <v>3813</v>
      </c>
      <c r="J36" s="66" t="s">
        <v>40</v>
      </c>
      <c r="K36" s="66" t="s">
        <v>3823</v>
      </c>
      <c r="L36" s="66" t="s">
        <v>3824</v>
      </c>
      <c r="M36" s="66" t="s">
        <v>3565</v>
      </c>
      <c r="N36" s="66" t="s">
        <v>3126</v>
      </c>
      <c r="O36" s="8" t="s">
        <v>3419</v>
      </c>
      <c r="P36" s="8" t="s">
        <v>40</v>
      </c>
      <c r="Q36" s="8">
        <v>-1</v>
      </c>
      <c r="R36" s="8" t="s">
        <v>40</v>
      </c>
      <c r="S36" s="8" t="s">
        <v>40</v>
      </c>
      <c r="T36" s="8" t="s">
        <v>40</v>
      </c>
      <c r="U36" s="67">
        <v>0.30599999999999999</v>
      </c>
      <c r="V36" s="4">
        <v>1</v>
      </c>
      <c r="W36" s="4">
        <v>3434</v>
      </c>
      <c r="X36" s="67">
        <v>0</v>
      </c>
      <c r="Y36" s="67">
        <v>0</v>
      </c>
      <c r="Z36" s="4">
        <v>0</v>
      </c>
      <c r="AA36" s="4">
        <v>2603</v>
      </c>
      <c r="AB36" s="67">
        <v>0</v>
      </c>
      <c r="AC36" s="4">
        <v>0.69654300000000002</v>
      </c>
      <c r="AD36" s="4">
        <v>8.8040000000000003</v>
      </c>
    </row>
    <row r="37" spans="1:30" x14ac:dyDescent="0.2">
      <c r="A37" s="8" t="s">
        <v>782</v>
      </c>
      <c r="B37" s="8">
        <v>1</v>
      </c>
      <c r="C37" s="8">
        <v>145803350</v>
      </c>
      <c r="D37" s="8">
        <v>145803350</v>
      </c>
      <c r="E37" s="8" t="s">
        <v>130</v>
      </c>
      <c r="F37" s="8" t="s">
        <v>3108</v>
      </c>
      <c r="G37" s="8" t="s">
        <v>3109</v>
      </c>
      <c r="H37" s="8" t="s">
        <v>92</v>
      </c>
      <c r="I37" s="66" t="s">
        <v>3813</v>
      </c>
      <c r="J37" s="66" t="s">
        <v>40</v>
      </c>
      <c r="K37" s="66" t="s">
        <v>3825</v>
      </c>
      <c r="L37" s="66" t="s">
        <v>3826</v>
      </c>
      <c r="M37" s="66" t="s">
        <v>3567</v>
      </c>
      <c r="N37" s="66" t="s">
        <v>3112</v>
      </c>
      <c r="O37" s="8" t="s">
        <v>3113</v>
      </c>
      <c r="P37" s="8" t="s">
        <v>40</v>
      </c>
      <c r="Q37" s="8">
        <v>-1</v>
      </c>
      <c r="R37" s="8" t="s">
        <v>40</v>
      </c>
      <c r="S37" s="8" t="s">
        <v>40</v>
      </c>
      <c r="T37" s="8" t="s">
        <v>40</v>
      </c>
      <c r="U37" s="67">
        <v>0.317</v>
      </c>
      <c r="V37" s="4">
        <v>2</v>
      </c>
      <c r="W37" s="4">
        <v>3434</v>
      </c>
      <c r="X37" s="67">
        <v>1E-3</v>
      </c>
      <c r="Y37" s="67">
        <v>0.28199999999999997</v>
      </c>
      <c r="Z37" s="4">
        <v>3</v>
      </c>
      <c r="AA37" s="4">
        <v>2603</v>
      </c>
      <c r="AB37" s="67">
        <v>1E-3</v>
      </c>
      <c r="AC37" s="4">
        <v>3.2702979999999999</v>
      </c>
      <c r="AD37" s="4">
        <v>22.8</v>
      </c>
    </row>
    <row r="38" spans="1:30" x14ac:dyDescent="0.2">
      <c r="A38" s="8" t="s">
        <v>782</v>
      </c>
      <c r="B38" s="8">
        <v>1</v>
      </c>
      <c r="C38" s="8">
        <v>145803353</v>
      </c>
      <c r="D38" s="8">
        <v>145803353</v>
      </c>
      <c r="E38" s="8" t="s">
        <v>130</v>
      </c>
      <c r="F38" s="8" t="s">
        <v>3108</v>
      </c>
      <c r="G38" s="8" t="s">
        <v>3109</v>
      </c>
      <c r="H38" s="8" t="s">
        <v>92</v>
      </c>
      <c r="I38" s="66" t="s">
        <v>3813</v>
      </c>
      <c r="J38" s="66" t="s">
        <v>40</v>
      </c>
      <c r="K38" s="66" t="s">
        <v>3827</v>
      </c>
      <c r="L38" s="66" t="s">
        <v>3828</v>
      </c>
      <c r="M38" s="66" t="s">
        <v>3829</v>
      </c>
      <c r="N38" s="66" t="s">
        <v>3112</v>
      </c>
      <c r="O38" s="8" t="s">
        <v>3140</v>
      </c>
      <c r="P38" s="8" t="s">
        <v>40</v>
      </c>
      <c r="Q38" s="8">
        <v>-1</v>
      </c>
      <c r="R38" s="8" t="s">
        <v>40</v>
      </c>
      <c r="S38" s="8" t="s">
        <v>40</v>
      </c>
      <c r="T38" s="8" t="s">
        <v>40</v>
      </c>
      <c r="U38" s="67">
        <v>0.22700000000000001</v>
      </c>
      <c r="V38" s="4">
        <v>2</v>
      </c>
      <c r="W38" s="4">
        <v>3434</v>
      </c>
      <c r="X38" s="67">
        <v>1E-3</v>
      </c>
      <c r="Y38" s="67">
        <v>0.16</v>
      </c>
      <c r="Z38" s="4">
        <v>2</v>
      </c>
      <c r="AA38" s="4">
        <v>2603</v>
      </c>
      <c r="AB38" s="67">
        <v>1E-3</v>
      </c>
      <c r="AC38" s="4">
        <v>5.0052099999999999</v>
      </c>
      <c r="AD38" s="4">
        <v>25.1</v>
      </c>
    </row>
    <row r="39" spans="1:30" x14ac:dyDescent="0.2">
      <c r="A39" s="8" t="s">
        <v>782</v>
      </c>
      <c r="B39" s="8">
        <v>1</v>
      </c>
      <c r="C39" s="8">
        <v>145803354</v>
      </c>
      <c r="D39" s="8">
        <v>145803354</v>
      </c>
      <c r="E39" s="8" t="s">
        <v>121</v>
      </c>
      <c r="F39" s="8" t="s">
        <v>3108</v>
      </c>
      <c r="G39" s="8" t="s">
        <v>3109</v>
      </c>
      <c r="H39" s="8" t="s">
        <v>92</v>
      </c>
      <c r="I39" s="66" t="s">
        <v>3813</v>
      </c>
      <c r="J39" s="66" t="s">
        <v>40</v>
      </c>
      <c r="K39" s="66" t="s">
        <v>3830</v>
      </c>
      <c r="L39" s="66" t="s">
        <v>3831</v>
      </c>
      <c r="M39" s="66" t="s">
        <v>3829</v>
      </c>
      <c r="N39" s="66" t="s">
        <v>3177</v>
      </c>
      <c r="O39" s="8" t="s">
        <v>3178</v>
      </c>
      <c r="P39" s="8" t="s">
        <v>40</v>
      </c>
      <c r="Q39" s="8">
        <v>-1</v>
      </c>
      <c r="R39" s="8" t="s">
        <v>40</v>
      </c>
      <c r="S39" s="8" t="s">
        <v>40</v>
      </c>
      <c r="T39" s="8" t="s">
        <v>40</v>
      </c>
      <c r="U39" s="67">
        <v>0.27200000000000002</v>
      </c>
      <c r="V39" s="4">
        <v>2</v>
      </c>
      <c r="W39" s="4">
        <v>3434</v>
      </c>
      <c r="X39" s="67">
        <v>1E-3</v>
      </c>
      <c r="Y39" s="67">
        <v>0</v>
      </c>
      <c r="Z39" s="4">
        <v>0</v>
      </c>
      <c r="AA39" s="4">
        <v>2603</v>
      </c>
      <c r="AB39" s="67">
        <v>0</v>
      </c>
      <c r="AC39" s="4">
        <v>6.3849689999999999</v>
      </c>
      <c r="AD39" s="4">
        <v>29.5</v>
      </c>
    </row>
    <row r="40" spans="1:30" x14ac:dyDescent="0.2">
      <c r="A40" s="8" t="s">
        <v>782</v>
      </c>
      <c r="B40" s="8">
        <v>1</v>
      </c>
      <c r="C40" s="8">
        <v>145803373</v>
      </c>
      <c r="D40" s="8">
        <v>145803373</v>
      </c>
      <c r="E40" s="8" t="s">
        <v>130</v>
      </c>
      <c r="F40" s="8" t="s">
        <v>3101</v>
      </c>
      <c r="G40" s="8" t="s">
        <v>3102</v>
      </c>
      <c r="H40" s="8" t="s">
        <v>92</v>
      </c>
      <c r="I40" s="66" t="s">
        <v>3813</v>
      </c>
      <c r="J40" s="66" t="s">
        <v>40</v>
      </c>
      <c r="K40" s="66" t="s">
        <v>3832</v>
      </c>
      <c r="L40" s="66" t="s">
        <v>3833</v>
      </c>
      <c r="M40" s="66" t="s">
        <v>3834</v>
      </c>
      <c r="N40" s="66" t="s">
        <v>130</v>
      </c>
      <c r="O40" s="8" t="s">
        <v>3155</v>
      </c>
      <c r="P40" s="8" t="s">
        <v>40</v>
      </c>
      <c r="Q40" s="8">
        <v>-1</v>
      </c>
      <c r="R40" s="8" t="s">
        <v>40</v>
      </c>
      <c r="S40" s="8" t="s">
        <v>40</v>
      </c>
      <c r="T40" s="8" t="s">
        <v>40</v>
      </c>
      <c r="U40" s="67">
        <v>0.19500000000000001</v>
      </c>
      <c r="V40" s="4">
        <v>251</v>
      </c>
      <c r="W40" s="4">
        <v>3434</v>
      </c>
      <c r="X40" s="67">
        <v>7.2999999999999995E-2</v>
      </c>
      <c r="Y40" s="67">
        <v>0.20499999999999999</v>
      </c>
      <c r="Z40" s="4">
        <v>192</v>
      </c>
      <c r="AA40" s="4">
        <v>2603</v>
      </c>
      <c r="AB40" s="67">
        <v>7.3999999999999996E-2</v>
      </c>
      <c r="AC40" s="4">
        <v>1.2999369999999999</v>
      </c>
      <c r="AD40" s="4">
        <v>12.27</v>
      </c>
    </row>
    <row r="41" spans="1:30" x14ac:dyDescent="0.2">
      <c r="A41" s="8" t="s">
        <v>782</v>
      </c>
      <c r="B41" s="8">
        <v>1</v>
      </c>
      <c r="C41" s="8">
        <v>145803374</v>
      </c>
      <c r="D41" s="8">
        <v>145803374</v>
      </c>
      <c r="E41" s="8" t="s">
        <v>121</v>
      </c>
      <c r="F41" s="8" t="s">
        <v>3108</v>
      </c>
      <c r="G41" s="8" t="s">
        <v>3109</v>
      </c>
      <c r="H41" s="8" t="s">
        <v>92</v>
      </c>
      <c r="I41" s="66" t="s">
        <v>3813</v>
      </c>
      <c r="J41" s="66" t="s">
        <v>40</v>
      </c>
      <c r="K41" s="66" t="s">
        <v>3835</v>
      </c>
      <c r="L41" s="66" t="s">
        <v>3836</v>
      </c>
      <c r="M41" s="66" t="s">
        <v>3834</v>
      </c>
      <c r="N41" s="66" t="s">
        <v>3157</v>
      </c>
      <c r="O41" s="8" t="s">
        <v>3158</v>
      </c>
      <c r="P41" s="8" t="s">
        <v>40</v>
      </c>
      <c r="Q41" s="8">
        <v>-1</v>
      </c>
      <c r="R41" s="8" t="s">
        <v>40</v>
      </c>
      <c r="S41" s="8" t="s">
        <v>40</v>
      </c>
      <c r="T41" s="8" t="s">
        <v>40</v>
      </c>
      <c r="U41" s="67">
        <v>0.32400000000000001</v>
      </c>
      <c r="V41" s="4">
        <v>1</v>
      </c>
      <c r="W41" s="4">
        <v>3434</v>
      </c>
      <c r="X41" s="67">
        <v>0</v>
      </c>
      <c r="Y41" s="67">
        <v>0</v>
      </c>
      <c r="Z41" s="4">
        <v>0</v>
      </c>
      <c r="AA41" s="4">
        <v>2603</v>
      </c>
      <c r="AB41" s="67">
        <v>0</v>
      </c>
      <c r="AC41" s="4">
        <v>2.2415609999999999</v>
      </c>
      <c r="AD41" s="4">
        <v>17.78</v>
      </c>
    </row>
    <row r="42" spans="1:30" x14ac:dyDescent="0.2">
      <c r="A42" s="8" t="s">
        <v>782</v>
      </c>
      <c r="B42" s="8">
        <v>1</v>
      </c>
      <c r="C42" s="8">
        <v>145804246</v>
      </c>
      <c r="D42" s="8">
        <v>145804246</v>
      </c>
      <c r="E42" s="8" t="s">
        <v>123</v>
      </c>
      <c r="F42" s="8" t="s">
        <v>3108</v>
      </c>
      <c r="G42" s="8" t="s">
        <v>3109</v>
      </c>
      <c r="H42" s="8" t="s">
        <v>92</v>
      </c>
      <c r="I42" s="66" t="s">
        <v>3837</v>
      </c>
      <c r="J42" s="66" t="s">
        <v>40</v>
      </c>
      <c r="K42" s="66" t="s">
        <v>3838</v>
      </c>
      <c r="L42" s="66" t="s">
        <v>3839</v>
      </c>
      <c r="M42" s="66" t="s">
        <v>3840</v>
      </c>
      <c r="N42" s="66" t="s">
        <v>3192</v>
      </c>
      <c r="O42" s="8" t="s">
        <v>3841</v>
      </c>
      <c r="P42" s="8" t="s">
        <v>3842</v>
      </c>
      <c r="Q42" s="8">
        <v>-1</v>
      </c>
      <c r="R42" s="8">
        <v>10.766342440000001</v>
      </c>
      <c r="S42" s="8">
        <v>-1.8880022599999999</v>
      </c>
      <c r="T42" s="8">
        <v>8.8783401810000004</v>
      </c>
      <c r="U42" s="67">
        <v>0.32600000000000001</v>
      </c>
      <c r="V42" s="4">
        <v>19</v>
      </c>
      <c r="W42" s="4">
        <v>3432</v>
      </c>
      <c r="X42" s="67">
        <v>6.0000000000000001E-3</v>
      </c>
      <c r="Y42" s="67">
        <v>0.308</v>
      </c>
      <c r="Z42" s="4">
        <v>14</v>
      </c>
      <c r="AA42" s="4">
        <v>2603</v>
      </c>
      <c r="AB42" s="67">
        <v>5.0000000000000001E-3</v>
      </c>
      <c r="AC42" s="4">
        <v>5.3084220000000002</v>
      </c>
      <c r="AD42" s="4">
        <v>25.8</v>
      </c>
    </row>
    <row r="43" spans="1:30" x14ac:dyDescent="0.2">
      <c r="A43" s="8" t="s">
        <v>782</v>
      </c>
      <c r="B43" s="8">
        <v>1</v>
      </c>
      <c r="C43" s="8">
        <v>145804300</v>
      </c>
      <c r="D43" s="8">
        <v>145804300</v>
      </c>
      <c r="E43" s="8" t="s">
        <v>130</v>
      </c>
      <c r="F43" s="8" t="s">
        <v>3108</v>
      </c>
      <c r="G43" s="8" t="s">
        <v>3109</v>
      </c>
      <c r="H43" s="8" t="s">
        <v>92</v>
      </c>
      <c r="I43" s="66" t="s">
        <v>3837</v>
      </c>
      <c r="J43" s="66" t="s">
        <v>40</v>
      </c>
      <c r="K43" s="66" t="s">
        <v>3598</v>
      </c>
      <c r="L43" s="66" t="s">
        <v>3453</v>
      </c>
      <c r="M43" s="66" t="s">
        <v>3674</v>
      </c>
      <c r="N43" s="66" t="s">
        <v>3843</v>
      </c>
      <c r="O43" s="8" t="s">
        <v>3844</v>
      </c>
      <c r="P43" s="8" t="s">
        <v>40</v>
      </c>
      <c r="Q43" s="8">
        <v>-1</v>
      </c>
      <c r="R43" s="8" t="s">
        <v>40</v>
      </c>
      <c r="S43" s="8" t="s">
        <v>40</v>
      </c>
      <c r="T43" s="8" t="s">
        <v>40</v>
      </c>
      <c r="U43" s="67">
        <v>0.16700000000000001</v>
      </c>
      <c r="V43" s="4">
        <v>6</v>
      </c>
      <c r="W43" s="4">
        <v>3432</v>
      </c>
      <c r="X43" s="67">
        <v>2E-3</v>
      </c>
      <c r="Y43" s="67">
        <v>0</v>
      </c>
      <c r="Z43" s="4">
        <v>0</v>
      </c>
      <c r="AA43" s="4">
        <v>2603</v>
      </c>
      <c r="AB43" s="67">
        <v>0</v>
      </c>
      <c r="AC43" s="4">
        <v>4.4488099999999999</v>
      </c>
      <c r="AD43" s="4">
        <v>24.2</v>
      </c>
    </row>
    <row r="44" spans="1:30" x14ac:dyDescent="0.2">
      <c r="A44" s="8" t="s">
        <v>782</v>
      </c>
      <c r="B44" s="8">
        <v>1</v>
      </c>
      <c r="C44" s="8">
        <v>145804335</v>
      </c>
      <c r="D44" s="8">
        <v>145804335</v>
      </c>
      <c r="E44" s="8" t="s">
        <v>130</v>
      </c>
      <c r="F44" s="8" t="s">
        <v>3108</v>
      </c>
      <c r="G44" s="8" t="s">
        <v>3109</v>
      </c>
      <c r="H44" s="8" t="s">
        <v>92</v>
      </c>
      <c r="I44" s="66" t="s">
        <v>3837</v>
      </c>
      <c r="J44" s="66" t="s">
        <v>40</v>
      </c>
      <c r="K44" s="66" t="s">
        <v>3556</v>
      </c>
      <c r="L44" s="66" t="s">
        <v>3845</v>
      </c>
      <c r="M44" s="66" t="s">
        <v>3846</v>
      </c>
      <c r="N44" s="66" t="s">
        <v>3112</v>
      </c>
      <c r="O44" s="8" t="s">
        <v>3140</v>
      </c>
      <c r="P44" s="8" t="s">
        <v>3847</v>
      </c>
      <c r="Q44" s="8">
        <v>-1</v>
      </c>
      <c r="R44" s="8" t="s">
        <v>40</v>
      </c>
      <c r="S44" s="8" t="s">
        <v>40</v>
      </c>
      <c r="T44" s="8" t="s">
        <v>40</v>
      </c>
      <c r="U44" s="67">
        <v>0.24399999999999999</v>
      </c>
      <c r="V44" s="4">
        <v>26</v>
      </c>
      <c r="W44" s="4">
        <v>3435</v>
      </c>
      <c r="X44" s="67">
        <v>8.0000000000000002E-3</v>
      </c>
      <c r="Y44" s="67">
        <v>0.23100000000000001</v>
      </c>
      <c r="Z44" s="4">
        <v>19</v>
      </c>
      <c r="AA44" s="4">
        <v>2603</v>
      </c>
      <c r="AB44" s="67">
        <v>7.0000000000000001E-3</v>
      </c>
      <c r="AC44" s="4">
        <v>6.6418559999999998</v>
      </c>
      <c r="AD44" s="4">
        <v>32</v>
      </c>
    </row>
    <row r="45" spans="1:30" x14ac:dyDescent="0.2">
      <c r="A45" s="8" t="s">
        <v>782</v>
      </c>
      <c r="B45" s="8">
        <v>1</v>
      </c>
      <c r="C45" s="8">
        <v>145804364</v>
      </c>
      <c r="D45" s="8">
        <v>145804364</v>
      </c>
      <c r="E45" s="8" t="s">
        <v>130</v>
      </c>
      <c r="F45" s="8" t="s">
        <v>3101</v>
      </c>
      <c r="G45" s="8" t="s">
        <v>3102</v>
      </c>
      <c r="H45" s="8" t="s">
        <v>92</v>
      </c>
      <c r="I45" s="66" t="s">
        <v>3837</v>
      </c>
      <c r="J45" s="66" t="s">
        <v>40</v>
      </c>
      <c r="K45" s="66" t="s">
        <v>3848</v>
      </c>
      <c r="L45" s="66" t="s">
        <v>3849</v>
      </c>
      <c r="M45" s="66" t="s">
        <v>338</v>
      </c>
      <c r="N45" s="66" t="s">
        <v>127</v>
      </c>
      <c r="O45" s="8" t="s">
        <v>3632</v>
      </c>
      <c r="P45" s="8" t="s">
        <v>3850</v>
      </c>
      <c r="Q45" s="8">
        <v>-1</v>
      </c>
      <c r="R45" s="8">
        <v>5.8815284940000003</v>
      </c>
      <c r="S45" s="8">
        <v>2.824476116</v>
      </c>
      <c r="T45" s="8">
        <v>8.7060046100000008</v>
      </c>
      <c r="U45" s="67">
        <v>0.34899999999999998</v>
      </c>
      <c r="V45" s="4">
        <v>9</v>
      </c>
      <c r="W45" s="4">
        <v>3430</v>
      </c>
      <c r="X45" s="67">
        <v>3.0000000000000001E-3</v>
      </c>
      <c r="Y45" s="67">
        <v>0.32600000000000001</v>
      </c>
      <c r="Z45" s="4">
        <v>4</v>
      </c>
      <c r="AA45" s="4">
        <v>2601</v>
      </c>
      <c r="AB45" s="67">
        <v>2E-3</v>
      </c>
      <c r="AC45" s="4">
        <v>1.133032</v>
      </c>
      <c r="AD45" s="4">
        <v>11.39</v>
      </c>
    </row>
    <row r="46" spans="1:30" x14ac:dyDescent="0.2">
      <c r="A46" s="8" t="s">
        <v>782</v>
      </c>
      <c r="B46" s="8">
        <v>1</v>
      </c>
      <c r="C46" s="8">
        <v>145811375</v>
      </c>
      <c r="D46" s="8">
        <v>145811375</v>
      </c>
      <c r="E46" s="8" t="s">
        <v>121</v>
      </c>
      <c r="F46" s="8" t="s">
        <v>81</v>
      </c>
      <c r="G46" s="8" t="s">
        <v>3469</v>
      </c>
      <c r="H46" s="8" t="s">
        <v>92</v>
      </c>
      <c r="I46" s="66" t="s">
        <v>319</v>
      </c>
      <c r="J46" s="66" t="s">
        <v>40</v>
      </c>
      <c r="K46" s="66" t="s">
        <v>3626</v>
      </c>
      <c r="L46" s="66" t="s">
        <v>3851</v>
      </c>
      <c r="M46" s="66" t="s">
        <v>3609</v>
      </c>
      <c r="N46" s="66" t="s">
        <v>442</v>
      </c>
      <c r="O46" s="8" t="s">
        <v>443</v>
      </c>
      <c r="P46" s="8" t="s">
        <v>40</v>
      </c>
      <c r="Q46" s="8">
        <v>-1</v>
      </c>
      <c r="R46" s="8" t="s">
        <v>40</v>
      </c>
      <c r="S46" s="8" t="s">
        <v>40</v>
      </c>
      <c r="T46" s="8" t="s">
        <v>40</v>
      </c>
      <c r="U46" s="67">
        <v>0.187</v>
      </c>
      <c r="V46" s="4">
        <v>5</v>
      </c>
      <c r="W46" s="4">
        <v>3429</v>
      </c>
      <c r="X46" s="67">
        <v>1E-3</v>
      </c>
      <c r="Y46" s="67">
        <v>0.26600000000000001</v>
      </c>
      <c r="Z46" s="4">
        <v>1</v>
      </c>
      <c r="AA46" s="4">
        <v>2605</v>
      </c>
      <c r="AB46" s="67">
        <v>0</v>
      </c>
      <c r="AC46" s="4">
        <v>10.832601</v>
      </c>
      <c r="AD46" s="4">
        <v>36</v>
      </c>
    </row>
    <row r="47" spans="1:30" x14ac:dyDescent="0.2">
      <c r="A47" s="8" t="s">
        <v>782</v>
      </c>
      <c r="B47" s="8">
        <v>1</v>
      </c>
      <c r="C47" s="8">
        <v>145811397</v>
      </c>
      <c r="D47" s="8">
        <v>145811397</v>
      </c>
      <c r="E47" s="8" t="s">
        <v>127</v>
      </c>
      <c r="F47" s="8" t="s">
        <v>3101</v>
      </c>
      <c r="G47" s="8" t="s">
        <v>3102</v>
      </c>
      <c r="H47" s="8" t="s">
        <v>92</v>
      </c>
      <c r="I47" s="66" t="s">
        <v>319</v>
      </c>
      <c r="J47" s="66" t="s">
        <v>40</v>
      </c>
      <c r="K47" s="66" t="s">
        <v>3852</v>
      </c>
      <c r="L47" s="66" t="s">
        <v>3853</v>
      </c>
      <c r="M47" s="66" t="s">
        <v>3854</v>
      </c>
      <c r="N47" s="66" t="s">
        <v>3188</v>
      </c>
      <c r="O47" s="8" t="s">
        <v>3189</v>
      </c>
      <c r="P47" s="8" t="s">
        <v>3855</v>
      </c>
      <c r="Q47" s="8">
        <v>-1</v>
      </c>
      <c r="R47" s="8" t="s">
        <v>40</v>
      </c>
      <c r="S47" s="8" t="s">
        <v>40</v>
      </c>
      <c r="T47" s="8" t="s">
        <v>40</v>
      </c>
      <c r="U47" s="67">
        <v>0.30299999999999999</v>
      </c>
      <c r="V47" s="4">
        <v>1</v>
      </c>
      <c r="W47" s="4">
        <v>3429</v>
      </c>
      <c r="X47" s="67">
        <v>0</v>
      </c>
      <c r="Y47" s="67">
        <v>0</v>
      </c>
      <c r="Z47" s="4">
        <v>0</v>
      </c>
      <c r="AA47" s="4">
        <v>2605</v>
      </c>
      <c r="AB47" s="67">
        <v>0</v>
      </c>
      <c r="AC47" s="4">
        <v>-0.59092900000000004</v>
      </c>
      <c r="AD47" s="4">
        <v>0.13100000000000001</v>
      </c>
    </row>
    <row r="48" spans="1:30" x14ac:dyDescent="0.2">
      <c r="A48" s="8" t="s">
        <v>782</v>
      </c>
      <c r="B48" s="8">
        <v>1</v>
      </c>
      <c r="C48" s="8">
        <v>145811400</v>
      </c>
      <c r="D48" s="8">
        <v>145811400</v>
      </c>
      <c r="E48" s="8" t="s">
        <v>130</v>
      </c>
      <c r="F48" s="8" t="s">
        <v>3101</v>
      </c>
      <c r="G48" s="8" t="s">
        <v>3102</v>
      </c>
      <c r="H48" s="8" t="s">
        <v>92</v>
      </c>
      <c r="I48" s="66" t="s">
        <v>319</v>
      </c>
      <c r="J48" s="66" t="s">
        <v>40</v>
      </c>
      <c r="K48" s="66" t="s">
        <v>3856</v>
      </c>
      <c r="L48" s="66" t="s">
        <v>3679</v>
      </c>
      <c r="M48" s="66" t="s">
        <v>3857</v>
      </c>
      <c r="N48" s="66" t="s">
        <v>130</v>
      </c>
      <c r="O48" s="8" t="s">
        <v>3858</v>
      </c>
      <c r="P48" s="8" t="s">
        <v>3859</v>
      </c>
      <c r="Q48" s="8">
        <v>-1</v>
      </c>
      <c r="R48" s="8" t="s">
        <v>40</v>
      </c>
      <c r="S48" s="8" t="s">
        <v>40</v>
      </c>
      <c r="T48" s="8" t="s">
        <v>40</v>
      </c>
      <c r="U48" s="67">
        <v>0</v>
      </c>
      <c r="V48" s="4">
        <v>0</v>
      </c>
      <c r="W48" s="4">
        <v>3429</v>
      </c>
      <c r="X48" s="67">
        <v>0</v>
      </c>
      <c r="Y48" s="67">
        <v>0.20200000000000001</v>
      </c>
      <c r="Z48" s="4">
        <v>1</v>
      </c>
      <c r="AA48" s="4">
        <v>2605</v>
      </c>
      <c r="AB48" s="67">
        <v>0</v>
      </c>
      <c r="AC48" s="4">
        <v>-0.38199899999999998</v>
      </c>
      <c r="AD48" s="4">
        <v>0.42699999999999999</v>
      </c>
    </row>
    <row r="49" spans="1:30" x14ac:dyDescent="0.2">
      <c r="A49" s="8" t="s">
        <v>782</v>
      </c>
      <c r="B49" s="8">
        <v>1</v>
      </c>
      <c r="C49" s="8">
        <v>145811421</v>
      </c>
      <c r="D49" s="8">
        <v>145811421</v>
      </c>
      <c r="E49" s="8" t="s">
        <v>127</v>
      </c>
      <c r="F49" s="8" t="s">
        <v>3101</v>
      </c>
      <c r="G49" s="8" t="s">
        <v>3102</v>
      </c>
      <c r="H49" s="8" t="s">
        <v>92</v>
      </c>
      <c r="I49" s="66" t="s">
        <v>319</v>
      </c>
      <c r="J49" s="66" t="s">
        <v>40</v>
      </c>
      <c r="K49" s="66" t="s">
        <v>3583</v>
      </c>
      <c r="L49" s="66" t="s">
        <v>3860</v>
      </c>
      <c r="M49" s="66" t="s">
        <v>3684</v>
      </c>
      <c r="N49" s="66" t="s">
        <v>3188</v>
      </c>
      <c r="O49" s="8" t="s">
        <v>3189</v>
      </c>
      <c r="P49" s="8" t="s">
        <v>3861</v>
      </c>
      <c r="Q49" s="8">
        <v>-1</v>
      </c>
      <c r="R49" s="8" t="s">
        <v>40</v>
      </c>
      <c r="S49" s="8" t="s">
        <v>40</v>
      </c>
      <c r="T49" s="8" t="s">
        <v>40</v>
      </c>
      <c r="U49" s="67">
        <v>0.32400000000000001</v>
      </c>
      <c r="V49" s="4">
        <v>6</v>
      </c>
      <c r="W49" s="4">
        <v>3429</v>
      </c>
      <c r="X49" s="67">
        <v>2E-3</v>
      </c>
      <c r="Y49" s="67">
        <v>0.28599999999999998</v>
      </c>
      <c r="Z49" s="4">
        <v>2</v>
      </c>
      <c r="AA49" s="4">
        <v>2605</v>
      </c>
      <c r="AB49" s="67">
        <v>1E-3</v>
      </c>
      <c r="AC49" s="4">
        <v>9.7890000000000008E-3</v>
      </c>
      <c r="AD49" s="4">
        <v>2.68</v>
      </c>
    </row>
    <row r="50" spans="1:30" x14ac:dyDescent="0.2">
      <c r="A50" s="8" t="s">
        <v>782</v>
      </c>
      <c r="B50" s="8">
        <v>1</v>
      </c>
      <c r="C50" s="8">
        <v>145811432</v>
      </c>
      <c r="D50" s="8">
        <v>145811432</v>
      </c>
      <c r="E50" s="8" t="s">
        <v>121</v>
      </c>
      <c r="F50" s="8" t="s">
        <v>81</v>
      </c>
      <c r="G50" s="8" t="s">
        <v>3469</v>
      </c>
      <c r="H50" s="8" t="s">
        <v>92</v>
      </c>
      <c r="I50" s="66" t="s">
        <v>319</v>
      </c>
      <c r="J50" s="66" t="s">
        <v>40</v>
      </c>
      <c r="K50" s="66" t="s">
        <v>328</v>
      </c>
      <c r="L50" s="66" t="s">
        <v>329</v>
      </c>
      <c r="M50" s="66" t="s">
        <v>330</v>
      </c>
      <c r="N50" s="66" t="s">
        <v>124</v>
      </c>
      <c r="O50" s="8" t="s">
        <v>125</v>
      </c>
      <c r="P50" s="8" t="s">
        <v>887</v>
      </c>
      <c r="Q50" s="8">
        <v>-1</v>
      </c>
      <c r="R50" s="8" t="s">
        <v>40</v>
      </c>
      <c r="S50" s="8" t="s">
        <v>40</v>
      </c>
      <c r="T50" s="8" t="s">
        <v>40</v>
      </c>
      <c r="U50" s="67">
        <v>0.189</v>
      </c>
      <c r="V50" s="4">
        <v>4</v>
      </c>
      <c r="W50" s="4">
        <v>3429</v>
      </c>
      <c r="X50" s="67">
        <v>1E-3</v>
      </c>
      <c r="Y50" s="67">
        <v>0.224</v>
      </c>
      <c r="Z50" s="4">
        <v>2</v>
      </c>
      <c r="AA50" s="4">
        <v>2605</v>
      </c>
      <c r="AB50" s="67">
        <v>1E-3</v>
      </c>
      <c r="AC50" s="4">
        <v>10.440467</v>
      </c>
      <c r="AD50" s="4">
        <v>36</v>
      </c>
    </row>
    <row r="51" spans="1:30" x14ac:dyDescent="0.2">
      <c r="A51" s="8" t="s">
        <v>782</v>
      </c>
      <c r="B51" s="8">
        <v>1</v>
      </c>
      <c r="C51" s="8">
        <v>145811442</v>
      </c>
      <c r="D51" s="8">
        <v>145811442</v>
      </c>
      <c r="E51" s="8" t="s">
        <v>130</v>
      </c>
      <c r="F51" s="8" t="s">
        <v>3101</v>
      </c>
      <c r="G51" s="8" t="s">
        <v>3102</v>
      </c>
      <c r="H51" s="8" t="s">
        <v>92</v>
      </c>
      <c r="I51" s="66" t="s">
        <v>319</v>
      </c>
      <c r="J51" s="66" t="s">
        <v>40</v>
      </c>
      <c r="K51" s="66" t="s">
        <v>3862</v>
      </c>
      <c r="L51" s="66" t="s">
        <v>3863</v>
      </c>
      <c r="M51" s="66" t="s">
        <v>440</v>
      </c>
      <c r="N51" s="66" t="s">
        <v>3126</v>
      </c>
      <c r="O51" s="8" t="s">
        <v>3419</v>
      </c>
      <c r="P51" s="8" t="s">
        <v>40</v>
      </c>
      <c r="Q51" s="8">
        <v>-1</v>
      </c>
      <c r="R51" s="8">
        <v>8.2830291729999992</v>
      </c>
      <c r="S51" s="8">
        <v>1.049573839</v>
      </c>
      <c r="T51" s="8">
        <v>9.3326030119999999</v>
      </c>
      <c r="U51" s="67">
        <v>0</v>
      </c>
      <c r="V51" s="4">
        <v>0</v>
      </c>
      <c r="W51" s="4">
        <v>3429</v>
      </c>
      <c r="X51" s="67">
        <v>0</v>
      </c>
      <c r="Y51" s="67">
        <v>0.34599999999999997</v>
      </c>
      <c r="Z51" s="4">
        <v>1</v>
      </c>
      <c r="AA51" s="4">
        <v>2605</v>
      </c>
      <c r="AB51" s="67">
        <v>0</v>
      </c>
      <c r="AC51" s="4">
        <v>1.664517</v>
      </c>
      <c r="AD51" s="4">
        <v>14.21</v>
      </c>
    </row>
    <row r="52" spans="1:30" x14ac:dyDescent="0.2">
      <c r="A52" s="8" t="s">
        <v>782</v>
      </c>
      <c r="B52" s="8">
        <v>1</v>
      </c>
      <c r="C52" s="8">
        <v>145811895</v>
      </c>
      <c r="D52" s="8">
        <v>145811895</v>
      </c>
      <c r="E52" s="8" t="s">
        <v>130</v>
      </c>
      <c r="F52" s="8" t="s">
        <v>79</v>
      </c>
      <c r="G52" s="8" t="s">
        <v>3469</v>
      </c>
      <c r="H52" s="8" t="s">
        <v>92</v>
      </c>
      <c r="I52" s="66" t="s">
        <v>40</v>
      </c>
      <c r="J52" s="66" t="s">
        <v>3864</v>
      </c>
      <c r="K52" s="66" t="s">
        <v>40</v>
      </c>
      <c r="L52" s="66" t="s">
        <v>40</v>
      </c>
      <c r="M52" s="66" t="s">
        <v>40</v>
      </c>
      <c r="N52" s="66" t="s">
        <v>40</v>
      </c>
      <c r="O52" s="8" t="s">
        <v>40</v>
      </c>
      <c r="P52" s="8" t="s">
        <v>3865</v>
      </c>
      <c r="Q52" s="8">
        <v>-1</v>
      </c>
      <c r="R52" s="8">
        <v>9.2747795530000001</v>
      </c>
      <c r="S52" s="8">
        <v>0</v>
      </c>
      <c r="T52" s="8">
        <v>9.2747795530000001</v>
      </c>
      <c r="U52" s="67">
        <v>0</v>
      </c>
      <c r="V52" s="4">
        <v>0</v>
      </c>
      <c r="W52" s="4">
        <v>3429</v>
      </c>
      <c r="X52" s="67">
        <v>0</v>
      </c>
      <c r="Y52" s="67">
        <v>0.28000000000000003</v>
      </c>
      <c r="Z52" s="4">
        <v>1</v>
      </c>
      <c r="AA52" s="4">
        <v>2602</v>
      </c>
      <c r="AB52" s="67">
        <v>0</v>
      </c>
      <c r="AC52" s="4">
        <v>3.6414949999999999</v>
      </c>
      <c r="AD52" s="4">
        <v>23.2</v>
      </c>
    </row>
    <row r="53" spans="1:30" x14ac:dyDescent="0.2">
      <c r="A53" s="8" t="s">
        <v>782</v>
      </c>
      <c r="B53" s="8">
        <v>1</v>
      </c>
      <c r="C53" s="8">
        <v>145811902</v>
      </c>
      <c r="D53" s="8">
        <v>145811902</v>
      </c>
      <c r="E53" s="8" t="s">
        <v>121</v>
      </c>
      <c r="F53" s="8" t="s">
        <v>81</v>
      </c>
      <c r="G53" s="8" t="s">
        <v>3469</v>
      </c>
      <c r="H53" s="8" t="s">
        <v>92</v>
      </c>
      <c r="I53" s="66" t="s">
        <v>3866</v>
      </c>
      <c r="J53" s="66" t="s">
        <v>40</v>
      </c>
      <c r="K53" s="66" t="s">
        <v>3867</v>
      </c>
      <c r="L53" s="66" t="s">
        <v>3868</v>
      </c>
      <c r="M53" s="66" t="s">
        <v>3869</v>
      </c>
      <c r="N53" s="66" t="s">
        <v>124</v>
      </c>
      <c r="O53" s="8" t="s">
        <v>125</v>
      </c>
      <c r="P53" s="8" t="s">
        <v>3870</v>
      </c>
      <c r="Q53" s="8">
        <v>-1</v>
      </c>
      <c r="R53" s="8" t="s">
        <v>40</v>
      </c>
      <c r="S53" s="8" t="s">
        <v>40</v>
      </c>
      <c r="T53" s="8" t="s">
        <v>40</v>
      </c>
      <c r="U53" s="67">
        <v>0.182</v>
      </c>
      <c r="V53" s="4">
        <v>2</v>
      </c>
      <c r="W53" s="4">
        <v>3429</v>
      </c>
      <c r="X53" s="67">
        <v>1E-3</v>
      </c>
      <c r="Y53" s="67">
        <v>0</v>
      </c>
      <c r="Z53" s="4">
        <v>0</v>
      </c>
      <c r="AA53" s="4">
        <v>2602</v>
      </c>
      <c r="AB53" s="67">
        <v>0</v>
      </c>
      <c r="AC53" s="4">
        <v>10.440243000000001</v>
      </c>
      <c r="AD53" s="4">
        <v>36</v>
      </c>
    </row>
    <row r="54" spans="1:30" x14ac:dyDescent="0.2">
      <c r="A54" s="8" t="s">
        <v>782</v>
      </c>
      <c r="B54" s="8">
        <v>1</v>
      </c>
      <c r="C54" s="8">
        <v>145811903</v>
      </c>
      <c r="D54" s="8">
        <v>145811903</v>
      </c>
      <c r="E54" s="8" t="s">
        <v>121</v>
      </c>
      <c r="F54" s="8" t="s">
        <v>3101</v>
      </c>
      <c r="G54" s="8" t="s">
        <v>3102</v>
      </c>
      <c r="H54" s="8" t="s">
        <v>92</v>
      </c>
      <c r="I54" s="66" t="s">
        <v>3866</v>
      </c>
      <c r="J54" s="66" t="s">
        <v>40</v>
      </c>
      <c r="K54" s="66" t="s">
        <v>3871</v>
      </c>
      <c r="L54" s="66" t="s">
        <v>3627</v>
      </c>
      <c r="M54" s="66" t="s">
        <v>3628</v>
      </c>
      <c r="N54" s="66" t="s">
        <v>3136</v>
      </c>
      <c r="O54" s="8" t="s">
        <v>3872</v>
      </c>
      <c r="P54" s="8" t="s">
        <v>3873</v>
      </c>
      <c r="Q54" s="8">
        <v>-1</v>
      </c>
      <c r="R54" s="8" t="s">
        <v>40</v>
      </c>
      <c r="S54" s="8" t="s">
        <v>40</v>
      </c>
      <c r="T54" s="8" t="s">
        <v>40</v>
      </c>
      <c r="U54" s="67">
        <v>0</v>
      </c>
      <c r="V54" s="4">
        <v>0</v>
      </c>
      <c r="W54" s="4">
        <v>3429</v>
      </c>
      <c r="X54" s="67">
        <v>0</v>
      </c>
      <c r="Y54" s="67">
        <v>0.23899999999999999</v>
      </c>
      <c r="Z54" s="4">
        <v>1</v>
      </c>
      <c r="AA54" s="4">
        <v>2602</v>
      </c>
      <c r="AB54" s="67">
        <v>0</v>
      </c>
      <c r="AC54" s="4">
        <v>-7.1790999999999994E-2</v>
      </c>
      <c r="AD54" s="4">
        <v>1.9490000000000001</v>
      </c>
    </row>
    <row r="55" spans="1:30" x14ac:dyDescent="0.2">
      <c r="A55" s="8" t="s">
        <v>782</v>
      </c>
      <c r="B55" s="8">
        <v>1</v>
      </c>
      <c r="C55" s="8">
        <v>145811943</v>
      </c>
      <c r="D55" s="8">
        <v>145811943</v>
      </c>
      <c r="E55" s="8" t="s">
        <v>127</v>
      </c>
      <c r="F55" s="8" t="s">
        <v>3108</v>
      </c>
      <c r="G55" s="8" t="s">
        <v>3109</v>
      </c>
      <c r="H55" s="8" t="s">
        <v>92</v>
      </c>
      <c r="I55" s="66" t="s">
        <v>3866</v>
      </c>
      <c r="J55" s="66" t="s">
        <v>40</v>
      </c>
      <c r="K55" s="66" t="s">
        <v>3874</v>
      </c>
      <c r="L55" s="66" t="s">
        <v>3647</v>
      </c>
      <c r="M55" s="66" t="s">
        <v>3645</v>
      </c>
      <c r="N55" s="66" t="s">
        <v>3875</v>
      </c>
      <c r="O55" s="8" t="s">
        <v>3876</v>
      </c>
      <c r="P55" s="8" t="s">
        <v>3877</v>
      </c>
      <c r="Q55" s="8">
        <v>-1</v>
      </c>
      <c r="R55" s="8" t="s">
        <v>40</v>
      </c>
      <c r="S55" s="8" t="s">
        <v>40</v>
      </c>
      <c r="T55" s="8" t="s">
        <v>40</v>
      </c>
      <c r="U55" s="67">
        <v>0</v>
      </c>
      <c r="V55" s="4">
        <v>0</v>
      </c>
      <c r="W55" s="4">
        <v>3429</v>
      </c>
      <c r="X55" s="67">
        <v>0</v>
      </c>
      <c r="Y55" s="67">
        <v>0.21099999999999999</v>
      </c>
      <c r="Z55" s="4">
        <v>1</v>
      </c>
      <c r="AA55" s="4">
        <v>2602</v>
      </c>
      <c r="AB55" s="67">
        <v>0</v>
      </c>
      <c r="AC55" s="4">
        <v>2.34361</v>
      </c>
      <c r="AD55" s="4">
        <v>18.45</v>
      </c>
    </row>
    <row r="56" spans="1:30" x14ac:dyDescent="0.2">
      <c r="A56" s="8" t="s">
        <v>782</v>
      </c>
      <c r="B56" s="8">
        <v>1</v>
      </c>
      <c r="C56" s="8">
        <v>145811954</v>
      </c>
      <c r="D56" s="8">
        <v>145811954</v>
      </c>
      <c r="E56" s="8" t="s">
        <v>130</v>
      </c>
      <c r="F56" s="8" t="s">
        <v>3101</v>
      </c>
      <c r="G56" s="8" t="s">
        <v>3102</v>
      </c>
      <c r="H56" s="8" t="s">
        <v>92</v>
      </c>
      <c r="I56" s="66" t="s">
        <v>3866</v>
      </c>
      <c r="J56" s="66" t="s">
        <v>40</v>
      </c>
      <c r="K56" s="66" t="s">
        <v>3730</v>
      </c>
      <c r="L56" s="66" t="s">
        <v>3878</v>
      </c>
      <c r="M56" s="66" t="s">
        <v>3879</v>
      </c>
      <c r="N56" s="66" t="s">
        <v>3136</v>
      </c>
      <c r="O56" s="8" t="s">
        <v>3185</v>
      </c>
      <c r="P56" s="8" t="s">
        <v>40</v>
      </c>
      <c r="Q56" s="8">
        <v>-1</v>
      </c>
      <c r="R56" s="8" t="s">
        <v>40</v>
      </c>
      <c r="S56" s="8" t="s">
        <v>40</v>
      </c>
      <c r="T56" s="8" t="s">
        <v>40</v>
      </c>
      <c r="U56" s="67">
        <v>0</v>
      </c>
      <c r="V56" s="4">
        <v>0</v>
      </c>
      <c r="W56" s="4">
        <v>3429</v>
      </c>
      <c r="X56" s="67">
        <v>0</v>
      </c>
      <c r="Y56" s="67">
        <v>0.216</v>
      </c>
      <c r="Z56" s="4">
        <v>1</v>
      </c>
      <c r="AA56" s="4">
        <v>2602</v>
      </c>
      <c r="AB56" s="67">
        <v>0</v>
      </c>
      <c r="AC56" s="4">
        <v>0.29555399999999998</v>
      </c>
      <c r="AD56" s="4">
        <v>5.65</v>
      </c>
    </row>
    <row r="57" spans="1:30" x14ac:dyDescent="0.2">
      <c r="A57" s="8" t="s">
        <v>782</v>
      </c>
      <c r="B57" s="8">
        <v>1</v>
      </c>
      <c r="C57" s="8">
        <v>145811969</v>
      </c>
      <c r="D57" s="8">
        <v>145811969</v>
      </c>
      <c r="E57" s="8" t="s">
        <v>127</v>
      </c>
      <c r="F57" s="8" t="s">
        <v>3101</v>
      </c>
      <c r="G57" s="8" t="s">
        <v>3102</v>
      </c>
      <c r="H57" s="8" t="s">
        <v>92</v>
      </c>
      <c r="I57" s="66" t="s">
        <v>3866</v>
      </c>
      <c r="J57" s="66" t="s">
        <v>40</v>
      </c>
      <c r="K57" s="66" t="s">
        <v>3608</v>
      </c>
      <c r="L57" s="66" t="s">
        <v>3880</v>
      </c>
      <c r="M57" s="66" t="s">
        <v>3881</v>
      </c>
      <c r="N57" s="66" t="s">
        <v>123</v>
      </c>
      <c r="O57" s="8" t="s">
        <v>3466</v>
      </c>
      <c r="P57" s="8" t="s">
        <v>3882</v>
      </c>
      <c r="Q57" s="8">
        <v>-1</v>
      </c>
      <c r="R57" s="8" t="s">
        <v>40</v>
      </c>
      <c r="S57" s="8" t="s">
        <v>40</v>
      </c>
      <c r="T57" s="8" t="s">
        <v>40</v>
      </c>
      <c r="U57" s="67">
        <v>0.215</v>
      </c>
      <c r="V57" s="4">
        <v>248</v>
      </c>
      <c r="W57" s="4">
        <v>3429</v>
      </c>
      <c r="X57" s="67">
        <v>7.1999999999999995E-2</v>
      </c>
      <c r="Y57" s="67">
        <v>0.219</v>
      </c>
      <c r="Z57" s="4">
        <v>190</v>
      </c>
      <c r="AA57" s="4">
        <v>2602</v>
      </c>
      <c r="AB57" s="67">
        <v>7.2999999999999995E-2</v>
      </c>
      <c r="AC57" s="4">
        <v>-0.60924100000000003</v>
      </c>
      <c r="AD57" s="4">
        <v>0.11899999999999999</v>
      </c>
    </row>
    <row r="58" spans="1:30" x14ac:dyDescent="0.2">
      <c r="A58" s="8" t="s">
        <v>782</v>
      </c>
      <c r="B58" s="8">
        <v>1</v>
      </c>
      <c r="C58" s="8">
        <v>145811972</v>
      </c>
      <c r="D58" s="8">
        <v>145811972</v>
      </c>
      <c r="E58" s="8" t="s">
        <v>127</v>
      </c>
      <c r="F58" s="8" t="s">
        <v>3101</v>
      </c>
      <c r="G58" s="8" t="s">
        <v>3102</v>
      </c>
      <c r="H58" s="8" t="s">
        <v>92</v>
      </c>
      <c r="I58" s="66" t="s">
        <v>3866</v>
      </c>
      <c r="J58" s="66" t="s">
        <v>40</v>
      </c>
      <c r="K58" s="66" t="s">
        <v>3673</v>
      </c>
      <c r="L58" s="66" t="s">
        <v>3652</v>
      </c>
      <c r="M58" s="66" t="s">
        <v>3653</v>
      </c>
      <c r="N58" s="66" t="s">
        <v>3126</v>
      </c>
      <c r="O58" s="8" t="s">
        <v>3183</v>
      </c>
      <c r="P58" s="8" t="s">
        <v>3883</v>
      </c>
      <c r="Q58" s="8">
        <v>-1</v>
      </c>
      <c r="R58" s="8" t="s">
        <v>40</v>
      </c>
      <c r="S58" s="8" t="s">
        <v>40</v>
      </c>
      <c r="T58" s="8" t="s">
        <v>40</v>
      </c>
      <c r="U58" s="67">
        <v>0.28799999999999998</v>
      </c>
      <c r="V58" s="4">
        <v>1</v>
      </c>
      <c r="W58" s="4">
        <v>3429</v>
      </c>
      <c r="X58" s="67">
        <v>0</v>
      </c>
      <c r="Y58" s="67">
        <v>0</v>
      </c>
      <c r="Z58" s="4">
        <v>0</v>
      </c>
      <c r="AA58" s="4">
        <v>2602</v>
      </c>
      <c r="AB58" s="67">
        <v>0</v>
      </c>
      <c r="AC58" s="4">
        <v>0.66433699999999996</v>
      </c>
      <c r="AD58" s="4">
        <v>8.5920000000000005</v>
      </c>
    </row>
    <row r="59" spans="1:30" x14ac:dyDescent="0.2">
      <c r="A59" s="8" t="s">
        <v>782</v>
      </c>
      <c r="B59" s="8">
        <v>1</v>
      </c>
      <c r="C59" s="8">
        <v>145816658</v>
      </c>
      <c r="D59" s="8">
        <v>145816658</v>
      </c>
      <c r="E59" s="8" t="s">
        <v>127</v>
      </c>
      <c r="F59" s="8" t="s">
        <v>3108</v>
      </c>
      <c r="G59" s="8" t="s">
        <v>3109</v>
      </c>
      <c r="H59" s="8" t="s">
        <v>92</v>
      </c>
      <c r="I59" s="66" t="s">
        <v>3884</v>
      </c>
      <c r="J59" s="66" t="s">
        <v>40</v>
      </c>
      <c r="K59" s="66" t="s">
        <v>3767</v>
      </c>
      <c r="L59" s="66" t="s">
        <v>3885</v>
      </c>
      <c r="M59" s="66" t="s">
        <v>3886</v>
      </c>
      <c r="N59" s="66" t="s">
        <v>3887</v>
      </c>
      <c r="O59" s="8" t="s">
        <v>3888</v>
      </c>
      <c r="P59" s="8" t="s">
        <v>40</v>
      </c>
      <c r="Q59" s="8">
        <v>-1</v>
      </c>
      <c r="R59" s="8" t="s">
        <v>40</v>
      </c>
      <c r="S59" s="8" t="s">
        <v>40</v>
      </c>
      <c r="T59" s="8" t="s">
        <v>40</v>
      </c>
      <c r="U59" s="67">
        <v>0.17</v>
      </c>
      <c r="V59" s="4">
        <v>1</v>
      </c>
      <c r="W59" s="4">
        <v>3429</v>
      </c>
      <c r="X59" s="67">
        <v>0</v>
      </c>
      <c r="Y59" s="67">
        <v>0</v>
      </c>
      <c r="Z59" s="4">
        <v>0</v>
      </c>
      <c r="AA59" s="4">
        <v>2599</v>
      </c>
      <c r="AB59" s="67">
        <v>0</v>
      </c>
      <c r="AC59" s="4">
        <v>4.2997839999999998</v>
      </c>
      <c r="AD59" s="4">
        <v>24</v>
      </c>
    </row>
    <row r="60" spans="1:30" x14ac:dyDescent="0.2">
      <c r="A60" s="8" t="s">
        <v>782</v>
      </c>
      <c r="B60" s="8">
        <v>1</v>
      </c>
      <c r="C60" s="8">
        <v>145816703</v>
      </c>
      <c r="D60" s="8">
        <v>145816703</v>
      </c>
      <c r="E60" s="8" t="s">
        <v>121</v>
      </c>
      <c r="F60" s="8" t="s">
        <v>3108</v>
      </c>
      <c r="G60" s="8" t="s">
        <v>3109</v>
      </c>
      <c r="H60" s="8" t="s">
        <v>92</v>
      </c>
      <c r="I60" s="66" t="s">
        <v>3884</v>
      </c>
      <c r="J60" s="66" t="s">
        <v>40</v>
      </c>
      <c r="K60" s="66" t="s">
        <v>3889</v>
      </c>
      <c r="L60" s="66" t="s">
        <v>3890</v>
      </c>
      <c r="M60" s="66" t="s">
        <v>3891</v>
      </c>
      <c r="N60" s="66" t="s">
        <v>3157</v>
      </c>
      <c r="O60" s="8" t="s">
        <v>3158</v>
      </c>
      <c r="P60" s="8" t="s">
        <v>3892</v>
      </c>
      <c r="Q60" s="8">
        <v>-1</v>
      </c>
      <c r="R60" s="8" t="s">
        <v>40</v>
      </c>
      <c r="S60" s="8" t="s">
        <v>40</v>
      </c>
      <c r="T60" s="8" t="s">
        <v>40</v>
      </c>
      <c r="U60" s="67">
        <v>0.24199999999999999</v>
      </c>
      <c r="V60" s="4">
        <v>5</v>
      </c>
      <c r="W60" s="4">
        <v>3429</v>
      </c>
      <c r="X60" s="67">
        <v>1E-3</v>
      </c>
      <c r="Y60" s="67">
        <v>0.23400000000000001</v>
      </c>
      <c r="Z60" s="4">
        <v>4</v>
      </c>
      <c r="AA60" s="4">
        <v>2599</v>
      </c>
      <c r="AB60" s="67">
        <v>2E-3</v>
      </c>
      <c r="AC60" s="4">
        <v>3.5273409999999998</v>
      </c>
      <c r="AD60" s="4">
        <v>23.1</v>
      </c>
    </row>
    <row r="61" spans="1:30" x14ac:dyDescent="0.2">
      <c r="A61" s="8" t="s">
        <v>782</v>
      </c>
      <c r="B61" s="8">
        <v>1</v>
      </c>
      <c r="C61" s="8">
        <v>145816707</v>
      </c>
      <c r="D61" s="8">
        <v>145816707</v>
      </c>
      <c r="E61" s="8" t="s">
        <v>130</v>
      </c>
      <c r="F61" s="8" t="s">
        <v>3108</v>
      </c>
      <c r="G61" s="8" t="s">
        <v>3109</v>
      </c>
      <c r="H61" s="8" t="s">
        <v>92</v>
      </c>
      <c r="I61" s="66" t="s">
        <v>3884</v>
      </c>
      <c r="J61" s="66" t="s">
        <v>40</v>
      </c>
      <c r="K61" s="66" t="s">
        <v>3893</v>
      </c>
      <c r="L61" s="66" t="s">
        <v>3894</v>
      </c>
      <c r="M61" s="66" t="s">
        <v>3681</v>
      </c>
      <c r="N61" s="66" t="s">
        <v>3168</v>
      </c>
      <c r="O61" s="8" t="s">
        <v>3169</v>
      </c>
      <c r="P61" s="8" t="s">
        <v>3895</v>
      </c>
      <c r="Q61" s="8">
        <v>-1</v>
      </c>
      <c r="R61" s="8" t="s">
        <v>40</v>
      </c>
      <c r="S61" s="8" t="s">
        <v>40</v>
      </c>
      <c r="T61" s="8" t="s">
        <v>40</v>
      </c>
      <c r="U61" s="67">
        <v>0</v>
      </c>
      <c r="V61" s="4">
        <v>0</v>
      </c>
      <c r="W61" s="4">
        <v>3429</v>
      </c>
      <c r="X61" s="67">
        <v>0</v>
      </c>
      <c r="Y61" s="67">
        <v>0.248</v>
      </c>
      <c r="Z61" s="4">
        <v>1</v>
      </c>
      <c r="AA61" s="4">
        <v>2599</v>
      </c>
      <c r="AB61" s="67">
        <v>0</v>
      </c>
      <c r="AC61" s="4">
        <v>1.3739220000000001</v>
      </c>
      <c r="AD61" s="4">
        <v>12.65</v>
      </c>
    </row>
    <row r="62" spans="1:30" x14ac:dyDescent="0.2">
      <c r="A62" s="8" t="s">
        <v>782</v>
      </c>
      <c r="B62" s="8">
        <v>1</v>
      </c>
      <c r="C62" s="8">
        <v>145816709</v>
      </c>
      <c r="D62" s="8">
        <v>145816713</v>
      </c>
      <c r="E62" s="8" t="s">
        <v>3896</v>
      </c>
      <c r="F62" s="8" t="s">
        <v>3897</v>
      </c>
      <c r="G62" s="8" t="s">
        <v>3109</v>
      </c>
      <c r="H62" s="8" t="s">
        <v>92</v>
      </c>
      <c r="I62" s="66" t="s">
        <v>3884</v>
      </c>
      <c r="J62" s="66" t="s">
        <v>40</v>
      </c>
      <c r="K62" s="66" t="s">
        <v>3898</v>
      </c>
      <c r="L62" s="66" t="s">
        <v>3899</v>
      </c>
      <c r="M62" s="66" t="s">
        <v>3900</v>
      </c>
      <c r="N62" s="66" t="s">
        <v>3901</v>
      </c>
      <c r="O62" s="8" t="s">
        <v>3902</v>
      </c>
      <c r="P62" s="8" t="s">
        <v>40</v>
      </c>
      <c r="Q62" s="8">
        <v>-1</v>
      </c>
      <c r="R62" s="8" t="s">
        <v>40</v>
      </c>
      <c r="S62" s="8" t="s">
        <v>40</v>
      </c>
      <c r="T62" s="8" t="s">
        <v>40</v>
      </c>
      <c r="U62" s="67">
        <v>0</v>
      </c>
      <c r="V62" s="4">
        <v>0</v>
      </c>
      <c r="W62" s="4">
        <v>3429</v>
      </c>
      <c r="X62" s="67">
        <v>0</v>
      </c>
      <c r="Y62" s="67">
        <v>0.17299999999999999</v>
      </c>
      <c r="Z62" s="4">
        <v>1</v>
      </c>
      <c r="AA62" s="4">
        <v>2599</v>
      </c>
      <c r="AB62" s="67">
        <v>0</v>
      </c>
      <c r="AC62" s="4">
        <v>0.788385</v>
      </c>
      <c r="AD62" s="4">
        <v>9.3919999999999995</v>
      </c>
    </row>
    <row r="63" spans="1:30" x14ac:dyDescent="0.2">
      <c r="A63" s="8" t="s">
        <v>782</v>
      </c>
      <c r="B63" s="8">
        <v>1</v>
      </c>
      <c r="C63" s="8">
        <v>145816722</v>
      </c>
      <c r="D63" s="8">
        <v>145816722</v>
      </c>
      <c r="E63" s="8" t="s">
        <v>123</v>
      </c>
      <c r="F63" s="8" t="s">
        <v>3108</v>
      </c>
      <c r="G63" s="8" t="s">
        <v>3109</v>
      </c>
      <c r="H63" s="8" t="s">
        <v>92</v>
      </c>
      <c r="I63" s="66" t="s">
        <v>3884</v>
      </c>
      <c r="J63" s="66" t="s">
        <v>40</v>
      </c>
      <c r="K63" s="66" t="s">
        <v>3903</v>
      </c>
      <c r="L63" s="66" t="s">
        <v>3904</v>
      </c>
      <c r="M63" s="66" t="s">
        <v>3905</v>
      </c>
      <c r="N63" s="66" t="s">
        <v>3906</v>
      </c>
      <c r="O63" s="8" t="s">
        <v>3907</v>
      </c>
      <c r="P63" s="8" t="s">
        <v>40</v>
      </c>
      <c r="Q63" s="8">
        <v>-1</v>
      </c>
      <c r="R63" s="8" t="s">
        <v>40</v>
      </c>
      <c r="S63" s="8" t="s">
        <v>40</v>
      </c>
      <c r="T63" s="8" t="s">
        <v>40</v>
      </c>
      <c r="U63" s="67">
        <v>0.21299999999999999</v>
      </c>
      <c r="V63" s="4">
        <v>2</v>
      </c>
      <c r="W63" s="4">
        <v>3429</v>
      </c>
      <c r="X63" s="67">
        <v>1E-3</v>
      </c>
      <c r="Y63" s="67">
        <v>0.24099999999999999</v>
      </c>
      <c r="Z63" s="4">
        <v>1</v>
      </c>
      <c r="AA63" s="4">
        <v>2599</v>
      </c>
      <c r="AB63" s="67">
        <v>0</v>
      </c>
      <c r="AC63" s="4">
        <v>3.8008030000000002</v>
      </c>
      <c r="AD63" s="4">
        <v>23.4</v>
      </c>
    </row>
    <row r="64" spans="1:30" x14ac:dyDescent="0.2">
      <c r="A64" s="8" t="s">
        <v>782</v>
      </c>
      <c r="B64" s="8">
        <v>1</v>
      </c>
      <c r="C64" s="8">
        <v>145826888</v>
      </c>
      <c r="D64" s="8">
        <v>145826888</v>
      </c>
      <c r="E64" s="8" t="s">
        <v>130</v>
      </c>
      <c r="F64" s="8" t="s">
        <v>3101</v>
      </c>
      <c r="G64" s="8" t="s">
        <v>3102</v>
      </c>
      <c r="H64" s="8" t="s">
        <v>92</v>
      </c>
      <c r="I64" s="66" t="s">
        <v>3908</v>
      </c>
      <c r="J64" s="66" t="s">
        <v>40</v>
      </c>
      <c r="K64" s="66" t="s">
        <v>3909</v>
      </c>
      <c r="L64" s="66" t="s">
        <v>3910</v>
      </c>
      <c r="M64" s="66" t="s">
        <v>3911</v>
      </c>
      <c r="N64" s="66" t="s">
        <v>3210</v>
      </c>
      <c r="O64" s="8" t="s">
        <v>3211</v>
      </c>
      <c r="P64" s="8" t="s">
        <v>3912</v>
      </c>
      <c r="Q64" s="8">
        <v>-1</v>
      </c>
      <c r="R64" s="8">
        <v>10.673586220000001</v>
      </c>
      <c r="S64" s="8">
        <v>0</v>
      </c>
      <c r="T64" s="8">
        <v>10.673586220000001</v>
      </c>
      <c r="U64" s="67">
        <v>0</v>
      </c>
      <c r="V64" s="4">
        <v>0</v>
      </c>
      <c r="W64" s="4">
        <v>3429</v>
      </c>
      <c r="X64" s="67">
        <v>0</v>
      </c>
      <c r="Y64" s="67">
        <v>0.32100000000000001</v>
      </c>
      <c r="Z64" s="4">
        <v>1</v>
      </c>
      <c r="AA64" s="4">
        <v>2601</v>
      </c>
      <c r="AB64" s="67">
        <v>0</v>
      </c>
      <c r="AC64" s="4">
        <v>0.67796199999999995</v>
      </c>
      <c r="AD64" s="4">
        <v>8.6820000000000004</v>
      </c>
    </row>
    <row r="65" spans="1:30" x14ac:dyDescent="0.2">
      <c r="A65" s="8" t="s">
        <v>782</v>
      </c>
      <c r="B65" s="8">
        <v>1</v>
      </c>
      <c r="C65" s="8">
        <v>145826896</v>
      </c>
      <c r="D65" s="8">
        <v>145826896</v>
      </c>
      <c r="E65" s="8" t="s">
        <v>123</v>
      </c>
      <c r="F65" s="8" t="s">
        <v>3108</v>
      </c>
      <c r="G65" s="8" t="s">
        <v>3109</v>
      </c>
      <c r="H65" s="8" t="s">
        <v>92</v>
      </c>
      <c r="I65" s="66" t="s">
        <v>3908</v>
      </c>
      <c r="J65" s="66" t="s">
        <v>40</v>
      </c>
      <c r="K65" s="66" t="s">
        <v>3573</v>
      </c>
      <c r="L65" s="66" t="s">
        <v>3913</v>
      </c>
      <c r="M65" s="66" t="s">
        <v>3706</v>
      </c>
      <c r="N65" s="66" t="s">
        <v>3914</v>
      </c>
      <c r="O65" s="8" t="s">
        <v>3915</v>
      </c>
      <c r="P65" s="8" t="s">
        <v>40</v>
      </c>
      <c r="Q65" s="8">
        <v>-1</v>
      </c>
      <c r="R65" s="8" t="s">
        <v>40</v>
      </c>
      <c r="S65" s="8" t="s">
        <v>40</v>
      </c>
      <c r="T65" s="8" t="s">
        <v>40</v>
      </c>
      <c r="U65" s="67">
        <v>0.26200000000000001</v>
      </c>
      <c r="V65" s="4">
        <v>1</v>
      </c>
      <c r="W65" s="4">
        <v>3429</v>
      </c>
      <c r="X65" s="67">
        <v>0</v>
      </c>
      <c r="Y65" s="67">
        <v>0</v>
      </c>
      <c r="Z65" s="4">
        <v>0</v>
      </c>
      <c r="AA65" s="4">
        <v>2601</v>
      </c>
      <c r="AB65" s="67">
        <v>0</v>
      </c>
      <c r="AC65" s="4">
        <v>-0.231964</v>
      </c>
      <c r="AD65" s="4">
        <v>0.93899999999999995</v>
      </c>
    </row>
    <row r="66" spans="1:30" x14ac:dyDescent="0.2">
      <c r="A66" s="8" t="s">
        <v>782</v>
      </c>
      <c r="B66" s="8">
        <v>1</v>
      </c>
      <c r="C66" s="8">
        <v>145826898</v>
      </c>
      <c r="D66" s="8">
        <v>145826898</v>
      </c>
      <c r="E66" s="8" t="s">
        <v>127</v>
      </c>
      <c r="F66" s="8" t="s">
        <v>3108</v>
      </c>
      <c r="G66" s="8" t="s">
        <v>3109</v>
      </c>
      <c r="H66" s="8" t="s">
        <v>92</v>
      </c>
      <c r="I66" s="66" t="s">
        <v>3908</v>
      </c>
      <c r="J66" s="66" t="s">
        <v>40</v>
      </c>
      <c r="K66" s="66" t="s">
        <v>3576</v>
      </c>
      <c r="L66" s="66" t="s">
        <v>3916</v>
      </c>
      <c r="M66" s="66" t="s">
        <v>3700</v>
      </c>
      <c r="N66" s="66" t="s">
        <v>3887</v>
      </c>
      <c r="O66" s="8" t="s">
        <v>3917</v>
      </c>
      <c r="P66" s="8" t="s">
        <v>40</v>
      </c>
      <c r="Q66" s="8">
        <v>-1</v>
      </c>
      <c r="R66" s="8" t="s">
        <v>40</v>
      </c>
      <c r="S66" s="8" t="s">
        <v>40</v>
      </c>
      <c r="T66" s="8" t="s">
        <v>40</v>
      </c>
      <c r="U66" s="67">
        <v>0.28299999999999997</v>
      </c>
      <c r="V66" s="4">
        <v>2</v>
      </c>
      <c r="W66" s="4">
        <v>3429</v>
      </c>
      <c r="X66" s="67">
        <v>1E-3</v>
      </c>
      <c r="Y66" s="67">
        <v>0</v>
      </c>
      <c r="Z66" s="4">
        <v>0</v>
      </c>
      <c r="AA66" s="4">
        <v>2601</v>
      </c>
      <c r="AB66" s="67">
        <v>0</v>
      </c>
      <c r="AC66" s="4">
        <v>0.75345899999999999</v>
      </c>
      <c r="AD66" s="4">
        <v>9.173</v>
      </c>
    </row>
    <row r="67" spans="1:30" x14ac:dyDescent="0.2">
      <c r="A67" s="8" t="s">
        <v>782</v>
      </c>
      <c r="B67" s="8">
        <v>1</v>
      </c>
      <c r="C67" s="8">
        <v>145826910</v>
      </c>
      <c r="D67" s="8">
        <v>145826910</v>
      </c>
      <c r="E67" s="8" t="s">
        <v>123</v>
      </c>
      <c r="F67" s="8" t="s">
        <v>3108</v>
      </c>
      <c r="G67" s="8" t="s">
        <v>3109</v>
      </c>
      <c r="H67" s="8" t="s">
        <v>92</v>
      </c>
      <c r="I67" s="66" t="s">
        <v>3908</v>
      </c>
      <c r="J67" s="66" t="s">
        <v>40</v>
      </c>
      <c r="K67" s="66" t="s">
        <v>3918</v>
      </c>
      <c r="L67" s="66" t="s">
        <v>3919</v>
      </c>
      <c r="M67" s="66" t="s">
        <v>3920</v>
      </c>
      <c r="N67" s="66" t="s">
        <v>3741</v>
      </c>
      <c r="O67" s="8" t="s">
        <v>3921</v>
      </c>
      <c r="P67" s="8" t="s">
        <v>3922</v>
      </c>
      <c r="Q67" s="8">
        <v>-1</v>
      </c>
      <c r="R67" s="8" t="s">
        <v>40</v>
      </c>
      <c r="S67" s="8" t="s">
        <v>40</v>
      </c>
      <c r="T67" s="8" t="s">
        <v>40</v>
      </c>
      <c r="U67" s="67">
        <v>0.38800000000000001</v>
      </c>
      <c r="V67" s="4">
        <v>1</v>
      </c>
      <c r="W67" s="4">
        <v>3429</v>
      </c>
      <c r="X67" s="67">
        <v>0</v>
      </c>
      <c r="Y67" s="67">
        <v>0</v>
      </c>
      <c r="Z67" s="4">
        <v>0</v>
      </c>
      <c r="AA67" s="4">
        <v>2601</v>
      </c>
      <c r="AB67" s="67">
        <v>0</v>
      </c>
      <c r="AC67" s="4">
        <v>0.579847</v>
      </c>
      <c r="AD67" s="4">
        <v>8.0150000000000006</v>
      </c>
    </row>
    <row r="68" spans="1:30" x14ac:dyDescent="0.2">
      <c r="A68" s="8" t="s">
        <v>782</v>
      </c>
      <c r="B68" s="8">
        <v>1</v>
      </c>
      <c r="C68" s="8">
        <v>145826915</v>
      </c>
      <c r="D68" s="8">
        <v>145826915</v>
      </c>
      <c r="E68" s="8" t="s">
        <v>123</v>
      </c>
      <c r="F68" s="8" t="s">
        <v>3108</v>
      </c>
      <c r="G68" s="8" t="s">
        <v>3109</v>
      </c>
      <c r="H68" s="8" t="s">
        <v>92</v>
      </c>
      <c r="I68" s="66" t="s">
        <v>3908</v>
      </c>
      <c r="J68" s="66" t="s">
        <v>40</v>
      </c>
      <c r="K68" s="66" t="s">
        <v>3923</v>
      </c>
      <c r="L68" s="66" t="s">
        <v>3702</v>
      </c>
      <c r="M68" s="66" t="s">
        <v>3703</v>
      </c>
      <c r="N68" s="66" t="s">
        <v>3924</v>
      </c>
      <c r="O68" s="8" t="s">
        <v>3925</v>
      </c>
      <c r="P68" s="8" t="s">
        <v>3926</v>
      </c>
      <c r="Q68" s="8">
        <v>-1</v>
      </c>
      <c r="R68" s="8" t="s">
        <v>40</v>
      </c>
      <c r="S68" s="8" t="s">
        <v>40</v>
      </c>
      <c r="T68" s="8" t="s">
        <v>40</v>
      </c>
      <c r="U68" s="67">
        <v>0.28499999999999998</v>
      </c>
      <c r="V68" s="4">
        <v>1</v>
      </c>
      <c r="W68" s="4">
        <v>3429</v>
      </c>
      <c r="X68" s="67">
        <v>0</v>
      </c>
      <c r="Y68" s="67">
        <v>0.19400000000000001</v>
      </c>
      <c r="Z68" s="4">
        <v>1</v>
      </c>
      <c r="AA68" s="4">
        <v>2601</v>
      </c>
      <c r="AB68" s="67">
        <v>0</v>
      </c>
      <c r="AC68" s="4">
        <v>0.28007300000000002</v>
      </c>
      <c r="AD68" s="4">
        <v>5.4989999999999997</v>
      </c>
    </row>
    <row r="69" spans="1:30" x14ac:dyDescent="0.2">
      <c r="A69" s="8" t="s">
        <v>782</v>
      </c>
      <c r="B69" s="8">
        <v>1</v>
      </c>
      <c r="C69" s="8">
        <v>145826918</v>
      </c>
      <c r="D69" s="8">
        <v>145826918</v>
      </c>
      <c r="E69" s="8" t="s">
        <v>123</v>
      </c>
      <c r="F69" s="8" t="s">
        <v>3101</v>
      </c>
      <c r="G69" s="8" t="s">
        <v>3102</v>
      </c>
      <c r="H69" s="8" t="s">
        <v>92</v>
      </c>
      <c r="I69" s="66" t="s">
        <v>3908</v>
      </c>
      <c r="J69" s="66" t="s">
        <v>40</v>
      </c>
      <c r="K69" s="66" t="s">
        <v>3927</v>
      </c>
      <c r="L69" s="66" t="s">
        <v>3706</v>
      </c>
      <c r="M69" s="66" t="s">
        <v>3707</v>
      </c>
      <c r="N69" s="66" t="s">
        <v>3126</v>
      </c>
      <c r="O69" s="8" t="s">
        <v>3485</v>
      </c>
      <c r="P69" s="8" t="s">
        <v>3928</v>
      </c>
      <c r="Q69" s="8">
        <v>-1</v>
      </c>
      <c r="R69" s="8" t="s">
        <v>40</v>
      </c>
      <c r="S69" s="8" t="s">
        <v>40</v>
      </c>
      <c r="T69" s="8" t="s">
        <v>40</v>
      </c>
      <c r="U69" s="67">
        <v>0.48899999999999999</v>
      </c>
      <c r="V69" s="4">
        <v>3424</v>
      </c>
      <c r="W69" s="4">
        <v>3429</v>
      </c>
      <c r="X69" s="67">
        <v>0.999</v>
      </c>
      <c r="Y69" s="67">
        <v>0.47799999999999998</v>
      </c>
      <c r="Z69" s="4">
        <v>2593</v>
      </c>
      <c r="AA69" s="4">
        <v>2601</v>
      </c>
      <c r="AB69" s="67">
        <v>0.997</v>
      </c>
      <c r="AC69" s="4">
        <v>-0.40514699999999998</v>
      </c>
      <c r="AD69" s="4">
        <v>0.376</v>
      </c>
    </row>
    <row r="70" spans="1:30" x14ac:dyDescent="0.2">
      <c r="A70" s="8" t="s">
        <v>782</v>
      </c>
      <c r="B70" s="8">
        <v>1</v>
      </c>
      <c r="C70" s="8">
        <v>145826920</v>
      </c>
      <c r="D70" s="8">
        <v>145826920</v>
      </c>
      <c r="E70" s="8" t="s">
        <v>121</v>
      </c>
      <c r="F70" s="8" t="s">
        <v>3108</v>
      </c>
      <c r="G70" s="8" t="s">
        <v>3109</v>
      </c>
      <c r="H70" s="8" t="s">
        <v>92</v>
      </c>
      <c r="I70" s="66" t="s">
        <v>3908</v>
      </c>
      <c r="J70" s="66" t="s">
        <v>40</v>
      </c>
      <c r="K70" s="66" t="s">
        <v>984</v>
      </c>
      <c r="L70" s="66" t="s">
        <v>3929</v>
      </c>
      <c r="M70" s="66" t="s">
        <v>3707</v>
      </c>
      <c r="N70" s="66" t="s">
        <v>3580</v>
      </c>
      <c r="O70" s="8" t="s">
        <v>3581</v>
      </c>
      <c r="P70" s="8" t="s">
        <v>40</v>
      </c>
      <c r="Q70" s="8">
        <v>-1</v>
      </c>
      <c r="R70" s="8" t="s">
        <v>40</v>
      </c>
      <c r="S70" s="8" t="s">
        <v>40</v>
      </c>
      <c r="T70" s="8" t="s">
        <v>40</v>
      </c>
      <c r="U70" s="67">
        <v>0</v>
      </c>
      <c r="V70" s="4">
        <v>0</v>
      </c>
      <c r="W70" s="4">
        <v>3429</v>
      </c>
      <c r="X70" s="67">
        <v>0</v>
      </c>
      <c r="Y70" s="67">
        <v>0.29199999999999998</v>
      </c>
      <c r="Z70" s="4">
        <v>1</v>
      </c>
      <c r="AA70" s="4">
        <v>2601</v>
      </c>
      <c r="AB70" s="67">
        <v>0</v>
      </c>
      <c r="AC70" s="4">
        <v>0.78018900000000002</v>
      </c>
      <c r="AD70" s="4">
        <v>9.3409999999999993</v>
      </c>
    </row>
    <row r="71" spans="1:30" x14ac:dyDescent="0.2">
      <c r="A71" s="8" t="s">
        <v>782</v>
      </c>
      <c r="B71" s="8">
        <v>1</v>
      </c>
      <c r="C71" s="8">
        <v>149754300</v>
      </c>
      <c r="D71" s="8">
        <v>149754300</v>
      </c>
      <c r="E71" s="8" t="s">
        <v>123</v>
      </c>
      <c r="F71" s="8" t="s">
        <v>3708</v>
      </c>
      <c r="G71" s="8" t="s">
        <v>3469</v>
      </c>
      <c r="H71" s="8" t="s">
        <v>97</v>
      </c>
      <c r="I71" s="66" t="s">
        <v>188</v>
      </c>
      <c r="J71" s="66" t="s">
        <v>40</v>
      </c>
      <c r="K71" s="66" t="s">
        <v>3930</v>
      </c>
      <c r="L71" s="66" t="s">
        <v>3711</v>
      </c>
      <c r="M71" s="66" t="s">
        <v>3711</v>
      </c>
      <c r="N71" s="66" t="s">
        <v>3931</v>
      </c>
      <c r="O71" s="8" t="s">
        <v>3932</v>
      </c>
      <c r="P71" s="8" t="s">
        <v>40</v>
      </c>
      <c r="Q71" s="8">
        <v>1</v>
      </c>
      <c r="R71" s="8" t="s">
        <v>40</v>
      </c>
      <c r="S71" s="8" t="s">
        <v>40</v>
      </c>
      <c r="T71" s="8" t="s">
        <v>40</v>
      </c>
      <c r="U71" s="67">
        <v>0</v>
      </c>
      <c r="V71" s="4">
        <v>0</v>
      </c>
      <c r="W71" s="4">
        <v>3432</v>
      </c>
      <c r="X71" s="67">
        <v>0</v>
      </c>
      <c r="Y71" s="67">
        <v>0.14799999999999999</v>
      </c>
      <c r="Z71" s="4">
        <v>1</v>
      </c>
      <c r="AA71" s="4">
        <v>2605</v>
      </c>
      <c r="AB71" s="67">
        <v>0</v>
      </c>
      <c r="AC71" s="4">
        <v>2.4989949999999999</v>
      </c>
      <c r="AD71" s="4">
        <v>19.46</v>
      </c>
    </row>
    <row r="72" spans="1:30" x14ac:dyDescent="0.2">
      <c r="A72" s="8" t="s">
        <v>782</v>
      </c>
      <c r="B72" s="8">
        <v>1</v>
      </c>
      <c r="C72" s="8">
        <v>149754311</v>
      </c>
      <c r="D72" s="8">
        <v>149754311</v>
      </c>
      <c r="E72" s="8" t="s">
        <v>121</v>
      </c>
      <c r="F72" s="8" t="s">
        <v>3101</v>
      </c>
      <c r="G72" s="8" t="s">
        <v>3102</v>
      </c>
      <c r="H72" s="8" t="s">
        <v>97</v>
      </c>
      <c r="I72" s="66" t="s">
        <v>188</v>
      </c>
      <c r="J72" s="66" t="s">
        <v>40</v>
      </c>
      <c r="K72" s="66" t="s">
        <v>3689</v>
      </c>
      <c r="L72" s="66" t="s">
        <v>3706</v>
      </c>
      <c r="M72" s="66" t="s">
        <v>3707</v>
      </c>
      <c r="N72" s="66" t="s">
        <v>3126</v>
      </c>
      <c r="O72" s="8" t="s">
        <v>3199</v>
      </c>
      <c r="P72" s="8" t="s">
        <v>40</v>
      </c>
      <c r="Q72" s="8">
        <v>1</v>
      </c>
      <c r="R72" s="8" t="s">
        <v>40</v>
      </c>
      <c r="S72" s="8" t="s">
        <v>40</v>
      </c>
      <c r="T72" s="8" t="s">
        <v>40</v>
      </c>
      <c r="U72" s="67">
        <v>0.34200000000000003</v>
      </c>
      <c r="V72" s="4">
        <v>1</v>
      </c>
      <c r="W72" s="4">
        <v>3432</v>
      </c>
      <c r="X72" s="67">
        <v>0</v>
      </c>
      <c r="Y72" s="67">
        <v>0</v>
      </c>
      <c r="Z72" s="4">
        <v>0</v>
      </c>
      <c r="AA72" s="4">
        <v>2605</v>
      </c>
      <c r="AB72" s="67">
        <v>0</v>
      </c>
      <c r="AC72" s="4">
        <v>-0.220361</v>
      </c>
      <c r="AD72" s="4">
        <v>0.99399999999999999</v>
      </c>
    </row>
    <row r="73" spans="1:30" x14ac:dyDescent="0.2">
      <c r="A73" s="8" t="s">
        <v>782</v>
      </c>
      <c r="B73" s="8">
        <v>1</v>
      </c>
      <c r="C73" s="8">
        <v>149754320</v>
      </c>
      <c r="D73" s="8">
        <v>149754320</v>
      </c>
      <c r="E73" s="8" t="s">
        <v>121</v>
      </c>
      <c r="F73" s="8" t="s">
        <v>3101</v>
      </c>
      <c r="G73" s="8" t="s">
        <v>3102</v>
      </c>
      <c r="H73" s="8" t="s">
        <v>97</v>
      </c>
      <c r="I73" s="66" t="s">
        <v>188</v>
      </c>
      <c r="J73" s="66" t="s">
        <v>40</v>
      </c>
      <c r="K73" s="66" t="s">
        <v>3933</v>
      </c>
      <c r="L73" s="66" t="s">
        <v>360</v>
      </c>
      <c r="M73" s="66" t="s">
        <v>3920</v>
      </c>
      <c r="N73" s="66" t="s">
        <v>3126</v>
      </c>
      <c r="O73" s="8" t="s">
        <v>3419</v>
      </c>
      <c r="P73" s="8" t="s">
        <v>3934</v>
      </c>
      <c r="Q73" s="8">
        <v>1</v>
      </c>
      <c r="R73" s="8" t="s">
        <v>40</v>
      </c>
      <c r="S73" s="8" t="s">
        <v>40</v>
      </c>
      <c r="T73" s="8" t="s">
        <v>40</v>
      </c>
      <c r="U73" s="67">
        <v>0.188</v>
      </c>
      <c r="V73" s="4">
        <v>32</v>
      </c>
      <c r="W73" s="4">
        <v>3432</v>
      </c>
      <c r="X73" s="67">
        <v>8.9999999999999993E-3</v>
      </c>
      <c r="Y73" s="67">
        <v>0.185</v>
      </c>
      <c r="Z73" s="4">
        <v>32</v>
      </c>
      <c r="AA73" s="4">
        <v>2605</v>
      </c>
      <c r="AB73" s="67">
        <v>1.2E-2</v>
      </c>
      <c r="AC73" s="4">
        <v>0.25624999999999998</v>
      </c>
      <c r="AD73" s="4">
        <v>5.26</v>
      </c>
    </row>
    <row r="74" spans="1:30" x14ac:dyDescent="0.2">
      <c r="A74" s="8" t="s">
        <v>782</v>
      </c>
      <c r="B74" s="8">
        <v>1</v>
      </c>
      <c r="C74" s="8">
        <v>149754321</v>
      </c>
      <c r="D74" s="8">
        <v>149754321</v>
      </c>
      <c r="E74" s="8" t="s">
        <v>130</v>
      </c>
      <c r="F74" s="8" t="s">
        <v>3108</v>
      </c>
      <c r="G74" s="8" t="s">
        <v>3109</v>
      </c>
      <c r="H74" s="8" t="s">
        <v>97</v>
      </c>
      <c r="I74" s="66" t="s">
        <v>188</v>
      </c>
      <c r="J74" s="66" t="s">
        <v>40</v>
      </c>
      <c r="K74" s="66" t="s">
        <v>974</v>
      </c>
      <c r="L74" s="66" t="s">
        <v>3690</v>
      </c>
      <c r="M74" s="66" t="s">
        <v>3935</v>
      </c>
      <c r="N74" s="66" t="s">
        <v>3580</v>
      </c>
      <c r="O74" s="8" t="s">
        <v>3581</v>
      </c>
      <c r="P74" s="8" t="s">
        <v>40</v>
      </c>
      <c r="Q74" s="8">
        <v>1</v>
      </c>
      <c r="R74" s="8" t="s">
        <v>40</v>
      </c>
      <c r="S74" s="8" t="s">
        <v>40</v>
      </c>
      <c r="T74" s="8" t="s">
        <v>40</v>
      </c>
      <c r="U74" s="67">
        <v>0.14899999999999999</v>
      </c>
      <c r="V74" s="4">
        <v>1</v>
      </c>
      <c r="W74" s="4">
        <v>3432</v>
      </c>
      <c r="X74" s="67">
        <v>0</v>
      </c>
      <c r="Y74" s="67">
        <v>0</v>
      </c>
      <c r="Z74" s="4">
        <v>0</v>
      </c>
      <c r="AA74" s="4">
        <v>2605</v>
      </c>
      <c r="AB74" s="67">
        <v>0</v>
      </c>
      <c r="AC74" s="4">
        <v>2.5973000000000002</v>
      </c>
      <c r="AD74" s="4">
        <v>20.2</v>
      </c>
    </row>
    <row r="75" spans="1:30" x14ac:dyDescent="0.2">
      <c r="A75" s="8" t="s">
        <v>782</v>
      </c>
      <c r="B75" s="8">
        <v>1</v>
      </c>
      <c r="C75" s="8">
        <v>149754323</v>
      </c>
      <c r="D75" s="8">
        <v>149754323</v>
      </c>
      <c r="E75" s="8" t="s">
        <v>130</v>
      </c>
      <c r="F75" s="8" t="s">
        <v>3101</v>
      </c>
      <c r="G75" s="8" t="s">
        <v>3102</v>
      </c>
      <c r="H75" s="8" t="s">
        <v>97</v>
      </c>
      <c r="I75" s="66" t="s">
        <v>188</v>
      </c>
      <c r="J75" s="66" t="s">
        <v>40</v>
      </c>
      <c r="K75" s="66" t="s">
        <v>3936</v>
      </c>
      <c r="L75" s="66" t="s">
        <v>3937</v>
      </c>
      <c r="M75" s="66" t="s">
        <v>3935</v>
      </c>
      <c r="N75" s="66" t="s">
        <v>3126</v>
      </c>
      <c r="O75" s="8" t="s">
        <v>3216</v>
      </c>
      <c r="P75" s="8" t="s">
        <v>40</v>
      </c>
      <c r="Q75" s="8">
        <v>1</v>
      </c>
      <c r="R75" s="8" t="s">
        <v>40</v>
      </c>
      <c r="S75" s="8" t="s">
        <v>40</v>
      </c>
      <c r="T75" s="8" t="s">
        <v>40</v>
      </c>
      <c r="U75" s="67">
        <v>0</v>
      </c>
      <c r="V75" s="4">
        <v>0</v>
      </c>
      <c r="W75" s="4">
        <v>3432</v>
      </c>
      <c r="X75" s="67">
        <v>0</v>
      </c>
      <c r="Y75" s="67">
        <v>0.17100000000000001</v>
      </c>
      <c r="Z75" s="4">
        <v>1</v>
      </c>
      <c r="AA75" s="4">
        <v>2605</v>
      </c>
      <c r="AB75" s="67">
        <v>0</v>
      </c>
      <c r="AC75" s="4">
        <v>1.3195159999999999</v>
      </c>
      <c r="AD75" s="4">
        <v>12.37</v>
      </c>
    </row>
    <row r="76" spans="1:30" x14ac:dyDescent="0.2">
      <c r="A76" s="8" t="s">
        <v>782</v>
      </c>
      <c r="B76" s="8">
        <v>1</v>
      </c>
      <c r="C76" s="8">
        <v>149754734</v>
      </c>
      <c r="D76" s="8">
        <v>149754734</v>
      </c>
      <c r="E76" s="8" t="s">
        <v>121</v>
      </c>
      <c r="F76" s="8" t="s">
        <v>3108</v>
      </c>
      <c r="G76" s="8" t="s">
        <v>3109</v>
      </c>
      <c r="H76" s="8" t="s">
        <v>97</v>
      </c>
      <c r="I76" s="66" t="s">
        <v>205</v>
      </c>
      <c r="J76" s="66" t="s">
        <v>40</v>
      </c>
      <c r="K76" s="66" t="s">
        <v>3938</v>
      </c>
      <c r="L76" s="66" t="s">
        <v>3939</v>
      </c>
      <c r="M76" s="66" t="s">
        <v>3911</v>
      </c>
      <c r="N76" s="66" t="s">
        <v>3219</v>
      </c>
      <c r="O76" s="8" t="s">
        <v>3220</v>
      </c>
      <c r="P76" s="8" t="s">
        <v>40</v>
      </c>
      <c r="Q76" s="8">
        <v>1</v>
      </c>
      <c r="R76" s="8" t="s">
        <v>40</v>
      </c>
      <c r="S76" s="8" t="s">
        <v>40</v>
      </c>
      <c r="T76" s="8" t="s">
        <v>40</v>
      </c>
      <c r="U76" s="67">
        <v>0.17100000000000001</v>
      </c>
      <c r="V76" s="4">
        <v>1</v>
      </c>
      <c r="W76" s="4">
        <v>3432</v>
      </c>
      <c r="X76" s="67">
        <v>0</v>
      </c>
      <c r="Y76" s="67">
        <v>0.17899999999999999</v>
      </c>
      <c r="Z76" s="4">
        <v>1</v>
      </c>
      <c r="AA76" s="4">
        <v>2606</v>
      </c>
      <c r="AB76" s="67">
        <v>0</v>
      </c>
      <c r="AC76" s="4">
        <v>0.61694300000000002</v>
      </c>
      <c r="AD76" s="4">
        <v>8.2729999999999997</v>
      </c>
    </row>
    <row r="77" spans="1:30" x14ac:dyDescent="0.2">
      <c r="A77" s="8" t="s">
        <v>782</v>
      </c>
      <c r="B77" s="8">
        <v>1</v>
      </c>
      <c r="C77" s="8">
        <v>149754745</v>
      </c>
      <c r="D77" s="8">
        <v>149754745</v>
      </c>
      <c r="E77" s="8" t="s">
        <v>121</v>
      </c>
      <c r="F77" s="8" t="s">
        <v>3101</v>
      </c>
      <c r="G77" s="8" t="s">
        <v>3102</v>
      </c>
      <c r="H77" s="8" t="s">
        <v>97</v>
      </c>
      <c r="I77" s="66" t="s">
        <v>205</v>
      </c>
      <c r="J77" s="66" t="s">
        <v>40</v>
      </c>
      <c r="K77" s="66" t="s">
        <v>440</v>
      </c>
      <c r="L77" s="66" t="s">
        <v>3940</v>
      </c>
      <c r="M77" s="66" t="s">
        <v>3941</v>
      </c>
      <c r="N77" s="66" t="s">
        <v>3118</v>
      </c>
      <c r="O77" s="8" t="s">
        <v>3213</v>
      </c>
      <c r="P77" s="8" t="s">
        <v>40</v>
      </c>
      <c r="Q77" s="8">
        <v>1</v>
      </c>
      <c r="R77" s="8">
        <v>8.8303880110000001</v>
      </c>
      <c r="S77" s="8">
        <v>-9.9209437999999997E-2</v>
      </c>
      <c r="T77" s="8">
        <v>8.7311785729999993</v>
      </c>
      <c r="U77" s="67">
        <v>0.161</v>
      </c>
      <c r="V77" s="4">
        <v>1</v>
      </c>
      <c r="W77" s="4">
        <v>3432</v>
      </c>
      <c r="X77" s="67">
        <v>0</v>
      </c>
      <c r="Y77" s="67">
        <v>0</v>
      </c>
      <c r="Z77" s="4">
        <v>0</v>
      </c>
      <c r="AA77" s="4">
        <v>2606</v>
      </c>
      <c r="AB77" s="67">
        <v>0</v>
      </c>
      <c r="AC77" s="4">
        <v>0.56530199999999997</v>
      </c>
      <c r="AD77" s="4">
        <v>7.9119999999999999</v>
      </c>
    </row>
    <row r="78" spans="1:30" x14ac:dyDescent="0.2">
      <c r="A78" s="8" t="s">
        <v>782</v>
      </c>
      <c r="B78" s="8">
        <v>1</v>
      </c>
      <c r="C78" s="8">
        <v>149754746</v>
      </c>
      <c r="D78" s="8">
        <v>149754746</v>
      </c>
      <c r="E78" s="8" t="s">
        <v>130</v>
      </c>
      <c r="F78" s="8" t="s">
        <v>3108</v>
      </c>
      <c r="G78" s="8" t="s">
        <v>3109</v>
      </c>
      <c r="H78" s="8" t="s">
        <v>97</v>
      </c>
      <c r="I78" s="66" t="s">
        <v>205</v>
      </c>
      <c r="J78" s="66" t="s">
        <v>40</v>
      </c>
      <c r="K78" s="66" t="s">
        <v>932</v>
      </c>
      <c r="L78" s="66" t="s">
        <v>3942</v>
      </c>
      <c r="M78" s="66" t="s">
        <v>3943</v>
      </c>
      <c r="N78" s="66" t="s">
        <v>3386</v>
      </c>
      <c r="O78" s="8" t="s">
        <v>3944</v>
      </c>
      <c r="P78" s="8" t="s">
        <v>40</v>
      </c>
      <c r="Q78" s="8">
        <v>1</v>
      </c>
      <c r="R78" s="8">
        <v>5.8395686969999998</v>
      </c>
      <c r="S78" s="8">
        <v>2.891609876</v>
      </c>
      <c r="T78" s="8">
        <v>8.7311785729999993</v>
      </c>
      <c r="U78" s="67">
        <v>0</v>
      </c>
      <c r="V78" s="4">
        <v>0</v>
      </c>
      <c r="W78" s="4">
        <v>3432</v>
      </c>
      <c r="X78" s="67">
        <v>0</v>
      </c>
      <c r="Y78" s="67">
        <v>0.17199999999999999</v>
      </c>
      <c r="Z78" s="4">
        <v>1</v>
      </c>
      <c r="AA78" s="4">
        <v>2606</v>
      </c>
      <c r="AB78" s="67">
        <v>0</v>
      </c>
      <c r="AC78" s="4">
        <v>2.9501210000000002</v>
      </c>
      <c r="AD78" s="4">
        <v>22.1</v>
      </c>
    </row>
    <row r="79" spans="1:30" x14ac:dyDescent="0.2">
      <c r="A79" s="8" t="s">
        <v>782</v>
      </c>
      <c r="B79" s="8">
        <v>1</v>
      </c>
      <c r="C79" s="8">
        <v>149754804</v>
      </c>
      <c r="D79" s="8">
        <v>149754804</v>
      </c>
      <c r="E79" s="8" t="s">
        <v>121</v>
      </c>
      <c r="F79" s="8" t="s">
        <v>3101</v>
      </c>
      <c r="G79" s="8" t="s">
        <v>3102</v>
      </c>
      <c r="H79" s="8" t="s">
        <v>93</v>
      </c>
      <c r="I79" s="66" t="s">
        <v>3945</v>
      </c>
      <c r="J79" s="66" t="s">
        <v>40</v>
      </c>
      <c r="K79" s="66" t="s">
        <v>3946</v>
      </c>
      <c r="L79" s="66" t="s">
        <v>3947</v>
      </c>
      <c r="M79" s="66" t="s">
        <v>3948</v>
      </c>
      <c r="N79" s="66" t="s">
        <v>3165</v>
      </c>
      <c r="O79" s="8" t="s">
        <v>3400</v>
      </c>
      <c r="P79" s="8" t="s">
        <v>40</v>
      </c>
      <c r="Q79" s="8">
        <v>-1</v>
      </c>
      <c r="R79" s="8" t="s">
        <v>40</v>
      </c>
      <c r="S79" s="8" t="s">
        <v>40</v>
      </c>
      <c r="T79" s="8" t="s">
        <v>40</v>
      </c>
      <c r="U79" s="67">
        <v>0.187</v>
      </c>
      <c r="V79" s="4">
        <v>3</v>
      </c>
      <c r="W79" s="4">
        <v>3432</v>
      </c>
      <c r="X79" s="67">
        <v>1E-3</v>
      </c>
      <c r="Y79" s="67">
        <v>0.16400000000000001</v>
      </c>
      <c r="Z79" s="4">
        <v>1</v>
      </c>
      <c r="AA79" s="4">
        <v>2606</v>
      </c>
      <c r="AB79" s="67">
        <v>0</v>
      </c>
      <c r="AC79" s="4">
        <v>0.11271200000000001</v>
      </c>
      <c r="AD79" s="4">
        <v>3.7440000000000002</v>
      </c>
    </row>
    <row r="80" spans="1:30" x14ac:dyDescent="0.2">
      <c r="A80" s="8" t="s">
        <v>782</v>
      </c>
      <c r="B80" s="8">
        <v>1</v>
      </c>
      <c r="C80" s="8">
        <v>149755558</v>
      </c>
      <c r="D80" s="8">
        <v>149755558</v>
      </c>
      <c r="E80" s="8" t="s">
        <v>123</v>
      </c>
      <c r="F80" s="8" t="s">
        <v>78</v>
      </c>
      <c r="G80" s="8" t="s">
        <v>3469</v>
      </c>
      <c r="H80" s="8" t="s">
        <v>97</v>
      </c>
      <c r="I80" s="66" t="s">
        <v>40</v>
      </c>
      <c r="J80" s="66" t="s">
        <v>3949</v>
      </c>
      <c r="K80" s="66" t="s">
        <v>40</v>
      </c>
      <c r="L80" s="66" t="s">
        <v>40</v>
      </c>
      <c r="M80" s="66" t="s">
        <v>40</v>
      </c>
      <c r="N80" s="66" t="s">
        <v>40</v>
      </c>
      <c r="O80" s="8" t="s">
        <v>40</v>
      </c>
      <c r="P80" s="8" t="s">
        <v>40</v>
      </c>
      <c r="Q80" s="8">
        <v>1</v>
      </c>
      <c r="R80" s="8">
        <v>-5.0246126719999999</v>
      </c>
      <c r="S80" s="8">
        <v>8.0644878940000009</v>
      </c>
      <c r="T80" s="8">
        <v>3.039875222</v>
      </c>
      <c r="U80" s="67">
        <v>0</v>
      </c>
      <c r="V80" s="4">
        <v>0</v>
      </c>
      <c r="W80" s="4">
        <v>3431</v>
      </c>
      <c r="X80" s="67">
        <v>0</v>
      </c>
      <c r="Y80" s="67">
        <v>0.21299999999999999</v>
      </c>
      <c r="Z80" s="4">
        <v>1</v>
      </c>
      <c r="AA80" s="4">
        <v>2602</v>
      </c>
      <c r="AB80" s="67">
        <v>0</v>
      </c>
      <c r="AC80" s="4">
        <v>-3.2353E-2</v>
      </c>
      <c r="AD80" s="4">
        <v>2.286</v>
      </c>
    </row>
    <row r="81" spans="1:30" x14ac:dyDescent="0.2">
      <c r="A81" s="8" t="s">
        <v>782</v>
      </c>
      <c r="B81" s="8">
        <v>1</v>
      </c>
      <c r="C81" s="8">
        <v>149755560</v>
      </c>
      <c r="D81" s="8">
        <v>149755560</v>
      </c>
      <c r="E81" s="8" t="s">
        <v>130</v>
      </c>
      <c r="F81" s="8" t="s">
        <v>3101</v>
      </c>
      <c r="G81" s="8" t="s">
        <v>3102</v>
      </c>
      <c r="H81" s="8" t="s">
        <v>97</v>
      </c>
      <c r="I81" s="66" t="s">
        <v>131</v>
      </c>
      <c r="J81" s="66" t="s">
        <v>40</v>
      </c>
      <c r="K81" s="66" t="s">
        <v>3950</v>
      </c>
      <c r="L81" s="66" t="s">
        <v>3675</v>
      </c>
      <c r="M81" s="66" t="s">
        <v>3943</v>
      </c>
      <c r="N81" s="66" t="s">
        <v>3121</v>
      </c>
      <c r="O81" s="8" t="s">
        <v>3122</v>
      </c>
      <c r="P81" s="8" t="s">
        <v>40</v>
      </c>
      <c r="Q81" s="8">
        <v>1</v>
      </c>
      <c r="R81" s="8">
        <v>3.54267223</v>
      </c>
      <c r="S81" s="8">
        <v>-0.50279700800000005</v>
      </c>
      <c r="T81" s="8">
        <v>3.039875222</v>
      </c>
      <c r="U81" s="67">
        <v>0.25900000000000001</v>
      </c>
      <c r="V81" s="4">
        <v>1</v>
      </c>
      <c r="W81" s="4">
        <v>3431</v>
      </c>
      <c r="X81" s="67">
        <v>0</v>
      </c>
      <c r="Y81" s="67">
        <v>0</v>
      </c>
      <c r="Z81" s="4">
        <v>0</v>
      </c>
      <c r="AA81" s="4">
        <v>2602</v>
      </c>
      <c r="AB81" s="67">
        <v>0</v>
      </c>
      <c r="AC81" s="4">
        <v>-0.50480999999999998</v>
      </c>
      <c r="AD81" s="4">
        <v>0.214</v>
      </c>
    </row>
    <row r="82" spans="1:30" x14ac:dyDescent="0.2">
      <c r="A82" s="8" t="s">
        <v>782</v>
      </c>
      <c r="B82" s="8">
        <v>1</v>
      </c>
      <c r="C82" s="8">
        <v>149755561</v>
      </c>
      <c r="D82" s="8">
        <v>149755561</v>
      </c>
      <c r="E82" s="8" t="s">
        <v>127</v>
      </c>
      <c r="F82" s="8" t="s">
        <v>3108</v>
      </c>
      <c r="G82" s="8" t="s">
        <v>3109</v>
      </c>
      <c r="H82" s="8" t="s">
        <v>97</v>
      </c>
      <c r="I82" s="66" t="s">
        <v>131</v>
      </c>
      <c r="J82" s="66" t="s">
        <v>40</v>
      </c>
      <c r="K82" s="66" t="s">
        <v>330</v>
      </c>
      <c r="L82" s="66" t="s">
        <v>3930</v>
      </c>
      <c r="M82" s="66" t="s">
        <v>3696</v>
      </c>
      <c r="N82" s="66" t="s">
        <v>3914</v>
      </c>
      <c r="O82" s="8" t="s">
        <v>3915</v>
      </c>
      <c r="P82" s="8" t="s">
        <v>3951</v>
      </c>
      <c r="Q82" s="8">
        <v>1</v>
      </c>
      <c r="R82" s="8">
        <v>2.9395888710000002</v>
      </c>
      <c r="S82" s="8">
        <v>0.100286351</v>
      </c>
      <c r="T82" s="8">
        <v>3.039875222</v>
      </c>
      <c r="U82" s="67">
        <v>0.17399999999999999</v>
      </c>
      <c r="V82" s="4">
        <v>28</v>
      </c>
      <c r="W82" s="4">
        <v>3431</v>
      </c>
      <c r="X82" s="67">
        <v>8.0000000000000002E-3</v>
      </c>
      <c r="Y82" s="67">
        <v>0.17199999999999999</v>
      </c>
      <c r="Z82" s="4">
        <v>32</v>
      </c>
      <c r="AA82" s="4">
        <v>2602</v>
      </c>
      <c r="AB82" s="67">
        <v>1.2E-2</v>
      </c>
      <c r="AC82" s="4">
        <v>-3.86144</v>
      </c>
      <c r="AD82" s="4">
        <v>1E-3</v>
      </c>
    </row>
    <row r="83" spans="1:30" x14ac:dyDescent="0.2">
      <c r="A83" s="8" t="s">
        <v>782</v>
      </c>
      <c r="B83" s="8">
        <v>1</v>
      </c>
      <c r="C83" s="8">
        <v>149755591</v>
      </c>
      <c r="D83" s="8">
        <v>149755591</v>
      </c>
      <c r="E83" s="8" t="s">
        <v>130</v>
      </c>
      <c r="F83" s="8" t="s">
        <v>3108</v>
      </c>
      <c r="G83" s="8" t="s">
        <v>3109</v>
      </c>
      <c r="H83" s="8" t="s">
        <v>97</v>
      </c>
      <c r="I83" s="66" t="s">
        <v>131</v>
      </c>
      <c r="J83" s="66" t="s">
        <v>40</v>
      </c>
      <c r="K83" s="66" t="s">
        <v>338</v>
      </c>
      <c r="L83" s="66" t="s">
        <v>3879</v>
      </c>
      <c r="M83" s="66" t="s">
        <v>3952</v>
      </c>
      <c r="N83" s="66" t="s">
        <v>3334</v>
      </c>
      <c r="O83" s="8" t="s">
        <v>3335</v>
      </c>
      <c r="P83" s="8" t="s">
        <v>40</v>
      </c>
      <c r="Q83" s="8">
        <v>1</v>
      </c>
      <c r="R83" s="8" t="s">
        <v>40</v>
      </c>
      <c r="S83" s="8" t="s">
        <v>40</v>
      </c>
      <c r="T83" s="8" t="s">
        <v>40</v>
      </c>
      <c r="U83" s="67">
        <v>0.17899999999999999</v>
      </c>
      <c r="V83" s="4">
        <v>4</v>
      </c>
      <c r="W83" s="4">
        <v>3431</v>
      </c>
      <c r="X83" s="67">
        <v>1E-3</v>
      </c>
      <c r="Y83" s="67">
        <v>0.16700000000000001</v>
      </c>
      <c r="Z83" s="4">
        <v>2</v>
      </c>
      <c r="AA83" s="4">
        <v>2602</v>
      </c>
      <c r="AB83" s="67">
        <v>1E-3</v>
      </c>
      <c r="AC83" s="4">
        <v>4.1829989999999997</v>
      </c>
      <c r="AD83" s="4">
        <v>23.8</v>
      </c>
    </row>
    <row r="84" spans="1:30" x14ac:dyDescent="0.2">
      <c r="A84" s="8" t="s">
        <v>782</v>
      </c>
      <c r="B84" s="8">
        <v>1</v>
      </c>
      <c r="C84" s="8">
        <v>149755593</v>
      </c>
      <c r="D84" s="8">
        <v>149755593</v>
      </c>
      <c r="E84" s="8" t="s">
        <v>127</v>
      </c>
      <c r="F84" s="8" t="s">
        <v>3101</v>
      </c>
      <c r="G84" s="8" t="s">
        <v>3102</v>
      </c>
      <c r="H84" s="8" t="s">
        <v>97</v>
      </c>
      <c r="I84" s="66" t="s">
        <v>131</v>
      </c>
      <c r="J84" s="66" t="s">
        <v>40</v>
      </c>
      <c r="K84" s="66" t="s">
        <v>3953</v>
      </c>
      <c r="L84" s="66" t="s">
        <v>3954</v>
      </c>
      <c r="M84" s="66" t="s">
        <v>3952</v>
      </c>
      <c r="N84" s="66" t="s">
        <v>3165</v>
      </c>
      <c r="O84" s="8" t="s">
        <v>3955</v>
      </c>
      <c r="P84" s="8" t="s">
        <v>40</v>
      </c>
      <c r="Q84" s="8">
        <v>1</v>
      </c>
      <c r="R84" s="8" t="s">
        <v>40</v>
      </c>
      <c r="S84" s="8" t="s">
        <v>40</v>
      </c>
      <c r="T84" s="8" t="s">
        <v>40</v>
      </c>
      <c r="U84" s="67">
        <v>0.157</v>
      </c>
      <c r="V84" s="4">
        <v>1</v>
      </c>
      <c r="W84" s="4">
        <v>3431</v>
      </c>
      <c r="X84" s="67">
        <v>0</v>
      </c>
      <c r="Y84" s="67">
        <v>0.158</v>
      </c>
      <c r="Z84" s="4">
        <v>1</v>
      </c>
      <c r="AA84" s="4">
        <v>2602</v>
      </c>
      <c r="AB84" s="67">
        <v>0</v>
      </c>
      <c r="AC84" s="4">
        <v>-0.110524</v>
      </c>
      <c r="AD84" s="4">
        <v>1.653</v>
      </c>
    </row>
    <row r="85" spans="1:30" x14ac:dyDescent="0.2">
      <c r="A85" s="8" t="s">
        <v>782</v>
      </c>
      <c r="B85" s="8">
        <v>1</v>
      </c>
      <c r="C85" s="8">
        <v>149755596</v>
      </c>
      <c r="D85" s="8">
        <v>149755596</v>
      </c>
      <c r="E85" s="8" t="s">
        <v>130</v>
      </c>
      <c r="F85" s="8" t="s">
        <v>3108</v>
      </c>
      <c r="G85" s="8" t="s">
        <v>3109</v>
      </c>
      <c r="H85" s="8" t="s">
        <v>97</v>
      </c>
      <c r="I85" s="66" t="s">
        <v>131</v>
      </c>
      <c r="J85" s="66" t="s">
        <v>40</v>
      </c>
      <c r="K85" s="66" t="s">
        <v>3956</v>
      </c>
      <c r="L85" s="66" t="s">
        <v>3957</v>
      </c>
      <c r="M85" s="66" t="s">
        <v>3958</v>
      </c>
      <c r="N85" s="66" t="s">
        <v>3959</v>
      </c>
      <c r="O85" s="8" t="s">
        <v>3960</v>
      </c>
      <c r="P85" s="8" t="s">
        <v>40</v>
      </c>
      <c r="Q85" s="8">
        <v>1</v>
      </c>
      <c r="R85" s="8" t="s">
        <v>40</v>
      </c>
      <c r="S85" s="8" t="s">
        <v>40</v>
      </c>
      <c r="T85" s="8" t="s">
        <v>40</v>
      </c>
      <c r="U85" s="67">
        <v>0.183</v>
      </c>
      <c r="V85" s="4">
        <v>3</v>
      </c>
      <c r="W85" s="4">
        <v>3431</v>
      </c>
      <c r="X85" s="67">
        <v>1E-3</v>
      </c>
      <c r="Y85" s="67">
        <v>0.159</v>
      </c>
      <c r="Z85" s="4">
        <v>3</v>
      </c>
      <c r="AA85" s="4">
        <v>2602</v>
      </c>
      <c r="AB85" s="67">
        <v>1E-3</v>
      </c>
      <c r="AC85" s="4">
        <v>4.6859539999999997</v>
      </c>
      <c r="AD85" s="4">
        <v>24.6</v>
      </c>
    </row>
    <row r="86" spans="1:30" x14ac:dyDescent="0.2">
      <c r="A86" s="8" t="s">
        <v>782</v>
      </c>
      <c r="B86" s="8">
        <v>1</v>
      </c>
      <c r="C86" s="8">
        <v>149755602</v>
      </c>
      <c r="D86" s="8">
        <v>149755602</v>
      </c>
      <c r="E86" s="8" t="s">
        <v>130</v>
      </c>
      <c r="F86" s="8" t="s">
        <v>3101</v>
      </c>
      <c r="G86" s="8" t="s">
        <v>3102</v>
      </c>
      <c r="H86" s="8" t="s">
        <v>97</v>
      </c>
      <c r="I86" s="66" t="s">
        <v>131</v>
      </c>
      <c r="J86" s="66" t="s">
        <v>40</v>
      </c>
      <c r="K86" s="66" t="s">
        <v>3961</v>
      </c>
      <c r="L86" s="66" t="s">
        <v>3962</v>
      </c>
      <c r="M86" s="66" t="s">
        <v>3916</v>
      </c>
      <c r="N86" s="66" t="s">
        <v>3107</v>
      </c>
      <c r="O86" s="8" t="s">
        <v>3719</v>
      </c>
      <c r="P86" s="8" t="s">
        <v>3963</v>
      </c>
      <c r="Q86" s="8">
        <v>1</v>
      </c>
      <c r="R86" s="8" t="s">
        <v>40</v>
      </c>
      <c r="S86" s="8" t="s">
        <v>40</v>
      </c>
      <c r="T86" s="8" t="s">
        <v>40</v>
      </c>
      <c r="U86" s="67">
        <v>0.188</v>
      </c>
      <c r="V86" s="4">
        <v>1</v>
      </c>
      <c r="W86" s="4">
        <v>3431</v>
      </c>
      <c r="X86" s="67">
        <v>0</v>
      </c>
      <c r="Y86" s="67">
        <v>0.193</v>
      </c>
      <c r="Z86" s="4">
        <v>3</v>
      </c>
      <c r="AA86" s="4">
        <v>2602</v>
      </c>
      <c r="AB86" s="67">
        <v>1E-3</v>
      </c>
      <c r="AC86" s="4">
        <v>0.95288899999999999</v>
      </c>
      <c r="AD86" s="4">
        <v>10.39</v>
      </c>
    </row>
    <row r="87" spans="1:30" x14ac:dyDescent="0.2">
      <c r="A87" s="8" t="s">
        <v>782</v>
      </c>
      <c r="B87" s="8">
        <v>1</v>
      </c>
      <c r="C87" s="8">
        <v>149755603</v>
      </c>
      <c r="D87" s="8">
        <v>149755603</v>
      </c>
      <c r="E87" s="8" t="s">
        <v>121</v>
      </c>
      <c r="F87" s="8" t="s">
        <v>3108</v>
      </c>
      <c r="G87" s="8" t="s">
        <v>3109</v>
      </c>
      <c r="H87" s="8" t="s">
        <v>97</v>
      </c>
      <c r="I87" s="66" t="s">
        <v>131</v>
      </c>
      <c r="J87" s="66" t="s">
        <v>40</v>
      </c>
      <c r="K87" s="66" t="s">
        <v>3964</v>
      </c>
      <c r="L87" s="66" t="s">
        <v>3965</v>
      </c>
      <c r="M87" s="66" t="s">
        <v>3687</v>
      </c>
      <c r="N87" s="66" t="s">
        <v>3168</v>
      </c>
      <c r="O87" s="8" t="s">
        <v>3169</v>
      </c>
      <c r="P87" s="8" t="s">
        <v>3966</v>
      </c>
      <c r="Q87" s="8">
        <v>1</v>
      </c>
      <c r="R87" s="8" t="s">
        <v>40</v>
      </c>
      <c r="S87" s="8" t="s">
        <v>40</v>
      </c>
      <c r="T87" s="8" t="s">
        <v>40</v>
      </c>
      <c r="U87" s="67">
        <v>0.17</v>
      </c>
      <c r="V87" s="4">
        <v>2</v>
      </c>
      <c r="W87" s="4">
        <v>3431</v>
      </c>
      <c r="X87" s="67">
        <v>1E-3</v>
      </c>
      <c r="Y87" s="67">
        <v>0</v>
      </c>
      <c r="Z87" s="4">
        <v>0</v>
      </c>
      <c r="AA87" s="4">
        <v>2602</v>
      </c>
      <c r="AB87" s="67">
        <v>0</v>
      </c>
      <c r="AC87" s="4">
        <v>0.39144800000000002</v>
      </c>
      <c r="AD87" s="4">
        <v>6.5389999999999997</v>
      </c>
    </row>
    <row r="88" spans="1:30" x14ac:dyDescent="0.2">
      <c r="A88" s="8" t="s">
        <v>782</v>
      </c>
      <c r="B88" s="8">
        <v>1</v>
      </c>
      <c r="C88" s="8">
        <v>149755605</v>
      </c>
      <c r="D88" s="8">
        <v>149755605</v>
      </c>
      <c r="E88" s="8" t="s">
        <v>121</v>
      </c>
      <c r="F88" s="8" t="s">
        <v>3101</v>
      </c>
      <c r="G88" s="8" t="s">
        <v>3102</v>
      </c>
      <c r="H88" s="8" t="s">
        <v>97</v>
      </c>
      <c r="I88" s="66" t="s">
        <v>131</v>
      </c>
      <c r="J88" s="66" t="s">
        <v>40</v>
      </c>
      <c r="K88" s="66" t="s">
        <v>3967</v>
      </c>
      <c r="L88" s="66" t="s">
        <v>3686</v>
      </c>
      <c r="M88" s="66" t="s">
        <v>3687</v>
      </c>
      <c r="N88" s="66" t="s">
        <v>3118</v>
      </c>
      <c r="O88" s="8" t="s">
        <v>3213</v>
      </c>
      <c r="P88" s="8" t="s">
        <v>40</v>
      </c>
      <c r="Q88" s="8">
        <v>1</v>
      </c>
      <c r="R88" s="8" t="s">
        <v>40</v>
      </c>
      <c r="S88" s="8" t="s">
        <v>40</v>
      </c>
      <c r="T88" s="8" t="s">
        <v>40</v>
      </c>
      <c r="U88" s="67">
        <v>0.20799999999999999</v>
      </c>
      <c r="V88" s="4">
        <v>1</v>
      </c>
      <c r="W88" s="4">
        <v>3431</v>
      </c>
      <c r="X88" s="67">
        <v>0</v>
      </c>
      <c r="Y88" s="67">
        <v>0</v>
      </c>
      <c r="Z88" s="4">
        <v>0</v>
      </c>
      <c r="AA88" s="4">
        <v>2602</v>
      </c>
      <c r="AB88" s="67">
        <v>0</v>
      </c>
      <c r="AC88" s="4">
        <v>0.13749500000000001</v>
      </c>
      <c r="AD88" s="4">
        <v>4.0110000000000001</v>
      </c>
    </row>
    <row r="89" spans="1:30" x14ac:dyDescent="0.2">
      <c r="A89" s="8" t="s">
        <v>782</v>
      </c>
      <c r="B89" s="8">
        <v>1</v>
      </c>
      <c r="C89" s="8">
        <v>149755608</v>
      </c>
      <c r="D89" s="8">
        <v>149755608</v>
      </c>
      <c r="E89" s="8" t="s">
        <v>121</v>
      </c>
      <c r="F89" s="8" t="s">
        <v>3108</v>
      </c>
      <c r="G89" s="8" t="s">
        <v>3109</v>
      </c>
      <c r="H89" s="8" t="s">
        <v>97</v>
      </c>
      <c r="I89" s="66" t="s">
        <v>131</v>
      </c>
      <c r="J89" s="66" t="s">
        <v>40</v>
      </c>
      <c r="K89" s="66" t="s">
        <v>3927</v>
      </c>
      <c r="L89" s="66" t="s">
        <v>3628</v>
      </c>
      <c r="M89" s="66" t="s">
        <v>3913</v>
      </c>
      <c r="N89" s="66" t="s">
        <v>3508</v>
      </c>
      <c r="O89" s="8" t="s">
        <v>3968</v>
      </c>
      <c r="P89" s="8" t="s">
        <v>40</v>
      </c>
      <c r="Q89" s="8">
        <v>1</v>
      </c>
      <c r="R89" s="8" t="s">
        <v>40</v>
      </c>
      <c r="S89" s="8" t="s">
        <v>40</v>
      </c>
      <c r="T89" s="8" t="s">
        <v>40</v>
      </c>
      <c r="U89" s="67">
        <v>0.187</v>
      </c>
      <c r="V89" s="4">
        <v>1</v>
      </c>
      <c r="W89" s="4">
        <v>3431</v>
      </c>
      <c r="X89" s="67">
        <v>0</v>
      </c>
      <c r="Y89" s="67">
        <v>0.17799999999999999</v>
      </c>
      <c r="Z89" s="4">
        <v>1</v>
      </c>
      <c r="AA89" s="4">
        <v>2602</v>
      </c>
      <c r="AB89" s="67">
        <v>0</v>
      </c>
      <c r="AC89" s="4">
        <v>4.0206749999999998</v>
      </c>
      <c r="AD89" s="4">
        <v>23.6</v>
      </c>
    </row>
    <row r="90" spans="1:30" x14ac:dyDescent="0.2">
      <c r="A90" s="8" t="s">
        <v>782</v>
      </c>
      <c r="B90" s="8">
        <v>1</v>
      </c>
      <c r="C90" s="8">
        <v>149755611</v>
      </c>
      <c r="D90" s="8">
        <v>149755611</v>
      </c>
      <c r="E90" s="8" t="s">
        <v>127</v>
      </c>
      <c r="F90" s="8" t="s">
        <v>3101</v>
      </c>
      <c r="G90" s="8" t="s">
        <v>3102</v>
      </c>
      <c r="H90" s="8" t="s">
        <v>97</v>
      </c>
      <c r="I90" s="66" t="s">
        <v>131</v>
      </c>
      <c r="J90" s="66" t="s">
        <v>40</v>
      </c>
      <c r="K90" s="66" t="s">
        <v>3923</v>
      </c>
      <c r="L90" s="66" t="s">
        <v>440</v>
      </c>
      <c r="M90" s="66" t="s">
        <v>3969</v>
      </c>
      <c r="N90" s="66" t="s">
        <v>3210</v>
      </c>
      <c r="O90" s="8" t="s">
        <v>3603</v>
      </c>
      <c r="P90" s="8" t="s">
        <v>40</v>
      </c>
      <c r="Q90" s="8">
        <v>1</v>
      </c>
      <c r="R90" s="8" t="s">
        <v>40</v>
      </c>
      <c r="S90" s="8" t="s">
        <v>40</v>
      </c>
      <c r="T90" s="8" t="s">
        <v>40</v>
      </c>
      <c r="U90" s="67">
        <v>0.187</v>
      </c>
      <c r="V90" s="4">
        <v>1</v>
      </c>
      <c r="W90" s="4">
        <v>3431</v>
      </c>
      <c r="X90" s="67">
        <v>0</v>
      </c>
      <c r="Y90" s="67">
        <v>0</v>
      </c>
      <c r="Z90" s="4">
        <v>0</v>
      </c>
      <c r="AA90" s="4">
        <v>2602</v>
      </c>
      <c r="AB90" s="67">
        <v>0</v>
      </c>
      <c r="AC90" s="4">
        <v>-0.85975000000000001</v>
      </c>
      <c r="AD90" s="4">
        <v>3.2000000000000001E-2</v>
      </c>
    </row>
    <row r="91" spans="1:30" x14ac:dyDescent="0.2">
      <c r="A91" s="8" t="s">
        <v>782</v>
      </c>
      <c r="B91" s="8">
        <v>1</v>
      </c>
      <c r="C91" s="8">
        <v>149755620</v>
      </c>
      <c r="D91" s="8">
        <v>149755620</v>
      </c>
      <c r="E91" s="8" t="s">
        <v>130</v>
      </c>
      <c r="F91" s="8" t="s">
        <v>3101</v>
      </c>
      <c r="G91" s="8" t="s">
        <v>3102</v>
      </c>
      <c r="H91" s="8" t="s">
        <v>97</v>
      </c>
      <c r="I91" s="66" t="s">
        <v>131</v>
      </c>
      <c r="J91" s="66" t="s">
        <v>40</v>
      </c>
      <c r="K91" s="66" t="s">
        <v>3970</v>
      </c>
      <c r="L91" s="66" t="s">
        <v>3614</v>
      </c>
      <c r="M91" s="66" t="s">
        <v>3685</v>
      </c>
      <c r="N91" s="66" t="s">
        <v>130</v>
      </c>
      <c r="O91" s="8" t="s">
        <v>3506</v>
      </c>
      <c r="P91" s="8" t="s">
        <v>3971</v>
      </c>
      <c r="Q91" s="8">
        <v>1</v>
      </c>
      <c r="R91" s="8" t="s">
        <v>40</v>
      </c>
      <c r="S91" s="8" t="s">
        <v>40</v>
      </c>
      <c r="T91" s="8" t="s">
        <v>40</v>
      </c>
      <c r="U91" s="67">
        <v>0.17199999999999999</v>
      </c>
      <c r="V91" s="4">
        <v>37</v>
      </c>
      <c r="W91" s="4">
        <v>3434</v>
      </c>
      <c r="X91" s="67">
        <v>1.0999999999999999E-2</v>
      </c>
      <c r="Y91" s="67">
        <v>0.16700000000000001</v>
      </c>
      <c r="Z91" s="4">
        <v>31</v>
      </c>
      <c r="AA91" s="4">
        <v>2603</v>
      </c>
      <c r="AB91" s="67">
        <v>1.2E-2</v>
      </c>
      <c r="AC91" s="4">
        <v>0.83025300000000002</v>
      </c>
      <c r="AD91" s="4">
        <v>9.6489999999999991</v>
      </c>
    </row>
    <row r="92" spans="1:30" x14ac:dyDescent="0.2">
      <c r="A92" s="8" t="s">
        <v>782</v>
      </c>
      <c r="B92" s="8">
        <v>1</v>
      </c>
      <c r="C92" s="8">
        <v>149755621</v>
      </c>
      <c r="D92" s="8">
        <v>149755621</v>
      </c>
      <c r="E92" s="8" t="s">
        <v>121</v>
      </c>
      <c r="F92" s="8" t="s">
        <v>3108</v>
      </c>
      <c r="G92" s="8" t="s">
        <v>3109</v>
      </c>
      <c r="H92" s="8" t="s">
        <v>97</v>
      </c>
      <c r="I92" s="66" t="s">
        <v>131</v>
      </c>
      <c r="J92" s="66" t="s">
        <v>40</v>
      </c>
      <c r="K92" s="66" t="s">
        <v>3972</v>
      </c>
      <c r="L92" s="66" t="s">
        <v>3973</v>
      </c>
      <c r="M92" s="66" t="s">
        <v>3974</v>
      </c>
      <c r="N92" s="66" t="s">
        <v>3244</v>
      </c>
      <c r="O92" s="8" t="s">
        <v>3265</v>
      </c>
      <c r="P92" s="8" t="s">
        <v>3975</v>
      </c>
      <c r="Q92" s="8">
        <v>1</v>
      </c>
      <c r="R92" s="8" t="s">
        <v>40</v>
      </c>
      <c r="S92" s="8" t="s">
        <v>40</v>
      </c>
      <c r="T92" s="8" t="s">
        <v>40</v>
      </c>
      <c r="U92" s="67">
        <v>0.19400000000000001</v>
      </c>
      <c r="V92" s="4">
        <v>899</v>
      </c>
      <c r="W92" s="4">
        <v>3434</v>
      </c>
      <c r="X92" s="67">
        <v>0.26200000000000001</v>
      </c>
      <c r="Y92" s="67">
        <v>0.19700000000000001</v>
      </c>
      <c r="Z92" s="4">
        <v>658</v>
      </c>
      <c r="AA92" s="4">
        <v>2603</v>
      </c>
      <c r="AB92" s="67">
        <v>0.253</v>
      </c>
      <c r="AC92" s="4">
        <v>0.73885800000000001</v>
      </c>
      <c r="AD92" s="4">
        <v>9.0790000000000006</v>
      </c>
    </row>
    <row r="93" spans="1:30" x14ac:dyDescent="0.2">
      <c r="A93" s="8" t="s">
        <v>782</v>
      </c>
      <c r="B93" s="8">
        <v>1</v>
      </c>
      <c r="C93" s="8">
        <v>149755639</v>
      </c>
      <c r="D93" s="8">
        <v>149755639</v>
      </c>
      <c r="E93" s="8" t="s">
        <v>121</v>
      </c>
      <c r="F93" s="8" t="s">
        <v>3108</v>
      </c>
      <c r="G93" s="8" t="s">
        <v>3109</v>
      </c>
      <c r="H93" s="8" t="s">
        <v>97</v>
      </c>
      <c r="I93" s="66" t="s">
        <v>131</v>
      </c>
      <c r="J93" s="66" t="s">
        <v>40</v>
      </c>
      <c r="K93" s="66" t="s">
        <v>3976</v>
      </c>
      <c r="L93" s="66" t="s">
        <v>3977</v>
      </c>
      <c r="M93" s="66" t="s">
        <v>3978</v>
      </c>
      <c r="N93" s="66" t="s">
        <v>3168</v>
      </c>
      <c r="O93" s="8" t="s">
        <v>3169</v>
      </c>
      <c r="P93" s="8" t="s">
        <v>40</v>
      </c>
      <c r="Q93" s="8">
        <v>1</v>
      </c>
      <c r="R93" s="8" t="s">
        <v>40</v>
      </c>
      <c r="S93" s="8" t="s">
        <v>40</v>
      </c>
      <c r="T93" s="8" t="s">
        <v>40</v>
      </c>
      <c r="U93" s="67">
        <v>0.14199999999999999</v>
      </c>
      <c r="V93" s="4">
        <v>1</v>
      </c>
      <c r="W93" s="4">
        <v>3434</v>
      </c>
      <c r="X93" s="67">
        <v>0</v>
      </c>
      <c r="Y93" s="67">
        <v>0</v>
      </c>
      <c r="Z93" s="4">
        <v>0</v>
      </c>
      <c r="AA93" s="4">
        <v>2603</v>
      </c>
      <c r="AB93" s="67">
        <v>0</v>
      </c>
      <c r="AC93" s="4">
        <v>2.2760159999999998</v>
      </c>
      <c r="AD93" s="4">
        <v>18.010000000000002</v>
      </c>
    </row>
    <row r="94" spans="1:30" x14ac:dyDescent="0.2">
      <c r="A94" s="8" t="s">
        <v>782</v>
      </c>
      <c r="B94" s="8">
        <v>1</v>
      </c>
      <c r="C94" s="8">
        <v>149755639</v>
      </c>
      <c r="D94" s="8">
        <v>149755639</v>
      </c>
      <c r="E94" s="8" t="s">
        <v>130</v>
      </c>
      <c r="F94" s="8" t="s">
        <v>3108</v>
      </c>
      <c r="G94" s="8" t="s">
        <v>3109</v>
      </c>
      <c r="H94" s="8" t="s">
        <v>97</v>
      </c>
      <c r="I94" s="66" t="s">
        <v>131</v>
      </c>
      <c r="J94" s="66" t="s">
        <v>40</v>
      </c>
      <c r="K94" s="66" t="s">
        <v>3976</v>
      </c>
      <c r="L94" s="66" t="s">
        <v>3977</v>
      </c>
      <c r="M94" s="66" t="s">
        <v>3978</v>
      </c>
      <c r="N94" s="66" t="s">
        <v>3788</v>
      </c>
      <c r="O94" s="8" t="s">
        <v>3789</v>
      </c>
      <c r="P94" s="8" t="s">
        <v>40</v>
      </c>
      <c r="Q94" s="8">
        <v>1</v>
      </c>
      <c r="R94" s="8" t="s">
        <v>40</v>
      </c>
      <c r="S94" s="8" t="s">
        <v>40</v>
      </c>
      <c r="T94" s="8" t="s">
        <v>40</v>
      </c>
      <c r="U94" s="67">
        <v>0</v>
      </c>
      <c r="V94" s="4">
        <v>0</v>
      </c>
      <c r="W94" s="4">
        <v>3434</v>
      </c>
      <c r="X94" s="67">
        <v>0</v>
      </c>
      <c r="Y94" s="67">
        <v>0.22500000000000001</v>
      </c>
      <c r="Z94" s="4">
        <v>1</v>
      </c>
      <c r="AA94" s="4">
        <v>2603</v>
      </c>
      <c r="AB94" s="67">
        <v>0</v>
      </c>
      <c r="AC94" s="4">
        <v>0.85410299999999995</v>
      </c>
      <c r="AD94" s="4">
        <v>9.7929999999999993</v>
      </c>
    </row>
    <row r="95" spans="1:30" x14ac:dyDescent="0.2">
      <c r="A95" s="8" t="s">
        <v>782</v>
      </c>
      <c r="B95" s="8">
        <v>1</v>
      </c>
      <c r="C95" s="8">
        <v>149755651</v>
      </c>
      <c r="D95" s="8">
        <v>149755651</v>
      </c>
      <c r="E95" s="8" t="s">
        <v>130</v>
      </c>
      <c r="F95" s="8" t="s">
        <v>3108</v>
      </c>
      <c r="G95" s="8" t="s">
        <v>3109</v>
      </c>
      <c r="H95" s="8" t="s">
        <v>97</v>
      </c>
      <c r="I95" s="66" t="s">
        <v>131</v>
      </c>
      <c r="J95" s="66" t="s">
        <v>40</v>
      </c>
      <c r="K95" s="66" t="s">
        <v>3979</v>
      </c>
      <c r="L95" s="66" t="s">
        <v>3597</v>
      </c>
      <c r="M95" s="66" t="s">
        <v>3980</v>
      </c>
      <c r="N95" s="66" t="s">
        <v>3334</v>
      </c>
      <c r="O95" s="8" t="s">
        <v>3981</v>
      </c>
      <c r="P95" s="8" t="s">
        <v>40</v>
      </c>
      <c r="Q95" s="8">
        <v>1</v>
      </c>
      <c r="R95" s="8" t="s">
        <v>40</v>
      </c>
      <c r="S95" s="8" t="s">
        <v>40</v>
      </c>
      <c r="T95" s="8" t="s">
        <v>40</v>
      </c>
      <c r="U95" s="67">
        <v>0.17199999999999999</v>
      </c>
      <c r="V95" s="4">
        <v>1</v>
      </c>
      <c r="W95" s="4">
        <v>3429</v>
      </c>
      <c r="X95" s="67">
        <v>0</v>
      </c>
      <c r="Y95" s="67">
        <v>0.115</v>
      </c>
      <c r="Z95" s="4">
        <v>1</v>
      </c>
      <c r="AA95" s="4">
        <v>2599</v>
      </c>
      <c r="AB95" s="67">
        <v>0</v>
      </c>
      <c r="AC95" s="4">
        <v>0.22623099999999999</v>
      </c>
      <c r="AD95" s="4">
        <v>4.9530000000000003</v>
      </c>
    </row>
    <row r="96" spans="1:30" x14ac:dyDescent="0.2">
      <c r="A96" s="8" t="s">
        <v>782</v>
      </c>
      <c r="B96" s="8">
        <v>1</v>
      </c>
      <c r="C96" s="8">
        <v>149755665</v>
      </c>
      <c r="D96" s="8">
        <v>149755665</v>
      </c>
      <c r="E96" s="8" t="s">
        <v>123</v>
      </c>
      <c r="F96" s="8" t="s">
        <v>3101</v>
      </c>
      <c r="G96" s="8" t="s">
        <v>3102</v>
      </c>
      <c r="H96" s="8" t="s">
        <v>97</v>
      </c>
      <c r="I96" s="66" t="s">
        <v>131</v>
      </c>
      <c r="J96" s="66" t="s">
        <v>40</v>
      </c>
      <c r="K96" s="66" t="s">
        <v>3982</v>
      </c>
      <c r="L96" s="66" t="s">
        <v>3923</v>
      </c>
      <c r="M96" s="66" t="s">
        <v>427</v>
      </c>
      <c r="N96" s="66" t="s">
        <v>3107</v>
      </c>
      <c r="O96" s="8" t="s">
        <v>3718</v>
      </c>
      <c r="P96" s="8" t="s">
        <v>3983</v>
      </c>
      <c r="Q96" s="8">
        <v>1</v>
      </c>
      <c r="R96" s="8" t="s">
        <v>40</v>
      </c>
      <c r="S96" s="8" t="s">
        <v>40</v>
      </c>
      <c r="T96" s="8" t="s">
        <v>40</v>
      </c>
      <c r="U96" s="67">
        <v>0.65600000000000003</v>
      </c>
      <c r="V96" s="4">
        <v>3429</v>
      </c>
      <c r="W96" s="4">
        <v>3429</v>
      </c>
      <c r="X96" s="67">
        <v>1</v>
      </c>
      <c r="Y96" s="67">
        <v>0.66300000000000003</v>
      </c>
      <c r="Z96" s="4">
        <v>2599</v>
      </c>
      <c r="AA96" s="4">
        <v>2599</v>
      </c>
      <c r="AB96" s="67">
        <v>1</v>
      </c>
      <c r="AC96" s="4">
        <v>-0.81266300000000002</v>
      </c>
      <c r="AD96" s="4">
        <v>0.04</v>
      </c>
    </row>
    <row r="97" spans="1:30" x14ac:dyDescent="0.2">
      <c r="A97" s="8" t="s">
        <v>782</v>
      </c>
      <c r="B97" s="8">
        <v>1</v>
      </c>
      <c r="C97" s="8">
        <v>149755703</v>
      </c>
      <c r="D97" s="8">
        <v>149755703</v>
      </c>
      <c r="E97" s="8" t="s">
        <v>130</v>
      </c>
      <c r="F97" s="8" t="s">
        <v>3108</v>
      </c>
      <c r="G97" s="8" t="s">
        <v>3109</v>
      </c>
      <c r="H97" s="8" t="s">
        <v>97</v>
      </c>
      <c r="I97" s="66" t="s">
        <v>131</v>
      </c>
      <c r="J97" s="66" t="s">
        <v>40</v>
      </c>
      <c r="K97" s="66" t="s">
        <v>3787</v>
      </c>
      <c r="L97" s="66" t="s">
        <v>3557</v>
      </c>
      <c r="M97" s="66" t="s">
        <v>3689</v>
      </c>
      <c r="N97" s="66" t="s">
        <v>3624</v>
      </c>
      <c r="O97" s="8" t="s">
        <v>3987</v>
      </c>
      <c r="P97" s="8" t="s">
        <v>3988</v>
      </c>
      <c r="Q97" s="8">
        <v>1</v>
      </c>
      <c r="R97" s="8" t="s">
        <v>40</v>
      </c>
      <c r="S97" s="8" t="s">
        <v>40</v>
      </c>
      <c r="T97" s="8" t="s">
        <v>40</v>
      </c>
      <c r="U97" s="67">
        <v>0.17599999999999999</v>
      </c>
      <c r="V97" s="4">
        <v>11</v>
      </c>
      <c r="W97" s="4">
        <v>3432</v>
      </c>
      <c r="X97" s="67">
        <v>3.0000000000000001E-3</v>
      </c>
      <c r="Y97" s="67">
        <v>0.18099999999999999</v>
      </c>
      <c r="Z97" s="4">
        <v>6</v>
      </c>
      <c r="AA97" s="4">
        <v>2604</v>
      </c>
      <c r="AB97" s="67">
        <v>2E-3</v>
      </c>
      <c r="AC97" s="4">
        <v>0.59525399999999995</v>
      </c>
      <c r="AD97" s="4">
        <v>8.1229999999999993</v>
      </c>
    </row>
    <row r="98" spans="1:30" x14ac:dyDescent="0.2">
      <c r="A98" s="8" t="s">
        <v>782</v>
      </c>
      <c r="B98" s="8">
        <v>1</v>
      </c>
      <c r="C98" s="8">
        <v>149755704</v>
      </c>
      <c r="D98" s="8">
        <v>149755704</v>
      </c>
      <c r="E98" s="8" t="s">
        <v>121</v>
      </c>
      <c r="F98" s="8" t="s">
        <v>3101</v>
      </c>
      <c r="G98" s="8" t="s">
        <v>3102</v>
      </c>
      <c r="H98" s="8" t="s">
        <v>97</v>
      </c>
      <c r="I98" s="66" t="s">
        <v>131</v>
      </c>
      <c r="J98" s="66" t="s">
        <v>40</v>
      </c>
      <c r="K98" s="66" t="s">
        <v>3786</v>
      </c>
      <c r="L98" s="66" t="s">
        <v>3553</v>
      </c>
      <c r="M98" s="66" t="s">
        <v>3689</v>
      </c>
      <c r="N98" s="66" t="s">
        <v>3107</v>
      </c>
      <c r="O98" s="8" t="s">
        <v>3989</v>
      </c>
      <c r="P98" s="8" t="s">
        <v>3990</v>
      </c>
      <c r="Q98" s="8">
        <v>1</v>
      </c>
      <c r="R98" s="8" t="s">
        <v>40</v>
      </c>
      <c r="S98" s="8" t="s">
        <v>40</v>
      </c>
      <c r="T98" s="8" t="s">
        <v>40</v>
      </c>
      <c r="U98" s="67">
        <v>0</v>
      </c>
      <c r="V98" s="4">
        <v>0</v>
      </c>
      <c r="W98" s="4">
        <v>3432</v>
      </c>
      <c r="X98" s="67">
        <v>0</v>
      </c>
      <c r="Y98" s="67">
        <v>0.23699999999999999</v>
      </c>
      <c r="Z98" s="4">
        <v>1</v>
      </c>
      <c r="AA98" s="4">
        <v>2604</v>
      </c>
      <c r="AB98" s="67">
        <v>0</v>
      </c>
      <c r="AC98" s="4">
        <v>0.62964200000000003</v>
      </c>
      <c r="AD98" s="4">
        <v>8.359</v>
      </c>
    </row>
    <row r="99" spans="1:30" x14ac:dyDescent="0.2">
      <c r="A99" s="8" t="s">
        <v>782</v>
      </c>
      <c r="B99" s="8">
        <v>1</v>
      </c>
      <c r="C99" s="8">
        <v>149755706</v>
      </c>
      <c r="D99" s="8">
        <v>149755706</v>
      </c>
      <c r="E99" s="8" t="s">
        <v>130</v>
      </c>
      <c r="F99" s="8" t="s">
        <v>3108</v>
      </c>
      <c r="G99" s="8" t="s">
        <v>3109</v>
      </c>
      <c r="H99" s="8" t="s">
        <v>97</v>
      </c>
      <c r="I99" s="66" t="s">
        <v>131</v>
      </c>
      <c r="J99" s="66" t="s">
        <v>40</v>
      </c>
      <c r="K99" s="66" t="s">
        <v>3991</v>
      </c>
      <c r="L99" s="66" t="s">
        <v>3668</v>
      </c>
      <c r="M99" s="66" t="s">
        <v>3666</v>
      </c>
      <c r="N99" s="66" t="s">
        <v>3558</v>
      </c>
      <c r="O99" s="8" t="s">
        <v>3559</v>
      </c>
      <c r="P99" s="8" t="s">
        <v>3992</v>
      </c>
      <c r="Q99" s="8">
        <v>1</v>
      </c>
      <c r="R99" s="8" t="s">
        <v>40</v>
      </c>
      <c r="S99" s="8" t="s">
        <v>40</v>
      </c>
      <c r="T99" s="8" t="s">
        <v>40</v>
      </c>
      <c r="U99" s="67">
        <v>0</v>
      </c>
      <c r="V99" s="4">
        <v>0</v>
      </c>
      <c r="W99" s="4">
        <v>3432</v>
      </c>
      <c r="X99" s="67">
        <v>0</v>
      </c>
      <c r="Y99" s="67">
        <v>0.19800000000000001</v>
      </c>
      <c r="Z99" s="4">
        <v>2</v>
      </c>
      <c r="AA99" s="4">
        <v>2604</v>
      </c>
      <c r="AB99" s="67">
        <v>1E-3</v>
      </c>
      <c r="AC99" s="4">
        <v>0.88549699999999998</v>
      </c>
      <c r="AD99" s="4">
        <v>9.9809999999999999</v>
      </c>
    </row>
    <row r="100" spans="1:30" x14ac:dyDescent="0.2">
      <c r="A100" s="8" t="s">
        <v>782</v>
      </c>
      <c r="B100" s="8">
        <v>1</v>
      </c>
      <c r="C100" s="8">
        <v>149755707</v>
      </c>
      <c r="D100" s="8">
        <v>149755707</v>
      </c>
      <c r="E100" s="8" t="s">
        <v>130</v>
      </c>
      <c r="F100" s="8" t="s">
        <v>3101</v>
      </c>
      <c r="G100" s="8" t="s">
        <v>3102</v>
      </c>
      <c r="H100" s="8" t="s">
        <v>97</v>
      </c>
      <c r="I100" s="66" t="s">
        <v>131</v>
      </c>
      <c r="J100" s="66" t="s">
        <v>40</v>
      </c>
      <c r="K100" s="66" t="s">
        <v>3878</v>
      </c>
      <c r="L100" s="66" t="s">
        <v>3665</v>
      </c>
      <c r="M100" s="66" t="s">
        <v>3666</v>
      </c>
      <c r="N100" s="66" t="s">
        <v>130</v>
      </c>
      <c r="O100" s="8" t="s">
        <v>3506</v>
      </c>
      <c r="P100" s="8" t="s">
        <v>40</v>
      </c>
      <c r="Q100" s="8">
        <v>1</v>
      </c>
      <c r="R100" s="8" t="s">
        <v>40</v>
      </c>
      <c r="S100" s="8" t="s">
        <v>40</v>
      </c>
      <c r="T100" s="8" t="s">
        <v>40</v>
      </c>
      <c r="U100" s="67">
        <v>0</v>
      </c>
      <c r="V100" s="4">
        <v>0</v>
      </c>
      <c r="W100" s="4">
        <v>3432</v>
      </c>
      <c r="X100" s="67">
        <v>0</v>
      </c>
      <c r="Y100" s="67">
        <v>0.185</v>
      </c>
      <c r="Z100" s="4">
        <v>1</v>
      </c>
      <c r="AA100" s="4">
        <v>2604</v>
      </c>
      <c r="AB100" s="67">
        <v>0</v>
      </c>
      <c r="AC100" s="4">
        <v>0.60658699999999999</v>
      </c>
      <c r="AD100" s="4">
        <v>8.202</v>
      </c>
    </row>
    <row r="101" spans="1:30" x14ac:dyDescent="0.2">
      <c r="A101" s="8" t="s">
        <v>782</v>
      </c>
      <c r="B101" s="8">
        <v>1</v>
      </c>
      <c r="C101" s="8">
        <v>149755708</v>
      </c>
      <c r="D101" s="8">
        <v>149755708</v>
      </c>
      <c r="E101" s="8" t="s">
        <v>130</v>
      </c>
      <c r="F101" s="8" t="s">
        <v>3108</v>
      </c>
      <c r="G101" s="8" t="s">
        <v>3109</v>
      </c>
      <c r="H101" s="8" t="s">
        <v>97</v>
      </c>
      <c r="I101" s="66" t="s">
        <v>131</v>
      </c>
      <c r="J101" s="66" t="s">
        <v>40</v>
      </c>
      <c r="K101" s="66" t="s">
        <v>3505</v>
      </c>
      <c r="L101" s="66" t="s">
        <v>3662</v>
      </c>
      <c r="M101" s="66" t="s">
        <v>3663</v>
      </c>
      <c r="N101" s="66" t="s">
        <v>3334</v>
      </c>
      <c r="O101" s="8" t="s">
        <v>3531</v>
      </c>
      <c r="P101" s="8" t="s">
        <v>3993</v>
      </c>
      <c r="Q101" s="8">
        <v>1</v>
      </c>
      <c r="R101" s="8" t="s">
        <v>40</v>
      </c>
      <c r="S101" s="8" t="s">
        <v>40</v>
      </c>
      <c r="T101" s="8" t="s">
        <v>40</v>
      </c>
      <c r="U101" s="67">
        <v>0.17100000000000001</v>
      </c>
      <c r="V101" s="4">
        <v>1</v>
      </c>
      <c r="W101" s="4">
        <v>3432</v>
      </c>
      <c r="X101" s="67">
        <v>0</v>
      </c>
      <c r="Y101" s="67">
        <v>0</v>
      </c>
      <c r="Z101" s="4">
        <v>0</v>
      </c>
      <c r="AA101" s="4">
        <v>2604</v>
      </c>
      <c r="AB101" s="67">
        <v>0</v>
      </c>
      <c r="AC101" s="4">
        <v>0.109221</v>
      </c>
      <c r="AD101" s="4">
        <v>3.7069999999999999</v>
      </c>
    </row>
    <row r="102" spans="1:30" x14ac:dyDescent="0.2">
      <c r="A102" s="8" t="s">
        <v>782</v>
      </c>
      <c r="B102" s="8">
        <v>1</v>
      </c>
      <c r="C102" s="8">
        <v>149755709</v>
      </c>
      <c r="D102" s="8">
        <v>149755709</v>
      </c>
      <c r="E102" s="8" t="s">
        <v>121</v>
      </c>
      <c r="F102" s="8" t="s">
        <v>3108</v>
      </c>
      <c r="G102" s="8" t="s">
        <v>3109</v>
      </c>
      <c r="H102" s="8" t="s">
        <v>97</v>
      </c>
      <c r="I102" s="66" t="s">
        <v>131</v>
      </c>
      <c r="J102" s="66" t="s">
        <v>40</v>
      </c>
      <c r="K102" s="66" t="s">
        <v>3994</v>
      </c>
      <c r="L102" s="66" t="s">
        <v>3995</v>
      </c>
      <c r="M102" s="66" t="s">
        <v>3663</v>
      </c>
      <c r="N102" s="66" t="s">
        <v>3528</v>
      </c>
      <c r="O102" s="8" t="s">
        <v>3529</v>
      </c>
      <c r="P102" s="8" t="s">
        <v>40</v>
      </c>
      <c r="Q102" s="8">
        <v>1</v>
      </c>
      <c r="R102" s="8" t="s">
        <v>40</v>
      </c>
      <c r="S102" s="8" t="s">
        <v>40</v>
      </c>
      <c r="T102" s="8" t="s">
        <v>40</v>
      </c>
      <c r="U102" s="67">
        <v>0.19600000000000001</v>
      </c>
      <c r="V102" s="4">
        <v>1</v>
      </c>
      <c r="W102" s="4">
        <v>3432</v>
      </c>
      <c r="X102" s="67">
        <v>0</v>
      </c>
      <c r="Y102" s="67">
        <v>0.187</v>
      </c>
      <c r="Z102" s="4">
        <v>1</v>
      </c>
      <c r="AA102" s="4">
        <v>2604</v>
      </c>
      <c r="AB102" s="67">
        <v>0</v>
      </c>
      <c r="AC102" s="4">
        <v>3.9628610000000002</v>
      </c>
      <c r="AD102" s="4">
        <v>23.6</v>
      </c>
    </row>
    <row r="103" spans="1:30" x14ac:dyDescent="0.2">
      <c r="A103" s="8" t="s">
        <v>782</v>
      </c>
      <c r="B103" s="8">
        <v>1</v>
      </c>
      <c r="C103" s="8">
        <v>149755715</v>
      </c>
      <c r="D103" s="8">
        <v>149755715</v>
      </c>
      <c r="E103" s="8" t="s">
        <v>127</v>
      </c>
      <c r="F103" s="8" t="s">
        <v>3108</v>
      </c>
      <c r="G103" s="8" t="s">
        <v>3109</v>
      </c>
      <c r="H103" s="8" t="s">
        <v>97</v>
      </c>
      <c r="I103" s="66" t="s">
        <v>131</v>
      </c>
      <c r="J103" s="66" t="s">
        <v>40</v>
      </c>
      <c r="K103" s="66" t="s">
        <v>3996</v>
      </c>
      <c r="L103" s="66" t="s">
        <v>3997</v>
      </c>
      <c r="M103" s="66" t="s">
        <v>3998</v>
      </c>
      <c r="N103" s="66" t="s">
        <v>3999</v>
      </c>
      <c r="O103" s="8" t="s">
        <v>4000</v>
      </c>
      <c r="P103" s="8" t="s">
        <v>40</v>
      </c>
      <c r="Q103" s="8">
        <v>1</v>
      </c>
      <c r="R103" s="8" t="s">
        <v>40</v>
      </c>
      <c r="S103" s="8" t="s">
        <v>40</v>
      </c>
      <c r="T103" s="8" t="s">
        <v>40</v>
      </c>
      <c r="U103" s="67">
        <v>0.159</v>
      </c>
      <c r="V103" s="4">
        <v>1</v>
      </c>
      <c r="W103" s="4">
        <v>3432</v>
      </c>
      <c r="X103" s="67">
        <v>0</v>
      </c>
      <c r="Y103" s="67">
        <v>0</v>
      </c>
      <c r="Z103" s="4">
        <v>0</v>
      </c>
      <c r="AA103" s="4">
        <v>2604</v>
      </c>
      <c r="AB103" s="67">
        <v>0</v>
      </c>
      <c r="AC103" s="4">
        <v>3.1414789999999999</v>
      </c>
      <c r="AD103" s="4">
        <v>22.6</v>
      </c>
    </row>
    <row r="104" spans="1:30" x14ac:dyDescent="0.2">
      <c r="A104" s="8" t="s">
        <v>782</v>
      </c>
      <c r="B104" s="8">
        <v>1</v>
      </c>
      <c r="C104" s="8">
        <v>149755725</v>
      </c>
      <c r="D104" s="8">
        <v>149755725</v>
      </c>
      <c r="E104" s="8" t="s">
        <v>130</v>
      </c>
      <c r="F104" s="8" t="s">
        <v>3101</v>
      </c>
      <c r="G104" s="8" t="s">
        <v>3102</v>
      </c>
      <c r="H104" s="8" t="s">
        <v>97</v>
      </c>
      <c r="I104" s="66" t="s">
        <v>131</v>
      </c>
      <c r="J104" s="66" t="s">
        <v>40</v>
      </c>
      <c r="K104" s="66" t="s">
        <v>3634</v>
      </c>
      <c r="L104" s="66" t="s">
        <v>4001</v>
      </c>
      <c r="M104" s="66" t="s">
        <v>815</v>
      </c>
      <c r="N104" s="66" t="s">
        <v>130</v>
      </c>
      <c r="O104" s="8" t="s">
        <v>3506</v>
      </c>
      <c r="P104" s="8" t="s">
        <v>40</v>
      </c>
      <c r="Q104" s="8">
        <v>1</v>
      </c>
      <c r="R104" s="8" t="s">
        <v>40</v>
      </c>
      <c r="S104" s="8" t="s">
        <v>40</v>
      </c>
      <c r="T104" s="8" t="s">
        <v>40</v>
      </c>
      <c r="U104" s="67">
        <v>0.14499999999999999</v>
      </c>
      <c r="V104" s="4">
        <v>1</v>
      </c>
      <c r="W104" s="4">
        <v>3432</v>
      </c>
      <c r="X104" s="67">
        <v>0</v>
      </c>
      <c r="Y104" s="67">
        <v>0.224</v>
      </c>
      <c r="Z104" s="4">
        <v>1</v>
      </c>
      <c r="AA104" s="4">
        <v>2604</v>
      </c>
      <c r="AB104" s="67">
        <v>0</v>
      </c>
      <c r="AC104" s="4">
        <v>0.33150299999999999</v>
      </c>
      <c r="AD104" s="4">
        <v>5.9939999999999998</v>
      </c>
    </row>
    <row r="105" spans="1:30" x14ac:dyDescent="0.2">
      <c r="A105" s="8" t="s">
        <v>782</v>
      </c>
      <c r="B105" s="8">
        <v>1</v>
      </c>
      <c r="C105" s="8">
        <v>149755745</v>
      </c>
      <c r="D105" s="8">
        <v>149755745</v>
      </c>
      <c r="E105" s="8" t="s">
        <v>121</v>
      </c>
      <c r="F105" s="8" t="s">
        <v>3108</v>
      </c>
      <c r="G105" s="8" t="s">
        <v>3109</v>
      </c>
      <c r="H105" s="8" t="s">
        <v>97</v>
      </c>
      <c r="I105" s="66" t="s">
        <v>131</v>
      </c>
      <c r="J105" s="66" t="s">
        <v>40</v>
      </c>
      <c r="K105" s="66" t="s">
        <v>4002</v>
      </c>
      <c r="L105" s="66" t="s">
        <v>4003</v>
      </c>
      <c r="M105" s="66" t="s">
        <v>3881</v>
      </c>
      <c r="N105" s="66" t="s">
        <v>4004</v>
      </c>
      <c r="O105" s="8" t="s">
        <v>4005</v>
      </c>
      <c r="P105" s="8" t="s">
        <v>40</v>
      </c>
      <c r="Q105" s="8">
        <v>1</v>
      </c>
      <c r="R105" s="8" t="s">
        <v>40</v>
      </c>
      <c r="S105" s="8" t="s">
        <v>40</v>
      </c>
      <c r="T105" s="8" t="s">
        <v>40</v>
      </c>
      <c r="U105" s="67">
        <v>0.187</v>
      </c>
      <c r="V105" s="4">
        <v>110</v>
      </c>
      <c r="W105" s="4">
        <v>3428</v>
      </c>
      <c r="X105" s="67">
        <v>3.2000000000000001E-2</v>
      </c>
      <c r="Y105" s="67">
        <v>0.20799999999999999</v>
      </c>
      <c r="Z105" s="4">
        <v>76</v>
      </c>
      <c r="AA105" s="4">
        <v>2600</v>
      </c>
      <c r="AB105" s="67">
        <v>2.9000000000000001E-2</v>
      </c>
      <c r="AC105" s="4">
        <v>0.318407</v>
      </c>
      <c r="AD105" s="4">
        <v>5.8710000000000004</v>
      </c>
    </row>
    <row r="106" spans="1:30" x14ac:dyDescent="0.2">
      <c r="A106" s="8" t="s">
        <v>782</v>
      </c>
      <c r="B106" s="8">
        <v>1</v>
      </c>
      <c r="C106" s="8">
        <v>149755745</v>
      </c>
      <c r="D106" s="8">
        <v>149755745</v>
      </c>
      <c r="E106" s="8" t="s">
        <v>123</v>
      </c>
      <c r="F106" s="8" t="s">
        <v>3108</v>
      </c>
      <c r="G106" s="8" t="s">
        <v>3109</v>
      </c>
      <c r="H106" s="8" t="s">
        <v>97</v>
      </c>
      <c r="I106" s="66" t="s">
        <v>131</v>
      </c>
      <c r="J106" s="66" t="s">
        <v>40</v>
      </c>
      <c r="K106" s="66" t="s">
        <v>4002</v>
      </c>
      <c r="L106" s="66" t="s">
        <v>4003</v>
      </c>
      <c r="M106" s="66" t="s">
        <v>3881</v>
      </c>
      <c r="N106" s="66" t="s">
        <v>4006</v>
      </c>
      <c r="O106" s="8" t="s">
        <v>4007</v>
      </c>
      <c r="P106" s="8" t="s">
        <v>40</v>
      </c>
      <c r="Q106" s="8">
        <v>1</v>
      </c>
      <c r="R106" s="8" t="s">
        <v>40</v>
      </c>
      <c r="S106" s="8" t="s">
        <v>40</v>
      </c>
      <c r="T106" s="8" t="s">
        <v>40</v>
      </c>
      <c r="U106" s="67">
        <v>4.0000000000000001E-3</v>
      </c>
      <c r="V106" s="4">
        <v>0</v>
      </c>
      <c r="W106" s="4">
        <v>3428</v>
      </c>
      <c r="X106" s="67">
        <v>0</v>
      </c>
      <c r="Y106" s="67">
        <v>0.11799999999999999</v>
      </c>
      <c r="Z106" s="4">
        <v>1</v>
      </c>
      <c r="AA106" s="4">
        <v>2600</v>
      </c>
      <c r="AB106" s="67">
        <v>0</v>
      </c>
      <c r="AC106" s="4">
        <v>0.18837300000000001</v>
      </c>
      <c r="AD106" s="4">
        <v>4.556</v>
      </c>
    </row>
    <row r="107" spans="1:30" x14ac:dyDescent="0.2">
      <c r="A107" s="8" t="s">
        <v>782</v>
      </c>
      <c r="B107" s="8">
        <v>1</v>
      </c>
      <c r="C107" s="8">
        <v>149755747</v>
      </c>
      <c r="D107" s="8">
        <v>149755747</v>
      </c>
      <c r="E107" s="8" t="s">
        <v>121</v>
      </c>
      <c r="F107" s="8" t="s">
        <v>3108</v>
      </c>
      <c r="G107" s="8" t="s">
        <v>3109</v>
      </c>
      <c r="H107" s="8" t="s">
        <v>97</v>
      </c>
      <c r="I107" s="66" t="s">
        <v>131</v>
      </c>
      <c r="J107" s="66" t="s">
        <v>40</v>
      </c>
      <c r="K107" s="66" t="s">
        <v>4008</v>
      </c>
      <c r="L107" s="66" t="s">
        <v>4009</v>
      </c>
      <c r="M107" s="66" t="s">
        <v>4010</v>
      </c>
      <c r="N107" s="66" t="s">
        <v>4011</v>
      </c>
      <c r="O107" s="8" t="s">
        <v>4012</v>
      </c>
      <c r="P107" s="8" t="s">
        <v>40</v>
      </c>
      <c r="Q107" s="8">
        <v>1</v>
      </c>
      <c r="R107" s="8" t="s">
        <v>40</v>
      </c>
      <c r="S107" s="8" t="s">
        <v>40</v>
      </c>
      <c r="T107" s="8" t="s">
        <v>40</v>
      </c>
      <c r="U107" s="67">
        <v>0</v>
      </c>
      <c r="V107" s="4">
        <v>0</v>
      </c>
      <c r="W107" s="4">
        <v>3428</v>
      </c>
      <c r="X107" s="67">
        <v>0</v>
      </c>
      <c r="Y107" s="67">
        <v>0.17100000000000001</v>
      </c>
      <c r="Z107" s="4">
        <v>1</v>
      </c>
      <c r="AA107" s="4">
        <v>2600</v>
      </c>
      <c r="AB107" s="67">
        <v>0</v>
      </c>
      <c r="AC107" s="4">
        <v>4.6437400000000002</v>
      </c>
      <c r="AD107" s="4">
        <v>24.5</v>
      </c>
    </row>
    <row r="108" spans="1:30" x14ac:dyDescent="0.2">
      <c r="A108" s="8" t="s">
        <v>782</v>
      </c>
      <c r="B108" s="8">
        <v>1</v>
      </c>
      <c r="C108" s="8">
        <v>149755779</v>
      </c>
      <c r="D108" s="8">
        <v>149755779</v>
      </c>
      <c r="E108" s="8" t="s">
        <v>121</v>
      </c>
      <c r="F108" s="8" t="s">
        <v>3101</v>
      </c>
      <c r="G108" s="8" t="s">
        <v>3102</v>
      </c>
      <c r="H108" s="8" t="s">
        <v>97</v>
      </c>
      <c r="I108" s="66" t="s">
        <v>131</v>
      </c>
      <c r="J108" s="66" t="s">
        <v>40</v>
      </c>
      <c r="K108" s="66" t="s">
        <v>4013</v>
      </c>
      <c r="L108" s="66" t="s">
        <v>3634</v>
      </c>
      <c r="M108" s="66" t="s">
        <v>3635</v>
      </c>
      <c r="N108" s="66" t="s">
        <v>127</v>
      </c>
      <c r="O108" s="8" t="s">
        <v>3632</v>
      </c>
      <c r="P108" s="8" t="s">
        <v>4014</v>
      </c>
      <c r="Q108" s="8">
        <v>1</v>
      </c>
      <c r="R108" s="8" t="s">
        <v>40</v>
      </c>
      <c r="S108" s="8" t="s">
        <v>40</v>
      </c>
      <c r="T108" s="8" t="s">
        <v>40</v>
      </c>
      <c r="U108" s="67">
        <v>0.16300000000000001</v>
      </c>
      <c r="V108" s="4">
        <v>3</v>
      </c>
      <c r="W108" s="4">
        <v>3428</v>
      </c>
      <c r="X108" s="67">
        <v>1E-3</v>
      </c>
      <c r="Y108" s="67">
        <v>0.13300000000000001</v>
      </c>
      <c r="Z108" s="4">
        <v>1</v>
      </c>
      <c r="AA108" s="4">
        <v>2600</v>
      </c>
      <c r="AB108" s="67">
        <v>0</v>
      </c>
      <c r="AC108" s="4">
        <v>-0.17164599999999999</v>
      </c>
      <c r="AD108" s="4">
        <v>1.2549999999999999</v>
      </c>
    </row>
    <row r="109" spans="1:30" x14ac:dyDescent="0.2">
      <c r="A109" s="8" t="s">
        <v>782</v>
      </c>
      <c r="B109" s="8">
        <v>1</v>
      </c>
      <c r="C109" s="8">
        <v>149755780</v>
      </c>
      <c r="D109" s="8">
        <v>149755780</v>
      </c>
      <c r="E109" s="8" t="s">
        <v>130</v>
      </c>
      <c r="F109" s="8" t="s">
        <v>81</v>
      </c>
      <c r="G109" s="8" t="s">
        <v>3469</v>
      </c>
      <c r="H109" s="8" t="s">
        <v>97</v>
      </c>
      <c r="I109" s="66" t="s">
        <v>131</v>
      </c>
      <c r="J109" s="66" t="s">
        <v>40</v>
      </c>
      <c r="K109" s="66" t="s">
        <v>855</v>
      </c>
      <c r="L109" s="66" t="s">
        <v>856</v>
      </c>
      <c r="M109" s="66" t="s">
        <v>857</v>
      </c>
      <c r="N109" s="66" t="s">
        <v>124</v>
      </c>
      <c r="O109" s="8" t="s">
        <v>125</v>
      </c>
      <c r="P109" s="8" t="s">
        <v>4015</v>
      </c>
      <c r="Q109" s="8">
        <v>1</v>
      </c>
      <c r="R109" s="8" t="s">
        <v>40</v>
      </c>
      <c r="S109" s="8" t="s">
        <v>40</v>
      </c>
      <c r="T109" s="8" t="s">
        <v>40</v>
      </c>
      <c r="U109" s="67">
        <v>0.16500000000000001</v>
      </c>
      <c r="V109" s="4">
        <v>45</v>
      </c>
      <c r="W109" s="4">
        <v>3435</v>
      </c>
      <c r="X109" s="67">
        <v>1.2999999999999999E-2</v>
      </c>
      <c r="Y109" s="67">
        <v>0.159</v>
      </c>
      <c r="Z109" s="4">
        <v>28</v>
      </c>
      <c r="AA109" s="4">
        <v>2606</v>
      </c>
      <c r="AB109" s="67">
        <v>1.0999999999999999E-2</v>
      </c>
      <c r="AC109" s="4">
        <v>7.8467969999999996</v>
      </c>
      <c r="AD109" s="4">
        <v>35</v>
      </c>
    </row>
    <row r="110" spans="1:30" x14ac:dyDescent="0.2">
      <c r="A110" s="8" t="s">
        <v>782</v>
      </c>
      <c r="B110" s="8">
        <v>1</v>
      </c>
      <c r="C110" s="8">
        <v>149755781</v>
      </c>
      <c r="D110" s="8">
        <v>149755781</v>
      </c>
      <c r="E110" s="8" t="s">
        <v>121</v>
      </c>
      <c r="F110" s="8" t="s">
        <v>3108</v>
      </c>
      <c r="G110" s="8" t="s">
        <v>3109</v>
      </c>
      <c r="H110" s="8" t="s">
        <v>97</v>
      </c>
      <c r="I110" s="66" t="s">
        <v>131</v>
      </c>
      <c r="J110" s="66" t="s">
        <v>40</v>
      </c>
      <c r="K110" s="66" t="s">
        <v>3767</v>
      </c>
      <c r="L110" s="66" t="s">
        <v>4016</v>
      </c>
      <c r="M110" s="66" t="s">
        <v>857</v>
      </c>
      <c r="N110" s="66" t="s">
        <v>3112</v>
      </c>
      <c r="O110" s="8" t="s">
        <v>3113</v>
      </c>
      <c r="P110" s="8" t="s">
        <v>40</v>
      </c>
      <c r="Q110" s="8">
        <v>1</v>
      </c>
      <c r="R110" s="8" t="s">
        <v>40</v>
      </c>
      <c r="S110" s="8" t="s">
        <v>40</v>
      </c>
      <c r="T110" s="8" t="s">
        <v>40</v>
      </c>
      <c r="U110" s="67">
        <v>0.17199999999999999</v>
      </c>
      <c r="V110" s="4">
        <v>1</v>
      </c>
      <c r="W110" s="4">
        <v>3435</v>
      </c>
      <c r="X110" s="67">
        <v>0</v>
      </c>
      <c r="Y110" s="67">
        <v>0.17499999999999999</v>
      </c>
      <c r="Z110" s="4">
        <v>1</v>
      </c>
      <c r="AA110" s="4">
        <v>2606</v>
      </c>
      <c r="AB110" s="67">
        <v>0</v>
      </c>
      <c r="AC110" s="4">
        <v>-0.33988699999999999</v>
      </c>
      <c r="AD110" s="4">
        <v>0.53800000000000003</v>
      </c>
    </row>
    <row r="111" spans="1:30" x14ac:dyDescent="0.2">
      <c r="A111" s="8" t="s">
        <v>782</v>
      </c>
      <c r="B111" s="8">
        <v>1</v>
      </c>
      <c r="C111" s="8">
        <v>149755788</v>
      </c>
      <c r="D111" s="8">
        <v>149755788</v>
      </c>
      <c r="E111" s="8" t="s">
        <v>121</v>
      </c>
      <c r="F111" s="8" t="s">
        <v>3108</v>
      </c>
      <c r="G111" s="8" t="s">
        <v>3109</v>
      </c>
      <c r="H111" s="8" t="s">
        <v>97</v>
      </c>
      <c r="I111" s="66" t="s">
        <v>131</v>
      </c>
      <c r="J111" s="66" t="s">
        <v>40</v>
      </c>
      <c r="K111" s="66" t="s">
        <v>3860</v>
      </c>
      <c r="L111" s="66" t="s">
        <v>4017</v>
      </c>
      <c r="M111" s="66" t="s">
        <v>3938</v>
      </c>
      <c r="N111" s="66" t="s">
        <v>4018</v>
      </c>
      <c r="O111" s="8" t="s">
        <v>4019</v>
      </c>
      <c r="P111" s="8" t="s">
        <v>40</v>
      </c>
      <c r="Q111" s="8">
        <v>1</v>
      </c>
      <c r="R111" s="8" t="s">
        <v>40</v>
      </c>
      <c r="S111" s="8" t="s">
        <v>40</v>
      </c>
      <c r="T111" s="8" t="s">
        <v>40</v>
      </c>
      <c r="U111" s="67">
        <v>0.17399999999999999</v>
      </c>
      <c r="V111" s="4">
        <v>1</v>
      </c>
      <c r="W111" s="4">
        <v>3435</v>
      </c>
      <c r="X111" s="67">
        <v>0</v>
      </c>
      <c r="Y111" s="67">
        <v>0</v>
      </c>
      <c r="Z111" s="4">
        <v>0</v>
      </c>
      <c r="AA111" s="4">
        <v>2606</v>
      </c>
      <c r="AB111" s="67">
        <v>0</v>
      </c>
      <c r="AC111" s="4">
        <v>1.762891</v>
      </c>
      <c r="AD111" s="4">
        <v>14.77</v>
      </c>
    </row>
    <row r="112" spans="1:30" x14ac:dyDescent="0.2">
      <c r="A112" s="8" t="s">
        <v>782</v>
      </c>
      <c r="B112" s="8">
        <v>1</v>
      </c>
      <c r="C112" s="8">
        <v>149755790</v>
      </c>
      <c r="D112" s="8">
        <v>149755790</v>
      </c>
      <c r="E112" s="8" t="s">
        <v>130</v>
      </c>
      <c r="F112" s="8" t="s">
        <v>3108</v>
      </c>
      <c r="G112" s="8" t="s">
        <v>3109</v>
      </c>
      <c r="H112" s="8" t="s">
        <v>97</v>
      </c>
      <c r="I112" s="66" t="s">
        <v>131</v>
      </c>
      <c r="J112" s="66" t="s">
        <v>40</v>
      </c>
      <c r="K112" s="66" t="s">
        <v>3616</v>
      </c>
      <c r="L112" s="66" t="s">
        <v>3889</v>
      </c>
      <c r="M112" s="66" t="s">
        <v>3631</v>
      </c>
      <c r="N112" s="66" t="s">
        <v>3309</v>
      </c>
      <c r="O112" s="8" t="s">
        <v>3595</v>
      </c>
      <c r="P112" s="8" t="s">
        <v>4020</v>
      </c>
      <c r="Q112" s="8">
        <v>1</v>
      </c>
      <c r="R112" s="8" t="s">
        <v>40</v>
      </c>
      <c r="S112" s="8" t="s">
        <v>40</v>
      </c>
      <c r="T112" s="8" t="s">
        <v>40</v>
      </c>
      <c r="U112" s="67">
        <v>0.17399999999999999</v>
      </c>
      <c r="V112" s="4">
        <v>1</v>
      </c>
      <c r="W112" s="4">
        <v>3435</v>
      </c>
      <c r="X112" s="67">
        <v>0</v>
      </c>
      <c r="Y112" s="67">
        <v>0.161</v>
      </c>
      <c r="Z112" s="4">
        <v>2</v>
      </c>
      <c r="AA112" s="4">
        <v>2606</v>
      </c>
      <c r="AB112" s="67">
        <v>1E-3</v>
      </c>
      <c r="AC112" s="4">
        <v>4.948823</v>
      </c>
      <c r="AD112" s="4">
        <v>25</v>
      </c>
    </row>
    <row r="113" spans="1:30" x14ac:dyDescent="0.2">
      <c r="A113" s="8" t="s">
        <v>782</v>
      </c>
      <c r="B113" s="8">
        <v>1</v>
      </c>
      <c r="C113" s="8">
        <v>149759928</v>
      </c>
      <c r="D113" s="8">
        <v>149759928</v>
      </c>
      <c r="E113" s="8" t="s">
        <v>123</v>
      </c>
      <c r="F113" s="8" t="s">
        <v>3108</v>
      </c>
      <c r="G113" s="8" t="s">
        <v>3109</v>
      </c>
      <c r="H113" s="8" t="s">
        <v>97</v>
      </c>
      <c r="I113" s="66" t="s">
        <v>189</v>
      </c>
      <c r="J113" s="66" t="s">
        <v>40</v>
      </c>
      <c r="K113" s="66" t="s">
        <v>4021</v>
      </c>
      <c r="L113" s="66" t="s">
        <v>4022</v>
      </c>
      <c r="M113" s="66" t="s">
        <v>440</v>
      </c>
      <c r="N113" s="66" t="s">
        <v>3821</v>
      </c>
      <c r="O113" s="8" t="s">
        <v>4023</v>
      </c>
      <c r="P113" s="8" t="s">
        <v>4024</v>
      </c>
      <c r="Q113" s="8">
        <v>1</v>
      </c>
      <c r="R113" s="8" t="s">
        <v>40</v>
      </c>
      <c r="S113" s="8" t="s">
        <v>40</v>
      </c>
      <c r="T113" s="8" t="s">
        <v>40</v>
      </c>
      <c r="U113" s="67">
        <v>0.29799999999999999</v>
      </c>
      <c r="V113" s="4">
        <v>3279</v>
      </c>
      <c r="W113" s="4">
        <v>3435</v>
      </c>
      <c r="X113" s="67">
        <v>0.95499999999999996</v>
      </c>
      <c r="Y113" s="67">
        <v>0.29299999999999998</v>
      </c>
      <c r="Z113" s="4">
        <v>2460</v>
      </c>
      <c r="AA113" s="4">
        <v>2606</v>
      </c>
      <c r="AB113" s="67">
        <v>0.94399999999999995</v>
      </c>
      <c r="AC113" s="4">
        <v>4.769018</v>
      </c>
      <c r="AD113" s="4">
        <v>24.7</v>
      </c>
    </row>
    <row r="114" spans="1:30" x14ac:dyDescent="0.2">
      <c r="A114" s="8" t="s">
        <v>782</v>
      </c>
      <c r="B114" s="8">
        <v>1</v>
      </c>
      <c r="C114" s="8">
        <v>149759958</v>
      </c>
      <c r="D114" s="8">
        <v>149759958</v>
      </c>
      <c r="E114" s="8" t="s">
        <v>130</v>
      </c>
      <c r="F114" s="8" t="s">
        <v>3108</v>
      </c>
      <c r="G114" s="8" t="s">
        <v>3109</v>
      </c>
      <c r="H114" s="8" t="s">
        <v>97</v>
      </c>
      <c r="I114" s="66" t="s">
        <v>189</v>
      </c>
      <c r="J114" s="66" t="s">
        <v>40</v>
      </c>
      <c r="K114" s="66" t="s">
        <v>4025</v>
      </c>
      <c r="L114" s="66" t="s">
        <v>3496</v>
      </c>
      <c r="M114" s="66" t="s">
        <v>3973</v>
      </c>
      <c r="N114" s="66" t="s">
        <v>3157</v>
      </c>
      <c r="O114" s="8" t="s">
        <v>3158</v>
      </c>
      <c r="P114" s="8" t="s">
        <v>4026</v>
      </c>
      <c r="Q114" s="8">
        <v>1</v>
      </c>
      <c r="R114" s="8" t="s">
        <v>40</v>
      </c>
      <c r="S114" s="8" t="s">
        <v>40</v>
      </c>
      <c r="T114" s="8" t="s">
        <v>40</v>
      </c>
      <c r="U114" s="67">
        <v>0.35199999999999998</v>
      </c>
      <c r="V114" s="4">
        <v>3393</v>
      </c>
      <c r="W114" s="4">
        <v>3435</v>
      </c>
      <c r="X114" s="67">
        <v>0.98799999999999999</v>
      </c>
      <c r="Y114" s="67">
        <v>0.36</v>
      </c>
      <c r="Z114" s="4">
        <v>2562</v>
      </c>
      <c r="AA114" s="4">
        <v>2606</v>
      </c>
      <c r="AB114" s="67">
        <v>0.98299999999999998</v>
      </c>
      <c r="AC114" s="4">
        <v>1.5110399999999999</v>
      </c>
      <c r="AD114" s="4">
        <v>13.37</v>
      </c>
    </row>
    <row r="115" spans="1:30" x14ac:dyDescent="0.2">
      <c r="A115" s="8" t="s">
        <v>782</v>
      </c>
      <c r="B115" s="8">
        <v>1</v>
      </c>
      <c r="C115" s="8">
        <v>149759959</v>
      </c>
      <c r="D115" s="8">
        <v>149759959</v>
      </c>
      <c r="E115" s="8" t="s">
        <v>121</v>
      </c>
      <c r="F115" s="8" t="s">
        <v>3101</v>
      </c>
      <c r="G115" s="8" t="s">
        <v>3102</v>
      </c>
      <c r="H115" s="8" t="s">
        <v>97</v>
      </c>
      <c r="I115" s="66" t="s">
        <v>189</v>
      </c>
      <c r="J115" s="66" t="s">
        <v>40</v>
      </c>
      <c r="K115" s="66" t="s">
        <v>3730</v>
      </c>
      <c r="L115" s="66" t="s">
        <v>1011</v>
      </c>
      <c r="M115" s="66" t="s">
        <v>3973</v>
      </c>
      <c r="N115" s="66" t="s">
        <v>130</v>
      </c>
      <c r="O115" s="8" t="s">
        <v>3155</v>
      </c>
      <c r="P115" s="8" t="s">
        <v>4027</v>
      </c>
      <c r="Q115" s="8">
        <v>1</v>
      </c>
      <c r="R115" s="8" t="s">
        <v>40</v>
      </c>
      <c r="S115" s="8" t="s">
        <v>40</v>
      </c>
      <c r="T115" s="8" t="s">
        <v>40</v>
      </c>
      <c r="U115" s="67">
        <v>0.154</v>
      </c>
      <c r="V115" s="4">
        <v>3</v>
      </c>
      <c r="W115" s="4">
        <v>3435</v>
      </c>
      <c r="X115" s="67">
        <v>1E-3</v>
      </c>
      <c r="Y115" s="67">
        <v>0.16600000000000001</v>
      </c>
      <c r="Z115" s="4">
        <v>2</v>
      </c>
      <c r="AA115" s="4">
        <v>2606</v>
      </c>
      <c r="AB115" s="67">
        <v>1E-3</v>
      </c>
      <c r="AC115" s="4">
        <v>1.0610489999999999</v>
      </c>
      <c r="AD115" s="4">
        <v>11</v>
      </c>
    </row>
    <row r="116" spans="1:30" x14ac:dyDescent="0.2">
      <c r="A116" s="8" t="s">
        <v>782</v>
      </c>
      <c r="B116" s="8">
        <v>1</v>
      </c>
      <c r="C116" s="8">
        <v>149759960</v>
      </c>
      <c r="D116" s="8">
        <v>149759960</v>
      </c>
      <c r="E116" s="8" t="s">
        <v>121</v>
      </c>
      <c r="F116" s="8" t="s">
        <v>3108</v>
      </c>
      <c r="G116" s="8" t="s">
        <v>3109</v>
      </c>
      <c r="H116" s="8" t="s">
        <v>97</v>
      </c>
      <c r="I116" s="66" t="s">
        <v>189</v>
      </c>
      <c r="J116" s="66" t="s">
        <v>40</v>
      </c>
      <c r="K116" s="66" t="s">
        <v>4028</v>
      </c>
      <c r="L116" s="66" t="s">
        <v>4029</v>
      </c>
      <c r="M116" s="66" t="s">
        <v>4030</v>
      </c>
      <c r="N116" s="66" t="s">
        <v>3141</v>
      </c>
      <c r="O116" s="8" t="s">
        <v>3142</v>
      </c>
      <c r="P116" s="8" t="s">
        <v>40</v>
      </c>
      <c r="Q116" s="8">
        <v>1</v>
      </c>
      <c r="R116" s="8" t="s">
        <v>40</v>
      </c>
      <c r="S116" s="8" t="s">
        <v>40</v>
      </c>
      <c r="T116" s="8" t="s">
        <v>40</v>
      </c>
      <c r="U116" s="67">
        <v>0.15</v>
      </c>
      <c r="V116" s="4">
        <v>2</v>
      </c>
      <c r="W116" s="4">
        <v>3435</v>
      </c>
      <c r="X116" s="67">
        <v>1E-3</v>
      </c>
      <c r="Y116" s="67">
        <v>0.16700000000000001</v>
      </c>
      <c r="Z116" s="4">
        <v>1</v>
      </c>
      <c r="AA116" s="4">
        <v>2606</v>
      </c>
      <c r="AB116" s="67">
        <v>0</v>
      </c>
      <c r="AC116" s="4">
        <v>5.6053670000000002</v>
      </c>
      <c r="AD116" s="4">
        <v>26.5</v>
      </c>
    </row>
    <row r="117" spans="1:30" x14ac:dyDescent="0.2">
      <c r="A117" s="8" t="s">
        <v>782</v>
      </c>
      <c r="B117" s="8">
        <v>1</v>
      </c>
      <c r="C117" s="8">
        <v>149759985</v>
      </c>
      <c r="D117" s="8">
        <v>149759985</v>
      </c>
      <c r="E117" s="8" t="s">
        <v>130</v>
      </c>
      <c r="F117" s="8" t="s">
        <v>3108</v>
      </c>
      <c r="G117" s="8" t="s">
        <v>3109</v>
      </c>
      <c r="H117" s="8" t="s">
        <v>97</v>
      </c>
      <c r="I117" s="66" t="s">
        <v>189</v>
      </c>
      <c r="J117" s="66" t="s">
        <v>40</v>
      </c>
      <c r="K117" s="66" t="s">
        <v>518</v>
      </c>
      <c r="L117" s="66" t="s">
        <v>3484</v>
      </c>
      <c r="M117" s="66" t="s">
        <v>4031</v>
      </c>
      <c r="N117" s="66" t="s">
        <v>3337</v>
      </c>
      <c r="O117" s="8" t="s">
        <v>4032</v>
      </c>
      <c r="P117" s="8" t="s">
        <v>40</v>
      </c>
      <c r="Q117" s="8">
        <v>1</v>
      </c>
      <c r="R117" s="8" t="s">
        <v>40</v>
      </c>
      <c r="S117" s="8" t="s">
        <v>40</v>
      </c>
      <c r="T117" s="8" t="s">
        <v>40</v>
      </c>
      <c r="U117" s="67">
        <v>0.214</v>
      </c>
      <c r="V117" s="4">
        <v>3</v>
      </c>
      <c r="W117" s="4">
        <v>3435</v>
      </c>
      <c r="X117" s="67">
        <v>1E-3</v>
      </c>
      <c r="Y117" s="67">
        <v>0.161</v>
      </c>
      <c r="Z117" s="4">
        <v>2</v>
      </c>
      <c r="AA117" s="4">
        <v>2606</v>
      </c>
      <c r="AB117" s="67">
        <v>1E-3</v>
      </c>
      <c r="AC117" s="4">
        <v>5.8122420000000004</v>
      </c>
      <c r="AD117" s="4">
        <v>27.2</v>
      </c>
    </row>
    <row r="118" spans="1:30" x14ac:dyDescent="0.2">
      <c r="A118" s="8" t="s">
        <v>782</v>
      </c>
      <c r="B118" s="8">
        <v>1</v>
      </c>
      <c r="C118" s="8">
        <v>149759991</v>
      </c>
      <c r="D118" s="8">
        <v>149759991</v>
      </c>
      <c r="E118" s="8" t="s">
        <v>130</v>
      </c>
      <c r="F118" s="8" t="s">
        <v>3108</v>
      </c>
      <c r="G118" s="8" t="s">
        <v>3109</v>
      </c>
      <c r="H118" s="8" t="s">
        <v>97</v>
      </c>
      <c r="I118" s="66" t="s">
        <v>189</v>
      </c>
      <c r="J118" s="66" t="s">
        <v>40</v>
      </c>
      <c r="K118" s="66" t="s">
        <v>4033</v>
      </c>
      <c r="L118" s="66" t="s">
        <v>3610</v>
      </c>
      <c r="M118" s="66" t="s">
        <v>3611</v>
      </c>
      <c r="N118" s="66" t="s">
        <v>3128</v>
      </c>
      <c r="O118" s="8" t="s">
        <v>3129</v>
      </c>
      <c r="P118" s="8" t="s">
        <v>4034</v>
      </c>
      <c r="Q118" s="8">
        <v>1</v>
      </c>
      <c r="R118" s="8" t="s">
        <v>40</v>
      </c>
      <c r="S118" s="8" t="s">
        <v>40</v>
      </c>
      <c r="T118" s="8" t="s">
        <v>40</v>
      </c>
      <c r="U118" s="67">
        <v>0.16700000000000001</v>
      </c>
      <c r="V118" s="4">
        <v>5</v>
      </c>
      <c r="W118" s="4">
        <v>3436</v>
      </c>
      <c r="X118" s="67">
        <v>1E-3</v>
      </c>
      <c r="Y118" s="67">
        <v>0.161</v>
      </c>
      <c r="Z118" s="4">
        <v>2</v>
      </c>
      <c r="AA118" s="4">
        <v>2607</v>
      </c>
      <c r="AB118" s="67">
        <v>1E-3</v>
      </c>
      <c r="AC118" s="4">
        <v>3.9699360000000001</v>
      </c>
      <c r="AD118" s="4">
        <v>23.6</v>
      </c>
    </row>
    <row r="119" spans="1:30" x14ac:dyDescent="0.2">
      <c r="A119" s="8" t="s">
        <v>782</v>
      </c>
      <c r="B119" s="8">
        <v>1</v>
      </c>
      <c r="C119" s="8">
        <v>149759991</v>
      </c>
      <c r="D119" s="8">
        <v>149759991</v>
      </c>
      <c r="E119" s="8" t="s">
        <v>121</v>
      </c>
      <c r="F119" s="8" t="s">
        <v>3108</v>
      </c>
      <c r="G119" s="8" t="s">
        <v>3109</v>
      </c>
      <c r="H119" s="8" t="s">
        <v>97</v>
      </c>
      <c r="I119" s="66" t="s">
        <v>189</v>
      </c>
      <c r="J119" s="66" t="s">
        <v>40</v>
      </c>
      <c r="K119" s="66" t="s">
        <v>4033</v>
      </c>
      <c r="L119" s="66" t="s">
        <v>3610</v>
      </c>
      <c r="M119" s="66" t="s">
        <v>3611</v>
      </c>
      <c r="N119" s="66" t="s">
        <v>4035</v>
      </c>
      <c r="O119" s="8" t="s">
        <v>4036</v>
      </c>
      <c r="P119" s="8" t="s">
        <v>4034</v>
      </c>
      <c r="Q119" s="8">
        <v>1</v>
      </c>
      <c r="R119" s="8" t="s">
        <v>40</v>
      </c>
      <c r="S119" s="8" t="s">
        <v>40</v>
      </c>
      <c r="T119" s="8" t="s">
        <v>40</v>
      </c>
      <c r="U119" s="67">
        <v>1E-3</v>
      </c>
      <c r="V119" s="4">
        <v>0</v>
      </c>
      <c r="W119" s="4">
        <v>3436</v>
      </c>
      <c r="X119" s="67">
        <v>0</v>
      </c>
      <c r="Y119" s="67">
        <v>0.18</v>
      </c>
      <c r="Z119" s="4">
        <v>1</v>
      </c>
      <c r="AA119" s="4">
        <v>2607</v>
      </c>
      <c r="AB119" s="67">
        <v>0</v>
      </c>
      <c r="AC119" s="4">
        <v>4.0734859999999999</v>
      </c>
      <c r="AD119" s="4">
        <v>23.7</v>
      </c>
    </row>
    <row r="120" spans="1:30" x14ac:dyDescent="0.2">
      <c r="A120" s="8" t="s">
        <v>782</v>
      </c>
      <c r="B120" s="8">
        <v>1</v>
      </c>
      <c r="C120" s="8">
        <v>149759992</v>
      </c>
      <c r="D120" s="8">
        <v>149759992</v>
      </c>
      <c r="E120" s="8" t="s">
        <v>121</v>
      </c>
      <c r="F120" s="8" t="s">
        <v>3101</v>
      </c>
      <c r="G120" s="8" t="s">
        <v>3102</v>
      </c>
      <c r="H120" s="8" t="s">
        <v>97</v>
      </c>
      <c r="I120" s="66" t="s">
        <v>189</v>
      </c>
      <c r="J120" s="66" t="s">
        <v>40</v>
      </c>
      <c r="K120" s="66" t="s">
        <v>3721</v>
      </c>
      <c r="L120" s="66" t="s">
        <v>3477</v>
      </c>
      <c r="M120" s="66" t="s">
        <v>3611</v>
      </c>
      <c r="N120" s="66" t="s">
        <v>121</v>
      </c>
      <c r="O120" s="8" t="s">
        <v>3104</v>
      </c>
      <c r="P120" s="8" t="s">
        <v>4037</v>
      </c>
      <c r="Q120" s="8">
        <v>1</v>
      </c>
      <c r="R120" s="8" t="s">
        <v>40</v>
      </c>
      <c r="S120" s="8" t="s">
        <v>40</v>
      </c>
      <c r="T120" s="8" t="s">
        <v>40</v>
      </c>
      <c r="U120" s="67">
        <v>0.16300000000000001</v>
      </c>
      <c r="V120" s="4">
        <v>18</v>
      </c>
      <c r="W120" s="4">
        <v>3436</v>
      </c>
      <c r="X120" s="67">
        <v>5.0000000000000001E-3</v>
      </c>
      <c r="Y120" s="67">
        <v>0.161</v>
      </c>
      <c r="Z120" s="4">
        <v>12</v>
      </c>
      <c r="AA120" s="4">
        <v>2607</v>
      </c>
      <c r="AB120" s="67">
        <v>5.0000000000000001E-3</v>
      </c>
      <c r="AC120" s="4">
        <v>0.82188499999999998</v>
      </c>
      <c r="AD120" s="4">
        <v>9.5980000000000008</v>
      </c>
    </row>
    <row r="121" spans="1:30" x14ac:dyDescent="0.2">
      <c r="A121" s="8" t="s">
        <v>782</v>
      </c>
      <c r="B121" s="8">
        <v>1</v>
      </c>
      <c r="C121" s="8">
        <v>149760018</v>
      </c>
      <c r="D121" s="8">
        <v>149760018</v>
      </c>
      <c r="E121" s="8" t="s">
        <v>123</v>
      </c>
      <c r="F121" s="8" t="s">
        <v>3108</v>
      </c>
      <c r="G121" s="8" t="s">
        <v>3109</v>
      </c>
      <c r="H121" s="8" t="s">
        <v>97</v>
      </c>
      <c r="I121" s="66" t="s">
        <v>189</v>
      </c>
      <c r="J121" s="66" t="s">
        <v>40</v>
      </c>
      <c r="K121" s="66" t="s">
        <v>4038</v>
      </c>
      <c r="L121" s="66" t="s">
        <v>4039</v>
      </c>
      <c r="M121" s="66" t="s">
        <v>3600</v>
      </c>
      <c r="N121" s="66" t="s">
        <v>4040</v>
      </c>
      <c r="O121" s="8" t="s">
        <v>4041</v>
      </c>
      <c r="P121" s="8" t="s">
        <v>40</v>
      </c>
      <c r="Q121" s="8">
        <v>1</v>
      </c>
      <c r="R121" s="8" t="s">
        <v>40</v>
      </c>
      <c r="S121" s="8" t="s">
        <v>40</v>
      </c>
      <c r="T121" s="8" t="s">
        <v>40</v>
      </c>
      <c r="U121" s="67">
        <v>0.187</v>
      </c>
      <c r="V121" s="4">
        <v>2</v>
      </c>
      <c r="W121" s="4">
        <v>3432</v>
      </c>
      <c r="X121" s="67">
        <v>1E-3</v>
      </c>
      <c r="Y121" s="67">
        <v>0.17100000000000001</v>
      </c>
      <c r="Z121" s="4">
        <v>3</v>
      </c>
      <c r="AA121" s="4">
        <v>2604</v>
      </c>
      <c r="AB121" s="67">
        <v>1E-3</v>
      </c>
      <c r="AC121" s="4">
        <v>2.9152480000000001</v>
      </c>
      <c r="AD121" s="4">
        <v>21.9</v>
      </c>
    </row>
    <row r="122" spans="1:30" x14ac:dyDescent="0.2">
      <c r="A122" s="8" t="s">
        <v>782</v>
      </c>
      <c r="B122" s="8">
        <v>1</v>
      </c>
      <c r="C122" s="8">
        <v>149760030</v>
      </c>
      <c r="D122" s="8">
        <v>149760030</v>
      </c>
      <c r="E122" s="8" t="s">
        <v>121</v>
      </c>
      <c r="F122" s="8" t="s">
        <v>3108</v>
      </c>
      <c r="G122" s="8" t="s">
        <v>3109</v>
      </c>
      <c r="H122" s="8" t="s">
        <v>97</v>
      </c>
      <c r="I122" s="66" t="s">
        <v>189</v>
      </c>
      <c r="J122" s="66" t="s">
        <v>40</v>
      </c>
      <c r="K122" s="66" t="s">
        <v>4042</v>
      </c>
      <c r="L122" s="66" t="s">
        <v>4043</v>
      </c>
      <c r="M122" s="66" t="s">
        <v>338</v>
      </c>
      <c r="N122" s="66" t="s">
        <v>3112</v>
      </c>
      <c r="O122" s="8" t="s">
        <v>3113</v>
      </c>
      <c r="P122" s="8" t="s">
        <v>4044</v>
      </c>
      <c r="Q122" s="8">
        <v>1</v>
      </c>
      <c r="R122" s="8" t="s">
        <v>40</v>
      </c>
      <c r="S122" s="8" t="s">
        <v>40</v>
      </c>
      <c r="T122" s="8" t="s">
        <v>40</v>
      </c>
      <c r="U122" s="67">
        <v>0.17299999999999999</v>
      </c>
      <c r="V122" s="4">
        <v>26</v>
      </c>
      <c r="W122" s="4">
        <v>3432</v>
      </c>
      <c r="X122" s="67">
        <v>8.0000000000000002E-3</v>
      </c>
      <c r="Y122" s="67">
        <v>0.17</v>
      </c>
      <c r="Z122" s="4">
        <v>21</v>
      </c>
      <c r="AA122" s="4">
        <v>2604</v>
      </c>
      <c r="AB122" s="67">
        <v>8.0000000000000002E-3</v>
      </c>
      <c r="AC122" s="4">
        <v>-1.208345</v>
      </c>
      <c r="AD122" s="4">
        <v>6.0000000000000001E-3</v>
      </c>
    </row>
    <row r="123" spans="1:30" x14ac:dyDescent="0.2">
      <c r="A123" s="8" t="s">
        <v>782</v>
      </c>
      <c r="B123" s="8">
        <v>1</v>
      </c>
      <c r="C123" s="8">
        <v>149760036</v>
      </c>
      <c r="D123" s="8">
        <v>149760036</v>
      </c>
      <c r="E123" s="8" t="s">
        <v>121</v>
      </c>
      <c r="F123" s="8" t="s">
        <v>3108</v>
      </c>
      <c r="G123" s="8" t="s">
        <v>3109</v>
      </c>
      <c r="H123" s="8" t="s">
        <v>97</v>
      </c>
      <c r="I123" s="66" t="s">
        <v>189</v>
      </c>
      <c r="J123" s="66" t="s">
        <v>40</v>
      </c>
      <c r="K123" s="66" t="s">
        <v>3648</v>
      </c>
      <c r="L123" s="66" t="s">
        <v>3661</v>
      </c>
      <c r="M123" s="66" t="s">
        <v>3953</v>
      </c>
      <c r="N123" s="66" t="s">
        <v>3423</v>
      </c>
      <c r="O123" s="8" t="s">
        <v>3424</v>
      </c>
      <c r="P123" s="8" t="s">
        <v>40</v>
      </c>
      <c r="Q123" s="8">
        <v>1</v>
      </c>
      <c r="R123" s="8" t="s">
        <v>40</v>
      </c>
      <c r="S123" s="8" t="s">
        <v>40</v>
      </c>
      <c r="T123" s="8" t="s">
        <v>40</v>
      </c>
      <c r="U123" s="67">
        <v>5.6000000000000001E-2</v>
      </c>
      <c r="V123" s="4">
        <v>1</v>
      </c>
      <c r="W123" s="4">
        <v>3432</v>
      </c>
      <c r="X123" s="67">
        <v>0</v>
      </c>
      <c r="Y123" s="67">
        <v>0.16200000000000001</v>
      </c>
      <c r="Z123" s="4">
        <v>1</v>
      </c>
      <c r="AA123" s="4">
        <v>2604</v>
      </c>
      <c r="AB123" s="67">
        <v>0</v>
      </c>
      <c r="AC123" s="4">
        <v>0.50450499999999998</v>
      </c>
      <c r="AD123" s="4">
        <v>7.4649999999999999</v>
      </c>
    </row>
    <row r="124" spans="1:30" x14ac:dyDescent="0.2">
      <c r="A124" s="8" t="s">
        <v>782</v>
      </c>
      <c r="B124" s="8">
        <v>1</v>
      </c>
      <c r="C124" s="8">
        <v>149760041</v>
      </c>
      <c r="D124" s="8">
        <v>149760041</v>
      </c>
      <c r="E124" s="8" t="s">
        <v>121</v>
      </c>
      <c r="F124" s="8" t="s">
        <v>3108</v>
      </c>
      <c r="G124" s="8" t="s">
        <v>3109</v>
      </c>
      <c r="H124" s="8" t="s">
        <v>97</v>
      </c>
      <c r="I124" s="66" t="s">
        <v>189</v>
      </c>
      <c r="J124" s="66" t="s">
        <v>40</v>
      </c>
      <c r="K124" s="66" t="s">
        <v>3453</v>
      </c>
      <c r="L124" s="66" t="s">
        <v>4045</v>
      </c>
      <c r="M124" s="66" t="s">
        <v>4046</v>
      </c>
      <c r="N124" s="66" t="s">
        <v>3147</v>
      </c>
      <c r="O124" s="8" t="s">
        <v>3148</v>
      </c>
      <c r="P124" s="8" t="s">
        <v>40</v>
      </c>
      <c r="Q124" s="8">
        <v>1</v>
      </c>
      <c r="R124" s="8" t="s">
        <v>40</v>
      </c>
      <c r="S124" s="8" t="s">
        <v>40</v>
      </c>
      <c r="T124" s="8" t="s">
        <v>40</v>
      </c>
      <c r="U124" s="67">
        <v>0.16500000000000001</v>
      </c>
      <c r="V124" s="4">
        <v>1</v>
      </c>
      <c r="W124" s="4">
        <v>3432</v>
      </c>
      <c r="X124" s="67">
        <v>0</v>
      </c>
      <c r="Y124" s="67">
        <v>0</v>
      </c>
      <c r="Z124" s="4">
        <v>0</v>
      </c>
      <c r="AA124" s="4">
        <v>2604</v>
      </c>
      <c r="AB124" s="67">
        <v>0</v>
      </c>
      <c r="AC124" s="4">
        <v>-0.41206199999999998</v>
      </c>
      <c r="AD124" s="4">
        <v>0.36199999999999999</v>
      </c>
    </row>
    <row r="125" spans="1:30" x14ac:dyDescent="0.2">
      <c r="A125" s="8" t="s">
        <v>782</v>
      </c>
      <c r="B125" s="8">
        <v>1</v>
      </c>
      <c r="C125" s="8">
        <v>149760042</v>
      </c>
      <c r="D125" s="8">
        <v>149760042</v>
      </c>
      <c r="E125" s="8" t="s">
        <v>130</v>
      </c>
      <c r="F125" s="8" t="s">
        <v>3108</v>
      </c>
      <c r="G125" s="8" t="s">
        <v>3109</v>
      </c>
      <c r="H125" s="8" t="s">
        <v>97</v>
      </c>
      <c r="I125" s="66" t="s">
        <v>189</v>
      </c>
      <c r="J125" s="66" t="s">
        <v>40</v>
      </c>
      <c r="K125" s="66" t="s">
        <v>879</v>
      </c>
      <c r="L125" s="66" t="s">
        <v>4047</v>
      </c>
      <c r="M125" s="66" t="s">
        <v>4046</v>
      </c>
      <c r="N125" s="66" t="s">
        <v>3128</v>
      </c>
      <c r="O125" s="8" t="s">
        <v>4048</v>
      </c>
      <c r="P125" s="8" t="s">
        <v>40</v>
      </c>
      <c r="Q125" s="8">
        <v>1</v>
      </c>
      <c r="R125" s="8" t="s">
        <v>40</v>
      </c>
      <c r="S125" s="8" t="s">
        <v>40</v>
      </c>
      <c r="T125" s="8" t="s">
        <v>40</v>
      </c>
      <c r="U125" s="67">
        <v>0.182</v>
      </c>
      <c r="V125" s="4">
        <v>18</v>
      </c>
      <c r="W125" s="4">
        <v>3432</v>
      </c>
      <c r="X125" s="67">
        <v>5.0000000000000001E-3</v>
      </c>
      <c r="Y125" s="67">
        <v>0.187</v>
      </c>
      <c r="Z125" s="4">
        <v>11</v>
      </c>
      <c r="AA125" s="4">
        <v>2604</v>
      </c>
      <c r="AB125" s="67">
        <v>4.0000000000000001E-3</v>
      </c>
      <c r="AC125" s="4">
        <v>-1.5273E-2</v>
      </c>
      <c r="AD125" s="4">
        <v>2.4420000000000002</v>
      </c>
    </row>
    <row r="126" spans="1:30" x14ac:dyDescent="0.2">
      <c r="A126" s="8" t="s">
        <v>782</v>
      </c>
      <c r="B126" s="8">
        <v>1</v>
      </c>
      <c r="C126" s="8">
        <v>149760048</v>
      </c>
      <c r="D126" s="8">
        <v>149760048</v>
      </c>
      <c r="E126" s="8" t="s">
        <v>127</v>
      </c>
      <c r="F126" s="8" t="s">
        <v>3108</v>
      </c>
      <c r="G126" s="8" t="s">
        <v>3109</v>
      </c>
      <c r="H126" s="8" t="s">
        <v>97</v>
      </c>
      <c r="I126" s="66" t="s">
        <v>189</v>
      </c>
      <c r="J126" s="66" t="s">
        <v>40</v>
      </c>
      <c r="K126" s="66" t="s">
        <v>4049</v>
      </c>
      <c r="L126" s="66" t="s">
        <v>3658</v>
      </c>
      <c r="M126" s="66" t="s">
        <v>3597</v>
      </c>
      <c r="N126" s="66" t="s">
        <v>4050</v>
      </c>
      <c r="O126" s="8" t="s">
        <v>4051</v>
      </c>
      <c r="P126" s="8" t="s">
        <v>40</v>
      </c>
      <c r="Q126" s="8">
        <v>1</v>
      </c>
      <c r="R126" s="8" t="s">
        <v>40</v>
      </c>
      <c r="S126" s="8" t="s">
        <v>40</v>
      </c>
      <c r="T126" s="8" t="s">
        <v>40</v>
      </c>
      <c r="U126" s="67">
        <v>0.14000000000000001</v>
      </c>
      <c r="V126" s="4">
        <v>1</v>
      </c>
      <c r="W126" s="4">
        <v>3432</v>
      </c>
      <c r="X126" s="67">
        <v>0</v>
      </c>
      <c r="Y126" s="67">
        <v>0</v>
      </c>
      <c r="Z126" s="4">
        <v>0</v>
      </c>
      <c r="AA126" s="4">
        <v>2604</v>
      </c>
      <c r="AB126" s="67">
        <v>0</v>
      </c>
      <c r="AC126" s="4">
        <v>-0.96187299999999998</v>
      </c>
      <c r="AD126" s="4">
        <v>1.9E-2</v>
      </c>
    </row>
    <row r="127" spans="1:30" x14ac:dyDescent="0.2">
      <c r="A127" s="8" t="s">
        <v>782</v>
      </c>
      <c r="B127" s="8">
        <v>1</v>
      </c>
      <c r="C127" s="8">
        <v>149760058</v>
      </c>
      <c r="D127" s="8">
        <v>149760058</v>
      </c>
      <c r="E127" s="8" t="s">
        <v>130</v>
      </c>
      <c r="F127" s="8" t="s">
        <v>3101</v>
      </c>
      <c r="G127" s="8" t="s">
        <v>3102</v>
      </c>
      <c r="H127" s="8" t="s">
        <v>97</v>
      </c>
      <c r="I127" s="66" t="s">
        <v>189</v>
      </c>
      <c r="J127" s="66" t="s">
        <v>40</v>
      </c>
      <c r="K127" s="66" t="s">
        <v>4052</v>
      </c>
      <c r="L127" s="66" t="s">
        <v>4053</v>
      </c>
      <c r="M127" s="66" t="s">
        <v>4054</v>
      </c>
      <c r="N127" s="66" t="s">
        <v>3295</v>
      </c>
      <c r="O127" s="8" t="s">
        <v>3296</v>
      </c>
      <c r="P127" s="8" t="s">
        <v>40</v>
      </c>
      <c r="Q127" s="8">
        <v>1</v>
      </c>
      <c r="R127" s="8" t="s">
        <v>40</v>
      </c>
      <c r="S127" s="8" t="s">
        <v>40</v>
      </c>
      <c r="T127" s="8" t="s">
        <v>40</v>
      </c>
      <c r="U127" s="67">
        <v>0.17299999999999999</v>
      </c>
      <c r="V127" s="4">
        <v>1</v>
      </c>
      <c r="W127" s="4">
        <v>3432</v>
      </c>
      <c r="X127" s="67">
        <v>0</v>
      </c>
      <c r="Y127" s="67">
        <v>0</v>
      </c>
      <c r="Z127" s="4">
        <v>0</v>
      </c>
      <c r="AA127" s="4">
        <v>2604</v>
      </c>
      <c r="AB127" s="67">
        <v>0</v>
      </c>
      <c r="AC127" s="4">
        <v>-0.21103</v>
      </c>
      <c r="AD127" s="4">
        <v>1.0409999999999999</v>
      </c>
    </row>
    <row r="128" spans="1:30" x14ac:dyDescent="0.2">
      <c r="A128" s="8" t="s">
        <v>782</v>
      </c>
      <c r="B128" s="8">
        <v>1</v>
      </c>
      <c r="C128" s="8">
        <v>149760075</v>
      </c>
      <c r="D128" s="8">
        <v>149760075</v>
      </c>
      <c r="E128" s="8" t="s">
        <v>127</v>
      </c>
      <c r="F128" s="8" t="s">
        <v>3108</v>
      </c>
      <c r="G128" s="8" t="s">
        <v>3109</v>
      </c>
      <c r="H128" s="8" t="s">
        <v>97</v>
      </c>
      <c r="I128" s="66" t="s">
        <v>189</v>
      </c>
      <c r="J128" s="66" t="s">
        <v>40</v>
      </c>
      <c r="K128" s="66" t="s">
        <v>4055</v>
      </c>
      <c r="L128" s="66" t="s">
        <v>983</v>
      </c>
      <c r="M128" s="66" t="s">
        <v>984</v>
      </c>
      <c r="N128" s="66" t="s">
        <v>3513</v>
      </c>
      <c r="O128" s="8" t="s">
        <v>3587</v>
      </c>
      <c r="P128" s="8" t="s">
        <v>40</v>
      </c>
      <c r="Q128" s="8">
        <v>1</v>
      </c>
      <c r="R128" s="8" t="s">
        <v>40</v>
      </c>
      <c r="S128" s="8" t="s">
        <v>40</v>
      </c>
      <c r="T128" s="8" t="s">
        <v>40</v>
      </c>
      <c r="U128" s="67">
        <v>0.191</v>
      </c>
      <c r="V128" s="4">
        <v>1</v>
      </c>
      <c r="W128" s="4">
        <v>3432</v>
      </c>
      <c r="X128" s="67">
        <v>0</v>
      </c>
      <c r="Y128" s="67">
        <v>0</v>
      </c>
      <c r="Z128" s="4">
        <v>0</v>
      </c>
      <c r="AA128" s="4">
        <v>2604</v>
      </c>
      <c r="AB128" s="67">
        <v>0</v>
      </c>
      <c r="AC128" s="4">
        <v>1.5400180000000001</v>
      </c>
      <c r="AD128" s="4">
        <v>13.53</v>
      </c>
    </row>
    <row r="129" spans="1:30" x14ac:dyDescent="0.2">
      <c r="A129" s="8" t="s">
        <v>782</v>
      </c>
      <c r="B129" s="8">
        <v>1</v>
      </c>
      <c r="C129" s="8">
        <v>149760075</v>
      </c>
      <c r="D129" s="8">
        <v>149760075</v>
      </c>
      <c r="E129" s="8" t="s">
        <v>121</v>
      </c>
      <c r="F129" s="8" t="s">
        <v>3108</v>
      </c>
      <c r="G129" s="8" t="s">
        <v>3109</v>
      </c>
      <c r="H129" s="8" t="s">
        <v>97</v>
      </c>
      <c r="I129" s="66" t="s">
        <v>189</v>
      </c>
      <c r="J129" s="66" t="s">
        <v>40</v>
      </c>
      <c r="K129" s="66" t="s">
        <v>4055</v>
      </c>
      <c r="L129" s="66" t="s">
        <v>983</v>
      </c>
      <c r="M129" s="66" t="s">
        <v>984</v>
      </c>
      <c r="N129" s="66" t="s">
        <v>4056</v>
      </c>
      <c r="O129" s="8" t="s">
        <v>4057</v>
      </c>
      <c r="P129" s="8" t="s">
        <v>40</v>
      </c>
      <c r="Q129" s="8">
        <v>1</v>
      </c>
      <c r="R129" s="8" t="s">
        <v>40</v>
      </c>
      <c r="S129" s="8" t="s">
        <v>40</v>
      </c>
      <c r="T129" s="8" t="s">
        <v>40</v>
      </c>
      <c r="U129" s="67">
        <v>0.151</v>
      </c>
      <c r="V129" s="4">
        <v>1</v>
      </c>
      <c r="W129" s="4">
        <v>3432</v>
      </c>
      <c r="X129" s="67">
        <v>0</v>
      </c>
      <c r="Y129" s="67">
        <v>0</v>
      </c>
      <c r="Z129" s="4">
        <v>0</v>
      </c>
      <c r="AA129" s="4">
        <v>2604</v>
      </c>
      <c r="AB129" s="67">
        <v>0</v>
      </c>
      <c r="AC129" s="4">
        <v>2.1208649999999998</v>
      </c>
      <c r="AD129" s="4">
        <v>16.989999999999998</v>
      </c>
    </row>
    <row r="130" spans="1:30" x14ac:dyDescent="0.2">
      <c r="A130" s="8" t="s">
        <v>782</v>
      </c>
      <c r="B130" s="8">
        <v>1</v>
      </c>
      <c r="C130" s="8">
        <v>149760102</v>
      </c>
      <c r="D130" s="8">
        <v>149760102</v>
      </c>
      <c r="E130" s="8" t="s">
        <v>127</v>
      </c>
      <c r="F130" s="8" t="s">
        <v>3108</v>
      </c>
      <c r="G130" s="8" t="s">
        <v>3109</v>
      </c>
      <c r="H130" s="8" t="s">
        <v>97</v>
      </c>
      <c r="I130" s="66" t="s">
        <v>189</v>
      </c>
      <c r="J130" s="66" t="s">
        <v>40</v>
      </c>
      <c r="K130" s="66" t="s">
        <v>4058</v>
      </c>
      <c r="L130" s="66" t="s">
        <v>4049</v>
      </c>
      <c r="M130" s="66" t="s">
        <v>4059</v>
      </c>
      <c r="N130" s="66" t="s">
        <v>3682</v>
      </c>
      <c r="O130" s="8" t="s">
        <v>3683</v>
      </c>
      <c r="P130" s="8" t="s">
        <v>40</v>
      </c>
      <c r="Q130" s="8">
        <v>1</v>
      </c>
      <c r="R130" s="8" t="s">
        <v>40</v>
      </c>
      <c r="S130" s="8" t="s">
        <v>40</v>
      </c>
      <c r="T130" s="8" t="s">
        <v>40</v>
      </c>
      <c r="U130" s="67">
        <v>0.17799999999999999</v>
      </c>
      <c r="V130" s="4">
        <v>1</v>
      </c>
      <c r="W130" s="4">
        <v>3431</v>
      </c>
      <c r="X130" s="67">
        <v>0</v>
      </c>
      <c r="Y130" s="67">
        <v>0.14899999999999999</v>
      </c>
      <c r="Z130" s="4">
        <v>1</v>
      </c>
      <c r="AA130" s="4">
        <v>2602</v>
      </c>
      <c r="AB130" s="67">
        <v>0</v>
      </c>
      <c r="AC130" s="4">
        <v>-1.9945600000000001</v>
      </c>
      <c r="AD130" s="4">
        <v>1E-3</v>
      </c>
    </row>
    <row r="131" spans="1:30" x14ac:dyDescent="0.2">
      <c r="A131" s="8" t="s">
        <v>782</v>
      </c>
      <c r="B131" s="8">
        <v>1</v>
      </c>
      <c r="C131" s="8">
        <v>149760106</v>
      </c>
      <c r="D131" s="8">
        <v>149760106</v>
      </c>
      <c r="E131" s="8" t="s">
        <v>130</v>
      </c>
      <c r="F131" s="8" t="s">
        <v>3101</v>
      </c>
      <c r="G131" s="8" t="s">
        <v>3102</v>
      </c>
      <c r="H131" s="8" t="s">
        <v>97</v>
      </c>
      <c r="I131" s="66" t="s">
        <v>189</v>
      </c>
      <c r="J131" s="66" t="s">
        <v>40</v>
      </c>
      <c r="K131" s="66" t="s">
        <v>4060</v>
      </c>
      <c r="L131" s="66" t="s">
        <v>3637</v>
      </c>
      <c r="M131" s="66" t="s">
        <v>3918</v>
      </c>
      <c r="N131" s="66" t="s">
        <v>127</v>
      </c>
      <c r="O131" s="8" t="s">
        <v>3284</v>
      </c>
      <c r="P131" s="8" t="s">
        <v>40</v>
      </c>
      <c r="Q131" s="8">
        <v>1</v>
      </c>
      <c r="R131" s="8" t="s">
        <v>40</v>
      </c>
      <c r="S131" s="8" t="s">
        <v>40</v>
      </c>
      <c r="T131" s="8" t="s">
        <v>40</v>
      </c>
      <c r="U131" s="67">
        <v>0.189</v>
      </c>
      <c r="V131" s="4">
        <v>1</v>
      </c>
      <c r="W131" s="4">
        <v>3431</v>
      </c>
      <c r="X131" s="67">
        <v>0</v>
      </c>
      <c r="Y131" s="67">
        <v>0</v>
      </c>
      <c r="Z131" s="4">
        <v>0</v>
      </c>
      <c r="AA131" s="4">
        <v>2602</v>
      </c>
      <c r="AB131" s="67">
        <v>0</v>
      </c>
      <c r="AC131" s="4">
        <v>0.54238200000000003</v>
      </c>
      <c r="AD131" s="4">
        <v>7.7469999999999999</v>
      </c>
    </row>
    <row r="132" spans="1:30" x14ac:dyDescent="0.2">
      <c r="A132" s="8" t="s">
        <v>782</v>
      </c>
      <c r="B132" s="8">
        <v>1</v>
      </c>
      <c r="C132" s="8">
        <v>149760108</v>
      </c>
      <c r="D132" s="8">
        <v>149760108</v>
      </c>
      <c r="E132" s="8" t="s">
        <v>130</v>
      </c>
      <c r="F132" s="8" t="s">
        <v>3108</v>
      </c>
      <c r="G132" s="8" t="s">
        <v>3109</v>
      </c>
      <c r="H132" s="8" t="s">
        <v>97</v>
      </c>
      <c r="I132" s="66" t="s">
        <v>189</v>
      </c>
      <c r="J132" s="66" t="s">
        <v>40</v>
      </c>
      <c r="K132" s="66" t="s">
        <v>4061</v>
      </c>
      <c r="L132" s="66" t="s">
        <v>4062</v>
      </c>
      <c r="M132" s="66" t="s">
        <v>4063</v>
      </c>
      <c r="N132" s="66" t="s">
        <v>3558</v>
      </c>
      <c r="O132" s="8" t="s">
        <v>3559</v>
      </c>
      <c r="P132" s="8" t="s">
        <v>40</v>
      </c>
      <c r="Q132" s="8">
        <v>1</v>
      </c>
      <c r="R132" s="8" t="s">
        <v>40</v>
      </c>
      <c r="S132" s="8" t="s">
        <v>40</v>
      </c>
      <c r="T132" s="8" t="s">
        <v>40</v>
      </c>
      <c r="U132" s="67">
        <v>0.17199999999999999</v>
      </c>
      <c r="V132" s="4">
        <v>1</v>
      </c>
      <c r="W132" s="4">
        <v>3431</v>
      </c>
      <c r="X132" s="67">
        <v>0</v>
      </c>
      <c r="Y132" s="67">
        <v>0</v>
      </c>
      <c r="Z132" s="4">
        <v>0</v>
      </c>
      <c r="AA132" s="4">
        <v>2602</v>
      </c>
      <c r="AB132" s="67">
        <v>0</v>
      </c>
      <c r="AC132" s="4">
        <v>-0.16717199999999999</v>
      </c>
      <c r="AD132" s="4">
        <v>1.282</v>
      </c>
    </row>
    <row r="133" spans="1:30" x14ac:dyDescent="0.2">
      <c r="A133" s="8" t="s">
        <v>782</v>
      </c>
      <c r="B133" s="8">
        <v>1</v>
      </c>
      <c r="C133" s="8">
        <v>149760125</v>
      </c>
      <c r="D133" s="8">
        <v>149760125</v>
      </c>
      <c r="E133" s="8" t="s">
        <v>127</v>
      </c>
      <c r="F133" s="8" t="s">
        <v>3108</v>
      </c>
      <c r="G133" s="8" t="s">
        <v>3109</v>
      </c>
      <c r="H133" s="8" t="s">
        <v>97</v>
      </c>
      <c r="I133" s="66" t="s">
        <v>189</v>
      </c>
      <c r="J133" s="66" t="s">
        <v>40</v>
      </c>
      <c r="K133" s="66" t="s">
        <v>4064</v>
      </c>
      <c r="L133" s="66" t="s">
        <v>3578</v>
      </c>
      <c r="M133" s="66" t="s">
        <v>3579</v>
      </c>
      <c r="N133" s="66" t="s">
        <v>4065</v>
      </c>
      <c r="O133" s="8" t="s">
        <v>4066</v>
      </c>
      <c r="P133" s="8" t="s">
        <v>40</v>
      </c>
      <c r="Q133" s="8">
        <v>1</v>
      </c>
      <c r="R133" s="8" t="s">
        <v>40</v>
      </c>
      <c r="S133" s="8" t="s">
        <v>40</v>
      </c>
      <c r="T133" s="8" t="s">
        <v>40</v>
      </c>
      <c r="U133" s="67">
        <v>0.188</v>
      </c>
      <c r="V133" s="4">
        <v>1</v>
      </c>
      <c r="W133" s="4">
        <v>3431</v>
      </c>
      <c r="X133" s="67">
        <v>0</v>
      </c>
      <c r="Y133" s="67">
        <v>0.17</v>
      </c>
      <c r="Z133" s="4">
        <v>1</v>
      </c>
      <c r="AA133" s="4">
        <v>2602</v>
      </c>
      <c r="AB133" s="67">
        <v>0</v>
      </c>
      <c r="AC133" s="4">
        <v>-0.22430800000000001</v>
      </c>
      <c r="AD133" s="4">
        <v>0.97499999999999998</v>
      </c>
    </row>
    <row r="134" spans="1:30" x14ac:dyDescent="0.2">
      <c r="A134" s="8" t="s">
        <v>782</v>
      </c>
      <c r="B134" s="8">
        <v>1</v>
      </c>
      <c r="C134" s="8">
        <v>149760126</v>
      </c>
      <c r="D134" s="8">
        <v>149760126</v>
      </c>
      <c r="E134" s="8" t="s">
        <v>121</v>
      </c>
      <c r="F134" s="8" t="s">
        <v>3108</v>
      </c>
      <c r="G134" s="8" t="s">
        <v>3109</v>
      </c>
      <c r="H134" s="8" t="s">
        <v>97</v>
      </c>
      <c r="I134" s="66" t="s">
        <v>189</v>
      </c>
      <c r="J134" s="66" t="s">
        <v>40</v>
      </c>
      <c r="K134" s="66" t="s">
        <v>4067</v>
      </c>
      <c r="L134" s="66" t="s">
        <v>4068</v>
      </c>
      <c r="M134" s="66" t="s">
        <v>3579</v>
      </c>
      <c r="N134" s="66" t="s">
        <v>4069</v>
      </c>
      <c r="O134" s="8" t="s">
        <v>4070</v>
      </c>
      <c r="P134" s="8" t="s">
        <v>4071</v>
      </c>
      <c r="Q134" s="8">
        <v>1</v>
      </c>
      <c r="R134" s="8" t="s">
        <v>40</v>
      </c>
      <c r="S134" s="8" t="s">
        <v>40</v>
      </c>
      <c r="T134" s="8" t="s">
        <v>40</v>
      </c>
      <c r="U134" s="67">
        <v>0.30299999999999999</v>
      </c>
      <c r="V134" s="4">
        <v>3274</v>
      </c>
      <c r="W134" s="4">
        <v>3431</v>
      </c>
      <c r="X134" s="67">
        <v>0.95399999999999996</v>
      </c>
      <c r="Y134" s="67">
        <v>0.29199999999999998</v>
      </c>
      <c r="Z134" s="4">
        <v>2427</v>
      </c>
      <c r="AA134" s="4">
        <v>2602</v>
      </c>
      <c r="AB134" s="67">
        <v>0.93300000000000005</v>
      </c>
      <c r="AC134" s="4">
        <v>-0.54197200000000001</v>
      </c>
      <c r="AD134" s="4">
        <v>0.17299999999999999</v>
      </c>
    </row>
    <row r="135" spans="1:30" x14ac:dyDescent="0.2">
      <c r="A135" s="8" t="s">
        <v>782</v>
      </c>
      <c r="B135" s="8">
        <v>1</v>
      </c>
      <c r="C135" s="8">
        <v>149760127</v>
      </c>
      <c r="D135" s="8">
        <v>149760127</v>
      </c>
      <c r="E135" s="8" t="s">
        <v>121</v>
      </c>
      <c r="F135" s="8" t="s">
        <v>3108</v>
      </c>
      <c r="G135" s="8" t="s">
        <v>3109</v>
      </c>
      <c r="H135" s="8" t="s">
        <v>97</v>
      </c>
      <c r="I135" s="66" t="s">
        <v>189</v>
      </c>
      <c r="J135" s="66" t="s">
        <v>40</v>
      </c>
      <c r="K135" s="66" t="s">
        <v>4072</v>
      </c>
      <c r="L135" s="66" t="s">
        <v>4073</v>
      </c>
      <c r="M135" s="66" t="s">
        <v>3579</v>
      </c>
      <c r="N135" s="66" t="s">
        <v>3712</v>
      </c>
      <c r="O135" s="8" t="s">
        <v>3713</v>
      </c>
      <c r="P135" s="8" t="s">
        <v>40</v>
      </c>
      <c r="Q135" s="8">
        <v>1</v>
      </c>
      <c r="R135" s="8" t="s">
        <v>40</v>
      </c>
      <c r="S135" s="8" t="s">
        <v>40</v>
      </c>
      <c r="T135" s="8" t="s">
        <v>40</v>
      </c>
      <c r="U135" s="67">
        <v>0.193</v>
      </c>
      <c r="V135" s="4">
        <v>37</v>
      </c>
      <c r="W135" s="4">
        <v>3431</v>
      </c>
      <c r="X135" s="67">
        <v>1.0999999999999999E-2</v>
      </c>
      <c r="Y135" s="67">
        <v>0.189</v>
      </c>
      <c r="Z135" s="4">
        <v>34</v>
      </c>
      <c r="AA135" s="4">
        <v>2602</v>
      </c>
      <c r="AB135" s="67">
        <v>1.2999999999999999E-2</v>
      </c>
      <c r="AC135" s="4">
        <v>0.65755399999999997</v>
      </c>
      <c r="AD135" s="4">
        <v>8.5470000000000006</v>
      </c>
    </row>
    <row r="136" spans="1:30" x14ac:dyDescent="0.2">
      <c r="A136" s="8" t="s">
        <v>782</v>
      </c>
      <c r="B136" s="8">
        <v>1</v>
      </c>
      <c r="C136" s="8">
        <v>149760135</v>
      </c>
      <c r="D136" s="8">
        <v>149760135</v>
      </c>
      <c r="E136" s="8" t="s">
        <v>127</v>
      </c>
      <c r="F136" s="8" t="s">
        <v>3108</v>
      </c>
      <c r="G136" s="8" t="s">
        <v>3109</v>
      </c>
      <c r="H136" s="8" t="s">
        <v>97</v>
      </c>
      <c r="I136" s="66" t="s">
        <v>189</v>
      </c>
      <c r="J136" s="66" t="s">
        <v>40</v>
      </c>
      <c r="K136" s="66" t="s">
        <v>3826</v>
      </c>
      <c r="L136" s="66" t="s">
        <v>4074</v>
      </c>
      <c r="M136" s="66" t="s">
        <v>4075</v>
      </c>
      <c r="N136" s="66" t="s">
        <v>4076</v>
      </c>
      <c r="O136" s="8" t="s">
        <v>4077</v>
      </c>
      <c r="P136" s="8" t="s">
        <v>40</v>
      </c>
      <c r="Q136" s="8">
        <v>1</v>
      </c>
      <c r="R136" s="8" t="s">
        <v>40</v>
      </c>
      <c r="S136" s="8" t="s">
        <v>40</v>
      </c>
      <c r="T136" s="8" t="s">
        <v>40</v>
      </c>
      <c r="U136" s="67">
        <v>0.17100000000000001</v>
      </c>
      <c r="V136" s="4">
        <v>36</v>
      </c>
      <c r="W136" s="4">
        <v>3431</v>
      </c>
      <c r="X136" s="67">
        <v>0.01</v>
      </c>
      <c r="Y136" s="67">
        <v>0.16600000000000001</v>
      </c>
      <c r="Z136" s="4">
        <v>17</v>
      </c>
      <c r="AA136" s="4">
        <v>2602</v>
      </c>
      <c r="AB136" s="67">
        <v>7.0000000000000001E-3</v>
      </c>
      <c r="AC136" s="4">
        <v>-0.67579599999999995</v>
      </c>
      <c r="AD136" s="4">
        <v>8.2000000000000003E-2</v>
      </c>
    </row>
    <row r="137" spans="1:30" x14ac:dyDescent="0.2">
      <c r="A137" s="8" t="s">
        <v>782</v>
      </c>
      <c r="B137" s="8">
        <v>1</v>
      </c>
      <c r="C137" s="8">
        <v>149760138</v>
      </c>
      <c r="D137" s="8">
        <v>149760138</v>
      </c>
      <c r="E137" s="8" t="s">
        <v>121</v>
      </c>
      <c r="F137" s="8" t="s">
        <v>3108</v>
      </c>
      <c r="G137" s="8" t="s">
        <v>3109</v>
      </c>
      <c r="H137" s="8" t="s">
        <v>97</v>
      </c>
      <c r="I137" s="66" t="s">
        <v>189</v>
      </c>
      <c r="J137" s="66" t="s">
        <v>40</v>
      </c>
      <c r="K137" s="66" t="s">
        <v>4078</v>
      </c>
      <c r="L137" s="66" t="s">
        <v>4079</v>
      </c>
      <c r="M137" s="66" t="s">
        <v>4080</v>
      </c>
      <c r="N137" s="66" t="s">
        <v>3171</v>
      </c>
      <c r="O137" s="8" t="s">
        <v>3172</v>
      </c>
      <c r="P137" s="8" t="s">
        <v>4081</v>
      </c>
      <c r="Q137" s="8">
        <v>1</v>
      </c>
      <c r="R137" s="8" t="s">
        <v>40</v>
      </c>
      <c r="S137" s="8" t="s">
        <v>40</v>
      </c>
      <c r="T137" s="8" t="s">
        <v>40</v>
      </c>
      <c r="U137" s="67">
        <v>0.30299999999999999</v>
      </c>
      <c r="V137" s="4">
        <v>3287</v>
      </c>
      <c r="W137" s="4">
        <v>3431</v>
      </c>
      <c r="X137" s="67">
        <v>0.95799999999999996</v>
      </c>
      <c r="Y137" s="67">
        <v>0.29199999999999998</v>
      </c>
      <c r="Z137" s="4">
        <v>2439</v>
      </c>
      <c r="AA137" s="4">
        <v>2602</v>
      </c>
      <c r="AB137" s="67">
        <v>0.93700000000000006</v>
      </c>
      <c r="AC137" s="4">
        <v>0.57222200000000001</v>
      </c>
      <c r="AD137" s="4">
        <v>7.9619999999999997</v>
      </c>
    </row>
    <row r="138" spans="1:30" x14ac:dyDescent="0.2">
      <c r="A138" s="8" t="s">
        <v>782</v>
      </c>
      <c r="B138" s="8">
        <v>1</v>
      </c>
      <c r="C138" s="8">
        <v>149760161</v>
      </c>
      <c r="D138" s="8">
        <v>149760161</v>
      </c>
      <c r="E138" s="8" t="s">
        <v>121</v>
      </c>
      <c r="F138" s="8" t="s">
        <v>3108</v>
      </c>
      <c r="G138" s="8" t="s">
        <v>3109</v>
      </c>
      <c r="H138" s="8" t="s">
        <v>97</v>
      </c>
      <c r="I138" s="66" t="s">
        <v>189</v>
      </c>
      <c r="J138" s="66" t="s">
        <v>40</v>
      </c>
      <c r="K138" s="66" t="s">
        <v>4082</v>
      </c>
      <c r="L138" s="66" t="s">
        <v>4083</v>
      </c>
      <c r="M138" s="66" t="s">
        <v>4084</v>
      </c>
      <c r="N138" s="66" t="s">
        <v>3244</v>
      </c>
      <c r="O138" s="8" t="s">
        <v>3245</v>
      </c>
      <c r="P138" s="8" t="s">
        <v>40</v>
      </c>
      <c r="Q138" s="8">
        <v>1</v>
      </c>
      <c r="R138" s="8" t="s">
        <v>40</v>
      </c>
      <c r="S138" s="8" t="s">
        <v>40</v>
      </c>
      <c r="T138" s="8" t="s">
        <v>40</v>
      </c>
      <c r="U138" s="67">
        <v>0.35199999999999998</v>
      </c>
      <c r="V138" s="4">
        <v>1</v>
      </c>
      <c r="W138" s="4">
        <v>3427</v>
      </c>
      <c r="X138" s="67">
        <v>0</v>
      </c>
      <c r="Y138" s="67">
        <v>0.307</v>
      </c>
      <c r="Z138" s="4">
        <v>1</v>
      </c>
      <c r="AA138" s="4">
        <v>2601</v>
      </c>
      <c r="AB138" s="67">
        <v>0</v>
      </c>
      <c r="AC138" s="4">
        <v>-1.5769999999999999E-2</v>
      </c>
      <c r="AD138" s="4">
        <v>2.4369999999999998</v>
      </c>
    </row>
    <row r="139" spans="1:30" x14ac:dyDescent="0.2">
      <c r="A139" s="8" t="s">
        <v>782</v>
      </c>
      <c r="B139" s="8">
        <v>1</v>
      </c>
      <c r="C139" s="8">
        <v>149760167</v>
      </c>
      <c r="D139" s="8">
        <v>149760167</v>
      </c>
      <c r="E139" s="8" t="s">
        <v>123</v>
      </c>
      <c r="F139" s="8" t="s">
        <v>3108</v>
      </c>
      <c r="G139" s="8" t="s">
        <v>3109</v>
      </c>
      <c r="H139" s="8" t="s">
        <v>97</v>
      </c>
      <c r="I139" s="66" t="s">
        <v>189</v>
      </c>
      <c r="J139" s="66" t="s">
        <v>40</v>
      </c>
      <c r="K139" s="66" t="s">
        <v>835</v>
      </c>
      <c r="L139" s="66" t="s">
        <v>4085</v>
      </c>
      <c r="M139" s="66" t="s">
        <v>3885</v>
      </c>
      <c r="N139" s="66" t="s">
        <v>3788</v>
      </c>
      <c r="O139" s="8" t="s">
        <v>4086</v>
      </c>
      <c r="P139" s="8" t="s">
        <v>4087</v>
      </c>
      <c r="Q139" s="8">
        <v>1</v>
      </c>
      <c r="R139" s="8" t="s">
        <v>40</v>
      </c>
      <c r="S139" s="8" t="s">
        <v>40</v>
      </c>
      <c r="T139" s="8" t="s">
        <v>40</v>
      </c>
      <c r="U139" s="67">
        <v>0.17599999999999999</v>
      </c>
      <c r="V139" s="4">
        <v>1</v>
      </c>
      <c r="W139" s="4">
        <v>3431</v>
      </c>
      <c r="X139" s="67">
        <v>0</v>
      </c>
      <c r="Y139" s="67">
        <v>0</v>
      </c>
      <c r="Z139" s="4">
        <v>0</v>
      </c>
      <c r="AA139" s="4">
        <v>2602</v>
      </c>
      <c r="AB139" s="67">
        <v>0</v>
      </c>
      <c r="AC139" s="4">
        <v>3.7562060000000002</v>
      </c>
      <c r="AD139" s="4">
        <v>23.3</v>
      </c>
    </row>
    <row r="140" spans="1:30" x14ac:dyDescent="0.2">
      <c r="A140" s="8" t="s">
        <v>782</v>
      </c>
      <c r="B140" s="8">
        <v>1</v>
      </c>
      <c r="C140" s="8">
        <v>149760169</v>
      </c>
      <c r="D140" s="8">
        <v>149760169</v>
      </c>
      <c r="E140" s="8" t="s">
        <v>121</v>
      </c>
      <c r="F140" s="8" t="s">
        <v>3101</v>
      </c>
      <c r="G140" s="8" t="s">
        <v>3102</v>
      </c>
      <c r="H140" s="8" t="s">
        <v>97</v>
      </c>
      <c r="I140" s="66" t="s">
        <v>189</v>
      </c>
      <c r="J140" s="66" t="s">
        <v>40</v>
      </c>
      <c r="K140" s="66" t="s">
        <v>4088</v>
      </c>
      <c r="L140" s="66" t="s">
        <v>4089</v>
      </c>
      <c r="M140" s="66" t="s">
        <v>3885</v>
      </c>
      <c r="N140" s="66" t="s">
        <v>3118</v>
      </c>
      <c r="O140" s="8" t="s">
        <v>3213</v>
      </c>
      <c r="P140" s="8" t="s">
        <v>40</v>
      </c>
      <c r="Q140" s="8">
        <v>1</v>
      </c>
      <c r="R140" s="8" t="s">
        <v>40</v>
      </c>
      <c r="S140" s="8" t="s">
        <v>40</v>
      </c>
      <c r="T140" s="8" t="s">
        <v>40</v>
      </c>
      <c r="U140" s="67">
        <v>0.17100000000000001</v>
      </c>
      <c r="V140" s="4">
        <v>1</v>
      </c>
      <c r="W140" s="4">
        <v>3431</v>
      </c>
      <c r="X140" s="67">
        <v>0</v>
      </c>
      <c r="Y140" s="67">
        <v>0</v>
      </c>
      <c r="Z140" s="4">
        <v>0</v>
      </c>
      <c r="AA140" s="4">
        <v>2602</v>
      </c>
      <c r="AB140" s="67">
        <v>0</v>
      </c>
      <c r="AC140" s="4">
        <v>1.0009520000000001</v>
      </c>
      <c r="AD140" s="4">
        <v>10.67</v>
      </c>
    </row>
    <row r="141" spans="1:30" x14ac:dyDescent="0.2">
      <c r="A141" s="8" t="s">
        <v>782</v>
      </c>
      <c r="B141" s="8">
        <v>1</v>
      </c>
      <c r="C141" s="8">
        <v>149760173</v>
      </c>
      <c r="D141" s="8">
        <v>149760173</v>
      </c>
      <c r="E141" s="8" t="s">
        <v>130</v>
      </c>
      <c r="F141" s="8" t="s">
        <v>81</v>
      </c>
      <c r="G141" s="8" t="s">
        <v>3469</v>
      </c>
      <c r="H141" s="8" t="s">
        <v>97</v>
      </c>
      <c r="I141" s="66" t="s">
        <v>189</v>
      </c>
      <c r="J141" s="66" t="s">
        <v>40</v>
      </c>
      <c r="K141" s="66" t="s">
        <v>4090</v>
      </c>
      <c r="L141" s="66" t="s">
        <v>4091</v>
      </c>
      <c r="M141" s="66" t="s">
        <v>3976</v>
      </c>
      <c r="N141" s="66" t="s">
        <v>933</v>
      </c>
      <c r="O141" s="8" t="s">
        <v>934</v>
      </c>
      <c r="P141" s="8" t="s">
        <v>4092</v>
      </c>
      <c r="Q141" s="8">
        <v>1</v>
      </c>
      <c r="R141" s="8">
        <v>-3.0865412870000002</v>
      </c>
      <c r="S141" s="8">
        <v>10.844353809999999</v>
      </c>
      <c r="T141" s="8">
        <v>7.7578125230000001</v>
      </c>
      <c r="U141" s="67">
        <v>5.2999999999999999E-2</v>
      </c>
      <c r="V141" s="4">
        <v>1</v>
      </c>
      <c r="W141" s="4">
        <v>3431</v>
      </c>
      <c r="X141" s="67">
        <v>0</v>
      </c>
      <c r="Y141" s="67">
        <v>0</v>
      </c>
      <c r="Z141" s="4">
        <v>0</v>
      </c>
      <c r="AA141" s="4">
        <v>2602</v>
      </c>
      <c r="AB141" s="67">
        <v>0</v>
      </c>
      <c r="AC141" s="4">
        <v>10.951385999999999</v>
      </c>
      <c r="AD141" s="4">
        <v>37</v>
      </c>
    </row>
    <row r="142" spans="1:30" x14ac:dyDescent="0.2">
      <c r="A142" s="8" t="s">
        <v>782</v>
      </c>
      <c r="B142" s="8">
        <v>1</v>
      </c>
      <c r="C142" s="8">
        <v>149760173</v>
      </c>
      <c r="D142" s="8">
        <v>149760173</v>
      </c>
      <c r="E142" s="8" t="s">
        <v>121</v>
      </c>
      <c r="F142" s="8" t="s">
        <v>3108</v>
      </c>
      <c r="G142" s="8" t="s">
        <v>3109</v>
      </c>
      <c r="H142" s="8" t="s">
        <v>97</v>
      </c>
      <c r="I142" s="66" t="s">
        <v>189</v>
      </c>
      <c r="J142" s="66" t="s">
        <v>40</v>
      </c>
      <c r="K142" s="66" t="s">
        <v>4090</v>
      </c>
      <c r="L142" s="66" t="s">
        <v>4091</v>
      </c>
      <c r="M142" s="66" t="s">
        <v>3976</v>
      </c>
      <c r="N142" s="66" t="s">
        <v>3141</v>
      </c>
      <c r="O142" s="8" t="s">
        <v>3371</v>
      </c>
      <c r="P142" s="8" t="s">
        <v>4092</v>
      </c>
      <c r="Q142" s="8">
        <v>1</v>
      </c>
      <c r="R142" s="8">
        <v>-1.653349658</v>
      </c>
      <c r="S142" s="8">
        <v>9.4111621809999999</v>
      </c>
      <c r="T142" s="8">
        <v>7.7578125230000001</v>
      </c>
      <c r="U142" s="67">
        <v>0.185</v>
      </c>
      <c r="V142" s="4">
        <v>2</v>
      </c>
      <c r="W142" s="4">
        <v>3431</v>
      </c>
      <c r="X142" s="67">
        <v>1E-3</v>
      </c>
      <c r="Y142" s="67">
        <v>0.17699999999999999</v>
      </c>
      <c r="Z142" s="4">
        <v>4</v>
      </c>
      <c r="AA142" s="4">
        <v>2602</v>
      </c>
      <c r="AB142" s="67">
        <v>2E-3</v>
      </c>
      <c r="AC142" s="4">
        <v>2.9869840000000001</v>
      </c>
      <c r="AD142" s="4">
        <v>22.2</v>
      </c>
    </row>
    <row r="143" spans="1:30" x14ac:dyDescent="0.2">
      <c r="A143" s="8" t="s">
        <v>782</v>
      </c>
      <c r="B143" s="8">
        <v>1</v>
      </c>
      <c r="C143" s="8">
        <v>149761611</v>
      </c>
      <c r="D143" s="8">
        <v>149761611</v>
      </c>
      <c r="E143" s="8" t="s">
        <v>123</v>
      </c>
      <c r="F143" s="8" t="s">
        <v>3108</v>
      </c>
      <c r="G143" s="8" t="s">
        <v>3109</v>
      </c>
      <c r="H143" s="8" t="s">
        <v>97</v>
      </c>
      <c r="I143" s="66" t="s">
        <v>134</v>
      </c>
      <c r="J143" s="66" t="s">
        <v>40</v>
      </c>
      <c r="K143" s="66" t="s">
        <v>4093</v>
      </c>
      <c r="L143" s="66" t="s">
        <v>3848</v>
      </c>
      <c r="M143" s="66" t="s">
        <v>3976</v>
      </c>
      <c r="N143" s="66" t="s">
        <v>4094</v>
      </c>
      <c r="O143" s="8" t="s">
        <v>4095</v>
      </c>
      <c r="P143" s="8" t="s">
        <v>40</v>
      </c>
      <c r="Q143" s="8">
        <v>1</v>
      </c>
      <c r="R143" s="8">
        <v>8.5839558710000006</v>
      </c>
      <c r="S143" s="8">
        <v>0.143526138</v>
      </c>
      <c r="T143" s="8">
        <v>8.7274820089999992</v>
      </c>
      <c r="U143" s="67">
        <v>0.19700000000000001</v>
      </c>
      <c r="V143" s="4">
        <v>1</v>
      </c>
      <c r="W143" s="4">
        <v>3420</v>
      </c>
      <c r="X143" s="67">
        <v>0</v>
      </c>
      <c r="Y143" s="67">
        <v>5.6000000000000001E-2</v>
      </c>
      <c r="Z143" s="4">
        <v>1</v>
      </c>
      <c r="AA143" s="4">
        <v>2590</v>
      </c>
      <c r="AB143" s="67">
        <v>0</v>
      </c>
      <c r="AC143" s="4">
        <v>1.3639349999999999</v>
      </c>
      <c r="AD143" s="4">
        <v>12.6</v>
      </c>
    </row>
    <row r="144" spans="1:30" x14ac:dyDescent="0.2">
      <c r="A144" s="8" t="s">
        <v>782</v>
      </c>
      <c r="B144" s="8">
        <v>1</v>
      </c>
      <c r="C144" s="8">
        <v>149761627</v>
      </c>
      <c r="D144" s="8">
        <v>149761627</v>
      </c>
      <c r="E144" s="8" t="s">
        <v>121</v>
      </c>
      <c r="F144" s="8" t="s">
        <v>3108</v>
      </c>
      <c r="G144" s="8" t="s">
        <v>3109</v>
      </c>
      <c r="H144" s="8" t="s">
        <v>97</v>
      </c>
      <c r="I144" s="66" t="s">
        <v>134</v>
      </c>
      <c r="J144" s="66" t="s">
        <v>40</v>
      </c>
      <c r="K144" s="66" t="s">
        <v>3812</v>
      </c>
      <c r="L144" s="66" t="s">
        <v>3564</v>
      </c>
      <c r="M144" s="66" t="s">
        <v>3565</v>
      </c>
      <c r="N144" s="66" t="s">
        <v>3168</v>
      </c>
      <c r="O144" s="8" t="s">
        <v>3169</v>
      </c>
      <c r="P144" s="8" t="s">
        <v>4096</v>
      </c>
      <c r="Q144" s="8">
        <v>1</v>
      </c>
      <c r="R144" s="8" t="s">
        <v>40</v>
      </c>
      <c r="S144" s="8" t="s">
        <v>40</v>
      </c>
      <c r="T144" s="8" t="s">
        <v>40</v>
      </c>
      <c r="U144" s="67">
        <v>0.14299999999999999</v>
      </c>
      <c r="V144" s="4">
        <v>1</v>
      </c>
      <c r="W144" s="4">
        <v>3420</v>
      </c>
      <c r="X144" s="67">
        <v>0</v>
      </c>
      <c r="Y144" s="67">
        <v>0</v>
      </c>
      <c r="Z144" s="4">
        <v>0</v>
      </c>
      <c r="AA144" s="4">
        <v>2590</v>
      </c>
      <c r="AB144" s="67">
        <v>0</v>
      </c>
      <c r="AC144" s="4">
        <v>5.3880460000000001</v>
      </c>
      <c r="AD144" s="4">
        <v>26</v>
      </c>
    </row>
    <row r="145" spans="1:30" x14ac:dyDescent="0.2">
      <c r="A145" s="8" t="s">
        <v>782</v>
      </c>
      <c r="B145" s="8">
        <v>1</v>
      </c>
      <c r="C145" s="8">
        <v>149761632</v>
      </c>
      <c r="D145" s="8">
        <v>149761632</v>
      </c>
      <c r="E145" s="8" t="s">
        <v>121</v>
      </c>
      <c r="F145" s="8" t="s">
        <v>3101</v>
      </c>
      <c r="G145" s="8" t="s">
        <v>3102</v>
      </c>
      <c r="H145" s="8" t="s">
        <v>97</v>
      </c>
      <c r="I145" s="66" t="s">
        <v>134</v>
      </c>
      <c r="J145" s="66" t="s">
        <v>40</v>
      </c>
      <c r="K145" s="66" t="s">
        <v>4097</v>
      </c>
      <c r="L145" s="66" t="s">
        <v>4098</v>
      </c>
      <c r="M145" s="66" t="s">
        <v>3820</v>
      </c>
      <c r="N145" s="66" t="s">
        <v>3126</v>
      </c>
      <c r="O145" s="8" t="s">
        <v>3419</v>
      </c>
      <c r="P145" s="8" t="s">
        <v>40</v>
      </c>
      <c r="Q145" s="8">
        <v>1</v>
      </c>
      <c r="R145" s="8" t="s">
        <v>40</v>
      </c>
      <c r="S145" s="8" t="s">
        <v>40</v>
      </c>
      <c r="T145" s="8" t="s">
        <v>40</v>
      </c>
      <c r="U145" s="67">
        <v>0.23799999999999999</v>
      </c>
      <c r="V145" s="4">
        <v>1</v>
      </c>
      <c r="W145" s="4">
        <v>3420</v>
      </c>
      <c r="X145" s="67">
        <v>0</v>
      </c>
      <c r="Y145" s="67">
        <v>7.0999999999999994E-2</v>
      </c>
      <c r="Z145" s="4">
        <v>1</v>
      </c>
      <c r="AA145" s="4">
        <v>2590</v>
      </c>
      <c r="AB145" s="67">
        <v>0</v>
      </c>
      <c r="AC145" s="4">
        <v>0.746811</v>
      </c>
      <c r="AD145" s="4">
        <v>9.1300000000000008</v>
      </c>
    </row>
    <row r="146" spans="1:30" x14ac:dyDescent="0.2">
      <c r="A146" s="8" t="s">
        <v>782</v>
      </c>
      <c r="B146" s="8">
        <v>1</v>
      </c>
      <c r="C146" s="8">
        <v>149761636</v>
      </c>
      <c r="D146" s="8">
        <v>149761636</v>
      </c>
      <c r="E146" s="8" t="s">
        <v>121</v>
      </c>
      <c r="F146" s="8" t="s">
        <v>3108</v>
      </c>
      <c r="G146" s="8" t="s">
        <v>3109</v>
      </c>
      <c r="H146" s="8" t="s">
        <v>97</v>
      </c>
      <c r="I146" s="66" t="s">
        <v>134</v>
      </c>
      <c r="J146" s="66" t="s">
        <v>40</v>
      </c>
      <c r="K146" s="66" t="s">
        <v>4099</v>
      </c>
      <c r="L146" s="66" t="s">
        <v>4100</v>
      </c>
      <c r="M146" s="66" t="s">
        <v>3562</v>
      </c>
      <c r="N146" s="66" t="s">
        <v>3147</v>
      </c>
      <c r="O146" s="8" t="s">
        <v>3589</v>
      </c>
      <c r="P146" s="8" t="s">
        <v>40</v>
      </c>
      <c r="Q146" s="8">
        <v>1</v>
      </c>
      <c r="R146" s="8" t="s">
        <v>40</v>
      </c>
      <c r="S146" s="8" t="s">
        <v>40</v>
      </c>
      <c r="T146" s="8" t="s">
        <v>40</v>
      </c>
      <c r="U146" s="67">
        <v>0.22500000000000001</v>
      </c>
      <c r="V146" s="4">
        <v>3</v>
      </c>
      <c r="W146" s="4">
        <v>3420</v>
      </c>
      <c r="X146" s="67">
        <v>1E-3</v>
      </c>
      <c r="Y146" s="67">
        <v>0.23799999999999999</v>
      </c>
      <c r="Z146" s="4">
        <v>3</v>
      </c>
      <c r="AA146" s="4">
        <v>2590</v>
      </c>
      <c r="AB146" s="67">
        <v>1E-3</v>
      </c>
      <c r="AC146" s="4">
        <v>1.047768</v>
      </c>
      <c r="AD146" s="4">
        <v>10.93</v>
      </c>
    </row>
    <row r="147" spans="1:30" x14ac:dyDescent="0.2">
      <c r="A147" s="8" t="s">
        <v>782</v>
      </c>
      <c r="B147" s="8">
        <v>1</v>
      </c>
      <c r="C147" s="8">
        <v>149761638</v>
      </c>
      <c r="D147" s="8">
        <v>149761638</v>
      </c>
      <c r="E147" s="8" t="s">
        <v>123</v>
      </c>
      <c r="F147" s="8" t="s">
        <v>3101</v>
      </c>
      <c r="G147" s="8" t="s">
        <v>3102</v>
      </c>
      <c r="H147" s="8" t="s">
        <v>97</v>
      </c>
      <c r="I147" s="66" t="s">
        <v>134</v>
      </c>
      <c r="J147" s="66" t="s">
        <v>40</v>
      </c>
      <c r="K147" s="66" t="s">
        <v>4101</v>
      </c>
      <c r="L147" s="66" t="s">
        <v>3561</v>
      </c>
      <c r="M147" s="66" t="s">
        <v>3562</v>
      </c>
      <c r="N147" s="66" t="s">
        <v>121</v>
      </c>
      <c r="O147" s="8" t="s">
        <v>4102</v>
      </c>
      <c r="P147" s="8" t="s">
        <v>40</v>
      </c>
      <c r="Q147" s="8">
        <v>1</v>
      </c>
      <c r="R147" s="8" t="s">
        <v>40</v>
      </c>
      <c r="S147" s="8" t="s">
        <v>40</v>
      </c>
      <c r="T147" s="8" t="s">
        <v>40</v>
      </c>
      <c r="U147" s="67">
        <v>0.14099999999999999</v>
      </c>
      <c r="V147" s="4">
        <v>1</v>
      </c>
      <c r="W147" s="4">
        <v>3420</v>
      </c>
      <c r="X147" s="67">
        <v>0</v>
      </c>
      <c r="Y147" s="67">
        <v>0</v>
      </c>
      <c r="Z147" s="4">
        <v>0</v>
      </c>
      <c r="AA147" s="4">
        <v>2590</v>
      </c>
      <c r="AB147" s="67">
        <v>0</v>
      </c>
      <c r="AC147" s="4">
        <v>-0.276169</v>
      </c>
      <c r="AD147" s="4">
        <v>0.752</v>
      </c>
    </row>
    <row r="148" spans="1:30" x14ac:dyDescent="0.2">
      <c r="A148" s="8" t="s">
        <v>782</v>
      </c>
      <c r="B148" s="8">
        <v>1</v>
      </c>
      <c r="C148" s="8">
        <v>149761652</v>
      </c>
      <c r="D148" s="8">
        <v>149761652</v>
      </c>
      <c r="E148" s="8" t="s">
        <v>130</v>
      </c>
      <c r="F148" s="8" t="s">
        <v>3108</v>
      </c>
      <c r="G148" s="8" t="s">
        <v>3109</v>
      </c>
      <c r="H148" s="8" t="s">
        <v>97</v>
      </c>
      <c r="I148" s="66" t="s">
        <v>134</v>
      </c>
      <c r="J148" s="66" t="s">
        <v>40</v>
      </c>
      <c r="K148" s="66" t="s">
        <v>4103</v>
      </c>
      <c r="L148" s="66" t="s">
        <v>3439</v>
      </c>
      <c r="M148" s="66" t="s">
        <v>3665</v>
      </c>
      <c r="N148" s="66" t="s">
        <v>3309</v>
      </c>
      <c r="O148" s="8" t="s">
        <v>3676</v>
      </c>
      <c r="P148" s="8" t="s">
        <v>40</v>
      </c>
      <c r="Q148" s="8">
        <v>1</v>
      </c>
      <c r="R148" s="8" t="s">
        <v>40</v>
      </c>
      <c r="S148" s="8" t="s">
        <v>40</v>
      </c>
      <c r="T148" s="8" t="s">
        <v>40</v>
      </c>
      <c r="U148" s="67">
        <v>0.20399999999999999</v>
      </c>
      <c r="V148" s="4">
        <v>10</v>
      </c>
      <c r="W148" s="4">
        <v>3420</v>
      </c>
      <c r="X148" s="67">
        <v>3.0000000000000001E-3</v>
      </c>
      <c r="Y148" s="67">
        <v>0.19400000000000001</v>
      </c>
      <c r="Z148" s="4">
        <v>8</v>
      </c>
      <c r="AA148" s="4">
        <v>2590</v>
      </c>
      <c r="AB148" s="67">
        <v>3.0000000000000001E-3</v>
      </c>
      <c r="AC148" s="4">
        <v>4.3091780000000002</v>
      </c>
      <c r="AD148" s="4">
        <v>24</v>
      </c>
    </row>
    <row r="149" spans="1:30" x14ac:dyDescent="0.2">
      <c r="A149" s="8" t="s">
        <v>782</v>
      </c>
      <c r="B149" s="8">
        <v>1</v>
      </c>
      <c r="C149" s="8">
        <v>149761660</v>
      </c>
      <c r="D149" s="8">
        <v>149761662</v>
      </c>
      <c r="E149" s="8" t="s">
        <v>3896</v>
      </c>
      <c r="F149" s="8" t="s">
        <v>80</v>
      </c>
      <c r="G149" s="8" t="s">
        <v>3469</v>
      </c>
      <c r="H149" s="8" t="s">
        <v>97</v>
      </c>
      <c r="I149" s="66" t="s">
        <v>134</v>
      </c>
      <c r="J149" s="66" t="s">
        <v>40</v>
      </c>
      <c r="K149" s="66" t="s">
        <v>132</v>
      </c>
      <c r="L149" s="66" t="s">
        <v>133</v>
      </c>
      <c r="M149" s="66" t="s">
        <v>530</v>
      </c>
      <c r="N149" s="66" t="s">
        <v>135</v>
      </c>
      <c r="O149" s="8" t="s">
        <v>4104</v>
      </c>
      <c r="P149" s="8" t="s">
        <v>40</v>
      </c>
      <c r="Q149" s="8">
        <v>1</v>
      </c>
      <c r="R149" s="8" t="s">
        <v>40</v>
      </c>
      <c r="S149" s="8" t="s">
        <v>40</v>
      </c>
      <c r="T149" s="8" t="s">
        <v>40</v>
      </c>
      <c r="U149" s="67">
        <v>0.30599999999999999</v>
      </c>
      <c r="V149" s="4">
        <v>3133</v>
      </c>
      <c r="W149" s="4">
        <v>3420</v>
      </c>
      <c r="X149" s="67">
        <v>0.91600000000000004</v>
      </c>
      <c r="Y149" s="67">
        <v>0.30399999999999999</v>
      </c>
      <c r="Z149" s="4">
        <v>2280</v>
      </c>
      <c r="AA149" s="4">
        <v>2590</v>
      </c>
      <c r="AB149" s="67">
        <v>0.88</v>
      </c>
      <c r="AC149" s="4">
        <v>5.031174</v>
      </c>
      <c r="AD149" s="4">
        <v>25.2</v>
      </c>
    </row>
    <row r="150" spans="1:30" x14ac:dyDescent="0.2">
      <c r="A150" s="8" t="s">
        <v>782</v>
      </c>
      <c r="B150" s="8">
        <v>1</v>
      </c>
      <c r="C150" s="8">
        <v>149761669</v>
      </c>
      <c r="D150" s="8">
        <v>149761669</v>
      </c>
      <c r="E150" s="8" t="s">
        <v>127</v>
      </c>
      <c r="F150" s="8" t="s">
        <v>3108</v>
      </c>
      <c r="G150" s="8" t="s">
        <v>3109</v>
      </c>
      <c r="H150" s="8" t="s">
        <v>97</v>
      </c>
      <c r="I150" s="66" t="s">
        <v>134</v>
      </c>
      <c r="J150" s="66" t="s">
        <v>40</v>
      </c>
      <c r="K150" s="66" t="s">
        <v>4105</v>
      </c>
      <c r="L150" s="66" t="s">
        <v>4106</v>
      </c>
      <c r="M150" s="66" t="s">
        <v>4107</v>
      </c>
      <c r="N150" s="66" t="s">
        <v>3271</v>
      </c>
      <c r="O150" s="8" t="s">
        <v>3272</v>
      </c>
      <c r="P150" s="8" t="s">
        <v>40</v>
      </c>
      <c r="Q150" s="8">
        <v>1</v>
      </c>
      <c r="R150" s="8" t="s">
        <v>40</v>
      </c>
      <c r="S150" s="8" t="s">
        <v>40</v>
      </c>
      <c r="T150" s="8" t="s">
        <v>40</v>
      </c>
      <c r="U150" s="67">
        <v>0.20300000000000001</v>
      </c>
      <c r="V150" s="4">
        <v>2</v>
      </c>
      <c r="W150" s="4">
        <v>3420</v>
      </c>
      <c r="X150" s="67">
        <v>1E-3</v>
      </c>
      <c r="Y150" s="67">
        <v>0.128</v>
      </c>
      <c r="Z150" s="4">
        <v>1</v>
      </c>
      <c r="AA150" s="4">
        <v>2590</v>
      </c>
      <c r="AB150" s="67">
        <v>0</v>
      </c>
      <c r="AC150" s="4">
        <v>-0.56948399999999999</v>
      </c>
      <c r="AD150" s="4">
        <v>0.14799999999999999</v>
      </c>
    </row>
    <row r="151" spans="1:30" x14ac:dyDescent="0.2">
      <c r="A151" s="8" t="s">
        <v>782</v>
      </c>
      <c r="B151" s="8">
        <v>1</v>
      </c>
      <c r="C151" s="8">
        <v>149761682</v>
      </c>
      <c r="D151" s="8">
        <v>149761682</v>
      </c>
      <c r="E151" s="8" t="s">
        <v>121</v>
      </c>
      <c r="F151" s="8" t="s">
        <v>3108</v>
      </c>
      <c r="G151" s="8" t="s">
        <v>3109</v>
      </c>
      <c r="H151" s="8" t="s">
        <v>97</v>
      </c>
      <c r="I151" s="66" t="s">
        <v>134</v>
      </c>
      <c r="J151" s="66" t="s">
        <v>40</v>
      </c>
      <c r="K151" s="66" t="s">
        <v>4108</v>
      </c>
      <c r="L151" s="66" t="s">
        <v>3810</v>
      </c>
      <c r="M151" s="66" t="s">
        <v>3811</v>
      </c>
      <c r="N151" s="66" t="s">
        <v>4004</v>
      </c>
      <c r="O151" s="8" t="s">
        <v>4109</v>
      </c>
      <c r="P151" s="8" t="s">
        <v>4110</v>
      </c>
      <c r="Q151" s="8">
        <v>1</v>
      </c>
      <c r="R151" s="8" t="s">
        <v>40</v>
      </c>
      <c r="S151" s="8" t="s">
        <v>40</v>
      </c>
      <c r="T151" s="8" t="s">
        <v>40</v>
      </c>
      <c r="U151" s="67">
        <v>0.219</v>
      </c>
      <c r="V151" s="4">
        <v>13</v>
      </c>
      <c r="W151" s="4">
        <v>3420</v>
      </c>
      <c r="X151" s="67">
        <v>4.0000000000000001E-3</v>
      </c>
      <c r="Y151" s="67">
        <v>0.218</v>
      </c>
      <c r="Z151" s="4">
        <v>4</v>
      </c>
      <c r="AA151" s="4">
        <v>2590</v>
      </c>
      <c r="AB151" s="67">
        <v>2E-3</v>
      </c>
      <c r="AC151" s="4">
        <v>2.2086440000000001</v>
      </c>
      <c r="AD151" s="4">
        <v>17.57</v>
      </c>
    </row>
    <row r="152" spans="1:30" x14ac:dyDescent="0.2">
      <c r="A152" s="8" t="s">
        <v>782</v>
      </c>
      <c r="B152" s="8">
        <v>1</v>
      </c>
      <c r="C152" s="8">
        <v>149761692</v>
      </c>
      <c r="D152" s="8">
        <v>149761692</v>
      </c>
      <c r="E152" s="8" t="s">
        <v>123</v>
      </c>
      <c r="F152" s="8" t="s">
        <v>3101</v>
      </c>
      <c r="G152" s="8" t="s">
        <v>3102</v>
      </c>
      <c r="H152" s="8" t="s">
        <v>97</v>
      </c>
      <c r="I152" s="66" t="s">
        <v>134</v>
      </c>
      <c r="J152" s="66" t="s">
        <v>40</v>
      </c>
      <c r="K152" s="66" t="s">
        <v>3832</v>
      </c>
      <c r="L152" s="66" t="s">
        <v>4101</v>
      </c>
      <c r="M152" s="66" t="s">
        <v>3659</v>
      </c>
      <c r="N152" s="66" t="s">
        <v>130</v>
      </c>
      <c r="O152" s="8" t="s">
        <v>4111</v>
      </c>
      <c r="P152" s="8" t="s">
        <v>40</v>
      </c>
      <c r="Q152" s="8">
        <v>1</v>
      </c>
      <c r="R152" s="8" t="s">
        <v>40</v>
      </c>
      <c r="S152" s="8" t="s">
        <v>40</v>
      </c>
      <c r="T152" s="8" t="s">
        <v>40</v>
      </c>
      <c r="U152" s="67">
        <v>0.20100000000000001</v>
      </c>
      <c r="V152" s="4">
        <v>1</v>
      </c>
      <c r="W152" s="4">
        <v>3431</v>
      </c>
      <c r="X152" s="67">
        <v>0</v>
      </c>
      <c r="Y152" s="67">
        <v>0</v>
      </c>
      <c r="Z152" s="4">
        <v>0</v>
      </c>
      <c r="AA152" s="4">
        <v>2601</v>
      </c>
      <c r="AB152" s="67">
        <v>0</v>
      </c>
      <c r="AC152" s="4">
        <v>-1.466809</v>
      </c>
      <c r="AD152" s="4">
        <v>3.0000000000000001E-3</v>
      </c>
    </row>
    <row r="153" spans="1:30" x14ac:dyDescent="0.2">
      <c r="A153" s="8" t="s">
        <v>782</v>
      </c>
      <c r="B153" s="8">
        <v>1</v>
      </c>
      <c r="C153" s="8">
        <v>149761694</v>
      </c>
      <c r="D153" s="8">
        <v>149761694</v>
      </c>
      <c r="E153" s="8" t="s">
        <v>130</v>
      </c>
      <c r="F153" s="8" t="s">
        <v>3108</v>
      </c>
      <c r="G153" s="8" t="s">
        <v>3109</v>
      </c>
      <c r="H153" s="8" t="s">
        <v>97</v>
      </c>
      <c r="I153" s="66" t="s">
        <v>134</v>
      </c>
      <c r="J153" s="66" t="s">
        <v>40</v>
      </c>
      <c r="K153" s="66" t="s">
        <v>3516</v>
      </c>
      <c r="L153" s="66" t="s">
        <v>4112</v>
      </c>
      <c r="M153" s="66" t="s">
        <v>3656</v>
      </c>
      <c r="N153" s="66" t="s">
        <v>4113</v>
      </c>
      <c r="O153" s="8" t="s">
        <v>4114</v>
      </c>
      <c r="P153" s="8" t="s">
        <v>4115</v>
      </c>
      <c r="Q153" s="8">
        <v>1</v>
      </c>
      <c r="R153" s="8" t="s">
        <v>40</v>
      </c>
      <c r="S153" s="8" t="s">
        <v>40</v>
      </c>
      <c r="T153" s="8" t="s">
        <v>40</v>
      </c>
      <c r="U153" s="67">
        <v>0.23599999999999999</v>
      </c>
      <c r="V153" s="4">
        <v>1</v>
      </c>
      <c r="W153" s="4">
        <v>3431</v>
      </c>
      <c r="X153" s="67">
        <v>0</v>
      </c>
      <c r="Y153" s="67">
        <v>0</v>
      </c>
      <c r="Z153" s="4">
        <v>0</v>
      </c>
      <c r="AA153" s="4">
        <v>2601</v>
      </c>
      <c r="AB153" s="67">
        <v>0</v>
      </c>
      <c r="AC153" s="4">
        <v>0.12607399999999999</v>
      </c>
      <c r="AD153" s="4">
        <v>3.8879999999999999</v>
      </c>
    </row>
    <row r="154" spans="1:30" x14ac:dyDescent="0.2">
      <c r="A154" s="8" t="s">
        <v>782</v>
      </c>
      <c r="B154" s="8">
        <v>1</v>
      </c>
      <c r="C154" s="8">
        <v>149761701</v>
      </c>
      <c r="D154" s="8">
        <v>149761701</v>
      </c>
      <c r="E154" s="8" t="s">
        <v>130</v>
      </c>
      <c r="F154" s="8" t="s">
        <v>3101</v>
      </c>
      <c r="G154" s="8" t="s">
        <v>3102</v>
      </c>
      <c r="H154" s="8" t="s">
        <v>97</v>
      </c>
      <c r="I154" s="66" t="s">
        <v>134</v>
      </c>
      <c r="J154" s="66" t="s">
        <v>40</v>
      </c>
      <c r="K154" s="66" t="s">
        <v>4116</v>
      </c>
      <c r="L154" s="66" t="s">
        <v>3541</v>
      </c>
      <c r="M154" s="66" t="s">
        <v>3542</v>
      </c>
      <c r="N154" s="66" t="s">
        <v>3126</v>
      </c>
      <c r="O154" s="8" t="s">
        <v>3216</v>
      </c>
      <c r="P154" s="8" t="s">
        <v>40</v>
      </c>
      <c r="Q154" s="8">
        <v>1</v>
      </c>
      <c r="R154" s="8" t="s">
        <v>40</v>
      </c>
      <c r="S154" s="8" t="s">
        <v>40</v>
      </c>
      <c r="T154" s="8" t="s">
        <v>40</v>
      </c>
      <c r="U154" s="67">
        <v>0.158</v>
      </c>
      <c r="V154" s="4">
        <v>2</v>
      </c>
      <c r="W154" s="4">
        <v>3431</v>
      </c>
      <c r="X154" s="67">
        <v>1E-3</v>
      </c>
      <c r="Y154" s="67">
        <v>0.156</v>
      </c>
      <c r="Z154" s="4">
        <v>3</v>
      </c>
      <c r="AA154" s="4">
        <v>2601</v>
      </c>
      <c r="AB154" s="67">
        <v>1E-3</v>
      </c>
      <c r="AC154" s="4">
        <v>0.14347499999999999</v>
      </c>
      <c r="AD154" s="4">
        <v>4.0750000000000002</v>
      </c>
    </row>
    <row r="155" spans="1:30" x14ac:dyDescent="0.2">
      <c r="A155" s="8" t="s">
        <v>782</v>
      </c>
      <c r="B155" s="8">
        <v>1</v>
      </c>
      <c r="C155" s="8">
        <v>149761707</v>
      </c>
      <c r="D155" s="8">
        <v>149761707</v>
      </c>
      <c r="E155" s="8" t="s">
        <v>121</v>
      </c>
      <c r="F155" s="8" t="s">
        <v>3101</v>
      </c>
      <c r="G155" s="8" t="s">
        <v>3102</v>
      </c>
      <c r="H155" s="8" t="s">
        <v>97</v>
      </c>
      <c r="I155" s="66" t="s">
        <v>134</v>
      </c>
      <c r="J155" s="66" t="s">
        <v>40</v>
      </c>
      <c r="K155" s="66" t="s">
        <v>4117</v>
      </c>
      <c r="L155" s="66" t="s">
        <v>4118</v>
      </c>
      <c r="M155" s="66" t="s">
        <v>4001</v>
      </c>
      <c r="N155" s="66" t="s">
        <v>3210</v>
      </c>
      <c r="O155" s="8" t="s">
        <v>3211</v>
      </c>
      <c r="P155" s="8" t="s">
        <v>40</v>
      </c>
      <c r="Q155" s="8">
        <v>1</v>
      </c>
      <c r="R155" s="8" t="s">
        <v>40</v>
      </c>
      <c r="S155" s="8" t="s">
        <v>40</v>
      </c>
      <c r="T155" s="8" t="s">
        <v>40</v>
      </c>
      <c r="U155" s="67">
        <v>0.161</v>
      </c>
      <c r="V155" s="4">
        <v>1</v>
      </c>
      <c r="W155" s="4">
        <v>3431</v>
      </c>
      <c r="X155" s="67">
        <v>0</v>
      </c>
      <c r="Y155" s="67">
        <v>0.14199999999999999</v>
      </c>
      <c r="Z155" s="4">
        <v>1</v>
      </c>
      <c r="AA155" s="4">
        <v>2601</v>
      </c>
      <c r="AB155" s="67">
        <v>0</v>
      </c>
      <c r="AC155" s="4">
        <v>-0.33127400000000001</v>
      </c>
      <c r="AD155" s="4">
        <v>0.56299999999999994</v>
      </c>
    </row>
    <row r="156" spans="1:30" x14ac:dyDescent="0.2">
      <c r="A156" s="8" t="s">
        <v>782</v>
      </c>
      <c r="B156" s="8">
        <v>1</v>
      </c>
      <c r="C156" s="8">
        <v>149761711</v>
      </c>
      <c r="D156" s="8">
        <v>149761711</v>
      </c>
      <c r="E156" s="8" t="s">
        <v>130</v>
      </c>
      <c r="F156" s="8" t="s">
        <v>3108</v>
      </c>
      <c r="G156" s="8" t="s">
        <v>3109</v>
      </c>
      <c r="H156" s="8" t="s">
        <v>97</v>
      </c>
      <c r="I156" s="66" t="s">
        <v>134</v>
      </c>
      <c r="J156" s="66" t="s">
        <v>40</v>
      </c>
      <c r="K156" s="66" t="s">
        <v>3830</v>
      </c>
      <c r="L156" s="66" t="s">
        <v>4119</v>
      </c>
      <c r="M156" s="66" t="s">
        <v>4120</v>
      </c>
      <c r="N156" s="66" t="s">
        <v>3334</v>
      </c>
      <c r="O156" s="8" t="s">
        <v>3981</v>
      </c>
      <c r="P156" s="8" t="s">
        <v>40</v>
      </c>
      <c r="Q156" s="8">
        <v>1</v>
      </c>
      <c r="R156" s="8" t="s">
        <v>40</v>
      </c>
      <c r="S156" s="8" t="s">
        <v>40</v>
      </c>
      <c r="T156" s="8" t="s">
        <v>40</v>
      </c>
      <c r="U156" s="67">
        <v>0</v>
      </c>
      <c r="V156" s="4">
        <v>0</v>
      </c>
      <c r="W156" s="4">
        <v>3431</v>
      </c>
      <c r="X156" s="67">
        <v>0</v>
      </c>
      <c r="Y156" s="67">
        <v>0.17100000000000001</v>
      </c>
      <c r="Z156" s="4">
        <v>1</v>
      </c>
      <c r="AA156" s="4">
        <v>2601</v>
      </c>
      <c r="AB156" s="67">
        <v>0</v>
      </c>
      <c r="AC156" s="4">
        <v>-0.34329199999999999</v>
      </c>
      <c r="AD156" s="4">
        <v>0.52800000000000002</v>
      </c>
    </row>
    <row r="157" spans="1:30" x14ac:dyDescent="0.2">
      <c r="A157" s="8" t="s">
        <v>782</v>
      </c>
      <c r="B157" s="8">
        <v>1</v>
      </c>
      <c r="C157" s="8">
        <v>149761720</v>
      </c>
      <c r="D157" s="8">
        <v>149761720</v>
      </c>
      <c r="E157" s="8" t="s">
        <v>130</v>
      </c>
      <c r="F157" s="8" t="s">
        <v>81</v>
      </c>
      <c r="G157" s="8" t="s">
        <v>3469</v>
      </c>
      <c r="H157" s="8" t="s">
        <v>97</v>
      </c>
      <c r="I157" s="66" t="s">
        <v>134</v>
      </c>
      <c r="J157" s="66" t="s">
        <v>40</v>
      </c>
      <c r="K157" s="66" t="s">
        <v>531</v>
      </c>
      <c r="L157" s="66" t="s">
        <v>532</v>
      </c>
      <c r="M157" s="66" t="s">
        <v>533</v>
      </c>
      <c r="N157" s="66" t="s">
        <v>137</v>
      </c>
      <c r="O157" s="8" t="s">
        <v>138</v>
      </c>
      <c r="P157" s="8" t="s">
        <v>4121</v>
      </c>
      <c r="Q157" s="8">
        <v>1</v>
      </c>
      <c r="R157" s="8" t="s">
        <v>40</v>
      </c>
      <c r="S157" s="8" t="s">
        <v>40</v>
      </c>
      <c r="T157" s="8" t="s">
        <v>40</v>
      </c>
      <c r="U157" s="67">
        <v>0.35599999999999998</v>
      </c>
      <c r="V157" s="4">
        <v>3393</v>
      </c>
      <c r="W157" s="4">
        <v>3431</v>
      </c>
      <c r="X157" s="67">
        <v>0.98899999999999999</v>
      </c>
      <c r="Y157" s="67">
        <v>0.36499999999999999</v>
      </c>
      <c r="Z157" s="4">
        <v>2556</v>
      </c>
      <c r="AA157" s="4">
        <v>2601</v>
      </c>
      <c r="AB157" s="67">
        <v>0.98299999999999998</v>
      </c>
      <c r="AC157" s="4">
        <v>8.4097050000000007</v>
      </c>
      <c r="AD157" s="4">
        <v>35</v>
      </c>
    </row>
    <row r="158" spans="1:30" x14ac:dyDescent="0.2">
      <c r="A158" s="8" t="s">
        <v>782</v>
      </c>
      <c r="B158" s="8">
        <v>1</v>
      </c>
      <c r="C158" s="8">
        <v>149761745</v>
      </c>
      <c r="D158" s="8">
        <v>149761745</v>
      </c>
      <c r="E158" s="8" t="s">
        <v>121</v>
      </c>
      <c r="F158" s="8" t="s">
        <v>3108</v>
      </c>
      <c r="G158" s="8" t="s">
        <v>3109</v>
      </c>
      <c r="H158" s="8" t="s">
        <v>97</v>
      </c>
      <c r="I158" s="66" t="s">
        <v>134</v>
      </c>
      <c r="J158" s="66" t="s">
        <v>40</v>
      </c>
      <c r="K158" s="66" t="s">
        <v>4122</v>
      </c>
      <c r="L158" s="66" t="s">
        <v>3835</v>
      </c>
      <c r="M158" s="66" t="s">
        <v>3705</v>
      </c>
      <c r="N158" s="66" t="s">
        <v>3423</v>
      </c>
      <c r="O158" s="8" t="s">
        <v>3424</v>
      </c>
      <c r="P158" s="8" t="s">
        <v>40</v>
      </c>
      <c r="Q158" s="8">
        <v>1</v>
      </c>
      <c r="R158" s="8" t="s">
        <v>40</v>
      </c>
      <c r="S158" s="8" t="s">
        <v>40</v>
      </c>
      <c r="T158" s="8" t="s">
        <v>40</v>
      </c>
      <c r="U158" s="67">
        <v>0</v>
      </c>
      <c r="V158" s="4">
        <v>0</v>
      </c>
      <c r="W158" s="4">
        <v>3431</v>
      </c>
      <c r="X158" s="67">
        <v>0</v>
      </c>
      <c r="Y158" s="67">
        <v>0.16200000000000001</v>
      </c>
      <c r="Z158" s="4">
        <v>1</v>
      </c>
      <c r="AA158" s="4">
        <v>2601</v>
      </c>
      <c r="AB158" s="67">
        <v>0</v>
      </c>
      <c r="AC158" s="4">
        <v>0.20028299999999999</v>
      </c>
      <c r="AD158" s="4">
        <v>4.6820000000000004</v>
      </c>
    </row>
    <row r="159" spans="1:30" x14ac:dyDescent="0.2">
      <c r="A159" s="8" t="s">
        <v>782</v>
      </c>
      <c r="B159" s="8">
        <v>1</v>
      </c>
      <c r="C159" s="8">
        <v>149761746</v>
      </c>
      <c r="D159" s="8">
        <v>149761746</v>
      </c>
      <c r="E159" s="8" t="s">
        <v>130</v>
      </c>
      <c r="F159" s="8" t="s">
        <v>3101</v>
      </c>
      <c r="G159" s="8" t="s">
        <v>3102</v>
      </c>
      <c r="H159" s="8" t="s">
        <v>97</v>
      </c>
      <c r="I159" s="66" t="s">
        <v>134</v>
      </c>
      <c r="J159" s="66" t="s">
        <v>40</v>
      </c>
      <c r="K159" s="66" t="s">
        <v>4123</v>
      </c>
      <c r="L159" s="66" t="s">
        <v>3832</v>
      </c>
      <c r="M159" s="66" t="s">
        <v>3705</v>
      </c>
      <c r="N159" s="66" t="s">
        <v>127</v>
      </c>
      <c r="O159" s="8" t="s">
        <v>3284</v>
      </c>
      <c r="P159" s="8" t="s">
        <v>40</v>
      </c>
      <c r="Q159" s="8">
        <v>1</v>
      </c>
      <c r="R159" s="8" t="s">
        <v>40</v>
      </c>
      <c r="S159" s="8" t="s">
        <v>40</v>
      </c>
      <c r="T159" s="8" t="s">
        <v>40</v>
      </c>
      <c r="U159" s="67">
        <v>0</v>
      </c>
      <c r="V159" s="4">
        <v>0</v>
      </c>
      <c r="W159" s="4">
        <v>3431</v>
      </c>
      <c r="X159" s="67">
        <v>0</v>
      </c>
      <c r="Y159" s="67">
        <v>0.188</v>
      </c>
      <c r="Z159" s="4">
        <v>1</v>
      </c>
      <c r="AA159" s="4">
        <v>2601</v>
      </c>
      <c r="AB159" s="67">
        <v>0</v>
      </c>
      <c r="AC159" s="4">
        <v>0.79671700000000001</v>
      </c>
      <c r="AD159" s="4">
        <v>9.4440000000000008</v>
      </c>
    </row>
    <row r="160" spans="1:30" x14ac:dyDescent="0.2">
      <c r="A160" s="8" t="s">
        <v>782</v>
      </c>
      <c r="B160" s="8">
        <v>1</v>
      </c>
      <c r="C160" s="8">
        <v>149761751</v>
      </c>
      <c r="D160" s="8">
        <v>149761751</v>
      </c>
      <c r="E160" s="8" t="s">
        <v>127</v>
      </c>
      <c r="F160" s="8" t="s">
        <v>3108</v>
      </c>
      <c r="G160" s="8" t="s">
        <v>3109</v>
      </c>
      <c r="H160" s="8" t="s">
        <v>97</v>
      </c>
      <c r="I160" s="66" t="s">
        <v>134</v>
      </c>
      <c r="J160" s="66" t="s">
        <v>40</v>
      </c>
      <c r="K160" s="66" t="s">
        <v>4124</v>
      </c>
      <c r="L160" s="66" t="s">
        <v>4125</v>
      </c>
      <c r="M160" s="66" t="s">
        <v>4126</v>
      </c>
      <c r="N160" s="66" t="s">
        <v>4050</v>
      </c>
      <c r="O160" s="8" t="s">
        <v>4051</v>
      </c>
      <c r="P160" s="8" t="s">
        <v>4127</v>
      </c>
      <c r="Q160" s="8">
        <v>1</v>
      </c>
      <c r="R160" s="8" t="s">
        <v>40</v>
      </c>
      <c r="S160" s="8" t="s">
        <v>40</v>
      </c>
      <c r="T160" s="8" t="s">
        <v>40</v>
      </c>
      <c r="U160" s="67">
        <v>0.17399999999999999</v>
      </c>
      <c r="V160" s="4">
        <v>8</v>
      </c>
      <c r="W160" s="4">
        <v>3431</v>
      </c>
      <c r="X160" s="67">
        <v>2E-3</v>
      </c>
      <c r="Y160" s="67">
        <v>0.20399999999999999</v>
      </c>
      <c r="Z160" s="4">
        <v>3</v>
      </c>
      <c r="AA160" s="4">
        <v>2601</v>
      </c>
      <c r="AB160" s="67">
        <v>1E-3</v>
      </c>
      <c r="AC160" s="4">
        <v>-0.72672499999999995</v>
      </c>
      <c r="AD160" s="4">
        <v>6.3E-2</v>
      </c>
    </row>
    <row r="161" spans="1:30" x14ac:dyDescent="0.2">
      <c r="A161" s="8" t="s">
        <v>782</v>
      </c>
      <c r="B161" s="8">
        <v>1</v>
      </c>
      <c r="C161" s="8">
        <v>149761755</v>
      </c>
      <c r="D161" s="8">
        <v>149761755</v>
      </c>
      <c r="E161" s="8" t="s">
        <v>127</v>
      </c>
      <c r="F161" s="8" t="s">
        <v>3101</v>
      </c>
      <c r="G161" s="8" t="s">
        <v>3102</v>
      </c>
      <c r="H161" s="8" t="s">
        <v>97</v>
      </c>
      <c r="I161" s="66" t="s">
        <v>134</v>
      </c>
      <c r="J161" s="66" t="s">
        <v>40</v>
      </c>
      <c r="K161" s="66" t="s">
        <v>4128</v>
      </c>
      <c r="L161" s="66" t="s">
        <v>4116</v>
      </c>
      <c r="M161" s="66" t="s">
        <v>3512</v>
      </c>
      <c r="N161" s="66" t="s">
        <v>130</v>
      </c>
      <c r="O161" s="8" t="s">
        <v>4129</v>
      </c>
      <c r="P161" s="8" t="s">
        <v>40</v>
      </c>
      <c r="Q161" s="8">
        <v>1</v>
      </c>
      <c r="R161" s="8" t="s">
        <v>40</v>
      </c>
      <c r="S161" s="8" t="s">
        <v>40</v>
      </c>
      <c r="T161" s="8" t="s">
        <v>40</v>
      </c>
      <c r="U161" s="67">
        <v>0.161</v>
      </c>
      <c r="V161" s="4">
        <v>1</v>
      </c>
      <c r="W161" s="4">
        <v>3431</v>
      </c>
      <c r="X161" s="67">
        <v>0</v>
      </c>
      <c r="Y161" s="67">
        <v>0</v>
      </c>
      <c r="Z161" s="4">
        <v>0</v>
      </c>
      <c r="AA161" s="4">
        <v>2601</v>
      </c>
      <c r="AB161" s="67">
        <v>0</v>
      </c>
      <c r="AC161" s="4">
        <v>0.26775900000000002</v>
      </c>
      <c r="AD161" s="4">
        <v>5.3760000000000003</v>
      </c>
    </row>
    <row r="162" spans="1:30" x14ac:dyDescent="0.2">
      <c r="A162" s="8" t="s">
        <v>782</v>
      </c>
      <c r="B162" s="8">
        <v>1</v>
      </c>
      <c r="C162" s="8">
        <v>149761759</v>
      </c>
      <c r="D162" s="8">
        <v>149761759</v>
      </c>
      <c r="E162" s="8" t="s">
        <v>130</v>
      </c>
      <c r="F162" s="8" t="s">
        <v>81</v>
      </c>
      <c r="G162" s="8" t="s">
        <v>3469</v>
      </c>
      <c r="H162" s="8" t="s">
        <v>97</v>
      </c>
      <c r="I162" s="66" t="s">
        <v>134</v>
      </c>
      <c r="J162" s="66" t="s">
        <v>40</v>
      </c>
      <c r="K162" s="66" t="s">
        <v>4130</v>
      </c>
      <c r="L162" s="66" t="s">
        <v>4131</v>
      </c>
      <c r="M162" s="66" t="s">
        <v>3652</v>
      </c>
      <c r="N162" s="66" t="s">
        <v>124</v>
      </c>
      <c r="O162" s="8" t="s">
        <v>125</v>
      </c>
      <c r="P162" s="8" t="s">
        <v>4132</v>
      </c>
      <c r="Q162" s="8">
        <v>1</v>
      </c>
      <c r="R162" s="8" t="s">
        <v>40</v>
      </c>
      <c r="S162" s="8" t="s">
        <v>40</v>
      </c>
      <c r="T162" s="8" t="s">
        <v>40</v>
      </c>
      <c r="U162" s="67">
        <v>0.153</v>
      </c>
      <c r="V162" s="4">
        <v>1</v>
      </c>
      <c r="W162" s="4">
        <v>3433</v>
      </c>
      <c r="X162" s="67">
        <v>0</v>
      </c>
      <c r="Y162" s="67">
        <v>0.19600000000000001</v>
      </c>
      <c r="Z162" s="4">
        <v>1</v>
      </c>
      <c r="AA162" s="4">
        <v>2604</v>
      </c>
      <c r="AB162" s="67">
        <v>0</v>
      </c>
      <c r="AC162" s="4">
        <v>5.1694009999999997</v>
      </c>
      <c r="AD162" s="4">
        <v>25.5</v>
      </c>
    </row>
    <row r="163" spans="1:30" x14ac:dyDescent="0.2">
      <c r="A163" s="8" t="s">
        <v>782</v>
      </c>
      <c r="B163" s="8">
        <v>1</v>
      </c>
      <c r="C163" s="8">
        <v>149761760</v>
      </c>
      <c r="D163" s="8">
        <v>149761760</v>
      </c>
      <c r="E163" s="8" t="s">
        <v>121</v>
      </c>
      <c r="F163" s="8" t="s">
        <v>3108</v>
      </c>
      <c r="G163" s="8" t="s">
        <v>3109</v>
      </c>
      <c r="H163" s="8" t="s">
        <v>97</v>
      </c>
      <c r="I163" s="66" t="s">
        <v>134</v>
      </c>
      <c r="J163" s="66" t="s">
        <v>40</v>
      </c>
      <c r="K163" s="66" t="s">
        <v>839</v>
      </c>
      <c r="L163" s="66" t="s">
        <v>4133</v>
      </c>
      <c r="M163" s="66" t="s">
        <v>3652</v>
      </c>
      <c r="N163" s="66" t="s">
        <v>3112</v>
      </c>
      <c r="O163" s="8" t="s">
        <v>3113</v>
      </c>
      <c r="P163" s="8" t="s">
        <v>4134</v>
      </c>
      <c r="Q163" s="8">
        <v>1</v>
      </c>
      <c r="R163" s="8" t="s">
        <v>40</v>
      </c>
      <c r="S163" s="8" t="s">
        <v>40</v>
      </c>
      <c r="T163" s="8" t="s">
        <v>40</v>
      </c>
      <c r="U163" s="67">
        <v>0.16600000000000001</v>
      </c>
      <c r="V163" s="4">
        <v>1</v>
      </c>
      <c r="W163" s="4">
        <v>3433</v>
      </c>
      <c r="X163" s="67">
        <v>0</v>
      </c>
      <c r="Y163" s="67">
        <v>0</v>
      </c>
      <c r="Z163" s="4">
        <v>0</v>
      </c>
      <c r="AA163" s="4">
        <v>2604</v>
      </c>
      <c r="AB163" s="67">
        <v>0</v>
      </c>
      <c r="AC163" s="4">
        <v>-0.197241</v>
      </c>
      <c r="AD163" s="4">
        <v>1.1120000000000001</v>
      </c>
    </row>
    <row r="164" spans="1:30" x14ac:dyDescent="0.2">
      <c r="A164" s="8" t="s">
        <v>782</v>
      </c>
      <c r="B164" s="8">
        <v>1</v>
      </c>
      <c r="C164" s="8">
        <v>149761771</v>
      </c>
      <c r="D164" s="8">
        <v>149761773</v>
      </c>
      <c r="E164" s="8" t="s">
        <v>4135</v>
      </c>
      <c r="F164" s="8" t="s">
        <v>80</v>
      </c>
      <c r="G164" s="8" t="s">
        <v>3469</v>
      </c>
      <c r="H164" s="8" t="s">
        <v>97</v>
      </c>
      <c r="I164" s="66" t="s">
        <v>134</v>
      </c>
      <c r="J164" s="66" t="s">
        <v>40</v>
      </c>
      <c r="K164" s="66" t="s">
        <v>4136</v>
      </c>
      <c r="L164" s="66" t="s">
        <v>4137</v>
      </c>
      <c r="M164" s="66" t="s">
        <v>4009</v>
      </c>
      <c r="N164" s="66" t="s">
        <v>448</v>
      </c>
      <c r="O164" s="8" t="s">
        <v>4138</v>
      </c>
      <c r="P164" s="8" t="s">
        <v>40</v>
      </c>
      <c r="Q164" s="8">
        <v>1</v>
      </c>
      <c r="R164" s="8" t="s">
        <v>40</v>
      </c>
      <c r="S164" s="8" t="s">
        <v>40</v>
      </c>
      <c r="T164" s="8" t="s">
        <v>40</v>
      </c>
      <c r="U164" s="67">
        <v>0</v>
      </c>
      <c r="V164" s="4">
        <v>0</v>
      </c>
      <c r="W164" s="4">
        <v>3433</v>
      </c>
      <c r="X164" s="67">
        <v>0</v>
      </c>
      <c r="Y164" s="67">
        <v>0.186</v>
      </c>
      <c r="Z164" s="4">
        <v>1</v>
      </c>
      <c r="AA164" s="4">
        <v>2604</v>
      </c>
      <c r="AB164" s="67">
        <v>0</v>
      </c>
      <c r="AC164" s="4">
        <v>2.0021810000000002</v>
      </c>
      <c r="AD164" s="4">
        <v>16.23</v>
      </c>
    </row>
    <row r="165" spans="1:30" x14ac:dyDescent="0.2">
      <c r="A165" s="8" t="s">
        <v>782</v>
      </c>
      <c r="B165" s="8">
        <v>1</v>
      </c>
      <c r="C165" s="8">
        <v>149761786</v>
      </c>
      <c r="D165" s="8">
        <v>149761786</v>
      </c>
      <c r="E165" s="8" t="s">
        <v>130</v>
      </c>
      <c r="F165" s="8" t="s">
        <v>81</v>
      </c>
      <c r="G165" s="8" t="s">
        <v>3469</v>
      </c>
      <c r="H165" s="8" t="s">
        <v>97</v>
      </c>
      <c r="I165" s="66" t="s">
        <v>134</v>
      </c>
      <c r="J165" s="66" t="s">
        <v>40</v>
      </c>
      <c r="K165" s="66" t="s">
        <v>505</v>
      </c>
      <c r="L165" s="66" t="s">
        <v>534</v>
      </c>
      <c r="M165" s="66" t="s">
        <v>535</v>
      </c>
      <c r="N165" s="66" t="s">
        <v>137</v>
      </c>
      <c r="O165" s="8" t="s">
        <v>139</v>
      </c>
      <c r="P165" s="8" t="s">
        <v>4139</v>
      </c>
      <c r="Q165" s="8">
        <v>1</v>
      </c>
      <c r="R165" s="8" t="s">
        <v>40</v>
      </c>
      <c r="S165" s="8" t="s">
        <v>40</v>
      </c>
      <c r="T165" s="8" t="s">
        <v>40</v>
      </c>
      <c r="U165" s="67">
        <v>0.30399999999999999</v>
      </c>
      <c r="V165" s="4">
        <v>3319</v>
      </c>
      <c r="W165" s="4">
        <v>3433</v>
      </c>
      <c r="X165" s="67">
        <v>0.96699999999999997</v>
      </c>
      <c r="Y165" s="67">
        <v>0.29799999999999999</v>
      </c>
      <c r="Z165" s="4">
        <v>2470</v>
      </c>
      <c r="AA165" s="4">
        <v>2604</v>
      </c>
      <c r="AB165" s="67">
        <v>0.94899999999999995</v>
      </c>
      <c r="AC165" s="4">
        <v>10.327836</v>
      </c>
      <c r="AD165" s="4">
        <v>36</v>
      </c>
    </row>
    <row r="166" spans="1:30" x14ac:dyDescent="0.2">
      <c r="A166" s="8" t="s">
        <v>782</v>
      </c>
      <c r="B166" s="8">
        <v>1</v>
      </c>
      <c r="C166" s="8">
        <v>149761816</v>
      </c>
      <c r="D166" s="8">
        <v>149761816</v>
      </c>
      <c r="E166" s="8" t="s">
        <v>121</v>
      </c>
      <c r="F166" s="8" t="s">
        <v>3108</v>
      </c>
      <c r="G166" s="8" t="s">
        <v>3109</v>
      </c>
      <c r="H166" s="8" t="s">
        <v>97</v>
      </c>
      <c r="I166" s="66" t="s">
        <v>134</v>
      </c>
      <c r="J166" s="66" t="s">
        <v>40</v>
      </c>
      <c r="K166" s="66" t="s">
        <v>4140</v>
      </c>
      <c r="L166" s="66" t="s">
        <v>4141</v>
      </c>
      <c r="M166" s="66" t="s">
        <v>3505</v>
      </c>
      <c r="N166" s="66" t="s">
        <v>3302</v>
      </c>
      <c r="O166" s="8" t="s">
        <v>3303</v>
      </c>
      <c r="P166" s="8" t="s">
        <v>40</v>
      </c>
      <c r="Q166" s="8">
        <v>1</v>
      </c>
      <c r="R166" s="8" t="s">
        <v>40</v>
      </c>
      <c r="S166" s="8" t="s">
        <v>40</v>
      </c>
      <c r="T166" s="8" t="s">
        <v>40</v>
      </c>
      <c r="U166" s="67">
        <v>0</v>
      </c>
      <c r="V166" s="4">
        <v>0</v>
      </c>
      <c r="W166" s="4">
        <v>3433</v>
      </c>
      <c r="X166" s="67">
        <v>0</v>
      </c>
      <c r="Y166" s="67">
        <v>0.152</v>
      </c>
      <c r="Z166" s="4">
        <v>1</v>
      </c>
      <c r="AA166" s="4">
        <v>2603</v>
      </c>
      <c r="AB166" s="67">
        <v>0</v>
      </c>
      <c r="AC166" s="4">
        <v>2.8511820000000001</v>
      </c>
      <c r="AD166" s="4">
        <v>21.6</v>
      </c>
    </row>
    <row r="167" spans="1:30" x14ac:dyDescent="0.2">
      <c r="A167" s="8" t="s">
        <v>782</v>
      </c>
      <c r="B167" s="8">
        <v>1</v>
      </c>
      <c r="C167" s="8">
        <v>149761817</v>
      </c>
      <c r="D167" s="8">
        <v>149761817</v>
      </c>
      <c r="E167" s="8" t="s">
        <v>121</v>
      </c>
      <c r="F167" s="8" t="s">
        <v>3108</v>
      </c>
      <c r="G167" s="8" t="s">
        <v>3109</v>
      </c>
      <c r="H167" s="8" t="s">
        <v>97</v>
      </c>
      <c r="I167" s="66" t="s">
        <v>134</v>
      </c>
      <c r="J167" s="66" t="s">
        <v>40</v>
      </c>
      <c r="K167" s="66" t="s">
        <v>3800</v>
      </c>
      <c r="L167" s="66" t="s">
        <v>4142</v>
      </c>
      <c r="M167" s="66" t="s">
        <v>3505</v>
      </c>
      <c r="N167" s="66" t="s">
        <v>3255</v>
      </c>
      <c r="O167" s="8" t="s">
        <v>3256</v>
      </c>
      <c r="P167" s="8" t="s">
        <v>40</v>
      </c>
      <c r="Q167" s="8">
        <v>1</v>
      </c>
      <c r="R167" s="8" t="s">
        <v>40</v>
      </c>
      <c r="S167" s="8" t="s">
        <v>40</v>
      </c>
      <c r="T167" s="8" t="s">
        <v>40</v>
      </c>
      <c r="U167" s="67">
        <v>0.19400000000000001</v>
      </c>
      <c r="V167" s="4">
        <v>1</v>
      </c>
      <c r="W167" s="4">
        <v>3433</v>
      </c>
      <c r="X167" s="67">
        <v>0</v>
      </c>
      <c r="Y167" s="67">
        <v>6.7000000000000004E-2</v>
      </c>
      <c r="Z167" s="4">
        <v>1</v>
      </c>
      <c r="AA167" s="4">
        <v>2603</v>
      </c>
      <c r="AB167" s="67">
        <v>0</v>
      </c>
      <c r="AC167" s="4">
        <v>2.1572800000000001</v>
      </c>
      <c r="AD167" s="4">
        <v>17.23</v>
      </c>
    </row>
    <row r="168" spans="1:30" x14ac:dyDescent="0.2">
      <c r="A168" s="8" t="s">
        <v>782</v>
      </c>
      <c r="B168" s="8">
        <v>1</v>
      </c>
      <c r="C168" s="8">
        <v>149761818</v>
      </c>
      <c r="D168" s="8">
        <v>149761818</v>
      </c>
      <c r="E168" s="8" t="s">
        <v>121</v>
      </c>
      <c r="F168" s="8" t="s">
        <v>3101</v>
      </c>
      <c r="G168" s="8" t="s">
        <v>3102</v>
      </c>
      <c r="H168" s="8" t="s">
        <v>97</v>
      </c>
      <c r="I168" s="66" t="s">
        <v>134</v>
      </c>
      <c r="J168" s="66" t="s">
        <v>40</v>
      </c>
      <c r="K168" s="66" t="s">
        <v>4143</v>
      </c>
      <c r="L168" s="66" t="s">
        <v>3504</v>
      </c>
      <c r="M168" s="66" t="s">
        <v>3505</v>
      </c>
      <c r="N168" s="66" t="s">
        <v>127</v>
      </c>
      <c r="O168" s="8" t="s">
        <v>3632</v>
      </c>
      <c r="P168" s="8" t="s">
        <v>40</v>
      </c>
      <c r="Q168" s="8">
        <v>1</v>
      </c>
      <c r="R168" s="8" t="s">
        <v>40</v>
      </c>
      <c r="S168" s="8" t="s">
        <v>40</v>
      </c>
      <c r="T168" s="8" t="s">
        <v>40</v>
      </c>
      <c r="U168" s="67">
        <v>0.17299999999999999</v>
      </c>
      <c r="V168" s="4">
        <v>234</v>
      </c>
      <c r="W168" s="4">
        <v>3433</v>
      </c>
      <c r="X168" s="67">
        <v>6.8000000000000005E-2</v>
      </c>
      <c r="Y168" s="67">
        <v>0.16700000000000001</v>
      </c>
      <c r="Z168" s="4">
        <v>158</v>
      </c>
      <c r="AA168" s="4">
        <v>2603</v>
      </c>
      <c r="AB168" s="67">
        <v>6.0999999999999999E-2</v>
      </c>
      <c r="AC168" s="4">
        <v>7.1851999999999999E-2</v>
      </c>
      <c r="AD168" s="4">
        <v>3.31</v>
      </c>
    </row>
    <row r="169" spans="1:30" x14ac:dyDescent="0.2">
      <c r="A169" s="8" t="s">
        <v>782</v>
      </c>
      <c r="B169" s="8">
        <v>1</v>
      </c>
      <c r="C169" s="8">
        <v>149761829</v>
      </c>
      <c r="D169" s="8">
        <v>149761829</v>
      </c>
      <c r="E169" s="8" t="s">
        <v>121</v>
      </c>
      <c r="F169" s="8" t="s">
        <v>3108</v>
      </c>
      <c r="G169" s="8" t="s">
        <v>3109</v>
      </c>
      <c r="H169" s="8" t="s">
        <v>97</v>
      </c>
      <c r="I169" s="66" t="s">
        <v>134</v>
      </c>
      <c r="J169" s="66" t="s">
        <v>40</v>
      </c>
      <c r="K169" s="66" t="s">
        <v>4144</v>
      </c>
      <c r="L169" s="66" t="s">
        <v>4145</v>
      </c>
      <c r="M169" s="66" t="s">
        <v>4146</v>
      </c>
      <c r="N169" s="66" t="s">
        <v>3677</v>
      </c>
      <c r="O169" s="8" t="s">
        <v>4147</v>
      </c>
      <c r="P169" s="8" t="s">
        <v>40</v>
      </c>
      <c r="Q169" s="8">
        <v>1</v>
      </c>
      <c r="R169" s="8" t="s">
        <v>40</v>
      </c>
      <c r="S169" s="8" t="s">
        <v>40</v>
      </c>
      <c r="T169" s="8" t="s">
        <v>40</v>
      </c>
      <c r="U169" s="67">
        <v>0</v>
      </c>
      <c r="V169" s="4">
        <v>0</v>
      </c>
      <c r="W169" s="4">
        <v>3433</v>
      </c>
      <c r="X169" s="67">
        <v>0</v>
      </c>
      <c r="Y169" s="67">
        <v>0.152</v>
      </c>
      <c r="Z169" s="4">
        <v>2</v>
      </c>
      <c r="AA169" s="4">
        <v>2603</v>
      </c>
      <c r="AB169" s="67">
        <v>1E-3</v>
      </c>
      <c r="AC169" s="4">
        <v>4.4312120000000004</v>
      </c>
      <c r="AD169" s="4">
        <v>24.2</v>
      </c>
    </row>
    <row r="170" spans="1:30" x14ac:dyDescent="0.2">
      <c r="A170" s="8" t="s">
        <v>782</v>
      </c>
      <c r="B170" s="8">
        <v>1</v>
      </c>
      <c r="C170" s="8">
        <v>149761830</v>
      </c>
      <c r="D170" s="8">
        <v>149761830</v>
      </c>
      <c r="E170" s="8" t="s">
        <v>130</v>
      </c>
      <c r="F170" s="8" t="s">
        <v>3101</v>
      </c>
      <c r="G170" s="8" t="s">
        <v>3102</v>
      </c>
      <c r="H170" s="8" t="s">
        <v>97</v>
      </c>
      <c r="I170" s="66" t="s">
        <v>134</v>
      </c>
      <c r="J170" s="66" t="s">
        <v>40</v>
      </c>
      <c r="K170" s="66" t="s">
        <v>4148</v>
      </c>
      <c r="L170" s="66" t="s">
        <v>4149</v>
      </c>
      <c r="M170" s="66" t="s">
        <v>4146</v>
      </c>
      <c r="N170" s="66" t="s">
        <v>123</v>
      </c>
      <c r="O170" s="8" t="s">
        <v>3345</v>
      </c>
      <c r="P170" s="8" t="s">
        <v>4150</v>
      </c>
      <c r="Q170" s="8">
        <v>1</v>
      </c>
      <c r="R170" s="8" t="s">
        <v>40</v>
      </c>
      <c r="S170" s="8" t="s">
        <v>40</v>
      </c>
      <c r="T170" s="8" t="s">
        <v>40</v>
      </c>
      <c r="U170" s="67">
        <v>0.17199999999999999</v>
      </c>
      <c r="V170" s="4">
        <v>3</v>
      </c>
      <c r="W170" s="4">
        <v>3433</v>
      </c>
      <c r="X170" s="67">
        <v>1E-3</v>
      </c>
      <c r="Y170" s="67">
        <v>0.14499999999999999</v>
      </c>
      <c r="Z170" s="4">
        <v>2</v>
      </c>
      <c r="AA170" s="4">
        <v>2603</v>
      </c>
      <c r="AB170" s="67">
        <v>1E-3</v>
      </c>
      <c r="AC170" s="4">
        <v>1.003217</v>
      </c>
      <c r="AD170" s="4">
        <v>10.68</v>
      </c>
    </row>
    <row r="171" spans="1:30" x14ac:dyDescent="0.2">
      <c r="A171" s="8" t="s">
        <v>782</v>
      </c>
      <c r="B171" s="8">
        <v>1</v>
      </c>
      <c r="C171" s="8">
        <v>149761831</v>
      </c>
      <c r="D171" s="8">
        <v>149761831</v>
      </c>
      <c r="E171" s="8" t="s">
        <v>121</v>
      </c>
      <c r="F171" s="8" t="s">
        <v>3108</v>
      </c>
      <c r="G171" s="8" t="s">
        <v>3109</v>
      </c>
      <c r="H171" s="8" t="s">
        <v>97</v>
      </c>
      <c r="I171" s="66" t="s">
        <v>134</v>
      </c>
      <c r="J171" s="66" t="s">
        <v>40</v>
      </c>
      <c r="K171" s="66" t="s">
        <v>4151</v>
      </c>
      <c r="L171" s="66" t="s">
        <v>4152</v>
      </c>
      <c r="M171" s="66" t="s">
        <v>4153</v>
      </c>
      <c r="N171" s="66" t="s">
        <v>3141</v>
      </c>
      <c r="O171" s="8" t="s">
        <v>3371</v>
      </c>
      <c r="P171" s="8" t="s">
        <v>4154</v>
      </c>
      <c r="Q171" s="8">
        <v>1</v>
      </c>
      <c r="R171" s="8" t="s">
        <v>40</v>
      </c>
      <c r="S171" s="8" t="s">
        <v>40</v>
      </c>
      <c r="T171" s="8" t="s">
        <v>40</v>
      </c>
      <c r="U171" s="67">
        <v>0.16700000000000001</v>
      </c>
      <c r="V171" s="4">
        <v>5</v>
      </c>
      <c r="W171" s="4">
        <v>3433</v>
      </c>
      <c r="X171" s="67">
        <v>1E-3</v>
      </c>
      <c r="Y171" s="67">
        <v>0</v>
      </c>
      <c r="Z171" s="4">
        <v>0</v>
      </c>
      <c r="AA171" s="4">
        <v>2603</v>
      </c>
      <c r="AB171" s="67">
        <v>0</v>
      </c>
      <c r="AC171" s="4">
        <v>4.1738819999999999</v>
      </c>
      <c r="AD171" s="4">
        <v>23.8</v>
      </c>
    </row>
    <row r="172" spans="1:30" x14ac:dyDescent="0.2">
      <c r="A172" s="8" t="s">
        <v>782</v>
      </c>
      <c r="B172" s="8">
        <v>1</v>
      </c>
      <c r="C172" s="8">
        <v>149761846</v>
      </c>
      <c r="D172" s="8">
        <v>149761846</v>
      </c>
      <c r="E172" s="8" t="s">
        <v>121</v>
      </c>
      <c r="F172" s="8" t="s">
        <v>3108</v>
      </c>
      <c r="G172" s="8" t="s">
        <v>3109</v>
      </c>
      <c r="H172" s="8" t="s">
        <v>97</v>
      </c>
      <c r="I172" s="66" t="s">
        <v>134</v>
      </c>
      <c r="J172" s="66" t="s">
        <v>40</v>
      </c>
      <c r="K172" s="66" t="s">
        <v>4155</v>
      </c>
      <c r="L172" s="66" t="s">
        <v>3414</v>
      </c>
      <c r="M172" s="66" t="s">
        <v>3647</v>
      </c>
      <c r="N172" s="66" t="s">
        <v>3219</v>
      </c>
      <c r="O172" s="8" t="s">
        <v>3220</v>
      </c>
      <c r="P172" s="8" t="s">
        <v>4156</v>
      </c>
      <c r="Q172" s="8">
        <v>1</v>
      </c>
      <c r="R172" s="8" t="s">
        <v>40</v>
      </c>
      <c r="S172" s="8" t="s">
        <v>40</v>
      </c>
      <c r="T172" s="8" t="s">
        <v>40</v>
      </c>
      <c r="U172" s="67">
        <v>0.17399999999999999</v>
      </c>
      <c r="V172" s="4">
        <v>2</v>
      </c>
      <c r="W172" s="4">
        <v>3433</v>
      </c>
      <c r="X172" s="67">
        <v>1E-3</v>
      </c>
      <c r="Y172" s="67">
        <v>0.17799999999999999</v>
      </c>
      <c r="Z172" s="4">
        <v>6</v>
      </c>
      <c r="AA172" s="4">
        <v>2603</v>
      </c>
      <c r="AB172" s="67">
        <v>2E-3</v>
      </c>
      <c r="AC172" s="4">
        <v>0.894957</v>
      </c>
      <c r="AD172" s="4">
        <v>10.050000000000001</v>
      </c>
    </row>
    <row r="173" spans="1:30" x14ac:dyDescent="0.2">
      <c r="A173" s="8" t="s">
        <v>782</v>
      </c>
      <c r="B173" s="8">
        <v>1</v>
      </c>
      <c r="C173" s="8">
        <v>149761862</v>
      </c>
      <c r="D173" s="8">
        <v>149761862</v>
      </c>
      <c r="E173" s="8" t="s">
        <v>127</v>
      </c>
      <c r="F173" s="8" t="s">
        <v>3108</v>
      </c>
      <c r="G173" s="8" t="s">
        <v>3109</v>
      </c>
      <c r="H173" s="8" t="s">
        <v>97</v>
      </c>
      <c r="I173" s="66" t="s">
        <v>134</v>
      </c>
      <c r="J173" s="66" t="s">
        <v>40</v>
      </c>
      <c r="K173" s="66" t="s">
        <v>4157</v>
      </c>
      <c r="L173" s="66" t="s">
        <v>4158</v>
      </c>
      <c r="M173" s="66" t="s">
        <v>3642</v>
      </c>
      <c r="N173" s="66" t="s">
        <v>4050</v>
      </c>
      <c r="O173" s="8" t="s">
        <v>4051</v>
      </c>
      <c r="P173" s="8" t="s">
        <v>40</v>
      </c>
      <c r="Q173" s="8">
        <v>1</v>
      </c>
      <c r="R173" s="8" t="s">
        <v>40</v>
      </c>
      <c r="S173" s="8" t="s">
        <v>40</v>
      </c>
      <c r="T173" s="8" t="s">
        <v>40</v>
      </c>
      <c r="U173" s="67">
        <v>0.17399999999999999</v>
      </c>
      <c r="V173" s="4">
        <v>1</v>
      </c>
      <c r="W173" s="4">
        <v>3436</v>
      </c>
      <c r="X173" s="67">
        <v>0</v>
      </c>
      <c r="Y173" s="67">
        <v>0.14799999999999999</v>
      </c>
      <c r="Z173" s="4">
        <v>1</v>
      </c>
      <c r="AA173" s="4">
        <v>2606</v>
      </c>
      <c r="AB173" s="67">
        <v>0</v>
      </c>
      <c r="AC173" s="4">
        <v>5.3443230000000002</v>
      </c>
      <c r="AD173" s="4">
        <v>25.9</v>
      </c>
    </row>
    <row r="174" spans="1:30" x14ac:dyDescent="0.2">
      <c r="A174" s="8" t="s">
        <v>782</v>
      </c>
      <c r="B174" s="8">
        <v>1</v>
      </c>
      <c r="C174" s="8">
        <v>149761865</v>
      </c>
      <c r="D174" s="8">
        <v>149761865</v>
      </c>
      <c r="E174" s="8" t="s">
        <v>121</v>
      </c>
      <c r="F174" s="8" t="s">
        <v>3108</v>
      </c>
      <c r="G174" s="8" t="s">
        <v>3109</v>
      </c>
      <c r="H174" s="8" t="s">
        <v>97</v>
      </c>
      <c r="I174" s="66" t="s">
        <v>134</v>
      </c>
      <c r="J174" s="66" t="s">
        <v>40</v>
      </c>
      <c r="K174" s="66" t="s">
        <v>3402</v>
      </c>
      <c r="L174" s="66" t="s">
        <v>4159</v>
      </c>
      <c r="M174" s="66" t="s">
        <v>3638</v>
      </c>
      <c r="N174" s="66" t="s">
        <v>3171</v>
      </c>
      <c r="O174" s="8" t="s">
        <v>3172</v>
      </c>
      <c r="P174" s="8" t="s">
        <v>4160</v>
      </c>
      <c r="Q174" s="8">
        <v>1</v>
      </c>
      <c r="R174" s="8" t="s">
        <v>40</v>
      </c>
      <c r="S174" s="8" t="s">
        <v>40</v>
      </c>
      <c r="T174" s="8" t="s">
        <v>40</v>
      </c>
      <c r="U174" s="67">
        <v>0.34499999999999997</v>
      </c>
      <c r="V174" s="4">
        <v>3400</v>
      </c>
      <c r="W174" s="4">
        <v>3436</v>
      </c>
      <c r="X174" s="67">
        <v>0.99</v>
      </c>
      <c r="Y174" s="67">
        <v>0.35199999999999998</v>
      </c>
      <c r="Z174" s="4">
        <v>2562</v>
      </c>
      <c r="AA174" s="4">
        <v>2606</v>
      </c>
      <c r="AB174" s="67">
        <v>0.98299999999999998</v>
      </c>
      <c r="AC174" s="4">
        <v>2.6090909999999998</v>
      </c>
      <c r="AD174" s="4">
        <v>20.3</v>
      </c>
    </row>
    <row r="175" spans="1:30" x14ac:dyDescent="0.2">
      <c r="A175" s="8" t="s">
        <v>782</v>
      </c>
      <c r="B175" s="8">
        <v>1</v>
      </c>
      <c r="C175" s="8">
        <v>149761881</v>
      </c>
      <c r="D175" s="8">
        <v>149761881</v>
      </c>
      <c r="E175" s="8" t="s">
        <v>130</v>
      </c>
      <c r="F175" s="8" t="s">
        <v>3108</v>
      </c>
      <c r="G175" s="8" t="s">
        <v>3109</v>
      </c>
      <c r="H175" s="8" t="s">
        <v>97</v>
      </c>
      <c r="I175" s="66" t="s">
        <v>134</v>
      </c>
      <c r="J175" s="66" t="s">
        <v>40</v>
      </c>
      <c r="K175" s="66" t="s">
        <v>4161</v>
      </c>
      <c r="L175" s="66" t="s">
        <v>3547</v>
      </c>
      <c r="M175" s="66" t="s">
        <v>3694</v>
      </c>
      <c r="N175" s="66" t="s">
        <v>4094</v>
      </c>
      <c r="O175" s="8" t="s">
        <v>4162</v>
      </c>
      <c r="P175" s="8" t="s">
        <v>40</v>
      </c>
      <c r="Q175" s="8">
        <v>1</v>
      </c>
      <c r="R175" s="8" t="s">
        <v>40</v>
      </c>
      <c r="S175" s="8" t="s">
        <v>40</v>
      </c>
      <c r="T175" s="8" t="s">
        <v>40</v>
      </c>
      <c r="U175" s="67">
        <v>0.16500000000000001</v>
      </c>
      <c r="V175" s="4">
        <v>2</v>
      </c>
      <c r="W175" s="4">
        <v>3433</v>
      </c>
      <c r="X175" s="67">
        <v>1E-3</v>
      </c>
      <c r="Y175" s="67">
        <v>0.192</v>
      </c>
      <c r="Z175" s="4">
        <v>2</v>
      </c>
      <c r="AA175" s="4">
        <v>2605</v>
      </c>
      <c r="AB175" s="67">
        <v>1E-3</v>
      </c>
      <c r="AC175" s="4">
        <v>3.8430200000000001</v>
      </c>
      <c r="AD175" s="4">
        <v>23.4</v>
      </c>
    </row>
    <row r="176" spans="1:30" x14ac:dyDescent="0.2">
      <c r="A176" s="8" t="s">
        <v>782</v>
      </c>
      <c r="B176" s="8">
        <v>1</v>
      </c>
      <c r="C176" s="8">
        <v>149761894</v>
      </c>
      <c r="D176" s="8">
        <v>149761899</v>
      </c>
      <c r="E176" s="8" t="s">
        <v>3896</v>
      </c>
      <c r="F176" s="8" t="s">
        <v>79</v>
      </c>
      <c r="G176" s="8" t="s">
        <v>3469</v>
      </c>
      <c r="H176" s="8" t="s">
        <v>97</v>
      </c>
      <c r="I176" s="66" t="s">
        <v>40</v>
      </c>
      <c r="J176" s="66" t="s">
        <v>144</v>
      </c>
      <c r="K176" s="66" t="s">
        <v>40</v>
      </c>
      <c r="L176" s="66" t="s">
        <v>40</v>
      </c>
      <c r="M176" s="66" t="s">
        <v>40</v>
      </c>
      <c r="N176" s="66" t="s">
        <v>40</v>
      </c>
      <c r="O176" s="8" t="s">
        <v>40</v>
      </c>
      <c r="P176" s="8" t="s">
        <v>40</v>
      </c>
      <c r="Q176" s="8">
        <v>1</v>
      </c>
      <c r="R176" s="8" t="s">
        <v>40</v>
      </c>
      <c r="S176" s="8" t="s">
        <v>40</v>
      </c>
      <c r="T176" s="8" t="s">
        <v>40</v>
      </c>
      <c r="U176" s="67">
        <v>0.33300000000000002</v>
      </c>
      <c r="V176" s="4">
        <v>3387</v>
      </c>
      <c r="W176" s="4">
        <v>3433</v>
      </c>
      <c r="X176" s="67">
        <v>0.98699999999999999</v>
      </c>
      <c r="Y176" s="67">
        <v>0.33800000000000002</v>
      </c>
      <c r="Z176" s="4">
        <v>2541</v>
      </c>
      <c r="AA176" s="4">
        <v>2605</v>
      </c>
      <c r="AB176" s="67">
        <v>0.97499999999999998</v>
      </c>
      <c r="AC176" s="4">
        <v>4.3586640000000001</v>
      </c>
      <c r="AD176" s="4">
        <v>24.1</v>
      </c>
    </row>
    <row r="177" spans="1:30" x14ac:dyDescent="0.2">
      <c r="A177" s="8" t="s">
        <v>782</v>
      </c>
      <c r="B177" s="8">
        <v>1</v>
      </c>
      <c r="C177" s="8">
        <v>149762804</v>
      </c>
      <c r="D177" s="8">
        <v>149762804</v>
      </c>
      <c r="E177" s="8" t="s">
        <v>127</v>
      </c>
      <c r="F177" s="8" t="s">
        <v>3108</v>
      </c>
      <c r="G177" s="8" t="s">
        <v>3109</v>
      </c>
      <c r="H177" s="8" t="s">
        <v>97</v>
      </c>
      <c r="I177" s="66" t="s">
        <v>217</v>
      </c>
      <c r="J177" s="66" t="s">
        <v>40</v>
      </c>
      <c r="K177" s="66" t="s">
        <v>4163</v>
      </c>
      <c r="L177" s="66" t="s">
        <v>4164</v>
      </c>
      <c r="M177" s="66" t="s">
        <v>468</v>
      </c>
      <c r="N177" s="66" t="s">
        <v>3124</v>
      </c>
      <c r="O177" s="8" t="s">
        <v>4165</v>
      </c>
      <c r="P177" s="8" t="s">
        <v>4166</v>
      </c>
      <c r="Q177" s="8">
        <v>1</v>
      </c>
      <c r="R177" s="8" t="s">
        <v>40</v>
      </c>
      <c r="S177" s="8" t="s">
        <v>40</v>
      </c>
      <c r="T177" s="8" t="s">
        <v>40</v>
      </c>
      <c r="U177" s="67">
        <v>0.14499999999999999</v>
      </c>
      <c r="V177" s="4">
        <v>1</v>
      </c>
      <c r="W177" s="4">
        <v>3428</v>
      </c>
      <c r="X177" s="67">
        <v>0</v>
      </c>
      <c r="Y177" s="67">
        <v>0</v>
      </c>
      <c r="Z177" s="4">
        <v>0</v>
      </c>
      <c r="AA177" s="4">
        <v>2601</v>
      </c>
      <c r="AB177" s="67">
        <v>0</v>
      </c>
      <c r="AC177" s="4">
        <v>0.26833200000000001</v>
      </c>
      <c r="AD177" s="4">
        <v>5.3819999999999997</v>
      </c>
    </row>
    <row r="178" spans="1:30" x14ac:dyDescent="0.2">
      <c r="A178" s="8" t="s">
        <v>782</v>
      </c>
      <c r="B178" s="8">
        <v>1</v>
      </c>
      <c r="C178" s="8">
        <v>149762845</v>
      </c>
      <c r="D178" s="8">
        <v>149762845</v>
      </c>
      <c r="E178" s="8" t="s">
        <v>130</v>
      </c>
      <c r="F178" s="8" t="s">
        <v>3101</v>
      </c>
      <c r="G178" s="8" t="s">
        <v>3102</v>
      </c>
      <c r="H178" s="8" t="s">
        <v>97</v>
      </c>
      <c r="I178" s="66" t="s">
        <v>217</v>
      </c>
      <c r="J178" s="66" t="s">
        <v>40</v>
      </c>
      <c r="K178" s="66" t="s">
        <v>4167</v>
      </c>
      <c r="L178" s="66" t="s">
        <v>4168</v>
      </c>
      <c r="M178" s="66" t="s">
        <v>4169</v>
      </c>
      <c r="N178" s="66" t="s">
        <v>3118</v>
      </c>
      <c r="O178" s="8" t="s">
        <v>4170</v>
      </c>
      <c r="P178" s="8" t="s">
        <v>40</v>
      </c>
      <c r="Q178" s="8">
        <v>1</v>
      </c>
      <c r="R178" s="8" t="s">
        <v>40</v>
      </c>
      <c r="S178" s="8" t="s">
        <v>40</v>
      </c>
      <c r="T178" s="8" t="s">
        <v>40</v>
      </c>
      <c r="U178" s="67">
        <v>0.159</v>
      </c>
      <c r="V178" s="4">
        <v>1</v>
      </c>
      <c r="W178" s="4">
        <v>3435</v>
      </c>
      <c r="X178" s="67">
        <v>0</v>
      </c>
      <c r="Y178" s="67">
        <v>0.17499999999999999</v>
      </c>
      <c r="Z178" s="4">
        <v>2</v>
      </c>
      <c r="AA178" s="4">
        <v>2606</v>
      </c>
      <c r="AB178" s="67">
        <v>1E-3</v>
      </c>
      <c r="AC178" s="4">
        <v>-9.0333999999999998E-2</v>
      </c>
      <c r="AD178" s="4">
        <v>1.8029999999999999</v>
      </c>
    </row>
    <row r="179" spans="1:30" x14ac:dyDescent="0.2">
      <c r="A179" s="8" t="s">
        <v>782</v>
      </c>
      <c r="B179" s="8">
        <v>1</v>
      </c>
      <c r="C179" s="8">
        <v>149762854</v>
      </c>
      <c r="D179" s="8">
        <v>149762854</v>
      </c>
      <c r="E179" s="8" t="s">
        <v>121</v>
      </c>
      <c r="F179" s="8" t="s">
        <v>3108</v>
      </c>
      <c r="G179" s="8" t="s">
        <v>3109</v>
      </c>
      <c r="H179" s="8" t="s">
        <v>97</v>
      </c>
      <c r="I179" s="66" t="s">
        <v>217</v>
      </c>
      <c r="J179" s="66" t="s">
        <v>40</v>
      </c>
      <c r="K179" s="66" t="s">
        <v>4171</v>
      </c>
      <c r="L179" s="66" t="s">
        <v>3501</v>
      </c>
      <c r="M179" s="66" t="s">
        <v>3502</v>
      </c>
      <c r="N179" s="66" t="s">
        <v>3712</v>
      </c>
      <c r="O179" s="8" t="s">
        <v>3713</v>
      </c>
      <c r="P179" s="8" t="s">
        <v>40</v>
      </c>
      <c r="Q179" s="8">
        <v>1</v>
      </c>
      <c r="R179" s="8" t="s">
        <v>40</v>
      </c>
      <c r="S179" s="8" t="s">
        <v>40</v>
      </c>
      <c r="T179" s="8" t="s">
        <v>40</v>
      </c>
      <c r="U179" s="67">
        <v>0.16700000000000001</v>
      </c>
      <c r="V179" s="4">
        <v>18</v>
      </c>
      <c r="W179" s="4">
        <v>3435</v>
      </c>
      <c r="X179" s="67">
        <v>5.0000000000000001E-3</v>
      </c>
      <c r="Y179" s="67">
        <v>0.17599999999999999</v>
      </c>
      <c r="Z179" s="4">
        <v>12</v>
      </c>
      <c r="AA179" s="4">
        <v>2606</v>
      </c>
      <c r="AB179" s="67">
        <v>5.0000000000000001E-3</v>
      </c>
      <c r="AC179" s="4">
        <v>-0.93254000000000004</v>
      </c>
      <c r="AD179" s="4">
        <v>2.1999999999999999E-2</v>
      </c>
    </row>
    <row r="180" spans="1:30" x14ac:dyDescent="0.2">
      <c r="A180" s="8" t="s">
        <v>782</v>
      </c>
      <c r="B180" s="8">
        <v>1</v>
      </c>
      <c r="C180" s="8">
        <v>149762854</v>
      </c>
      <c r="D180" s="8">
        <v>149762854</v>
      </c>
      <c r="E180" s="8" t="s">
        <v>130</v>
      </c>
      <c r="F180" s="8" t="s">
        <v>3108</v>
      </c>
      <c r="G180" s="8" t="s">
        <v>3109</v>
      </c>
      <c r="H180" s="8" t="s">
        <v>97</v>
      </c>
      <c r="I180" s="66" t="s">
        <v>217</v>
      </c>
      <c r="J180" s="66" t="s">
        <v>40</v>
      </c>
      <c r="K180" s="66" t="s">
        <v>4171</v>
      </c>
      <c r="L180" s="66" t="s">
        <v>3501</v>
      </c>
      <c r="M180" s="66" t="s">
        <v>3502</v>
      </c>
      <c r="N180" s="66" t="s">
        <v>3712</v>
      </c>
      <c r="O180" s="8" t="s">
        <v>4172</v>
      </c>
      <c r="P180" s="8" t="s">
        <v>40</v>
      </c>
      <c r="Q180" s="8">
        <v>1</v>
      </c>
      <c r="R180" s="8" t="s">
        <v>40</v>
      </c>
      <c r="S180" s="8" t="s">
        <v>40</v>
      </c>
      <c r="T180" s="8" t="s">
        <v>40</v>
      </c>
      <c r="U180" s="67">
        <v>2.9000000000000001E-2</v>
      </c>
      <c r="V180" s="4">
        <v>1</v>
      </c>
      <c r="W180" s="4">
        <v>3435</v>
      </c>
      <c r="X180" s="67">
        <v>0</v>
      </c>
      <c r="Y180" s="67">
        <v>0</v>
      </c>
      <c r="Z180" s="4">
        <v>0</v>
      </c>
      <c r="AA180" s="4">
        <v>2606</v>
      </c>
      <c r="AB180" s="67">
        <v>0</v>
      </c>
      <c r="AC180" s="4">
        <v>-1.0655840000000001</v>
      </c>
      <c r="AD180" s="4">
        <v>1.2E-2</v>
      </c>
    </row>
    <row r="181" spans="1:30" x14ac:dyDescent="0.2">
      <c r="A181" s="8" t="s">
        <v>782</v>
      </c>
      <c r="B181" s="8">
        <v>1</v>
      </c>
      <c r="C181" s="8">
        <v>149762881</v>
      </c>
      <c r="D181" s="8">
        <v>149762881</v>
      </c>
      <c r="E181" s="8" t="s">
        <v>121</v>
      </c>
      <c r="F181" s="8" t="s">
        <v>3101</v>
      </c>
      <c r="G181" s="8" t="s">
        <v>3102</v>
      </c>
      <c r="H181" s="8" t="s">
        <v>97</v>
      </c>
      <c r="I181" s="66" t="s">
        <v>217</v>
      </c>
      <c r="J181" s="66" t="s">
        <v>40</v>
      </c>
      <c r="K181" s="66" t="s">
        <v>3766</v>
      </c>
      <c r="L181" s="66" t="s">
        <v>4173</v>
      </c>
      <c r="M181" s="66" t="s">
        <v>3623</v>
      </c>
      <c r="N181" s="66" t="s">
        <v>3118</v>
      </c>
      <c r="O181" s="8" t="s">
        <v>3213</v>
      </c>
      <c r="P181" s="8" t="s">
        <v>40</v>
      </c>
      <c r="Q181" s="8">
        <v>1</v>
      </c>
      <c r="R181" s="8" t="s">
        <v>40</v>
      </c>
      <c r="S181" s="8" t="s">
        <v>40</v>
      </c>
      <c r="T181" s="8" t="s">
        <v>40</v>
      </c>
      <c r="U181" s="67">
        <v>0.19800000000000001</v>
      </c>
      <c r="V181" s="4">
        <v>1</v>
      </c>
      <c r="W181" s="4">
        <v>3434</v>
      </c>
      <c r="X181" s="67">
        <v>0</v>
      </c>
      <c r="Y181" s="67">
        <v>0.14299999999999999</v>
      </c>
      <c r="Z181" s="4">
        <v>1</v>
      </c>
      <c r="AA181" s="4">
        <v>2603</v>
      </c>
      <c r="AB181" s="67">
        <v>0</v>
      </c>
      <c r="AC181" s="4">
        <v>-0.140981</v>
      </c>
      <c r="AD181" s="4">
        <v>1.4450000000000001</v>
      </c>
    </row>
    <row r="182" spans="1:30" x14ac:dyDescent="0.2">
      <c r="A182" s="8" t="s">
        <v>782</v>
      </c>
      <c r="B182" s="8">
        <v>1</v>
      </c>
      <c r="C182" s="8">
        <v>149762918</v>
      </c>
      <c r="D182" s="8">
        <v>149762918</v>
      </c>
      <c r="E182" s="8" t="s">
        <v>121</v>
      </c>
      <c r="F182" s="8" t="s">
        <v>3108</v>
      </c>
      <c r="G182" s="8" t="s">
        <v>3109</v>
      </c>
      <c r="H182" s="8" t="s">
        <v>97</v>
      </c>
      <c r="I182" s="66" t="s">
        <v>217</v>
      </c>
      <c r="J182" s="66" t="s">
        <v>40</v>
      </c>
      <c r="K182" s="66" t="s">
        <v>4174</v>
      </c>
      <c r="L182" s="66" t="s">
        <v>4175</v>
      </c>
      <c r="M182" s="66" t="s">
        <v>4176</v>
      </c>
      <c r="N182" s="66" t="s">
        <v>3219</v>
      </c>
      <c r="O182" s="8" t="s">
        <v>3220</v>
      </c>
      <c r="P182" s="8" t="s">
        <v>4177</v>
      </c>
      <c r="Q182" s="8">
        <v>1</v>
      </c>
      <c r="R182" s="8" t="s">
        <v>40</v>
      </c>
      <c r="S182" s="8" t="s">
        <v>40</v>
      </c>
      <c r="T182" s="8" t="s">
        <v>40</v>
      </c>
      <c r="U182" s="67">
        <v>0.7</v>
      </c>
      <c r="V182" s="4">
        <v>3436</v>
      </c>
      <c r="W182" s="4">
        <v>3436</v>
      </c>
      <c r="X182" s="67">
        <v>1</v>
      </c>
      <c r="Y182" s="67">
        <v>0.70299999999999996</v>
      </c>
      <c r="Z182" s="4">
        <v>2603</v>
      </c>
      <c r="AA182" s="4">
        <v>2603</v>
      </c>
      <c r="AB182" s="67">
        <v>1</v>
      </c>
      <c r="AC182" s="4">
        <v>-0.19013099999999999</v>
      </c>
      <c r="AD182" s="4">
        <v>1.151</v>
      </c>
    </row>
    <row r="183" spans="1:30" x14ac:dyDescent="0.2">
      <c r="A183" s="8" t="s">
        <v>782</v>
      </c>
      <c r="B183" s="8">
        <v>1</v>
      </c>
      <c r="C183" s="8">
        <v>149762956</v>
      </c>
      <c r="D183" s="8">
        <v>149762956</v>
      </c>
      <c r="E183" s="8" t="s">
        <v>130</v>
      </c>
      <c r="F183" s="8" t="s">
        <v>3108</v>
      </c>
      <c r="G183" s="8" t="s">
        <v>3109</v>
      </c>
      <c r="H183" s="8" t="s">
        <v>97</v>
      </c>
      <c r="I183" s="66" t="s">
        <v>217</v>
      </c>
      <c r="J183" s="66" t="s">
        <v>40</v>
      </c>
      <c r="K183" s="66" t="s">
        <v>4178</v>
      </c>
      <c r="L183" s="66" t="s">
        <v>4179</v>
      </c>
      <c r="M183" s="66" t="s">
        <v>3860</v>
      </c>
      <c r="N183" s="66" t="s">
        <v>3162</v>
      </c>
      <c r="O183" s="8" t="s">
        <v>4180</v>
      </c>
      <c r="P183" s="8" t="s">
        <v>40</v>
      </c>
      <c r="Q183" s="8">
        <v>1</v>
      </c>
      <c r="R183" s="8" t="s">
        <v>40</v>
      </c>
      <c r="S183" s="8" t="s">
        <v>40</v>
      </c>
      <c r="T183" s="8" t="s">
        <v>40</v>
      </c>
      <c r="U183" s="67">
        <v>0.21099999999999999</v>
      </c>
      <c r="V183" s="4">
        <v>2</v>
      </c>
      <c r="W183" s="4">
        <v>3430</v>
      </c>
      <c r="X183" s="67">
        <v>1E-3</v>
      </c>
      <c r="Y183" s="67">
        <v>0.19500000000000001</v>
      </c>
      <c r="Z183" s="4">
        <v>3</v>
      </c>
      <c r="AA183" s="4">
        <v>2597</v>
      </c>
      <c r="AB183" s="67">
        <v>1E-3</v>
      </c>
      <c r="AC183" s="4">
        <v>-0.273424</v>
      </c>
      <c r="AD183" s="4">
        <v>0.76200000000000001</v>
      </c>
    </row>
    <row r="184" spans="1:30" x14ac:dyDescent="0.2">
      <c r="A184" s="8" t="s">
        <v>782</v>
      </c>
      <c r="B184" s="8">
        <v>1</v>
      </c>
      <c r="C184" s="8">
        <v>149762961</v>
      </c>
      <c r="D184" s="8">
        <v>149762961</v>
      </c>
      <c r="E184" s="8" t="s">
        <v>123</v>
      </c>
      <c r="F184" s="8" t="s">
        <v>3108</v>
      </c>
      <c r="G184" s="8" t="s">
        <v>3109</v>
      </c>
      <c r="H184" s="8" t="s">
        <v>97</v>
      </c>
      <c r="I184" s="66" t="s">
        <v>217</v>
      </c>
      <c r="J184" s="66" t="s">
        <v>40</v>
      </c>
      <c r="K184" s="66" t="s">
        <v>485</v>
      </c>
      <c r="L184" s="66" t="s">
        <v>4181</v>
      </c>
      <c r="M184" s="66" t="s">
        <v>3616</v>
      </c>
      <c r="N184" s="66" t="s">
        <v>3887</v>
      </c>
      <c r="O184" s="8" t="s">
        <v>3917</v>
      </c>
      <c r="P184" s="8" t="s">
        <v>4182</v>
      </c>
      <c r="Q184" s="8">
        <v>1</v>
      </c>
      <c r="R184" s="8" t="s">
        <v>40</v>
      </c>
      <c r="S184" s="8" t="s">
        <v>40</v>
      </c>
      <c r="T184" s="8" t="s">
        <v>40</v>
      </c>
      <c r="U184" s="67">
        <v>0.129</v>
      </c>
      <c r="V184" s="4">
        <v>36</v>
      </c>
      <c r="W184" s="4">
        <v>3430</v>
      </c>
      <c r="X184" s="67">
        <v>0.01</v>
      </c>
      <c r="Y184" s="67">
        <v>0.13300000000000001</v>
      </c>
      <c r="Z184" s="4">
        <v>31</v>
      </c>
      <c r="AA184" s="4">
        <v>2597</v>
      </c>
      <c r="AB184" s="67">
        <v>1.2E-2</v>
      </c>
      <c r="AC184" s="4">
        <v>-2.1757559999999998</v>
      </c>
      <c r="AD184" s="4">
        <v>1E-3</v>
      </c>
    </row>
    <row r="185" spans="1:30" x14ac:dyDescent="0.2">
      <c r="A185" s="8" t="s">
        <v>782</v>
      </c>
      <c r="B185" s="8">
        <v>1</v>
      </c>
      <c r="C185" s="8">
        <v>149762977</v>
      </c>
      <c r="D185" s="8">
        <v>149762977</v>
      </c>
      <c r="E185" s="8" t="s">
        <v>127</v>
      </c>
      <c r="F185" s="8" t="s">
        <v>3101</v>
      </c>
      <c r="G185" s="8" t="s">
        <v>3102</v>
      </c>
      <c r="H185" s="8" t="s">
        <v>97</v>
      </c>
      <c r="I185" s="66" t="s">
        <v>217</v>
      </c>
      <c r="J185" s="66" t="s">
        <v>40</v>
      </c>
      <c r="K185" s="66" t="s">
        <v>4183</v>
      </c>
      <c r="L185" s="66" t="s">
        <v>4184</v>
      </c>
      <c r="M185" s="66" t="s">
        <v>4185</v>
      </c>
      <c r="N185" s="66" t="s">
        <v>3207</v>
      </c>
      <c r="O185" s="8" t="s">
        <v>3688</v>
      </c>
      <c r="P185" s="8" t="s">
        <v>40</v>
      </c>
      <c r="Q185" s="8">
        <v>1</v>
      </c>
      <c r="R185" s="8" t="s">
        <v>40</v>
      </c>
      <c r="S185" s="8" t="s">
        <v>40</v>
      </c>
      <c r="T185" s="8" t="s">
        <v>40</v>
      </c>
      <c r="U185" s="67">
        <v>0.16600000000000001</v>
      </c>
      <c r="V185" s="4">
        <v>1</v>
      </c>
      <c r="W185" s="4">
        <v>3430</v>
      </c>
      <c r="X185" s="67">
        <v>0</v>
      </c>
      <c r="Y185" s="67">
        <v>0.187</v>
      </c>
      <c r="Z185" s="4">
        <v>1</v>
      </c>
      <c r="AA185" s="4">
        <v>2597</v>
      </c>
      <c r="AB185" s="67">
        <v>0</v>
      </c>
      <c r="AC185" s="4">
        <v>-0.61919900000000005</v>
      </c>
      <c r="AD185" s="4">
        <v>0.112</v>
      </c>
    </row>
    <row r="186" spans="1:30" x14ac:dyDescent="0.2">
      <c r="A186" s="8" t="s">
        <v>782</v>
      </c>
      <c r="B186" s="8">
        <v>1</v>
      </c>
      <c r="C186" s="8">
        <v>149762990</v>
      </c>
      <c r="D186" s="8">
        <v>149762990</v>
      </c>
      <c r="E186" s="8" t="s">
        <v>121</v>
      </c>
      <c r="F186" s="8" t="s">
        <v>3108</v>
      </c>
      <c r="G186" s="8" t="s">
        <v>3109</v>
      </c>
      <c r="H186" s="8" t="s">
        <v>97</v>
      </c>
      <c r="I186" s="66" t="s">
        <v>217</v>
      </c>
      <c r="J186" s="66" t="s">
        <v>40</v>
      </c>
      <c r="K186" s="66" t="s">
        <v>4186</v>
      </c>
      <c r="L186" s="66" t="s">
        <v>4187</v>
      </c>
      <c r="M186" s="66" t="s">
        <v>4188</v>
      </c>
      <c r="N186" s="66" t="s">
        <v>3141</v>
      </c>
      <c r="O186" s="8" t="s">
        <v>3142</v>
      </c>
      <c r="P186" s="8" t="s">
        <v>40</v>
      </c>
      <c r="Q186" s="8">
        <v>1</v>
      </c>
      <c r="R186" s="8" t="s">
        <v>40</v>
      </c>
      <c r="S186" s="8" t="s">
        <v>40</v>
      </c>
      <c r="T186" s="8" t="s">
        <v>40</v>
      </c>
      <c r="U186" s="67">
        <v>0.16600000000000001</v>
      </c>
      <c r="V186" s="4">
        <v>1</v>
      </c>
      <c r="W186" s="4">
        <v>3430</v>
      </c>
      <c r="X186" s="67">
        <v>0</v>
      </c>
      <c r="Y186" s="67">
        <v>0</v>
      </c>
      <c r="Z186" s="4">
        <v>0</v>
      </c>
      <c r="AA186" s="4">
        <v>2597</v>
      </c>
      <c r="AB186" s="67">
        <v>0</v>
      </c>
      <c r="AC186" s="4">
        <v>2.3716140000000001</v>
      </c>
      <c r="AD186" s="4">
        <v>18.64</v>
      </c>
    </row>
    <row r="187" spans="1:30" x14ac:dyDescent="0.2">
      <c r="A187" s="8" t="s">
        <v>782</v>
      </c>
      <c r="B187" s="8">
        <v>1</v>
      </c>
      <c r="C187" s="8">
        <v>149763003</v>
      </c>
      <c r="D187" s="8">
        <v>149763003</v>
      </c>
      <c r="E187" s="8" t="s">
        <v>130</v>
      </c>
      <c r="F187" s="8" t="s">
        <v>3108</v>
      </c>
      <c r="G187" s="8" t="s">
        <v>3109</v>
      </c>
      <c r="H187" s="8" t="s">
        <v>97</v>
      </c>
      <c r="I187" s="66" t="s">
        <v>217</v>
      </c>
      <c r="J187" s="66" t="s">
        <v>40</v>
      </c>
      <c r="K187" s="66" t="s">
        <v>4189</v>
      </c>
      <c r="L187" s="66" t="s">
        <v>4190</v>
      </c>
      <c r="M187" s="66" t="s">
        <v>4191</v>
      </c>
      <c r="N187" s="66" t="s">
        <v>4192</v>
      </c>
      <c r="O187" s="8" t="s">
        <v>4193</v>
      </c>
      <c r="P187" s="8" t="s">
        <v>4194</v>
      </c>
      <c r="Q187" s="8">
        <v>1</v>
      </c>
      <c r="R187" s="8" t="s">
        <v>40</v>
      </c>
      <c r="S187" s="8" t="s">
        <v>40</v>
      </c>
      <c r="T187" s="8" t="s">
        <v>40</v>
      </c>
      <c r="U187" s="67">
        <v>0.18</v>
      </c>
      <c r="V187" s="4">
        <v>22</v>
      </c>
      <c r="W187" s="4">
        <v>3430</v>
      </c>
      <c r="X187" s="67">
        <v>6.0000000000000001E-3</v>
      </c>
      <c r="Y187" s="67">
        <v>0.17499999999999999</v>
      </c>
      <c r="Z187" s="4">
        <v>6</v>
      </c>
      <c r="AA187" s="4">
        <v>2597</v>
      </c>
      <c r="AB187" s="67">
        <v>2E-3</v>
      </c>
      <c r="AC187" s="4">
        <v>3.484788</v>
      </c>
      <c r="AD187" s="4">
        <v>23.1</v>
      </c>
    </row>
    <row r="188" spans="1:30" x14ac:dyDescent="0.2">
      <c r="A188" s="8" t="s">
        <v>782</v>
      </c>
      <c r="B188" s="8">
        <v>1</v>
      </c>
      <c r="C188" s="8">
        <v>149763011</v>
      </c>
      <c r="D188" s="8">
        <v>149763011</v>
      </c>
      <c r="E188" s="8" t="s">
        <v>121</v>
      </c>
      <c r="F188" s="8" t="s">
        <v>3108</v>
      </c>
      <c r="G188" s="8" t="s">
        <v>3109</v>
      </c>
      <c r="H188" s="8" t="s">
        <v>97</v>
      </c>
      <c r="I188" s="66" t="s">
        <v>217</v>
      </c>
      <c r="J188" s="66" t="s">
        <v>40</v>
      </c>
      <c r="K188" s="66" t="s">
        <v>4195</v>
      </c>
      <c r="L188" s="66" t="s">
        <v>4196</v>
      </c>
      <c r="M188" s="66" t="s">
        <v>4197</v>
      </c>
      <c r="N188" s="66" t="s">
        <v>3141</v>
      </c>
      <c r="O188" s="8" t="s">
        <v>3142</v>
      </c>
      <c r="P188" s="8" t="s">
        <v>40</v>
      </c>
      <c r="Q188" s="8">
        <v>1</v>
      </c>
      <c r="R188" s="8" t="s">
        <v>40</v>
      </c>
      <c r="S188" s="8" t="s">
        <v>40</v>
      </c>
      <c r="T188" s="8" t="s">
        <v>40</v>
      </c>
      <c r="U188" s="67">
        <v>0.17399999999999999</v>
      </c>
      <c r="V188" s="4">
        <v>3</v>
      </c>
      <c r="W188" s="4">
        <v>3430</v>
      </c>
      <c r="X188" s="67">
        <v>1E-3</v>
      </c>
      <c r="Y188" s="67">
        <v>0</v>
      </c>
      <c r="Z188" s="4">
        <v>0</v>
      </c>
      <c r="AA188" s="4">
        <v>2597</v>
      </c>
      <c r="AB188" s="67">
        <v>0</v>
      </c>
      <c r="AC188" s="4">
        <v>3.7728320000000002</v>
      </c>
      <c r="AD188" s="4">
        <v>23.4</v>
      </c>
    </row>
    <row r="189" spans="1:30" x14ac:dyDescent="0.2">
      <c r="A189" s="8" t="s">
        <v>782</v>
      </c>
      <c r="B189" s="8">
        <v>1</v>
      </c>
      <c r="C189" s="8">
        <v>149763017</v>
      </c>
      <c r="D189" s="8">
        <v>149763021</v>
      </c>
      <c r="E189" s="8" t="s">
        <v>4198</v>
      </c>
      <c r="F189" s="8" t="s">
        <v>4199</v>
      </c>
      <c r="G189" s="8" t="s">
        <v>3109</v>
      </c>
      <c r="H189" s="8" t="s">
        <v>97</v>
      </c>
      <c r="I189" s="66" t="s">
        <v>217</v>
      </c>
      <c r="J189" s="66" t="s">
        <v>40</v>
      </c>
      <c r="K189" s="66" t="s">
        <v>4200</v>
      </c>
      <c r="L189" s="66" t="s">
        <v>4201</v>
      </c>
      <c r="M189" s="66" t="s">
        <v>4202</v>
      </c>
      <c r="N189" s="66" t="s">
        <v>4203</v>
      </c>
      <c r="O189" s="8" t="s">
        <v>4204</v>
      </c>
      <c r="P189" s="8" t="s">
        <v>40</v>
      </c>
      <c r="Q189" s="8">
        <v>1</v>
      </c>
      <c r="R189" s="8" t="s">
        <v>40</v>
      </c>
      <c r="S189" s="8" t="s">
        <v>40</v>
      </c>
      <c r="T189" s="8" t="s">
        <v>40</v>
      </c>
      <c r="U189" s="67">
        <v>0.14699999999999999</v>
      </c>
      <c r="V189" s="4">
        <v>7</v>
      </c>
      <c r="W189" s="4">
        <v>3438</v>
      </c>
      <c r="X189" s="67">
        <v>2E-3</v>
      </c>
      <c r="Y189" s="67">
        <v>0.129</v>
      </c>
      <c r="Z189" s="4">
        <v>1</v>
      </c>
      <c r="AA189" s="4">
        <v>2609</v>
      </c>
      <c r="AB189" s="67">
        <v>0</v>
      </c>
      <c r="AC189" s="4">
        <v>-0.35983199999999999</v>
      </c>
      <c r="AD189" s="4">
        <v>0.48299999999999998</v>
      </c>
    </row>
    <row r="190" spans="1:30" x14ac:dyDescent="0.2">
      <c r="A190" s="8" t="s">
        <v>782</v>
      </c>
      <c r="B190" s="8">
        <v>1</v>
      </c>
      <c r="C190" s="8">
        <v>149763035</v>
      </c>
      <c r="D190" s="8">
        <v>149763035</v>
      </c>
      <c r="E190" s="8" t="s">
        <v>121</v>
      </c>
      <c r="F190" s="8" t="s">
        <v>3108</v>
      </c>
      <c r="G190" s="8" t="s">
        <v>3109</v>
      </c>
      <c r="H190" s="8" t="s">
        <v>97</v>
      </c>
      <c r="I190" s="66" t="s">
        <v>217</v>
      </c>
      <c r="J190" s="66" t="s">
        <v>40</v>
      </c>
      <c r="K190" s="66" t="s">
        <v>4205</v>
      </c>
      <c r="L190" s="66" t="s">
        <v>4206</v>
      </c>
      <c r="M190" s="66" t="s">
        <v>4207</v>
      </c>
      <c r="N190" s="66" t="s">
        <v>3141</v>
      </c>
      <c r="O190" s="8" t="s">
        <v>3142</v>
      </c>
      <c r="P190" s="8" t="s">
        <v>40</v>
      </c>
      <c r="Q190" s="8">
        <v>1</v>
      </c>
      <c r="R190" s="8" t="s">
        <v>40</v>
      </c>
      <c r="S190" s="8" t="s">
        <v>40</v>
      </c>
      <c r="T190" s="8" t="s">
        <v>40</v>
      </c>
      <c r="U190" s="67">
        <v>0.16900000000000001</v>
      </c>
      <c r="V190" s="4">
        <v>10</v>
      </c>
      <c r="W190" s="4">
        <v>3436</v>
      </c>
      <c r="X190" s="67">
        <v>3.0000000000000001E-3</v>
      </c>
      <c r="Y190" s="67">
        <v>0.185</v>
      </c>
      <c r="Z190" s="4">
        <v>14</v>
      </c>
      <c r="AA190" s="4">
        <v>2609</v>
      </c>
      <c r="AB190" s="67">
        <v>5.0000000000000001E-3</v>
      </c>
      <c r="AC190" s="4">
        <v>0.99034800000000001</v>
      </c>
      <c r="AD190" s="4">
        <v>10.61</v>
      </c>
    </row>
    <row r="191" spans="1:30" x14ac:dyDescent="0.2">
      <c r="A191" s="8" t="s">
        <v>782</v>
      </c>
      <c r="B191" s="8">
        <v>1</v>
      </c>
      <c r="C191" s="8">
        <v>149763048</v>
      </c>
      <c r="D191" s="8">
        <v>149763048</v>
      </c>
      <c r="E191" s="8" t="s">
        <v>121</v>
      </c>
      <c r="F191" s="8" t="s">
        <v>3108</v>
      </c>
      <c r="G191" s="8" t="s">
        <v>3109</v>
      </c>
      <c r="H191" s="8" t="s">
        <v>97</v>
      </c>
      <c r="I191" s="66" t="s">
        <v>217</v>
      </c>
      <c r="J191" s="66" t="s">
        <v>40</v>
      </c>
      <c r="K191" s="66" t="s">
        <v>3353</v>
      </c>
      <c r="L191" s="66" t="s">
        <v>4208</v>
      </c>
      <c r="M191" s="66" t="s">
        <v>4209</v>
      </c>
      <c r="N191" s="66" t="s">
        <v>3112</v>
      </c>
      <c r="O191" s="8" t="s">
        <v>3140</v>
      </c>
      <c r="P191" s="8" t="s">
        <v>4210</v>
      </c>
      <c r="Q191" s="8">
        <v>1</v>
      </c>
      <c r="R191" s="8" t="s">
        <v>40</v>
      </c>
      <c r="S191" s="8" t="s">
        <v>40</v>
      </c>
      <c r="T191" s="8" t="s">
        <v>40</v>
      </c>
      <c r="U191" s="67">
        <v>0.17</v>
      </c>
      <c r="V191" s="4">
        <v>12</v>
      </c>
      <c r="W191" s="4">
        <v>3436</v>
      </c>
      <c r="X191" s="67">
        <v>3.0000000000000001E-3</v>
      </c>
      <c r="Y191" s="67">
        <v>0.17699999999999999</v>
      </c>
      <c r="Z191" s="4">
        <v>8</v>
      </c>
      <c r="AA191" s="4">
        <v>2609</v>
      </c>
      <c r="AB191" s="67">
        <v>3.0000000000000001E-3</v>
      </c>
      <c r="AC191" s="4">
        <v>-0.22589200000000001</v>
      </c>
      <c r="AD191" s="4">
        <v>0.96799999999999997</v>
      </c>
    </row>
    <row r="192" spans="1:30" x14ac:dyDescent="0.2">
      <c r="A192" s="8" t="s">
        <v>782</v>
      </c>
      <c r="B192" s="8">
        <v>1</v>
      </c>
      <c r="C192" s="8">
        <v>149763050</v>
      </c>
      <c r="D192" s="8">
        <v>149763050</v>
      </c>
      <c r="E192" s="8" t="s">
        <v>123</v>
      </c>
      <c r="F192" s="8" t="s">
        <v>3108</v>
      </c>
      <c r="G192" s="8" t="s">
        <v>3109</v>
      </c>
      <c r="H192" s="8" t="s">
        <v>97</v>
      </c>
      <c r="I192" s="66" t="s">
        <v>217</v>
      </c>
      <c r="J192" s="66" t="s">
        <v>40</v>
      </c>
      <c r="K192" s="66" t="s">
        <v>4211</v>
      </c>
      <c r="L192" s="66" t="s">
        <v>4212</v>
      </c>
      <c r="M192" s="66" t="s">
        <v>4021</v>
      </c>
      <c r="N192" s="66" t="s">
        <v>4213</v>
      </c>
      <c r="O192" s="8" t="s">
        <v>4214</v>
      </c>
      <c r="P192" s="8" t="s">
        <v>40</v>
      </c>
      <c r="Q192" s="8">
        <v>1</v>
      </c>
      <c r="R192" s="8" t="s">
        <v>40</v>
      </c>
      <c r="S192" s="8" t="s">
        <v>40</v>
      </c>
      <c r="T192" s="8" t="s">
        <v>40</v>
      </c>
      <c r="U192" s="67">
        <v>0.17799999999999999</v>
      </c>
      <c r="V192" s="4">
        <v>9</v>
      </c>
      <c r="W192" s="4">
        <v>3436</v>
      </c>
      <c r="X192" s="67">
        <v>3.0000000000000001E-3</v>
      </c>
      <c r="Y192" s="67">
        <v>0.17</v>
      </c>
      <c r="Z192" s="4">
        <v>6</v>
      </c>
      <c r="AA192" s="4">
        <v>2609</v>
      </c>
      <c r="AB192" s="67">
        <v>2E-3</v>
      </c>
      <c r="AC192" s="4">
        <v>-0.29774899999999999</v>
      </c>
      <c r="AD192" s="4">
        <v>0.67200000000000004</v>
      </c>
    </row>
    <row r="193" spans="1:30" x14ac:dyDescent="0.2">
      <c r="A193" s="8" t="s">
        <v>782</v>
      </c>
      <c r="B193" s="8">
        <v>1</v>
      </c>
      <c r="C193" s="8">
        <v>149763056</v>
      </c>
      <c r="D193" s="8">
        <v>149763056</v>
      </c>
      <c r="E193" s="8" t="s">
        <v>130</v>
      </c>
      <c r="F193" s="8" t="s">
        <v>3108</v>
      </c>
      <c r="G193" s="8" t="s">
        <v>3109</v>
      </c>
      <c r="H193" s="8" t="s">
        <v>97</v>
      </c>
      <c r="I193" s="66" t="s">
        <v>217</v>
      </c>
      <c r="J193" s="66" t="s">
        <v>40</v>
      </c>
      <c r="K193" s="66" t="s">
        <v>4215</v>
      </c>
      <c r="L193" s="66" t="s">
        <v>4216</v>
      </c>
      <c r="M193" s="66" t="s">
        <v>4217</v>
      </c>
      <c r="N193" s="66" t="s">
        <v>3334</v>
      </c>
      <c r="O193" s="8" t="s">
        <v>3531</v>
      </c>
      <c r="P193" s="8" t="s">
        <v>40</v>
      </c>
      <c r="Q193" s="8">
        <v>1</v>
      </c>
      <c r="R193" s="8" t="s">
        <v>40</v>
      </c>
      <c r="S193" s="8" t="s">
        <v>40</v>
      </c>
      <c r="T193" s="8" t="s">
        <v>40</v>
      </c>
      <c r="U193" s="67">
        <v>0.374</v>
      </c>
      <c r="V193" s="4">
        <v>1</v>
      </c>
      <c r="W193" s="4">
        <v>3436</v>
      </c>
      <c r="X193" s="67">
        <v>0</v>
      </c>
      <c r="Y193" s="67">
        <v>0</v>
      </c>
      <c r="Z193" s="4">
        <v>0</v>
      </c>
      <c r="AA193" s="4">
        <v>2609</v>
      </c>
      <c r="AB193" s="67">
        <v>0</v>
      </c>
      <c r="AC193" s="4">
        <v>-0.52915199999999996</v>
      </c>
      <c r="AD193" s="4">
        <v>0.186</v>
      </c>
    </row>
    <row r="194" spans="1:30" x14ac:dyDescent="0.2">
      <c r="A194" s="8" t="s">
        <v>782</v>
      </c>
      <c r="B194" s="8">
        <v>1</v>
      </c>
      <c r="C194" s="8">
        <v>149763063</v>
      </c>
      <c r="D194" s="8">
        <v>149763063</v>
      </c>
      <c r="E194" s="8" t="s">
        <v>123</v>
      </c>
      <c r="F194" s="8" t="s">
        <v>3108</v>
      </c>
      <c r="G194" s="8" t="s">
        <v>3109</v>
      </c>
      <c r="H194" s="8" t="s">
        <v>97</v>
      </c>
      <c r="I194" s="66" t="s">
        <v>217</v>
      </c>
      <c r="J194" s="66" t="s">
        <v>40</v>
      </c>
      <c r="K194" s="66" t="s">
        <v>3347</v>
      </c>
      <c r="L194" s="66" t="s">
        <v>4218</v>
      </c>
      <c r="M194" s="66" t="s">
        <v>4219</v>
      </c>
      <c r="N194" s="66" t="s">
        <v>3348</v>
      </c>
      <c r="O194" s="8" t="s">
        <v>4220</v>
      </c>
      <c r="P194" s="8" t="s">
        <v>4221</v>
      </c>
      <c r="Q194" s="8">
        <v>1</v>
      </c>
      <c r="R194" s="8" t="s">
        <v>40</v>
      </c>
      <c r="S194" s="8" t="s">
        <v>40</v>
      </c>
      <c r="T194" s="8" t="s">
        <v>40</v>
      </c>
      <c r="U194" s="67">
        <v>0.16700000000000001</v>
      </c>
      <c r="V194" s="4">
        <v>6</v>
      </c>
      <c r="W194" s="4">
        <v>3436</v>
      </c>
      <c r="X194" s="67">
        <v>2E-3</v>
      </c>
      <c r="Y194" s="67">
        <v>0.16</v>
      </c>
      <c r="Z194" s="4">
        <v>3</v>
      </c>
      <c r="AA194" s="4">
        <v>2609</v>
      </c>
      <c r="AB194" s="67">
        <v>1E-3</v>
      </c>
      <c r="AC194" s="4">
        <v>-1.8107759999999999</v>
      </c>
      <c r="AD194" s="4">
        <v>2E-3</v>
      </c>
    </row>
    <row r="195" spans="1:30" x14ac:dyDescent="0.2">
      <c r="A195" s="8" t="s">
        <v>782</v>
      </c>
      <c r="B195" s="8">
        <v>1</v>
      </c>
      <c r="C195" s="8">
        <v>149763070</v>
      </c>
      <c r="D195" s="8">
        <v>149763070</v>
      </c>
      <c r="E195" s="8" t="s">
        <v>121</v>
      </c>
      <c r="F195" s="8" t="s">
        <v>3101</v>
      </c>
      <c r="G195" s="8" t="s">
        <v>3102</v>
      </c>
      <c r="H195" s="8" t="s">
        <v>97</v>
      </c>
      <c r="I195" s="66" t="s">
        <v>217</v>
      </c>
      <c r="J195" s="66" t="s">
        <v>40</v>
      </c>
      <c r="K195" s="66" t="s">
        <v>3760</v>
      </c>
      <c r="L195" s="66" t="s">
        <v>3355</v>
      </c>
      <c r="M195" s="66" t="s">
        <v>436</v>
      </c>
      <c r="N195" s="66" t="s">
        <v>130</v>
      </c>
      <c r="O195" s="8" t="s">
        <v>3155</v>
      </c>
      <c r="P195" s="8" t="s">
        <v>4222</v>
      </c>
      <c r="Q195" s="8">
        <v>1</v>
      </c>
      <c r="R195" s="8" t="s">
        <v>40</v>
      </c>
      <c r="S195" s="8" t="s">
        <v>40</v>
      </c>
      <c r="T195" s="8" t="s">
        <v>40</v>
      </c>
      <c r="U195" s="67">
        <v>0.14399999999999999</v>
      </c>
      <c r="V195" s="4">
        <v>2</v>
      </c>
      <c r="W195" s="4">
        <v>3436</v>
      </c>
      <c r="X195" s="67">
        <v>1E-3</v>
      </c>
      <c r="Y195" s="67">
        <v>0.14799999999999999</v>
      </c>
      <c r="Z195" s="4">
        <v>1</v>
      </c>
      <c r="AA195" s="4">
        <v>2609</v>
      </c>
      <c r="AB195" s="67">
        <v>0</v>
      </c>
      <c r="AC195" s="4">
        <v>0.72174300000000002</v>
      </c>
      <c r="AD195" s="4">
        <v>8.9689999999999994</v>
      </c>
    </row>
    <row r="196" spans="1:30" x14ac:dyDescent="0.2">
      <c r="A196" s="8" t="s">
        <v>782</v>
      </c>
      <c r="B196" s="8">
        <v>1</v>
      </c>
      <c r="C196" s="8">
        <v>149783504</v>
      </c>
      <c r="D196" s="8">
        <v>149783504</v>
      </c>
      <c r="E196" s="8" t="s">
        <v>127</v>
      </c>
      <c r="F196" s="8" t="s">
        <v>3101</v>
      </c>
      <c r="G196" s="8" t="s">
        <v>3102</v>
      </c>
      <c r="H196" s="8" t="s">
        <v>93</v>
      </c>
      <c r="I196" s="66" t="s">
        <v>149</v>
      </c>
      <c r="J196" s="66" t="s">
        <v>40</v>
      </c>
      <c r="K196" s="66" t="s">
        <v>518</v>
      </c>
      <c r="L196" s="66" t="s">
        <v>348</v>
      </c>
      <c r="M196" s="66" t="s">
        <v>4223</v>
      </c>
      <c r="N196" s="66" t="s">
        <v>3107</v>
      </c>
      <c r="O196" s="8" t="s">
        <v>4224</v>
      </c>
      <c r="P196" s="8" t="s">
        <v>4225</v>
      </c>
      <c r="Q196" s="8">
        <v>-1</v>
      </c>
      <c r="R196" s="8">
        <v>6.949892771</v>
      </c>
      <c r="S196" s="8">
        <v>-0.52631720000000004</v>
      </c>
      <c r="T196" s="8">
        <v>6.4235755709999998</v>
      </c>
      <c r="U196" s="67">
        <v>0.159</v>
      </c>
      <c r="V196" s="4">
        <v>27</v>
      </c>
      <c r="W196" s="4">
        <v>3427</v>
      </c>
      <c r="X196" s="67">
        <v>8.0000000000000002E-3</v>
      </c>
      <c r="Y196" s="67">
        <v>0.154</v>
      </c>
      <c r="Z196" s="4">
        <v>17</v>
      </c>
      <c r="AA196" s="4">
        <v>2596</v>
      </c>
      <c r="AB196" s="67">
        <v>7.0000000000000001E-3</v>
      </c>
      <c r="AC196" s="4">
        <v>0.61597500000000005</v>
      </c>
      <c r="AD196" s="4">
        <v>8.266</v>
      </c>
    </row>
    <row r="197" spans="1:30" x14ac:dyDescent="0.2">
      <c r="A197" s="8" t="s">
        <v>782</v>
      </c>
      <c r="B197" s="8">
        <v>1</v>
      </c>
      <c r="C197" s="8">
        <v>149783508</v>
      </c>
      <c r="D197" s="8">
        <v>149783508</v>
      </c>
      <c r="E197" s="8" t="s">
        <v>130</v>
      </c>
      <c r="F197" s="8" t="s">
        <v>3108</v>
      </c>
      <c r="G197" s="8" t="s">
        <v>3109</v>
      </c>
      <c r="H197" s="8" t="s">
        <v>93</v>
      </c>
      <c r="I197" s="66" t="s">
        <v>149</v>
      </c>
      <c r="J197" s="66" t="s">
        <v>40</v>
      </c>
      <c r="K197" s="66" t="s">
        <v>425</v>
      </c>
      <c r="L197" s="66" t="s">
        <v>3484</v>
      </c>
      <c r="M197" s="66" t="s">
        <v>4031</v>
      </c>
      <c r="N197" s="66" t="s">
        <v>4004</v>
      </c>
      <c r="O197" s="8" t="s">
        <v>4109</v>
      </c>
      <c r="P197" s="8" t="s">
        <v>40</v>
      </c>
      <c r="Q197" s="8">
        <v>-1</v>
      </c>
      <c r="R197" s="8" t="s">
        <v>40</v>
      </c>
      <c r="S197" s="8" t="s">
        <v>40</v>
      </c>
      <c r="T197" s="8" t="s">
        <v>40</v>
      </c>
      <c r="U197" s="67">
        <v>0</v>
      </c>
      <c r="V197" s="4">
        <v>0</v>
      </c>
      <c r="W197" s="4">
        <v>3427</v>
      </c>
      <c r="X197" s="67">
        <v>0</v>
      </c>
      <c r="Y197" s="67">
        <v>0.161</v>
      </c>
      <c r="Z197" s="4">
        <v>1</v>
      </c>
      <c r="AA197" s="4">
        <v>2596</v>
      </c>
      <c r="AB197" s="67">
        <v>0</v>
      </c>
      <c r="AC197" s="4">
        <v>5.343038</v>
      </c>
      <c r="AD197" s="4">
        <v>25.9</v>
      </c>
    </row>
    <row r="198" spans="1:30" x14ac:dyDescent="0.2">
      <c r="A198" s="8" t="s">
        <v>782</v>
      </c>
      <c r="B198" s="8">
        <v>1</v>
      </c>
      <c r="C198" s="8">
        <v>149783519</v>
      </c>
      <c r="D198" s="8">
        <v>149783519</v>
      </c>
      <c r="E198" s="8" t="s">
        <v>121</v>
      </c>
      <c r="F198" s="8" t="s">
        <v>3101</v>
      </c>
      <c r="G198" s="8" t="s">
        <v>3102</v>
      </c>
      <c r="H198" s="8" t="s">
        <v>93</v>
      </c>
      <c r="I198" s="66" t="s">
        <v>149</v>
      </c>
      <c r="J198" s="66" t="s">
        <v>40</v>
      </c>
      <c r="K198" s="66" t="s">
        <v>3874</v>
      </c>
      <c r="L198" s="66" t="s">
        <v>3853</v>
      </c>
      <c r="M198" s="66" t="s">
        <v>3854</v>
      </c>
      <c r="N198" s="66" t="s">
        <v>130</v>
      </c>
      <c r="O198" s="8" t="s">
        <v>3506</v>
      </c>
      <c r="P198" s="8" t="s">
        <v>4226</v>
      </c>
      <c r="Q198" s="8">
        <v>-1</v>
      </c>
      <c r="R198" s="8" t="s">
        <v>40</v>
      </c>
      <c r="S198" s="8" t="s">
        <v>40</v>
      </c>
      <c r="T198" s="8" t="s">
        <v>40</v>
      </c>
      <c r="U198" s="67">
        <v>0.13100000000000001</v>
      </c>
      <c r="V198" s="4">
        <v>1</v>
      </c>
      <c r="W198" s="4">
        <v>3432</v>
      </c>
      <c r="X198" s="67">
        <v>0</v>
      </c>
      <c r="Y198" s="67">
        <v>0</v>
      </c>
      <c r="Z198" s="4">
        <v>0</v>
      </c>
      <c r="AA198" s="4">
        <v>2600</v>
      </c>
      <c r="AB198" s="67">
        <v>0</v>
      </c>
      <c r="AC198" s="4">
        <v>1.6059E-2</v>
      </c>
      <c r="AD198" s="4">
        <v>2.742</v>
      </c>
    </row>
    <row r="199" spans="1:30" x14ac:dyDescent="0.2">
      <c r="A199" s="8" t="s">
        <v>782</v>
      </c>
      <c r="B199" s="8">
        <v>1</v>
      </c>
      <c r="C199" s="8">
        <v>149783524</v>
      </c>
      <c r="D199" s="8">
        <v>149783524</v>
      </c>
      <c r="E199" s="8" t="s">
        <v>130</v>
      </c>
      <c r="F199" s="8" t="s">
        <v>3108</v>
      </c>
      <c r="G199" s="8" t="s">
        <v>3109</v>
      </c>
      <c r="H199" s="8" t="s">
        <v>93</v>
      </c>
      <c r="I199" s="66" t="s">
        <v>149</v>
      </c>
      <c r="J199" s="66" t="s">
        <v>40</v>
      </c>
      <c r="K199" s="66" t="s">
        <v>3599</v>
      </c>
      <c r="L199" s="66" t="s">
        <v>4197</v>
      </c>
      <c r="M199" s="66" t="s">
        <v>3857</v>
      </c>
      <c r="N199" s="66" t="s">
        <v>3244</v>
      </c>
      <c r="O199" s="8" t="s">
        <v>3245</v>
      </c>
      <c r="P199" s="8" t="s">
        <v>40</v>
      </c>
      <c r="Q199" s="8">
        <v>-1</v>
      </c>
      <c r="R199" s="8" t="s">
        <v>40</v>
      </c>
      <c r="S199" s="8" t="s">
        <v>40</v>
      </c>
      <c r="T199" s="8" t="s">
        <v>40</v>
      </c>
      <c r="U199" s="67">
        <v>0</v>
      </c>
      <c r="V199" s="4">
        <v>0</v>
      </c>
      <c r="W199" s="4">
        <v>3432</v>
      </c>
      <c r="X199" s="67">
        <v>0</v>
      </c>
      <c r="Y199" s="67">
        <v>0.20499999999999999</v>
      </c>
      <c r="Z199" s="4">
        <v>1</v>
      </c>
      <c r="AA199" s="4">
        <v>2600</v>
      </c>
      <c r="AB199" s="67">
        <v>0</v>
      </c>
      <c r="AC199" s="4">
        <v>4.3480660000000002</v>
      </c>
      <c r="AD199" s="4">
        <v>24.1</v>
      </c>
    </row>
    <row r="200" spans="1:30" x14ac:dyDescent="0.2">
      <c r="A200" s="8" t="s">
        <v>782</v>
      </c>
      <c r="B200" s="8">
        <v>1</v>
      </c>
      <c r="C200" s="8">
        <v>149783531</v>
      </c>
      <c r="D200" s="8">
        <v>149783531</v>
      </c>
      <c r="E200" s="8" t="s">
        <v>121</v>
      </c>
      <c r="F200" s="8" t="s">
        <v>3101</v>
      </c>
      <c r="G200" s="8" t="s">
        <v>3102</v>
      </c>
      <c r="H200" s="8" t="s">
        <v>93</v>
      </c>
      <c r="I200" s="66" t="s">
        <v>149</v>
      </c>
      <c r="J200" s="66" t="s">
        <v>40</v>
      </c>
      <c r="K200" s="66" t="s">
        <v>4025</v>
      </c>
      <c r="L200" s="66" t="s">
        <v>4188</v>
      </c>
      <c r="M200" s="66" t="s">
        <v>4030</v>
      </c>
      <c r="N200" s="66" t="s">
        <v>130</v>
      </c>
      <c r="O200" s="8" t="s">
        <v>3506</v>
      </c>
      <c r="P200" s="8" t="s">
        <v>4227</v>
      </c>
      <c r="Q200" s="8">
        <v>-1</v>
      </c>
      <c r="R200" s="8" t="s">
        <v>40</v>
      </c>
      <c r="S200" s="8" t="s">
        <v>40</v>
      </c>
      <c r="T200" s="8" t="s">
        <v>40</v>
      </c>
      <c r="U200" s="67">
        <v>0.128</v>
      </c>
      <c r="V200" s="4">
        <v>1</v>
      </c>
      <c r="W200" s="4">
        <v>3432</v>
      </c>
      <c r="X200" s="67">
        <v>0</v>
      </c>
      <c r="Y200" s="67">
        <v>0.17599999999999999</v>
      </c>
      <c r="Z200" s="4">
        <v>3</v>
      </c>
      <c r="AA200" s="4">
        <v>2600</v>
      </c>
      <c r="AB200" s="67">
        <v>1E-3</v>
      </c>
      <c r="AC200" s="4">
        <v>0.45626800000000001</v>
      </c>
      <c r="AD200" s="4">
        <v>7.0869999999999997</v>
      </c>
    </row>
    <row r="201" spans="1:30" x14ac:dyDescent="0.2">
      <c r="A201" s="8" t="s">
        <v>782</v>
      </c>
      <c r="B201" s="8">
        <v>1</v>
      </c>
      <c r="C201" s="8">
        <v>149783540</v>
      </c>
      <c r="D201" s="8">
        <v>149783540</v>
      </c>
      <c r="E201" s="8" t="s">
        <v>123</v>
      </c>
      <c r="F201" s="8" t="s">
        <v>3101</v>
      </c>
      <c r="G201" s="8" t="s">
        <v>3102</v>
      </c>
      <c r="H201" s="8" t="s">
        <v>93</v>
      </c>
      <c r="I201" s="66" t="s">
        <v>149</v>
      </c>
      <c r="J201" s="66" t="s">
        <v>40</v>
      </c>
      <c r="K201" s="66" t="s">
        <v>4228</v>
      </c>
      <c r="L201" s="66" t="s">
        <v>4229</v>
      </c>
      <c r="M201" s="66" t="s">
        <v>528</v>
      </c>
      <c r="N201" s="66" t="s">
        <v>3107</v>
      </c>
      <c r="O201" s="8" t="s">
        <v>4230</v>
      </c>
      <c r="P201" s="8" t="s">
        <v>4231</v>
      </c>
      <c r="Q201" s="8">
        <v>-1</v>
      </c>
      <c r="R201" s="8" t="s">
        <v>40</v>
      </c>
      <c r="S201" s="8" t="s">
        <v>40</v>
      </c>
      <c r="T201" s="8" t="s">
        <v>40</v>
      </c>
      <c r="U201" s="67">
        <v>0.23699999999999999</v>
      </c>
      <c r="V201" s="4">
        <v>1</v>
      </c>
      <c r="W201" s="4">
        <v>3432</v>
      </c>
      <c r="X201" s="67">
        <v>0</v>
      </c>
      <c r="Y201" s="67">
        <v>0</v>
      </c>
      <c r="Z201" s="4">
        <v>0</v>
      </c>
      <c r="AA201" s="4">
        <v>2600</v>
      </c>
      <c r="AB201" s="67">
        <v>0</v>
      </c>
      <c r="AC201" s="4">
        <v>0.80242100000000005</v>
      </c>
      <c r="AD201" s="4">
        <v>9.4789999999999992</v>
      </c>
    </row>
    <row r="202" spans="1:30" x14ac:dyDescent="0.2">
      <c r="A202" s="8" t="s">
        <v>782</v>
      </c>
      <c r="B202" s="8">
        <v>1</v>
      </c>
      <c r="C202" s="8">
        <v>149783545</v>
      </c>
      <c r="D202" s="8">
        <v>149783545</v>
      </c>
      <c r="E202" s="8" t="s">
        <v>130</v>
      </c>
      <c r="F202" s="8" t="s">
        <v>3108</v>
      </c>
      <c r="G202" s="8" t="s">
        <v>3109</v>
      </c>
      <c r="H202" s="8" t="s">
        <v>93</v>
      </c>
      <c r="I202" s="66" t="s">
        <v>149</v>
      </c>
      <c r="J202" s="66" t="s">
        <v>40</v>
      </c>
      <c r="K202" s="66" t="s">
        <v>3608</v>
      </c>
      <c r="L202" s="66" t="s">
        <v>4232</v>
      </c>
      <c r="M202" s="66" t="s">
        <v>3684</v>
      </c>
      <c r="N202" s="66" t="s">
        <v>3168</v>
      </c>
      <c r="O202" s="8" t="s">
        <v>3169</v>
      </c>
      <c r="P202" s="8" t="s">
        <v>40</v>
      </c>
      <c r="Q202" s="8">
        <v>-1</v>
      </c>
      <c r="R202" s="8" t="s">
        <v>40</v>
      </c>
      <c r="S202" s="8" t="s">
        <v>40</v>
      </c>
      <c r="T202" s="8" t="s">
        <v>40</v>
      </c>
      <c r="U202" s="67">
        <v>0.17699999999999999</v>
      </c>
      <c r="V202" s="4">
        <v>62</v>
      </c>
      <c r="W202" s="4">
        <v>3432</v>
      </c>
      <c r="X202" s="67">
        <v>1.7999999999999999E-2</v>
      </c>
      <c r="Y202" s="67">
        <v>0.17499999999999999</v>
      </c>
      <c r="Z202" s="4">
        <v>45</v>
      </c>
      <c r="AA202" s="4">
        <v>2600</v>
      </c>
      <c r="AB202" s="67">
        <v>1.7000000000000001E-2</v>
      </c>
      <c r="AC202" s="4">
        <v>3.674356</v>
      </c>
      <c r="AD202" s="4">
        <v>23.3</v>
      </c>
    </row>
    <row r="203" spans="1:30" x14ac:dyDescent="0.2">
      <c r="A203" s="8" t="s">
        <v>782</v>
      </c>
      <c r="B203" s="8">
        <v>1</v>
      </c>
      <c r="C203" s="8">
        <v>149783549</v>
      </c>
      <c r="D203" s="8">
        <v>149783549</v>
      </c>
      <c r="E203" s="8" t="s">
        <v>123</v>
      </c>
      <c r="F203" s="8" t="s">
        <v>3108</v>
      </c>
      <c r="G203" s="8" t="s">
        <v>3109</v>
      </c>
      <c r="H203" s="8" t="s">
        <v>93</v>
      </c>
      <c r="I203" s="66" t="s">
        <v>149</v>
      </c>
      <c r="J203" s="66" t="s">
        <v>40</v>
      </c>
      <c r="K203" s="66" t="s">
        <v>4233</v>
      </c>
      <c r="L203" s="66" t="s">
        <v>4234</v>
      </c>
      <c r="M203" s="66" t="s">
        <v>4235</v>
      </c>
      <c r="N203" s="66" t="s">
        <v>3356</v>
      </c>
      <c r="O203" s="8" t="s">
        <v>4236</v>
      </c>
      <c r="P203" s="8" t="s">
        <v>40</v>
      </c>
      <c r="Q203" s="8">
        <v>-1</v>
      </c>
      <c r="R203" s="8" t="s">
        <v>40</v>
      </c>
      <c r="S203" s="8" t="s">
        <v>40</v>
      </c>
      <c r="T203" s="8" t="s">
        <v>40</v>
      </c>
      <c r="U203" s="67">
        <v>0.184</v>
      </c>
      <c r="V203" s="4">
        <v>2</v>
      </c>
      <c r="W203" s="4">
        <v>3432</v>
      </c>
      <c r="X203" s="67">
        <v>1E-3</v>
      </c>
      <c r="Y203" s="67">
        <v>0.19400000000000001</v>
      </c>
      <c r="Z203" s="4">
        <v>1</v>
      </c>
      <c r="AA203" s="4">
        <v>2600</v>
      </c>
      <c r="AB203" s="67">
        <v>0</v>
      </c>
      <c r="AC203" s="4">
        <v>2.870517</v>
      </c>
      <c r="AD203" s="4">
        <v>21.7</v>
      </c>
    </row>
    <row r="204" spans="1:30" x14ac:dyDescent="0.2">
      <c r="A204" s="8" t="s">
        <v>782</v>
      </c>
      <c r="B204" s="8">
        <v>1</v>
      </c>
      <c r="C204" s="8">
        <v>149783555</v>
      </c>
      <c r="D204" s="8">
        <v>149783555</v>
      </c>
      <c r="E204" s="8" t="s">
        <v>130</v>
      </c>
      <c r="F204" s="8" t="s">
        <v>3101</v>
      </c>
      <c r="G204" s="8" t="s">
        <v>3102</v>
      </c>
      <c r="H204" s="8" t="s">
        <v>93</v>
      </c>
      <c r="I204" s="66" t="s">
        <v>149</v>
      </c>
      <c r="J204" s="66" t="s">
        <v>40</v>
      </c>
      <c r="K204" s="66" t="s">
        <v>436</v>
      </c>
      <c r="L204" s="66" t="s">
        <v>4176</v>
      </c>
      <c r="M204" s="66" t="s">
        <v>3950</v>
      </c>
      <c r="N204" s="66" t="s">
        <v>121</v>
      </c>
      <c r="O204" s="8" t="s">
        <v>4237</v>
      </c>
      <c r="P204" s="8" t="s">
        <v>40</v>
      </c>
      <c r="Q204" s="8">
        <v>-1</v>
      </c>
      <c r="R204" s="8" t="s">
        <v>40</v>
      </c>
      <c r="S204" s="8" t="s">
        <v>40</v>
      </c>
      <c r="T204" s="8" t="s">
        <v>40</v>
      </c>
      <c r="U204" s="67">
        <v>0.155</v>
      </c>
      <c r="V204" s="4">
        <v>1</v>
      </c>
      <c r="W204" s="4">
        <v>3432</v>
      </c>
      <c r="X204" s="67">
        <v>0</v>
      </c>
      <c r="Y204" s="67">
        <v>0.19900000000000001</v>
      </c>
      <c r="Z204" s="4">
        <v>1</v>
      </c>
      <c r="AA204" s="4">
        <v>2600</v>
      </c>
      <c r="AB204" s="67">
        <v>0</v>
      </c>
      <c r="AC204" s="4">
        <v>1.89E-2</v>
      </c>
      <c r="AD204" s="4">
        <v>2.77</v>
      </c>
    </row>
    <row r="205" spans="1:30" x14ac:dyDescent="0.2">
      <c r="A205" s="8" t="s">
        <v>782</v>
      </c>
      <c r="B205" s="8">
        <v>1</v>
      </c>
      <c r="C205" s="8">
        <v>149783563</v>
      </c>
      <c r="D205" s="8">
        <v>149783563</v>
      </c>
      <c r="E205" s="8" t="s">
        <v>121</v>
      </c>
      <c r="F205" s="8" t="s">
        <v>81</v>
      </c>
      <c r="G205" s="8" t="s">
        <v>3469</v>
      </c>
      <c r="H205" s="8" t="s">
        <v>93</v>
      </c>
      <c r="I205" s="66" t="s">
        <v>149</v>
      </c>
      <c r="J205" s="66" t="s">
        <v>40</v>
      </c>
      <c r="K205" s="66" t="s">
        <v>930</v>
      </c>
      <c r="L205" s="66" t="s">
        <v>931</v>
      </c>
      <c r="M205" s="66" t="s">
        <v>932</v>
      </c>
      <c r="N205" s="66" t="s">
        <v>933</v>
      </c>
      <c r="O205" s="8" t="s">
        <v>934</v>
      </c>
      <c r="P205" s="8" t="s">
        <v>4238</v>
      </c>
      <c r="Q205" s="8">
        <v>-1</v>
      </c>
      <c r="R205" s="8" t="s">
        <v>40</v>
      </c>
      <c r="S205" s="8" t="s">
        <v>40</v>
      </c>
      <c r="T205" s="8" t="s">
        <v>40</v>
      </c>
      <c r="U205" s="67">
        <v>0.14199999999999999</v>
      </c>
      <c r="V205" s="4">
        <v>15</v>
      </c>
      <c r="W205" s="4">
        <v>3432</v>
      </c>
      <c r="X205" s="67">
        <v>4.0000000000000001E-3</v>
      </c>
      <c r="Y205" s="67">
        <v>0.14000000000000001</v>
      </c>
      <c r="Z205" s="4">
        <v>15</v>
      </c>
      <c r="AA205" s="4">
        <v>2600</v>
      </c>
      <c r="AB205" s="67">
        <v>6.0000000000000001E-3</v>
      </c>
      <c r="AC205" s="4">
        <v>11.233463</v>
      </c>
      <c r="AD205" s="4">
        <v>37</v>
      </c>
    </row>
    <row r="206" spans="1:30" x14ac:dyDescent="0.2">
      <c r="A206" s="8" t="s">
        <v>782</v>
      </c>
      <c r="B206" s="8">
        <v>1</v>
      </c>
      <c r="C206" s="8">
        <v>149783563</v>
      </c>
      <c r="D206" s="8">
        <v>149783563</v>
      </c>
      <c r="E206" s="8" t="s">
        <v>130</v>
      </c>
      <c r="F206" s="8" t="s">
        <v>3108</v>
      </c>
      <c r="G206" s="8" t="s">
        <v>3109</v>
      </c>
      <c r="H206" s="8" t="s">
        <v>93</v>
      </c>
      <c r="I206" s="66" t="s">
        <v>149</v>
      </c>
      <c r="J206" s="66" t="s">
        <v>40</v>
      </c>
      <c r="K206" s="66" t="s">
        <v>930</v>
      </c>
      <c r="L206" s="66" t="s">
        <v>931</v>
      </c>
      <c r="M206" s="66" t="s">
        <v>932</v>
      </c>
      <c r="N206" s="66" t="s">
        <v>3141</v>
      </c>
      <c r="O206" s="8" t="s">
        <v>3371</v>
      </c>
      <c r="P206" s="8" t="s">
        <v>4238</v>
      </c>
      <c r="Q206" s="8">
        <v>-1</v>
      </c>
      <c r="R206" s="8" t="s">
        <v>40</v>
      </c>
      <c r="S206" s="8" t="s">
        <v>40</v>
      </c>
      <c r="T206" s="8" t="s">
        <v>40</v>
      </c>
      <c r="U206" s="67">
        <v>0.17399999999999999</v>
      </c>
      <c r="V206" s="4">
        <v>296</v>
      </c>
      <c r="W206" s="4">
        <v>3432</v>
      </c>
      <c r="X206" s="67">
        <v>8.5999999999999993E-2</v>
      </c>
      <c r="Y206" s="67">
        <v>0.17799999999999999</v>
      </c>
      <c r="Z206" s="4">
        <v>192</v>
      </c>
      <c r="AA206" s="4">
        <v>2600</v>
      </c>
      <c r="AB206" s="67">
        <v>7.3999999999999996E-2</v>
      </c>
      <c r="AC206" s="4">
        <v>4.8116339999999997</v>
      </c>
      <c r="AD206" s="4">
        <v>24.8</v>
      </c>
    </row>
    <row r="207" spans="1:30" x14ac:dyDescent="0.2">
      <c r="A207" s="8" t="s">
        <v>782</v>
      </c>
      <c r="B207" s="8">
        <v>1</v>
      </c>
      <c r="C207" s="8">
        <v>149783564</v>
      </c>
      <c r="D207" s="8">
        <v>149783564</v>
      </c>
      <c r="E207" s="8" t="s">
        <v>130</v>
      </c>
      <c r="F207" s="8" t="s">
        <v>3101</v>
      </c>
      <c r="G207" s="8" t="s">
        <v>3102</v>
      </c>
      <c r="H207" s="8" t="s">
        <v>93</v>
      </c>
      <c r="I207" s="66" t="s">
        <v>149</v>
      </c>
      <c r="J207" s="66" t="s">
        <v>40</v>
      </c>
      <c r="K207" s="66" t="s">
        <v>4239</v>
      </c>
      <c r="L207" s="66" t="s">
        <v>3863</v>
      </c>
      <c r="M207" s="66" t="s">
        <v>440</v>
      </c>
      <c r="N207" s="66" t="s">
        <v>127</v>
      </c>
      <c r="O207" s="8" t="s">
        <v>4240</v>
      </c>
      <c r="P207" s="8" t="s">
        <v>40</v>
      </c>
      <c r="Q207" s="8">
        <v>-1</v>
      </c>
      <c r="R207" s="8" t="s">
        <v>40</v>
      </c>
      <c r="S207" s="8" t="s">
        <v>40</v>
      </c>
      <c r="T207" s="8" t="s">
        <v>40</v>
      </c>
      <c r="U207" s="67">
        <v>0.161</v>
      </c>
      <c r="V207" s="4">
        <v>3</v>
      </c>
      <c r="W207" s="4">
        <v>3429</v>
      </c>
      <c r="X207" s="67">
        <v>1E-3</v>
      </c>
      <c r="Y207" s="67">
        <v>0.14699999999999999</v>
      </c>
      <c r="Z207" s="4">
        <v>1</v>
      </c>
      <c r="AA207" s="4">
        <v>2598</v>
      </c>
      <c r="AB207" s="67">
        <v>0</v>
      </c>
      <c r="AC207" s="4">
        <v>9.2248999999999998E-2</v>
      </c>
      <c r="AD207" s="4">
        <v>3.5249999999999999</v>
      </c>
    </row>
    <row r="208" spans="1:30" x14ac:dyDescent="0.2">
      <c r="A208" s="8" t="s">
        <v>782</v>
      </c>
      <c r="B208" s="8">
        <v>1</v>
      </c>
      <c r="C208" s="8">
        <v>149783567</v>
      </c>
      <c r="D208" s="8">
        <v>149783567</v>
      </c>
      <c r="E208" s="8" t="s">
        <v>123</v>
      </c>
      <c r="F208" s="8" t="s">
        <v>3101</v>
      </c>
      <c r="G208" s="8" t="s">
        <v>3102</v>
      </c>
      <c r="H208" s="8" t="s">
        <v>93</v>
      </c>
      <c r="I208" s="66" t="s">
        <v>149</v>
      </c>
      <c r="J208" s="66" t="s">
        <v>40</v>
      </c>
      <c r="K208" s="66" t="s">
        <v>4241</v>
      </c>
      <c r="L208" s="66" t="s">
        <v>3620</v>
      </c>
      <c r="M208" s="66" t="s">
        <v>3621</v>
      </c>
      <c r="N208" s="66" t="s">
        <v>3165</v>
      </c>
      <c r="O208" s="8" t="s">
        <v>4242</v>
      </c>
      <c r="P208" s="8" t="s">
        <v>4243</v>
      </c>
      <c r="Q208" s="8">
        <v>-1</v>
      </c>
      <c r="R208" s="8" t="s">
        <v>40</v>
      </c>
      <c r="S208" s="8" t="s">
        <v>40</v>
      </c>
      <c r="T208" s="8" t="s">
        <v>40</v>
      </c>
      <c r="U208" s="67">
        <v>0.14699999999999999</v>
      </c>
      <c r="V208" s="4">
        <v>1</v>
      </c>
      <c r="W208" s="4">
        <v>3434</v>
      </c>
      <c r="X208" s="67">
        <v>0</v>
      </c>
      <c r="Y208" s="67">
        <v>8.2000000000000003E-2</v>
      </c>
      <c r="Z208" s="4">
        <v>1</v>
      </c>
      <c r="AA208" s="4">
        <v>2602</v>
      </c>
      <c r="AB208" s="67">
        <v>0</v>
      </c>
      <c r="AC208" s="4">
        <v>0.35107899999999997</v>
      </c>
      <c r="AD208" s="4">
        <v>6.1760000000000002</v>
      </c>
    </row>
    <row r="209" spans="1:30" x14ac:dyDescent="0.2">
      <c r="A209" s="8" t="s">
        <v>782</v>
      </c>
      <c r="B209" s="8">
        <v>1</v>
      </c>
      <c r="C209" s="8">
        <v>149783567</v>
      </c>
      <c r="D209" s="8">
        <v>149783567</v>
      </c>
      <c r="E209" s="8" t="s">
        <v>130</v>
      </c>
      <c r="F209" s="8" t="s">
        <v>3101</v>
      </c>
      <c r="G209" s="8" t="s">
        <v>3102</v>
      </c>
      <c r="H209" s="8" t="s">
        <v>93</v>
      </c>
      <c r="I209" s="66" t="s">
        <v>149</v>
      </c>
      <c r="J209" s="66" t="s">
        <v>40</v>
      </c>
      <c r="K209" s="66" t="s">
        <v>4241</v>
      </c>
      <c r="L209" s="66" t="s">
        <v>3620</v>
      </c>
      <c r="M209" s="66" t="s">
        <v>3621</v>
      </c>
      <c r="N209" s="66" t="s">
        <v>3165</v>
      </c>
      <c r="O209" s="8" t="s">
        <v>3691</v>
      </c>
      <c r="P209" s="8" t="s">
        <v>4243</v>
      </c>
      <c r="Q209" s="8">
        <v>-1</v>
      </c>
      <c r="R209" s="8" t="s">
        <v>40</v>
      </c>
      <c r="S209" s="8" t="s">
        <v>40</v>
      </c>
      <c r="T209" s="8" t="s">
        <v>40</v>
      </c>
      <c r="U209" s="67">
        <v>2.1000000000000001E-2</v>
      </c>
      <c r="V209" s="4">
        <v>0</v>
      </c>
      <c r="W209" s="4">
        <v>3434</v>
      </c>
      <c r="X209" s="67">
        <v>0</v>
      </c>
      <c r="Y209" s="67">
        <v>8.5000000000000006E-2</v>
      </c>
      <c r="Z209" s="4">
        <v>1</v>
      </c>
      <c r="AA209" s="4">
        <v>2602</v>
      </c>
      <c r="AB209" s="67">
        <v>0</v>
      </c>
      <c r="AC209" s="4">
        <v>0.31393799999999999</v>
      </c>
      <c r="AD209" s="4">
        <v>5.8280000000000003</v>
      </c>
    </row>
    <row r="210" spans="1:30" x14ac:dyDescent="0.2">
      <c r="A210" s="8" t="s">
        <v>782</v>
      </c>
      <c r="B210" s="8">
        <v>1</v>
      </c>
      <c r="C210" s="8">
        <v>149783567</v>
      </c>
      <c r="D210" s="8">
        <v>149783567</v>
      </c>
      <c r="E210" s="8" t="s">
        <v>121</v>
      </c>
      <c r="F210" s="8" t="s">
        <v>3101</v>
      </c>
      <c r="G210" s="8" t="s">
        <v>3102</v>
      </c>
      <c r="H210" s="8" t="s">
        <v>93</v>
      </c>
      <c r="I210" s="66" t="s">
        <v>149</v>
      </c>
      <c r="J210" s="66" t="s">
        <v>40</v>
      </c>
      <c r="K210" s="66" t="s">
        <v>4241</v>
      </c>
      <c r="L210" s="66" t="s">
        <v>3620</v>
      </c>
      <c r="M210" s="66" t="s">
        <v>3621</v>
      </c>
      <c r="N210" s="66" t="s">
        <v>3165</v>
      </c>
      <c r="O210" s="8" t="s">
        <v>3400</v>
      </c>
      <c r="P210" s="8" t="s">
        <v>4243</v>
      </c>
      <c r="Q210" s="8">
        <v>-1</v>
      </c>
      <c r="R210" s="8" t="s">
        <v>40</v>
      </c>
      <c r="S210" s="8" t="s">
        <v>40</v>
      </c>
      <c r="T210" s="8" t="s">
        <v>40</v>
      </c>
      <c r="U210" s="67">
        <v>0</v>
      </c>
      <c r="V210" s="4">
        <v>0</v>
      </c>
      <c r="W210" s="4">
        <v>3434</v>
      </c>
      <c r="X210" s="67">
        <v>0</v>
      </c>
      <c r="Y210" s="67">
        <v>0.10199999999999999</v>
      </c>
      <c r="Z210" s="4">
        <v>1</v>
      </c>
      <c r="AA210" s="4">
        <v>2602</v>
      </c>
      <c r="AB210" s="67">
        <v>0</v>
      </c>
      <c r="AC210" s="4">
        <v>0.64230900000000002</v>
      </c>
      <c r="AD210" s="4">
        <v>8.4450000000000003</v>
      </c>
    </row>
    <row r="211" spans="1:30" x14ac:dyDescent="0.2">
      <c r="A211" s="8" t="s">
        <v>782</v>
      </c>
      <c r="B211" s="8">
        <v>1</v>
      </c>
      <c r="C211" s="8">
        <v>149783570</v>
      </c>
      <c r="D211" s="8">
        <v>149783570</v>
      </c>
      <c r="E211" s="8" t="s">
        <v>121</v>
      </c>
      <c r="F211" s="8" t="s">
        <v>3101</v>
      </c>
      <c r="G211" s="8" t="s">
        <v>3102</v>
      </c>
      <c r="H211" s="8" t="s">
        <v>93</v>
      </c>
      <c r="I211" s="66" t="s">
        <v>149</v>
      </c>
      <c r="J211" s="66" t="s">
        <v>40</v>
      </c>
      <c r="K211" s="66" t="s">
        <v>388</v>
      </c>
      <c r="L211" s="66" t="s">
        <v>4244</v>
      </c>
      <c r="M211" s="66" t="s">
        <v>3869</v>
      </c>
      <c r="N211" s="66" t="s">
        <v>3126</v>
      </c>
      <c r="O211" s="8" t="s">
        <v>4245</v>
      </c>
      <c r="P211" s="8" t="s">
        <v>40</v>
      </c>
      <c r="Q211" s="8">
        <v>-1</v>
      </c>
      <c r="R211" s="8" t="s">
        <v>40</v>
      </c>
      <c r="S211" s="8" t="s">
        <v>40</v>
      </c>
      <c r="T211" s="8" t="s">
        <v>40</v>
      </c>
      <c r="U211" s="67">
        <v>0.121</v>
      </c>
      <c r="V211" s="4">
        <v>2</v>
      </c>
      <c r="W211" s="4">
        <v>3434</v>
      </c>
      <c r="X211" s="67">
        <v>1E-3</v>
      </c>
      <c r="Y211" s="67">
        <v>0.11600000000000001</v>
      </c>
      <c r="Z211" s="4">
        <v>1</v>
      </c>
      <c r="AA211" s="4">
        <v>2602</v>
      </c>
      <c r="AB211" s="67">
        <v>0</v>
      </c>
      <c r="AC211" s="4">
        <v>0.94267400000000001</v>
      </c>
      <c r="AD211" s="4">
        <v>10.33</v>
      </c>
    </row>
    <row r="212" spans="1:30" x14ac:dyDescent="0.2">
      <c r="A212" s="8" t="s">
        <v>782</v>
      </c>
      <c r="B212" s="8">
        <v>1</v>
      </c>
      <c r="C212" s="8">
        <v>149783572</v>
      </c>
      <c r="D212" s="8">
        <v>149783572</v>
      </c>
      <c r="E212" s="8" t="s">
        <v>121</v>
      </c>
      <c r="F212" s="8" t="s">
        <v>3101</v>
      </c>
      <c r="G212" s="8" t="s">
        <v>3102</v>
      </c>
      <c r="H212" s="8" t="s">
        <v>93</v>
      </c>
      <c r="I212" s="66" t="s">
        <v>149</v>
      </c>
      <c r="J212" s="66" t="s">
        <v>40</v>
      </c>
      <c r="K212" s="66" t="s">
        <v>3679</v>
      </c>
      <c r="L212" s="66" t="s">
        <v>3868</v>
      </c>
      <c r="M212" s="66" t="s">
        <v>3869</v>
      </c>
      <c r="N212" s="66" t="s">
        <v>3126</v>
      </c>
      <c r="O212" s="8" t="s">
        <v>3160</v>
      </c>
      <c r="P212" s="8" t="s">
        <v>4246</v>
      </c>
      <c r="Q212" s="8">
        <v>-1</v>
      </c>
      <c r="R212" s="8" t="s">
        <v>40</v>
      </c>
      <c r="S212" s="8" t="s">
        <v>40</v>
      </c>
      <c r="T212" s="8" t="s">
        <v>40</v>
      </c>
      <c r="U212" s="67">
        <v>0.126</v>
      </c>
      <c r="V212" s="4">
        <v>3</v>
      </c>
      <c r="W212" s="4">
        <v>3434</v>
      </c>
      <c r="X212" s="67">
        <v>1E-3</v>
      </c>
      <c r="Y212" s="67">
        <v>0.124</v>
      </c>
      <c r="Z212" s="4">
        <v>2</v>
      </c>
      <c r="AA212" s="4">
        <v>2602</v>
      </c>
      <c r="AB212" s="67">
        <v>1E-3</v>
      </c>
      <c r="AC212" s="4">
        <v>0.166964</v>
      </c>
      <c r="AD212" s="4">
        <v>4.3280000000000003</v>
      </c>
    </row>
    <row r="213" spans="1:30" x14ac:dyDescent="0.2">
      <c r="A213" s="8" t="s">
        <v>782</v>
      </c>
      <c r="B213" s="8">
        <v>1</v>
      </c>
      <c r="C213" s="8">
        <v>149783573</v>
      </c>
      <c r="D213" s="8">
        <v>149783573</v>
      </c>
      <c r="E213" s="8" t="s">
        <v>130</v>
      </c>
      <c r="F213" s="8" t="s">
        <v>3101</v>
      </c>
      <c r="G213" s="8" t="s">
        <v>3102</v>
      </c>
      <c r="H213" s="8" t="s">
        <v>93</v>
      </c>
      <c r="I213" s="66" t="s">
        <v>149</v>
      </c>
      <c r="J213" s="66" t="s">
        <v>40</v>
      </c>
      <c r="K213" s="66" t="s">
        <v>1008</v>
      </c>
      <c r="L213" s="66" t="s">
        <v>3627</v>
      </c>
      <c r="M213" s="66" t="s">
        <v>3628</v>
      </c>
      <c r="N213" s="66" t="s">
        <v>3126</v>
      </c>
      <c r="O213" s="8" t="s">
        <v>3419</v>
      </c>
      <c r="P213" s="8" t="s">
        <v>40</v>
      </c>
      <c r="Q213" s="8">
        <v>-1</v>
      </c>
      <c r="R213" s="8" t="s">
        <v>40</v>
      </c>
      <c r="S213" s="8" t="s">
        <v>40</v>
      </c>
      <c r="T213" s="8" t="s">
        <v>40</v>
      </c>
      <c r="U213" s="67">
        <v>0.115</v>
      </c>
      <c r="V213" s="4">
        <v>1</v>
      </c>
      <c r="W213" s="4">
        <v>3434</v>
      </c>
      <c r="X213" s="67">
        <v>0</v>
      </c>
      <c r="Y213" s="67">
        <v>0.113</v>
      </c>
      <c r="Z213" s="4">
        <v>1</v>
      </c>
      <c r="AA213" s="4">
        <v>2602</v>
      </c>
      <c r="AB213" s="67">
        <v>0</v>
      </c>
      <c r="AC213" s="4">
        <v>0.67522599999999999</v>
      </c>
      <c r="AD213" s="4">
        <v>8.6639999999999997</v>
      </c>
    </row>
    <row r="214" spans="1:30" x14ac:dyDescent="0.2">
      <c r="A214" s="8" t="s">
        <v>782</v>
      </c>
      <c r="B214" s="8">
        <v>1</v>
      </c>
      <c r="C214" s="8">
        <v>149783575</v>
      </c>
      <c r="D214" s="8">
        <v>149783575</v>
      </c>
      <c r="E214" s="8" t="s">
        <v>121</v>
      </c>
      <c r="F214" s="8" t="s">
        <v>3101</v>
      </c>
      <c r="G214" s="8" t="s">
        <v>3102</v>
      </c>
      <c r="H214" s="8" t="s">
        <v>93</v>
      </c>
      <c r="I214" s="66" t="s">
        <v>149</v>
      </c>
      <c r="J214" s="66" t="s">
        <v>40</v>
      </c>
      <c r="K214" s="66" t="s">
        <v>4247</v>
      </c>
      <c r="L214" s="66" t="s">
        <v>4248</v>
      </c>
      <c r="M214" s="66" t="s">
        <v>3628</v>
      </c>
      <c r="N214" s="66" t="s">
        <v>3126</v>
      </c>
      <c r="O214" s="8" t="s">
        <v>3160</v>
      </c>
      <c r="P214" s="8" t="s">
        <v>40</v>
      </c>
      <c r="Q214" s="8">
        <v>-1</v>
      </c>
      <c r="R214" s="8" t="s">
        <v>40</v>
      </c>
      <c r="S214" s="8" t="s">
        <v>40</v>
      </c>
      <c r="T214" s="8" t="s">
        <v>40</v>
      </c>
      <c r="U214" s="67">
        <v>0.125</v>
      </c>
      <c r="V214" s="4">
        <v>1</v>
      </c>
      <c r="W214" s="4">
        <v>3434</v>
      </c>
      <c r="X214" s="67">
        <v>0</v>
      </c>
      <c r="Y214" s="67">
        <v>0</v>
      </c>
      <c r="Z214" s="4">
        <v>0</v>
      </c>
      <c r="AA214" s="4">
        <v>2602</v>
      </c>
      <c r="AB214" s="67">
        <v>0</v>
      </c>
      <c r="AC214" s="4">
        <v>0.186001</v>
      </c>
      <c r="AD214" s="4">
        <v>4.5309999999999997</v>
      </c>
    </row>
    <row r="215" spans="1:30" x14ac:dyDescent="0.2">
      <c r="A215" s="8" t="s">
        <v>782</v>
      </c>
      <c r="B215" s="8">
        <v>1</v>
      </c>
      <c r="C215" s="8">
        <v>149783584</v>
      </c>
      <c r="D215" s="8">
        <v>149783584</v>
      </c>
      <c r="E215" s="8" t="s">
        <v>121</v>
      </c>
      <c r="F215" s="8" t="s">
        <v>3108</v>
      </c>
      <c r="G215" s="8" t="s">
        <v>3109</v>
      </c>
      <c r="H215" s="8" t="s">
        <v>93</v>
      </c>
      <c r="I215" s="66" t="s">
        <v>149</v>
      </c>
      <c r="J215" s="66" t="s">
        <v>40</v>
      </c>
      <c r="K215" s="66" t="s">
        <v>1011</v>
      </c>
      <c r="L215" s="66" t="s">
        <v>4008</v>
      </c>
      <c r="M215" s="66" t="s">
        <v>3686</v>
      </c>
      <c r="N215" s="66" t="s">
        <v>3788</v>
      </c>
      <c r="O215" s="8" t="s">
        <v>3789</v>
      </c>
      <c r="P215" s="8" t="s">
        <v>40</v>
      </c>
      <c r="Q215" s="8">
        <v>-1</v>
      </c>
      <c r="R215" s="8" t="s">
        <v>40</v>
      </c>
      <c r="S215" s="8" t="s">
        <v>40</v>
      </c>
      <c r="T215" s="8" t="s">
        <v>40</v>
      </c>
      <c r="U215" s="67">
        <v>0.12</v>
      </c>
      <c r="V215" s="4">
        <v>2</v>
      </c>
      <c r="W215" s="4">
        <v>3434</v>
      </c>
      <c r="X215" s="67">
        <v>1E-3</v>
      </c>
      <c r="Y215" s="67">
        <v>0.14399999999999999</v>
      </c>
      <c r="Z215" s="4">
        <v>1</v>
      </c>
      <c r="AA215" s="4">
        <v>2602</v>
      </c>
      <c r="AB215" s="67">
        <v>0</v>
      </c>
      <c r="AC215" s="4">
        <v>3.2733750000000001</v>
      </c>
      <c r="AD215" s="4">
        <v>22.8</v>
      </c>
    </row>
    <row r="216" spans="1:30" x14ac:dyDescent="0.2">
      <c r="A216" s="8" t="s">
        <v>782</v>
      </c>
      <c r="B216" s="8">
        <v>1</v>
      </c>
      <c r="C216" s="8">
        <v>149783593</v>
      </c>
      <c r="D216" s="8">
        <v>149783593</v>
      </c>
      <c r="E216" s="8" t="s">
        <v>123</v>
      </c>
      <c r="F216" s="8" t="s">
        <v>3108</v>
      </c>
      <c r="G216" s="8" t="s">
        <v>3109</v>
      </c>
      <c r="H216" s="8" t="s">
        <v>93</v>
      </c>
      <c r="I216" s="66" t="s">
        <v>149</v>
      </c>
      <c r="J216" s="66" t="s">
        <v>40</v>
      </c>
      <c r="K216" s="66" t="s">
        <v>3860</v>
      </c>
      <c r="L216" s="66" t="s">
        <v>468</v>
      </c>
      <c r="M216" s="66" t="s">
        <v>3962</v>
      </c>
      <c r="N216" s="66" t="s">
        <v>3906</v>
      </c>
      <c r="O216" s="8" t="s">
        <v>3907</v>
      </c>
      <c r="P216" s="8" t="s">
        <v>4249</v>
      </c>
      <c r="Q216" s="8">
        <v>-1</v>
      </c>
      <c r="R216" s="8" t="s">
        <v>40</v>
      </c>
      <c r="S216" s="8" t="s">
        <v>40</v>
      </c>
      <c r="T216" s="8" t="s">
        <v>40</v>
      </c>
      <c r="U216" s="67">
        <v>0.13400000000000001</v>
      </c>
      <c r="V216" s="4">
        <v>2</v>
      </c>
      <c r="W216" s="4">
        <v>3434</v>
      </c>
      <c r="X216" s="67">
        <v>1E-3</v>
      </c>
      <c r="Y216" s="67">
        <v>0.152</v>
      </c>
      <c r="Z216" s="4">
        <v>1</v>
      </c>
      <c r="AA216" s="4">
        <v>2602</v>
      </c>
      <c r="AB216" s="67">
        <v>0</v>
      </c>
      <c r="AC216" s="4">
        <v>4.2149460000000003</v>
      </c>
      <c r="AD216" s="4">
        <v>23.9</v>
      </c>
    </row>
    <row r="217" spans="1:30" x14ac:dyDescent="0.2">
      <c r="A217" s="8" t="s">
        <v>782</v>
      </c>
      <c r="B217" s="8">
        <v>1</v>
      </c>
      <c r="C217" s="8">
        <v>149783600</v>
      </c>
      <c r="D217" s="8">
        <v>149783600</v>
      </c>
      <c r="E217" s="8" t="s">
        <v>121</v>
      </c>
      <c r="F217" s="8" t="s">
        <v>3101</v>
      </c>
      <c r="G217" s="8" t="s">
        <v>3102</v>
      </c>
      <c r="H217" s="8" t="s">
        <v>93</v>
      </c>
      <c r="I217" s="66" t="s">
        <v>149</v>
      </c>
      <c r="J217" s="66" t="s">
        <v>40</v>
      </c>
      <c r="K217" s="66" t="s">
        <v>3767</v>
      </c>
      <c r="L217" s="66" t="s">
        <v>4250</v>
      </c>
      <c r="M217" s="66" t="s">
        <v>4251</v>
      </c>
      <c r="N217" s="66" t="s">
        <v>3174</v>
      </c>
      <c r="O217" s="8" t="s">
        <v>3260</v>
      </c>
      <c r="P217" s="8" t="s">
        <v>4252</v>
      </c>
      <c r="Q217" s="8">
        <v>-1</v>
      </c>
      <c r="R217" s="8" t="s">
        <v>40</v>
      </c>
      <c r="S217" s="8" t="s">
        <v>40</v>
      </c>
      <c r="T217" s="8" t="s">
        <v>40</v>
      </c>
      <c r="U217" s="67">
        <v>0.25600000000000001</v>
      </c>
      <c r="V217" s="4">
        <v>3294</v>
      </c>
      <c r="W217" s="4">
        <v>3434</v>
      </c>
      <c r="X217" s="67">
        <v>0.95899999999999996</v>
      </c>
      <c r="Y217" s="67">
        <v>0.25600000000000001</v>
      </c>
      <c r="Z217" s="4">
        <v>2501</v>
      </c>
      <c r="AA217" s="4">
        <v>2602</v>
      </c>
      <c r="AB217" s="67">
        <v>0.96099999999999997</v>
      </c>
      <c r="AC217" s="4">
        <v>0.88266199999999995</v>
      </c>
      <c r="AD217" s="4">
        <v>9.9640000000000004</v>
      </c>
    </row>
    <row r="218" spans="1:30" x14ac:dyDescent="0.2">
      <c r="A218" s="8" t="s">
        <v>782</v>
      </c>
      <c r="B218" s="8">
        <v>1</v>
      </c>
      <c r="C218" s="8">
        <v>149783600</v>
      </c>
      <c r="D218" s="8">
        <v>149783600</v>
      </c>
      <c r="E218" s="8" t="s">
        <v>123</v>
      </c>
      <c r="F218" s="8" t="s">
        <v>3101</v>
      </c>
      <c r="G218" s="8" t="s">
        <v>3102</v>
      </c>
      <c r="H218" s="8" t="s">
        <v>93</v>
      </c>
      <c r="I218" s="66" t="s">
        <v>149</v>
      </c>
      <c r="J218" s="66" t="s">
        <v>40</v>
      </c>
      <c r="K218" s="66" t="s">
        <v>3767</v>
      </c>
      <c r="L218" s="66" t="s">
        <v>4250</v>
      </c>
      <c r="M218" s="66" t="s">
        <v>4251</v>
      </c>
      <c r="N218" s="66" t="s">
        <v>3174</v>
      </c>
      <c r="O218" s="8" t="s">
        <v>3704</v>
      </c>
      <c r="P218" s="8" t="s">
        <v>4252</v>
      </c>
      <c r="Q218" s="8">
        <v>-1</v>
      </c>
      <c r="R218" s="8" t="s">
        <v>40</v>
      </c>
      <c r="S218" s="8" t="s">
        <v>40</v>
      </c>
      <c r="T218" s="8" t="s">
        <v>40</v>
      </c>
      <c r="U218" s="67">
        <v>0.14599999999999999</v>
      </c>
      <c r="V218" s="4">
        <v>67</v>
      </c>
      <c r="W218" s="4">
        <v>3434</v>
      </c>
      <c r="X218" s="67">
        <v>0.02</v>
      </c>
      <c r="Y218" s="67">
        <v>0.15</v>
      </c>
      <c r="Z218" s="4">
        <v>20</v>
      </c>
      <c r="AA218" s="4">
        <v>2602</v>
      </c>
      <c r="AB218" s="67">
        <v>8.0000000000000002E-3</v>
      </c>
      <c r="AC218" s="4">
        <v>0.39814500000000003</v>
      </c>
      <c r="AD218" s="4">
        <v>6.5979999999999999</v>
      </c>
    </row>
    <row r="219" spans="1:30" x14ac:dyDescent="0.2">
      <c r="A219" s="8" t="s">
        <v>782</v>
      </c>
      <c r="B219" s="8">
        <v>1</v>
      </c>
      <c r="C219" s="8">
        <v>149783602</v>
      </c>
      <c r="D219" s="8">
        <v>149783602</v>
      </c>
      <c r="E219" s="8" t="s">
        <v>130</v>
      </c>
      <c r="F219" s="8" t="s">
        <v>3108</v>
      </c>
      <c r="G219" s="8" t="s">
        <v>3109</v>
      </c>
      <c r="H219" s="8" t="s">
        <v>93</v>
      </c>
      <c r="I219" s="66" t="s">
        <v>149</v>
      </c>
      <c r="J219" s="66" t="s">
        <v>40</v>
      </c>
      <c r="K219" s="66" t="s">
        <v>4013</v>
      </c>
      <c r="L219" s="66" t="s">
        <v>3694</v>
      </c>
      <c r="M219" s="66" t="s">
        <v>4251</v>
      </c>
      <c r="N219" s="66" t="s">
        <v>4253</v>
      </c>
      <c r="O219" s="8" t="s">
        <v>4254</v>
      </c>
      <c r="P219" s="8" t="s">
        <v>4255</v>
      </c>
      <c r="Q219" s="8">
        <v>-1</v>
      </c>
      <c r="R219" s="8" t="s">
        <v>40</v>
      </c>
      <c r="S219" s="8" t="s">
        <v>40</v>
      </c>
      <c r="T219" s="8" t="s">
        <v>40</v>
      </c>
      <c r="U219" s="67">
        <v>0.154</v>
      </c>
      <c r="V219" s="4">
        <v>2390</v>
      </c>
      <c r="W219" s="4">
        <v>3434</v>
      </c>
      <c r="X219" s="67">
        <v>0.69599999999999995</v>
      </c>
      <c r="Y219" s="67">
        <v>0.155</v>
      </c>
      <c r="Z219" s="4">
        <v>1876</v>
      </c>
      <c r="AA219" s="4">
        <v>2602</v>
      </c>
      <c r="AB219" s="67">
        <v>0.72099999999999997</v>
      </c>
      <c r="AC219" s="4">
        <v>5.6054300000000001</v>
      </c>
      <c r="AD219" s="4">
        <v>26.5</v>
      </c>
    </row>
    <row r="220" spans="1:30" x14ac:dyDescent="0.2">
      <c r="A220" s="8" t="s">
        <v>782</v>
      </c>
      <c r="B220" s="8">
        <v>1</v>
      </c>
      <c r="C220" s="8">
        <v>149783606</v>
      </c>
      <c r="D220" s="8">
        <v>149783606</v>
      </c>
      <c r="E220" s="8" t="s">
        <v>123</v>
      </c>
      <c r="F220" s="8" t="s">
        <v>3101</v>
      </c>
      <c r="G220" s="8" t="s">
        <v>3102</v>
      </c>
      <c r="H220" s="8" t="s">
        <v>93</v>
      </c>
      <c r="I220" s="66" t="s">
        <v>149</v>
      </c>
      <c r="J220" s="66" t="s">
        <v>40</v>
      </c>
      <c r="K220" s="66" t="s">
        <v>4256</v>
      </c>
      <c r="L220" s="66" t="s">
        <v>3634</v>
      </c>
      <c r="M220" s="66" t="s">
        <v>3635</v>
      </c>
      <c r="N220" s="66" t="s">
        <v>130</v>
      </c>
      <c r="O220" s="8" t="s">
        <v>4257</v>
      </c>
      <c r="P220" s="8" t="s">
        <v>4258</v>
      </c>
      <c r="Q220" s="8">
        <v>-1</v>
      </c>
      <c r="R220" s="8" t="s">
        <v>40</v>
      </c>
      <c r="S220" s="8" t="s">
        <v>40</v>
      </c>
      <c r="T220" s="8" t="s">
        <v>40</v>
      </c>
      <c r="U220" s="67">
        <v>0.27100000000000002</v>
      </c>
      <c r="V220" s="4">
        <v>3298</v>
      </c>
      <c r="W220" s="4">
        <v>3434</v>
      </c>
      <c r="X220" s="67">
        <v>0.96</v>
      </c>
      <c r="Y220" s="67">
        <v>0.27200000000000002</v>
      </c>
      <c r="Z220" s="4">
        <v>2467</v>
      </c>
      <c r="AA220" s="4">
        <v>2602</v>
      </c>
      <c r="AB220" s="67">
        <v>0.94799999999999995</v>
      </c>
      <c r="AC220" s="4">
        <v>-0.73822600000000005</v>
      </c>
      <c r="AD220" s="4">
        <v>5.8999999999999997E-2</v>
      </c>
    </row>
    <row r="221" spans="1:30" x14ac:dyDescent="0.2">
      <c r="A221" s="8" t="s">
        <v>782</v>
      </c>
      <c r="B221" s="8">
        <v>1</v>
      </c>
      <c r="C221" s="8">
        <v>149783606</v>
      </c>
      <c r="D221" s="8">
        <v>149783606</v>
      </c>
      <c r="E221" s="8" t="s">
        <v>127</v>
      </c>
      <c r="F221" s="8" t="s">
        <v>3101</v>
      </c>
      <c r="G221" s="8" t="s">
        <v>3102</v>
      </c>
      <c r="H221" s="8" t="s">
        <v>93</v>
      </c>
      <c r="I221" s="66" t="s">
        <v>149</v>
      </c>
      <c r="J221" s="66" t="s">
        <v>40</v>
      </c>
      <c r="K221" s="66" t="s">
        <v>4256</v>
      </c>
      <c r="L221" s="66" t="s">
        <v>3634</v>
      </c>
      <c r="M221" s="66" t="s">
        <v>3635</v>
      </c>
      <c r="N221" s="66" t="s">
        <v>130</v>
      </c>
      <c r="O221" s="8" t="s">
        <v>4111</v>
      </c>
      <c r="P221" s="8" t="s">
        <v>4258</v>
      </c>
      <c r="Q221" s="8">
        <v>-1</v>
      </c>
      <c r="R221" s="8" t="s">
        <v>40</v>
      </c>
      <c r="S221" s="8" t="s">
        <v>40</v>
      </c>
      <c r="T221" s="8" t="s">
        <v>40</v>
      </c>
      <c r="U221" s="67">
        <v>0.14499999999999999</v>
      </c>
      <c r="V221" s="4">
        <v>73</v>
      </c>
      <c r="W221" s="4">
        <v>3434</v>
      </c>
      <c r="X221" s="67">
        <v>2.1000000000000001E-2</v>
      </c>
      <c r="Y221" s="67">
        <v>0.14799999999999999</v>
      </c>
      <c r="Z221" s="4">
        <v>72</v>
      </c>
      <c r="AA221" s="4">
        <v>2602</v>
      </c>
      <c r="AB221" s="67">
        <v>2.8000000000000001E-2</v>
      </c>
      <c r="AC221" s="4">
        <v>-0.32684400000000002</v>
      </c>
      <c r="AD221" s="4">
        <v>0.57699999999999996</v>
      </c>
    </row>
    <row r="222" spans="1:30" x14ac:dyDescent="0.2">
      <c r="A222" s="8" t="s">
        <v>782</v>
      </c>
      <c r="B222" s="8">
        <v>1</v>
      </c>
      <c r="C222" s="8">
        <v>149783614</v>
      </c>
      <c r="D222" s="8">
        <v>149783616</v>
      </c>
      <c r="E222" s="8" t="s">
        <v>4259</v>
      </c>
      <c r="F222" s="8" t="s">
        <v>80</v>
      </c>
      <c r="G222" s="8" t="s">
        <v>3469</v>
      </c>
      <c r="H222" s="8" t="s">
        <v>93</v>
      </c>
      <c r="I222" s="66" t="s">
        <v>149</v>
      </c>
      <c r="J222" s="66" t="s">
        <v>40</v>
      </c>
      <c r="K222" s="66" t="s">
        <v>4260</v>
      </c>
      <c r="L222" s="66" t="s">
        <v>4261</v>
      </c>
      <c r="M222" s="66" t="s">
        <v>4262</v>
      </c>
      <c r="N222" s="66" t="s">
        <v>4263</v>
      </c>
      <c r="O222" s="8" t="s">
        <v>4264</v>
      </c>
      <c r="P222" s="8" t="s">
        <v>40</v>
      </c>
      <c r="Q222" s="8">
        <v>-1</v>
      </c>
      <c r="R222" s="8" t="s">
        <v>40</v>
      </c>
      <c r="S222" s="8" t="s">
        <v>40</v>
      </c>
      <c r="T222" s="8" t="s">
        <v>40</v>
      </c>
      <c r="U222" s="67">
        <v>0.122</v>
      </c>
      <c r="V222" s="4">
        <v>9</v>
      </c>
      <c r="W222" s="4">
        <v>3434</v>
      </c>
      <c r="X222" s="67">
        <v>3.0000000000000001E-3</v>
      </c>
      <c r="Y222" s="67">
        <v>0.115</v>
      </c>
      <c r="Z222" s="4">
        <v>9</v>
      </c>
      <c r="AA222" s="4">
        <v>2602</v>
      </c>
      <c r="AB222" s="67">
        <v>3.0000000000000001E-3</v>
      </c>
      <c r="AC222" s="4">
        <v>5.7272210000000001</v>
      </c>
      <c r="AD222" s="4">
        <v>26.9</v>
      </c>
    </row>
    <row r="223" spans="1:30" x14ac:dyDescent="0.2">
      <c r="A223" s="8" t="s">
        <v>782</v>
      </c>
      <c r="B223" s="8">
        <v>1</v>
      </c>
      <c r="C223" s="8">
        <v>149783618</v>
      </c>
      <c r="D223" s="8">
        <v>149783618</v>
      </c>
      <c r="E223" s="8" t="s">
        <v>130</v>
      </c>
      <c r="F223" s="8" t="s">
        <v>3101</v>
      </c>
      <c r="G223" s="8" t="s">
        <v>3102</v>
      </c>
      <c r="H223" s="8" t="s">
        <v>93</v>
      </c>
      <c r="I223" s="66" t="s">
        <v>149</v>
      </c>
      <c r="J223" s="66" t="s">
        <v>40</v>
      </c>
      <c r="K223" s="66" t="s">
        <v>3623</v>
      </c>
      <c r="L223" s="66" t="s">
        <v>4153</v>
      </c>
      <c r="M223" s="66" t="s">
        <v>3954</v>
      </c>
      <c r="N223" s="66" t="s">
        <v>3174</v>
      </c>
      <c r="O223" s="8" t="s">
        <v>4265</v>
      </c>
      <c r="P223" s="8" t="s">
        <v>4266</v>
      </c>
      <c r="Q223" s="8">
        <v>-1</v>
      </c>
      <c r="R223" s="8" t="s">
        <v>40</v>
      </c>
      <c r="S223" s="8" t="s">
        <v>40</v>
      </c>
      <c r="T223" s="8" t="s">
        <v>40</v>
      </c>
      <c r="U223" s="67">
        <v>0</v>
      </c>
      <c r="V223" s="4">
        <v>0</v>
      </c>
      <c r="W223" s="4">
        <v>3434</v>
      </c>
      <c r="X223" s="67">
        <v>0</v>
      </c>
      <c r="Y223" s="67">
        <v>0.113</v>
      </c>
      <c r="Z223" s="4">
        <v>1</v>
      </c>
      <c r="AA223" s="4">
        <v>2602</v>
      </c>
      <c r="AB223" s="67">
        <v>0</v>
      </c>
      <c r="AC223" s="4">
        <v>-4.1348999999999997E-2</v>
      </c>
      <c r="AD223" s="4">
        <v>2.206</v>
      </c>
    </row>
    <row r="224" spans="1:30" x14ac:dyDescent="0.2">
      <c r="A224" s="8" t="s">
        <v>782</v>
      </c>
      <c r="B224" s="8">
        <v>1</v>
      </c>
      <c r="C224" s="8">
        <v>149783619</v>
      </c>
      <c r="D224" s="8">
        <v>149783619</v>
      </c>
      <c r="E224" s="8" t="s">
        <v>130</v>
      </c>
      <c r="F224" s="8" t="s">
        <v>3108</v>
      </c>
      <c r="G224" s="8" t="s">
        <v>3109</v>
      </c>
      <c r="H224" s="8" t="s">
        <v>93</v>
      </c>
      <c r="I224" s="66" t="s">
        <v>149</v>
      </c>
      <c r="J224" s="66" t="s">
        <v>40</v>
      </c>
      <c r="K224" s="66" t="s">
        <v>453</v>
      </c>
      <c r="L224" s="66" t="s">
        <v>4146</v>
      </c>
      <c r="M224" s="66" t="s">
        <v>3954</v>
      </c>
      <c r="N224" s="66" t="s">
        <v>3171</v>
      </c>
      <c r="O224" s="8" t="s">
        <v>3172</v>
      </c>
      <c r="P224" s="8" t="s">
        <v>40</v>
      </c>
      <c r="Q224" s="8">
        <v>-1</v>
      </c>
      <c r="R224" s="8" t="s">
        <v>40</v>
      </c>
      <c r="S224" s="8" t="s">
        <v>40</v>
      </c>
      <c r="T224" s="8" t="s">
        <v>40</v>
      </c>
      <c r="U224" s="67">
        <v>0</v>
      </c>
      <c r="V224" s="4">
        <v>0</v>
      </c>
      <c r="W224" s="4">
        <v>3434</v>
      </c>
      <c r="X224" s="67">
        <v>0</v>
      </c>
      <c r="Y224" s="67">
        <v>0.13500000000000001</v>
      </c>
      <c r="Z224" s="4">
        <v>1</v>
      </c>
      <c r="AA224" s="4">
        <v>2602</v>
      </c>
      <c r="AB224" s="67">
        <v>0</v>
      </c>
      <c r="AC224" s="4">
        <v>3.430517</v>
      </c>
      <c r="AD224" s="4">
        <v>23</v>
      </c>
    </row>
    <row r="225" spans="1:30" x14ac:dyDescent="0.2">
      <c r="A225" s="8" t="s">
        <v>782</v>
      </c>
      <c r="B225" s="8">
        <v>1</v>
      </c>
      <c r="C225" s="8">
        <v>149783630</v>
      </c>
      <c r="D225" s="8">
        <v>149783630</v>
      </c>
      <c r="E225" s="8" t="s">
        <v>121</v>
      </c>
      <c r="F225" s="8" t="s">
        <v>3101</v>
      </c>
      <c r="G225" s="8" t="s">
        <v>3102</v>
      </c>
      <c r="H225" s="8" t="s">
        <v>93</v>
      </c>
      <c r="I225" s="66" t="s">
        <v>149</v>
      </c>
      <c r="J225" s="66" t="s">
        <v>40</v>
      </c>
      <c r="K225" s="66" t="s">
        <v>4169</v>
      </c>
      <c r="L225" s="66" t="s">
        <v>3984</v>
      </c>
      <c r="M225" s="66" t="s">
        <v>4267</v>
      </c>
      <c r="N225" s="66" t="s">
        <v>3295</v>
      </c>
      <c r="O225" s="8" t="s">
        <v>3296</v>
      </c>
      <c r="P225" s="8" t="s">
        <v>40</v>
      </c>
      <c r="Q225" s="8">
        <v>-1</v>
      </c>
      <c r="R225" s="8" t="s">
        <v>40</v>
      </c>
      <c r="S225" s="8" t="s">
        <v>40</v>
      </c>
      <c r="T225" s="8" t="s">
        <v>40</v>
      </c>
      <c r="U225" s="67">
        <v>0.255</v>
      </c>
      <c r="V225" s="4">
        <v>3223</v>
      </c>
      <c r="W225" s="4">
        <v>3431</v>
      </c>
      <c r="X225" s="67">
        <v>0.93899999999999995</v>
      </c>
      <c r="Y225" s="67">
        <v>0.25900000000000001</v>
      </c>
      <c r="Z225" s="4">
        <v>2467</v>
      </c>
      <c r="AA225" s="4">
        <v>2601</v>
      </c>
      <c r="AB225" s="67">
        <v>0.94799999999999995</v>
      </c>
      <c r="AC225" s="4">
        <v>-0.51340399999999997</v>
      </c>
      <c r="AD225" s="4">
        <v>0.20399999999999999</v>
      </c>
    </row>
    <row r="226" spans="1:30" x14ac:dyDescent="0.2">
      <c r="A226" s="8" t="s">
        <v>782</v>
      </c>
      <c r="B226" s="8">
        <v>1</v>
      </c>
      <c r="C226" s="8">
        <v>149783645</v>
      </c>
      <c r="D226" s="8">
        <v>149783645</v>
      </c>
      <c r="E226" s="8" t="s">
        <v>121</v>
      </c>
      <c r="F226" s="8" t="s">
        <v>3101</v>
      </c>
      <c r="G226" s="8" t="s">
        <v>3102</v>
      </c>
      <c r="H226" s="8" t="s">
        <v>93</v>
      </c>
      <c r="I226" s="66" t="s">
        <v>149</v>
      </c>
      <c r="J226" s="66" t="s">
        <v>40</v>
      </c>
      <c r="K226" s="66" t="s">
        <v>3889</v>
      </c>
      <c r="L226" s="66" t="s">
        <v>4126</v>
      </c>
      <c r="M226" s="66" t="s">
        <v>3936</v>
      </c>
      <c r="N226" s="66" t="s">
        <v>121</v>
      </c>
      <c r="O226" s="8" t="s">
        <v>4268</v>
      </c>
      <c r="P226" s="8" t="s">
        <v>4269</v>
      </c>
      <c r="Q226" s="8">
        <v>-1</v>
      </c>
      <c r="R226" s="8" t="s">
        <v>40</v>
      </c>
      <c r="S226" s="8" t="s">
        <v>40</v>
      </c>
      <c r="T226" s="8" t="s">
        <v>40</v>
      </c>
      <c r="U226" s="67">
        <v>0.47799999999999998</v>
      </c>
      <c r="V226" s="4">
        <v>3431</v>
      </c>
      <c r="W226" s="4">
        <v>3431</v>
      </c>
      <c r="X226" s="67">
        <v>1</v>
      </c>
      <c r="Y226" s="67">
        <v>0.48099999999999998</v>
      </c>
      <c r="Z226" s="4">
        <v>2601</v>
      </c>
      <c r="AA226" s="4">
        <v>2601</v>
      </c>
      <c r="AB226" s="67">
        <v>1</v>
      </c>
      <c r="AC226" s="4">
        <v>2.1158160000000001</v>
      </c>
      <c r="AD226" s="4">
        <v>16.96</v>
      </c>
    </row>
    <row r="227" spans="1:30" x14ac:dyDescent="0.2">
      <c r="A227" s="8" t="s">
        <v>782</v>
      </c>
      <c r="B227" s="8">
        <v>1</v>
      </c>
      <c r="C227" s="8">
        <v>149783651</v>
      </c>
      <c r="D227" s="8">
        <v>149783651</v>
      </c>
      <c r="E227" s="8" t="s">
        <v>127</v>
      </c>
      <c r="F227" s="8" t="s">
        <v>3101</v>
      </c>
      <c r="G227" s="8" t="s">
        <v>3102</v>
      </c>
      <c r="H227" s="8" t="s">
        <v>93</v>
      </c>
      <c r="I227" s="66" t="s">
        <v>149</v>
      </c>
      <c r="J227" s="66" t="s">
        <v>40</v>
      </c>
      <c r="K227" s="66" t="s">
        <v>4271</v>
      </c>
      <c r="L227" s="66" t="s">
        <v>3524</v>
      </c>
      <c r="M227" s="66" t="s">
        <v>974</v>
      </c>
      <c r="N227" s="66" t="s">
        <v>127</v>
      </c>
      <c r="O227" s="8" t="s">
        <v>4272</v>
      </c>
      <c r="P227" s="8" t="s">
        <v>40</v>
      </c>
      <c r="Q227" s="8">
        <v>-1</v>
      </c>
      <c r="R227" s="8" t="s">
        <v>40</v>
      </c>
      <c r="S227" s="8" t="s">
        <v>40</v>
      </c>
      <c r="T227" s="8" t="s">
        <v>40</v>
      </c>
      <c r="U227" s="67">
        <v>0.439</v>
      </c>
      <c r="V227" s="4">
        <v>3411</v>
      </c>
      <c r="W227" s="4">
        <v>3431</v>
      </c>
      <c r="X227" s="67">
        <v>0.99399999999999999</v>
      </c>
      <c r="Y227" s="67">
        <v>0.45400000000000001</v>
      </c>
      <c r="Z227" s="4">
        <v>2587</v>
      </c>
      <c r="AA227" s="4">
        <v>2601</v>
      </c>
      <c r="AB227" s="67">
        <v>0.995</v>
      </c>
      <c r="AC227" s="4">
        <v>-0.44924399999999998</v>
      </c>
      <c r="AD227" s="4">
        <v>0.29299999999999998</v>
      </c>
    </row>
    <row r="228" spans="1:30" x14ac:dyDescent="0.2">
      <c r="A228" s="8" t="s">
        <v>782</v>
      </c>
      <c r="B228" s="8">
        <v>1</v>
      </c>
      <c r="C228" s="8">
        <v>149783653</v>
      </c>
      <c r="D228" s="8">
        <v>149783653</v>
      </c>
      <c r="E228" s="8" t="s">
        <v>130</v>
      </c>
      <c r="F228" s="8" t="s">
        <v>3108</v>
      </c>
      <c r="G228" s="8" t="s">
        <v>3109</v>
      </c>
      <c r="H228" s="8" t="s">
        <v>93</v>
      </c>
      <c r="I228" s="66" t="s">
        <v>149</v>
      </c>
      <c r="J228" s="66" t="s">
        <v>40</v>
      </c>
      <c r="K228" s="66" t="s">
        <v>4273</v>
      </c>
      <c r="L228" s="66" t="s">
        <v>3802</v>
      </c>
      <c r="M228" s="66" t="s">
        <v>974</v>
      </c>
      <c r="N228" s="66" t="s">
        <v>3302</v>
      </c>
      <c r="O228" s="8" t="s">
        <v>3390</v>
      </c>
      <c r="P228" s="8" t="s">
        <v>40</v>
      </c>
      <c r="Q228" s="8">
        <v>-1</v>
      </c>
      <c r="R228" s="8" t="s">
        <v>40</v>
      </c>
      <c r="S228" s="8" t="s">
        <v>40</v>
      </c>
      <c r="T228" s="8" t="s">
        <v>40</v>
      </c>
      <c r="U228" s="67">
        <v>0.19400000000000001</v>
      </c>
      <c r="V228" s="4">
        <v>2834</v>
      </c>
      <c r="W228" s="4">
        <v>3431</v>
      </c>
      <c r="X228" s="67">
        <v>0.82599999999999996</v>
      </c>
      <c r="Y228" s="67">
        <v>0.20300000000000001</v>
      </c>
      <c r="Z228" s="4">
        <v>2186</v>
      </c>
      <c r="AA228" s="4">
        <v>2601</v>
      </c>
      <c r="AB228" s="67">
        <v>0.84</v>
      </c>
      <c r="AC228" s="4">
        <v>3.730642</v>
      </c>
      <c r="AD228" s="4">
        <v>23.3</v>
      </c>
    </row>
    <row r="229" spans="1:30" x14ac:dyDescent="0.2">
      <c r="A229" s="8" t="s">
        <v>782</v>
      </c>
      <c r="B229" s="8">
        <v>1</v>
      </c>
      <c r="C229" s="8">
        <v>149783654</v>
      </c>
      <c r="D229" s="8">
        <v>149783654</v>
      </c>
      <c r="E229" s="8" t="s">
        <v>127</v>
      </c>
      <c r="F229" s="8" t="s">
        <v>3101</v>
      </c>
      <c r="G229" s="8" t="s">
        <v>3102</v>
      </c>
      <c r="H229" s="8" t="s">
        <v>93</v>
      </c>
      <c r="I229" s="66" t="s">
        <v>149</v>
      </c>
      <c r="J229" s="66" t="s">
        <v>40</v>
      </c>
      <c r="K229" s="66" t="s">
        <v>4016</v>
      </c>
      <c r="L229" s="66" t="s">
        <v>4274</v>
      </c>
      <c r="M229" s="66" t="s">
        <v>3933</v>
      </c>
      <c r="N229" s="66" t="s">
        <v>121</v>
      </c>
      <c r="O229" s="8" t="s">
        <v>4270</v>
      </c>
      <c r="P229" s="8" t="s">
        <v>4275</v>
      </c>
      <c r="Q229" s="8">
        <v>-1</v>
      </c>
      <c r="R229" s="8" t="s">
        <v>40</v>
      </c>
      <c r="S229" s="8" t="s">
        <v>40</v>
      </c>
      <c r="T229" s="8" t="s">
        <v>40</v>
      </c>
      <c r="U229" s="67">
        <v>0.20399999999999999</v>
      </c>
      <c r="V229" s="4">
        <v>2790</v>
      </c>
      <c r="W229" s="4">
        <v>3431</v>
      </c>
      <c r="X229" s="67">
        <v>0.81299999999999994</v>
      </c>
      <c r="Y229" s="67">
        <v>0.21099999999999999</v>
      </c>
      <c r="Z229" s="4">
        <v>2097</v>
      </c>
      <c r="AA229" s="4">
        <v>2601</v>
      </c>
      <c r="AB229" s="67">
        <v>0.80600000000000005</v>
      </c>
      <c r="AC229" s="4">
        <v>0.50308699999999995</v>
      </c>
      <c r="AD229" s="4">
        <v>7.4550000000000001</v>
      </c>
    </row>
    <row r="230" spans="1:30" x14ac:dyDescent="0.2">
      <c r="A230" s="8" t="s">
        <v>782</v>
      </c>
      <c r="B230" s="8">
        <v>1</v>
      </c>
      <c r="C230" s="8">
        <v>149783654</v>
      </c>
      <c r="D230" s="8">
        <v>149783654</v>
      </c>
      <c r="E230" s="8" t="s">
        <v>121</v>
      </c>
      <c r="F230" s="8" t="s">
        <v>3101</v>
      </c>
      <c r="G230" s="8" t="s">
        <v>3102</v>
      </c>
      <c r="H230" s="8" t="s">
        <v>93</v>
      </c>
      <c r="I230" s="66" t="s">
        <v>149</v>
      </c>
      <c r="J230" s="66" t="s">
        <v>40</v>
      </c>
      <c r="K230" s="66" t="s">
        <v>4016</v>
      </c>
      <c r="L230" s="66" t="s">
        <v>4274</v>
      </c>
      <c r="M230" s="66" t="s">
        <v>3933</v>
      </c>
      <c r="N230" s="66" t="s">
        <v>121</v>
      </c>
      <c r="O230" s="8" t="s">
        <v>4268</v>
      </c>
      <c r="P230" s="8" t="s">
        <v>4275</v>
      </c>
      <c r="Q230" s="8">
        <v>-1</v>
      </c>
      <c r="R230" s="8" t="s">
        <v>40</v>
      </c>
      <c r="S230" s="8" t="s">
        <v>40</v>
      </c>
      <c r="T230" s="8" t="s">
        <v>40</v>
      </c>
      <c r="U230" s="67">
        <v>0.14699999999999999</v>
      </c>
      <c r="V230" s="4">
        <v>493</v>
      </c>
      <c r="W230" s="4">
        <v>3431</v>
      </c>
      <c r="X230" s="67">
        <v>0.14399999999999999</v>
      </c>
      <c r="Y230" s="67">
        <v>0.14799999999999999</v>
      </c>
      <c r="Z230" s="4">
        <v>383</v>
      </c>
      <c r="AA230" s="4">
        <v>2601</v>
      </c>
      <c r="AB230" s="67">
        <v>0.14699999999999999</v>
      </c>
      <c r="AC230" s="4">
        <v>1.2681629999999999</v>
      </c>
      <c r="AD230" s="4">
        <v>12.1</v>
      </c>
    </row>
    <row r="231" spans="1:30" x14ac:dyDescent="0.2">
      <c r="A231" s="8" t="s">
        <v>782</v>
      </c>
      <c r="B231" s="8">
        <v>1</v>
      </c>
      <c r="C231" s="8">
        <v>149783666</v>
      </c>
      <c r="D231" s="8">
        <v>149783666</v>
      </c>
      <c r="E231" s="8" t="s">
        <v>121</v>
      </c>
      <c r="F231" s="8" t="s">
        <v>3101</v>
      </c>
      <c r="G231" s="8" t="s">
        <v>3102</v>
      </c>
      <c r="H231" s="8" t="s">
        <v>93</v>
      </c>
      <c r="I231" s="66" t="s">
        <v>149</v>
      </c>
      <c r="J231" s="66" t="s">
        <v>40</v>
      </c>
      <c r="K231" s="66" t="s">
        <v>3996</v>
      </c>
      <c r="L231" s="66" t="s">
        <v>3982</v>
      </c>
      <c r="M231" s="66" t="s">
        <v>4276</v>
      </c>
      <c r="N231" s="66" t="s">
        <v>3188</v>
      </c>
      <c r="O231" s="8" t="s">
        <v>3497</v>
      </c>
      <c r="P231" s="8" t="s">
        <v>4277</v>
      </c>
      <c r="Q231" s="8">
        <v>-1</v>
      </c>
      <c r="R231" s="8" t="s">
        <v>40</v>
      </c>
      <c r="S231" s="8" t="s">
        <v>40</v>
      </c>
      <c r="T231" s="8" t="s">
        <v>40</v>
      </c>
      <c r="U231" s="67">
        <v>0.11799999999999999</v>
      </c>
      <c r="V231" s="4">
        <v>2296</v>
      </c>
      <c r="W231" s="4">
        <v>3431</v>
      </c>
      <c r="X231" s="67">
        <v>0.66900000000000004</v>
      </c>
      <c r="Y231" s="67">
        <v>0.121</v>
      </c>
      <c r="Z231" s="4">
        <v>1463</v>
      </c>
      <c r="AA231" s="4">
        <v>2601</v>
      </c>
      <c r="AB231" s="67">
        <v>0.56200000000000006</v>
      </c>
      <c r="AC231" s="4">
        <v>1.3072539999999999</v>
      </c>
      <c r="AD231" s="4">
        <v>12.31</v>
      </c>
    </row>
    <row r="232" spans="1:30" x14ac:dyDescent="0.2">
      <c r="A232" s="8" t="s">
        <v>782</v>
      </c>
      <c r="B232" s="8">
        <v>1</v>
      </c>
      <c r="C232" s="8">
        <v>149783675</v>
      </c>
      <c r="D232" s="8">
        <v>149783675</v>
      </c>
      <c r="E232" s="8" t="s">
        <v>121</v>
      </c>
      <c r="F232" s="8" t="s">
        <v>3101</v>
      </c>
      <c r="G232" s="8" t="s">
        <v>3102</v>
      </c>
      <c r="H232" s="8" t="s">
        <v>93</v>
      </c>
      <c r="I232" s="66" t="s">
        <v>149</v>
      </c>
      <c r="J232" s="66" t="s">
        <v>40</v>
      </c>
      <c r="K232" s="66" t="s">
        <v>3991</v>
      </c>
      <c r="L232" s="66" t="s">
        <v>530</v>
      </c>
      <c r="M232" s="66" t="s">
        <v>3663</v>
      </c>
      <c r="N232" s="66" t="s">
        <v>3196</v>
      </c>
      <c r="O232" s="8" t="s">
        <v>4278</v>
      </c>
      <c r="P232" s="8" t="s">
        <v>40</v>
      </c>
      <c r="Q232" s="8">
        <v>-1</v>
      </c>
      <c r="R232" s="8" t="s">
        <v>40</v>
      </c>
      <c r="S232" s="8" t="s">
        <v>40</v>
      </c>
      <c r="T232" s="8" t="s">
        <v>40</v>
      </c>
      <c r="U232" s="67">
        <v>0.312</v>
      </c>
      <c r="V232" s="4">
        <v>3360</v>
      </c>
      <c r="W232" s="4">
        <v>3431</v>
      </c>
      <c r="X232" s="67">
        <v>0.97899999999999998</v>
      </c>
      <c r="Y232" s="67">
        <v>0.318</v>
      </c>
      <c r="Z232" s="4">
        <v>2522</v>
      </c>
      <c r="AA232" s="4">
        <v>2601</v>
      </c>
      <c r="AB232" s="67">
        <v>0.97</v>
      </c>
      <c r="AC232" s="4">
        <v>1.1799919999999999</v>
      </c>
      <c r="AD232" s="4">
        <v>11.64</v>
      </c>
    </row>
    <row r="233" spans="1:30" x14ac:dyDescent="0.2">
      <c r="A233" s="8" t="s">
        <v>782</v>
      </c>
      <c r="B233" s="8">
        <v>1</v>
      </c>
      <c r="C233" s="8">
        <v>149783681</v>
      </c>
      <c r="D233" s="8">
        <v>149783681</v>
      </c>
      <c r="E233" s="8" t="s">
        <v>121</v>
      </c>
      <c r="F233" s="8" t="s">
        <v>3101</v>
      </c>
      <c r="G233" s="8" t="s">
        <v>3102</v>
      </c>
      <c r="H233" s="8" t="s">
        <v>93</v>
      </c>
      <c r="I233" s="66" t="s">
        <v>149</v>
      </c>
      <c r="J233" s="66" t="s">
        <v>40</v>
      </c>
      <c r="K233" s="66" t="s">
        <v>4279</v>
      </c>
      <c r="L233" s="66" t="s">
        <v>3553</v>
      </c>
      <c r="M233" s="66" t="s">
        <v>3689</v>
      </c>
      <c r="N233" s="66" t="s">
        <v>3188</v>
      </c>
      <c r="O233" s="8" t="s">
        <v>3497</v>
      </c>
      <c r="P233" s="8" t="s">
        <v>4280</v>
      </c>
      <c r="Q233" s="8">
        <v>-1</v>
      </c>
      <c r="R233" s="8" t="s">
        <v>40</v>
      </c>
      <c r="S233" s="8" t="s">
        <v>40</v>
      </c>
      <c r="T233" s="8" t="s">
        <v>40</v>
      </c>
      <c r="U233" s="67">
        <v>0.14299999999999999</v>
      </c>
      <c r="V233" s="4">
        <v>2428</v>
      </c>
      <c r="W233" s="4">
        <v>3435</v>
      </c>
      <c r="X233" s="67">
        <v>0.70699999999999996</v>
      </c>
      <c r="Y233" s="67">
        <v>0.14399999999999999</v>
      </c>
      <c r="Z233" s="4">
        <v>1840</v>
      </c>
      <c r="AA233" s="4">
        <v>2603</v>
      </c>
      <c r="AB233" s="67">
        <v>0.70699999999999996</v>
      </c>
      <c r="AC233" s="4">
        <v>1.898609</v>
      </c>
      <c r="AD233" s="4">
        <v>15.58</v>
      </c>
    </row>
    <row r="234" spans="1:30" x14ac:dyDescent="0.2">
      <c r="A234" s="8" t="s">
        <v>782</v>
      </c>
      <c r="B234" s="8">
        <v>1</v>
      </c>
      <c r="C234" s="8">
        <v>149783687</v>
      </c>
      <c r="D234" s="8">
        <v>149783687</v>
      </c>
      <c r="E234" s="8" t="s">
        <v>121</v>
      </c>
      <c r="F234" s="8" t="s">
        <v>3101</v>
      </c>
      <c r="G234" s="8" t="s">
        <v>3102</v>
      </c>
      <c r="H234" s="8" t="s">
        <v>93</v>
      </c>
      <c r="I234" s="66" t="s">
        <v>149</v>
      </c>
      <c r="J234" s="66" t="s">
        <v>40</v>
      </c>
      <c r="K234" s="66" t="s">
        <v>3507</v>
      </c>
      <c r="L234" s="66" t="s">
        <v>3567</v>
      </c>
      <c r="M234" s="66" t="s">
        <v>4281</v>
      </c>
      <c r="N234" s="66" t="s">
        <v>3196</v>
      </c>
      <c r="O234" s="8" t="s">
        <v>4278</v>
      </c>
      <c r="P234" s="8" t="s">
        <v>40</v>
      </c>
      <c r="Q234" s="8">
        <v>-1</v>
      </c>
      <c r="R234" s="8" t="s">
        <v>40</v>
      </c>
      <c r="S234" s="8" t="s">
        <v>40</v>
      </c>
      <c r="T234" s="8" t="s">
        <v>40</v>
      </c>
      <c r="U234" s="67">
        <v>0.30399999999999999</v>
      </c>
      <c r="V234" s="4">
        <v>3362</v>
      </c>
      <c r="W234" s="4">
        <v>3435</v>
      </c>
      <c r="X234" s="67">
        <v>0.97899999999999998</v>
      </c>
      <c r="Y234" s="67">
        <v>0.308</v>
      </c>
      <c r="Z234" s="4">
        <v>2538</v>
      </c>
      <c r="AA234" s="4">
        <v>2603</v>
      </c>
      <c r="AB234" s="67">
        <v>0.97499999999999998</v>
      </c>
      <c r="AC234" s="4">
        <v>0.76607400000000003</v>
      </c>
      <c r="AD234" s="4">
        <v>9.2530000000000001</v>
      </c>
    </row>
    <row r="235" spans="1:30" x14ac:dyDescent="0.2">
      <c r="A235" s="8" t="s">
        <v>782</v>
      </c>
      <c r="B235" s="8">
        <v>1</v>
      </c>
      <c r="C235" s="8">
        <v>149783696</v>
      </c>
      <c r="D235" s="8">
        <v>149783696</v>
      </c>
      <c r="E235" s="8" t="s">
        <v>130</v>
      </c>
      <c r="F235" s="8" t="s">
        <v>3101</v>
      </c>
      <c r="G235" s="8" t="s">
        <v>3102</v>
      </c>
      <c r="H235" s="8" t="s">
        <v>93</v>
      </c>
      <c r="I235" s="66" t="s">
        <v>149</v>
      </c>
      <c r="J235" s="66" t="s">
        <v>40</v>
      </c>
      <c r="K235" s="66" t="s">
        <v>3517</v>
      </c>
      <c r="L235" s="66" t="s">
        <v>4084</v>
      </c>
      <c r="M235" s="66" t="s">
        <v>3693</v>
      </c>
      <c r="N235" s="66" t="s">
        <v>127</v>
      </c>
      <c r="O235" s="8" t="s">
        <v>4240</v>
      </c>
      <c r="P235" s="8" t="s">
        <v>4282</v>
      </c>
      <c r="Q235" s="8">
        <v>-1</v>
      </c>
      <c r="R235" s="8" t="s">
        <v>40</v>
      </c>
      <c r="S235" s="8" t="s">
        <v>40</v>
      </c>
      <c r="T235" s="8" t="s">
        <v>40</v>
      </c>
      <c r="U235" s="67">
        <v>0.248</v>
      </c>
      <c r="V235" s="4">
        <v>3345</v>
      </c>
      <c r="W235" s="4">
        <v>3435</v>
      </c>
      <c r="X235" s="67">
        <v>0.97399999999999998</v>
      </c>
      <c r="Y235" s="67">
        <v>0.249</v>
      </c>
      <c r="Z235" s="4">
        <v>2515</v>
      </c>
      <c r="AA235" s="4">
        <v>2603</v>
      </c>
      <c r="AB235" s="67">
        <v>0.96599999999999997</v>
      </c>
      <c r="AC235" s="4">
        <v>0.83965699999999999</v>
      </c>
      <c r="AD235" s="4">
        <v>9.7059999999999995</v>
      </c>
    </row>
    <row r="236" spans="1:30" x14ac:dyDescent="0.2">
      <c r="A236" s="8" t="s">
        <v>782</v>
      </c>
      <c r="B236" s="8">
        <v>1</v>
      </c>
      <c r="C236" s="8">
        <v>149783696</v>
      </c>
      <c r="D236" s="8">
        <v>149783696</v>
      </c>
      <c r="E236" s="8" t="s">
        <v>123</v>
      </c>
      <c r="F236" s="8" t="s">
        <v>3101</v>
      </c>
      <c r="G236" s="8" t="s">
        <v>3102</v>
      </c>
      <c r="H236" s="8" t="s">
        <v>93</v>
      </c>
      <c r="I236" s="66" t="s">
        <v>149</v>
      </c>
      <c r="J236" s="66" t="s">
        <v>40</v>
      </c>
      <c r="K236" s="66" t="s">
        <v>3517</v>
      </c>
      <c r="L236" s="66" t="s">
        <v>4084</v>
      </c>
      <c r="M236" s="66" t="s">
        <v>3693</v>
      </c>
      <c r="N236" s="66" t="s">
        <v>127</v>
      </c>
      <c r="O236" s="8" t="s">
        <v>3563</v>
      </c>
      <c r="P236" s="8" t="s">
        <v>4282</v>
      </c>
      <c r="Q236" s="8">
        <v>-1</v>
      </c>
      <c r="R236" s="8" t="s">
        <v>40</v>
      </c>
      <c r="S236" s="8" t="s">
        <v>40</v>
      </c>
      <c r="T236" s="8" t="s">
        <v>40</v>
      </c>
      <c r="U236" s="67">
        <v>0.156</v>
      </c>
      <c r="V236" s="4">
        <v>2</v>
      </c>
      <c r="W236" s="4">
        <v>3435</v>
      </c>
      <c r="X236" s="67">
        <v>1E-3</v>
      </c>
      <c r="Y236" s="67">
        <v>0.159</v>
      </c>
      <c r="Z236" s="4">
        <v>9</v>
      </c>
      <c r="AA236" s="4">
        <v>2603</v>
      </c>
      <c r="AB236" s="67">
        <v>3.0000000000000001E-3</v>
      </c>
      <c r="AC236" s="4">
        <v>0.78506699999999996</v>
      </c>
      <c r="AD236" s="4">
        <v>9.3719999999999999</v>
      </c>
    </row>
    <row r="237" spans="1:30" x14ac:dyDescent="0.2">
      <c r="A237" s="8" t="s">
        <v>782</v>
      </c>
      <c r="B237" s="8">
        <v>1</v>
      </c>
      <c r="C237" s="8">
        <v>149783708</v>
      </c>
      <c r="D237" s="8">
        <v>149783708</v>
      </c>
      <c r="E237" s="8" t="s">
        <v>121</v>
      </c>
      <c r="F237" s="8" t="s">
        <v>3101</v>
      </c>
      <c r="G237" s="8" t="s">
        <v>3102</v>
      </c>
      <c r="H237" s="8" t="s">
        <v>93</v>
      </c>
      <c r="I237" s="66" t="s">
        <v>149</v>
      </c>
      <c r="J237" s="66" t="s">
        <v>40</v>
      </c>
      <c r="K237" s="66" t="s">
        <v>4120</v>
      </c>
      <c r="L237" s="66" t="s">
        <v>3579</v>
      </c>
      <c r="M237" s="66" t="s">
        <v>3695</v>
      </c>
      <c r="N237" s="66" t="s">
        <v>3107</v>
      </c>
      <c r="O237" s="8" t="s">
        <v>3150</v>
      </c>
      <c r="P237" s="8" t="s">
        <v>4283</v>
      </c>
      <c r="Q237" s="8">
        <v>-1</v>
      </c>
      <c r="R237" s="8" t="s">
        <v>40</v>
      </c>
      <c r="S237" s="8" t="s">
        <v>40</v>
      </c>
      <c r="T237" s="8" t="s">
        <v>40</v>
      </c>
      <c r="U237" s="67">
        <v>0.32500000000000001</v>
      </c>
      <c r="V237" s="4">
        <v>3374</v>
      </c>
      <c r="W237" s="4">
        <v>3435</v>
      </c>
      <c r="X237" s="67">
        <v>0.98199999999999998</v>
      </c>
      <c r="Y237" s="67">
        <v>0.32900000000000001</v>
      </c>
      <c r="Z237" s="4">
        <v>2542</v>
      </c>
      <c r="AA237" s="4">
        <v>2603</v>
      </c>
      <c r="AB237" s="67">
        <v>0.97699999999999998</v>
      </c>
      <c r="AC237" s="4">
        <v>1.458313</v>
      </c>
      <c r="AD237" s="4">
        <v>13.09</v>
      </c>
    </row>
    <row r="238" spans="1:30" x14ac:dyDescent="0.2">
      <c r="A238" s="8" t="s">
        <v>782</v>
      </c>
      <c r="B238" s="8">
        <v>1</v>
      </c>
      <c r="C238" s="8">
        <v>149783711</v>
      </c>
      <c r="D238" s="8">
        <v>149783711</v>
      </c>
      <c r="E238" s="8" t="s">
        <v>127</v>
      </c>
      <c r="F238" s="8" t="s">
        <v>3101</v>
      </c>
      <c r="G238" s="8" t="s">
        <v>3102</v>
      </c>
      <c r="H238" s="8" t="s">
        <v>93</v>
      </c>
      <c r="I238" s="66" t="s">
        <v>149</v>
      </c>
      <c r="J238" s="66" t="s">
        <v>40</v>
      </c>
      <c r="K238" s="66" t="s">
        <v>814</v>
      </c>
      <c r="L238" s="66" t="s">
        <v>3970</v>
      </c>
      <c r="M238" s="66" t="s">
        <v>4284</v>
      </c>
      <c r="N238" s="66" t="s">
        <v>3107</v>
      </c>
      <c r="O238" s="8" t="s">
        <v>4224</v>
      </c>
      <c r="P238" s="8" t="s">
        <v>40</v>
      </c>
      <c r="Q238" s="8">
        <v>-1</v>
      </c>
      <c r="R238" s="8" t="s">
        <v>40</v>
      </c>
      <c r="S238" s="8" t="s">
        <v>40</v>
      </c>
      <c r="T238" s="8" t="s">
        <v>40</v>
      </c>
      <c r="U238" s="67">
        <v>0.27900000000000003</v>
      </c>
      <c r="V238" s="4">
        <v>3387</v>
      </c>
      <c r="W238" s="4">
        <v>3435</v>
      </c>
      <c r="X238" s="67">
        <v>0.98599999999999999</v>
      </c>
      <c r="Y238" s="67">
        <v>0.28100000000000003</v>
      </c>
      <c r="Z238" s="4">
        <v>2557</v>
      </c>
      <c r="AA238" s="4">
        <v>2603</v>
      </c>
      <c r="AB238" s="67">
        <v>0.98199999999999998</v>
      </c>
      <c r="AC238" s="4">
        <v>2.4059330000000001</v>
      </c>
      <c r="AD238" s="4">
        <v>18.86</v>
      </c>
    </row>
    <row r="239" spans="1:30" x14ac:dyDescent="0.2">
      <c r="A239" s="8" t="s">
        <v>782</v>
      </c>
      <c r="B239" s="8">
        <v>1</v>
      </c>
      <c r="C239" s="8">
        <v>149783726</v>
      </c>
      <c r="D239" s="8">
        <v>149783726</v>
      </c>
      <c r="E239" s="8" t="s">
        <v>121</v>
      </c>
      <c r="F239" s="8" t="s">
        <v>3101</v>
      </c>
      <c r="G239" s="8" t="s">
        <v>3102</v>
      </c>
      <c r="H239" s="8" t="s">
        <v>93</v>
      </c>
      <c r="I239" s="66" t="s">
        <v>149</v>
      </c>
      <c r="J239" s="66" t="s">
        <v>40</v>
      </c>
      <c r="K239" s="66" t="s">
        <v>3995</v>
      </c>
      <c r="L239" s="66" t="s">
        <v>3967</v>
      </c>
      <c r="M239" s="66" t="s">
        <v>3940</v>
      </c>
      <c r="N239" s="66" t="s">
        <v>3165</v>
      </c>
      <c r="O239" s="8" t="s">
        <v>3400</v>
      </c>
      <c r="P239" s="8" t="s">
        <v>4285</v>
      </c>
      <c r="Q239" s="8">
        <v>-1</v>
      </c>
      <c r="R239" s="8" t="s">
        <v>40</v>
      </c>
      <c r="S239" s="8" t="s">
        <v>40</v>
      </c>
      <c r="T239" s="8" t="s">
        <v>40</v>
      </c>
      <c r="U239" s="67">
        <v>0.13500000000000001</v>
      </c>
      <c r="V239" s="4">
        <v>2128</v>
      </c>
      <c r="W239" s="4">
        <v>3435</v>
      </c>
      <c r="X239" s="67">
        <v>0.62</v>
      </c>
      <c r="Y239" s="67">
        <v>0.13600000000000001</v>
      </c>
      <c r="Z239" s="4">
        <v>1378</v>
      </c>
      <c r="AA239" s="4">
        <v>2603</v>
      </c>
      <c r="AB239" s="67">
        <v>0.52900000000000003</v>
      </c>
      <c r="AC239" s="4">
        <v>1.8247949999999999</v>
      </c>
      <c r="AD239" s="4">
        <v>15.13</v>
      </c>
    </row>
    <row r="240" spans="1:30" x14ac:dyDescent="0.2">
      <c r="A240" s="8" t="s">
        <v>782</v>
      </c>
      <c r="B240" s="8">
        <v>1</v>
      </c>
      <c r="C240" s="8">
        <v>149783738</v>
      </c>
      <c r="D240" s="8">
        <v>149783738</v>
      </c>
      <c r="E240" s="8" t="s">
        <v>130</v>
      </c>
      <c r="F240" s="8" t="s">
        <v>3101</v>
      </c>
      <c r="G240" s="8" t="s">
        <v>3102</v>
      </c>
      <c r="H240" s="8" t="s">
        <v>93</v>
      </c>
      <c r="I240" s="66" t="s">
        <v>149</v>
      </c>
      <c r="J240" s="66" t="s">
        <v>40</v>
      </c>
      <c r="K240" s="66" t="s">
        <v>3829</v>
      </c>
      <c r="L240" s="66" t="s">
        <v>3953</v>
      </c>
      <c r="M240" s="66" t="s">
        <v>3891</v>
      </c>
      <c r="N240" s="66" t="s">
        <v>3229</v>
      </c>
      <c r="O240" s="8" t="s">
        <v>3763</v>
      </c>
      <c r="P240" s="8" t="s">
        <v>40</v>
      </c>
      <c r="Q240" s="8">
        <v>-1</v>
      </c>
      <c r="R240" s="8" t="s">
        <v>40</v>
      </c>
      <c r="S240" s="8" t="s">
        <v>40</v>
      </c>
      <c r="T240" s="8" t="s">
        <v>40</v>
      </c>
      <c r="U240" s="67">
        <v>0.16300000000000001</v>
      </c>
      <c r="V240" s="4">
        <v>2758</v>
      </c>
      <c r="W240" s="4">
        <v>3435</v>
      </c>
      <c r="X240" s="67">
        <v>0.80300000000000005</v>
      </c>
      <c r="Y240" s="67">
        <v>0.16800000000000001</v>
      </c>
      <c r="Z240" s="4">
        <v>2140</v>
      </c>
      <c r="AA240" s="4">
        <v>2603</v>
      </c>
      <c r="AB240" s="67">
        <v>0.82199999999999995</v>
      </c>
      <c r="AC240" s="4">
        <v>1.992615</v>
      </c>
      <c r="AD240" s="4">
        <v>16.170000000000002</v>
      </c>
    </row>
    <row r="241" spans="1:30" x14ac:dyDescent="0.2">
      <c r="A241" s="8" t="s">
        <v>782</v>
      </c>
      <c r="B241" s="8">
        <v>1</v>
      </c>
      <c r="C241" s="8">
        <v>149783741</v>
      </c>
      <c r="D241" s="8">
        <v>149783741</v>
      </c>
      <c r="E241" s="8" t="s">
        <v>130</v>
      </c>
      <c r="F241" s="8" t="s">
        <v>3101</v>
      </c>
      <c r="G241" s="8" t="s">
        <v>3102</v>
      </c>
      <c r="H241" s="8" t="s">
        <v>93</v>
      </c>
      <c r="I241" s="66" t="s">
        <v>149</v>
      </c>
      <c r="J241" s="66" t="s">
        <v>40</v>
      </c>
      <c r="K241" s="66" t="s">
        <v>4286</v>
      </c>
      <c r="L241" s="66" t="s">
        <v>446</v>
      </c>
      <c r="M241" s="66" t="s">
        <v>3681</v>
      </c>
      <c r="N241" s="66" t="s">
        <v>3126</v>
      </c>
      <c r="O241" s="8" t="s">
        <v>3419</v>
      </c>
      <c r="P241" s="8" t="s">
        <v>4287</v>
      </c>
      <c r="Q241" s="8">
        <v>-1</v>
      </c>
      <c r="R241" s="8" t="s">
        <v>40</v>
      </c>
      <c r="S241" s="8" t="s">
        <v>40</v>
      </c>
      <c r="T241" s="8" t="s">
        <v>40</v>
      </c>
      <c r="U241" s="67">
        <v>8.4000000000000005E-2</v>
      </c>
      <c r="V241" s="4">
        <v>1</v>
      </c>
      <c r="W241" s="4">
        <v>3436</v>
      </c>
      <c r="X241" s="67">
        <v>0</v>
      </c>
      <c r="Y241" s="67">
        <v>8.3000000000000004E-2</v>
      </c>
      <c r="Z241" s="4">
        <v>2</v>
      </c>
      <c r="AA241" s="4">
        <v>2604</v>
      </c>
      <c r="AB241" s="67">
        <v>1E-3</v>
      </c>
      <c r="AC241" s="4">
        <v>1.571836</v>
      </c>
      <c r="AD241" s="4">
        <v>13.7</v>
      </c>
    </row>
    <row r="242" spans="1:30" x14ac:dyDescent="0.2">
      <c r="A242" s="8" t="s">
        <v>782</v>
      </c>
      <c r="B242" s="8">
        <v>1</v>
      </c>
      <c r="C242" s="8">
        <v>149783749</v>
      </c>
      <c r="D242" s="8">
        <v>149783749</v>
      </c>
      <c r="E242" s="8" t="s">
        <v>123</v>
      </c>
      <c r="F242" s="8" t="s">
        <v>3108</v>
      </c>
      <c r="G242" s="8" t="s">
        <v>3109</v>
      </c>
      <c r="H242" s="8" t="s">
        <v>93</v>
      </c>
      <c r="I242" s="66" t="s">
        <v>149</v>
      </c>
      <c r="J242" s="66" t="s">
        <v>40</v>
      </c>
      <c r="K242" s="66" t="s">
        <v>4288</v>
      </c>
      <c r="L242" s="66" t="s">
        <v>3948</v>
      </c>
      <c r="M242" s="66" t="s">
        <v>4289</v>
      </c>
      <c r="N242" s="66" t="s">
        <v>4290</v>
      </c>
      <c r="O242" s="8" t="s">
        <v>4291</v>
      </c>
      <c r="P242" s="8" t="s">
        <v>4292</v>
      </c>
      <c r="Q242" s="8">
        <v>-1</v>
      </c>
      <c r="R242" s="8" t="s">
        <v>40</v>
      </c>
      <c r="S242" s="8" t="s">
        <v>40</v>
      </c>
      <c r="T242" s="8" t="s">
        <v>40</v>
      </c>
      <c r="U242" s="67">
        <v>0.34899999999999998</v>
      </c>
      <c r="V242" s="4">
        <v>3394</v>
      </c>
      <c r="W242" s="4">
        <v>3436</v>
      </c>
      <c r="X242" s="67">
        <v>0.98799999999999999</v>
      </c>
      <c r="Y242" s="67">
        <v>0.35199999999999998</v>
      </c>
      <c r="Z242" s="4">
        <v>2560</v>
      </c>
      <c r="AA242" s="4">
        <v>2604</v>
      </c>
      <c r="AB242" s="67">
        <v>0.98299999999999998</v>
      </c>
      <c r="AC242" s="4">
        <v>5.4539249999999999</v>
      </c>
      <c r="AD242" s="4">
        <v>26.1</v>
      </c>
    </row>
    <row r="243" spans="1:30" x14ac:dyDescent="0.2">
      <c r="A243" s="8" t="s">
        <v>782</v>
      </c>
      <c r="B243" s="8">
        <v>1</v>
      </c>
      <c r="C243" s="8">
        <v>149783750</v>
      </c>
      <c r="D243" s="8">
        <v>149783750</v>
      </c>
      <c r="E243" s="8" t="s">
        <v>123</v>
      </c>
      <c r="F243" s="8" t="s">
        <v>81</v>
      </c>
      <c r="G243" s="8" t="s">
        <v>3469</v>
      </c>
      <c r="H243" s="8" t="s">
        <v>93</v>
      </c>
      <c r="I243" s="66" t="s">
        <v>149</v>
      </c>
      <c r="J243" s="66" t="s">
        <v>40</v>
      </c>
      <c r="K243" s="66" t="s">
        <v>3840</v>
      </c>
      <c r="L243" s="66" t="s">
        <v>3606</v>
      </c>
      <c r="M243" s="66" t="s">
        <v>455</v>
      </c>
      <c r="N243" s="66" t="s">
        <v>166</v>
      </c>
      <c r="O243" s="8" t="s">
        <v>4293</v>
      </c>
      <c r="P243" s="8" t="s">
        <v>4294</v>
      </c>
      <c r="Q243" s="8">
        <v>-1</v>
      </c>
      <c r="R243" s="8" t="s">
        <v>40</v>
      </c>
      <c r="S243" s="8" t="s">
        <v>40</v>
      </c>
      <c r="T243" s="8" t="s">
        <v>40</v>
      </c>
      <c r="U243" s="67">
        <v>0.34899999999999998</v>
      </c>
      <c r="V243" s="4">
        <v>3394</v>
      </c>
      <c r="W243" s="4">
        <v>3436</v>
      </c>
      <c r="X243" s="67">
        <v>0.98799999999999999</v>
      </c>
      <c r="Y243" s="67">
        <v>0.35199999999999998</v>
      </c>
      <c r="Z243" s="4">
        <v>2560</v>
      </c>
      <c r="AA243" s="4">
        <v>2604</v>
      </c>
      <c r="AB243" s="67">
        <v>0.98299999999999998</v>
      </c>
      <c r="AC243" s="4">
        <v>9.4759100000000007</v>
      </c>
      <c r="AD243" s="4">
        <v>35</v>
      </c>
    </row>
    <row r="244" spans="1:30" x14ac:dyDescent="0.2">
      <c r="A244" s="8" t="s">
        <v>782</v>
      </c>
      <c r="B244" s="8">
        <v>1</v>
      </c>
      <c r="C244" s="8">
        <v>149783755</v>
      </c>
      <c r="D244" s="8">
        <v>149783755</v>
      </c>
      <c r="E244" s="8" t="s">
        <v>127</v>
      </c>
      <c r="F244" s="8" t="s">
        <v>3108</v>
      </c>
      <c r="G244" s="8" t="s">
        <v>3109</v>
      </c>
      <c r="H244" s="8" t="s">
        <v>93</v>
      </c>
      <c r="I244" s="66" t="s">
        <v>149</v>
      </c>
      <c r="J244" s="66" t="s">
        <v>40</v>
      </c>
      <c r="K244" s="66" t="s">
        <v>4075</v>
      </c>
      <c r="L244" s="66" t="s">
        <v>4031</v>
      </c>
      <c r="M244" s="66" t="s">
        <v>3910</v>
      </c>
      <c r="N244" s="66" t="s">
        <v>3788</v>
      </c>
      <c r="O244" s="8" t="s">
        <v>4086</v>
      </c>
      <c r="P244" s="8" t="s">
        <v>4295</v>
      </c>
      <c r="Q244" s="8">
        <v>-1</v>
      </c>
      <c r="R244" s="8" t="s">
        <v>40</v>
      </c>
      <c r="S244" s="8" t="s">
        <v>40</v>
      </c>
      <c r="T244" s="8" t="s">
        <v>40</v>
      </c>
      <c r="U244" s="67">
        <v>8.4000000000000005E-2</v>
      </c>
      <c r="V244" s="4">
        <v>1</v>
      </c>
      <c r="W244" s="4">
        <v>3436</v>
      </c>
      <c r="X244" s="67">
        <v>0</v>
      </c>
      <c r="Y244" s="67">
        <v>9.4E-2</v>
      </c>
      <c r="Z244" s="4">
        <v>1</v>
      </c>
      <c r="AA244" s="4">
        <v>2604</v>
      </c>
      <c r="AB244" s="67">
        <v>0</v>
      </c>
      <c r="AC244" s="4">
        <v>3.5847280000000001</v>
      </c>
      <c r="AD244" s="4">
        <v>23.2</v>
      </c>
    </row>
    <row r="245" spans="1:30" x14ac:dyDescent="0.2">
      <c r="A245" s="8" t="s">
        <v>782</v>
      </c>
      <c r="B245" s="8">
        <v>1</v>
      </c>
      <c r="C245" s="8">
        <v>149783759</v>
      </c>
      <c r="D245" s="8">
        <v>149783759</v>
      </c>
      <c r="E245" s="8" t="s">
        <v>130</v>
      </c>
      <c r="F245" s="8" t="s">
        <v>3101</v>
      </c>
      <c r="G245" s="8" t="s">
        <v>3102</v>
      </c>
      <c r="H245" s="8" t="s">
        <v>93</v>
      </c>
      <c r="I245" s="66" t="s">
        <v>149</v>
      </c>
      <c r="J245" s="66" t="s">
        <v>40</v>
      </c>
      <c r="K245" s="66" t="s">
        <v>4296</v>
      </c>
      <c r="L245" s="66" t="s">
        <v>3854</v>
      </c>
      <c r="M245" s="66" t="s">
        <v>3939</v>
      </c>
      <c r="N245" s="66" t="s">
        <v>3118</v>
      </c>
      <c r="O245" s="8" t="s">
        <v>4297</v>
      </c>
      <c r="P245" s="8" t="s">
        <v>40</v>
      </c>
      <c r="Q245" s="8">
        <v>-1</v>
      </c>
      <c r="R245" s="8" t="s">
        <v>40</v>
      </c>
      <c r="S245" s="8" t="s">
        <v>40</v>
      </c>
      <c r="T245" s="8" t="s">
        <v>40</v>
      </c>
      <c r="U245" s="67">
        <v>0.16</v>
      </c>
      <c r="V245" s="4">
        <v>2472</v>
      </c>
      <c r="W245" s="4">
        <v>3436</v>
      </c>
      <c r="X245" s="67">
        <v>0.71899999999999997</v>
      </c>
      <c r="Y245" s="67">
        <v>0.159</v>
      </c>
      <c r="Z245" s="4">
        <v>1871</v>
      </c>
      <c r="AA245" s="4">
        <v>2604</v>
      </c>
      <c r="AB245" s="67">
        <v>0.71899999999999997</v>
      </c>
      <c r="AC245" s="4">
        <v>-4.7132E-2</v>
      </c>
      <c r="AD245" s="4">
        <v>2.1560000000000001</v>
      </c>
    </row>
    <row r="246" spans="1:30" x14ac:dyDescent="0.2">
      <c r="A246" s="8" t="s">
        <v>782</v>
      </c>
      <c r="B246" s="8">
        <v>1</v>
      </c>
      <c r="C246" s="8">
        <v>149783759</v>
      </c>
      <c r="D246" s="8">
        <v>149783759</v>
      </c>
      <c r="E246" s="8" t="s">
        <v>127</v>
      </c>
      <c r="F246" s="8" t="s">
        <v>3101</v>
      </c>
      <c r="G246" s="8" t="s">
        <v>3102</v>
      </c>
      <c r="H246" s="8" t="s">
        <v>93</v>
      </c>
      <c r="I246" s="66" t="s">
        <v>149</v>
      </c>
      <c r="J246" s="66" t="s">
        <v>40</v>
      </c>
      <c r="K246" s="66" t="s">
        <v>4296</v>
      </c>
      <c r="L246" s="66" t="s">
        <v>3854</v>
      </c>
      <c r="M246" s="66" t="s">
        <v>3939</v>
      </c>
      <c r="N246" s="66" t="s">
        <v>3118</v>
      </c>
      <c r="O246" s="8" t="s">
        <v>4298</v>
      </c>
      <c r="P246" s="8" t="s">
        <v>40</v>
      </c>
      <c r="Q246" s="8">
        <v>-1</v>
      </c>
      <c r="R246" s="8" t="s">
        <v>40</v>
      </c>
      <c r="S246" s="8" t="s">
        <v>40</v>
      </c>
      <c r="T246" s="8" t="s">
        <v>40</v>
      </c>
      <c r="U246" s="67">
        <v>0.13900000000000001</v>
      </c>
      <c r="V246" s="4">
        <v>593</v>
      </c>
      <c r="W246" s="4">
        <v>3436</v>
      </c>
      <c r="X246" s="67">
        <v>0.17299999999999999</v>
      </c>
      <c r="Y246" s="67">
        <v>0.13800000000000001</v>
      </c>
      <c r="Z246" s="4">
        <v>462</v>
      </c>
      <c r="AA246" s="4">
        <v>2604</v>
      </c>
      <c r="AB246" s="67">
        <v>0.17699999999999999</v>
      </c>
      <c r="AC246" s="4">
        <v>0.61944600000000005</v>
      </c>
      <c r="AD246" s="4">
        <v>8.2899999999999991</v>
      </c>
    </row>
    <row r="247" spans="1:30" x14ac:dyDescent="0.2">
      <c r="A247" s="8" t="s">
        <v>782</v>
      </c>
      <c r="B247" s="8">
        <v>1</v>
      </c>
      <c r="C247" s="8">
        <v>149783761</v>
      </c>
      <c r="D247" s="8">
        <v>149783761</v>
      </c>
      <c r="E247" s="8" t="s">
        <v>130</v>
      </c>
      <c r="F247" s="8" t="s">
        <v>3108</v>
      </c>
      <c r="G247" s="8" t="s">
        <v>3109</v>
      </c>
      <c r="H247" s="8" t="s">
        <v>93</v>
      </c>
      <c r="I247" s="66" t="s">
        <v>149</v>
      </c>
      <c r="J247" s="66" t="s">
        <v>40</v>
      </c>
      <c r="K247" s="66" t="s">
        <v>3970</v>
      </c>
      <c r="L247" s="66" t="s">
        <v>4299</v>
      </c>
      <c r="M247" s="66" t="s">
        <v>3939</v>
      </c>
      <c r="N247" s="66" t="s">
        <v>3244</v>
      </c>
      <c r="O247" s="8" t="s">
        <v>3250</v>
      </c>
      <c r="P247" s="8" t="s">
        <v>40</v>
      </c>
      <c r="Q247" s="8">
        <v>-1</v>
      </c>
      <c r="R247" s="8" t="s">
        <v>40</v>
      </c>
      <c r="S247" s="8" t="s">
        <v>40</v>
      </c>
      <c r="T247" s="8" t="s">
        <v>40</v>
      </c>
      <c r="U247" s="67">
        <v>0.14099999999999999</v>
      </c>
      <c r="V247" s="4">
        <v>2430</v>
      </c>
      <c r="W247" s="4">
        <v>3436</v>
      </c>
      <c r="X247" s="67">
        <v>0.70699999999999996</v>
      </c>
      <c r="Y247" s="67">
        <v>0.14199999999999999</v>
      </c>
      <c r="Z247" s="4">
        <v>1600</v>
      </c>
      <c r="AA247" s="4">
        <v>2604</v>
      </c>
      <c r="AB247" s="67">
        <v>0.61399999999999999</v>
      </c>
      <c r="AC247" s="4">
        <v>1.6658360000000001</v>
      </c>
      <c r="AD247" s="4">
        <v>14.22</v>
      </c>
    </row>
    <row r="248" spans="1:30" x14ac:dyDescent="0.2">
      <c r="A248" s="8" t="s">
        <v>782</v>
      </c>
      <c r="B248" s="8">
        <v>1</v>
      </c>
      <c r="C248" s="8">
        <v>149783779</v>
      </c>
      <c r="D248" s="8">
        <v>149783779</v>
      </c>
      <c r="E248" s="8" t="s">
        <v>121</v>
      </c>
      <c r="F248" s="8" t="s">
        <v>3108</v>
      </c>
      <c r="G248" s="8" t="s">
        <v>3109</v>
      </c>
      <c r="H248" s="8" t="s">
        <v>93</v>
      </c>
      <c r="I248" s="66" t="s">
        <v>149</v>
      </c>
      <c r="J248" s="66" t="s">
        <v>40</v>
      </c>
      <c r="K248" s="66" t="s">
        <v>3961</v>
      </c>
      <c r="L248" s="66" t="s">
        <v>4300</v>
      </c>
      <c r="M248" s="66" t="s">
        <v>3913</v>
      </c>
      <c r="N248" s="66" t="s">
        <v>3144</v>
      </c>
      <c r="O248" s="8" t="s">
        <v>3145</v>
      </c>
      <c r="P248" s="8" t="s">
        <v>40</v>
      </c>
      <c r="Q248" s="8">
        <v>-1</v>
      </c>
      <c r="R248" s="8" t="s">
        <v>40</v>
      </c>
      <c r="S248" s="8" t="s">
        <v>40</v>
      </c>
      <c r="T248" s="8" t="s">
        <v>40</v>
      </c>
      <c r="U248" s="67">
        <v>0.108</v>
      </c>
      <c r="V248" s="4">
        <v>2</v>
      </c>
      <c r="W248" s="4">
        <v>3436</v>
      </c>
      <c r="X248" s="67">
        <v>1E-3</v>
      </c>
      <c r="Y248" s="67">
        <v>0</v>
      </c>
      <c r="Z248" s="4">
        <v>0</v>
      </c>
      <c r="AA248" s="4">
        <v>2604</v>
      </c>
      <c r="AB248" s="67">
        <v>0</v>
      </c>
      <c r="AC248" s="4">
        <v>4.4037189999999997</v>
      </c>
      <c r="AD248" s="4">
        <v>24.1</v>
      </c>
    </row>
    <row r="249" spans="1:30" x14ac:dyDescent="0.2">
      <c r="A249" s="8" t="s">
        <v>782</v>
      </c>
      <c r="B249" s="8">
        <v>1</v>
      </c>
      <c r="C249" s="8">
        <v>149783786</v>
      </c>
      <c r="D249" s="8">
        <v>149783786</v>
      </c>
      <c r="E249" s="8" t="s">
        <v>130</v>
      </c>
      <c r="F249" s="8" t="s">
        <v>3101</v>
      </c>
      <c r="G249" s="8" t="s">
        <v>3102</v>
      </c>
      <c r="H249" s="8" t="s">
        <v>93</v>
      </c>
      <c r="I249" s="66" t="s">
        <v>149</v>
      </c>
      <c r="J249" s="66" t="s">
        <v>40</v>
      </c>
      <c r="K249" s="66" t="s">
        <v>4046</v>
      </c>
      <c r="L249" s="66" t="s">
        <v>4251</v>
      </c>
      <c r="M249" s="66" t="s">
        <v>4301</v>
      </c>
      <c r="N249" s="66" t="s">
        <v>3229</v>
      </c>
      <c r="O249" s="8" t="s">
        <v>3763</v>
      </c>
      <c r="P249" s="8" t="s">
        <v>4302</v>
      </c>
      <c r="Q249" s="8">
        <v>-1</v>
      </c>
      <c r="R249" s="8" t="s">
        <v>40</v>
      </c>
      <c r="S249" s="8" t="s">
        <v>40</v>
      </c>
      <c r="T249" s="8" t="s">
        <v>40</v>
      </c>
      <c r="U249" s="67">
        <v>0</v>
      </c>
      <c r="V249" s="4">
        <v>0</v>
      </c>
      <c r="W249" s="4">
        <v>3436</v>
      </c>
      <c r="X249" s="67">
        <v>0</v>
      </c>
      <c r="Y249" s="67">
        <v>0.13300000000000001</v>
      </c>
      <c r="Z249" s="4">
        <v>1</v>
      </c>
      <c r="AA249" s="4">
        <v>2604</v>
      </c>
      <c r="AB249" s="67">
        <v>0</v>
      </c>
      <c r="AC249" s="4">
        <v>2.0035509999999999</v>
      </c>
      <c r="AD249" s="4">
        <v>16.23</v>
      </c>
    </row>
    <row r="250" spans="1:30" x14ac:dyDescent="0.2">
      <c r="A250" s="8" t="s">
        <v>782</v>
      </c>
      <c r="B250" s="8">
        <v>1</v>
      </c>
      <c r="C250" s="8">
        <v>149783797</v>
      </c>
      <c r="D250" s="8">
        <v>149783797</v>
      </c>
      <c r="E250" s="8" t="s">
        <v>123</v>
      </c>
      <c r="F250" s="8" t="s">
        <v>3108</v>
      </c>
      <c r="G250" s="8" t="s">
        <v>3109</v>
      </c>
      <c r="H250" s="8" t="s">
        <v>93</v>
      </c>
      <c r="I250" s="66" t="s">
        <v>149</v>
      </c>
      <c r="J250" s="66" t="s">
        <v>40</v>
      </c>
      <c r="K250" s="66" t="s">
        <v>4303</v>
      </c>
      <c r="L250" s="66" t="s">
        <v>4304</v>
      </c>
      <c r="M250" s="66" t="s">
        <v>4305</v>
      </c>
      <c r="N250" s="66" t="s">
        <v>4290</v>
      </c>
      <c r="O250" s="8" t="s">
        <v>4291</v>
      </c>
      <c r="P250" s="8" t="s">
        <v>4306</v>
      </c>
      <c r="Q250" s="8">
        <v>-1</v>
      </c>
      <c r="R250" s="8" t="s">
        <v>40</v>
      </c>
      <c r="S250" s="8" t="s">
        <v>40</v>
      </c>
      <c r="T250" s="8" t="s">
        <v>40</v>
      </c>
      <c r="U250" s="67">
        <v>0.59899999999999998</v>
      </c>
      <c r="V250" s="4">
        <v>3431</v>
      </c>
      <c r="W250" s="4">
        <v>3431</v>
      </c>
      <c r="X250" s="67">
        <v>1</v>
      </c>
      <c r="Y250" s="67">
        <v>0.6</v>
      </c>
      <c r="Z250" s="4">
        <v>2601</v>
      </c>
      <c r="AA250" s="4">
        <v>2601</v>
      </c>
      <c r="AB250" s="67">
        <v>1</v>
      </c>
      <c r="AC250" s="4">
        <v>3.0818249999999998</v>
      </c>
      <c r="AD250" s="4">
        <v>22.5</v>
      </c>
    </row>
    <row r="251" spans="1:30" x14ac:dyDescent="0.2">
      <c r="A251" s="8" t="s">
        <v>782</v>
      </c>
      <c r="B251" s="8">
        <v>1</v>
      </c>
      <c r="C251" s="8">
        <v>149783801</v>
      </c>
      <c r="D251" s="8">
        <v>149783801</v>
      </c>
      <c r="E251" s="8" t="s">
        <v>123</v>
      </c>
      <c r="F251" s="8" t="s">
        <v>3108</v>
      </c>
      <c r="G251" s="8" t="s">
        <v>3109</v>
      </c>
      <c r="H251" s="8" t="s">
        <v>93</v>
      </c>
      <c r="I251" s="66" t="s">
        <v>149</v>
      </c>
      <c r="J251" s="66" t="s">
        <v>40</v>
      </c>
      <c r="K251" s="66" t="s">
        <v>3609</v>
      </c>
      <c r="L251" s="66" t="s">
        <v>3936</v>
      </c>
      <c r="M251" s="66" t="s">
        <v>4307</v>
      </c>
      <c r="N251" s="66" t="s">
        <v>4018</v>
      </c>
      <c r="O251" s="8" t="s">
        <v>4308</v>
      </c>
      <c r="P251" s="8" t="s">
        <v>4309</v>
      </c>
      <c r="Q251" s="8">
        <v>-1</v>
      </c>
      <c r="R251" s="8" t="s">
        <v>40</v>
      </c>
      <c r="S251" s="8" t="s">
        <v>40</v>
      </c>
      <c r="T251" s="8" t="s">
        <v>40</v>
      </c>
      <c r="U251" s="67">
        <v>0.14799999999999999</v>
      </c>
      <c r="V251" s="4">
        <v>115</v>
      </c>
      <c r="W251" s="4">
        <v>3431</v>
      </c>
      <c r="X251" s="67">
        <v>3.4000000000000002E-2</v>
      </c>
      <c r="Y251" s="67">
        <v>0.14399999999999999</v>
      </c>
      <c r="Z251" s="4">
        <v>88</v>
      </c>
      <c r="AA251" s="4">
        <v>2601</v>
      </c>
      <c r="AB251" s="67">
        <v>3.4000000000000002E-2</v>
      </c>
      <c r="AC251" s="4">
        <v>0.70989199999999997</v>
      </c>
      <c r="AD251" s="4">
        <v>8.8919999999999995</v>
      </c>
    </row>
    <row r="252" spans="1:30" x14ac:dyDescent="0.2">
      <c r="A252" s="8" t="s">
        <v>782</v>
      </c>
      <c r="B252" s="8">
        <v>1</v>
      </c>
      <c r="C252" s="8">
        <v>149783803</v>
      </c>
      <c r="D252" s="8">
        <v>149783813</v>
      </c>
      <c r="E252" s="8" t="s">
        <v>3701</v>
      </c>
      <c r="F252" s="8" t="s">
        <v>4199</v>
      </c>
      <c r="G252" s="8" t="s">
        <v>3109</v>
      </c>
      <c r="H252" s="8" t="s">
        <v>93</v>
      </c>
      <c r="I252" s="66" t="s">
        <v>149</v>
      </c>
      <c r="J252" s="66" t="s">
        <v>40</v>
      </c>
      <c r="K252" s="66" t="s">
        <v>353</v>
      </c>
      <c r="L252" s="66" t="s">
        <v>354</v>
      </c>
      <c r="M252" s="66" t="s">
        <v>355</v>
      </c>
      <c r="N252" s="66" t="s">
        <v>4310</v>
      </c>
      <c r="O252" s="8" t="s">
        <v>4311</v>
      </c>
      <c r="P252" s="8" t="s">
        <v>40</v>
      </c>
      <c r="Q252" s="8">
        <v>-1</v>
      </c>
      <c r="R252" s="8" t="s">
        <v>40</v>
      </c>
      <c r="S252" s="8" t="s">
        <v>40</v>
      </c>
      <c r="T252" s="8" t="s">
        <v>40</v>
      </c>
      <c r="U252" s="67">
        <v>0.14299999999999999</v>
      </c>
      <c r="V252" s="4">
        <v>18</v>
      </c>
      <c r="W252" s="4">
        <v>3431</v>
      </c>
      <c r="X252" s="67">
        <v>5.0000000000000001E-3</v>
      </c>
      <c r="Y252" s="67">
        <v>0.13800000000000001</v>
      </c>
      <c r="Z252" s="4">
        <v>18</v>
      </c>
      <c r="AA252" s="4">
        <v>2601</v>
      </c>
      <c r="AB252" s="67">
        <v>7.0000000000000001E-3</v>
      </c>
      <c r="AC252" s="4">
        <v>2.2515290000000001</v>
      </c>
      <c r="AD252" s="4">
        <v>17.850000000000001</v>
      </c>
    </row>
    <row r="253" spans="1:30" x14ac:dyDescent="0.2">
      <c r="A253" s="8" t="s">
        <v>782</v>
      </c>
      <c r="B253" s="8">
        <v>1</v>
      </c>
      <c r="C253" s="8">
        <v>149783817</v>
      </c>
      <c r="D253" s="8">
        <v>149783817</v>
      </c>
      <c r="E253" s="8" t="s">
        <v>123</v>
      </c>
      <c r="F253" s="8" t="s">
        <v>3108</v>
      </c>
      <c r="G253" s="8" t="s">
        <v>3109</v>
      </c>
      <c r="H253" s="8" t="s">
        <v>93</v>
      </c>
      <c r="I253" s="66" t="s">
        <v>149</v>
      </c>
      <c r="J253" s="66" t="s">
        <v>40</v>
      </c>
      <c r="K253" s="66" t="s">
        <v>3684</v>
      </c>
      <c r="L253" s="66" t="s">
        <v>3886</v>
      </c>
      <c r="M253" s="66" t="s">
        <v>360</v>
      </c>
      <c r="N253" s="66" t="s">
        <v>4050</v>
      </c>
      <c r="O253" s="8" t="s">
        <v>4312</v>
      </c>
      <c r="P253" s="8" t="s">
        <v>40</v>
      </c>
      <c r="Q253" s="8">
        <v>-1</v>
      </c>
      <c r="R253" s="8" t="s">
        <v>40</v>
      </c>
      <c r="S253" s="8" t="s">
        <v>40</v>
      </c>
      <c r="T253" s="8" t="s">
        <v>40</v>
      </c>
      <c r="U253" s="67">
        <v>0.31</v>
      </c>
      <c r="V253" s="4">
        <v>3357</v>
      </c>
      <c r="W253" s="4">
        <v>3431</v>
      </c>
      <c r="X253" s="67">
        <v>0.97799999999999998</v>
      </c>
      <c r="Y253" s="67">
        <v>0.312</v>
      </c>
      <c r="Z253" s="4">
        <v>2527</v>
      </c>
      <c r="AA253" s="4">
        <v>2601</v>
      </c>
      <c r="AB253" s="67">
        <v>0.97199999999999998</v>
      </c>
      <c r="AC253" s="4">
        <v>2.6675810000000002</v>
      </c>
      <c r="AD253" s="4">
        <v>20.6</v>
      </c>
    </row>
    <row r="254" spans="1:30" x14ac:dyDescent="0.2">
      <c r="A254" s="8" t="s">
        <v>782</v>
      </c>
      <c r="B254" s="8">
        <v>1</v>
      </c>
      <c r="C254" s="8">
        <v>149783819</v>
      </c>
      <c r="D254" s="8">
        <v>149783819</v>
      </c>
      <c r="E254" s="8" t="s">
        <v>130</v>
      </c>
      <c r="F254" s="8" t="s">
        <v>3101</v>
      </c>
      <c r="G254" s="8" t="s">
        <v>3102</v>
      </c>
      <c r="H254" s="8" t="s">
        <v>93</v>
      </c>
      <c r="I254" s="66" t="s">
        <v>149</v>
      </c>
      <c r="J254" s="66" t="s">
        <v>40</v>
      </c>
      <c r="K254" s="66" t="s">
        <v>4235</v>
      </c>
      <c r="L254" s="66" t="s">
        <v>4313</v>
      </c>
      <c r="M254" s="66" t="s">
        <v>3919</v>
      </c>
      <c r="N254" s="66" t="s">
        <v>130</v>
      </c>
      <c r="O254" s="8" t="s">
        <v>3155</v>
      </c>
      <c r="P254" s="8" t="s">
        <v>4314</v>
      </c>
      <c r="Q254" s="8">
        <v>-1</v>
      </c>
      <c r="R254" s="8" t="s">
        <v>40</v>
      </c>
      <c r="S254" s="8" t="s">
        <v>40</v>
      </c>
      <c r="T254" s="8" t="s">
        <v>40</v>
      </c>
      <c r="U254" s="67">
        <v>0.16800000000000001</v>
      </c>
      <c r="V254" s="4">
        <v>660</v>
      </c>
      <c r="W254" s="4">
        <v>3431</v>
      </c>
      <c r="X254" s="67">
        <v>0.192</v>
      </c>
      <c r="Y254" s="67">
        <v>0.17100000000000001</v>
      </c>
      <c r="Z254" s="4">
        <v>485</v>
      </c>
      <c r="AA254" s="4">
        <v>2601</v>
      </c>
      <c r="AB254" s="67">
        <v>0.186</v>
      </c>
      <c r="AC254" s="4">
        <v>2.3701560000000002</v>
      </c>
      <c r="AD254" s="4">
        <v>18.63</v>
      </c>
    </row>
    <row r="255" spans="1:30" x14ac:dyDescent="0.2">
      <c r="A255" s="8" t="s">
        <v>782</v>
      </c>
      <c r="B255" s="8">
        <v>1</v>
      </c>
      <c r="C255" s="8">
        <v>149783820</v>
      </c>
      <c r="D255" s="8">
        <v>149783820</v>
      </c>
      <c r="E255" s="8" t="s">
        <v>130</v>
      </c>
      <c r="F255" s="8" t="s">
        <v>3108</v>
      </c>
      <c r="G255" s="8" t="s">
        <v>3109</v>
      </c>
      <c r="H255" s="8" t="s">
        <v>93</v>
      </c>
      <c r="I255" s="66" t="s">
        <v>149</v>
      </c>
      <c r="J255" s="66" t="s">
        <v>40</v>
      </c>
      <c r="K255" s="66" t="s">
        <v>330</v>
      </c>
      <c r="L255" s="66" t="s">
        <v>3671</v>
      </c>
      <c r="M255" s="66" t="s">
        <v>3919</v>
      </c>
      <c r="N255" s="66" t="s">
        <v>4315</v>
      </c>
      <c r="O255" s="8" t="s">
        <v>4316</v>
      </c>
      <c r="P255" s="8" t="s">
        <v>4317</v>
      </c>
      <c r="Q255" s="8">
        <v>-1</v>
      </c>
      <c r="R255" s="8" t="s">
        <v>40</v>
      </c>
      <c r="S255" s="8" t="s">
        <v>40</v>
      </c>
      <c r="T255" s="8" t="s">
        <v>40</v>
      </c>
      <c r="U255" s="67">
        <v>0.16600000000000001</v>
      </c>
      <c r="V255" s="4">
        <v>651</v>
      </c>
      <c r="W255" s="4">
        <v>3431</v>
      </c>
      <c r="X255" s="67">
        <v>0.19</v>
      </c>
      <c r="Y255" s="67">
        <v>0.16900000000000001</v>
      </c>
      <c r="Z255" s="4">
        <v>482</v>
      </c>
      <c r="AA255" s="4">
        <v>2601</v>
      </c>
      <c r="AB255" s="67">
        <v>0.185</v>
      </c>
      <c r="AC255" s="4">
        <v>3.204885</v>
      </c>
      <c r="AD255" s="4">
        <v>22.7</v>
      </c>
    </row>
    <row r="256" spans="1:30" x14ac:dyDescent="0.2">
      <c r="A256" s="8" t="s">
        <v>782</v>
      </c>
      <c r="B256" s="8">
        <v>1</v>
      </c>
      <c r="C256" s="8">
        <v>149783837</v>
      </c>
      <c r="D256" s="8">
        <v>149783837</v>
      </c>
      <c r="E256" s="8" t="s">
        <v>121</v>
      </c>
      <c r="F256" s="8" t="s">
        <v>3101</v>
      </c>
      <c r="G256" s="8" t="s">
        <v>3102</v>
      </c>
      <c r="H256" s="8" t="s">
        <v>93</v>
      </c>
      <c r="I256" s="66" t="s">
        <v>149</v>
      </c>
      <c r="J256" s="66" t="s">
        <v>40</v>
      </c>
      <c r="K256" s="66" t="s">
        <v>857</v>
      </c>
      <c r="L256" s="66" t="s">
        <v>3910</v>
      </c>
      <c r="M256" s="66" t="s">
        <v>3911</v>
      </c>
      <c r="N256" s="66" t="s">
        <v>127</v>
      </c>
      <c r="O256" s="8" t="s">
        <v>3284</v>
      </c>
      <c r="P256" s="8" t="s">
        <v>4318</v>
      </c>
      <c r="Q256" s="8">
        <v>-1</v>
      </c>
      <c r="R256" s="8" t="s">
        <v>40</v>
      </c>
      <c r="S256" s="8" t="s">
        <v>40</v>
      </c>
      <c r="T256" s="8" t="s">
        <v>40</v>
      </c>
      <c r="U256" s="67">
        <v>0.20899999999999999</v>
      </c>
      <c r="V256" s="4">
        <v>2</v>
      </c>
      <c r="W256" s="4">
        <v>3431</v>
      </c>
      <c r="X256" s="67">
        <v>1E-3</v>
      </c>
      <c r="Y256" s="67">
        <v>0</v>
      </c>
      <c r="Z256" s="4">
        <v>0</v>
      </c>
      <c r="AA256" s="4">
        <v>2603</v>
      </c>
      <c r="AB256" s="67">
        <v>0</v>
      </c>
      <c r="AC256" s="4">
        <v>1.171343</v>
      </c>
      <c r="AD256" s="4">
        <v>11.6</v>
      </c>
    </row>
    <row r="257" spans="1:30" x14ac:dyDescent="0.2">
      <c r="A257" s="8" t="s">
        <v>782</v>
      </c>
      <c r="B257" s="8">
        <v>1</v>
      </c>
      <c r="C257" s="8">
        <v>149783849</v>
      </c>
      <c r="D257" s="8">
        <v>149783849</v>
      </c>
      <c r="E257" s="8" t="s">
        <v>130</v>
      </c>
      <c r="F257" s="8" t="s">
        <v>3101</v>
      </c>
      <c r="G257" s="8" t="s">
        <v>3102</v>
      </c>
      <c r="H257" s="8" t="s">
        <v>93</v>
      </c>
      <c r="I257" s="66" t="s">
        <v>149</v>
      </c>
      <c r="J257" s="66" t="s">
        <v>40</v>
      </c>
      <c r="K257" s="66" t="s">
        <v>3881</v>
      </c>
      <c r="L257" s="66" t="s">
        <v>3958</v>
      </c>
      <c r="M257" s="66" t="s">
        <v>3929</v>
      </c>
      <c r="N257" s="66" t="s">
        <v>121</v>
      </c>
      <c r="O257" s="8" t="s">
        <v>4319</v>
      </c>
      <c r="P257" s="8" t="s">
        <v>4320</v>
      </c>
      <c r="Q257" s="8">
        <v>-1</v>
      </c>
      <c r="R257" s="8" t="s">
        <v>40</v>
      </c>
      <c r="S257" s="8" t="s">
        <v>40</v>
      </c>
      <c r="T257" s="8" t="s">
        <v>40</v>
      </c>
      <c r="U257" s="67">
        <v>0.187</v>
      </c>
      <c r="V257" s="4">
        <v>4</v>
      </c>
      <c r="W257" s="4">
        <v>3431</v>
      </c>
      <c r="X257" s="67">
        <v>1E-3</v>
      </c>
      <c r="Y257" s="67">
        <v>0.247</v>
      </c>
      <c r="Z257" s="4">
        <v>3</v>
      </c>
      <c r="AA257" s="4">
        <v>2603</v>
      </c>
      <c r="AB257" s="67">
        <v>1E-3</v>
      </c>
      <c r="AC257" s="4">
        <v>0.41606199999999999</v>
      </c>
      <c r="AD257" s="4">
        <v>6.7519999999999998</v>
      </c>
    </row>
    <row r="258" spans="1:30" x14ac:dyDescent="0.2">
      <c r="A258" s="8" t="s">
        <v>782</v>
      </c>
      <c r="B258" s="8">
        <v>1</v>
      </c>
      <c r="C258" s="8">
        <v>149783857</v>
      </c>
      <c r="D258" s="8">
        <v>149783857</v>
      </c>
      <c r="E258" s="8" t="s">
        <v>130</v>
      </c>
      <c r="F258" s="8" t="s">
        <v>3108</v>
      </c>
      <c r="G258" s="8" t="s">
        <v>3109</v>
      </c>
      <c r="H258" s="8" t="s">
        <v>93</v>
      </c>
      <c r="I258" s="66" t="s">
        <v>149</v>
      </c>
      <c r="J258" s="66" t="s">
        <v>40</v>
      </c>
      <c r="K258" s="66" t="s">
        <v>3657</v>
      </c>
      <c r="L258" s="66" t="s">
        <v>3690</v>
      </c>
      <c r="M258" s="66" t="s">
        <v>3935</v>
      </c>
      <c r="N258" s="66" t="s">
        <v>3147</v>
      </c>
      <c r="O258" s="8" t="s">
        <v>4321</v>
      </c>
      <c r="P258" s="8" t="s">
        <v>4322</v>
      </c>
      <c r="Q258" s="8">
        <v>-1</v>
      </c>
      <c r="R258" s="8" t="s">
        <v>40</v>
      </c>
      <c r="S258" s="8" t="s">
        <v>40</v>
      </c>
      <c r="T258" s="8" t="s">
        <v>40</v>
      </c>
      <c r="U258" s="67">
        <v>0.21</v>
      </c>
      <c r="V258" s="4">
        <v>1</v>
      </c>
      <c r="W258" s="4">
        <v>3429</v>
      </c>
      <c r="X258" s="67">
        <v>0</v>
      </c>
      <c r="Y258" s="67">
        <v>0.217</v>
      </c>
      <c r="Z258" s="4">
        <v>1</v>
      </c>
      <c r="AA258" s="4">
        <v>2601</v>
      </c>
      <c r="AB258" s="67">
        <v>0</v>
      </c>
      <c r="AC258" s="4">
        <v>3.4497200000000001</v>
      </c>
      <c r="AD258" s="4">
        <v>23</v>
      </c>
    </row>
    <row r="259" spans="1:30" x14ac:dyDescent="0.2">
      <c r="A259" s="8" t="s">
        <v>782</v>
      </c>
      <c r="B259" s="8">
        <v>1</v>
      </c>
      <c r="C259" s="8">
        <v>149783868</v>
      </c>
      <c r="D259" s="8">
        <v>149783868</v>
      </c>
      <c r="E259" s="8" t="s">
        <v>121</v>
      </c>
      <c r="F259" s="8" t="s">
        <v>3108</v>
      </c>
      <c r="G259" s="8" t="s">
        <v>3109</v>
      </c>
      <c r="H259" s="8" t="s">
        <v>93</v>
      </c>
      <c r="I259" s="66" t="s">
        <v>149</v>
      </c>
      <c r="J259" s="66" t="s">
        <v>40</v>
      </c>
      <c r="K259" s="66" t="s">
        <v>3693</v>
      </c>
      <c r="L259" s="66" t="s">
        <v>3700</v>
      </c>
      <c r="M259" s="66" t="s">
        <v>3707</v>
      </c>
      <c r="N259" s="66" t="s">
        <v>3309</v>
      </c>
      <c r="O259" s="8" t="s">
        <v>3676</v>
      </c>
      <c r="P259" s="8" t="s">
        <v>4323</v>
      </c>
      <c r="Q259" s="8">
        <v>-1</v>
      </c>
      <c r="R259" s="8" t="s">
        <v>40</v>
      </c>
      <c r="S259" s="8" t="s">
        <v>40</v>
      </c>
      <c r="T259" s="8" t="s">
        <v>40</v>
      </c>
      <c r="U259" s="67">
        <v>0.223</v>
      </c>
      <c r="V259" s="4">
        <v>11</v>
      </c>
      <c r="W259" s="4">
        <v>3429</v>
      </c>
      <c r="X259" s="67">
        <v>3.0000000000000001E-3</v>
      </c>
      <c r="Y259" s="67">
        <v>0.19700000000000001</v>
      </c>
      <c r="Z259" s="4">
        <v>3</v>
      </c>
      <c r="AA259" s="4">
        <v>2601</v>
      </c>
      <c r="AB259" s="67">
        <v>1E-3</v>
      </c>
      <c r="AC259" s="4">
        <v>2.5210880000000002</v>
      </c>
      <c r="AD259" s="4">
        <v>19.600000000000001</v>
      </c>
    </row>
    <row r="260" spans="1:30" x14ac:dyDescent="0.2">
      <c r="A260" s="8" t="s">
        <v>782</v>
      </c>
      <c r="B260" s="8">
        <v>1</v>
      </c>
      <c r="C260" s="8">
        <v>206139310</v>
      </c>
      <c r="D260" s="8">
        <v>206139310</v>
      </c>
      <c r="E260" s="8" t="s">
        <v>123</v>
      </c>
      <c r="F260" s="8" t="s">
        <v>3101</v>
      </c>
      <c r="G260" s="8" t="s">
        <v>3102</v>
      </c>
      <c r="H260" s="8" t="s">
        <v>85</v>
      </c>
      <c r="I260" s="66" t="s">
        <v>4324</v>
      </c>
      <c r="J260" s="66" t="s">
        <v>40</v>
      </c>
      <c r="K260" s="66" t="s">
        <v>4325</v>
      </c>
      <c r="L260" s="66" t="s">
        <v>529</v>
      </c>
      <c r="M260" s="66" t="s">
        <v>4326</v>
      </c>
      <c r="N260" s="66" t="s">
        <v>3107</v>
      </c>
      <c r="O260" s="8" t="s">
        <v>3718</v>
      </c>
      <c r="P260" s="8" t="s">
        <v>40</v>
      </c>
      <c r="Q260" s="8">
        <v>1</v>
      </c>
      <c r="R260" s="8" t="s">
        <v>40</v>
      </c>
      <c r="S260" s="8" t="s">
        <v>40</v>
      </c>
      <c r="T260" s="8" t="s">
        <v>40</v>
      </c>
      <c r="U260" s="67">
        <v>0.49099999999999999</v>
      </c>
      <c r="V260" s="4">
        <v>3429</v>
      </c>
      <c r="W260" s="4">
        <v>3435</v>
      </c>
      <c r="X260" s="67">
        <v>0.998</v>
      </c>
      <c r="Y260" s="67">
        <v>0.48799999999999999</v>
      </c>
      <c r="Z260" s="4">
        <v>2607</v>
      </c>
      <c r="AA260" s="4">
        <v>2607</v>
      </c>
      <c r="AB260" s="67">
        <v>1</v>
      </c>
      <c r="AC260" s="4">
        <v>0.111558</v>
      </c>
      <c r="AD260" s="4">
        <v>3.7320000000000002</v>
      </c>
    </row>
    <row r="261" spans="1:30" x14ac:dyDescent="0.2">
      <c r="A261" s="8" t="s">
        <v>782</v>
      </c>
      <c r="B261" s="8">
        <v>1</v>
      </c>
      <c r="C261" s="8">
        <v>206139332</v>
      </c>
      <c r="D261" s="8">
        <v>206139332</v>
      </c>
      <c r="E261" s="8" t="s">
        <v>121</v>
      </c>
      <c r="F261" s="8" t="s">
        <v>3108</v>
      </c>
      <c r="G261" s="8" t="s">
        <v>3109</v>
      </c>
      <c r="H261" s="8" t="s">
        <v>85</v>
      </c>
      <c r="I261" s="66" t="s">
        <v>4324</v>
      </c>
      <c r="J261" s="66" t="s">
        <v>40</v>
      </c>
      <c r="K261" s="66" t="s">
        <v>4327</v>
      </c>
      <c r="L261" s="66" t="s">
        <v>4305</v>
      </c>
      <c r="M261" s="66" t="s">
        <v>3929</v>
      </c>
      <c r="N261" s="66" t="s">
        <v>3219</v>
      </c>
      <c r="O261" s="8" t="s">
        <v>3275</v>
      </c>
      <c r="P261" s="8" t="s">
        <v>40</v>
      </c>
      <c r="Q261" s="8">
        <v>1</v>
      </c>
      <c r="R261" s="8" t="s">
        <v>40</v>
      </c>
      <c r="S261" s="8" t="s">
        <v>40</v>
      </c>
      <c r="T261" s="8" t="s">
        <v>40</v>
      </c>
      <c r="U261" s="67">
        <v>0.14399999999999999</v>
      </c>
      <c r="V261" s="4">
        <v>1</v>
      </c>
      <c r="W261" s="4">
        <v>3435</v>
      </c>
      <c r="X261" s="67">
        <v>0</v>
      </c>
      <c r="Y261" s="67">
        <v>0</v>
      </c>
      <c r="Z261" s="4">
        <v>0</v>
      </c>
      <c r="AA261" s="4">
        <v>2607</v>
      </c>
      <c r="AB261" s="67">
        <v>0</v>
      </c>
      <c r="AC261" s="4">
        <v>2.1794259999999999</v>
      </c>
      <c r="AD261" s="4">
        <v>17.37</v>
      </c>
    </row>
    <row r="262" spans="1:30" x14ac:dyDescent="0.2">
      <c r="A262" s="8" t="s">
        <v>782</v>
      </c>
      <c r="B262" s="8">
        <v>1</v>
      </c>
      <c r="C262" s="8">
        <v>206139340</v>
      </c>
      <c r="D262" s="8">
        <v>206139340</v>
      </c>
      <c r="E262" s="8" t="s">
        <v>130</v>
      </c>
      <c r="F262" s="8" t="s">
        <v>3101</v>
      </c>
      <c r="G262" s="8" t="s">
        <v>3102</v>
      </c>
      <c r="H262" s="8" t="s">
        <v>85</v>
      </c>
      <c r="I262" s="66" t="s">
        <v>4324</v>
      </c>
      <c r="J262" s="66" t="s">
        <v>40</v>
      </c>
      <c r="K262" s="66" t="s">
        <v>3532</v>
      </c>
      <c r="L262" s="66" t="s">
        <v>4328</v>
      </c>
      <c r="M262" s="66" t="s">
        <v>3706</v>
      </c>
      <c r="N262" s="66" t="s">
        <v>123</v>
      </c>
      <c r="O262" s="8" t="s">
        <v>3345</v>
      </c>
      <c r="P262" s="8" t="s">
        <v>4329</v>
      </c>
      <c r="Q262" s="8">
        <v>1</v>
      </c>
      <c r="R262" s="8" t="s">
        <v>40</v>
      </c>
      <c r="S262" s="8" t="s">
        <v>40</v>
      </c>
      <c r="T262" s="8" t="s">
        <v>40</v>
      </c>
      <c r="U262" s="67">
        <v>0.14000000000000001</v>
      </c>
      <c r="V262" s="4">
        <v>15</v>
      </c>
      <c r="W262" s="4">
        <v>3435</v>
      </c>
      <c r="X262" s="67">
        <v>4.0000000000000001E-3</v>
      </c>
      <c r="Y262" s="67">
        <v>0.13100000000000001</v>
      </c>
      <c r="Z262" s="4">
        <v>7</v>
      </c>
      <c r="AA262" s="4">
        <v>2607</v>
      </c>
      <c r="AB262" s="67">
        <v>3.0000000000000001E-3</v>
      </c>
      <c r="AC262" s="4">
        <v>2.0249299999999999</v>
      </c>
      <c r="AD262" s="4">
        <v>16.37</v>
      </c>
    </row>
    <row r="263" spans="1:30" x14ac:dyDescent="0.2">
      <c r="A263" s="8" t="s">
        <v>782</v>
      </c>
      <c r="B263" s="8">
        <v>1</v>
      </c>
      <c r="C263" s="8">
        <v>206139377</v>
      </c>
      <c r="D263" s="8">
        <v>206139377</v>
      </c>
      <c r="E263" s="8" t="s">
        <v>130</v>
      </c>
      <c r="F263" s="8" t="s">
        <v>3108</v>
      </c>
      <c r="G263" s="8" t="s">
        <v>3109</v>
      </c>
      <c r="H263" s="8" t="s">
        <v>85</v>
      </c>
      <c r="I263" s="66" t="s">
        <v>4324</v>
      </c>
      <c r="J263" s="66" t="s">
        <v>40</v>
      </c>
      <c r="K263" s="66" t="s">
        <v>541</v>
      </c>
      <c r="L263" s="66" t="s">
        <v>815</v>
      </c>
      <c r="M263" s="66" t="s">
        <v>4330</v>
      </c>
      <c r="N263" s="66" t="s">
        <v>3580</v>
      </c>
      <c r="O263" s="8" t="s">
        <v>3581</v>
      </c>
      <c r="P263" s="8" t="s">
        <v>40</v>
      </c>
      <c r="Q263" s="8">
        <v>1</v>
      </c>
      <c r="R263" s="8" t="s">
        <v>40</v>
      </c>
      <c r="S263" s="8" t="s">
        <v>40</v>
      </c>
      <c r="T263" s="8" t="s">
        <v>40</v>
      </c>
      <c r="U263" s="67">
        <v>0.13300000000000001</v>
      </c>
      <c r="V263" s="4">
        <v>2</v>
      </c>
      <c r="W263" s="4">
        <v>3435</v>
      </c>
      <c r="X263" s="67">
        <v>1E-3</v>
      </c>
      <c r="Y263" s="67">
        <v>0</v>
      </c>
      <c r="Z263" s="4">
        <v>0</v>
      </c>
      <c r="AA263" s="4">
        <v>2607</v>
      </c>
      <c r="AB263" s="67">
        <v>0</v>
      </c>
      <c r="AC263" s="4">
        <v>5.8992440000000004</v>
      </c>
      <c r="AD263" s="4">
        <v>27.5</v>
      </c>
    </row>
    <row r="264" spans="1:30" x14ac:dyDescent="0.2">
      <c r="A264" s="8" t="s">
        <v>782</v>
      </c>
      <c r="B264" s="8">
        <v>1</v>
      </c>
      <c r="C264" s="8">
        <v>206139387</v>
      </c>
      <c r="D264" s="8">
        <v>206139387</v>
      </c>
      <c r="E264" s="8" t="s">
        <v>121</v>
      </c>
      <c r="F264" s="8" t="s">
        <v>3108</v>
      </c>
      <c r="G264" s="8" t="s">
        <v>3109</v>
      </c>
      <c r="H264" s="8" t="s">
        <v>85</v>
      </c>
      <c r="I264" s="66" t="s">
        <v>4324</v>
      </c>
      <c r="J264" s="66" t="s">
        <v>40</v>
      </c>
      <c r="K264" s="66" t="s">
        <v>4331</v>
      </c>
      <c r="L264" s="66" t="s">
        <v>4267</v>
      </c>
      <c r="M264" s="66" t="s">
        <v>4305</v>
      </c>
      <c r="N264" s="66" t="s">
        <v>4332</v>
      </c>
      <c r="O264" s="8" t="s">
        <v>4333</v>
      </c>
      <c r="P264" s="8" t="s">
        <v>40</v>
      </c>
      <c r="Q264" s="8">
        <v>1</v>
      </c>
      <c r="R264" s="8" t="s">
        <v>40</v>
      </c>
      <c r="S264" s="8" t="s">
        <v>40</v>
      </c>
      <c r="T264" s="8" t="s">
        <v>40</v>
      </c>
      <c r="U264" s="67">
        <v>0</v>
      </c>
      <c r="V264" s="4">
        <v>0</v>
      </c>
      <c r="W264" s="4">
        <v>3435</v>
      </c>
      <c r="X264" s="67">
        <v>0</v>
      </c>
      <c r="Y264" s="67">
        <v>0.12</v>
      </c>
      <c r="Z264" s="4">
        <v>1</v>
      </c>
      <c r="AA264" s="4">
        <v>2607</v>
      </c>
      <c r="AB264" s="67">
        <v>0</v>
      </c>
      <c r="AC264" s="4">
        <v>5.81515</v>
      </c>
      <c r="AD264" s="4">
        <v>27.2</v>
      </c>
    </row>
    <row r="265" spans="1:30" x14ac:dyDescent="0.2">
      <c r="A265" s="8" t="s">
        <v>782</v>
      </c>
      <c r="B265" s="8">
        <v>1</v>
      </c>
      <c r="C265" s="8">
        <v>206139389</v>
      </c>
      <c r="D265" s="8">
        <v>206139389</v>
      </c>
      <c r="E265" s="8" t="s">
        <v>121</v>
      </c>
      <c r="F265" s="8" t="s">
        <v>3108</v>
      </c>
      <c r="G265" s="8" t="s">
        <v>3109</v>
      </c>
      <c r="H265" s="8" t="s">
        <v>85</v>
      </c>
      <c r="I265" s="66" t="s">
        <v>4324</v>
      </c>
      <c r="J265" s="66" t="s">
        <v>40</v>
      </c>
      <c r="K265" s="66" t="s">
        <v>4173</v>
      </c>
      <c r="L265" s="66" t="s">
        <v>3879</v>
      </c>
      <c r="M265" s="66" t="s">
        <v>3952</v>
      </c>
      <c r="N265" s="66" t="s">
        <v>3302</v>
      </c>
      <c r="O265" s="8" t="s">
        <v>3390</v>
      </c>
      <c r="P265" s="8" t="s">
        <v>40</v>
      </c>
      <c r="Q265" s="8">
        <v>1</v>
      </c>
      <c r="R265" s="8" t="s">
        <v>40</v>
      </c>
      <c r="S265" s="8" t="s">
        <v>40</v>
      </c>
      <c r="T265" s="8" t="s">
        <v>40</v>
      </c>
      <c r="U265" s="67">
        <v>0.17100000000000001</v>
      </c>
      <c r="V265" s="4">
        <v>1</v>
      </c>
      <c r="W265" s="4">
        <v>3435</v>
      </c>
      <c r="X265" s="67">
        <v>0</v>
      </c>
      <c r="Y265" s="67">
        <v>0.14799999999999999</v>
      </c>
      <c r="Z265" s="4">
        <v>1</v>
      </c>
      <c r="AA265" s="4">
        <v>2607</v>
      </c>
      <c r="AB265" s="67">
        <v>0</v>
      </c>
      <c r="AC265" s="4">
        <v>6.1520590000000004</v>
      </c>
      <c r="AD265" s="4">
        <v>28.5</v>
      </c>
    </row>
    <row r="266" spans="1:30" x14ac:dyDescent="0.2">
      <c r="A266" s="8" t="s">
        <v>782</v>
      </c>
      <c r="B266" s="8">
        <v>1</v>
      </c>
      <c r="C266" s="8">
        <v>206139390</v>
      </c>
      <c r="D266" s="8">
        <v>206139390</v>
      </c>
      <c r="E266" s="8" t="s">
        <v>130</v>
      </c>
      <c r="F266" s="8" t="s">
        <v>3108</v>
      </c>
      <c r="G266" s="8" t="s">
        <v>3109</v>
      </c>
      <c r="H266" s="8" t="s">
        <v>85</v>
      </c>
      <c r="I266" s="66" t="s">
        <v>4324</v>
      </c>
      <c r="J266" s="66" t="s">
        <v>40</v>
      </c>
      <c r="K266" s="66" t="s">
        <v>4334</v>
      </c>
      <c r="L266" s="66" t="s">
        <v>3649</v>
      </c>
      <c r="M266" s="66" t="s">
        <v>3952</v>
      </c>
      <c r="N266" s="66" t="s">
        <v>3518</v>
      </c>
      <c r="O266" s="8" t="s">
        <v>3519</v>
      </c>
      <c r="P266" s="8" t="s">
        <v>40</v>
      </c>
      <c r="Q266" s="8">
        <v>1</v>
      </c>
      <c r="R266" s="8" t="s">
        <v>40</v>
      </c>
      <c r="S266" s="8" t="s">
        <v>40</v>
      </c>
      <c r="T266" s="8" t="s">
        <v>40</v>
      </c>
      <c r="U266" s="67">
        <v>0.13800000000000001</v>
      </c>
      <c r="V266" s="4">
        <v>5</v>
      </c>
      <c r="W266" s="4">
        <v>3435</v>
      </c>
      <c r="X266" s="67">
        <v>1E-3</v>
      </c>
      <c r="Y266" s="67">
        <v>0.123</v>
      </c>
      <c r="Z266" s="4">
        <v>2</v>
      </c>
      <c r="AA266" s="4">
        <v>2607</v>
      </c>
      <c r="AB266" s="67">
        <v>1E-3</v>
      </c>
      <c r="AC266" s="4">
        <v>5.8064739999999997</v>
      </c>
      <c r="AD266" s="4">
        <v>27.1</v>
      </c>
    </row>
    <row r="267" spans="1:30" x14ac:dyDescent="0.2">
      <c r="A267" s="8" t="s">
        <v>782</v>
      </c>
      <c r="B267" s="8">
        <v>1</v>
      </c>
      <c r="C267" s="8">
        <v>206139391</v>
      </c>
      <c r="D267" s="8">
        <v>206139391</v>
      </c>
      <c r="E267" s="8" t="s">
        <v>123</v>
      </c>
      <c r="F267" s="8" t="s">
        <v>3101</v>
      </c>
      <c r="G267" s="8" t="s">
        <v>3102</v>
      </c>
      <c r="H267" s="8" t="s">
        <v>85</v>
      </c>
      <c r="I267" s="66" t="s">
        <v>4324</v>
      </c>
      <c r="J267" s="66" t="s">
        <v>40</v>
      </c>
      <c r="K267" s="66" t="s">
        <v>4335</v>
      </c>
      <c r="L267" s="66" t="s">
        <v>3954</v>
      </c>
      <c r="M267" s="66" t="s">
        <v>3952</v>
      </c>
      <c r="N267" s="66" t="s">
        <v>127</v>
      </c>
      <c r="O267" s="8" t="s">
        <v>4272</v>
      </c>
      <c r="P267" s="8" t="s">
        <v>40</v>
      </c>
      <c r="Q267" s="8">
        <v>1</v>
      </c>
      <c r="R267" s="8" t="s">
        <v>40</v>
      </c>
      <c r="S267" s="8" t="s">
        <v>40</v>
      </c>
      <c r="T267" s="8" t="s">
        <v>40</v>
      </c>
      <c r="U267" s="67">
        <v>0.126</v>
      </c>
      <c r="V267" s="4">
        <v>1</v>
      </c>
      <c r="W267" s="4">
        <v>3435</v>
      </c>
      <c r="X267" s="67">
        <v>0</v>
      </c>
      <c r="Y267" s="67">
        <v>0.105</v>
      </c>
      <c r="Z267" s="4">
        <v>1</v>
      </c>
      <c r="AA267" s="4">
        <v>2607</v>
      </c>
      <c r="AB267" s="67">
        <v>0</v>
      </c>
      <c r="AC267" s="4">
        <v>7.744E-3</v>
      </c>
      <c r="AD267" s="4">
        <v>2.66</v>
      </c>
    </row>
    <row r="268" spans="1:30" x14ac:dyDescent="0.2">
      <c r="A268" s="8" t="s">
        <v>782</v>
      </c>
      <c r="B268" s="8">
        <v>1</v>
      </c>
      <c r="C268" s="8">
        <v>206139438</v>
      </c>
      <c r="D268" s="8">
        <v>206139438</v>
      </c>
      <c r="E268" s="8" t="s">
        <v>130</v>
      </c>
      <c r="F268" s="8" t="s">
        <v>3108</v>
      </c>
      <c r="G268" s="8" t="s">
        <v>3109</v>
      </c>
      <c r="H268" s="8" t="s">
        <v>85</v>
      </c>
      <c r="I268" s="66" t="s">
        <v>4324</v>
      </c>
      <c r="J268" s="66" t="s">
        <v>40</v>
      </c>
      <c r="K268" s="66" t="s">
        <v>3381</v>
      </c>
      <c r="L268" s="66" t="s">
        <v>3602</v>
      </c>
      <c r="M268" s="66" t="s">
        <v>3978</v>
      </c>
      <c r="N268" s="66" t="s">
        <v>3558</v>
      </c>
      <c r="O268" s="8" t="s">
        <v>4336</v>
      </c>
      <c r="P268" s="8" t="s">
        <v>40</v>
      </c>
      <c r="Q268" s="8">
        <v>1</v>
      </c>
      <c r="R268" s="8" t="s">
        <v>40</v>
      </c>
      <c r="S268" s="8" t="s">
        <v>40</v>
      </c>
      <c r="T268" s="8" t="s">
        <v>40</v>
      </c>
      <c r="U268" s="67">
        <v>0.13900000000000001</v>
      </c>
      <c r="V268" s="4">
        <v>1</v>
      </c>
      <c r="W268" s="4">
        <v>3433</v>
      </c>
      <c r="X268" s="67">
        <v>0</v>
      </c>
      <c r="Y268" s="67">
        <v>0</v>
      </c>
      <c r="Z268" s="4">
        <v>0</v>
      </c>
      <c r="AA268" s="4">
        <v>2605</v>
      </c>
      <c r="AB268" s="67">
        <v>0</v>
      </c>
      <c r="AC268" s="4">
        <v>6.3431610000000003</v>
      </c>
      <c r="AD268" s="4">
        <v>29.3</v>
      </c>
    </row>
    <row r="269" spans="1:30" x14ac:dyDescent="0.2">
      <c r="A269" s="8" t="s">
        <v>782</v>
      </c>
      <c r="B269" s="8">
        <v>1</v>
      </c>
      <c r="C269" s="8">
        <v>206139442</v>
      </c>
      <c r="D269" s="8">
        <v>206139442</v>
      </c>
      <c r="E269" s="8" t="s">
        <v>130</v>
      </c>
      <c r="F269" s="8" t="s">
        <v>3101</v>
      </c>
      <c r="G269" s="8" t="s">
        <v>3102</v>
      </c>
      <c r="H269" s="8" t="s">
        <v>85</v>
      </c>
      <c r="I269" s="66" t="s">
        <v>4324</v>
      </c>
      <c r="J269" s="66" t="s">
        <v>40</v>
      </c>
      <c r="K269" s="66" t="s">
        <v>4337</v>
      </c>
      <c r="L269" s="66" t="s">
        <v>446</v>
      </c>
      <c r="M269" s="66" t="s">
        <v>3681</v>
      </c>
      <c r="N269" s="66" t="s">
        <v>3121</v>
      </c>
      <c r="O269" s="8" t="s">
        <v>3122</v>
      </c>
      <c r="P269" s="8" t="s">
        <v>40</v>
      </c>
      <c r="Q269" s="8">
        <v>1</v>
      </c>
      <c r="R269" s="8" t="s">
        <v>40</v>
      </c>
      <c r="S269" s="8" t="s">
        <v>40</v>
      </c>
      <c r="T269" s="8" t="s">
        <v>40</v>
      </c>
      <c r="U269" s="67">
        <v>0.14000000000000001</v>
      </c>
      <c r="V269" s="4">
        <v>6</v>
      </c>
      <c r="W269" s="4">
        <v>3433</v>
      </c>
      <c r="X269" s="67">
        <v>2E-3</v>
      </c>
      <c r="Y269" s="67">
        <v>0.14000000000000001</v>
      </c>
      <c r="Z269" s="4">
        <v>7</v>
      </c>
      <c r="AA269" s="4">
        <v>2605</v>
      </c>
      <c r="AB269" s="67">
        <v>3.0000000000000001E-3</v>
      </c>
      <c r="AC269" s="4">
        <v>1.3693900000000001</v>
      </c>
      <c r="AD269" s="4">
        <v>12.63</v>
      </c>
    </row>
    <row r="270" spans="1:30" x14ac:dyDescent="0.2">
      <c r="A270" s="8" t="s">
        <v>782</v>
      </c>
      <c r="B270" s="8">
        <v>1</v>
      </c>
      <c r="C270" s="8">
        <v>206141446</v>
      </c>
      <c r="D270" s="8">
        <v>206141446</v>
      </c>
      <c r="E270" s="8" t="s">
        <v>130</v>
      </c>
      <c r="F270" s="8" t="s">
        <v>3101</v>
      </c>
      <c r="G270" s="8" t="s">
        <v>3102</v>
      </c>
      <c r="H270" s="8" t="s">
        <v>85</v>
      </c>
      <c r="I270" s="66" t="s">
        <v>4338</v>
      </c>
      <c r="J270" s="66" t="s">
        <v>40</v>
      </c>
      <c r="K270" s="66" t="s">
        <v>4339</v>
      </c>
      <c r="L270" s="66" t="s">
        <v>3967</v>
      </c>
      <c r="M270" s="66" t="s">
        <v>3940</v>
      </c>
      <c r="N270" s="66" t="s">
        <v>3196</v>
      </c>
      <c r="O270" s="8" t="s">
        <v>4278</v>
      </c>
      <c r="P270" s="8" t="s">
        <v>40</v>
      </c>
      <c r="Q270" s="8">
        <v>1</v>
      </c>
      <c r="R270" s="8">
        <v>10.58582464</v>
      </c>
      <c r="S270" s="8">
        <v>0.33923726900000001</v>
      </c>
      <c r="T270" s="8">
        <v>10.92506191</v>
      </c>
      <c r="U270" s="67">
        <v>0.13200000000000001</v>
      </c>
      <c r="V270" s="4">
        <v>9</v>
      </c>
      <c r="W270" s="4">
        <v>3431</v>
      </c>
      <c r="X270" s="67">
        <v>3.0000000000000001E-3</v>
      </c>
      <c r="Y270" s="67">
        <v>0.13800000000000001</v>
      </c>
      <c r="Z270" s="4">
        <v>4</v>
      </c>
      <c r="AA270" s="4">
        <v>2599</v>
      </c>
      <c r="AB270" s="67">
        <v>2E-3</v>
      </c>
      <c r="AC270" s="4">
        <v>1.250867</v>
      </c>
      <c r="AD270" s="4">
        <v>12.01</v>
      </c>
    </row>
    <row r="271" spans="1:30" x14ac:dyDescent="0.2">
      <c r="A271" s="8" t="s">
        <v>782</v>
      </c>
      <c r="B271" s="8">
        <v>1</v>
      </c>
      <c r="C271" s="8">
        <v>206141447</v>
      </c>
      <c r="D271" s="8">
        <v>206141447</v>
      </c>
      <c r="E271" s="8" t="s">
        <v>121</v>
      </c>
      <c r="F271" s="8" t="s">
        <v>3108</v>
      </c>
      <c r="G271" s="8" t="s">
        <v>3109</v>
      </c>
      <c r="H271" s="8" t="s">
        <v>85</v>
      </c>
      <c r="I271" s="66" t="s">
        <v>4338</v>
      </c>
      <c r="J271" s="66" t="s">
        <v>40</v>
      </c>
      <c r="K271" s="66" t="s">
        <v>4340</v>
      </c>
      <c r="L271" s="66" t="s">
        <v>984</v>
      </c>
      <c r="M271" s="66" t="s">
        <v>3942</v>
      </c>
      <c r="N271" s="66" t="s">
        <v>3147</v>
      </c>
      <c r="O271" s="8" t="s">
        <v>3589</v>
      </c>
      <c r="P271" s="8" t="s">
        <v>40</v>
      </c>
      <c r="Q271" s="8">
        <v>1</v>
      </c>
      <c r="R271" s="8">
        <v>10.32879398</v>
      </c>
      <c r="S271" s="8">
        <v>0.59626793199999994</v>
      </c>
      <c r="T271" s="8">
        <v>10.92506191</v>
      </c>
      <c r="U271" s="67">
        <v>0.13600000000000001</v>
      </c>
      <c r="V271" s="4">
        <v>44</v>
      </c>
      <c r="W271" s="4">
        <v>3431</v>
      </c>
      <c r="X271" s="67">
        <v>1.2999999999999999E-2</v>
      </c>
      <c r="Y271" s="67">
        <v>0.13400000000000001</v>
      </c>
      <c r="Z271" s="4">
        <v>47</v>
      </c>
      <c r="AA271" s="4">
        <v>2599</v>
      </c>
      <c r="AB271" s="67">
        <v>1.7999999999999999E-2</v>
      </c>
      <c r="AC271" s="4">
        <v>1.594249</v>
      </c>
      <c r="AD271" s="4">
        <v>13.82</v>
      </c>
    </row>
    <row r="272" spans="1:30" x14ac:dyDescent="0.2">
      <c r="A272" s="8" t="s">
        <v>782</v>
      </c>
      <c r="B272" s="8">
        <v>1</v>
      </c>
      <c r="C272" s="8">
        <v>206141449</v>
      </c>
      <c r="D272" s="8">
        <v>206141449</v>
      </c>
      <c r="E272" s="8" t="s">
        <v>127</v>
      </c>
      <c r="F272" s="8" t="s">
        <v>3101</v>
      </c>
      <c r="G272" s="8" t="s">
        <v>3102</v>
      </c>
      <c r="H272" s="8" t="s">
        <v>85</v>
      </c>
      <c r="I272" s="66" t="s">
        <v>4338</v>
      </c>
      <c r="J272" s="66" t="s">
        <v>40</v>
      </c>
      <c r="K272" s="66" t="s">
        <v>4341</v>
      </c>
      <c r="L272" s="66" t="s">
        <v>3927</v>
      </c>
      <c r="M272" s="66" t="s">
        <v>3942</v>
      </c>
      <c r="N272" s="66" t="s">
        <v>121</v>
      </c>
      <c r="O272" s="8" t="s">
        <v>4342</v>
      </c>
      <c r="P272" s="8" t="s">
        <v>40</v>
      </c>
      <c r="Q272" s="8">
        <v>1</v>
      </c>
      <c r="R272" s="8" t="s">
        <v>40</v>
      </c>
      <c r="S272" s="8" t="s">
        <v>40</v>
      </c>
      <c r="T272" s="8" t="s">
        <v>40</v>
      </c>
      <c r="U272" s="67">
        <v>0.11700000000000001</v>
      </c>
      <c r="V272" s="4">
        <v>1</v>
      </c>
      <c r="W272" s="4">
        <v>3431</v>
      </c>
      <c r="X272" s="67">
        <v>0</v>
      </c>
      <c r="Y272" s="67">
        <v>0</v>
      </c>
      <c r="Z272" s="4">
        <v>0</v>
      </c>
      <c r="AA272" s="4">
        <v>2599</v>
      </c>
      <c r="AB272" s="67">
        <v>0</v>
      </c>
      <c r="AC272" s="4">
        <v>0.46767300000000001</v>
      </c>
      <c r="AD272" s="4">
        <v>7.1790000000000003</v>
      </c>
    </row>
    <row r="273" spans="1:31" x14ac:dyDescent="0.2">
      <c r="A273" s="8" t="s">
        <v>782</v>
      </c>
      <c r="B273" s="8">
        <v>1</v>
      </c>
      <c r="C273" s="8">
        <v>206141472</v>
      </c>
      <c r="D273" s="8">
        <v>206141472</v>
      </c>
      <c r="E273" s="8" t="s">
        <v>127</v>
      </c>
      <c r="F273" s="8" t="s">
        <v>3108</v>
      </c>
      <c r="G273" s="8" t="s">
        <v>3109</v>
      </c>
      <c r="H273" s="8" t="s">
        <v>85</v>
      </c>
      <c r="I273" s="66" t="s">
        <v>4338</v>
      </c>
      <c r="J273" s="66" t="s">
        <v>40</v>
      </c>
      <c r="K273" s="66" t="s">
        <v>4343</v>
      </c>
      <c r="L273" s="66" t="s">
        <v>3840</v>
      </c>
      <c r="M273" s="66" t="s">
        <v>4313</v>
      </c>
      <c r="N273" s="66" t="s">
        <v>3999</v>
      </c>
      <c r="O273" s="8" t="s">
        <v>4344</v>
      </c>
      <c r="P273" s="8" t="s">
        <v>40</v>
      </c>
      <c r="Q273" s="8">
        <v>1</v>
      </c>
      <c r="R273" s="8" t="s">
        <v>40</v>
      </c>
      <c r="S273" s="8" t="s">
        <v>40</v>
      </c>
      <c r="T273" s="8" t="s">
        <v>40</v>
      </c>
      <c r="U273" s="67">
        <v>0.126</v>
      </c>
      <c r="V273" s="4">
        <v>3</v>
      </c>
      <c r="W273" s="4">
        <v>3431</v>
      </c>
      <c r="X273" s="67">
        <v>1E-3</v>
      </c>
      <c r="Y273" s="67">
        <v>0.124</v>
      </c>
      <c r="Z273" s="4">
        <v>2</v>
      </c>
      <c r="AA273" s="4">
        <v>2599</v>
      </c>
      <c r="AB273" s="67">
        <v>1E-3</v>
      </c>
      <c r="AC273" s="4">
        <v>5.5107350000000004</v>
      </c>
      <c r="AD273" s="4">
        <v>26.3</v>
      </c>
    </row>
    <row r="274" spans="1:31" x14ac:dyDescent="0.2">
      <c r="A274" s="8" t="s">
        <v>782</v>
      </c>
      <c r="B274" s="8">
        <v>1</v>
      </c>
      <c r="C274" s="8">
        <v>206141501</v>
      </c>
      <c r="D274" s="8">
        <v>206141501</v>
      </c>
      <c r="E274" s="8" t="s">
        <v>130</v>
      </c>
      <c r="F274" s="8" t="s">
        <v>81</v>
      </c>
      <c r="G274" s="8" t="s">
        <v>3469</v>
      </c>
      <c r="H274" s="8" t="s">
        <v>85</v>
      </c>
      <c r="I274" s="66" t="s">
        <v>4338</v>
      </c>
      <c r="J274" s="66" t="s">
        <v>40</v>
      </c>
      <c r="K274" s="66" t="s">
        <v>4345</v>
      </c>
      <c r="L274" s="66" t="s">
        <v>4346</v>
      </c>
      <c r="M274" s="66" t="s">
        <v>3998</v>
      </c>
      <c r="N274" s="66" t="s">
        <v>4347</v>
      </c>
      <c r="O274" s="8" t="s">
        <v>4348</v>
      </c>
      <c r="P274" s="8" t="s">
        <v>40</v>
      </c>
      <c r="Q274" s="8">
        <v>1</v>
      </c>
      <c r="R274" s="8" t="s">
        <v>40</v>
      </c>
      <c r="S274" s="8" t="s">
        <v>40</v>
      </c>
      <c r="T274" s="8" t="s">
        <v>40</v>
      </c>
      <c r="U274" s="67">
        <v>0.14299999999999999</v>
      </c>
      <c r="V274" s="4">
        <v>1</v>
      </c>
      <c r="W274" s="4">
        <v>3431</v>
      </c>
      <c r="X274" s="67">
        <v>0</v>
      </c>
      <c r="Y274" s="67">
        <v>0.14099999999999999</v>
      </c>
      <c r="Z274" s="4">
        <v>1</v>
      </c>
      <c r="AA274" s="4">
        <v>2599</v>
      </c>
      <c r="AB274" s="67">
        <v>0</v>
      </c>
      <c r="AC274" s="4">
        <v>12.493361</v>
      </c>
      <c r="AD274" s="4">
        <v>39</v>
      </c>
    </row>
    <row r="275" spans="1:31" x14ac:dyDescent="0.2">
      <c r="A275" s="8" t="s">
        <v>782</v>
      </c>
      <c r="B275" s="8">
        <v>1</v>
      </c>
      <c r="C275" s="8">
        <v>206141505</v>
      </c>
      <c r="D275" s="8">
        <v>206141505</v>
      </c>
      <c r="E275" s="8" t="s">
        <v>127</v>
      </c>
      <c r="F275" s="8" t="s">
        <v>3108</v>
      </c>
      <c r="G275" s="8" t="s">
        <v>3109</v>
      </c>
      <c r="H275" s="8" t="s">
        <v>85</v>
      </c>
      <c r="I275" s="66" t="s">
        <v>4338</v>
      </c>
      <c r="J275" s="66" t="s">
        <v>40</v>
      </c>
      <c r="K275" s="66" t="s">
        <v>4349</v>
      </c>
      <c r="L275" s="66" t="s">
        <v>4350</v>
      </c>
      <c r="M275" s="66" t="s">
        <v>4276</v>
      </c>
      <c r="N275" s="66" t="s">
        <v>3316</v>
      </c>
      <c r="O275" s="8" t="s">
        <v>4351</v>
      </c>
      <c r="P275" s="8" t="s">
        <v>40</v>
      </c>
      <c r="Q275" s="8">
        <v>1</v>
      </c>
      <c r="R275" s="8" t="s">
        <v>40</v>
      </c>
      <c r="S275" s="8" t="s">
        <v>40</v>
      </c>
      <c r="T275" s="8" t="s">
        <v>40</v>
      </c>
      <c r="U275" s="67">
        <v>0.161</v>
      </c>
      <c r="V275" s="4">
        <v>13</v>
      </c>
      <c r="W275" s="4">
        <v>3431</v>
      </c>
      <c r="X275" s="67">
        <v>4.0000000000000001E-3</v>
      </c>
      <c r="Y275" s="67">
        <v>0.16200000000000001</v>
      </c>
      <c r="Z275" s="4">
        <v>17</v>
      </c>
      <c r="AA275" s="4">
        <v>2599</v>
      </c>
      <c r="AB275" s="67">
        <v>7.0000000000000001E-3</v>
      </c>
      <c r="AC275" s="4">
        <v>4.6341679999999998</v>
      </c>
      <c r="AD275" s="4">
        <v>24.5</v>
      </c>
    </row>
    <row r="276" spans="1:31" x14ac:dyDescent="0.2">
      <c r="A276" s="8" t="s">
        <v>782</v>
      </c>
      <c r="B276" s="8">
        <v>1</v>
      </c>
      <c r="C276" s="8">
        <v>206141509</v>
      </c>
      <c r="D276" s="8">
        <v>206141509</v>
      </c>
      <c r="E276" s="8" t="s">
        <v>130</v>
      </c>
      <c r="F276" s="8" t="s">
        <v>3101</v>
      </c>
      <c r="G276" s="8" t="s">
        <v>3102</v>
      </c>
      <c r="H276" s="8" t="s">
        <v>85</v>
      </c>
      <c r="I276" s="66" t="s">
        <v>4338</v>
      </c>
      <c r="J276" s="66" t="s">
        <v>40</v>
      </c>
      <c r="K276" s="66" t="s">
        <v>4352</v>
      </c>
      <c r="L276" s="66" t="s">
        <v>4353</v>
      </c>
      <c r="M276" s="66" t="s">
        <v>3657</v>
      </c>
      <c r="N276" s="66" t="s">
        <v>3136</v>
      </c>
      <c r="O276" s="8" t="s">
        <v>3872</v>
      </c>
      <c r="P276" s="8" t="s">
        <v>4354</v>
      </c>
      <c r="Q276" s="8">
        <v>1</v>
      </c>
      <c r="R276" s="8" t="s">
        <v>40</v>
      </c>
      <c r="S276" s="8" t="s">
        <v>40</v>
      </c>
      <c r="T276" s="8" t="s">
        <v>40</v>
      </c>
      <c r="U276" s="67">
        <v>0.13300000000000001</v>
      </c>
      <c r="V276" s="4">
        <v>1</v>
      </c>
      <c r="W276" s="4">
        <v>3431</v>
      </c>
      <c r="X276" s="67">
        <v>0</v>
      </c>
      <c r="Y276" s="67">
        <v>0.126</v>
      </c>
      <c r="Z276" s="4">
        <v>1</v>
      </c>
      <c r="AA276" s="4">
        <v>2599</v>
      </c>
      <c r="AB276" s="67">
        <v>0</v>
      </c>
      <c r="AC276" s="4">
        <v>2.2062550000000001</v>
      </c>
      <c r="AD276" s="4">
        <v>17.55</v>
      </c>
    </row>
    <row r="277" spans="1:31" x14ac:dyDescent="0.2">
      <c r="A277" s="8" t="s">
        <v>782</v>
      </c>
      <c r="B277" s="8">
        <v>1</v>
      </c>
      <c r="C277" s="8">
        <v>206141510</v>
      </c>
      <c r="D277" s="8">
        <v>206141510</v>
      </c>
      <c r="E277" s="8" t="s">
        <v>121</v>
      </c>
      <c r="F277" s="8" t="s">
        <v>3108</v>
      </c>
      <c r="G277" s="8" t="s">
        <v>3109</v>
      </c>
      <c r="H277" s="8" t="s">
        <v>85</v>
      </c>
      <c r="I277" s="66" t="s">
        <v>4338</v>
      </c>
      <c r="J277" s="66" t="s">
        <v>40</v>
      </c>
      <c r="K277" s="66" t="s">
        <v>4355</v>
      </c>
      <c r="L277" s="66" t="s">
        <v>3542</v>
      </c>
      <c r="M277" s="66" t="s">
        <v>815</v>
      </c>
      <c r="N277" s="66" t="s">
        <v>3147</v>
      </c>
      <c r="O277" s="8" t="s">
        <v>3589</v>
      </c>
      <c r="P277" s="8" t="s">
        <v>4356</v>
      </c>
      <c r="Q277" s="8">
        <v>1</v>
      </c>
      <c r="R277" s="8" t="s">
        <v>40</v>
      </c>
      <c r="S277" s="8" t="s">
        <v>40</v>
      </c>
      <c r="T277" s="8" t="s">
        <v>40</v>
      </c>
      <c r="U277" s="67">
        <v>0.13100000000000001</v>
      </c>
      <c r="V277" s="4">
        <v>1</v>
      </c>
      <c r="W277" s="4">
        <v>3431</v>
      </c>
      <c r="X277" s="67">
        <v>0</v>
      </c>
      <c r="Y277" s="67">
        <v>0.108</v>
      </c>
      <c r="Z277" s="4">
        <v>1</v>
      </c>
      <c r="AA277" s="4">
        <v>2599</v>
      </c>
      <c r="AB277" s="67">
        <v>0</v>
      </c>
      <c r="AC277" s="4">
        <v>7.0504199999999999</v>
      </c>
      <c r="AD277" s="4">
        <v>33</v>
      </c>
    </row>
    <row r="278" spans="1:31" x14ac:dyDescent="0.2">
      <c r="A278" s="8" t="s">
        <v>782</v>
      </c>
      <c r="B278" s="8">
        <v>1</v>
      </c>
      <c r="C278" s="8">
        <v>206145468</v>
      </c>
      <c r="D278" s="8">
        <v>206145468</v>
      </c>
      <c r="E278" s="8" t="s">
        <v>130</v>
      </c>
      <c r="F278" s="8" t="s">
        <v>3108</v>
      </c>
      <c r="G278" s="8" t="s">
        <v>3109</v>
      </c>
      <c r="H278" s="8" t="s">
        <v>85</v>
      </c>
      <c r="I278" s="66" t="s">
        <v>4357</v>
      </c>
      <c r="J278" s="66" t="s">
        <v>40</v>
      </c>
      <c r="K278" s="66" t="s">
        <v>4358</v>
      </c>
      <c r="L278" s="66" t="s">
        <v>4359</v>
      </c>
      <c r="M278" s="66" t="s">
        <v>4304</v>
      </c>
      <c r="N278" s="66" t="s">
        <v>3518</v>
      </c>
      <c r="O278" s="8" t="s">
        <v>4360</v>
      </c>
      <c r="P278" s="8" t="s">
        <v>40</v>
      </c>
      <c r="Q278" s="8">
        <v>1</v>
      </c>
      <c r="R278" s="8" t="s">
        <v>40</v>
      </c>
      <c r="S278" s="8" t="s">
        <v>40</v>
      </c>
      <c r="T278" s="8" t="s">
        <v>40</v>
      </c>
      <c r="U278" s="67">
        <v>0.23899999999999999</v>
      </c>
      <c r="V278" s="4">
        <v>3072</v>
      </c>
      <c r="W278" s="4">
        <v>3434</v>
      </c>
      <c r="X278" s="67">
        <v>0.89500000000000002</v>
      </c>
      <c r="Y278" s="67">
        <v>0.23899999999999999</v>
      </c>
      <c r="Z278" s="4">
        <v>2334</v>
      </c>
      <c r="AA278" s="4">
        <v>2607</v>
      </c>
      <c r="AB278" s="67">
        <v>0.89500000000000002</v>
      </c>
      <c r="AC278" s="4">
        <v>5.7053539999999998</v>
      </c>
      <c r="AD278" s="4">
        <v>26.8</v>
      </c>
    </row>
    <row r="279" spans="1:31" x14ac:dyDescent="0.2">
      <c r="A279" s="8" t="s">
        <v>782</v>
      </c>
      <c r="B279" s="8">
        <v>1</v>
      </c>
      <c r="C279" s="8">
        <v>206145476</v>
      </c>
      <c r="D279" s="8">
        <v>206145476</v>
      </c>
      <c r="E279" s="8" t="s">
        <v>121</v>
      </c>
      <c r="F279" s="8" t="s">
        <v>3108</v>
      </c>
      <c r="G279" s="8" t="s">
        <v>3109</v>
      </c>
      <c r="H279" s="8" t="s">
        <v>85</v>
      </c>
      <c r="I279" s="66" t="s">
        <v>4357</v>
      </c>
      <c r="J279" s="66" t="s">
        <v>40</v>
      </c>
      <c r="K279" s="66" t="s">
        <v>4361</v>
      </c>
      <c r="L279" s="66" t="s">
        <v>3699</v>
      </c>
      <c r="M279" s="66" t="s">
        <v>3879</v>
      </c>
      <c r="N279" s="66" t="s">
        <v>3168</v>
      </c>
      <c r="O279" s="8" t="s">
        <v>3169</v>
      </c>
      <c r="P279" s="8" t="s">
        <v>40</v>
      </c>
      <c r="Q279" s="8">
        <v>1</v>
      </c>
      <c r="R279" s="8" t="s">
        <v>40</v>
      </c>
      <c r="S279" s="8" t="s">
        <v>40</v>
      </c>
      <c r="T279" s="8" t="s">
        <v>40</v>
      </c>
      <c r="U279" s="67">
        <v>0.13800000000000001</v>
      </c>
      <c r="V279" s="4">
        <v>21</v>
      </c>
      <c r="W279" s="4">
        <v>3434</v>
      </c>
      <c r="X279" s="67">
        <v>6.0000000000000001E-3</v>
      </c>
      <c r="Y279" s="67">
        <v>0.15</v>
      </c>
      <c r="Z279" s="4">
        <v>19</v>
      </c>
      <c r="AA279" s="4">
        <v>2607</v>
      </c>
      <c r="AB279" s="67">
        <v>7.0000000000000001E-3</v>
      </c>
      <c r="AC279" s="4">
        <v>5.3910179999999999</v>
      </c>
      <c r="AD279" s="4">
        <v>26</v>
      </c>
    </row>
    <row r="280" spans="1:31" x14ac:dyDescent="0.2">
      <c r="A280" s="8" t="s">
        <v>782</v>
      </c>
      <c r="B280" s="8">
        <v>1</v>
      </c>
      <c r="C280" s="8">
        <v>206145492</v>
      </c>
      <c r="D280" s="8">
        <v>206145492</v>
      </c>
      <c r="E280" s="8" t="s">
        <v>121</v>
      </c>
      <c r="F280" s="8" t="s">
        <v>3108</v>
      </c>
      <c r="G280" s="8" t="s">
        <v>3109</v>
      </c>
      <c r="H280" s="8" t="s">
        <v>85</v>
      </c>
      <c r="I280" s="66" t="s">
        <v>4357</v>
      </c>
      <c r="J280" s="66" t="s">
        <v>40</v>
      </c>
      <c r="K280" s="66" t="s">
        <v>4195</v>
      </c>
      <c r="L280" s="66" t="s">
        <v>4362</v>
      </c>
      <c r="M280" s="66" t="s">
        <v>3957</v>
      </c>
      <c r="N280" s="66" t="s">
        <v>4004</v>
      </c>
      <c r="O280" s="8" t="s">
        <v>4005</v>
      </c>
      <c r="P280" s="8" t="s">
        <v>40</v>
      </c>
      <c r="Q280" s="8">
        <v>1</v>
      </c>
      <c r="R280" s="8" t="s">
        <v>40</v>
      </c>
      <c r="S280" s="8" t="s">
        <v>40</v>
      </c>
      <c r="T280" s="8" t="s">
        <v>40</v>
      </c>
      <c r="U280" s="67">
        <v>0.12</v>
      </c>
      <c r="V280" s="4">
        <v>2</v>
      </c>
      <c r="W280" s="4">
        <v>3434</v>
      </c>
      <c r="X280" s="67">
        <v>1E-3</v>
      </c>
      <c r="Y280" s="67">
        <v>0.125</v>
      </c>
      <c r="Z280" s="4">
        <v>1</v>
      </c>
      <c r="AA280" s="4">
        <v>2607</v>
      </c>
      <c r="AB280" s="67">
        <v>0</v>
      </c>
      <c r="AC280" s="4">
        <v>1.6662509999999999</v>
      </c>
      <c r="AD280" s="4">
        <v>14.22</v>
      </c>
    </row>
    <row r="281" spans="1:31" x14ac:dyDescent="0.2">
      <c r="A281" s="8" t="s">
        <v>782</v>
      </c>
      <c r="B281" s="8">
        <v>1</v>
      </c>
      <c r="C281" s="8">
        <v>206145495</v>
      </c>
      <c r="D281" s="8">
        <v>206145495</v>
      </c>
      <c r="E281" s="8" t="s">
        <v>130</v>
      </c>
      <c r="F281" s="8" t="s">
        <v>3108</v>
      </c>
      <c r="G281" s="8" t="s">
        <v>3109</v>
      </c>
      <c r="H281" s="8" t="s">
        <v>85</v>
      </c>
      <c r="I281" s="66" t="s">
        <v>4357</v>
      </c>
      <c r="J281" s="66" t="s">
        <v>40</v>
      </c>
      <c r="K281" s="66" t="s">
        <v>4363</v>
      </c>
      <c r="L281" s="66" t="s">
        <v>3638</v>
      </c>
      <c r="M281" s="66" t="s">
        <v>3635</v>
      </c>
      <c r="N281" s="66" t="s">
        <v>4364</v>
      </c>
      <c r="O281" s="8" t="s">
        <v>4365</v>
      </c>
      <c r="P281" s="8" t="s">
        <v>4366</v>
      </c>
      <c r="Q281" s="8">
        <v>1</v>
      </c>
      <c r="R281" s="8" t="s">
        <v>40</v>
      </c>
      <c r="S281" s="8" t="s">
        <v>40</v>
      </c>
      <c r="T281" s="8" t="s">
        <v>40</v>
      </c>
      <c r="U281" s="67">
        <v>0.124</v>
      </c>
      <c r="V281" s="4">
        <v>1</v>
      </c>
      <c r="W281" s="4">
        <v>3434</v>
      </c>
      <c r="X281" s="67">
        <v>0</v>
      </c>
      <c r="Y281" s="67">
        <v>0</v>
      </c>
      <c r="Z281" s="4">
        <v>0</v>
      </c>
      <c r="AA281" s="4">
        <v>2607</v>
      </c>
      <c r="AB281" s="67">
        <v>0</v>
      </c>
      <c r="AC281" s="4">
        <v>4.6642799999999998</v>
      </c>
      <c r="AD281" s="4">
        <v>24.5</v>
      </c>
    </row>
    <row r="282" spans="1:31" x14ac:dyDescent="0.2">
      <c r="A282" s="8" t="s">
        <v>782</v>
      </c>
      <c r="B282" s="8">
        <v>1</v>
      </c>
      <c r="C282" s="8">
        <v>206145504</v>
      </c>
      <c r="D282" s="8">
        <v>206145504</v>
      </c>
      <c r="E282" s="8" t="s">
        <v>123</v>
      </c>
      <c r="F282" s="8" t="s">
        <v>3108</v>
      </c>
      <c r="G282" s="8" t="s">
        <v>3109</v>
      </c>
      <c r="H282" s="8" t="s">
        <v>85</v>
      </c>
      <c r="I282" s="66" t="s">
        <v>4357</v>
      </c>
      <c r="J282" s="66" t="s">
        <v>40</v>
      </c>
      <c r="K282" s="66" t="s">
        <v>4367</v>
      </c>
      <c r="L282" s="66" t="s">
        <v>3692</v>
      </c>
      <c r="M282" s="66" t="s">
        <v>3938</v>
      </c>
      <c r="N282" s="66" t="s">
        <v>3821</v>
      </c>
      <c r="O282" s="8" t="s">
        <v>4368</v>
      </c>
      <c r="P282" s="8" t="s">
        <v>4369</v>
      </c>
      <c r="Q282" s="8">
        <v>1</v>
      </c>
      <c r="R282" s="8" t="s">
        <v>40</v>
      </c>
      <c r="S282" s="8" t="s">
        <v>40</v>
      </c>
      <c r="T282" s="8" t="s">
        <v>40</v>
      </c>
      <c r="U282" s="67">
        <v>0.27200000000000002</v>
      </c>
      <c r="V282" s="4">
        <v>3361</v>
      </c>
      <c r="W282" s="4">
        <v>3436</v>
      </c>
      <c r="X282" s="67">
        <v>0.97799999999999998</v>
      </c>
      <c r="Y282" s="67">
        <v>0.27100000000000002</v>
      </c>
      <c r="Z282" s="4">
        <v>2527</v>
      </c>
      <c r="AA282" s="4">
        <v>2607</v>
      </c>
      <c r="AB282" s="67">
        <v>0.96899999999999997</v>
      </c>
      <c r="AC282" s="4">
        <v>4.0573560000000004</v>
      </c>
      <c r="AD282" s="4">
        <v>23.7</v>
      </c>
    </row>
    <row r="283" spans="1:31" x14ac:dyDescent="0.2">
      <c r="A283" s="8" t="s">
        <v>782</v>
      </c>
      <c r="B283" s="8">
        <v>1</v>
      </c>
      <c r="C283" s="8">
        <v>206145517</v>
      </c>
      <c r="D283" s="8">
        <v>206145517</v>
      </c>
      <c r="E283" s="8" t="s">
        <v>130</v>
      </c>
      <c r="F283" s="8" t="s">
        <v>3101</v>
      </c>
      <c r="G283" s="8" t="s">
        <v>3102</v>
      </c>
      <c r="H283" s="8" t="s">
        <v>85</v>
      </c>
      <c r="I283" s="66" t="s">
        <v>4357</v>
      </c>
      <c r="J283" s="66" t="s">
        <v>40</v>
      </c>
      <c r="K283" s="66" t="s">
        <v>4370</v>
      </c>
      <c r="L283" s="66" t="s">
        <v>4371</v>
      </c>
      <c r="M283" s="66" t="s">
        <v>4372</v>
      </c>
      <c r="N283" s="66" t="s">
        <v>3196</v>
      </c>
      <c r="O283" s="8" t="s">
        <v>4278</v>
      </c>
      <c r="P283" s="8" t="s">
        <v>4373</v>
      </c>
      <c r="Q283" s="8">
        <v>1</v>
      </c>
      <c r="R283" s="8" t="s">
        <v>40</v>
      </c>
      <c r="S283" s="8" t="s">
        <v>40</v>
      </c>
      <c r="T283" s="8" t="s">
        <v>40</v>
      </c>
      <c r="U283" s="67">
        <v>0</v>
      </c>
      <c r="V283" s="4">
        <v>0</v>
      </c>
      <c r="W283" s="4">
        <v>3436</v>
      </c>
      <c r="X283" s="67">
        <v>0</v>
      </c>
      <c r="Y283" s="67">
        <v>0.14799999999999999</v>
      </c>
      <c r="Z283" s="4">
        <v>1</v>
      </c>
      <c r="AA283" s="4">
        <v>2607</v>
      </c>
      <c r="AB283" s="67">
        <v>0</v>
      </c>
      <c r="AC283" s="4">
        <v>2.08358</v>
      </c>
      <c r="AD283" s="4">
        <v>16.75</v>
      </c>
    </row>
    <row r="284" spans="1:31" x14ac:dyDescent="0.2">
      <c r="A284" s="8" t="s">
        <v>782</v>
      </c>
      <c r="B284" s="8">
        <v>1</v>
      </c>
      <c r="C284" s="8">
        <v>206145518</v>
      </c>
      <c r="D284" s="8">
        <v>206145518</v>
      </c>
      <c r="E284" s="8" t="s">
        <v>121</v>
      </c>
      <c r="F284" s="8" t="s">
        <v>3108</v>
      </c>
      <c r="G284" s="8" t="s">
        <v>3109</v>
      </c>
      <c r="H284" s="8" t="s">
        <v>85</v>
      </c>
      <c r="I284" s="66" t="s">
        <v>4357</v>
      </c>
      <c r="J284" s="66" t="s">
        <v>40</v>
      </c>
      <c r="K284" s="66" t="s">
        <v>4374</v>
      </c>
      <c r="L284" s="66" t="s">
        <v>4008</v>
      </c>
      <c r="M284" s="66" t="s">
        <v>3686</v>
      </c>
      <c r="N284" s="66" t="s">
        <v>3302</v>
      </c>
      <c r="O284" s="8" t="s">
        <v>3390</v>
      </c>
      <c r="P284" s="8" t="s">
        <v>40</v>
      </c>
      <c r="Q284" s="8">
        <v>1</v>
      </c>
      <c r="R284" s="8" t="s">
        <v>40</v>
      </c>
      <c r="S284" s="8" t="s">
        <v>40</v>
      </c>
      <c r="T284" s="8" t="s">
        <v>40</v>
      </c>
      <c r="U284" s="67">
        <v>0.47799999999999998</v>
      </c>
      <c r="V284" s="4">
        <v>3424</v>
      </c>
      <c r="W284" s="4">
        <v>3436</v>
      </c>
      <c r="X284" s="67">
        <v>0.997</v>
      </c>
      <c r="Y284" s="67">
        <v>0.48</v>
      </c>
      <c r="Z284" s="4">
        <v>2596</v>
      </c>
      <c r="AA284" s="4">
        <v>2607</v>
      </c>
      <c r="AB284" s="67">
        <v>0.996</v>
      </c>
      <c r="AC284" s="4">
        <v>6.7671760000000001</v>
      </c>
      <c r="AD284" s="4">
        <v>32</v>
      </c>
    </row>
    <row r="285" spans="1:31" x14ac:dyDescent="0.2">
      <c r="A285" s="8" t="s">
        <v>782</v>
      </c>
      <c r="B285" s="8">
        <v>1</v>
      </c>
      <c r="C285" s="8">
        <v>206145519</v>
      </c>
      <c r="D285" s="8">
        <v>206145519</v>
      </c>
      <c r="E285" s="8" t="s">
        <v>121</v>
      </c>
      <c r="F285" s="8" t="s">
        <v>3108</v>
      </c>
      <c r="G285" s="8" t="s">
        <v>3109</v>
      </c>
      <c r="H285" s="8" t="s">
        <v>85</v>
      </c>
      <c r="I285" s="66" t="s">
        <v>4357</v>
      </c>
      <c r="J285" s="66" t="s">
        <v>40</v>
      </c>
      <c r="K285" s="66" t="s">
        <v>4375</v>
      </c>
      <c r="L285" s="66" t="s">
        <v>4376</v>
      </c>
      <c r="M285" s="66" t="s">
        <v>3686</v>
      </c>
      <c r="N285" s="66" t="s">
        <v>3255</v>
      </c>
      <c r="O285" s="8" t="s">
        <v>4377</v>
      </c>
      <c r="P285" s="8" t="s">
        <v>40</v>
      </c>
      <c r="Q285" s="8">
        <v>1</v>
      </c>
      <c r="R285" s="8" t="s">
        <v>40</v>
      </c>
      <c r="S285" s="8" t="s">
        <v>40</v>
      </c>
      <c r="T285" s="8" t="s">
        <v>40</v>
      </c>
      <c r="U285" s="67">
        <v>0.13300000000000001</v>
      </c>
      <c r="V285" s="4">
        <v>104</v>
      </c>
      <c r="W285" s="4">
        <v>3436</v>
      </c>
      <c r="X285" s="67">
        <v>0.03</v>
      </c>
      <c r="Y285" s="67">
        <v>0.13900000000000001</v>
      </c>
      <c r="Z285" s="4">
        <v>87</v>
      </c>
      <c r="AA285" s="4">
        <v>2607</v>
      </c>
      <c r="AB285" s="67">
        <v>3.3000000000000002E-2</v>
      </c>
      <c r="AC285" s="4">
        <v>6.0258659999999997</v>
      </c>
      <c r="AD285" s="4">
        <v>27.9</v>
      </c>
    </row>
    <row r="286" spans="1:31" x14ac:dyDescent="0.2">
      <c r="A286" s="8" t="s">
        <v>782</v>
      </c>
      <c r="B286" s="8">
        <v>1</v>
      </c>
      <c r="C286" s="8">
        <v>206145560</v>
      </c>
      <c r="D286" s="8">
        <v>206145560</v>
      </c>
      <c r="E286" s="8" t="s">
        <v>130</v>
      </c>
      <c r="F286" s="8" t="s">
        <v>3108</v>
      </c>
      <c r="G286" s="8" t="s">
        <v>3109</v>
      </c>
      <c r="H286" s="8" t="s">
        <v>85</v>
      </c>
      <c r="I286" s="66" t="s">
        <v>4357</v>
      </c>
      <c r="J286" s="66" t="s">
        <v>40</v>
      </c>
      <c r="K286" s="66" t="s">
        <v>4378</v>
      </c>
      <c r="L286" s="66" t="s">
        <v>527</v>
      </c>
      <c r="M286" s="66" t="s">
        <v>528</v>
      </c>
      <c r="N286" s="66" t="s">
        <v>4379</v>
      </c>
      <c r="O286" s="8" t="s">
        <v>4380</v>
      </c>
      <c r="P286" s="8" t="s">
        <v>40</v>
      </c>
      <c r="Q286" s="8">
        <v>1</v>
      </c>
      <c r="R286" s="8" t="s">
        <v>40</v>
      </c>
      <c r="S286" s="8" t="s">
        <v>40</v>
      </c>
      <c r="T286" s="8" t="s">
        <v>40</v>
      </c>
      <c r="U286" s="67">
        <v>0.14000000000000001</v>
      </c>
      <c r="V286" s="4">
        <v>3</v>
      </c>
      <c r="W286" s="4">
        <v>3430</v>
      </c>
      <c r="X286" s="67">
        <v>1E-3</v>
      </c>
      <c r="Y286" s="67">
        <v>0</v>
      </c>
      <c r="Z286" s="4">
        <v>0</v>
      </c>
      <c r="AA286" s="4">
        <v>2602</v>
      </c>
      <c r="AB286" s="67">
        <v>0</v>
      </c>
      <c r="AC286" s="4">
        <v>2.7234349999999998</v>
      </c>
      <c r="AD286" s="4">
        <v>20.9</v>
      </c>
    </row>
    <row r="287" spans="1:31" x14ac:dyDescent="0.2">
      <c r="A287" s="120" t="s">
        <v>764</v>
      </c>
      <c r="B287" s="120">
        <v>1</v>
      </c>
      <c r="C287" s="120">
        <v>206205991</v>
      </c>
      <c r="D287" s="120">
        <v>206205993</v>
      </c>
      <c r="E287" s="120" t="s">
        <v>121</v>
      </c>
      <c r="F287" s="120" t="s">
        <v>80</v>
      </c>
      <c r="G287" s="120" t="s">
        <v>3469</v>
      </c>
      <c r="H287" s="120" t="s">
        <v>86</v>
      </c>
      <c r="I287" s="122" t="s">
        <v>19897</v>
      </c>
      <c r="J287" s="122" t="s">
        <v>40</v>
      </c>
      <c r="K287" s="122" t="s">
        <v>19898</v>
      </c>
      <c r="L287" s="122" t="s">
        <v>19899</v>
      </c>
      <c r="M287" s="122" t="s">
        <v>3935</v>
      </c>
      <c r="N287" s="122" t="s">
        <v>212</v>
      </c>
      <c r="O287" s="122" t="s">
        <v>475</v>
      </c>
      <c r="P287" s="120" t="s">
        <v>40</v>
      </c>
      <c r="Q287" s="120">
        <v>1</v>
      </c>
      <c r="R287" s="120" t="s">
        <v>40</v>
      </c>
      <c r="S287" s="120" t="s">
        <v>40</v>
      </c>
      <c r="T287" s="120" t="s">
        <v>40</v>
      </c>
      <c r="U287" s="124">
        <v>0</v>
      </c>
      <c r="V287" s="127">
        <v>0</v>
      </c>
      <c r="W287" s="127">
        <v>1680</v>
      </c>
      <c r="X287" s="124">
        <v>0</v>
      </c>
      <c r="Y287" s="124">
        <v>0.14673900000000001</v>
      </c>
      <c r="Z287" s="127">
        <v>1</v>
      </c>
      <c r="AA287" s="127">
        <v>2614</v>
      </c>
      <c r="AB287" s="124">
        <v>3.8255547054322876E-4</v>
      </c>
      <c r="AC287" s="58" t="s">
        <v>36</v>
      </c>
      <c r="AD287" s="58" t="s">
        <v>36</v>
      </c>
      <c r="AE287" s="277"/>
    </row>
    <row r="288" spans="1:31" x14ac:dyDescent="0.2">
      <c r="A288" s="120" t="s">
        <v>764</v>
      </c>
      <c r="B288" s="120">
        <v>1</v>
      </c>
      <c r="C288" s="120">
        <v>206206003</v>
      </c>
      <c r="D288" s="120">
        <v>206206003</v>
      </c>
      <c r="E288" s="120" t="s">
        <v>121</v>
      </c>
      <c r="F288" s="120" t="s">
        <v>3101</v>
      </c>
      <c r="G288" s="120" t="s">
        <v>3102</v>
      </c>
      <c r="H288" s="120" t="s">
        <v>86</v>
      </c>
      <c r="I288" s="122" t="s">
        <v>19897</v>
      </c>
      <c r="J288" s="122" t="s">
        <v>40</v>
      </c>
      <c r="K288" s="122" t="s">
        <v>3631</v>
      </c>
      <c r="L288" s="122" t="s">
        <v>3687</v>
      </c>
      <c r="M288" s="122" t="s">
        <v>3700</v>
      </c>
      <c r="N288" s="122" t="s">
        <v>3229</v>
      </c>
      <c r="O288" s="122" t="s">
        <v>3763</v>
      </c>
      <c r="P288" s="120" t="s">
        <v>40</v>
      </c>
      <c r="Q288" s="120">
        <v>1</v>
      </c>
      <c r="R288" s="120" t="s">
        <v>40</v>
      </c>
      <c r="S288" s="120" t="s">
        <v>40</v>
      </c>
      <c r="T288" s="120" t="s">
        <v>40</v>
      </c>
      <c r="U288" s="124">
        <v>0.18622</v>
      </c>
      <c r="V288" s="127">
        <v>3</v>
      </c>
      <c r="W288" s="127">
        <v>1680</v>
      </c>
      <c r="X288" s="124">
        <v>1.7857142857142857E-3</v>
      </c>
      <c r="Y288" s="124">
        <v>0.16997899999999999</v>
      </c>
      <c r="Z288" s="127">
        <v>6</v>
      </c>
      <c r="AA288" s="127">
        <v>2614</v>
      </c>
      <c r="AB288" s="124">
        <v>2.2953328232593728E-3</v>
      </c>
      <c r="AC288" s="58" t="s">
        <v>36</v>
      </c>
      <c r="AD288" s="58" t="s">
        <v>36</v>
      </c>
      <c r="AE288" s="277"/>
    </row>
    <row r="289" spans="1:31" x14ac:dyDescent="0.2">
      <c r="A289" s="120" t="s">
        <v>764</v>
      </c>
      <c r="B289" s="120">
        <v>1</v>
      </c>
      <c r="C289" s="120">
        <v>206303286</v>
      </c>
      <c r="D289" s="120">
        <v>206303286</v>
      </c>
      <c r="E289" s="120" t="s">
        <v>127</v>
      </c>
      <c r="F289" s="120" t="s">
        <v>3108</v>
      </c>
      <c r="G289" s="120" t="s">
        <v>3109</v>
      </c>
      <c r="H289" s="120" t="s">
        <v>86</v>
      </c>
      <c r="I289" s="122" t="s">
        <v>19900</v>
      </c>
      <c r="J289" s="122" t="s">
        <v>40</v>
      </c>
      <c r="K289" s="122" t="s">
        <v>3600</v>
      </c>
      <c r="L289" s="122" t="s">
        <v>815</v>
      </c>
      <c r="M289" s="122" t="s">
        <v>4330</v>
      </c>
      <c r="N289" s="122" t="s">
        <v>3192</v>
      </c>
      <c r="O289" s="122" t="s">
        <v>8190</v>
      </c>
      <c r="P289" s="120" t="s">
        <v>40</v>
      </c>
      <c r="Q289" s="120">
        <v>1</v>
      </c>
      <c r="R289" s="120" t="s">
        <v>40</v>
      </c>
      <c r="S289" s="120" t="s">
        <v>40</v>
      </c>
      <c r="T289" s="120" t="s">
        <v>40</v>
      </c>
      <c r="U289" s="124">
        <v>0.15625</v>
      </c>
      <c r="V289" s="127">
        <v>1</v>
      </c>
      <c r="W289" s="127">
        <v>1683</v>
      </c>
      <c r="X289" s="124">
        <v>5.941770647653001E-4</v>
      </c>
      <c r="Y289" s="124">
        <v>0.14616199999999999</v>
      </c>
      <c r="Z289" s="127">
        <v>4</v>
      </c>
      <c r="AA289" s="127">
        <v>2613</v>
      </c>
      <c r="AB289" s="124">
        <v>1.5308075009567547E-3</v>
      </c>
      <c r="AC289" s="58" t="s">
        <v>36</v>
      </c>
      <c r="AD289" s="58" t="s">
        <v>36</v>
      </c>
      <c r="AE289" s="277"/>
    </row>
    <row r="290" spans="1:31" x14ac:dyDescent="0.2">
      <c r="A290" s="120" t="s">
        <v>764</v>
      </c>
      <c r="B290" s="120">
        <v>1</v>
      </c>
      <c r="C290" s="120">
        <v>206303287</v>
      </c>
      <c r="D290" s="120">
        <v>206303287</v>
      </c>
      <c r="E290" s="120" t="s">
        <v>130</v>
      </c>
      <c r="F290" s="120" t="s">
        <v>3108</v>
      </c>
      <c r="G290" s="120" t="s">
        <v>3109</v>
      </c>
      <c r="H290" s="120" t="s">
        <v>86</v>
      </c>
      <c r="I290" s="122" t="s">
        <v>19900</v>
      </c>
      <c r="J290" s="122" t="s">
        <v>40</v>
      </c>
      <c r="K290" s="122" t="s">
        <v>3894</v>
      </c>
      <c r="L290" s="122" t="s">
        <v>4987</v>
      </c>
      <c r="M290" s="122" t="s">
        <v>4330</v>
      </c>
      <c r="N290" s="122" t="s">
        <v>3639</v>
      </c>
      <c r="O290" s="122" t="s">
        <v>6641</v>
      </c>
      <c r="P290" s="120" t="s">
        <v>40</v>
      </c>
      <c r="Q290" s="120">
        <v>1</v>
      </c>
      <c r="R290" s="120" t="s">
        <v>40</v>
      </c>
      <c r="S290" s="120" t="s">
        <v>40</v>
      </c>
      <c r="T290" s="120" t="s">
        <v>40</v>
      </c>
      <c r="U290" s="124">
        <v>0.20258599999999999</v>
      </c>
      <c r="V290" s="127">
        <v>1</v>
      </c>
      <c r="W290" s="127">
        <v>1683</v>
      </c>
      <c r="X290" s="124">
        <v>5.941770647653001E-4</v>
      </c>
      <c r="Y290" s="124">
        <v>0.14851500000000001</v>
      </c>
      <c r="Z290" s="127">
        <v>1</v>
      </c>
      <c r="AA290" s="127">
        <v>2613</v>
      </c>
      <c r="AB290" s="124">
        <v>3.8270187523918868E-4</v>
      </c>
      <c r="AC290" s="58" t="s">
        <v>36</v>
      </c>
      <c r="AD290" s="58" t="s">
        <v>36</v>
      </c>
      <c r="AE290" s="277"/>
    </row>
    <row r="291" spans="1:31" x14ac:dyDescent="0.2">
      <c r="A291" s="120" t="s">
        <v>764</v>
      </c>
      <c r="B291" s="120">
        <v>1</v>
      </c>
      <c r="C291" s="120">
        <v>206303294</v>
      </c>
      <c r="D291" s="120">
        <v>206303294</v>
      </c>
      <c r="E291" s="120" t="s">
        <v>121</v>
      </c>
      <c r="F291" s="120" t="s">
        <v>3101</v>
      </c>
      <c r="G291" s="120" t="s">
        <v>3102</v>
      </c>
      <c r="H291" s="120" t="s">
        <v>86</v>
      </c>
      <c r="I291" s="122" t="s">
        <v>19900</v>
      </c>
      <c r="J291" s="122" t="s">
        <v>40</v>
      </c>
      <c r="K291" s="122" t="s">
        <v>4046</v>
      </c>
      <c r="L291" s="122" t="s">
        <v>4010</v>
      </c>
      <c r="M291" s="122" t="s">
        <v>4497</v>
      </c>
      <c r="N291" s="122" t="s">
        <v>3210</v>
      </c>
      <c r="O291" s="122" t="s">
        <v>3211</v>
      </c>
      <c r="P291" s="120" t="s">
        <v>40</v>
      </c>
      <c r="Q291" s="120">
        <v>1</v>
      </c>
      <c r="R291" s="120" t="s">
        <v>40</v>
      </c>
      <c r="S291" s="120" t="s">
        <v>40</v>
      </c>
      <c r="T291" s="120" t="s">
        <v>40</v>
      </c>
      <c r="U291" s="124">
        <v>0</v>
      </c>
      <c r="V291" s="127">
        <v>0</v>
      </c>
      <c r="W291" s="127">
        <v>1683</v>
      </c>
      <c r="X291" s="124">
        <v>0</v>
      </c>
      <c r="Y291" s="124">
        <v>0.187861</v>
      </c>
      <c r="Z291" s="127">
        <v>1</v>
      </c>
      <c r="AA291" s="127">
        <v>2613</v>
      </c>
      <c r="AB291" s="124">
        <v>3.8270187523918868E-4</v>
      </c>
      <c r="AC291" s="58" t="s">
        <v>36</v>
      </c>
      <c r="AD291" s="58" t="s">
        <v>36</v>
      </c>
      <c r="AE291" s="277"/>
    </row>
    <row r="292" spans="1:31" x14ac:dyDescent="0.2">
      <c r="A292" s="120" t="s">
        <v>764</v>
      </c>
      <c r="B292" s="120">
        <v>1</v>
      </c>
      <c r="C292" s="120">
        <v>206303324</v>
      </c>
      <c r="D292" s="120">
        <v>206303324</v>
      </c>
      <c r="E292" s="120" t="s">
        <v>130</v>
      </c>
      <c r="F292" s="120" t="s">
        <v>3108</v>
      </c>
      <c r="G292" s="120" t="s">
        <v>3109</v>
      </c>
      <c r="H292" s="120" t="s">
        <v>86</v>
      </c>
      <c r="I292" s="122" t="s">
        <v>19900</v>
      </c>
      <c r="J292" s="122" t="s">
        <v>40</v>
      </c>
      <c r="K292" s="122" t="s">
        <v>4449</v>
      </c>
      <c r="L292" s="122" t="s">
        <v>4751</v>
      </c>
      <c r="M292" s="122" t="s">
        <v>4457</v>
      </c>
      <c r="N292" s="122" t="s">
        <v>3746</v>
      </c>
      <c r="O292" s="122" t="s">
        <v>3747</v>
      </c>
      <c r="P292" s="120" t="s">
        <v>40</v>
      </c>
      <c r="Q292" s="120">
        <v>1</v>
      </c>
      <c r="R292" s="120" t="s">
        <v>40</v>
      </c>
      <c r="S292" s="120" t="s">
        <v>40</v>
      </c>
      <c r="T292" s="120" t="s">
        <v>40</v>
      </c>
      <c r="U292" s="124">
        <v>0.142012</v>
      </c>
      <c r="V292" s="127">
        <v>1</v>
      </c>
      <c r="W292" s="127">
        <v>1683</v>
      </c>
      <c r="X292" s="124">
        <v>5.941770647653001E-4</v>
      </c>
      <c r="Y292" s="124">
        <v>0</v>
      </c>
      <c r="Z292" s="127">
        <v>0</v>
      </c>
      <c r="AA292" s="127">
        <v>2613</v>
      </c>
      <c r="AB292" s="124">
        <v>0</v>
      </c>
      <c r="AC292" s="58" t="s">
        <v>36</v>
      </c>
      <c r="AD292" s="58" t="s">
        <v>36</v>
      </c>
      <c r="AE292" s="277"/>
    </row>
    <row r="293" spans="1:31" x14ac:dyDescent="0.2">
      <c r="A293" s="120" t="s">
        <v>764</v>
      </c>
      <c r="B293" s="120">
        <v>1</v>
      </c>
      <c r="C293" s="120">
        <v>206303337</v>
      </c>
      <c r="D293" s="120">
        <v>206303337</v>
      </c>
      <c r="E293" s="120" t="s">
        <v>130</v>
      </c>
      <c r="F293" s="120" t="s">
        <v>3108</v>
      </c>
      <c r="G293" s="120" t="s">
        <v>3109</v>
      </c>
      <c r="H293" s="120" t="s">
        <v>86</v>
      </c>
      <c r="I293" s="122" t="s">
        <v>19900</v>
      </c>
      <c r="J293" s="122" t="s">
        <v>40</v>
      </c>
      <c r="K293" s="122" t="s">
        <v>3909</v>
      </c>
      <c r="L293" s="122" t="s">
        <v>4031</v>
      </c>
      <c r="M293" s="122" t="s">
        <v>3910</v>
      </c>
      <c r="N293" s="122" t="s">
        <v>3177</v>
      </c>
      <c r="O293" s="122" t="s">
        <v>3178</v>
      </c>
      <c r="P293" s="120" t="s">
        <v>19901</v>
      </c>
      <c r="Q293" s="120">
        <v>1</v>
      </c>
      <c r="R293" s="120" t="s">
        <v>40</v>
      </c>
      <c r="S293" s="120" t="s">
        <v>40</v>
      </c>
      <c r="T293" s="120" t="s">
        <v>40</v>
      </c>
      <c r="U293" s="124">
        <v>0.14207700000000001</v>
      </c>
      <c r="V293" s="127">
        <v>1</v>
      </c>
      <c r="W293" s="127">
        <v>1683</v>
      </c>
      <c r="X293" s="124">
        <v>5.941770647653001E-4</v>
      </c>
      <c r="Y293" s="124">
        <v>0.174507</v>
      </c>
      <c r="Z293" s="127">
        <v>2</v>
      </c>
      <c r="AA293" s="127">
        <v>2613</v>
      </c>
      <c r="AB293" s="124">
        <v>7.6540375047837736E-4</v>
      </c>
      <c r="AC293" s="58" t="s">
        <v>36</v>
      </c>
      <c r="AD293" s="58" t="s">
        <v>36</v>
      </c>
      <c r="AE293" s="277"/>
    </row>
    <row r="294" spans="1:31" x14ac:dyDescent="0.2">
      <c r="A294" s="120" t="s">
        <v>764</v>
      </c>
      <c r="B294" s="120">
        <v>1</v>
      </c>
      <c r="C294" s="120">
        <v>206303338</v>
      </c>
      <c r="D294" s="120">
        <v>206303338</v>
      </c>
      <c r="E294" s="120" t="s">
        <v>121</v>
      </c>
      <c r="F294" s="120" t="s">
        <v>3108</v>
      </c>
      <c r="G294" s="120" t="s">
        <v>3109</v>
      </c>
      <c r="H294" s="120" t="s">
        <v>86</v>
      </c>
      <c r="I294" s="122" t="s">
        <v>19900</v>
      </c>
      <c r="J294" s="122" t="s">
        <v>40</v>
      </c>
      <c r="K294" s="122" t="s">
        <v>3976</v>
      </c>
      <c r="L294" s="122" t="s">
        <v>4223</v>
      </c>
      <c r="M294" s="122" t="s">
        <v>3910</v>
      </c>
      <c r="N294" s="122" t="s">
        <v>3112</v>
      </c>
      <c r="O294" s="122" t="s">
        <v>3140</v>
      </c>
      <c r="P294" s="120" t="s">
        <v>40</v>
      </c>
      <c r="Q294" s="120">
        <v>1</v>
      </c>
      <c r="R294" s="120" t="s">
        <v>40</v>
      </c>
      <c r="S294" s="120" t="s">
        <v>40</v>
      </c>
      <c r="T294" s="120" t="s">
        <v>40</v>
      </c>
      <c r="U294" s="124">
        <v>0.202899</v>
      </c>
      <c r="V294" s="127">
        <v>1</v>
      </c>
      <c r="W294" s="127">
        <v>1683</v>
      </c>
      <c r="X294" s="124">
        <v>5.941770647653001E-4</v>
      </c>
      <c r="Y294" s="124">
        <v>0.17910400000000001</v>
      </c>
      <c r="Z294" s="127">
        <v>3</v>
      </c>
      <c r="AA294" s="127">
        <v>2613</v>
      </c>
      <c r="AB294" s="124">
        <v>1.148105625717566E-3</v>
      </c>
      <c r="AC294" s="58" t="s">
        <v>36</v>
      </c>
      <c r="AD294" s="58" t="s">
        <v>36</v>
      </c>
      <c r="AE294" s="277"/>
    </row>
    <row r="295" spans="1:31" x14ac:dyDescent="0.2">
      <c r="A295" s="120" t="s">
        <v>764</v>
      </c>
      <c r="B295" s="120">
        <v>1</v>
      </c>
      <c r="C295" s="120">
        <v>206303352</v>
      </c>
      <c r="D295" s="120">
        <v>206303352</v>
      </c>
      <c r="E295" s="120" t="s">
        <v>127</v>
      </c>
      <c r="F295" s="120" t="s">
        <v>3108</v>
      </c>
      <c r="G295" s="120" t="s">
        <v>3109</v>
      </c>
      <c r="H295" s="120" t="s">
        <v>86</v>
      </c>
      <c r="I295" s="122" t="s">
        <v>19900</v>
      </c>
      <c r="J295" s="122" t="s">
        <v>40</v>
      </c>
      <c r="K295" s="122" t="s">
        <v>3665</v>
      </c>
      <c r="L295" s="122" t="s">
        <v>338</v>
      </c>
      <c r="M295" s="122" t="s">
        <v>3891</v>
      </c>
      <c r="N295" s="122" t="s">
        <v>3906</v>
      </c>
      <c r="O295" s="122" t="s">
        <v>3907</v>
      </c>
      <c r="P295" s="120" t="s">
        <v>40</v>
      </c>
      <c r="Q295" s="120">
        <v>1</v>
      </c>
      <c r="R295" s="120" t="s">
        <v>40</v>
      </c>
      <c r="S295" s="120" t="s">
        <v>40</v>
      </c>
      <c r="T295" s="120" t="s">
        <v>40</v>
      </c>
      <c r="U295" s="124">
        <v>0</v>
      </c>
      <c r="V295" s="127">
        <v>0</v>
      </c>
      <c r="W295" s="127">
        <v>1683</v>
      </c>
      <c r="X295" s="124">
        <v>0</v>
      </c>
      <c r="Y295" s="124">
        <v>0.19109000000000001</v>
      </c>
      <c r="Z295" s="127">
        <v>1</v>
      </c>
      <c r="AA295" s="127">
        <v>2613</v>
      </c>
      <c r="AB295" s="124">
        <v>3.8270187523918868E-4</v>
      </c>
      <c r="AC295" s="58" t="s">
        <v>36</v>
      </c>
      <c r="AD295" s="58" t="s">
        <v>36</v>
      </c>
      <c r="AE295" s="277"/>
    </row>
    <row r="296" spans="1:31" x14ac:dyDescent="0.2">
      <c r="A296" s="120" t="s">
        <v>764</v>
      </c>
      <c r="B296" s="120">
        <v>1</v>
      </c>
      <c r="C296" s="120">
        <v>206303363</v>
      </c>
      <c r="D296" s="120">
        <v>206303363</v>
      </c>
      <c r="E296" s="120" t="s">
        <v>121</v>
      </c>
      <c r="F296" s="120" t="s">
        <v>3101</v>
      </c>
      <c r="G296" s="120" t="s">
        <v>3102</v>
      </c>
      <c r="H296" s="120" t="s">
        <v>86</v>
      </c>
      <c r="I296" s="122" t="s">
        <v>19900</v>
      </c>
      <c r="J296" s="122" t="s">
        <v>40</v>
      </c>
      <c r="K296" s="122" t="s">
        <v>4350</v>
      </c>
      <c r="L296" s="122" t="s">
        <v>3961</v>
      </c>
      <c r="M296" s="122" t="s">
        <v>4492</v>
      </c>
      <c r="N296" s="122" t="s">
        <v>3210</v>
      </c>
      <c r="O296" s="122" t="s">
        <v>3211</v>
      </c>
      <c r="P296" s="120" t="s">
        <v>40</v>
      </c>
      <c r="Q296" s="120">
        <v>1</v>
      </c>
      <c r="R296" s="120" t="s">
        <v>40</v>
      </c>
      <c r="S296" s="120" t="s">
        <v>40</v>
      </c>
      <c r="T296" s="120" t="s">
        <v>40</v>
      </c>
      <c r="U296" s="124">
        <v>0.15</v>
      </c>
      <c r="V296" s="127">
        <v>1</v>
      </c>
      <c r="W296" s="127">
        <v>1683</v>
      </c>
      <c r="X296" s="124">
        <v>5.941770647653001E-4</v>
      </c>
      <c r="Y296" s="124">
        <v>0.172264</v>
      </c>
      <c r="Z296" s="127">
        <v>1</v>
      </c>
      <c r="AA296" s="127">
        <v>2613</v>
      </c>
      <c r="AB296" s="124">
        <v>3.8270187523918868E-4</v>
      </c>
      <c r="AC296" s="58" t="s">
        <v>36</v>
      </c>
      <c r="AD296" s="58" t="s">
        <v>36</v>
      </c>
      <c r="AE296" s="277"/>
    </row>
    <row r="297" spans="1:31" x14ac:dyDescent="0.2">
      <c r="A297" s="120" t="s">
        <v>764</v>
      </c>
      <c r="B297" s="120">
        <v>1</v>
      </c>
      <c r="C297" s="120">
        <v>206303373</v>
      </c>
      <c r="D297" s="120">
        <v>206303373</v>
      </c>
      <c r="E297" s="120" t="s">
        <v>130</v>
      </c>
      <c r="F297" s="120" t="s">
        <v>81</v>
      </c>
      <c r="G297" s="120" t="s">
        <v>3469</v>
      </c>
      <c r="H297" s="120" t="s">
        <v>86</v>
      </c>
      <c r="I297" s="122" t="s">
        <v>19900</v>
      </c>
      <c r="J297" s="122" t="s">
        <v>40</v>
      </c>
      <c r="K297" s="122" t="s">
        <v>3534</v>
      </c>
      <c r="L297" s="122" t="s">
        <v>3584</v>
      </c>
      <c r="M297" s="122" t="s">
        <v>3675</v>
      </c>
      <c r="N297" s="122" t="s">
        <v>124</v>
      </c>
      <c r="O297" s="122" t="s">
        <v>125</v>
      </c>
      <c r="P297" s="120" t="s">
        <v>40</v>
      </c>
      <c r="Q297" s="120">
        <v>1</v>
      </c>
      <c r="R297" s="120" t="s">
        <v>40</v>
      </c>
      <c r="S297" s="120" t="s">
        <v>40</v>
      </c>
      <c r="T297" s="120" t="s">
        <v>40</v>
      </c>
      <c r="U297" s="124">
        <v>0.18076300000000001</v>
      </c>
      <c r="V297" s="127">
        <v>1</v>
      </c>
      <c r="W297" s="127">
        <v>1683</v>
      </c>
      <c r="X297" s="124">
        <v>5.941770647653001E-4</v>
      </c>
      <c r="Y297" s="124">
        <v>0.15249299999999999</v>
      </c>
      <c r="Z297" s="127">
        <v>2</v>
      </c>
      <c r="AA297" s="127">
        <v>2613</v>
      </c>
      <c r="AB297" s="124">
        <v>7.6540375047837736E-4</v>
      </c>
      <c r="AC297" s="58" t="s">
        <v>36</v>
      </c>
      <c r="AD297" s="58" t="s">
        <v>36</v>
      </c>
      <c r="AE297" s="277"/>
    </row>
    <row r="298" spans="1:31" x14ac:dyDescent="0.2">
      <c r="A298" s="120" t="s">
        <v>764</v>
      </c>
      <c r="B298" s="120">
        <v>1</v>
      </c>
      <c r="C298" s="120">
        <v>206303374</v>
      </c>
      <c r="D298" s="120">
        <v>206303374</v>
      </c>
      <c r="E298" s="120" t="s">
        <v>121</v>
      </c>
      <c r="F298" s="120" t="s">
        <v>3108</v>
      </c>
      <c r="G298" s="120" t="s">
        <v>3109</v>
      </c>
      <c r="H298" s="120" t="s">
        <v>86</v>
      </c>
      <c r="I298" s="122" t="s">
        <v>19900</v>
      </c>
      <c r="J298" s="122" t="s">
        <v>40</v>
      </c>
      <c r="K298" s="122" t="s">
        <v>3709</v>
      </c>
      <c r="L298" s="122" t="s">
        <v>3674</v>
      </c>
      <c r="M298" s="122" t="s">
        <v>3675</v>
      </c>
      <c r="N298" s="122" t="s">
        <v>3112</v>
      </c>
      <c r="O298" s="122" t="s">
        <v>3113</v>
      </c>
      <c r="P298" s="120" t="s">
        <v>40</v>
      </c>
      <c r="Q298" s="120">
        <v>1</v>
      </c>
      <c r="R298" s="120" t="s">
        <v>40</v>
      </c>
      <c r="S298" s="120" t="s">
        <v>40</v>
      </c>
      <c r="T298" s="120" t="s">
        <v>40</v>
      </c>
      <c r="U298" s="124">
        <v>0.15873000000000001</v>
      </c>
      <c r="V298" s="127">
        <v>1</v>
      </c>
      <c r="W298" s="127">
        <v>1683</v>
      </c>
      <c r="X298" s="124">
        <v>5.941770647653001E-4</v>
      </c>
      <c r="Y298" s="124">
        <v>0.15581400000000001</v>
      </c>
      <c r="Z298" s="127">
        <v>1</v>
      </c>
      <c r="AA298" s="127">
        <v>2613</v>
      </c>
      <c r="AB298" s="124">
        <v>3.8270187523918868E-4</v>
      </c>
      <c r="AC298" s="58" t="s">
        <v>36</v>
      </c>
      <c r="AD298" s="58" t="s">
        <v>36</v>
      </c>
      <c r="AE298" s="277"/>
    </row>
    <row r="299" spans="1:31" x14ac:dyDescent="0.2">
      <c r="A299" s="120" t="s">
        <v>764</v>
      </c>
      <c r="B299" s="120">
        <v>1</v>
      </c>
      <c r="C299" s="120">
        <v>206303431</v>
      </c>
      <c r="D299" s="120">
        <v>206303431</v>
      </c>
      <c r="E299" s="120" t="s">
        <v>121</v>
      </c>
      <c r="F299" s="120" t="s">
        <v>3108</v>
      </c>
      <c r="G299" s="120" t="s">
        <v>3109</v>
      </c>
      <c r="H299" s="120" t="s">
        <v>86</v>
      </c>
      <c r="I299" s="122" t="s">
        <v>19900</v>
      </c>
      <c r="J299" s="122" t="s">
        <v>40</v>
      </c>
      <c r="K299" s="122" t="s">
        <v>3893</v>
      </c>
      <c r="L299" s="122" t="s">
        <v>814</v>
      </c>
      <c r="M299" s="122" t="s">
        <v>815</v>
      </c>
      <c r="N299" s="122" t="s">
        <v>3171</v>
      </c>
      <c r="O299" s="122" t="s">
        <v>3172</v>
      </c>
      <c r="P299" s="120" t="s">
        <v>40</v>
      </c>
      <c r="Q299" s="120">
        <v>1</v>
      </c>
      <c r="R299" s="120" t="s">
        <v>40</v>
      </c>
      <c r="S299" s="120" t="s">
        <v>40</v>
      </c>
      <c r="T299" s="120" t="s">
        <v>40</v>
      </c>
      <c r="U299" s="124">
        <v>0.32428699999999999</v>
      </c>
      <c r="V299" s="127">
        <v>1395</v>
      </c>
      <c r="W299" s="127">
        <v>1673</v>
      </c>
      <c r="X299" s="124">
        <v>0.83383144052600122</v>
      </c>
      <c r="Y299" s="124">
        <v>0.34063399999999999</v>
      </c>
      <c r="Z299" s="127">
        <v>2502</v>
      </c>
      <c r="AA299" s="127">
        <v>2606</v>
      </c>
      <c r="AB299" s="124">
        <v>0.96009209516500382</v>
      </c>
      <c r="AC299" s="58" t="s">
        <v>36</v>
      </c>
      <c r="AD299" s="58" t="s">
        <v>36</v>
      </c>
      <c r="AE299" s="277"/>
    </row>
    <row r="300" spans="1:31" x14ac:dyDescent="0.2">
      <c r="A300" s="120" t="s">
        <v>764</v>
      </c>
      <c r="B300" s="120">
        <v>1</v>
      </c>
      <c r="C300" s="120">
        <v>206303435</v>
      </c>
      <c r="D300" s="120">
        <v>206303435</v>
      </c>
      <c r="E300" s="120" t="s">
        <v>130</v>
      </c>
      <c r="F300" s="120" t="s">
        <v>3101</v>
      </c>
      <c r="G300" s="120" t="s">
        <v>3102</v>
      </c>
      <c r="H300" s="120" t="s">
        <v>86</v>
      </c>
      <c r="I300" s="122" t="s">
        <v>19900</v>
      </c>
      <c r="J300" s="122" t="s">
        <v>40</v>
      </c>
      <c r="K300" s="122" t="s">
        <v>3889</v>
      </c>
      <c r="L300" s="122" t="s">
        <v>3534</v>
      </c>
      <c r="M300" s="122" t="s">
        <v>4987</v>
      </c>
      <c r="N300" s="122" t="s">
        <v>3188</v>
      </c>
      <c r="O300" s="122" t="s">
        <v>3497</v>
      </c>
      <c r="P300" s="120" t="s">
        <v>40</v>
      </c>
      <c r="Q300" s="120">
        <v>1</v>
      </c>
      <c r="R300" s="120" t="s">
        <v>40</v>
      </c>
      <c r="S300" s="120" t="s">
        <v>40</v>
      </c>
      <c r="T300" s="120" t="s">
        <v>40</v>
      </c>
      <c r="U300" s="124">
        <v>0.16128999999999999</v>
      </c>
      <c r="V300" s="127">
        <v>2</v>
      </c>
      <c r="W300" s="127">
        <v>1673</v>
      </c>
      <c r="X300" s="124">
        <v>1.195457262402869E-3</v>
      </c>
      <c r="Y300" s="124">
        <v>0</v>
      </c>
      <c r="Z300" s="127">
        <v>0</v>
      </c>
      <c r="AA300" s="127">
        <v>2606</v>
      </c>
      <c r="AB300" s="124">
        <v>0</v>
      </c>
      <c r="AC300" s="58" t="s">
        <v>36</v>
      </c>
      <c r="AD300" s="58" t="s">
        <v>36</v>
      </c>
      <c r="AE300" s="277"/>
    </row>
    <row r="301" spans="1:31" x14ac:dyDescent="0.2">
      <c r="A301" s="120" t="s">
        <v>764</v>
      </c>
      <c r="B301" s="120">
        <v>1</v>
      </c>
      <c r="C301" s="120">
        <v>206303438</v>
      </c>
      <c r="D301" s="120">
        <v>206303438</v>
      </c>
      <c r="E301" s="120" t="s">
        <v>121</v>
      </c>
      <c r="F301" s="120" t="s">
        <v>3101</v>
      </c>
      <c r="G301" s="120" t="s">
        <v>3102</v>
      </c>
      <c r="H301" s="120" t="s">
        <v>86</v>
      </c>
      <c r="I301" s="122" t="s">
        <v>19900</v>
      </c>
      <c r="J301" s="122" t="s">
        <v>40</v>
      </c>
      <c r="K301" s="122" t="s">
        <v>5685</v>
      </c>
      <c r="L301" s="122" t="s">
        <v>4274</v>
      </c>
      <c r="M301" s="122" t="s">
        <v>3933</v>
      </c>
      <c r="N301" s="122" t="s">
        <v>3126</v>
      </c>
      <c r="O301" s="122" t="s">
        <v>3419</v>
      </c>
      <c r="P301" s="120" t="s">
        <v>40</v>
      </c>
      <c r="Q301" s="120">
        <v>1</v>
      </c>
      <c r="R301" s="120" t="s">
        <v>40</v>
      </c>
      <c r="S301" s="120" t="s">
        <v>40</v>
      </c>
      <c r="T301" s="120" t="s">
        <v>40</v>
      </c>
      <c r="U301" s="124">
        <v>0.19043399999999999</v>
      </c>
      <c r="V301" s="127">
        <v>5</v>
      </c>
      <c r="W301" s="127">
        <v>1673</v>
      </c>
      <c r="X301" s="124">
        <v>2.9886431560071729E-3</v>
      </c>
      <c r="Y301" s="124">
        <v>0.16733600000000001</v>
      </c>
      <c r="Z301" s="127">
        <v>2</v>
      </c>
      <c r="AA301" s="127">
        <v>2606</v>
      </c>
      <c r="AB301" s="124">
        <v>7.6745970836531081E-4</v>
      </c>
      <c r="AC301" s="58" t="s">
        <v>36</v>
      </c>
      <c r="AD301" s="58" t="s">
        <v>36</v>
      </c>
      <c r="AE301" s="277"/>
    </row>
    <row r="302" spans="1:31" x14ac:dyDescent="0.2">
      <c r="A302" s="120" t="s">
        <v>764</v>
      </c>
      <c r="B302" s="120">
        <v>1</v>
      </c>
      <c r="C302" s="120">
        <v>206303446</v>
      </c>
      <c r="D302" s="120">
        <v>206303446</v>
      </c>
      <c r="E302" s="120" t="s">
        <v>121</v>
      </c>
      <c r="F302" s="120" t="s">
        <v>3108</v>
      </c>
      <c r="G302" s="120" t="s">
        <v>3109</v>
      </c>
      <c r="H302" s="120" t="s">
        <v>86</v>
      </c>
      <c r="I302" s="122" t="s">
        <v>19900</v>
      </c>
      <c r="J302" s="122" t="s">
        <v>40</v>
      </c>
      <c r="K302" s="122" t="s">
        <v>4008</v>
      </c>
      <c r="L302" s="122" t="s">
        <v>3517</v>
      </c>
      <c r="M302" s="122" t="s">
        <v>3936</v>
      </c>
      <c r="N302" s="122" t="s">
        <v>4315</v>
      </c>
      <c r="O302" s="122" t="s">
        <v>9176</v>
      </c>
      <c r="P302" s="120" t="s">
        <v>40</v>
      </c>
      <c r="Q302" s="120">
        <v>1</v>
      </c>
      <c r="R302" s="120" t="s">
        <v>40</v>
      </c>
      <c r="S302" s="120" t="s">
        <v>40</v>
      </c>
      <c r="T302" s="120" t="s">
        <v>40</v>
      </c>
      <c r="U302" s="124">
        <v>0</v>
      </c>
      <c r="V302" s="127">
        <v>0</v>
      </c>
      <c r="W302" s="127">
        <v>1673</v>
      </c>
      <c r="X302" s="124">
        <v>0</v>
      </c>
      <c r="Y302" s="124">
        <v>0.146341</v>
      </c>
      <c r="Z302" s="127">
        <v>1</v>
      </c>
      <c r="AA302" s="127">
        <v>2606</v>
      </c>
      <c r="AB302" s="124">
        <v>3.8372985418265541E-4</v>
      </c>
      <c r="AC302" s="58" t="s">
        <v>36</v>
      </c>
      <c r="AD302" s="58" t="s">
        <v>36</v>
      </c>
      <c r="AE302" s="277"/>
    </row>
    <row r="303" spans="1:31" x14ac:dyDescent="0.2">
      <c r="A303" s="120" t="s">
        <v>764</v>
      </c>
      <c r="B303" s="120">
        <v>1</v>
      </c>
      <c r="C303" s="120">
        <v>206303448</v>
      </c>
      <c r="D303" s="120">
        <v>206303448</v>
      </c>
      <c r="E303" s="120" t="s">
        <v>130</v>
      </c>
      <c r="F303" s="120" t="s">
        <v>3108</v>
      </c>
      <c r="G303" s="120" t="s">
        <v>3109</v>
      </c>
      <c r="H303" s="120" t="s">
        <v>86</v>
      </c>
      <c r="I303" s="122" t="s">
        <v>19900</v>
      </c>
      <c r="J303" s="122" t="s">
        <v>40</v>
      </c>
      <c r="K303" s="122" t="s">
        <v>4999</v>
      </c>
      <c r="L303" s="122" t="s">
        <v>3512</v>
      </c>
      <c r="M303" s="122" t="s">
        <v>3653</v>
      </c>
      <c r="N303" s="122" t="s">
        <v>3144</v>
      </c>
      <c r="O303" s="122" t="s">
        <v>3145</v>
      </c>
      <c r="P303" s="120" t="s">
        <v>40</v>
      </c>
      <c r="Q303" s="120">
        <v>1</v>
      </c>
      <c r="R303" s="120" t="s">
        <v>40</v>
      </c>
      <c r="S303" s="120" t="s">
        <v>40</v>
      </c>
      <c r="T303" s="120" t="s">
        <v>40</v>
      </c>
      <c r="U303" s="124">
        <v>0.32734999999999997</v>
      </c>
      <c r="V303" s="127">
        <v>1443</v>
      </c>
      <c r="W303" s="127">
        <v>1673</v>
      </c>
      <c r="X303" s="124">
        <v>0.86252241482367009</v>
      </c>
      <c r="Y303" s="124">
        <v>0.32683699999999999</v>
      </c>
      <c r="Z303" s="127">
        <v>2507</v>
      </c>
      <c r="AA303" s="127">
        <v>2606</v>
      </c>
      <c r="AB303" s="124">
        <v>0.96201074443591716</v>
      </c>
      <c r="AC303" s="58" t="s">
        <v>36</v>
      </c>
      <c r="AD303" s="58" t="s">
        <v>36</v>
      </c>
      <c r="AE303" s="277"/>
    </row>
    <row r="304" spans="1:31" x14ac:dyDescent="0.2">
      <c r="A304" s="120" t="s">
        <v>764</v>
      </c>
      <c r="B304" s="120">
        <v>1</v>
      </c>
      <c r="C304" s="120">
        <v>206342848</v>
      </c>
      <c r="D304" s="120">
        <v>206342848</v>
      </c>
      <c r="E304" s="120" t="s">
        <v>127</v>
      </c>
      <c r="F304" s="120" t="s">
        <v>3108</v>
      </c>
      <c r="G304" s="120" t="s">
        <v>3109</v>
      </c>
      <c r="H304" s="120" t="s">
        <v>86</v>
      </c>
      <c r="I304" s="122" t="s">
        <v>19902</v>
      </c>
      <c r="J304" s="122" t="s">
        <v>40</v>
      </c>
      <c r="K304" s="122" t="s">
        <v>329</v>
      </c>
      <c r="L304" s="122" t="s">
        <v>3996</v>
      </c>
      <c r="M304" s="122" t="s">
        <v>4262</v>
      </c>
      <c r="N304" s="122" t="s">
        <v>4050</v>
      </c>
      <c r="O304" s="122" t="s">
        <v>4051</v>
      </c>
      <c r="P304" s="120" t="s">
        <v>19903</v>
      </c>
      <c r="Q304" s="120">
        <v>1</v>
      </c>
      <c r="R304" s="120">
        <v>9.6955445502065505</v>
      </c>
      <c r="S304" s="120">
        <v>0.78950987344102697</v>
      </c>
      <c r="T304" s="120">
        <v>10.4850544236476</v>
      </c>
      <c r="U304" s="124">
        <v>0</v>
      </c>
      <c r="V304" s="127">
        <v>0</v>
      </c>
      <c r="W304" s="127">
        <v>1684</v>
      </c>
      <c r="X304" s="124">
        <v>0</v>
      </c>
      <c r="Y304" s="124">
        <v>0.141732</v>
      </c>
      <c r="Z304" s="127">
        <v>2</v>
      </c>
      <c r="AA304" s="127">
        <v>2615</v>
      </c>
      <c r="AB304" s="124">
        <v>7.6481835564053537E-4</v>
      </c>
      <c r="AC304" s="58" t="s">
        <v>36</v>
      </c>
      <c r="AD304" s="58" t="s">
        <v>36</v>
      </c>
      <c r="AE304" s="277"/>
    </row>
    <row r="305" spans="1:31" x14ac:dyDescent="0.2">
      <c r="A305" s="120" t="s">
        <v>764</v>
      </c>
      <c r="B305" s="120">
        <v>1</v>
      </c>
      <c r="C305" s="120">
        <v>206342907</v>
      </c>
      <c r="D305" s="120">
        <v>206342907</v>
      </c>
      <c r="E305" s="120" t="s">
        <v>130</v>
      </c>
      <c r="F305" s="120" t="s">
        <v>3108</v>
      </c>
      <c r="G305" s="120" t="s">
        <v>3109</v>
      </c>
      <c r="H305" s="120" t="s">
        <v>86</v>
      </c>
      <c r="I305" s="122" t="s">
        <v>19902</v>
      </c>
      <c r="J305" s="122" t="s">
        <v>40</v>
      </c>
      <c r="K305" s="122" t="s">
        <v>3608</v>
      </c>
      <c r="L305" s="122" t="s">
        <v>5203</v>
      </c>
      <c r="M305" s="122" t="s">
        <v>3950</v>
      </c>
      <c r="N305" s="122" t="s">
        <v>3177</v>
      </c>
      <c r="O305" s="122" t="s">
        <v>3178</v>
      </c>
      <c r="P305" s="120" t="s">
        <v>40</v>
      </c>
      <c r="Q305" s="120">
        <v>1</v>
      </c>
      <c r="R305" s="120" t="s">
        <v>40</v>
      </c>
      <c r="S305" s="120" t="s">
        <v>40</v>
      </c>
      <c r="T305" s="120" t="s">
        <v>40</v>
      </c>
      <c r="U305" s="124">
        <v>0.34987000000000001</v>
      </c>
      <c r="V305" s="127">
        <v>1644</v>
      </c>
      <c r="W305" s="127">
        <v>1684</v>
      </c>
      <c r="X305" s="124">
        <v>0.97624703087885989</v>
      </c>
      <c r="Y305" s="124">
        <v>0.36033300000000001</v>
      </c>
      <c r="Z305" s="127">
        <v>2595</v>
      </c>
      <c r="AA305" s="127">
        <v>2617</v>
      </c>
      <c r="AB305" s="124">
        <v>0.99159342758884217</v>
      </c>
      <c r="AC305" s="58" t="s">
        <v>36</v>
      </c>
      <c r="AD305" s="58" t="s">
        <v>36</v>
      </c>
      <c r="AE305" s="277"/>
    </row>
    <row r="306" spans="1:31" x14ac:dyDescent="0.2">
      <c r="A306" s="120" t="s">
        <v>764</v>
      </c>
      <c r="B306" s="120">
        <v>1</v>
      </c>
      <c r="C306" s="120">
        <v>206342931</v>
      </c>
      <c r="D306" s="120">
        <v>206342931</v>
      </c>
      <c r="E306" s="120" t="s">
        <v>130</v>
      </c>
      <c r="F306" s="120" t="s">
        <v>3101</v>
      </c>
      <c r="G306" s="120" t="s">
        <v>3102</v>
      </c>
      <c r="H306" s="120" t="s">
        <v>86</v>
      </c>
      <c r="I306" s="122" t="s">
        <v>19902</v>
      </c>
      <c r="J306" s="122" t="s">
        <v>40</v>
      </c>
      <c r="K306" s="122" t="s">
        <v>6267</v>
      </c>
      <c r="L306" s="122" t="s">
        <v>4029</v>
      </c>
      <c r="M306" s="122" t="s">
        <v>4030</v>
      </c>
      <c r="N306" s="122" t="s">
        <v>3126</v>
      </c>
      <c r="O306" s="122" t="s">
        <v>3160</v>
      </c>
      <c r="P306" s="120" t="s">
        <v>19904</v>
      </c>
      <c r="Q306" s="120">
        <v>1</v>
      </c>
      <c r="R306" s="120" t="s">
        <v>40</v>
      </c>
      <c r="S306" s="120" t="s">
        <v>40</v>
      </c>
      <c r="T306" s="120" t="s">
        <v>40</v>
      </c>
      <c r="U306" s="124">
        <v>0.17336299999999999</v>
      </c>
      <c r="V306" s="127">
        <v>2</v>
      </c>
      <c r="W306" s="127">
        <v>1682</v>
      </c>
      <c r="X306" s="124">
        <v>1.1890606420927466E-3</v>
      </c>
      <c r="Y306" s="124">
        <v>0.147925</v>
      </c>
      <c r="Z306" s="127">
        <v>2</v>
      </c>
      <c r="AA306" s="127">
        <v>2614</v>
      </c>
      <c r="AB306" s="124">
        <v>7.6511094108645751E-4</v>
      </c>
      <c r="AC306" s="58" t="s">
        <v>36</v>
      </c>
      <c r="AD306" s="58" t="s">
        <v>36</v>
      </c>
      <c r="AE306" s="277"/>
    </row>
    <row r="307" spans="1:31" x14ac:dyDescent="0.2">
      <c r="A307" s="120" t="s">
        <v>764</v>
      </c>
      <c r="B307" s="120">
        <v>1</v>
      </c>
      <c r="C307" s="120">
        <v>206342957</v>
      </c>
      <c r="D307" s="120">
        <v>206342957</v>
      </c>
      <c r="E307" s="120" t="s">
        <v>121</v>
      </c>
      <c r="F307" s="120" t="s">
        <v>3101</v>
      </c>
      <c r="G307" s="120" t="s">
        <v>3102</v>
      </c>
      <c r="H307" s="120" t="s">
        <v>86</v>
      </c>
      <c r="I307" s="122" t="s">
        <v>19902</v>
      </c>
      <c r="J307" s="122" t="s">
        <v>40</v>
      </c>
      <c r="K307" s="122" t="s">
        <v>3658</v>
      </c>
      <c r="L307" s="122" t="s">
        <v>4219</v>
      </c>
      <c r="M307" s="122" t="s">
        <v>4031</v>
      </c>
      <c r="N307" s="122" t="s">
        <v>3136</v>
      </c>
      <c r="O307" s="122" t="s">
        <v>3185</v>
      </c>
      <c r="P307" s="120" t="s">
        <v>19905</v>
      </c>
      <c r="Q307" s="120">
        <v>1</v>
      </c>
      <c r="R307" s="120" t="s">
        <v>40</v>
      </c>
      <c r="S307" s="120" t="s">
        <v>40</v>
      </c>
      <c r="T307" s="120" t="s">
        <v>40</v>
      </c>
      <c r="U307" s="124">
        <v>0.17521200000000001</v>
      </c>
      <c r="V307" s="127">
        <v>5</v>
      </c>
      <c r="W307" s="127">
        <v>1682</v>
      </c>
      <c r="X307" s="124">
        <v>2.972651605231867E-3</v>
      </c>
      <c r="Y307" s="124">
        <v>0.15917400000000001</v>
      </c>
      <c r="Z307" s="127">
        <v>1</v>
      </c>
      <c r="AA307" s="127">
        <v>2614</v>
      </c>
      <c r="AB307" s="124">
        <v>3.8255547054322876E-4</v>
      </c>
      <c r="AC307" s="58" t="s">
        <v>36</v>
      </c>
      <c r="AD307" s="58" t="s">
        <v>36</v>
      </c>
      <c r="AE307" s="277"/>
    </row>
    <row r="308" spans="1:31" x14ac:dyDescent="0.2">
      <c r="A308" s="120" t="s">
        <v>764</v>
      </c>
      <c r="B308" s="120">
        <v>1</v>
      </c>
      <c r="C308" s="120">
        <v>206342972</v>
      </c>
      <c r="D308" s="120">
        <v>206342972</v>
      </c>
      <c r="E308" s="120" t="s">
        <v>130</v>
      </c>
      <c r="F308" s="120" t="s">
        <v>3101</v>
      </c>
      <c r="G308" s="120" t="s">
        <v>3102</v>
      </c>
      <c r="H308" s="120" t="s">
        <v>86</v>
      </c>
      <c r="I308" s="122" t="s">
        <v>19902</v>
      </c>
      <c r="J308" s="122" t="s">
        <v>40</v>
      </c>
      <c r="K308" s="122" t="s">
        <v>5772</v>
      </c>
      <c r="L308" s="122" t="s">
        <v>4911</v>
      </c>
      <c r="M308" s="122" t="s">
        <v>3606</v>
      </c>
      <c r="N308" s="122" t="s">
        <v>3118</v>
      </c>
      <c r="O308" s="122" t="s">
        <v>19906</v>
      </c>
      <c r="P308" s="120" t="s">
        <v>19907</v>
      </c>
      <c r="Q308" s="120">
        <v>1</v>
      </c>
      <c r="R308" s="120" t="s">
        <v>40</v>
      </c>
      <c r="S308" s="120" t="s">
        <v>40</v>
      </c>
      <c r="T308" s="120" t="s">
        <v>40</v>
      </c>
      <c r="U308" s="124">
        <v>0.15867899999999999</v>
      </c>
      <c r="V308" s="127">
        <v>2</v>
      </c>
      <c r="W308" s="127">
        <v>1682</v>
      </c>
      <c r="X308" s="124">
        <v>1.1890606420927466E-3</v>
      </c>
      <c r="Y308" s="124">
        <v>0</v>
      </c>
      <c r="Z308" s="127">
        <v>0</v>
      </c>
      <c r="AA308" s="127">
        <v>2614</v>
      </c>
      <c r="AB308" s="124">
        <v>0</v>
      </c>
      <c r="AC308" s="58" t="s">
        <v>36</v>
      </c>
      <c r="AD308" s="58" t="s">
        <v>36</v>
      </c>
      <c r="AE308" s="277"/>
    </row>
    <row r="309" spans="1:31" x14ac:dyDescent="0.2">
      <c r="A309" s="120" t="s">
        <v>764</v>
      </c>
      <c r="B309" s="120">
        <v>1</v>
      </c>
      <c r="C309" s="120">
        <v>206342973</v>
      </c>
      <c r="D309" s="120">
        <v>206342973</v>
      </c>
      <c r="E309" s="120" t="s">
        <v>127</v>
      </c>
      <c r="F309" s="120" t="s">
        <v>3108</v>
      </c>
      <c r="G309" s="120" t="s">
        <v>3109</v>
      </c>
      <c r="H309" s="120" t="s">
        <v>86</v>
      </c>
      <c r="I309" s="122" t="s">
        <v>19902</v>
      </c>
      <c r="J309" s="122" t="s">
        <v>40</v>
      </c>
      <c r="K309" s="122" t="s">
        <v>3871</v>
      </c>
      <c r="L309" s="122" t="s">
        <v>5766</v>
      </c>
      <c r="M309" s="122" t="s">
        <v>3948</v>
      </c>
      <c r="N309" s="122" t="s">
        <v>3906</v>
      </c>
      <c r="O309" s="122" t="s">
        <v>5249</v>
      </c>
      <c r="P309" s="120" t="s">
        <v>19908</v>
      </c>
      <c r="Q309" s="120">
        <v>1</v>
      </c>
      <c r="R309" s="120" t="s">
        <v>40</v>
      </c>
      <c r="S309" s="120" t="s">
        <v>40</v>
      </c>
      <c r="T309" s="120" t="s">
        <v>40</v>
      </c>
      <c r="U309" s="124">
        <v>0.152141</v>
      </c>
      <c r="V309" s="127">
        <v>7</v>
      </c>
      <c r="W309" s="127">
        <v>1682</v>
      </c>
      <c r="X309" s="124">
        <v>4.1617122473246136E-3</v>
      </c>
      <c r="Y309" s="124">
        <v>0.153388</v>
      </c>
      <c r="Z309" s="127">
        <v>9</v>
      </c>
      <c r="AA309" s="127">
        <v>2614</v>
      </c>
      <c r="AB309" s="124">
        <v>3.4429992348890587E-3</v>
      </c>
      <c r="AC309" s="58" t="s">
        <v>36</v>
      </c>
      <c r="AD309" s="58" t="s">
        <v>36</v>
      </c>
      <c r="AE309" s="277"/>
    </row>
    <row r="310" spans="1:31" x14ac:dyDescent="0.2">
      <c r="A310" s="120" t="s">
        <v>764</v>
      </c>
      <c r="B310" s="120">
        <v>1</v>
      </c>
      <c r="C310" s="120">
        <v>206342980</v>
      </c>
      <c r="D310" s="120">
        <v>206342980</v>
      </c>
      <c r="E310" s="120" t="s">
        <v>121</v>
      </c>
      <c r="F310" s="120" t="s">
        <v>3108</v>
      </c>
      <c r="G310" s="120" t="s">
        <v>3109</v>
      </c>
      <c r="H310" s="120" t="s">
        <v>86</v>
      </c>
      <c r="I310" s="122" t="s">
        <v>19902</v>
      </c>
      <c r="J310" s="122" t="s">
        <v>40</v>
      </c>
      <c r="K310" s="122" t="s">
        <v>3651</v>
      </c>
      <c r="L310" s="122" t="s">
        <v>3736</v>
      </c>
      <c r="M310" s="122" t="s">
        <v>4303</v>
      </c>
      <c r="N310" s="122" t="s">
        <v>4004</v>
      </c>
      <c r="O310" s="122" t="s">
        <v>4109</v>
      </c>
      <c r="P310" s="120" t="s">
        <v>19909</v>
      </c>
      <c r="Q310" s="120">
        <v>1</v>
      </c>
      <c r="R310" s="120" t="s">
        <v>40</v>
      </c>
      <c r="S310" s="120" t="s">
        <v>40</v>
      </c>
      <c r="T310" s="120" t="s">
        <v>40</v>
      </c>
      <c r="U310" s="124">
        <v>0.15893399999999999</v>
      </c>
      <c r="V310" s="127">
        <v>1</v>
      </c>
      <c r="W310" s="127">
        <v>1682</v>
      </c>
      <c r="X310" s="124">
        <v>5.9453032104637331E-4</v>
      </c>
      <c r="Y310" s="124">
        <v>0.14096900000000001</v>
      </c>
      <c r="Z310" s="127">
        <v>1</v>
      </c>
      <c r="AA310" s="127">
        <v>2614</v>
      </c>
      <c r="AB310" s="124">
        <v>3.8255547054322876E-4</v>
      </c>
      <c r="AC310" s="58" t="s">
        <v>36</v>
      </c>
      <c r="AD310" s="58" t="s">
        <v>36</v>
      </c>
      <c r="AE310" s="277"/>
    </row>
    <row r="311" spans="1:31" x14ac:dyDescent="0.2">
      <c r="A311" s="120" t="s">
        <v>764</v>
      </c>
      <c r="B311" s="120">
        <v>1</v>
      </c>
      <c r="C311" s="120">
        <v>206342981</v>
      </c>
      <c r="D311" s="120">
        <v>206342981</v>
      </c>
      <c r="E311" s="120" t="s">
        <v>130</v>
      </c>
      <c r="F311" s="120" t="s">
        <v>3101</v>
      </c>
      <c r="G311" s="120" t="s">
        <v>3102</v>
      </c>
      <c r="H311" s="120" t="s">
        <v>86</v>
      </c>
      <c r="I311" s="122" t="s">
        <v>19902</v>
      </c>
      <c r="J311" s="122" t="s">
        <v>40</v>
      </c>
      <c r="K311" s="122" t="s">
        <v>4038</v>
      </c>
      <c r="L311" s="122" t="s">
        <v>3734</v>
      </c>
      <c r="M311" s="122" t="s">
        <v>4303</v>
      </c>
      <c r="N311" s="122" t="s">
        <v>3107</v>
      </c>
      <c r="O311" s="122" t="s">
        <v>3719</v>
      </c>
      <c r="P311" s="120" t="s">
        <v>19910</v>
      </c>
      <c r="Q311" s="120">
        <v>1</v>
      </c>
      <c r="R311" s="120" t="s">
        <v>40</v>
      </c>
      <c r="S311" s="120" t="s">
        <v>40</v>
      </c>
      <c r="T311" s="120" t="s">
        <v>40</v>
      </c>
      <c r="U311" s="124">
        <v>0.17319399999999999</v>
      </c>
      <c r="V311" s="127">
        <v>37</v>
      </c>
      <c r="W311" s="127">
        <v>1682</v>
      </c>
      <c r="X311" s="124">
        <v>2.1997621878715814E-2</v>
      </c>
      <c r="Y311" s="124">
        <v>0.17075199999999999</v>
      </c>
      <c r="Z311" s="127">
        <v>50</v>
      </c>
      <c r="AA311" s="127">
        <v>2614</v>
      </c>
      <c r="AB311" s="124">
        <v>1.9127773527161437E-2</v>
      </c>
      <c r="AC311" s="58" t="s">
        <v>36</v>
      </c>
      <c r="AD311" s="58" t="s">
        <v>36</v>
      </c>
      <c r="AE311" s="277"/>
    </row>
    <row r="312" spans="1:31" x14ac:dyDescent="0.2">
      <c r="A312" s="120" t="s">
        <v>764</v>
      </c>
      <c r="B312" s="120">
        <v>1</v>
      </c>
      <c r="C312" s="120">
        <v>206343004</v>
      </c>
      <c r="D312" s="120">
        <v>206343004</v>
      </c>
      <c r="E312" s="120" t="s">
        <v>127</v>
      </c>
      <c r="F312" s="120" t="s">
        <v>3108</v>
      </c>
      <c r="G312" s="120" t="s">
        <v>3109</v>
      </c>
      <c r="H312" s="120" t="s">
        <v>86</v>
      </c>
      <c r="I312" s="122" t="s">
        <v>19902</v>
      </c>
      <c r="J312" s="122" t="s">
        <v>40</v>
      </c>
      <c r="K312" s="122" t="s">
        <v>3453</v>
      </c>
      <c r="L312" s="122" t="s">
        <v>4427</v>
      </c>
      <c r="M312" s="122" t="s">
        <v>3890</v>
      </c>
      <c r="N312" s="122" t="s">
        <v>4050</v>
      </c>
      <c r="O312" s="122" t="s">
        <v>4312</v>
      </c>
      <c r="P312" s="120" t="s">
        <v>19911</v>
      </c>
      <c r="Q312" s="120">
        <v>1</v>
      </c>
      <c r="R312" s="120" t="s">
        <v>40</v>
      </c>
      <c r="S312" s="120" t="s">
        <v>40</v>
      </c>
      <c r="T312" s="120" t="s">
        <v>40</v>
      </c>
      <c r="U312" s="124">
        <v>0</v>
      </c>
      <c r="V312" s="127">
        <v>0</v>
      </c>
      <c r="W312" s="127">
        <v>1679</v>
      </c>
      <c r="X312" s="124">
        <v>0</v>
      </c>
      <c r="Y312" s="124">
        <v>0.12635399999999999</v>
      </c>
      <c r="Z312" s="127">
        <v>1</v>
      </c>
      <c r="AA312" s="127">
        <v>2611</v>
      </c>
      <c r="AB312" s="124">
        <v>3.8299502106472615E-4</v>
      </c>
      <c r="AC312" s="58" t="s">
        <v>36</v>
      </c>
      <c r="AD312" s="58" t="s">
        <v>36</v>
      </c>
      <c r="AE312" s="277"/>
    </row>
    <row r="313" spans="1:31" x14ac:dyDescent="0.2">
      <c r="A313" s="120" t="s">
        <v>764</v>
      </c>
      <c r="B313" s="120">
        <v>1</v>
      </c>
      <c r="C313" s="120">
        <v>206384025</v>
      </c>
      <c r="D313" s="120">
        <v>206384025</v>
      </c>
      <c r="E313" s="120" t="s">
        <v>130</v>
      </c>
      <c r="F313" s="120" t="s">
        <v>3101</v>
      </c>
      <c r="G313" s="120" t="s">
        <v>3102</v>
      </c>
      <c r="H313" s="120" t="s">
        <v>86</v>
      </c>
      <c r="I313" s="122" t="s">
        <v>19912</v>
      </c>
      <c r="J313" s="122" t="s">
        <v>40</v>
      </c>
      <c r="K313" s="122" t="s">
        <v>5909</v>
      </c>
      <c r="L313" s="122" t="s">
        <v>474</v>
      </c>
      <c r="M313" s="122" t="s">
        <v>3597</v>
      </c>
      <c r="N313" s="122" t="s">
        <v>3118</v>
      </c>
      <c r="O313" s="122" t="s">
        <v>3382</v>
      </c>
      <c r="P313" s="120" t="s">
        <v>40</v>
      </c>
      <c r="Q313" s="120">
        <v>1</v>
      </c>
      <c r="R313" s="120" t="s">
        <v>40</v>
      </c>
      <c r="S313" s="120" t="s">
        <v>40</v>
      </c>
      <c r="T313" s="120" t="s">
        <v>40</v>
      </c>
      <c r="U313" s="124">
        <v>0.124834</v>
      </c>
      <c r="V313" s="127">
        <v>1</v>
      </c>
      <c r="W313" s="127">
        <v>1682</v>
      </c>
      <c r="X313" s="124">
        <v>5.9453032104637331E-4</v>
      </c>
      <c r="Y313" s="124">
        <v>0.14091699999999999</v>
      </c>
      <c r="Z313" s="127">
        <v>1</v>
      </c>
      <c r="AA313" s="127">
        <v>2611</v>
      </c>
      <c r="AB313" s="124">
        <v>3.8299502106472615E-4</v>
      </c>
      <c r="AC313" s="58" t="s">
        <v>36</v>
      </c>
      <c r="AD313" s="58" t="s">
        <v>36</v>
      </c>
      <c r="AE313" s="277"/>
    </row>
    <row r="314" spans="1:31" x14ac:dyDescent="0.2">
      <c r="A314" s="120" t="s">
        <v>764</v>
      </c>
      <c r="B314" s="120">
        <v>1</v>
      </c>
      <c r="C314" s="120">
        <v>206384026</v>
      </c>
      <c r="D314" s="120">
        <v>206384026</v>
      </c>
      <c r="E314" s="120" t="s">
        <v>121</v>
      </c>
      <c r="F314" s="120" t="s">
        <v>3108</v>
      </c>
      <c r="G314" s="120" t="s">
        <v>3109</v>
      </c>
      <c r="H314" s="120" t="s">
        <v>86</v>
      </c>
      <c r="I314" s="122" t="s">
        <v>19912</v>
      </c>
      <c r="J314" s="122" t="s">
        <v>40</v>
      </c>
      <c r="K314" s="122" t="s">
        <v>4052</v>
      </c>
      <c r="L314" s="122" t="s">
        <v>3463</v>
      </c>
      <c r="M314" s="122" t="s">
        <v>6204</v>
      </c>
      <c r="N314" s="122" t="s">
        <v>4011</v>
      </c>
      <c r="O314" s="122" t="s">
        <v>4480</v>
      </c>
      <c r="P314" s="120" t="s">
        <v>40</v>
      </c>
      <c r="Q314" s="120">
        <v>1</v>
      </c>
      <c r="R314" s="120" t="s">
        <v>40</v>
      </c>
      <c r="S314" s="120" t="s">
        <v>40</v>
      </c>
      <c r="T314" s="120" t="s">
        <v>40</v>
      </c>
      <c r="U314" s="124">
        <v>0.122376</v>
      </c>
      <c r="V314" s="127">
        <v>7</v>
      </c>
      <c r="W314" s="127">
        <v>1682</v>
      </c>
      <c r="X314" s="124">
        <v>4.1617122473246136E-3</v>
      </c>
      <c r="Y314" s="124">
        <v>0.130826</v>
      </c>
      <c r="Z314" s="127">
        <v>6</v>
      </c>
      <c r="AA314" s="127">
        <v>2611</v>
      </c>
      <c r="AB314" s="124">
        <v>2.2979701263883571E-3</v>
      </c>
      <c r="AC314" s="58" t="s">
        <v>36</v>
      </c>
      <c r="AD314" s="58" t="s">
        <v>36</v>
      </c>
      <c r="AE314" s="277"/>
    </row>
    <row r="315" spans="1:31" x14ac:dyDescent="0.2">
      <c r="A315" s="120" t="s">
        <v>764</v>
      </c>
      <c r="B315" s="120">
        <v>1</v>
      </c>
      <c r="C315" s="120">
        <v>206384032</v>
      </c>
      <c r="D315" s="120">
        <v>206384034</v>
      </c>
      <c r="E315" s="120" t="s">
        <v>121</v>
      </c>
      <c r="F315" s="120" t="s">
        <v>80</v>
      </c>
      <c r="G315" s="120" t="s">
        <v>3469</v>
      </c>
      <c r="H315" s="120" t="s">
        <v>86</v>
      </c>
      <c r="I315" s="122" t="s">
        <v>19912</v>
      </c>
      <c r="J315" s="122" t="s">
        <v>40</v>
      </c>
      <c r="K315" s="122" t="s">
        <v>19913</v>
      </c>
      <c r="L315" s="122" t="s">
        <v>19914</v>
      </c>
      <c r="M315" s="122" t="s">
        <v>4054</v>
      </c>
      <c r="N315" s="122" t="s">
        <v>19915</v>
      </c>
      <c r="O315" s="122" t="s">
        <v>19916</v>
      </c>
      <c r="P315" s="120" t="s">
        <v>40</v>
      </c>
      <c r="Q315" s="120">
        <v>1</v>
      </c>
      <c r="R315" s="120" t="s">
        <v>40</v>
      </c>
      <c r="S315" s="120" t="s">
        <v>40</v>
      </c>
      <c r="T315" s="120" t="s">
        <v>40</v>
      </c>
      <c r="U315" s="124">
        <v>0.114978</v>
      </c>
      <c r="V315" s="127">
        <v>2</v>
      </c>
      <c r="W315" s="127">
        <v>1682</v>
      </c>
      <c r="X315" s="124">
        <v>1.1890606420927466E-3</v>
      </c>
      <c r="Y315" s="124">
        <v>5.4054100000000001E-2</v>
      </c>
      <c r="Z315" s="127">
        <v>1</v>
      </c>
      <c r="AA315" s="127">
        <v>2611</v>
      </c>
      <c r="AB315" s="124">
        <v>3.8299502106472615E-4</v>
      </c>
      <c r="AC315" s="58" t="s">
        <v>36</v>
      </c>
      <c r="AD315" s="58" t="s">
        <v>36</v>
      </c>
      <c r="AE315" s="277"/>
    </row>
    <row r="316" spans="1:31" x14ac:dyDescent="0.2">
      <c r="A316" s="120" t="s">
        <v>764</v>
      </c>
      <c r="B316" s="120">
        <v>1</v>
      </c>
      <c r="C316" s="120">
        <v>206384065</v>
      </c>
      <c r="D316" s="120">
        <v>206384065</v>
      </c>
      <c r="E316" s="120" t="s">
        <v>121</v>
      </c>
      <c r="F316" s="120" t="s">
        <v>3108</v>
      </c>
      <c r="G316" s="120" t="s">
        <v>3109</v>
      </c>
      <c r="H316" s="120" t="s">
        <v>86</v>
      </c>
      <c r="I316" s="122" t="s">
        <v>19912</v>
      </c>
      <c r="J316" s="122" t="s">
        <v>40</v>
      </c>
      <c r="K316" s="122" t="s">
        <v>545</v>
      </c>
      <c r="L316" s="122" t="s">
        <v>5717</v>
      </c>
      <c r="M316" s="122" t="s">
        <v>3923</v>
      </c>
      <c r="N316" s="122" t="s">
        <v>3141</v>
      </c>
      <c r="O316" s="122" t="s">
        <v>3371</v>
      </c>
      <c r="P316" s="120" t="s">
        <v>40</v>
      </c>
      <c r="Q316" s="120">
        <v>1</v>
      </c>
      <c r="R316" s="120" t="s">
        <v>40</v>
      </c>
      <c r="S316" s="120" t="s">
        <v>40</v>
      </c>
      <c r="T316" s="120" t="s">
        <v>40</v>
      </c>
      <c r="U316" s="124">
        <v>0</v>
      </c>
      <c r="V316" s="127">
        <v>0</v>
      </c>
      <c r="W316" s="127">
        <v>1682</v>
      </c>
      <c r="X316" s="124">
        <v>0</v>
      </c>
      <c r="Y316" s="124">
        <v>0.126163</v>
      </c>
      <c r="Z316" s="127">
        <v>1</v>
      </c>
      <c r="AA316" s="127">
        <v>2611</v>
      </c>
      <c r="AB316" s="124">
        <v>3.8299502106472615E-4</v>
      </c>
      <c r="AC316" s="58" t="s">
        <v>36</v>
      </c>
      <c r="AD316" s="58" t="s">
        <v>36</v>
      </c>
      <c r="AE316" s="277"/>
    </row>
    <row r="317" spans="1:31" x14ac:dyDescent="0.2">
      <c r="A317" s="120" t="s">
        <v>764</v>
      </c>
      <c r="B317" s="120">
        <v>1</v>
      </c>
      <c r="C317" s="120">
        <v>206384067</v>
      </c>
      <c r="D317" s="120">
        <v>206384067</v>
      </c>
      <c r="E317" s="120" t="s">
        <v>121</v>
      </c>
      <c r="F317" s="120" t="s">
        <v>3101</v>
      </c>
      <c r="G317" s="120" t="s">
        <v>3102</v>
      </c>
      <c r="H317" s="120" t="s">
        <v>86</v>
      </c>
      <c r="I317" s="122" t="s">
        <v>19912</v>
      </c>
      <c r="J317" s="122" t="s">
        <v>40</v>
      </c>
      <c r="K317" s="122" t="s">
        <v>6215</v>
      </c>
      <c r="L317" s="122" t="s">
        <v>5735</v>
      </c>
      <c r="M317" s="122" t="s">
        <v>3923</v>
      </c>
      <c r="N317" s="122" t="s">
        <v>3207</v>
      </c>
      <c r="O317" s="122" t="s">
        <v>3208</v>
      </c>
      <c r="P317" s="120" t="s">
        <v>40</v>
      </c>
      <c r="Q317" s="120">
        <v>1</v>
      </c>
      <c r="R317" s="120" t="s">
        <v>40</v>
      </c>
      <c r="S317" s="120" t="s">
        <v>40</v>
      </c>
      <c r="T317" s="120" t="s">
        <v>40</v>
      </c>
      <c r="U317" s="124">
        <v>0</v>
      </c>
      <c r="V317" s="127">
        <v>0</v>
      </c>
      <c r="W317" s="127">
        <v>1682</v>
      </c>
      <c r="X317" s="124">
        <v>0</v>
      </c>
      <c r="Y317" s="124">
        <v>0.117921</v>
      </c>
      <c r="Z317" s="127">
        <v>2</v>
      </c>
      <c r="AA317" s="127">
        <v>2611</v>
      </c>
      <c r="AB317" s="124">
        <v>7.659900421294523E-4</v>
      </c>
      <c r="AC317" s="58" t="s">
        <v>36</v>
      </c>
      <c r="AD317" s="58" t="s">
        <v>36</v>
      </c>
      <c r="AE317" s="277"/>
    </row>
    <row r="318" spans="1:31" x14ac:dyDescent="0.2">
      <c r="A318" s="120" t="s">
        <v>764</v>
      </c>
      <c r="B318" s="120">
        <v>1</v>
      </c>
      <c r="C318" s="120">
        <v>206384068</v>
      </c>
      <c r="D318" s="120">
        <v>206384068</v>
      </c>
      <c r="E318" s="120" t="s">
        <v>121</v>
      </c>
      <c r="F318" s="120" t="s">
        <v>3108</v>
      </c>
      <c r="G318" s="120" t="s">
        <v>3109</v>
      </c>
      <c r="H318" s="120" t="s">
        <v>86</v>
      </c>
      <c r="I318" s="122" t="s">
        <v>19912</v>
      </c>
      <c r="J318" s="122" t="s">
        <v>40</v>
      </c>
      <c r="K318" s="122" t="s">
        <v>4970</v>
      </c>
      <c r="L318" s="122" t="s">
        <v>4768</v>
      </c>
      <c r="M318" s="122" t="s">
        <v>3584</v>
      </c>
      <c r="N318" s="122" t="s">
        <v>3843</v>
      </c>
      <c r="O318" s="122" t="s">
        <v>5688</v>
      </c>
      <c r="P318" s="120" t="s">
        <v>40</v>
      </c>
      <c r="Q318" s="120">
        <v>1</v>
      </c>
      <c r="R318" s="120" t="s">
        <v>40</v>
      </c>
      <c r="S318" s="120" t="s">
        <v>40</v>
      </c>
      <c r="T318" s="120" t="s">
        <v>40</v>
      </c>
      <c r="U318" s="124">
        <v>0.17428399999999999</v>
      </c>
      <c r="V318" s="127">
        <v>3</v>
      </c>
      <c r="W318" s="127">
        <v>1682</v>
      </c>
      <c r="X318" s="124">
        <v>1.7835909631391202E-3</v>
      </c>
      <c r="Y318" s="124">
        <v>0.127389</v>
      </c>
      <c r="Z318" s="127">
        <v>1</v>
      </c>
      <c r="AA318" s="127">
        <v>2611</v>
      </c>
      <c r="AB318" s="124">
        <v>3.8299502106472615E-4</v>
      </c>
      <c r="AC318" s="58" t="s">
        <v>36</v>
      </c>
      <c r="AD318" s="58" t="s">
        <v>36</v>
      </c>
      <c r="AE318" s="277"/>
    </row>
    <row r="319" spans="1:31" x14ac:dyDescent="0.2">
      <c r="A319" s="120" t="s">
        <v>764</v>
      </c>
      <c r="B319" s="120">
        <v>1</v>
      </c>
      <c r="C319" s="120">
        <v>206384075</v>
      </c>
      <c r="D319" s="120">
        <v>206384075</v>
      </c>
      <c r="E319" s="120" t="s">
        <v>130</v>
      </c>
      <c r="F319" s="120" t="s">
        <v>3108</v>
      </c>
      <c r="G319" s="120" t="s">
        <v>3109</v>
      </c>
      <c r="H319" s="120" t="s">
        <v>86</v>
      </c>
      <c r="I319" s="122" t="s">
        <v>19912</v>
      </c>
      <c r="J319" s="122" t="s">
        <v>40</v>
      </c>
      <c r="K319" s="122" t="s">
        <v>4083</v>
      </c>
      <c r="L319" s="122" t="s">
        <v>4482</v>
      </c>
      <c r="M319" s="122" t="s">
        <v>4538</v>
      </c>
      <c r="N319" s="122" t="s">
        <v>3624</v>
      </c>
      <c r="O319" s="122" t="s">
        <v>3987</v>
      </c>
      <c r="P319" s="120" t="s">
        <v>19917</v>
      </c>
      <c r="Q319" s="120">
        <v>1</v>
      </c>
      <c r="R319" s="120">
        <v>4.9353547499652404</v>
      </c>
      <c r="S319" s="120">
        <v>1.86834293953252</v>
      </c>
      <c r="T319" s="120">
        <v>6.8036976894977599</v>
      </c>
      <c r="U319" s="124">
        <v>0.16056100000000001</v>
      </c>
      <c r="V319" s="127">
        <v>15</v>
      </c>
      <c r="W319" s="127">
        <v>1682</v>
      </c>
      <c r="X319" s="124">
        <v>8.9179548156956001E-3</v>
      </c>
      <c r="Y319" s="124">
        <v>0.13239500000000001</v>
      </c>
      <c r="Z319" s="127">
        <v>27</v>
      </c>
      <c r="AA319" s="127">
        <v>2611</v>
      </c>
      <c r="AB319" s="124">
        <v>1.0340865568747606E-2</v>
      </c>
      <c r="AC319" s="58" t="s">
        <v>36</v>
      </c>
      <c r="AD319" s="58" t="s">
        <v>36</v>
      </c>
      <c r="AE319" s="277"/>
    </row>
    <row r="320" spans="1:31" x14ac:dyDescent="0.2">
      <c r="A320" s="120" t="s">
        <v>764</v>
      </c>
      <c r="B320" s="120">
        <v>1</v>
      </c>
      <c r="C320" s="120">
        <v>206384076</v>
      </c>
      <c r="D320" s="120">
        <v>206384076</v>
      </c>
      <c r="E320" s="120" t="s">
        <v>121</v>
      </c>
      <c r="F320" s="120" t="s">
        <v>3101</v>
      </c>
      <c r="G320" s="120" t="s">
        <v>3102</v>
      </c>
      <c r="H320" s="120" t="s">
        <v>86</v>
      </c>
      <c r="I320" s="122" t="s">
        <v>19912</v>
      </c>
      <c r="J320" s="122" t="s">
        <v>40</v>
      </c>
      <c r="K320" s="122" t="s">
        <v>4061</v>
      </c>
      <c r="L320" s="122" t="s">
        <v>3646</v>
      </c>
      <c r="M320" s="122" t="s">
        <v>4538</v>
      </c>
      <c r="N320" s="122" t="s">
        <v>3107</v>
      </c>
      <c r="O320" s="122" t="s">
        <v>3989</v>
      </c>
      <c r="P320" s="120" t="s">
        <v>19918</v>
      </c>
      <c r="Q320" s="120">
        <v>1</v>
      </c>
      <c r="R320" s="120">
        <v>0.62174465027248405</v>
      </c>
      <c r="S320" s="120">
        <v>6.1819530392252702</v>
      </c>
      <c r="T320" s="120">
        <v>6.8036976894977599</v>
      </c>
      <c r="U320" s="124">
        <v>0.114441</v>
      </c>
      <c r="V320" s="127">
        <v>1</v>
      </c>
      <c r="W320" s="127">
        <v>1682</v>
      </c>
      <c r="X320" s="124">
        <v>5.9453032104637331E-4</v>
      </c>
      <c r="Y320" s="124">
        <v>0.123422</v>
      </c>
      <c r="Z320" s="127">
        <v>2</v>
      </c>
      <c r="AA320" s="127">
        <v>2611</v>
      </c>
      <c r="AB320" s="124">
        <v>7.659900421294523E-4</v>
      </c>
      <c r="AC320" s="58" t="s">
        <v>36</v>
      </c>
      <c r="AD320" s="58" t="s">
        <v>36</v>
      </c>
      <c r="AE320" s="277"/>
    </row>
    <row r="321" spans="1:31" x14ac:dyDescent="0.2">
      <c r="A321" s="120" t="s">
        <v>764</v>
      </c>
      <c r="B321" s="120">
        <v>1</v>
      </c>
      <c r="C321" s="120">
        <v>206392691</v>
      </c>
      <c r="D321" s="120">
        <v>206392691</v>
      </c>
      <c r="E321" s="120" t="s">
        <v>123</v>
      </c>
      <c r="F321" s="120" t="s">
        <v>3101</v>
      </c>
      <c r="G321" s="120" t="s">
        <v>3102</v>
      </c>
      <c r="H321" s="120" t="s">
        <v>86</v>
      </c>
      <c r="I321" s="122" t="s">
        <v>19919</v>
      </c>
      <c r="J321" s="122" t="s">
        <v>40</v>
      </c>
      <c r="K321" s="122" t="s">
        <v>3836</v>
      </c>
      <c r="L321" s="122" t="s">
        <v>5734</v>
      </c>
      <c r="M321" s="122" t="s">
        <v>4059</v>
      </c>
      <c r="N321" s="122" t="s">
        <v>3118</v>
      </c>
      <c r="O321" s="122" t="s">
        <v>3119</v>
      </c>
      <c r="P321" s="120" t="s">
        <v>40</v>
      </c>
      <c r="Q321" s="120">
        <v>1</v>
      </c>
      <c r="R321" s="120">
        <v>5.0970154412006599</v>
      </c>
      <c r="S321" s="120">
        <v>0.17411215159731699</v>
      </c>
      <c r="T321" s="120">
        <v>5.2711275927979804</v>
      </c>
      <c r="U321" s="124">
        <v>0.75608699999999995</v>
      </c>
      <c r="V321" s="127">
        <v>1681</v>
      </c>
      <c r="W321" s="127">
        <v>1681</v>
      </c>
      <c r="X321" s="124">
        <v>1</v>
      </c>
      <c r="Y321" s="124">
        <v>0.76298699999999997</v>
      </c>
      <c r="Z321" s="127">
        <v>2614</v>
      </c>
      <c r="AA321" s="127">
        <v>2614</v>
      </c>
      <c r="AB321" s="124">
        <v>1</v>
      </c>
      <c r="AC321" s="58" t="s">
        <v>36</v>
      </c>
      <c r="AD321" s="58" t="s">
        <v>36</v>
      </c>
      <c r="AE321" s="277"/>
    </row>
    <row r="322" spans="1:31" x14ac:dyDescent="0.2">
      <c r="A322" s="120" t="s">
        <v>764</v>
      </c>
      <c r="B322" s="120">
        <v>1</v>
      </c>
      <c r="C322" s="120">
        <v>206392699</v>
      </c>
      <c r="D322" s="120">
        <v>206392699</v>
      </c>
      <c r="E322" s="120" t="s">
        <v>130</v>
      </c>
      <c r="F322" s="120" t="s">
        <v>3108</v>
      </c>
      <c r="G322" s="120" t="s">
        <v>3109</v>
      </c>
      <c r="H322" s="120" t="s">
        <v>86</v>
      </c>
      <c r="I322" s="122" t="s">
        <v>19919</v>
      </c>
      <c r="J322" s="122" t="s">
        <v>40</v>
      </c>
      <c r="K322" s="122" t="s">
        <v>4091</v>
      </c>
      <c r="L322" s="122" t="s">
        <v>5909</v>
      </c>
      <c r="M322" s="122" t="s">
        <v>4662</v>
      </c>
      <c r="N322" s="122" t="s">
        <v>3558</v>
      </c>
      <c r="O322" s="122" t="s">
        <v>4336</v>
      </c>
      <c r="P322" s="120" t="s">
        <v>40</v>
      </c>
      <c r="Q322" s="120">
        <v>1</v>
      </c>
      <c r="R322" s="120" t="s">
        <v>40</v>
      </c>
      <c r="S322" s="120" t="s">
        <v>40</v>
      </c>
      <c r="T322" s="120" t="s">
        <v>40</v>
      </c>
      <c r="U322" s="124">
        <v>9.7101400000000004E-2</v>
      </c>
      <c r="V322" s="127">
        <v>1</v>
      </c>
      <c r="W322" s="127">
        <v>1681</v>
      </c>
      <c r="X322" s="124">
        <v>5.9488399762046404E-4</v>
      </c>
      <c r="Y322" s="124">
        <v>0.124088</v>
      </c>
      <c r="Z322" s="127">
        <v>1</v>
      </c>
      <c r="AA322" s="127">
        <v>2614</v>
      </c>
      <c r="AB322" s="124">
        <v>3.8255547054322876E-4</v>
      </c>
      <c r="AC322" s="58" t="s">
        <v>36</v>
      </c>
      <c r="AD322" s="58" t="s">
        <v>36</v>
      </c>
      <c r="AE322" s="277"/>
    </row>
    <row r="323" spans="1:31" x14ac:dyDescent="0.2">
      <c r="A323" s="120" t="s">
        <v>764</v>
      </c>
      <c r="B323" s="120">
        <v>1</v>
      </c>
      <c r="C323" s="120">
        <v>206392714</v>
      </c>
      <c r="D323" s="120">
        <v>206392714</v>
      </c>
      <c r="E323" s="120" t="s">
        <v>127</v>
      </c>
      <c r="F323" s="120" t="s">
        <v>3108</v>
      </c>
      <c r="G323" s="120" t="s">
        <v>3109</v>
      </c>
      <c r="H323" s="120" t="s">
        <v>86</v>
      </c>
      <c r="I323" s="122" t="s">
        <v>19919</v>
      </c>
      <c r="J323" s="122" t="s">
        <v>40</v>
      </c>
      <c r="K323" s="122" t="s">
        <v>5034</v>
      </c>
      <c r="L323" s="122" t="s">
        <v>4068</v>
      </c>
      <c r="M323" s="122" t="s">
        <v>3579</v>
      </c>
      <c r="N323" s="122" t="s">
        <v>3682</v>
      </c>
      <c r="O323" s="122" t="s">
        <v>3683</v>
      </c>
      <c r="P323" s="120" t="s">
        <v>19920</v>
      </c>
      <c r="Q323" s="120">
        <v>1</v>
      </c>
      <c r="R323" s="120" t="s">
        <v>40</v>
      </c>
      <c r="S323" s="120" t="s">
        <v>40</v>
      </c>
      <c r="T323" s="120" t="s">
        <v>40</v>
      </c>
      <c r="U323" s="124">
        <v>0.147035</v>
      </c>
      <c r="V323" s="127">
        <v>2</v>
      </c>
      <c r="W323" s="127">
        <v>1681</v>
      </c>
      <c r="X323" s="124">
        <v>1.1897679952409281E-3</v>
      </c>
      <c r="Y323" s="124">
        <v>0.18112200000000001</v>
      </c>
      <c r="Z323" s="127">
        <v>1</v>
      </c>
      <c r="AA323" s="127">
        <v>2614</v>
      </c>
      <c r="AB323" s="124">
        <v>3.8255547054322876E-4</v>
      </c>
      <c r="AC323" s="58" t="s">
        <v>36</v>
      </c>
      <c r="AD323" s="58" t="s">
        <v>36</v>
      </c>
      <c r="AE323" s="277"/>
    </row>
    <row r="324" spans="1:31" x14ac:dyDescent="0.2">
      <c r="A324" s="120" t="s">
        <v>764</v>
      </c>
      <c r="B324" s="120">
        <v>1</v>
      </c>
      <c r="C324" s="120">
        <v>206392752</v>
      </c>
      <c r="D324" s="120">
        <v>206392752</v>
      </c>
      <c r="E324" s="120" t="s">
        <v>130</v>
      </c>
      <c r="F324" s="120" t="s">
        <v>3108</v>
      </c>
      <c r="G324" s="120" t="s">
        <v>3109</v>
      </c>
      <c r="H324" s="120" t="s">
        <v>86</v>
      </c>
      <c r="I324" s="122" t="s">
        <v>19919</v>
      </c>
      <c r="J324" s="122" t="s">
        <v>40</v>
      </c>
      <c r="K324" s="122" t="s">
        <v>9691</v>
      </c>
      <c r="L324" s="122" t="s">
        <v>5777</v>
      </c>
      <c r="M324" s="122" t="s">
        <v>3834</v>
      </c>
      <c r="N324" s="122" t="s">
        <v>4794</v>
      </c>
      <c r="O324" s="122" t="s">
        <v>10080</v>
      </c>
      <c r="P324" s="120" t="s">
        <v>19921</v>
      </c>
      <c r="Q324" s="120">
        <v>1</v>
      </c>
      <c r="R324" s="120" t="s">
        <v>40</v>
      </c>
      <c r="S324" s="120" t="s">
        <v>40</v>
      </c>
      <c r="T324" s="120" t="s">
        <v>40</v>
      </c>
      <c r="U324" s="124">
        <v>0.05</v>
      </c>
      <c r="V324" s="127">
        <v>5</v>
      </c>
      <c r="W324" s="127">
        <v>1681</v>
      </c>
      <c r="X324" s="124">
        <v>2.9744199881023199E-3</v>
      </c>
      <c r="Y324" s="124">
        <v>1.5083E-3</v>
      </c>
      <c r="Z324" s="127">
        <v>0</v>
      </c>
      <c r="AA324" s="127">
        <v>2614</v>
      </c>
      <c r="AB324" s="124">
        <v>0</v>
      </c>
      <c r="AC324" s="58" t="s">
        <v>36</v>
      </c>
      <c r="AD324" s="58" t="s">
        <v>36</v>
      </c>
      <c r="AE324" s="277"/>
    </row>
    <row r="325" spans="1:31" x14ac:dyDescent="0.2">
      <c r="A325" s="120" t="s">
        <v>764</v>
      </c>
      <c r="B325" s="120">
        <v>1</v>
      </c>
      <c r="C325" s="120">
        <v>206392752</v>
      </c>
      <c r="D325" s="120">
        <v>206392752</v>
      </c>
      <c r="E325" s="120" t="s">
        <v>121</v>
      </c>
      <c r="F325" s="120" t="s">
        <v>3108</v>
      </c>
      <c r="G325" s="120" t="s">
        <v>3109</v>
      </c>
      <c r="H325" s="120" t="s">
        <v>86</v>
      </c>
      <c r="I325" s="122" t="s">
        <v>19919</v>
      </c>
      <c r="J325" s="122" t="s">
        <v>40</v>
      </c>
      <c r="K325" s="122" t="s">
        <v>9691</v>
      </c>
      <c r="L325" s="122" t="s">
        <v>5777</v>
      </c>
      <c r="M325" s="122" t="s">
        <v>3834</v>
      </c>
      <c r="N325" s="122" t="s">
        <v>3147</v>
      </c>
      <c r="O325" s="122" t="s">
        <v>4876</v>
      </c>
      <c r="P325" s="120" t="s">
        <v>19921</v>
      </c>
      <c r="Q325" s="120">
        <v>1</v>
      </c>
      <c r="R325" s="120" t="s">
        <v>40</v>
      </c>
      <c r="S325" s="120" t="s">
        <v>40</v>
      </c>
      <c r="T325" s="120" t="s">
        <v>40</v>
      </c>
      <c r="U325" s="124">
        <v>0.14896699999999999</v>
      </c>
      <c r="V325" s="127">
        <v>5</v>
      </c>
      <c r="W325" s="127">
        <v>1681</v>
      </c>
      <c r="X325" s="124">
        <v>2.9744199881023199E-3</v>
      </c>
      <c r="Y325" s="124">
        <v>0.119543</v>
      </c>
      <c r="Z325" s="127">
        <v>18</v>
      </c>
      <c r="AA325" s="127">
        <v>2614</v>
      </c>
      <c r="AB325" s="124">
        <v>6.8859984697781174E-3</v>
      </c>
      <c r="AC325" s="58" t="s">
        <v>36</v>
      </c>
      <c r="AD325" s="58" t="s">
        <v>36</v>
      </c>
      <c r="AE325" s="277"/>
    </row>
    <row r="326" spans="1:31" x14ac:dyDescent="0.2">
      <c r="A326" s="120" t="s">
        <v>764</v>
      </c>
      <c r="B326" s="120">
        <v>1</v>
      </c>
      <c r="C326" s="120">
        <v>206392753</v>
      </c>
      <c r="D326" s="120">
        <v>206392753</v>
      </c>
      <c r="E326" s="120" t="s">
        <v>130</v>
      </c>
      <c r="F326" s="120" t="s">
        <v>3108</v>
      </c>
      <c r="G326" s="120" t="s">
        <v>3109</v>
      </c>
      <c r="H326" s="120" t="s">
        <v>86</v>
      </c>
      <c r="I326" s="122" t="s">
        <v>19919</v>
      </c>
      <c r="J326" s="122" t="s">
        <v>40</v>
      </c>
      <c r="K326" s="122" t="s">
        <v>4090</v>
      </c>
      <c r="L326" s="122" t="s">
        <v>3836</v>
      </c>
      <c r="M326" s="122" t="s">
        <v>3834</v>
      </c>
      <c r="N326" s="122" t="s">
        <v>3128</v>
      </c>
      <c r="O326" s="122" t="s">
        <v>3129</v>
      </c>
      <c r="P326" s="120" t="s">
        <v>19922</v>
      </c>
      <c r="Q326" s="120">
        <v>1</v>
      </c>
      <c r="R326" s="120" t="s">
        <v>40</v>
      </c>
      <c r="S326" s="120" t="s">
        <v>40</v>
      </c>
      <c r="T326" s="120" t="s">
        <v>40</v>
      </c>
      <c r="U326" s="124">
        <v>0.11336</v>
      </c>
      <c r="V326" s="127">
        <v>2</v>
      </c>
      <c r="W326" s="127">
        <v>1681</v>
      </c>
      <c r="X326" s="124">
        <v>1.1897679952409281E-3</v>
      </c>
      <c r="Y326" s="124">
        <v>0.12461999999999999</v>
      </c>
      <c r="Z326" s="127">
        <v>1</v>
      </c>
      <c r="AA326" s="127">
        <v>2614</v>
      </c>
      <c r="AB326" s="124">
        <v>3.8255547054322876E-4</v>
      </c>
      <c r="AC326" s="58" t="s">
        <v>36</v>
      </c>
      <c r="AD326" s="58" t="s">
        <v>36</v>
      </c>
      <c r="AE326" s="277"/>
    </row>
    <row r="327" spans="1:31" x14ac:dyDescent="0.2">
      <c r="A327" s="120" t="s">
        <v>764</v>
      </c>
      <c r="B327" s="120">
        <v>1</v>
      </c>
      <c r="C327" s="120">
        <v>206392754</v>
      </c>
      <c r="D327" s="120">
        <v>206392754</v>
      </c>
      <c r="E327" s="120" t="s">
        <v>121</v>
      </c>
      <c r="F327" s="120" t="s">
        <v>3101</v>
      </c>
      <c r="G327" s="120" t="s">
        <v>3102</v>
      </c>
      <c r="H327" s="120" t="s">
        <v>86</v>
      </c>
      <c r="I327" s="122" t="s">
        <v>19919</v>
      </c>
      <c r="J327" s="122" t="s">
        <v>40</v>
      </c>
      <c r="K327" s="122" t="s">
        <v>4394</v>
      </c>
      <c r="L327" s="122" t="s">
        <v>3833</v>
      </c>
      <c r="M327" s="122" t="s">
        <v>3834</v>
      </c>
      <c r="N327" s="122" t="s">
        <v>121</v>
      </c>
      <c r="O327" s="122" t="s">
        <v>3104</v>
      </c>
      <c r="P327" s="120" t="s">
        <v>19923</v>
      </c>
      <c r="Q327" s="120">
        <v>1</v>
      </c>
      <c r="R327" s="120" t="s">
        <v>40</v>
      </c>
      <c r="S327" s="120" t="s">
        <v>40</v>
      </c>
      <c r="T327" s="120" t="s">
        <v>40</v>
      </c>
      <c r="U327" s="124">
        <v>0.110731</v>
      </c>
      <c r="V327" s="127">
        <v>1</v>
      </c>
      <c r="W327" s="127">
        <v>1681</v>
      </c>
      <c r="X327" s="124">
        <v>5.9488399762046404E-4</v>
      </c>
      <c r="Y327" s="124">
        <v>0.13764399999999999</v>
      </c>
      <c r="Z327" s="127">
        <v>2</v>
      </c>
      <c r="AA327" s="127">
        <v>2614</v>
      </c>
      <c r="AB327" s="124">
        <v>7.6511094108645751E-4</v>
      </c>
      <c r="AC327" s="58" t="s">
        <v>36</v>
      </c>
      <c r="AD327" s="58" t="s">
        <v>36</v>
      </c>
      <c r="AE327" s="277"/>
    </row>
    <row r="328" spans="1:31" x14ac:dyDescent="0.2">
      <c r="A328" s="120" t="s">
        <v>764</v>
      </c>
      <c r="B328" s="120">
        <v>1</v>
      </c>
      <c r="C328" s="120">
        <v>206392767</v>
      </c>
      <c r="D328" s="120">
        <v>206392767</v>
      </c>
      <c r="E328" s="120" t="s">
        <v>121</v>
      </c>
      <c r="F328" s="120" t="s">
        <v>3108</v>
      </c>
      <c r="G328" s="120" t="s">
        <v>3109</v>
      </c>
      <c r="H328" s="120" t="s">
        <v>86</v>
      </c>
      <c r="I328" s="122" t="s">
        <v>19919</v>
      </c>
      <c r="J328" s="122" t="s">
        <v>40</v>
      </c>
      <c r="K328" s="122" t="s">
        <v>6083</v>
      </c>
      <c r="L328" s="122" t="s">
        <v>4064</v>
      </c>
      <c r="M328" s="122" t="s">
        <v>4405</v>
      </c>
      <c r="N328" s="122" t="s">
        <v>3141</v>
      </c>
      <c r="O328" s="122" t="s">
        <v>3371</v>
      </c>
      <c r="P328" s="120" t="s">
        <v>40</v>
      </c>
      <c r="Q328" s="120">
        <v>1</v>
      </c>
      <c r="R328" s="120" t="s">
        <v>40</v>
      </c>
      <c r="S328" s="120" t="s">
        <v>40</v>
      </c>
      <c r="T328" s="120" t="s">
        <v>40</v>
      </c>
      <c r="U328" s="124">
        <v>0</v>
      </c>
      <c r="V328" s="127">
        <v>0</v>
      </c>
      <c r="W328" s="127">
        <v>1681</v>
      </c>
      <c r="X328" s="124">
        <v>0</v>
      </c>
      <c r="Y328" s="124">
        <v>0.106779</v>
      </c>
      <c r="Z328" s="127">
        <v>2</v>
      </c>
      <c r="AA328" s="127">
        <v>2614</v>
      </c>
      <c r="AB328" s="124">
        <v>7.6511094108645751E-4</v>
      </c>
      <c r="AC328" s="58" t="s">
        <v>36</v>
      </c>
      <c r="AD328" s="58" t="s">
        <v>36</v>
      </c>
      <c r="AE328" s="277"/>
    </row>
    <row r="329" spans="1:31" x14ac:dyDescent="0.2">
      <c r="A329" s="120" t="s">
        <v>764</v>
      </c>
      <c r="B329" s="120">
        <v>1</v>
      </c>
      <c r="C329" s="120">
        <v>206392786</v>
      </c>
      <c r="D329" s="120">
        <v>206392786</v>
      </c>
      <c r="E329" s="120" t="s">
        <v>130</v>
      </c>
      <c r="F329" s="120" t="s">
        <v>3108</v>
      </c>
      <c r="G329" s="120" t="s">
        <v>3109</v>
      </c>
      <c r="H329" s="120" t="s">
        <v>86</v>
      </c>
      <c r="I329" s="122" t="s">
        <v>19919</v>
      </c>
      <c r="J329" s="122" t="s">
        <v>40</v>
      </c>
      <c r="K329" s="122" t="s">
        <v>9676</v>
      </c>
      <c r="L329" s="122" t="s">
        <v>5194</v>
      </c>
      <c r="M329" s="122" t="s">
        <v>3985</v>
      </c>
      <c r="N329" s="122" t="s">
        <v>3624</v>
      </c>
      <c r="O329" s="122" t="s">
        <v>3987</v>
      </c>
      <c r="P329" s="120" t="s">
        <v>19924</v>
      </c>
      <c r="Q329" s="120">
        <v>1</v>
      </c>
      <c r="R329" s="120" t="s">
        <v>40</v>
      </c>
      <c r="S329" s="120" t="s">
        <v>40</v>
      </c>
      <c r="T329" s="120" t="s">
        <v>40</v>
      </c>
      <c r="U329" s="124">
        <v>0.116608</v>
      </c>
      <c r="V329" s="127">
        <v>1</v>
      </c>
      <c r="W329" s="127">
        <v>1679</v>
      </c>
      <c r="X329" s="124">
        <v>5.9559261465157837E-4</v>
      </c>
      <c r="Y329" s="124">
        <v>0.13523099999999999</v>
      </c>
      <c r="Z329" s="127">
        <v>2</v>
      </c>
      <c r="AA329" s="127">
        <v>2612</v>
      </c>
      <c r="AB329" s="124">
        <v>7.6569678407350692E-4</v>
      </c>
      <c r="AC329" s="58" t="s">
        <v>36</v>
      </c>
      <c r="AD329" s="58" t="s">
        <v>36</v>
      </c>
      <c r="AE329" s="277"/>
    </row>
    <row r="330" spans="1:31" x14ac:dyDescent="0.2">
      <c r="A330" s="120" t="s">
        <v>764</v>
      </c>
      <c r="B330" s="120">
        <v>1</v>
      </c>
      <c r="C330" s="120">
        <v>206392787</v>
      </c>
      <c r="D330" s="120">
        <v>206392787</v>
      </c>
      <c r="E330" s="120" t="s">
        <v>121</v>
      </c>
      <c r="F330" s="120" t="s">
        <v>3101</v>
      </c>
      <c r="G330" s="120" t="s">
        <v>3102</v>
      </c>
      <c r="H330" s="120" t="s">
        <v>86</v>
      </c>
      <c r="I330" s="122" t="s">
        <v>19919</v>
      </c>
      <c r="J330" s="122" t="s">
        <v>40</v>
      </c>
      <c r="K330" s="122" t="s">
        <v>5056</v>
      </c>
      <c r="L330" s="122" t="s">
        <v>4786</v>
      </c>
      <c r="M330" s="122" t="s">
        <v>3985</v>
      </c>
      <c r="N330" s="122" t="s">
        <v>3107</v>
      </c>
      <c r="O330" s="122" t="s">
        <v>3989</v>
      </c>
      <c r="P330" s="120" t="s">
        <v>19925</v>
      </c>
      <c r="Q330" s="120">
        <v>1</v>
      </c>
      <c r="R330" s="120" t="s">
        <v>40</v>
      </c>
      <c r="S330" s="120" t="s">
        <v>40</v>
      </c>
      <c r="T330" s="120" t="s">
        <v>40</v>
      </c>
      <c r="U330" s="124">
        <v>0.11816599999999999</v>
      </c>
      <c r="V330" s="127">
        <v>2</v>
      </c>
      <c r="W330" s="127">
        <v>1679</v>
      </c>
      <c r="X330" s="124">
        <v>1.1911852293031567E-3</v>
      </c>
      <c r="Y330" s="124">
        <v>0.154776</v>
      </c>
      <c r="Z330" s="127">
        <v>1</v>
      </c>
      <c r="AA330" s="127">
        <v>2612</v>
      </c>
      <c r="AB330" s="124">
        <v>3.8284839203675346E-4</v>
      </c>
      <c r="AC330" s="58" t="s">
        <v>36</v>
      </c>
      <c r="AD330" s="58" t="s">
        <v>36</v>
      </c>
      <c r="AE330" s="277"/>
    </row>
    <row r="331" spans="1:31" x14ac:dyDescent="0.2">
      <c r="A331" s="120" t="s">
        <v>764</v>
      </c>
      <c r="B331" s="120">
        <v>1</v>
      </c>
      <c r="C331" s="120">
        <v>206392793</v>
      </c>
      <c r="D331" s="120">
        <v>206392793</v>
      </c>
      <c r="E331" s="120" t="s">
        <v>123</v>
      </c>
      <c r="F331" s="120" t="s">
        <v>3108</v>
      </c>
      <c r="G331" s="120" t="s">
        <v>3109</v>
      </c>
      <c r="H331" s="120" t="s">
        <v>86</v>
      </c>
      <c r="I331" s="122" t="s">
        <v>19919</v>
      </c>
      <c r="J331" s="122" t="s">
        <v>40</v>
      </c>
      <c r="K331" s="122" t="s">
        <v>4989</v>
      </c>
      <c r="L331" s="122" t="s">
        <v>10419</v>
      </c>
      <c r="M331" s="122" t="s">
        <v>3557</v>
      </c>
      <c r="N331" s="122" t="s">
        <v>3162</v>
      </c>
      <c r="O331" s="122" t="s">
        <v>3163</v>
      </c>
      <c r="P331" s="120" t="s">
        <v>40</v>
      </c>
      <c r="Q331" s="120">
        <v>1</v>
      </c>
      <c r="R331" s="120" t="s">
        <v>40</v>
      </c>
      <c r="S331" s="120" t="s">
        <v>40</v>
      </c>
      <c r="T331" s="120" t="s">
        <v>40</v>
      </c>
      <c r="U331" s="124">
        <v>0.13011700000000001</v>
      </c>
      <c r="V331" s="127">
        <v>2</v>
      </c>
      <c r="W331" s="127">
        <v>1679</v>
      </c>
      <c r="X331" s="124">
        <v>1.1911852293031567E-3</v>
      </c>
      <c r="Y331" s="124">
        <v>0.109375</v>
      </c>
      <c r="Z331" s="127">
        <v>1</v>
      </c>
      <c r="AA331" s="127">
        <v>2612</v>
      </c>
      <c r="AB331" s="124">
        <v>3.8284839203675346E-4</v>
      </c>
      <c r="AC331" s="58" t="s">
        <v>36</v>
      </c>
      <c r="AD331" s="58" t="s">
        <v>36</v>
      </c>
      <c r="AE331" s="277"/>
    </row>
    <row r="332" spans="1:31" x14ac:dyDescent="0.2">
      <c r="A332" s="120" t="s">
        <v>764</v>
      </c>
      <c r="B332" s="120">
        <v>1</v>
      </c>
      <c r="C332" s="120">
        <v>206392804</v>
      </c>
      <c r="D332" s="120">
        <v>206392804</v>
      </c>
      <c r="E332" s="120" t="s">
        <v>121</v>
      </c>
      <c r="F332" s="120" t="s">
        <v>3108</v>
      </c>
      <c r="G332" s="120" t="s">
        <v>3109</v>
      </c>
      <c r="H332" s="120" t="s">
        <v>86</v>
      </c>
      <c r="I332" s="122" t="s">
        <v>19919</v>
      </c>
      <c r="J332" s="122" t="s">
        <v>40</v>
      </c>
      <c r="K332" s="122" t="s">
        <v>3533</v>
      </c>
      <c r="L332" s="122" t="s">
        <v>3439</v>
      </c>
      <c r="M332" s="122" t="s">
        <v>3665</v>
      </c>
      <c r="N332" s="122" t="s">
        <v>3112</v>
      </c>
      <c r="O332" s="122" t="s">
        <v>3140</v>
      </c>
      <c r="P332" s="120" t="s">
        <v>19926</v>
      </c>
      <c r="Q332" s="120">
        <v>1</v>
      </c>
      <c r="R332" s="120" t="s">
        <v>40</v>
      </c>
      <c r="S332" s="120" t="s">
        <v>40</v>
      </c>
      <c r="T332" s="120" t="s">
        <v>40</v>
      </c>
      <c r="U332" s="124">
        <v>0.17816100000000001</v>
      </c>
      <c r="V332" s="127">
        <v>1</v>
      </c>
      <c r="W332" s="127">
        <v>1679</v>
      </c>
      <c r="X332" s="124">
        <v>5.9559261465157837E-4</v>
      </c>
      <c r="Y332" s="124">
        <v>0.118076</v>
      </c>
      <c r="Z332" s="127">
        <v>1</v>
      </c>
      <c r="AA332" s="127">
        <v>2612</v>
      </c>
      <c r="AB332" s="124">
        <v>3.8284839203675346E-4</v>
      </c>
      <c r="AC332" s="58" t="s">
        <v>36</v>
      </c>
      <c r="AD332" s="58" t="s">
        <v>36</v>
      </c>
      <c r="AE332" s="277"/>
    </row>
    <row r="333" spans="1:31" x14ac:dyDescent="0.2">
      <c r="A333" s="120" t="s">
        <v>764</v>
      </c>
      <c r="B333" s="120">
        <v>1</v>
      </c>
      <c r="C333" s="120">
        <v>206392811</v>
      </c>
      <c r="D333" s="120">
        <v>206392811</v>
      </c>
      <c r="E333" s="120" t="s">
        <v>121</v>
      </c>
      <c r="F333" s="120" t="s">
        <v>3101</v>
      </c>
      <c r="G333" s="120" t="s">
        <v>3102</v>
      </c>
      <c r="H333" s="120" t="s">
        <v>86</v>
      </c>
      <c r="I333" s="122" t="s">
        <v>19919</v>
      </c>
      <c r="J333" s="122" t="s">
        <v>40</v>
      </c>
      <c r="K333" s="122" t="s">
        <v>4604</v>
      </c>
      <c r="L333" s="122" t="s">
        <v>4088</v>
      </c>
      <c r="M333" s="122" t="s">
        <v>3995</v>
      </c>
      <c r="N333" s="122" t="s">
        <v>130</v>
      </c>
      <c r="O333" s="122" t="s">
        <v>3858</v>
      </c>
      <c r="P333" s="120" t="s">
        <v>40</v>
      </c>
      <c r="Q333" s="120">
        <v>1</v>
      </c>
      <c r="R333" s="120" t="s">
        <v>40</v>
      </c>
      <c r="S333" s="120" t="s">
        <v>40</v>
      </c>
      <c r="T333" s="120" t="s">
        <v>40</v>
      </c>
      <c r="U333" s="124">
        <v>0.1</v>
      </c>
      <c r="V333" s="127">
        <v>1</v>
      </c>
      <c r="W333" s="127">
        <v>1679</v>
      </c>
      <c r="X333" s="124">
        <v>5.9559261465157837E-4</v>
      </c>
      <c r="Y333" s="124">
        <v>0.149565</v>
      </c>
      <c r="Z333" s="127">
        <v>1</v>
      </c>
      <c r="AA333" s="127">
        <v>2612</v>
      </c>
      <c r="AB333" s="124">
        <v>3.8284839203675346E-4</v>
      </c>
      <c r="AC333" s="58" t="s">
        <v>36</v>
      </c>
      <c r="AD333" s="58" t="s">
        <v>36</v>
      </c>
      <c r="AE333" s="277"/>
    </row>
    <row r="334" spans="1:31" x14ac:dyDescent="0.2">
      <c r="A334" s="120" t="s">
        <v>764</v>
      </c>
      <c r="B334" s="120">
        <v>1</v>
      </c>
      <c r="C334" s="120">
        <v>206392815</v>
      </c>
      <c r="D334" s="120">
        <v>206392815</v>
      </c>
      <c r="E334" s="120" t="s">
        <v>121</v>
      </c>
      <c r="F334" s="120" t="s">
        <v>3108</v>
      </c>
      <c r="G334" s="120" t="s">
        <v>3109</v>
      </c>
      <c r="H334" s="120" t="s">
        <v>86</v>
      </c>
      <c r="I334" s="122" t="s">
        <v>19919</v>
      </c>
      <c r="J334" s="122" t="s">
        <v>40</v>
      </c>
      <c r="K334" s="122" t="s">
        <v>3593</v>
      </c>
      <c r="L334" s="122" t="s">
        <v>4090</v>
      </c>
      <c r="M334" s="122" t="s">
        <v>4395</v>
      </c>
      <c r="N334" s="122" t="s">
        <v>4253</v>
      </c>
      <c r="O334" s="122" t="s">
        <v>4254</v>
      </c>
      <c r="P334" s="120" t="s">
        <v>40</v>
      </c>
      <c r="Q334" s="120">
        <v>1</v>
      </c>
      <c r="R334" s="120" t="s">
        <v>40</v>
      </c>
      <c r="S334" s="120" t="s">
        <v>40</v>
      </c>
      <c r="T334" s="120" t="s">
        <v>40</v>
      </c>
      <c r="U334" s="124">
        <v>3.3819099999999998E-2</v>
      </c>
      <c r="V334" s="127">
        <v>8</v>
      </c>
      <c r="W334" s="127">
        <v>1679</v>
      </c>
      <c r="X334" s="124">
        <v>4.764740917212627E-3</v>
      </c>
      <c r="Y334" s="124">
        <v>1.57681E-2</v>
      </c>
      <c r="Z334" s="127">
        <v>1278</v>
      </c>
      <c r="AA334" s="127">
        <v>2612</v>
      </c>
      <c r="AB334" s="124">
        <v>0.48928024502297091</v>
      </c>
      <c r="AC334" s="58" t="s">
        <v>36</v>
      </c>
      <c r="AD334" s="58" t="s">
        <v>36</v>
      </c>
      <c r="AE334" s="277"/>
    </row>
    <row r="335" spans="1:31" x14ac:dyDescent="0.2">
      <c r="A335" s="120" t="s">
        <v>764</v>
      </c>
      <c r="B335" s="120">
        <v>1</v>
      </c>
      <c r="C335" s="120">
        <v>206392815</v>
      </c>
      <c r="D335" s="120">
        <v>206392815</v>
      </c>
      <c r="E335" s="120" t="s">
        <v>130</v>
      </c>
      <c r="F335" s="120" t="s">
        <v>3108</v>
      </c>
      <c r="G335" s="120" t="s">
        <v>3109</v>
      </c>
      <c r="H335" s="120" t="s">
        <v>86</v>
      </c>
      <c r="I335" s="122" t="s">
        <v>19919</v>
      </c>
      <c r="J335" s="122" t="s">
        <v>40</v>
      </c>
      <c r="K335" s="122" t="s">
        <v>3593</v>
      </c>
      <c r="L335" s="122" t="s">
        <v>4090</v>
      </c>
      <c r="M335" s="122" t="s">
        <v>4395</v>
      </c>
      <c r="N335" s="122" t="s">
        <v>3144</v>
      </c>
      <c r="O335" s="122" t="s">
        <v>3145</v>
      </c>
      <c r="P335" s="120" t="s">
        <v>40</v>
      </c>
      <c r="Q335" s="120">
        <v>1</v>
      </c>
      <c r="R335" s="120" t="s">
        <v>40</v>
      </c>
      <c r="S335" s="120" t="s">
        <v>40</v>
      </c>
      <c r="T335" s="120" t="s">
        <v>40</v>
      </c>
      <c r="U335" s="124">
        <v>0.170291</v>
      </c>
      <c r="V335" s="127">
        <v>676</v>
      </c>
      <c r="W335" s="127">
        <v>1679</v>
      </c>
      <c r="X335" s="124">
        <v>0.40262060750446693</v>
      </c>
      <c r="Y335" s="124">
        <v>0.16761200000000001</v>
      </c>
      <c r="Z335" s="127">
        <v>1278</v>
      </c>
      <c r="AA335" s="127">
        <v>2612</v>
      </c>
      <c r="AB335" s="124">
        <v>0.48928024502297091</v>
      </c>
      <c r="AC335" s="58" t="s">
        <v>36</v>
      </c>
      <c r="AD335" s="58" t="s">
        <v>36</v>
      </c>
      <c r="AE335" s="277"/>
    </row>
    <row r="336" spans="1:31" x14ac:dyDescent="0.2">
      <c r="A336" s="120" t="s">
        <v>764</v>
      </c>
      <c r="B336" s="120">
        <v>1</v>
      </c>
      <c r="C336" s="120">
        <v>206392816</v>
      </c>
      <c r="D336" s="120">
        <v>206392816</v>
      </c>
      <c r="E336" s="120" t="s">
        <v>121</v>
      </c>
      <c r="F336" s="120" t="s">
        <v>3108</v>
      </c>
      <c r="G336" s="120" t="s">
        <v>3109</v>
      </c>
      <c r="H336" s="120" t="s">
        <v>86</v>
      </c>
      <c r="I336" s="122" t="s">
        <v>19919</v>
      </c>
      <c r="J336" s="122" t="s">
        <v>40</v>
      </c>
      <c r="K336" s="122" t="s">
        <v>3590</v>
      </c>
      <c r="L336" s="122" t="s">
        <v>4394</v>
      </c>
      <c r="M336" s="122" t="s">
        <v>4395</v>
      </c>
      <c r="N336" s="122" t="s">
        <v>3171</v>
      </c>
      <c r="O336" s="122" t="s">
        <v>3172</v>
      </c>
      <c r="P336" s="120" t="s">
        <v>19927</v>
      </c>
      <c r="Q336" s="120">
        <v>1</v>
      </c>
      <c r="R336" s="120" t="s">
        <v>40</v>
      </c>
      <c r="S336" s="120" t="s">
        <v>40</v>
      </c>
      <c r="T336" s="120" t="s">
        <v>40</v>
      </c>
      <c r="U336" s="124">
        <v>0.142259</v>
      </c>
      <c r="V336" s="127">
        <v>22</v>
      </c>
      <c r="W336" s="127">
        <v>1679</v>
      </c>
      <c r="X336" s="124">
        <v>1.3103037522334724E-2</v>
      </c>
      <c r="Y336" s="124">
        <v>0.135104</v>
      </c>
      <c r="Z336" s="127">
        <v>45</v>
      </c>
      <c r="AA336" s="127">
        <v>2612</v>
      </c>
      <c r="AB336" s="124">
        <v>1.7228177641653904E-2</v>
      </c>
      <c r="AC336" s="58" t="s">
        <v>36</v>
      </c>
      <c r="AD336" s="58" t="s">
        <v>36</v>
      </c>
      <c r="AE336" s="277"/>
    </row>
    <row r="337" spans="1:31" x14ac:dyDescent="0.2">
      <c r="A337" s="120" t="s">
        <v>764</v>
      </c>
      <c r="B337" s="120">
        <v>1</v>
      </c>
      <c r="C337" s="120">
        <v>206392831</v>
      </c>
      <c r="D337" s="120">
        <v>206392831</v>
      </c>
      <c r="E337" s="120" t="s">
        <v>130</v>
      </c>
      <c r="F337" s="120" t="s">
        <v>3108</v>
      </c>
      <c r="G337" s="120" t="s">
        <v>3109</v>
      </c>
      <c r="H337" s="120" t="s">
        <v>86</v>
      </c>
      <c r="I337" s="122" t="s">
        <v>19919</v>
      </c>
      <c r="J337" s="122" t="s">
        <v>40</v>
      </c>
      <c r="K337" s="122" t="s">
        <v>5058</v>
      </c>
      <c r="L337" s="122" t="s">
        <v>3544</v>
      </c>
      <c r="M337" s="122" t="s">
        <v>3545</v>
      </c>
      <c r="N337" s="122" t="s">
        <v>3157</v>
      </c>
      <c r="O337" s="122" t="s">
        <v>3158</v>
      </c>
      <c r="P337" s="120" t="s">
        <v>19928</v>
      </c>
      <c r="Q337" s="120">
        <v>1</v>
      </c>
      <c r="R337" s="120" t="s">
        <v>40</v>
      </c>
      <c r="S337" s="120" t="s">
        <v>40</v>
      </c>
      <c r="T337" s="120" t="s">
        <v>40</v>
      </c>
      <c r="U337" s="124">
        <v>0.12932199999999999</v>
      </c>
      <c r="V337" s="127">
        <v>5</v>
      </c>
      <c r="W337" s="127">
        <v>1679</v>
      </c>
      <c r="X337" s="124">
        <v>2.9779630732578916E-3</v>
      </c>
      <c r="Y337" s="124">
        <v>0.12887899999999999</v>
      </c>
      <c r="Z337" s="127">
        <v>10</v>
      </c>
      <c r="AA337" s="127">
        <v>2612</v>
      </c>
      <c r="AB337" s="124">
        <v>3.8284839203675345E-3</v>
      </c>
      <c r="AC337" s="58" t="s">
        <v>36</v>
      </c>
      <c r="AD337" s="58" t="s">
        <v>36</v>
      </c>
      <c r="AE337" s="277"/>
    </row>
    <row r="338" spans="1:31" x14ac:dyDescent="0.2">
      <c r="A338" s="120" t="s">
        <v>764</v>
      </c>
      <c r="B338" s="120">
        <v>1</v>
      </c>
      <c r="C338" s="120">
        <v>206392837</v>
      </c>
      <c r="D338" s="120">
        <v>206392837</v>
      </c>
      <c r="E338" s="120" t="s">
        <v>127</v>
      </c>
      <c r="F338" s="120" t="s">
        <v>3108</v>
      </c>
      <c r="G338" s="120" t="s">
        <v>3109</v>
      </c>
      <c r="H338" s="120" t="s">
        <v>86</v>
      </c>
      <c r="I338" s="122" t="s">
        <v>19919</v>
      </c>
      <c r="J338" s="122" t="s">
        <v>40</v>
      </c>
      <c r="K338" s="122" t="s">
        <v>4793</v>
      </c>
      <c r="L338" s="122" t="s">
        <v>4550</v>
      </c>
      <c r="M338" s="122" t="s">
        <v>4350</v>
      </c>
      <c r="N338" s="122" t="s">
        <v>3682</v>
      </c>
      <c r="O338" s="122" t="s">
        <v>4648</v>
      </c>
      <c r="P338" s="120" t="s">
        <v>19929</v>
      </c>
      <c r="Q338" s="120">
        <v>1</v>
      </c>
      <c r="R338" s="120" t="s">
        <v>40</v>
      </c>
      <c r="S338" s="120" t="s">
        <v>40</v>
      </c>
      <c r="T338" s="120" t="s">
        <v>40</v>
      </c>
      <c r="U338" s="124">
        <v>0.130435</v>
      </c>
      <c r="V338" s="127">
        <v>1</v>
      </c>
      <c r="W338" s="127">
        <v>1679</v>
      </c>
      <c r="X338" s="124">
        <v>5.9559261465157837E-4</v>
      </c>
      <c r="Y338" s="124">
        <v>0.14399999999999999</v>
      </c>
      <c r="Z338" s="127">
        <v>1</v>
      </c>
      <c r="AA338" s="127">
        <v>2612</v>
      </c>
      <c r="AB338" s="124">
        <v>3.8284839203675346E-4</v>
      </c>
      <c r="AC338" s="58" t="s">
        <v>36</v>
      </c>
      <c r="AD338" s="58" t="s">
        <v>36</v>
      </c>
      <c r="AE338" s="277"/>
    </row>
    <row r="339" spans="1:31" x14ac:dyDescent="0.2">
      <c r="A339" s="120" t="s">
        <v>764</v>
      </c>
      <c r="B339" s="120">
        <v>1</v>
      </c>
      <c r="C339" s="120">
        <v>206392838</v>
      </c>
      <c r="D339" s="120">
        <v>206392838</v>
      </c>
      <c r="E339" s="120" t="s">
        <v>130</v>
      </c>
      <c r="F339" s="120" t="s">
        <v>3101</v>
      </c>
      <c r="G339" s="120" t="s">
        <v>3102</v>
      </c>
      <c r="H339" s="120" t="s">
        <v>86</v>
      </c>
      <c r="I339" s="122" t="s">
        <v>19919</v>
      </c>
      <c r="J339" s="122" t="s">
        <v>40</v>
      </c>
      <c r="K339" s="122" t="s">
        <v>3516</v>
      </c>
      <c r="L339" s="122" t="s">
        <v>4097</v>
      </c>
      <c r="M339" s="122" t="s">
        <v>4350</v>
      </c>
      <c r="N339" s="122" t="s">
        <v>3196</v>
      </c>
      <c r="O339" s="122" t="s">
        <v>4278</v>
      </c>
      <c r="P339" s="120" t="s">
        <v>19930</v>
      </c>
      <c r="Q339" s="120">
        <v>1</v>
      </c>
      <c r="R339" s="120" t="s">
        <v>40</v>
      </c>
      <c r="S339" s="120" t="s">
        <v>40</v>
      </c>
      <c r="T339" s="120" t="s">
        <v>40</v>
      </c>
      <c r="U339" s="124">
        <v>0.181865</v>
      </c>
      <c r="V339" s="127">
        <v>953</v>
      </c>
      <c r="W339" s="127">
        <v>1679</v>
      </c>
      <c r="X339" s="124">
        <v>0.56759976176295412</v>
      </c>
      <c r="Y339" s="124">
        <v>0.18618899999999999</v>
      </c>
      <c r="Z339" s="127">
        <v>1698</v>
      </c>
      <c r="AA339" s="127">
        <v>2612</v>
      </c>
      <c r="AB339" s="124">
        <v>0.65007656967840732</v>
      </c>
      <c r="AC339" s="58" t="s">
        <v>36</v>
      </c>
      <c r="AD339" s="58" t="s">
        <v>36</v>
      </c>
      <c r="AE339" s="277"/>
    </row>
    <row r="340" spans="1:31" x14ac:dyDescent="0.2">
      <c r="A340" s="120" t="s">
        <v>764</v>
      </c>
      <c r="B340" s="120">
        <v>1</v>
      </c>
      <c r="C340" s="120">
        <v>206392843</v>
      </c>
      <c r="D340" s="120">
        <v>206392843</v>
      </c>
      <c r="E340" s="120" t="s">
        <v>121</v>
      </c>
      <c r="F340" s="120" t="s">
        <v>3108</v>
      </c>
      <c r="G340" s="120" t="s">
        <v>3109</v>
      </c>
      <c r="H340" s="120" t="s">
        <v>86</v>
      </c>
      <c r="I340" s="122" t="s">
        <v>19919</v>
      </c>
      <c r="J340" s="122" t="s">
        <v>40</v>
      </c>
      <c r="K340" s="122" t="s">
        <v>3511</v>
      </c>
      <c r="L340" s="122" t="s">
        <v>4986</v>
      </c>
      <c r="M340" s="122" t="s">
        <v>3659</v>
      </c>
      <c r="N340" s="122" t="s">
        <v>3171</v>
      </c>
      <c r="O340" s="122" t="s">
        <v>3172</v>
      </c>
      <c r="P340" s="120" t="s">
        <v>19931</v>
      </c>
      <c r="Q340" s="120">
        <v>1</v>
      </c>
      <c r="R340" s="120" t="s">
        <v>40</v>
      </c>
      <c r="S340" s="120" t="s">
        <v>40</v>
      </c>
      <c r="T340" s="120" t="s">
        <v>40</v>
      </c>
      <c r="U340" s="124">
        <v>0.13333300000000001</v>
      </c>
      <c r="V340" s="127">
        <v>1</v>
      </c>
      <c r="W340" s="127">
        <v>1679</v>
      </c>
      <c r="X340" s="124">
        <v>5.9559261465157837E-4</v>
      </c>
      <c r="Y340" s="124">
        <v>9.0705499999999994E-2</v>
      </c>
      <c r="Z340" s="127">
        <v>1</v>
      </c>
      <c r="AA340" s="127">
        <v>2612</v>
      </c>
      <c r="AB340" s="124">
        <v>3.8284839203675346E-4</v>
      </c>
      <c r="AC340" s="58" t="s">
        <v>36</v>
      </c>
      <c r="AD340" s="58" t="s">
        <v>36</v>
      </c>
      <c r="AE340" s="277"/>
    </row>
    <row r="341" spans="1:31" x14ac:dyDescent="0.2">
      <c r="A341" s="120" t="s">
        <v>764</v>
      </c>
      <c r="B341" s="120">
        <v>1</v>
      </c>
      <c r="C341" s="120">
        <v>206392896</v>
      </c>
      <c r="D341" s="120">
        <v>206392896</v>
      </c>
      <c r="E341" s="120" t="s">
        <v>130</v>
      </c>
      <c r="F341" s="120" t="s">
        <v>81</v>
      </c>
      <c r="G341" s="120" t="s">
        <v>3469</v>
      </c>
      <c r="H341" s="120" t="s">
        <v>86</v>
      </c>
      <c r="I341" s="122" t="s">
        <v>19919</v>
      </c>
      <c r="J341" s="122" t="s">
        <v>40</v>
      </c>
      <c r="K341" s="122" t="s">
        <v>3785</v>
      </c>
      <c r="L341" s="122" t="s">
        <v>9468</v>
      </c>
      <c r="M341" s="122" t="s">
        <v>3705</v>
      </c>
      <c r="N341" s="122" t="s">
        <v>4347</v>
      </c>
      <c r="O341" s="122" t="s">
        <v>4348</v>
      </c>
      <c r="P341" s="120" t="s">
        <v>40</v>
      </c>
      <c r="Q341" s="120">
        <v>1</v>
      </c>
      <c r="R341" s="120" t="s">
        <v>40</v>
      </c>
      <c r="S341" s="120" t="s">
        <v>40</v>
      </c>
      <c r="T341" s="120" t="s">
        <v>40</v>
      </c>
      <c r="U341" s="124">
        <v>0</v>
      </c>
      <c r="V341" s="127">
        <v>0</v>
      </c>
      <c r="W341" s="127">
        <v>1682</v>
      </c>
      <c r="X341" s="124">
        <v>0</v>
      </c>
      <c r="Y341" s="124">
        <v>0.116705</v>
      </c>
      <c r="Z341" s="127">
        <v>1</v>
      </c>
      <c r="AA341" s="127">
        <v>2612</v>
      </c>
      <c r="AB341" s="124">
        <v>3.8284839203675346E-4</v>
      </c>
      <c r="AC341" s="58" t="s">
        <v>36</v>
      </c>
      <c r="AD341" s="58" t="s">
        <v>36</v>
      </c>
      <c r="AE341" s="277"/>
    </row>
    <row r="342" spans="1:31" x14ac:dyDescent="0.2">
      <c r="A342" s="120" t="s">
        <v>764</v>
      </c>
      <c r="B342" s="120">
        <v>1</v>
      </c>
      <c r="C342" s="120">
        <v>206393546</v>
      </c>
      <c r="D342" s="120">
        <v>206393546</v>
      </c>
      <c r="E342" s="120" t="s">
        <v>121</v>
      </c>
      <c r="F342" s="120" t="s">
        <v>3108</v>
      </c>
      <c r="G342" s="120" t="s">
        <v>3109</v>
      </c>
      <c r="H342" s="120" t="s">
        <v>86</v>
      </c>
      <c r="I342" s="122" t="s">
        <v>19932</v>
      </c>
      <c r="J342" s="122" t="s">
        <v>40</v>
      </c>
      <c r="K342" s="122" t="s">
        <v>4141</v>
      </c>
      <c r="L342" s="122" t="s">
        <v>4384</v>
      </c>
      <c r="M342" s="122" t="s">
        <v>3512</v>
      </c>
      <c r="N342" s="122" t="s">
        <v>3171</v>
      </c>
      <c r="O342" s="122" t="s">
        <v>3222</v>
      </c>
      <c r="P342" s="120" t="s">
        <v>40</v>
      </c>
      <c r="Q342" s="120">
        <v>1</v>
      </c>
      <c r="R342" s="120">
        <v>10.269365724433399</v>
      </c>
      <c r="S342" s="120">
        <v>0.76925380588555103</v>
      </c>
      <c r="T342" s="120">
        <v>11.038619530319</v>
      </c>
      <c r="U342" s="124">
        <v>0.27871499999999999</v>
      </c>
      <c r="V342" s="127">
        <v>1141</v>
      </c>
      <c r="W342" s="127">
        <v>1665</v>
      </c>
      <c r="X342" s="124">
        <v>0.68528528528528532</v>
      </c>
      <c r="Y342" s="124">
        <v>0.28047499999999997</v>
      </c>
      <c r="Z342" s="127">
        <v>2037</v>
      </c>
      <c r="AA342" s="127">
        <v>2605</v>
      </c>
      <c r="AB342" s="124">
        <v>0.78195777351247597</v>
      </c>
      <c r="AC342" s="58" t="s">
        <v>36</v>
      </c>
      <c r="AD342" s="58" t="s">
        <v>36</v>
      </c>
      <c r="AE342" s="277"/>
    </row>
    <row r="343" spans="1:31" x14ac:dyDescent="0.2">
      <c r="A343" s="120" t="s">
        <v>764</v>
      </c>
      <c r="B343" s="120">
        <v>1</v>
      </c>
      <c r="C343" s="120">
        <v>206393547</v>
      </c>
      <c r="D343" s="120">
        <v>206393547</v>
      </c>
      <c r="E343" s="120" t="s">
        <v>123</v>
      </c>
      <c r="F343" s="120" t="s">
        <v>3101</v>
      </c>
      <c r="G343" s="120" t="s">
        <v>3102</v>
      </c>
      <c r="H343" s="120" t="s">
        <v>86</v>
      </c>
      <c r="I343" s="122" t="s">
        <v>19932</v>
      </c>
      <c r="J343" s="122" t="s">
        <v>40</v>
      </c>
      <c r="K343" s="122" t="s">
        <v>4142</v>
      </c>
      <c r="L343" s="122" t="s">
        <v>4116</v>
      </c>
      <c r="M343" s="122" t="s">
        <v>3512</v>
      </c>
      <c r="N343" s="122" t="s">
        <v>3174</v>
      </c>
      <c r="O343" s="122" t="s">
        <v>19933</v>
      </c>
      <c r="P343" s="120" t="s">
        <v>40</v>
      </c>
      <c r="Q343" s="120">
        <v>1</v>
      </c>
      <c r="R343" s="120">
        <v>11.1774806266789</v>
      </c>
      <c r="S343" s="120">
        <v>-0.138861096359889</v>
      </c>
      <c r="T343" s="120">
        <v>11.038619530319</v>
      </c>
      <c r="U343" s="124">
        <v>0.72580599999999995</v>
      </c>
      <c r="V343" s="127">
        <v>1665</v>
      </c>
      <c r="W343" s="127">
        <v>1665</v>
      </c>
      <c r="X343" s="124">
        <v>1</v>
      </c>
      <c r="Y343" s="124">
        <v>0.73571600000000004</v>
      </c>
      <c r="Z343" s="127">
        <v>2605</v>
      </c>
      <c r="AA343" s="127">
        <v>2605</v>
      </c>
      <c r="AB343" s="124">
        <v>1</v>
      </c>
      <c r="AC343" s="58" t="s">
        <v>36</v>
      </c>
      <c r="AD343" s="58" t="s">
        <v>36</v>
      </c>
      <c r="AE343" s="277"/>
    </row>
    <row r="344" spans="1:31" x14ac:dyDescent="0.2">
      <c r="A344" s="120" t="s">
        <v>764</v>
      </c>
      <c r="B344" s="120">
        <v>1</v>
      </c>
      <c r="C344" s="120">
        <v>206393556</v>
      </c>
      <c r="D344" s="120">
        <v>206393556</v>
      </c>
      <c r="E344" s="120" t="s">
        <v>121</v>
      </c>
      <c r="F344" s="120" t="s">
        <v>3101</v>
      </c>
      <c r="G344" s="120" t="s">
        <v>3102</v>
      </c>
      <c r="H344" s="120" t="s">
        <v>86</v>
      </c>
      <c r="I344" s="122" t="s">
        <v>19932</v>
      </c>
      <c r="J344" s="122" t="s">
        <v>40</v>
      </c>
      <c r="K344" s="122" t="s">
        <v>3809</v>
      </c>
      <c r="L344" s="122" t="s">
        <v>4618</v>
      </c>
      <c r="M344" s="122" t="s">
        <v>4610</v>
      </c>
      <c r="N344" s="122" t="s">
        <v>3229</v>
      </c>
      <c r="O344" s="122" t="s">
        <v>3763</v>
      </c>
      <c r="P344" s="120" t="s">
        <v>40</v>
      </c>
      <c r="Q344" s="120">
        <v>1</v>
      </c>
      <c r="R344" s="120" t="s">
        <v>40</v>
      </c>
      <c r="S344" s="120" t="s">
        <v>40</v>
      </c>
      <c r="T344" s="120" t="s">
        <v>40</v>
      </c>
      <c r="U344" s="124">
        <v>0.127358</v>
      </c>
      <c r="V344" s="127">
        <v>2</v>
      </c>
      <c r="W344" s="127">
        <v>1665</v>
      </c>
      <c r="X344" s="124">
        <v>1.2012012012012011E-3</v>
      </c>
      <c r="Y344" s="124">
        <v>0.13903299999999999</v>
      </c>
      <c r="Z344" s="127">
        <v>5</v>
      </c>
      <c r="AA344" s="127">
        <v>2605</v>
      </c>
      <c r="AB344" s="124">
        <v>1.9193857965451055E-3</v>
      </c>
      <c r="AC344" s="58" t="s">
        <v>36</v>
      </c>
      <c r="AD344" s="58" t="s">
        <v>36</v>
      </c>
      <c r="AE344" s="277"/>
    </row>
    <row r="345" spans="1:31" x14ac:dyDescent="0.2">
      <c r="A345" s="120" t="s">
        <v>764</v>
      </c>
      <c r="B345" s="120">
        <v>1</v>
      </c>
      <c r="C345" s="120">
        <v>206393561</v>
      </c>
      <c r="D345" s="120">
        <v>206393561</v>
      </c>
      <c r="E345" s="120" t="s">
        <v>130</v>
      </c>
      <c r="F345" s="120" t="s">
        <v>3108</v>
      </c>
      <c r="G345" s="120" t="s">
        <v>3109</v>
      </c>
      <c r="H345" s="120" t="s">
        <v>86</v>
      </c>
      <c r="I345" s="122" t="s">
        <v>19932</v>
      </c>
      <c r="J345" s="122" t="s">
        <v>40</v>
      </c>
      <c r="K345" s="122" t="s">
        <v>4152</v>
      </c>
      <c r="L345" s="122" t="s">
        <v>3825</v>
      </c>
      <c r="M345" s="122" t="s">
        <v>3880</v>
      </c>
      <c r="N345" s="122" t="s">
        <v>3157</v>
      </c>
      <c r="O345" s="122" t="s">
        <v>3158</v>
      </c>
      <c r="P345" s="120" t="s">
        <v>19934</v>
      </c>
      <c r="Q345" s="120">
        <v>1</v>
      </c>
      <c r="R345" s="120" t="s">
        <v>40</v>
      </c>
      <c r="S345" s="120" t="s">
        <v>40</v>
      </c>
      <c r="T345" s="120" t="s">
        <v>40</v>
      </c>
      <c r="U345" s="124">
        <v>0.12783800000000001</v>
      </c>
      <c r="V345" s="127">
        <v>4</v>
      </c>
      <c r="W345" s="127">
        <v>1665</v>
      </c>
      <c r="X345" s="124">
        <v>2.4024024024024023E-3</v>
      </c>
      <c r="Y345" s="124">
        <v>0.119681</v>
      </c>
      <c r="Z345" s="127">
        <v>1</v>
      </c>
      <c r="AA345" s="127">
        <v>2605</v>
      </c>
      <c r="AB345" s="124">
        <v>3.8387715930902113E-4</v>
      </c>
      <c r="AC345" s="58" t="s">
        <v>36</v>
      </c>
      <c r="AD345" s="58" t="s">
        <v>36</v>
      </c>
      <c r="AE345" s="277"/>
    </row>
    <row r="346" spans="1:31" x14ac:dyDescent="0.2">
      <c r="A346" s="120" t="s">
        <v>764</v>
      </c>
      <c r="B346" s="120">
        <v>1</v>
      </c>
      <c r="C346" s="120">
        <v>206393562</v>
      </c>
      <c r="D346" s="120">
        <v>206393562</v>
      </c>
      <c r="E346" s="120" t="s">
        <v>121</v>
      </c>
      <c r="F346" s="120" t="s">
        <v>3101</v>
      </c>
      <c r="G346" s="120" t="s">
        <v>3102</v>
      </c>
      <c r="H346" s="120" t="s">
        <v>86</v>
      </c>
      <c r="I346" s="122" t="s">
        <v>19932</v>
      </c>
      <c r="J346" s="122" t="s">
        <v>40</v>
      </c>
      <c r="K346" s="122" t="s">
        <v>4534</v>
      </c>
      <c r="L346" s="122" t="s">
        <v>5529</v>
      </c>
      <c r="M346" s="122" t="s">
        <v>3880</v>
      </c>
      <c r="N346" s="122" t="s">
        <v>130</v>
      </c>
      <c r="O346" s="122" t="s">
        <v>3155</v>
      </c>
      <c r="P346" s="120" t="s">
        <v>19935</v>
      </c>
      <c r="Q346" s="120">
        <v>1</v>
      </c>
      <c r="R346" s="120" t="s">
        <v>40</v>
      </c>
      <c r="S346" s="120" t="s">
        <v>40</v>
      </c>
      <c r="T346" s="120" t="s">
        <v>40</v>
      </c>
      <c r="U346" s="124">
        <v>0.14130400000000001</v>
      </c>
      <c r="V346" s="127">
        <v>1</v>
      </c>
      <c r="W346" s="127">
        <v>1665</v>
      </c>
      <c r="X346" s="124">
        <v>6.0060060060060057E-4</v>
      </c>
      <c r="Y346" s="124">
        <v>0.12515000000000001</v>
      </c>
      <c r="Z346" s="127">
        <v>3</v>
      </c>
      <c r="AA346" s="127">
        <v>2605</v>
      </c>
      <c r="AB346" s="124">
        <v>1.1516314779270633E-3</v>
      </c>
      <c r="AC346" s="58" t="s">
        <v>36</v>
      </c>
      <c r="AD346" s="58" t="s">
        <v>36</v>
      </c>
      <c r="AE346" s="277"/>
    </row>
    <row r="347" spans="1:31" x14ac:dyDescent="0.2">
      <c r="A347" s="120" t="s">
        <v>764</v>
      </c>
      <c r="B347" s="120">
        <v>1</v>
      </c>
      <c r="C347" s="120">
        <v>206393565</v>
      </c>
      <c r="D347" s="120">
        <v>206393565</v>
      </c>
      <c r="E347" s="120" t="s">
        <v>130</v>
      </c>
      <c r="F347" s="120" t="s">
        <v>3108</v>
      </c>
      <c r="G347" s="120" t="s">
        <v>3109</v>
      </c>
      <c r="H347" s="120" t="s">
        <v>86</v>
      </c>
      <c r="I347" s="122" t="s">
        <v>19932</v>
      </c>
      <c r="J347" s="122" t="s">
        <v>40</v>
      </c>
      <c r="K347" s="122" t="s">
        <v>3781</v>
      </c>
      <c r="L347" s="122" t="s">
        <v>3823</v>
      </c>
      <c r="M347" s="122" t="s">
        <v>4009</v>
      </c>
      <c r="N347" s="122" t="s">
        <v>4094</v>
      </c>
      <c r="O347" s="122" t="s">
        <v>4162</v>
      </c>
      <c r="P347" s="120" t="s">
        <v>19936</v>
      </c>
      <c r="Q347" s="120">
        <v>1</v>
      </c>
      <c r="R347" s="120" t="s">
        <v>40</v>
      </c>
      <c r="S347" s="120" t="s">
        <v>40</v>
      </c>
      <c r="T347" s="120" t="s">
        <v>40</v>
      </c>
      <c r="U347" s="124">
        <v>0.125333</v>
      </c>
      <c r="V347" s="127">
        <v>3</v>
      </c>
      <c r="W347" s="127">
        <v>1665</v>
      </c>
      <c r="X347" s="124">
        <v>1.8018018018018018E-3</v>
      </c>
      <c r="Y347" s="124">
        <v>0.119795</v>
      </c>
      <c r="Z347" s="127">
        <v>6</v>
      </c>
      <c r="AA347" s="127">
        <v>2605</v>
      </c>
      <c r="AB347" s="124">
        <v>2.3032629558541267E-3</v>
      </c>
      <c r="AC347" s="58" t="s">
        <v>36</v>
      </c>
      <c r="AD347" s="58" t="s">
        <v>36</v>
      </c>
      <c r="AE347" s="277"/>
    </row>
    <row r="348" spans="1:31" x14ac:dyDescent="0.2">
      <c r="A348" s="120" t="s">
        <v>764</v>
      </c>
      <c r="B348" s="120">
        <v>1</v>
      </c>
      <c r="C348" s="120">
        <v>206393580</v>
      </c>
      <c r="D348" s="120">
        <v>206393580</v>
      </c>
      <c r="E348" s="120" t="s">
        <v>130</v>
      </c>
      <c r="F348" s="120" t="s">
        <v>3101</v>
      </c>
      <c r="G348" s="120" t="s">
        <v>3102</v>
      </c>
      <c r="H348" s="120" t="s">
        <v>86</v>
      </c>
      <c r="I348" s="122" t="s">
        <v>19932</v>
      </c>
      <c r="J348" s="122" t="s">
        <v>40</v>
      </c>
      <c r="K348" s="122" t="s">
        <v>10250</v>
      </c>
      <c r="L348" s="122" t="s">
        <v>5076</v>
      </c>
      <c r="M348" s="122" t="s">
        <v>535</v>
      </c>
      <c r="N348" s="122" t="s">
        <v>121</v>
      </c>
      <c r="O348" s="122" t="s">
        <v>4466</v>
      </c>
      <c r="P348" s="120" t="s">
        <v>19937</v>
      </c>
      <c r="Q348" s="120">
        <v>1</v>
      </c>
      <c r="R348" s="120" t="s">
        <v>40</v>
      </c>
      <c r="S348" s="120" t="s">
        <v>40</v>
      </c>
      <c r="T348" s="120" t="s">
        <v>40</v>
      </c>
      <c r="U348" s="124">
        <v>0.14319499999999999</v>
      </c>
      <c r="V348" s="127">
        <v>6</v>
      </c>
      <c r="W348" s="127">
        <v>1665</v>
      </c>
      <c r="X348" s="124">
        <v>3.6036036036036037E-3</v>
      </c>
      <c r="Y348" s="124">
        <v>0.133101</v>
      </c>
      <c r="Z348" s="127">
        <v>8</v>
      </c>
      <c r="AA348" s="127">
        <v>2605</v>
      </c>
      <c r="AB348" s="124">
        <v>3.0710172744721691E-3</v>
      </c>
      <c r="AC348" s="58" t="s">
        <v>36</v>
      </c>
      <c r="AD348" s="58" t="s">
        <v>36</v>
      </c>
      <c r="AE348" s="277"/>
    </row>
    <row r="349" spans="1:31" x14ac:dyDescent="0.2">
      <c r="A349" s="120" t="s">
        <v>764</v>
      </c>
      <c r="B349" s="120">
        <v>1</v>
      </c>
      <c r="C349" s="120">
        <v>206393583</v>
      </c>
      <c r="D349" s="120">
        <v>206393583</v>
      </c>
      <c r="E349" s="120" t="s">
        <v>130</v>
      </c>
      <c r="F349" s="120" t="s">
        <v>3101</v>
      </c>
      <c r="G349" s="120" t="s">
        <v>3102</v>
      </c>
      <c r="H349" s="120" t="s">
        <v>86</v>
      </c>
      <c r="I349" s="122" t="s">
        <v>19932</v>
      </c>
      <c r="J349" s="122" t="s">
        <v>40</v>
      </c>
      <c r="K349" s="122" t="s">
        <v>5018</v>
      </c>
      <c r="L349" s="122" t="s">
        <v>5083</v>
      </c>
      <c r="M349" s="122" t="s">
        <v>5080</v>
      </c>
      <c r="N349" s="122" t="s">
        <v>3136</v>
      </c>
      <c r="O349" s="122" t="s">
        <v>3872</v>
      </c>
      <c r="P349" s="120" t="s">
        <v>19938</v>
      </c>
      <c r="Q349" s="120">
        <v>1</v>
      </c>
      <c r="R349" s="120" t="s">
        <v>40</v>
      </c>
      <c r="S349" s="120" t="s">
        <v>40</v>
      </c>
      <c r="T349" s="120" t="s">
        <v>40</v>
      </c>
      <c r="U349" s="124">
        <v>0.121887</v>
      </c>
      <c r="V349" s="127">
        <v>10</v>
      </c>
      <c r="W349" s="127">
        <v>1665</v>
      </c>
      <c r="X349" s="124">
        <v>6.006006006006006E-3</v>
      </c>
      <c r="Y349" s="124">
        <v>0.124972</v>
      </c>
      <c r="Z349" s="127">
        <v>23</v>
      </c>
      <c r="AA349" s="127">
        <v>2605</v>
      </c>
      <c r="AB349" s="124">
        <v>8.8291746641074864E-3</v>
      </c>
      <c r="AC349" s="58" t="s">
        <v>36</v>
      </c>
      <c r="AD349" s="58" t="s">
        <v>36</v>
      </c>
      <c r="AE349" s="277"/>
    </row>
    <row r="350" spans="1:31" x14ac:dyDescent="0.2">
      <c r="A350" s="120" t="s">
        <v>764</v>
      </c>
      <c r="B350" s="120">
        <v>1</v>
      </c>
      <c r="C350" s="120">
        <v>206393589</v>
      </c>
      <c r="D350" s="120">
        <v>206393589</v>
      </c>
      <c r="E350" s="120" t="s">
        <v>130</v>
      </c>
      <c r="F350" s="120" t="s">
        <v>3101</v>
      </c>
      <c r="G350" s="120" t="s">
        <v>3102</v>
      </c>
      <c r="H350" s="120" t="s">
        <v>86</v>
      </c>
      <c r="I350" s="122" t="s">
        <v>19932</v>
      </c>
      <c r="J350" s="122" t="s">
        <v>40</v>
      </c>
      <c r="K350" s="122" t="s">
        <v>19939</v>
      </c>
      <c r="L350" s="122" t="s">
        <v>3574</v>
      </c>
      <c r="M350" s="122" t="s">
        <v>3984</v>
      </c>
      <c r="N350" s="122" t="s">
        <v>121</v>
      </c>
      <c r="O350" s="122" t="s">
        <v>4466</v>
      </c>
      <c r="P350" s="120" t="s">
        <v>19940</v>
      </c>
      <c r="Q350" s="120">
        <v>1</v>
      </c>
      <c r="R350" s="120" t="s">
        <v>40</v>
      </c>
      <c r="S350" s="120" t="s">
        <v>40</v>
      </c>
      <c r="T350" s="120" t="s">
        <v>40</v>
      </c>
      <c r="U350" s="124">
        <v>0.14018700000000001</v>
      </c>
      <c r="V350" s="127">
        <v>1</v>
      </c>
      <c r="W350" s="127">
        <v>1665</v>
      </c>
      <c r="X350" s="124">
        <v>6.0060060060060057E-4</v>
      </c>
      <c r="Y350" s="124">
        <v>0.142322</v>
      </c>
      <c r="Z350" s="127">
        <v>2</v>
      </c>
      <c r="AA350" s="127">
        <v>2605</v>
      </c>
      <c r="AB350" s="124">
        <v>7.6775431861804226E-4</v>
      </c>
      <c r="AC350" s="58" t="s">
        <v>36</v>
      </c>
      <c r="AD350" s="58" t="s">
        <v>36</v>
      </c>
      <c r="AE350" s="277"/>
    </row>
    <row r="351" spans="1:31" x14ac:dyDescent="0.2">
      <c r="A351" s="120" t="s">
        <v>764</v>
      </c>
      <c r="B351" s="120">
        <v>1</v>
      </c>
      <c r="C351" s="120">
        <v>206393590</v>
      </c>
      <c r="D351" s="120">
        <v>206393590</v>
      </c>
      <c r="E351" s="120" t="s">
        <v>130</v>
      </c>
      <c r="F351" s="120" t="s">
        <v>3108</v>
      </c>
      <c r="G351" s="120" t="s">
        <v>3109</v>
      </c>
      <c r="H351" s="120" t="s">
        <v>86</v>
      </c>
      <c r="I351" s="122" t="s">
        <v>19932</v>
      </c>
      <c r="J351" s="122" t="s">
        <v>40</v>
      </c>
      <c r="K351" s="122" t="s">
        <v>3555</v>
      </c>
      <c r="L351" s="122" t="s">
        <v>3422</v>
      </c>
      <c r="M351" s="122" t="s">
        <v>3792</v>
      </c>
      <c r="N351" s="122" t="s">
        <v>3177</v>
      </c>
      <c r="O351" s="122" t="s">
        <v>3178</v>
      </c>
      <c r="P351" s="120" t="s">
        <v>19941</v>
      </c>
      <c r="Q351" s="120">
        <v>1</v>
      </c>
      <c r="R351" s="120" t="s">
        <v>40</v>
      </c>
      <c r="S351" s="120" t="s">
        <v>40</v>
      </c>
      <c r="T351" s="120" t="s">
        <v>40</v>
      </c>
      <c r="U351" s="124">
        <v>0.13009899999999999</v>
      </c>
      <c r="V351" s="127">
        <v>6</v>
      </c>
      <c r="W351" s="127">
        <v>1665</v>
      </c>
      <c r="X351" s="124">
        <v>3.6036036036036037E-3</v>
      </c>
      <c r="Y351" s="124">
        <v>9.6618399999999993E-2</v>
      </c>
      <c r="Z351" s="127">
        <v>1</v>
      </c>
      <c r="AA351" s="127">
        <v>2605</v>
      </c>
      <c r="AB351" s="124">
        <v>3.8387715930902113E-4</v>
      </c>
      <c r="AC351" s="58" t="s">
        <v>36</v>
      </c>
      <c r="AD351" s="58" t="s">
        <v>36</v>
      </c>
      <c r="AE351" s="277"/>
    </row>
    <row r="352" spans="1:31" x14ac:dyDescent="0.2">
      <c r="A352" s="120" t="s">
        <v>764</v>
      </c>
      <c r="B352" s="120">
        <v>1</v>
      </c>
      <c r="C352" s="120">
        <v>206393591</v>
      </c>
      <c r="D352" s="120">
        <v>206393591</v>
      </c>
      <c r="E352" s="120" t="s">
        <v>121</v>
      </c>
      <c r="F352" s="120" t="s">
        <v>3108</v>
      </c>
      <c r="G352" s="120" t="s">
        <v>3109</v>
      </c>
      <c r="H352" s="120" t="s">
        <v>86</v>
      </c>
      <c r="I352" s="122" t="s">
        <v>19932</v>
      </c>
      <c r="J352" s="122" t="s">
        <v>40</v>
      </c>
      <c r="K352" s="122" t="s">
        <v>5087</v>
      </c>
      <c r="L352" s="122" t="s">
        <v>4122</v>
      </c>
      <c r="M352" s="122" t="s">
        <v>3792</v>
      </c>
      <c r="N352" s="122" t="s">
        <v>3112</v>
      </c>
      <c r="O352" s="122" t="s">
        <v>3140</v>
      </c>
      <c r="P352" s="120" t="s">
        <v>19942</v>
      </c>
      <c r="Q352" s="120">
        <v>1</v>
      </c>
      <c r="R352" s="120" t="s">
        <v>40</v>
      </c>
      <c r="S352" s="120" t="s">
        <v>40</v>
      </c>
      <c r="T352" s="120" t="s">
        <v>40</v>
      </c>
      <c r="U352" s="124">
        <v>0.27183600000000002</v>
      </c>
      <c r="V352" s="127">
        <v>1268</v>
      </c>
      <c r="W352" s="127">
        <v>1665</v>
      </c>
      <c r="X352" s="124">
        <v>0.76156156156156152</v>
      </c>
      <c r="Y352" s="124">
        <v>0.27674599999999999</v>
      </c>
      <c r="Z352" s="127">
        <v>2343</v>
      </c>
      <c r="AA352" s="127">
        <v>2605</v>
      </c>
      <c r="AB352" s="124">
        <v>0.89942418426103643</v>
      </c>
      <c r="AC352" s="58" t="s">
        <v>36</v>
      </c>
      <c r="AD352" s="58" t="s">
        <v>36</v>
      </c>
      <c r="AE352" s="277"/>
    </row>
    <row r="353" spans="1:31" x14ac:dyDescent="0.2">
      <c r="A353" s="120" t="s">
        <v>764</v>
      </c>
      <c r="B353" s="120">
        <v>1</v>
      </c>
      <c r="C353" s="120">
        <v>206393596</v>
      </c>
      <c r="D353" s="120">
        <v>206393596</v>
      </c>
      <c r="E353" s="120" t="s">
        <v>121</v>
      </c>
      <c r="F353" s="120" t="s">
        <v>3108</v>
      </c>
      <c r="G353" s="120" t="s">
        <v>3109</v>
      </c>
      <c r="H353" s="120" t="s">
        <v>86</v>
      </c>
      <c r="I353" s="122" t="s">
        <v>19932</v>
      </c>
      <c r="J353" s="122" t="s">
        <v>40</v>
      </c>
      <c r="K353" s="122" t="s">
        <v>5021</v>
      </c>
      <c r="L353" s="122" t="s">
        <v>3572</v>
      </c>
      <c r="M353" s="122" t="s">
        <v>3786</v>
      </c>
      <c r="N353" s="122" t="s">
        <v>3141</v>
      </c>
      <c r="O353" s="122" t="s">
        <v>3371</v>
      </c>
      <c r="P353" s="120" t="s">
        <v>40</v>
      </c>
      <c r="Q353" s="120">
        <v>1</v>
      </c>
      <c r="R353" s="120" t="s">
        <v>40</v>
      </c>
      <c r="S353" s="120" t="s">
        <v>40</v>
      </c>
      <c r="T353" s="120" t="s">
        <v>40</v>
      </c>
      <c r="U353" s="124">
        <v>5.5555599999999997E-2</v>
      </c>
      <c r="V353" s="127">
        <v>1</v>
      </c>
      <c r="W353" s="127">
        <v>1665</v>
      </c>
      <c r="X353" s="124">
        <v>6.0060060060060057E-4</v>
      </c>
      <c r="Y353" s="124">
        <v>0.122449</v>
      </c>
      <c r="Z353" s="127">
        <v>1</v>
      </c>
      <c r="AA353" s="127">
        <v>2605</v>
      </c>
      <c r="AB353" s="124">
        <v>3.8387715930902113E-4</v>
      </c>
      <c r="AC353" s="58" t="s">
        <v>36</v>
      </c>
      <c r="AD353" s="58" t="s">
        <v>36</v>
      </c>
      <c r="AE353" s="277"/>
    </row>
    <row r="354" spans="1:31" x14ac:dyDescent="0.2">
      <c r="A354" s="120" t="s">
        <v>764</v>
      </c>
      <c r="B354" s="120">
        <v>1</v>
      </c>
      <c r="C354" s="120">
        <v>206393646</v>
      </c>
      <c r="D354" s="120">
        <v>206393646</v>
      </c>
      <c r="E354" s="120" t="s">
        <v>130</v>
      </c>
      <c r="F354" s="120" t="s">
        <v>3101</v>
      </c>
      <c r="G354" s="120" t="s">
        <v>3102</v>
      </c>
      <c r="H354" s="120" t="s">
        <v>86</v>
      </c>
      <c r="I354" s="122" t="s">
        <v>19932</v>
      </c>
      <c r="J354" s="122" t="s">
        <v>40</v>
      </c>
      <c r="K354" s="122" t="s">
        <v>4157</v>
      </c>
      <c r="L354" s="122" t="s">
        <v>6246</v>
      </c>
      <c r="M354" s="122" t="s">
        <v>813</v>
      </c>
      <c r="N354" s="122" t="s">
        <v>3410</v>
      </c>
      <c r="O354" s="122" t="s">
        <v>3411</v>
      </c>
      <c r="P354" s="120" t="s">
        <v>40</v>
      </c>
      <c r="Q354" s="120">
        <v>1</v>
      </c>
      <c r="R354" s="120" t="s">
        <v>40</v>
      </c>
      <c r="S354" s="120" t="s">
        <v>40</v>
      </c>
      <c r="T354" s="120" t="s">
        <v>40</v>
      </c>
      <c r="U354" s="124">
        <v>0</v>
      </c>
      <c r="V354" s="127">
        <v>0</v>
      </c>
      <c r="W354" s="127">
        <v>1690</v>
      </c>
      <c r="X354" s="124">
        <v>0</v>
      </c>
      <c r="Y354" s="124">
        <v>0.15078</v>
      </c>
      <c r="Z354" s="127">
        <v>1</v>
      </c>
      <c r="AA354" s="127">
        <v>2614</v>
      </c>
      <c r="AB354" s="124">
        <v>3.8255547054322876E-4</v>
      </c>
      <c r="AC354" s="58" t="s">
        <v>36</v>
      </c>
      <c r="AD354" s="58" t="s">
        <v>36</v>
      </c>
      <c r="AE354" s="277"/>
    </row>
    <row r="355" spans="1:31" x14ac:dyDescent="0.2">
      <c r="A355" s="120" t="s">
        <v>764</v>
      </c>
      <c r="B355" s="120">
        <v>1</v>
      </c>
      <c r="C355" s="120">
        <v>206393651</v>
      </c>
      <c r="D355" s="120">
        <v>206393651</v>
      </c>
      <c r="E355" s="120" t="s">
        <v>130</v>
      </c>
      <c r="F355" s="120" t="s">
        <v>3108</v>
      </c>
      <c r="G355" s="120" t="s">
        <v>3109</v>
      </c>
      <c r="H355" s="120" t="s">
        <v>86</v>
      </c>
      <c r="I355" s="122" t="s">
        <v>19932</v>
      </c>
      <c r="J355" s="122" t="s">
        <v>40</v>
      </c>
      <c r="K355" s="122" t="s">
        <v>3540</v>
      </c>
      <c r="L355" s="122" t="s">
        <v>19939</v>
      </c>
      <c r="M355" s="122" t="s">
        <v>5695</v>
      </c>
      <c r="N355" s="122" t="s">
        <v>3482</v>
      </c>
      <c r="O355" s="122" t="s">
        <v>19943</v>
      </c>
      <c r="P355" s="120" t="s">
        <v>19944</v>
      </c>
      <c r="Q355" s="120">
        <v>1</v>
      </c>
      <c r="R355" s="120" t="s">
        <v>40</v>
      </c>
      <c r="S355" s="120" t="s">
        <v>40</v>
      </c>
      <c r="T355" s="120" t="s">
        <v>40</v>
      </c>
      <c r="U355" s="124">
        <v>0</v>
      </c>
      <c r="V355" s="127">
        <v>0</v>
      </c>
      <c r="W355" s="127">
        <v>1690</v>
      </c>
      <c r="X355" s="124">
        <v>0</v>
      </c>
      <c r="Y355" s="124">
        <v>0.12743599999999999</v>
      </c>
      <c r="Z355" s="127">
        <v>1</v>
      </c>
      <c r="AA355" s="127">
        <v>2614</v>
      </c>
      <c r="AB355" s="124">
        <v>3.8255547054322876E-4</v>
      </c>
      <c r="AC355" s="58" t="s">
        <v>36</v>
      </c>
      <c r="AD355" s="58" t="s">
        <v>36</v>
      </c>
      <c r="AE355" s="277"/>
    </row>
    <row r="356" spans="1:31" x14ac:dyDescent="0.2">
      <c r="A356" s="120" t="s">
        <v>764</v>
      </c>
      <c r="B356" s="120">
        <v>1</v>
      </c>
      <c r="C356" s="120">
        <v>206393658</v>
      </c>
      <c r="D356" s="120">
        <v>206393658</v>
      </c>
      <c r="E356" s="120" t="s">
        <v>127</v>
      </c>
      <c r="F356" s="120" t="s">
        <v>3101</v>
      </c>
      <c r="G356" s="120" t="s">
        <v>3102</v>
      </c>
      <c r="H356" s="120" t="s">
        <v>86</v>
      </c>
      <c r="I356" s="122" t="s">
        <v>19932</v>
      </c>
      <c r="J356" s="122" t="s">
        <v>40</v>
      </c>
      <c r="K356" s="122" t="s">
        <v>4515</v>
      </c>
      <c r="L356" s="122" t="s">
        <v>5021</v>
      </c>
      <c r="M356" s="122" t="s">
        <v>3638</v>
      </c>
      <c r="N356" s="122" t="s">
        <v>3126</v>
      </c>
      <c r="O356" s="122" t="s">
        <v>5940</v>
      </c>
      <c r="P356" s="120" t="s">
        <v>40</v>
      </c>
      <c r="Q356" s="120">
        <v>1</v>
      </c>
      <c r="R356" s="120" t="s">
        <v>40</v>
      </c>
      <c r="S356" s="120" t="s">
        <v>40</v>
      </c>
      <c r="T356" s="120" t="s">
        <v>40</v>
      </c>
      <c r="U356" s="124">
        <v>0</v>
      </c>
      <c r="V356" s="127">
        <v>0</v>
      </c>
      <c r="W356" s="127">
        <v>1690</v>
      </c>
      <c r="X356" s="124">
        <v>0</v>
      </c>
      <c r="Y356" s="124">
        <v>0.123441</v>
      </c>
      <c r="Z356" s="127">
        <v>1</v>
      </c>
      <c r="AA356" s="127">
        <v>2614</v>
      </c>
      <c r="AB356" s="124">
        <v>3.8255547054322876E-4</v>
      </c>
      <c r="AC356" s="58" t="s">
        <v>36</v>
      </c>
      <c r="AD356" s="58" t="s">
        <v>36</v>
      </c>
      <c r="AE356" s="277"/>
    </row>
    <row r="357" spans="1:31" x14ac:dyDescent="0.2">
      <c r="A357" s="120" t="s">
        <v>764</v>
      </c>
      <c r="B357" s="120">
        <v>1</v>
      </c>
      <c r="C357" s="120">
        <v>206401424</v>
      </c>
      <c r="D357" s="120">
        <v>206401424</v>
      </c>
      <c r="E357" s="120" t="s">
        <v>127</v>
      </c>
      <c r="F357" s="120" t="s">
        <v>3108</v>
      </c>
      <c r="G357" s="120" t="s">
        <v>3109</v>
      </c>
      <c r="H357" s="120" t="s">
        <v>86</v>
      </c>
      <c r="I357" s="122" t="s">
        <v>769</v>
      </c>
      <c r="J357" s="122" t="s">
        <v>40</v>
      </c>
      <c r="K357" s="122" t="s">
        <v>4168</v>
      </c>
      <c r="L357" s="122" t="s">
        <v>4151</v>
      </c>
      <c r="M357" s="122" t="s">
        <v>4250</v>
      </c>
      <c r="N357" s="122" t="s">
        <v>3654</v>
      </c>
      <c r="O357" s="122" t="s">
        <v>3655</v>
      </c>
      <c r="P357" s="120" t="s">
        <v>40</v>
      </c>
      <c r="Q357" s="120">
        <v>1</v>
      </c>
      <c r="R357" s="120" t="s">
        <v>40</v>
      </c>
      <c r="S357" s="120" t="s">
        <v>40</v>
      </c>
      <c r="T357" s="120" t="s">
        <v>40</v>
      </c>
      <c r="U357" s="124">
        <v>0.112069</v>
      </c>
      <c r="V357" s="127">
        <v>1</v>
      </c>
      <c r="W357" s="127">
        <v>1681</v>
      </c>
      <c r="X357" s="124">
        <v>5.9488399762046404E-4</v>
      </c>
      <c r="Y357" s="124">
        <v>0</v>
      </c>
      <c r="Z357" s="127">
        <v>0</v>
      </c>
      <c r="AA357" s="127">
        <v>2612</v>
      </c>
      <c r="AB357" s="124">
        <v>0</v>
      </c>
      <c r="AC357" s="58" t="s">
        <v>36</v>
      </c>
      <c r="AD357" s="58" t="s">
        <v>36</v>
      </c>
      <c r="AE357" s="277"/>
    </row>
    <row r="358" spans="1:31" x14ac:dyDescent="0.2">
      <c r="A358" s="120" t="s">
        <v>764</v>
      </c>
      <c r="B358" s="120">
        <v>1</v>
      </c>
      <c r="C358" s="120">
        <v>206401449</v>
      </c>
      <c r="D358" s="120">
        <v>206401449</v>
      </c>
      <c r="E358" s="120" t="s">
        <v>121</v>
      </c>
      <c r="F358" s="120" t="s">
        <v>3108</v>
      </c>
      <c r="G358" s="120" t="s">
        <v>3109</v>
      </c>
      <c r="H358" s="120" t="s">
        <v>86</v>
      </c>
      <c r="I358" s="122" t="s">
        <v>769</v>
      </c>
      <c r="J358" s="122" t="s">
        <v>40</v>
      </c>
      <c r="K358" s="122" t="s">
        <v>5028</v>
      </c>
      <c r="L358" s="122" t="s">
        <v>9479</v>
      </c>
      <c r="M358" s="122" t="s">
        <v>5685</v>
      </c>
      <c r="N358" s="122" t="s">
        <v>4004</v>
      </c>
      <c r="O358" s="122" t="s">
        <v>4005</v>
      </c>
      <c r="P358" s="120" t="s">
        <v>40</v>
      </c>
      <c r="Q358" s="120">
        <v>1</v>
      </c>
      <c r="R358" s="120" t="s">
        <v>40</v>
      </c>
      <c r="S358" s="120" t="s">
        <v>40</v>
      </c>
      <c r="T358" s="120" t="s">
        <v>40</v>
      </c>
      <c r="U358" s="124">
        <v>0.131657</v>
      </c>
      <c r="V358" s="127">
        <v>1</v>
      </c>
      <c r="W358" s="127">
        <v>1681</v>
      </c>
      <c r="X358" s="124">
        <v>5.9488399762046404E-4</v>
      </c>
      <c r="Y358" s="124">
        <v>0.12418800000000001</v>
      </c>
      <c r="Z358" s="127">
        <v>2</v>
      </c>
      <c r="AA358" s="127">
        <v>2612</v>
      </c>
      <c r="AB358" s="124">
        <v>7.6569678407350692E-4</v>
      </c>
      <c r="AC358" s="58" t="s">
        <v>36</v>
      </c>
      <c r="AD358" s="58" t="s">
        <v>36</v>
      </c>
      <c r="AE358" s="277"/>
    </row>
    <row r="359" spans="1:31" x14ac:dyDescent="0.2">
      <c r="A359" s="120" t="s">
        <v>764</v>
      </c>
      <c r="B359" s="120">
        <v>1</v>
      </c>
      <c r="C359" s="120">
        <v>206401483</v>
      </c>
      <c r="D359" s="120">
        <v>206401483</v>
      </c>
      <c r="E359" s="120" t="s">
        <v>127</v>
      </c>
      <c r="F359" s="120" t="s">
        <v>3101</v>
      </c>
      <c r="G359" s="120" t="s">
        <v>3102</v>
      </c>
      <c r="H359" s="120" t="s">
        <v>86</v>
      </c>
      <c r="I359" s="122" t="s">
        <v>769</v>
      </c>
      <c r="J359" s="122" t="s">
        <v>40</v>
      </c>
      <c r="K359" s="122" t="s">
        <v>5933</v>
      </c>
      <c r="L359" s="122" t="s">
        <v>4510</v>
      </c>
      <c r="M359" s="122" t="s">
        <v>4729</v>
      </c>
      <c r="N359" s="122" t="s">
        <v>121</v>
      </c>
      <c r="O359" s="122" t="s">
        <v>19945</v>
      </c>
      <c r="P359" s="120" t="s">
        <v>19946</v>
      </c>
      <c r="Q359" s="120">
        <v>1</v>
      </c>
      <c r="R359" s="120" t="s">
        <v>40</v>
      </c>
      <c r="S359" s="120" t="s">
        <v>40</v>
      </c>
      <c r="T359" s="120" t="s">
        <v>40</v>
      </c>
      <c r="U359" s="124">
        <v>0.131466</v>
      </c>
      <c r="V359" s="127">
        <v>5</v>
      </c>
      <c r="W359" s="127">
        <v>1681</v>
      </c>
      <c r="X359" s="124">
        <v>2.9744199881023199E-3</v>
      </c>
      <c r="Y359" s="124">
        <v>0.12620100000000001</v>
      </c>
      <c r="Z359" s="127">
        <v>10</v>
      </c>
      <c r="AA359" s="127">
        <v>2612</v>
      </c>
      <c r="AB359" s="124">
        <v>3.8284839203675345E-3</v>
      </c>
      <c r="AC359" s="58" t="s">
        <v>36</v>
      </c>
      <c r="AD359" s="58" t="s">
        <v>36</v>
      </c>
      <c r="AE359" s="277"/>
    </row>
    <row r="360" spans="1:31" x14ac:dyDescent="0.2">
      <c r="A360" s="120" t="s">
        <v>764</v>
      </c>
      <c r="B360" s="120">
        <v>1</v>
      </c>
      <c r="C360" s="120">
        <v>206401486</v>
      </c>
      <c r="D360" s="120">
        <v>206401486</v>
      </c>
      <c r="E360" s="120" t="s">
        <v>121</v>
      </c>
      <c r="F360" s="120" t="s">
        <v>3101</v>
      </c>
      <c r="G360" s="120" t="s">
        <v>3102</v>
      </c>
      <c r="H360" s="120" t="s">
        <v>86</v>
      </c>
      <c r="I360" s="122" t="s">
        <v>769</v>
      </c>
      <c r="J360" s="122" t="s">
        <v>40</v>
      </c>
      <c r="K360" s="122" t="s">
        <v>4671</v>
      </c>
      <c r="L360" s="122" t="s">
        <v>4168</v>
      </c>
      <c r="M360" s="122" t="s">
        <v>4169</v>
      </c>
      <c r="N360" s="122" t="s">
        <v>3207</v>
      </c>
      <c r="O360" s="122" t="s">
        <v>3208</v>
      </c>
      <c r="P360" s="120" t="s">
        <v>40</v>
      </c>
      <c r="Q360" s="120">
        <v>1</v>
      </c>
      <c r="R360" s="120" t="s">
        <v>40</v>
      </c>
      <c r="S360" s="120" t="s">
        <v>40</v>
      </c>
      <c r="T360" s="120" t="s">
        <v>40</v>
      </c>
      <c r="U360" s="124">
        <v>0</v>
      </c>
      <c r="V360" s="127">
        <v>0</v>
      </c>
      <c r="W360" s="127">
        <v>1681</v>
      </c>
      <c r="X360" s="124">
        <v>0</v>
      </c>
      <c r="Y360" s="124">
        <v>0.131188</v>
      </c>
      <c r="Z360" s="127">
        <v>1</v>
      </c>
      <c r="AA360" s="127">
        <v>2612</v>
      </c>
      <c r="AB360" s="124">
        <v>3.8284839203675346E-4</v>
      </c>
      <c r="AC360" s="58" t="s">
        <v>36</v>
      </c>
      <c r="AD360" s="58" t="s">
        <v>36</v>
      </c>
      <c r="AE360" s="277"/>
    </row>
    <row r="361" spans="1:31" x14ac:dyDescent="0.2">
      <c r="A361" s="120" t="s">
        <v>764</v>
      </c>
      <c r="B361" s="120">
        <v>1</v>
      </c>
      <c r="C361" s="120">
        <v>206401496</v>
      </c>
      <c r="D361" s="120">
        <v>206401496</v>
      </c>
      <c r="E361" s="120" t="s">
        <v>121</v>
      </c>
      <c r="F361" s="120" t="s">
        <v>3108</v>
      </c>
      <c r="G361" s="120" t="s">
        <v>3109</v>
      </c>
      <c r="H361" s="120" t="s">
        <v>86</v>
      </c>
      <c r="I361" s="122" t="s">
        <v>769</v>
      </c>
      <c r="J361" s="122" t="s">
        <v>40</v>
      </c>
      <c r="K361" s="122" t="s">
        <v>4675</v>
      </c>
      <c r="L361" s="122" t="s">
        <v>5168</v>
      </c>
      <c r="M361" s="122" t="s">
        <v>5102</v>
      </c>
      <c r="N361" s="122" t="s">
        <v>3141</v>
      </c>
      <c r="O361" s="122" t="s">
        <v>3142</v>
      </c>
      <c r="P361" s="120" t="s">
        <v>40</v>
      </c>
      <c r="Q361" s="120">
        <v>1</v>
      </c>
      <c r="R361" s="120" t="s">
        <v>40</v>
      </c>
      <c r="S361" s="120" t="s">
        <v>40</v>
      </c>
      <c r="T361" s="120" t="s">
        <v>40</v>
      </c>
      <c r="U361" s="124">
        <v>0.124183</v>
      </c>
      <c r="V361" s="127">
        <v>1</v>
      </c>
      <c r="W361" s="127">
        <v>1681</v>
      </c>
      <c r="X361" s="124">
        <v>5.9488399762046404E-4</v>
      </c>
      <c r="Y361" s="124">
        <v>0</v>
      </c>
      <c r="Z361" s="127">
        <v>0</v>
      </c>
      <c r="AA361" s="127">
        <v>2612</v>
      </c>
      <c r="AB361" s="124">
        <v>0</v>
      </c>
      <c r="AC361" s="58" t="s">
        <v>36</v>
      </c>
      <c r="AD361" s="58" t="s">
        <v>36</v>
      </c>
      <c r="AE361" s="277"/>
    </row>
    <row r="362" spans="1:31" x14ac:dyDescent="0.2">
      <c r="A362" s="120" t="s">
        <v>764</v>
      </c>
      <c r="B362" s="120">
        <v>1</v>
      </c>
      <c r="C362" s="120">
        <v>206401504</v>
      </c>
      <c r="D362" s="120">
        <v>206401504</v>
      </c>
      <c r="E362" s="120" t="s">
        <v>121</v>
      </c>
      <c r="F362" s="120" t="s">
        <v>3101</v>
      </c>
      <c r="G362" s="120" t="s">
        <v>3102</v>
      </c>
      <c r="H362" s="120" t="s">
        <v>86</v>
      </c>
      <c r="I362" s="122" t="s">
        <v>769</v>
      </c>
      <c r="J362" s="122" t="s">
        <v>40</v>
      </c>
      <c r="K362" s="122" t="s">
        <v>9596</v>
      </c>
      <c r="L362" s="122" t="s">
        <v>19947</v>
      </c>
      <c r="M362" s="122" t="s">
        <v>3775</v>
      </c>
      <c r="N362" s="122" t="s">
        <v>3107</v>
      </c>
      <c r="O362" s="122" t="s">
        <v>3989</v>
      </c>
      <c r="P362" s="120" t="s">
        <v>19948</v>
      </c>
      <c r="Q362" s="120">
        <v>1</v>
      </c>
      <c r="R362" s="120" t="s">
        <v>40</v>
      </c>
      <c r="S362" s="120" t="s">
        <v>40</v>
      </c>
      <c r="T362" s="120" t="s">
        <v>40</v>
      </c>
      <c r="U362" s="124">
        <v>0.117117</v>
      </c>
      <c r="V362" s="127">
        <v>1</v>
      </c>
      <c r="W362" s="127">
        <v>1681</v>
      </c>
      <c r="X362" s="124">
        <v>5.9488399762046404E-4</v>
      </c>
      <c r="Y362" s="124">
        <v>0.113445</v>
      </c>
      <c r="Z362" s="127">
        <v>1</v>
      </c>
      <c r="AA362" s="127">
        <v>2612</v>
      </c>
      <c r="AB362" s="124">
        <v>3.8284839203675346E-4</v>
      </c>
      <c r="AC362" s="58" t="s">
        <v>36</v>
      </c>
      <c r="AD362" s="58" t="s">
        <v>36</v>
      </c>
      <c r="AE362" s="277"/>
    </row>
    <row r="363" spans="1:31" x14ac:dyDescent="0.2">
      <c r="A363" s="120" t="s">
        <v>764</v>
      </c>
      <c r="B363" s="120">
        <v>1</v>
      </c>
      <c r="C363" s="120">
        <v>206401515</v>
      </c>
      <c r="D363" s="120">
        <v>206401515</v>
      </c>
      <c r="E363" s="120" t="s">
        <v>121</v>
      </c>
      <c r="F363" s="120" t="s">
        <v>3108</v>
      </c>
      <c r="G363" s="120" t="s">
        <v>3109</v>
      </c>
      <c r="H363" s="120" t="s">
        <v>86</v>
      </c>
      <c r="I363" s="122" t="s">
        <v>769</v>
      </c>
      <c r="J363" s="122" t="s">
        <v>40</v>
      </c>
      <c r="K363" s="122" t="s">
        <v>3503</v>
      </c>
      <c r="L363" s="122" t="s">
        <v>9608</v>
      </c>
      <c r="M363" s="122" t="s">
        <v>4244</v>
      </c>
      <c r="N363" s="122" t="s">
        <v>3423</v>
      </c>
      <c r="O363" s="122" t="s">
        <v>3803</v>
      </c>
      <c r="P363" s="120" t="s">
        <v>40</v>
      </c>
      <c r="Q363" s="120">
        <v>1</v>
      </c>
      <c r="R363" s="120" t="s">
        <v>40</v>
      </c>
      <c r="S363" s="120" t="s">
        <v>40</v>
      </c>
      <c r="T363" s="120" t="s">
        <v>40</v>
      </c>
      <c r="U363" s="124">
        <v>0</v>
      </c>
      <c r="V363" s="127">
        <v>0</v>
      </c>
      <c r="W363" s="127">
        <v>1681</v>
      </c>
      <c r="X363" s="124">
        <v>0</v>
      </c>
      <c r="Y363" s="124">
        <v>0.154667</v>
      </c>
      <c r="Z363" s="127">
        <v>1</v>
      </c>
      <c r="AA363" s="127">
        <v>2612</v>
      </c>
      <c r="AB363" s="124">
        <v>3.8284839203675346E-4</v>
      </c>
      <c r="AC363" s="58" t="s">
        <v>36</v>
      </c>
      <c r="AD363" s="58" t="s">
        <v>36</v>
      </c>
      <c r="AE363" s="277"/>
    </row>
    <row r="364" spans="1:31" x14ac:dyDescent="0.2">
      <c r="A364" s="120" t="s">
        <v>764</v>
      </c>
      <c r="B364" s="120">
        <v>1</v>
      </c>
      <c r="C364" s="120">
        <v>206401519</v>
      </c>
      <c r="D364" s="120">
        <v>206401519</v>
      </c>
      <c r="E364" s="120" t="s">
        <v>130</v>
      </c>
      <c r="F364" s="120" t="s">
        <v>3101</v>
      </c>
      <c r="G364" s="120" t="s">
        <v>3102</v>
      </c>
      <c r="H364" s="120" t="s">
        <v>86</v>
      </c>
      <c r="I364" s="122" t="s">
        <v>769</v>
      </c>
      <c r="J364" s="122" t="s">
        <v>40</v>
      </c>
      <c r="K364" s="122" t="s">
        <v>19949</v>
      </c>
      <c r="L364" s="122" t="s">
        <v>4498</v>
      </c>
      <c r="M364" s="122" t="s">
        <v>453</v>
      </c>
      <c r="N364" s="122" t="s">
        <v>3126</v>
      </c>
      <c r="O364" s="122" t="s">
        <v>4245</v>
      </c>
      <c r="P364" s="120" t="s">
        <v>19950</v>
      </c>
      <c r="Q364" s="120">
        <v>1</v>
      </c>
      <c r="R364" s="120" t="s">
        <v>40</v>
      </c>
      <c r="S364" s="120" t="s">
        <v>40</v>
      </c>
      <c r="T364" s="120" t="s">
        <v>40</v>
      </c>
      <c r="U364" s="124">
        <v>0.14529900000000001</v>
      </c>
      <c r="V364" s="127">
        <v>1</v>
      </c>
      <c r="W364" s="127">
        <v>1681</v>
      </c>
      <c r="X364" s="124">
        <v>5.9488399762046404E-4</v>
      </c>
      <c r="Y364" s="124">
        <v>0.12922</v>
      </c>
      <c r="Z364" s="127">
        <v>1</v>
      </c>
      <c r="AA364" s="127">
        <v>2612</v>
      </c>
      <c r="AB364" s="124">
        <v>3.8284839203675346E-4</v>
      </c>
      <c r="AC364" s="58" t="s">
        <v>36</v>
      </c>
      <c r="AD364" s="58" t="s">
        <v>36</v>
      </c>
      <c r="AE364" s="277"/>
    </row>
    <row r="365" spans="1:31" x14ac:dyDescent="0.2">
      <c r="A365" s="120" t="s">
        <v>764</v>
      </c>
      <c r="B365" s="120">
        <v>1</v>
      </c>
      <c r="C365" s="120">
        <v>206401528</v>
      </c>
      <c r="D365" s="120">
        <v>206401528</v>
      </c>
      <c r="E365" s="120" t="s">
        <v>121</v>
      </c>
      <c r="F365" s="120" t="s">
        <v>3101</v>
      </c>
      <c r="G365" s="120" t="s">
        <v>3102</v>
      </c>
      <c r="H365" s="120" t="s">
        <v>86</v>
      </c>
      <c r="I365" s="122" t="s">
        <v>769</v>
      </c>
      <c r="J365" s="122" t="s">
        <v>40</v>
      </c>
      <c r="K365" s="122" t="s">
        <v>4339</v>
      </c>
      <c r="L365" s="122" t="s">
        <v>3499</v>
      </c>
      <c r="M365" s="122" t="s">
        <v>439</v>
      </c>
      <c r="N365" s="122" t="s">
        <v>3136</v>
      </c>
      <c r="O365" s="122" t="s">
        <v>3185</v>
      </c>
      <c r="P365" s="120" t="s">
        <v>19951</v>
      </c>
      <c r="Q365" s="120">
        <v>1</v>
      </c>
      <c r="R365" s="120" t="s">
        <v>40</v>
      </c>
      <c r="S365" s="120" t="s">
        <v>40</v>
      </c>
      <c r="T365" s="120" t="s">
        <v>40</v>
      </c>
      <c r="U365" s="124">
        <v>0.17560500000000001</v>
      </c>
      <c r="V365" s="127">
        <v>2</v>
      </c>
      <c r="W365" s="127">
        <v>1682</v>
      </c>
      <c r="X365" s="124">
        <v>1.1890606420927466E-3</v>
      </c>
      <c r="Y365" s="124">
        <v>0</v>
      </c>
      <c r="Z365" s="127">
        <v>0</v>
      </c>
      <c r="AA365" s="127">
        <v>2615</v>
      </c>
      <c r="AB365" s="124">
        <v>0</v>
      </c>
      <c r="AC365" s="58" t="s">
        <v>36</v>
      </c>
      <c r="AD365" s="58" t="s">
        <v>36</v>
      </c>
      <c r="AE365" s="277"/>
    </row>
    <row r="366" spans="1:31" x14ac:dyDescent="0.2">
      <c r="A366" s="120" t="s">
        <v>764</v>
      </c>
      <c r="B366" s="120">
        <v>1</v>
      </c>
      <c r="C366" s="120">
        <v>206401528</v>
      </c>
      <c r="D366" s="120">
        <v>206401528</v>
      </c>
      <c r="E366" s="120" t="s">
        <v>130</v>
      </c>
      <c r="F366" s="120" t="s">
        <v>3101</v>
      </c>
      <c r="G366" s="120" t="s">
        <v>3102</v>
      </c>
      <c r="H366" s="120" t="s">
        <v>86</v>
      </c>
      <c r="I366" s="122" t="s">
        <v>769</v>
      </c>
      <c r="J366" s="122" t="s">
        <v>40</v>
      </c>
      <c r="K366" s="122" t="s">
        <v>4339</v>
      </c>
      <c r="L366" s="122" t="s">
        <v>3499</v>
      </c>
      <c r="M366" s="122" t="s">
        <v>439</v>
      </c>
      <c r="N366" s="122" t="s">
        <v>3136</v>
      </c>
      <c r="O366" s="122" t="s">
        <v>3872</v>
      </c>
      <c r="P366" s="120" t="s">
        <v>19951</v>
      </c>
      <c r="Q366" s="120">
        <v>1</v>
      </c>
      <c r="R366" s="120" t="s">
        <v>40</v>
      </c>
      <c r="S366" s="120" t="s">
        <v>40</v>
      </c>
      <c r="T366" s="120" t="s">
        <v>40</v>
      </c>
      <c r="U366" s="124">
        <v>9.1582499999999997E-2</v>
      </c>
      <c r="V366" s="127">
        <v>2</v>
      </c>
      <c r="W366" s="127">
        <v>1682</v>
      </c>
      <c r="X366" s="124">
        <v>1.1890606420927466E-3</v>
      </c>
      <c r="Y366" s="124">
        <v>6.4732100000000001E-2</v>
      </c>
      <c r="Z366" s="127">
        <v>1</v>
      </c>
      <c r="AA366" s="127">
        <v>2615</v>
      </c>
      <c r="AB366" s="124">
        <v>3.8240917782026768E-4</v>
      </c>
      <c r="AC366" s="58" t="s">
        <v>36</v>
      </c>
      <c r="AD366" s="58" t="s">
        <v>36</v>
      </c>
      <c r="AE366" s="277"/>
    </row>
    <row r="367" spans="1:31" x14ac:dyDescent="0.2">
      <c r="A367" s="120" t="s">
        <v>764</v>
      </c>
      <c r="B367" s="120">
        <v>1</v>
      </c>
      <c r="C367" s="120">
        <v>206401529</v>
      </c>
      <c r="D367" s="120">
        <v>206401529</v>
      </c>
      <c r="E367" s="120" t="s">
        <v>121</v>
      </c>
      <c r="F367" s="120" t="s">
        <v>3108</v>
      </c>
      <c r="G367" s="120" t="s">
        <v>3109</v>
      </c>
      <c r="H367" s="120" t="s">
        <v>86</v>
      </c>
      <c r="I367" s="122" t="s">
        <v>769</v>
      </c>
      <c r="J367" s="122" t="s">
        <v>40</v>
      </c>
      <c r="K367" s="122" t="s">
        <v>4340</v>
      </c>
      <c r="L367" s="122" t="s">
        <v>5809</v>
      </c>
      <c r="M367" s="122" t="s">
        <v>4022</v>
      </c>
      <c r="N367" s="122" t="s">
        <v>3141</v>
      </c>
      <c r="O367" s="122" t="s">
        <v>3371</v>
      </c>
      <c r="P367" s="120" t="s">
        <v>19952</v>
      </c>
      <c r="Q367" s="120">
        <v>1</v>
      </c>
      <c r="R367" s="120" t="s">
        <v>40</v>
      </c>
      <c r="S367" s="120" t="s">
        <v>40</v>
      </c>
      <c r="T367" s="120" t="s">
        <v>40</v>
      </c>
      <c r="U367" s="124">
        <v>0.151032</v>
      </c>
      <c r="V367" s="127">
        <v>4</v>
      </c>
      <c r="W367" s="127">
        <v>1681</v>
      </c>
      <c r="X367" s="124">
        <v>2.3795359904818562E-3</v>
      </c>
      <c r="Y367" s="124">
        <v>0.185</v>
      </c>
      <c r="Z367" s="127">
        <v>2</v>
      </c>
      <c r="AA367" s="127">
        <v>2613</v>
      </c>
      <c r="AB367" s="124">
        <v>7.6540375047837736E-4</v>
      </c>
      <c r="AC367" s="58" t="s">
        <v>36</v>
      </c>
      <c r="AD367" s="58" t="s">
        <v>36</v>
      </c>
      <c r="AE367" s="277"/>
    </row>
    <row r="368" spans="1:31" x14ac:dyDescent="0.2">
      <c r="A368" s="120" t="s">
        <v>764</v>
      </c>
      <c r="B368" s="120">
        <v>1</v>
      </c>
      <c r="C368" s="120">
        <v>206401539</v>
      </c>
      <c r="D368" s="120">
        <v>206401539</v>
      </c>
      <c r="E368" s="120" t="s">
        <v>123</v>
      </c>
      <c r="F368" s="120" t="s">
        <v>3108</v>
      </c>
      <c r="G368" s="120" t="s">
        <v>3109</v>
      </c>
      <c r="H368" s="120" t="s">
        <v>86</v>
      </c>
      <c r="I368" s="122" t="s">
        <v>769</v>
      </c>
      <c r="J368" s="122" t="s">
        <v>40</v>
      </c>
      <c r="K368" s="122" t="s">
        <v>3374</v>
      </c>
      <c r="L368" s="122" t="s">
        <v>555</v>
      </c>
      <c r="M368" s="122" t="s">
        <v>5753</v>
      </c>
      <c r="N368" s="122" t="s">
        <v>4040</v>
      </c>
      <c r="O368" s="122" t="s">
        <v>9532</v>
      </c>
      <c r="P368" s="120" t="s">
        <v>40</v>
      </c>
      <c r="Q368" s="120">
        <v>1</v>
      </c>
      <c r="R368" s="120" t="s">
        <v>40</v>
      </c>
      <c r="S368" s="120" t="s">
        <v>40</v>
      </c>
      <c r="T368" s="120" t="s">
        <v>40</v>
      </c>
      <c r="U368" s="124">
        <v>0.103529</v>
      </c>
      <c r="V368" s="127">
        <v>1</v>
      </c>
      <c r="W368" s="127">
        <v>1681</v>
      </c>
      <c r="X368" s="124">
        <v>5.9488399762046404E-4</v>
      </c>
      <c r="Y368" s="124">
        <v>0</v>
      </c>
      <c r="Z368" s="127">
        <v>0</v>
      </c>
      <c r="AA368" s="127">
        <v>2613</v>
      </c>
      <c r="AB368" s="124">
        <v>0</v>
      </c>
      <c r="AC368" s="58" t="s">
        <v>36</v>
      </c>
      <c r="AD368" s="58" t="s">
        <v>36</v>
      </c>
      <c r="AE368" s="277"/>
    </row>
    <row r="369" spans="1:31" x14ac:dyDescent="0.2">
      <c r="A369" s="120" t="s">
        <v>764</v>
      </c>
      <c r="B369" s="120">
        <v>1</v>
      </c>
      <c r="C369" s="120">
        <v>206401546</v>
      </c>
      <c r="D369" s="120">
        <v>206401546</v>
      </c>
      <c r="E369" s="120" t="s">
        <v>130</v>
      </c>
      <c r="F369" s="120" t="s">
        <v>3101</v>
      </c>
      <c r="G369" s="120" t="s">
        <v>3102</v>
      </c>
      <c r="H369" s="120" t="s">
        <v>86</v>
      </c>
      <c r="I369" s="122" t="s">
        <v>769</v>
      </c>
      <c r="J369" s="122" t="s">
        <v>40</v>
      </c>
      <c r="K369" s="122" t="s">
        <v>5702</v>
      </c>
      <c r="L369" s="122" t="s">
        <v>558</v>
      </c>
      <c r="M369" s="122" t="s">
        <v>19953</v>
      </c>
      <c r="N369" s="122" t="s">
        <v>3196</v>
      </c>
      <c r="O369" s="122" t="s">
        <v>4278</v>
      </c>
      <c r="P369" s="120" t="s">
        <v>19954</v>
      </c>
      <c r="Q369" s="120">
        <v>1</v>
      </c>
      <c r="R369" s="120" t="s">
        <v>40</v>
      </c>
      <c r="S369" s="120" t="s">
        <v>40</v>
      </c>
      <c r="T369" s="120" t="s">
        <v>40</v>
      </c>
      <c r="U369" s="124">
        <v>0.162906</v>
      </c>
      <c r="V369" s="127">
        <v>2</v>
      </c>
      <c r="W369" s="127">
        <v>1681</v>
      </c>
      <c r="X369" s="124">
        <v>1.1897679952409281E-3</v>
      </c>
      <c r="Y369" s="124">
        <v>0.15193400000000001</v>
      </c>
      <c r="Z369" s="127">
        <v>1</v>
      </c>
      <c r="AA369" s="127">
        <v>2613</v>
      </c>
      <c r="AB369" s="124">
        <v>3.8270187523918868E-4</v>
      </c>
      <c r="AC369" s="58" t="s">
        <v>36</v>
      </c>
      <c r="AD369" s="58" t="s">
        <v>36</v>
      </c>
      <c r="AE369" s="277"/>
    </row>
    <row r="370" spans="1:31" x14ac:dyDescent="0.2">
      <c r="A370" s="120" t="s">
        <v>764</v>
      </c>
      <c r="B370" s="120">
        <v>1</v>
      </c>
      <c r="C370" s="120">
        <v>206401558</v>
      </c>
      <c r="D370" s="120">
        <v>206401558</v>
      </c>
      <c r="E370" s="120" t="s">
        <v>130</v>
      </c>
      <c r="F370" s="120" t="s">
        <v>3101</v>
      </c>
      <c r="G370" s="120" t="s">
        <v>3102</v>
      </c>
      <c r="H370" s="120" t="s">
        <v>86</v>
      </c>
      <c r="I370" s="122" t="s">
        <v>769</v>
      </c>
      <c r="J370" s="122" t="s">
        <v>40</v>
      </c>
      <c r="K370" s="122" t="s">
        <v>6001</v>
      </c>
      <c r="L370" s="122" t="s">
        <v>4675</v>
      </c>
      <c r="M370" s="122" t="s">
        <v>4256</v>
      </c>
      <c r="N370" s="122" t="s">
        <v>130</v>
      </c>
      <c r="O370" s="122" t="s">
        <v>3506</v>
      </c>
      <c r="P370" s="120" t="s">
        <v>19955</v>
      </c>
      <c r="Q370" s="120">
        <v>1</v>
      </c>
      <c r="R370" s="120" t="s">
        <v>40</v>
      </c>
      <c r="S370" s="120" t="s">
        <v>40</v>
      </c>
      <c r="T370" s="120" t="s">
        <v>40</v>
      </c>
      <c r="U370" s="124">
        <v>0</v>
      </c>
      <c r="V370" s="127">
        <v>0</v>
      </c>
      <c r="W370" s="127">
        <v>1681</v>
      </c>
      <c r="X370" s="124">
        <v>0</v>
      </c>
      <c r="Y370" s="124">
        <v>0.15457899999999999</v>
      </c>
      <c r="Z370" s="127">
        <v>2</v>
      </c>
      <c r="AA370" s="127">
        <v>2613</v>
      </c>
      <c r="AB370" s="124">
        <v>7.6540375047837736E-4</v>
      </c>
      <c r="AC370" s="58" t="s">
        <v>36</v>
      </c>
      <c r="AD370" s="58" t="s">
        <v>36</v>
      </c>
      <c r="AE370" s="277"/>
    </row>
    <row r="371" spans="1:31" x14ac:dyDescent="0.2">
      <c r="A371" s="120" t="s">
        <v>764</v>
      </c>
      <c r="B371" s="120">
        <v>1</v>
      </c>
      <c r="C371" s="120">
        <v>206401572</v>
      </c>
      <c r="D371" s="120">
        <v>206401572</v>
      </c>
      <c r="E371" s="120" t="s">
        <v>121</v>
      </c>
      <c r="F371" s="120" t="s">
        <v>3108</v>
      </c>
      <c r="G371" s="120" t="s">
        <v>3109</v>
      </c>
      <c r="H371" s="120" t="s">
        <v>86</v>
      </c>
      <c r="I371" s="122" t="s">
        <v>769</v>
      </c>
      <c r="J371" s="122" t="s">
        <v>40</v>
      </c>
      <c r="K371" s="122" t="s">
        <v>6225</v>
      </c>
      <c r="L371" s="122" t="s">
        <v>4853</v>
      </c>
      <c r="M371" s="122" t="s">
        <v>855</v>
      </c>
      <c r="N371" s="122" t="s">
        <v>3171</v>
      </c>
      <c r="O371" s="122" t="s">
        <v>3172</v>
      </c>
      <c r="P371" s="120" t="s">
        <v>19956</v>
      </c>
      <c r="Q371" s="120">
        <v>1</v>
      </c>
      <c r="R371" s="120" t="s">
        <v>40</v>
      </c>
      <c r="S371" s="120" t="s">
        <v>40</v>
      </c>
      <c r="T371" s="120" t="s">
        <v>40</v>
      </c>
      <c r="U371" s="124">
        <v>0.123463</v>
      </c>
      <c r="V371" s="127">
        <v>3</v>
      </c>
      <c r="W371" s="127">
        <v>1681</v>
      </c>
      <c r="X371" s="124">
        <v>1.784651992861392E-3</v>
      </c>
      <c r="Y371" s="124">
        <v>0.123459</v>
      </c>
      <c r="Z371" s="127">
        <v>8</v>
      </c>
      <c r="AA371" s="127">
        <v>2613</v>
      </c>
      <c r="AB371" s="124">
        <v>3.0616150019135095E-3</v>
      </c>
      <c r="AC371" s="58" t="s">
        <v>36</v>
      </c>
      <c r="AD371" s="58" t="s">
        <v>36</v>
      </c>
      <c r="AE371" s="277"/>
    </row>
    <row r="372" spans="1:31" x14ac:dyDescent="0.2">
      <c r="A372" s="120" t="s">
        <v>764</v>
      </c>
      <c r="B372" s="120">
        <v>1</v>
      </c>
      <c r="C372" s="120">
        <v>206401579</v>
      </c>
      <c r="D372" s="120">
        <v>206401579</v>
      </c>
      <c r="E372" s="120" t="s">
        <v>130</v>
      </c>
      <c r="F372" s="120" t="s">
        <v>3108</v>
      </c>
      <c r="G372" s="120" t="s">
        <v>3109</v>
      </c>
      <c r="H372" s="120" t="s">
        <v>86</v>
      </c>
      <c r="I372" s="122" t="s">
        <v>769</v>
      </c>
      <c r="J372" s="122" t="s">
        <v>40</v>
      </c>
      <c r="K372" s="122" t="s">
        <v>5051</v>
      </c>
      <c r="L372" s="122" t="s">
        <v>5115</v>
      </c>
      <c r="M372" s="122" t="s">
        <v>4234</v>
      </c>
      <c r="N372" s="122" t="s">
        <v>3712</v>
      </c>
      <c r="O372" s="122" t="s">
        <v>4172</v>
      </c>
      <c r="P372" s="120" t="s">
        <v>40</v>
      </c>
      <c r="Q372" s="120">
        <v>1</v>
      </c>
      <c r="R372" s="120" t="s">
        <v>40</v>
      </c>
      <c r="S372" s="120" t="s">
        <v>40</v>
      </c>
      <c r="T372" s="120" t="s">
        <v>40</v>
      </c>
      <c r="U372" s="124">
        <v>0</v>
      </c>
      <c r="V372" s="127">
        <v>0</v>
      </c>
      <c r="W372" s="127">
        <v>1681</v>
      </c>
      <c r="X372" s="124">
        <v>0</v>
      </c>
      <c r="Y372" s="124">
        <v>0.12806799999999999</v>
      </c>
      <c r="Z372" s="127">
        <v>1</v>
      </c>
      <c r="AA372" s="127">
        <v>2613</v>
      </c>
      <c r="AB372" s="124">
        <v>3.8270187523918868E-4</v>
      </c>
      <c r="AC372" s="58" t="s">
        <v>36</v>
      </c>
      <c r="AD372" s="58" t="s">
        <v>36</v>
      </c>
      <c r="AE372" s="277"/>
    </row>
    <row r="373" spans="1:31" x14ac:dyDescent="0.2">
      <c r="A373" s="120" t="s">
        <v>764</v>
      </c>
      <c r="B373" s="120">
        <v>1</v>
      </c>
      <c r="C373" s="120">
        <v>206401586</v>
      </c>
      <c r="D373" s="120">
        <v>206401590</v>
      </c>
      <c r="E373" s="120" t="s">
        <v>121</v>
      </c>
      <c r="F373" s="120" t="s">
        <v>3897</v>
      </c>
      <c r="G373" s="120" t="s">
        <v>3109</v>
      </c>
      <c r="H373" s="120" t="s">
        <v>86</v>
      </c>
      <c r="I373" s="122" t="s">
        <v>769</v>
      </c>
      <c r="J373" s="122" t="s">
        <v>40</v>
      </c>
      <c r="K373" s="122" t="s">
        <v>19957</v>
      </c>
      <c r="L373" s="122" t="s">
        <v>19958</v>
      </c>
      <c r="M373" s="122" t="s">
        <v>19959</v>
      </c>
      <c r="N373" s="122" t="s">
        <v>19960</v>
      </c>
      <c r="O373" s="122" t="s">
        <v>19961</v>
      </c>
      <c r="P373" s="120" t="s">
        <v>40</v>
      </c>
      <c r="Q373" s="120">
        <v>1</v>
      </c>
      <c r="R373" s="120" t="s">
        <v>40</v>
      </c>
      <c r="S373" s="120" t="s">
        <v>40</v>
      </c>
      <c r="T373" s="120" t="s">
        <v>40</v>
      </c>
      <c r="U373" s="124">
        <v>0.13011500000000001</v>
      </c>
      <c r="V373" s="127">
        <v>2</v>
      </c>
      <c r="W373" s="127">
        <v>1681</v>
      </c>
      <c r="X373" s="124">
        <v>1.1897679952409281E-3</v>
      </c>
      <c r="Y373" s="124">
        <v>0.13666400000000001</v>
      </c>
      <c r="Z373" s="127">
        <v>8</v>
      </c>
      <c r="AA373" s="127">
        <v>2613</v>
      </c>
      <c r="AB373" s="124">
        <v>3.0616150019135095E-3</v>
      </c>
      <c r="AC373" s="58" t="s">
        <v>36</v>
      </c>
      <c r="AD373" s="58" t="s">
        <v>36</v>
      </c>
      <c r="AE373" s="277"/>
    </row>
    <row r="374" spans="1:31" x14ac:dyDescent="0.2">
      <c r="A374" s="120" t="s">
        <v>764</v>
      </c>
      <c r="B374" s="120">
        <v>1</v>
      </c>
      <c r="C374" s="120">
        <v>206401594</v>
      </c>
      <c r="D374" s="120">
        <v>206401594</v>
      </c>
      <c r="E374" s="120" t="s">
        <v>130</v>
      </c>
      <c r="F374" s="120" t="s">
        <v>3101</v>
      </c>
      <c r="G374" s="120" t="s">
        <v>3102</v>
      </c>
      <c r="H374" s="120" t="s">
        <v>86</v>
      </c>
      <c r="I374" s="122" t="s">
        <v>769</v>
      </c>
      <c r="J374" s="122" t="s">
        <v>40</v>
      </c>
      <c r="K374" s="122" t="s">
        <v>485</v>
      </c>
      <c r="L374" s="122" t="s">
        <v>5037</v>
      </c>
      <c r="M374" s="122" t="s">
        <v>5118</v>
      </c>
      <c r="N374" s="122" t="s">
        <v>3196</v>
      </c>
      <c r="O374" s="122" t="s">
        <v>4278</v>
      </c>
      <c r="P374" s="120" t="s">
        <v>19962</v>
      </c>
      <c r="Q374" s="120">
        <v>1</v>
      </c>
      <c r="R374" s="120" t="s">
        <v>40</v>
      </c>
      <c r="S374" s="120" t="s">
        <v>40</v>
      </c>
      <c r="T374" s="120" t="s">
        <v>40</v>
      </c>
      <c r="U374" s="124">
        <v>0.13473299999999999</v>
      </c>
      <c r="V374" s="127">
        <v>6</v>
      </c>
      <c r="W374" s="127">
        <v>1681</v>
      </c>
      <c r="X374" s="124">
        <v>3.569303985722784E-3</v>
      </c>
      <c r="Y374" s="124">
        <v>0.13760800000000001</v>
      </c>
      <c r="Z374" s="127">
        <v>6</v>
      </c>
      <c r="AA374" s="127">
        <v>2613</v>
      </c>
      <c r="AB374" s="124">
        <v>2.2962112514351321E-3</v>
      </c>
      <c r="AC374" s="58" t="s">
        <v>36</v>
      </c>
      <c r="AD374" s="58" t="s">
        <v>36</v>
      </c>
      <c r="AE374" s="277"/>
    </row>
    <row r="375" spans="1:31" x14ac:dyDescent="0.2">
      <c r="A375" s="120" t="s">
        <v>764</v>
      </c>
      <c r="B375" s="120">
        <v>1</v>
      </c>
      <c r="C375" s="120">
        <v>206401595</v>
      </c>
      <c r="D375" s="120">
        <v>206401595</v>
      </c>
      <c r="E375" s="120" t="s">
        <v>123</v>
      </c>
      <c r="F375" s="120" t="s">
        <v>3108</v>
      </c>
      <c r="G375" s="120" t="s">
        <v>3109</v>
      </c>
      <c r="H375" s="120" t="s">
        <v>86</v>
      </c>
      <c r="I375" s="122" t="s">
        <v>769</v>
      </c>
      <c r="J375" s="122" t="s">
        <v>40</v>
      </c>
      <c r="K375" s="122" t="s">
        <v>1007</v>
      </c>
      <c r="L375" s="122" t="s">
        <v>5040</v>
      </c>
      <c r="M375" s="122" t="s">
        <v>3860</v>
      </c>
      <c r="N375" s="122" t="s">
        <v>3788</v>
      </c>
      <c r="O375" s="122" t="s">
        <v>7054</v>
      </c>
      <c r="P375" s="120" t="s">
        <v>19963</v>
      </c>
      <c r="Q375" s="120">
        <v>1</v>
      </c>
      <c r="R375" s="120" t="s">
        <v>40</v>
      </c>
      <c r="S375" s="120" t="s">
        <v>40</v>
      </c>
      <c r="T375" s="120" t="s">
        <v>40</v>
      </c>
      <c r="U375" s="124">
        <v>0</v>
      </c>
      <c r="V375" s="127">
        <v>0</v>
      </c>
      <c r="W375" s="127">
        <v>1681</v>
      </c>
      <c r="X375" s="124">
        <v>0</v>
      </c>
      <c r="Y375" s="124">
        <v>0.14374000000000001</v>
      </c>
      <c r="Z375" s="127">
        <v>1</v>
      </c>
      <c r="AA375" s="127">
        <v>2613</v>
      </c>
      <c r="AB375" s="124">
        <v>3.8270187523918868E-4</v>
      </c>
      <c r="AC375" s="58" t="s">
        <v>36</v>
      </c>
      <c r="AD375" s="58" t="s">
        <v>36</v>
      </c>
      <c r="AE375" s="277"/>
    </row>
    <row r="376" spans="1:31" x14ac:dyDescent="0.2">
      <c r="A376" s="120" t="s">
        <v>764</v>
      </c>
      <c r="B376" s="120">
        <v>1</v>
      </c>
      <c r="C376" s="120">
        <v>206401607</v>
      </c>
      <c r="D376" s="120">
        <v>206401607</v>
      </c>
      <c r="E376" s="120" t="s">
        <v>127</v>
      </c>
      <c r="F376" s="120" t="s">
        <v>3108</v>
      </c>
      <c r="G376" s="120" t="s">
        <v>3109</v>
      </c>
      <c r="H376" s="120" t="s">
        <v>86</v>
      </c>
      <c r="I376" s="122" t="s">
        <v>769</v>
      </c>
      <c r="J376" s="122" t="s">
        <v>40</v>
      </c>
      <c r="K376" s="122" t="s">
        <v>6253</v>
      </c>
      <c r="L376" s="122" t="s">
        <v>19964</v>
      </c>
      <c r="M376" s="122" t="s">
        <v>4476</v>
      </c>
      <c r="N376" s="122" t="s">
        <v>3124</v>
      </c>
      <c r="O376" s="122" t="s">
        <v>7666</v>
      </c>
      <c r="P376" s="120" t="s">
        <v>19965</v>
      </c>
      <c r="Q376" s="120">
        <v>1</v>
      </c>
      <c r="R376" s="120" t="s">
        <v>40</v>
      </c>
      <c r="S376" s="120" t="s">
        <v>40</v>
      </c>
      <c r="T376" s="120" t="s">
        <v>40</v>
      </c>
      <c r="U376" s="124">
        <v>0</v>
      </c>
      <c r="V376" s="127">
        <v>0</v>
      </c>
      <c r="W376" s="127">
        <v>1681</v>
      </c>
      <c r="X376" s="124">
        <v>0</v>
      </c>
      <c r="Y376" s="124">
        <v>0.116327</v>
      </c>
      <c r="Z376" s="127">
        <v>1</v>
      </c>
      <c r="AA376" s="127">
        <v>2613</v>
      </c>
      <c r="AB376" s="124">
        <v>3.8270187523918868E-4</v>
      </c>
      <c r="AC376" s="58" t="s">
        <v>36</v>
      </c>
      <c r="AD376" s="58" t="s">
        <v>36</v>
      </c>
      <c r="AE376" s="277"/>
    </row>
    <row r="377" spans="1:31" x14ac:dyDescent="0.2">
      <c r="A377" s="120" t="s">
        <v>764</v>
      </c>
      <c r="B377" s="120">
        <v>1</v>
      </c>
      <c r="C377" s="120">
        <v>206401608</v>
      </c>
      <c r="D377" s="120">
        <v>206401610</v>
      </c>
      <c r="E377" s="120" t="s">
        <v>130</v>
      </c>
      <c r="F377" s="120" t="s">
        <v>80</v>
      </c>
      <c r="G377" s="120" t="s">
        <v>3469</v>
      </c>
      <c r="H377" s="120" t="s">
        <v>86</v>
      </c>
      <c r="I377" s="122" t="s">
        <v>769</v>
      </c>
      <c r="J377" s="122" t="s">
        <v>40</v>
      </c>
      <c r="K377" s="122" t="s">
        <v>770</v>
      </c>
      <c r="L377" s="122" t="s">
        <v>771</v>
      </c>
      <c r="M377" s="122" t="s">
        <v>772</v>
      </c>
      <c r="N377" s="122" t="s">
        <v>773</v>
      </c>
      <c r="O377" s="122" t="s">
        <v>19966</v>
      </c>
      <c r="P377" s="120" t="s">
        <v>40</v>
      </c>
      <c r="Q377" s="120">
        <v>1</v>
      </c>
      <c r="R377" s="120" t="s">
        <v>40</v>
      </c>
      <c r="S377" s="120" t="s">
        <v>40</v>
      </c>
      <c r="T377" s="120" t="s">
        <v>40</v>
      </c>
      <c r="U377" s="124">
        <v>0</v>
      </c>
      <c r="V377" s="127">
        <v>0</v>
      </c>
      <c r="W377" s="127">
        <v>1681</v>
      </c>
      <c r="X377" s="124">
        <v>0</v>
      </c>
      <c r="Y377" s="124">
        <v>0.13441700000000001</v>
      </c>
      <c r="Z377" s="127">
        <v>2</v>
      </c>
      <c r="AA377" s="127">
        <v>2613</v>
      </c>
      <c r="AB377" s="124">
        <v>7.6540375047837736E-4</v>
      </c>
      <c r="AC377" s="58" t="s">
        <v>36</v>
      </c>
      <c r="AD377" s="58" t="s">
        <v>36</v>
      </c>
      <c r="AE377" s="277"/>
    </row>
    <row r="378" spans="1:31" x14ac:dyDescent="0.2">
      <c r="A378" s="120" t="s">
        <v>764</v>
      </c>
      <c r="B378" s="120">
        <v>1</v>
      </c>
      <c r="C378" s="120">
        <v>206401615</v>
      </c>
      <c r="D378" s="120">
        <v>206401615</v>
      </c>
      <c r="E378" s="120" t="s">
        <v>130</v>
      </c>
      <c r="F378" s="120" t="s">
        <v>3108</v>
      </c>
      <c r="G378" s="120" t="s">
        <v>3109</v>
      </c>
      <c r="H378" s="120" t="s">
        <v>86</v>
      </c>
      <c r="I378" s="122" t="s">
        <v>769</v>
      </c>
      <c r="J378" s="122" t="s">
        <v>40</v>
      </c>
      <c r="K378" s="122" t="s">
        <v>19967</v>
      </c>
      <c r="L378" s="122" t="s">
        <v>5819</v>
      </c>
      <c r="M378" s="122" t="s">
        <v>3613</v>
      </c>
      <c r="N378" s="122" t="s">
        <v>3162</v>
      </c>
      <c r="O378" s="122" t="s">
        <v>4180</v>
      </c>
      <c r="P378" s="120" t="s">
        <v>40</v>
      </c>
      <c r="Q378" s="120">
        <v>1</v>
      </c>
      <c r="R378" s="120" t="s">
        <v>40</v>
      </c>
      <c r="S378" s="120" t="s">
        <v>40</v>
      </c>
      <c r="T378" s="120" t="s">
        <v>40</v>
      </c>
      <c r="U378" s="124">
        <v>0</v>
      </c>
      <c r="V378" s="127">
        <v>0</v>
      </c>
      <c r="W378" s="127">
        <v>1681</v>
      </c>
      <c r="X378" s="124">
        <v>0</v>
      </c>
      <c r="Y378" s="124">
        <v>0.15765799999999999</v>
      </c>
      <c r="Z378" s="127">
        <v>1</v>
      </c>
      <c r="AA378" s="127">
        <v>2613</v>
      </c>
      <c r="AB378" s="124">
        <v>3.8270187523918868E-4</v>
      </c>
      <c r="AC378" s="58" t="s">
        <v>36</v>
      </c>
      <c r="AD378" s="58" t="s">
        <v>36</v>
      </c>
      <c r="AE378" s="277"/>
    </row>
    <row r="379" spans="1:31" x14ac:dyDescent="0.2">
      <c r="A379" s="120" t="s">
        <v>764</v>
      </c>
      <c r="B379" s="120">
        <v>1</v>
      </c>
      <c r="C379" s="120">
        <v>206401639</v>
      </c>
      <c r="D379" s="120">
        <v>206401639</v>
      </c>
      <c r="E379" s="120" t="s">
        <v>130</v>
      </c>
      <c r="F379" s="120" t="s">
        <v>3101</v>
      </c>
      <c r="G379" s="120" t="s">
        <v>3102</v>
      </c>
      <c r="H379" s="120" t="s">
        <v>86</v>
      </c>
      <c r="I379" s="122" t="s">
        <v>769</v>
      </c>
      <c r="J379" s="122" t="s">
        <v>40</v>
      </c>
      <c r="K379" s="122" t="s">
        <v>9233</v>
      </c>
      <c r="L379" s="122" t="s">
        <v>9773</v>
      </c>
      <c r="M379" s="122" t="s">
        <v>5010</v>
      </c>
      <c r="N379" s="122" t="s">
        <v>127</v>
      </c>
      <c r="O379" s="122" t="s">
        <v>5331</v>
      </c>
      <c r="P379" s="120" t="s">
        <v>40</v>
      </c>
      <c r="Q379" s="120">
        <v>1</v>
      </c>
      <c r="R379" s="120" t="s">
        <v>40</v>
      </c>
      <c r="S379" s="120" t="s">
        <v>40</v>
      </c>
      <c r="T379" s="120" t="s">
        <v>40</v>
      </c>
      <c r="U379" s="124">
        <v>0</v>
      </c>
      <c r="V379" s="127">
        <v>0</v>
      </c>
      <c r="W379" s="127">
        <v>1681</v>
      </c>
      <c r="X379" s="124">
        <v>0</v>
      </c>
      <c r="Y379" s="124">
        <v>9.8311800000000005E-2</v>
      </c>
      <c r="Z379" s="127">
        <v>1</v>
      </c>
      <c r="AA379" s="127">
        <v>2615</v>
      </c>
      <c r="AB379" s="124">
        <v>3.8240917782026768E-4</v>
      </c>
      <c r="AC379" s="58" t="s">
        <v>36</v>
      </c>
      <c r="AD379" s="58" t="s">
        <v>36</v>
      </c>
      <c r="AE379" s="277"/>
    </row>
    <row r="380" spans="1:31" x14ac:dyDescent="0.2">
      <c r="A380" s="120" t="s">
        <v>764</v>
      </c>
      <c r="B380" s="120">
        <v>1</v>
      </c>
      <c r="C380" s="120">
        <v>206405250</v>
      </c>
      <c r="D380" s="120">
        <v>206405250</v>
      </c>
      <c r="E380" s="120" t="s">
        <v>127</v>
      </c>
      <c r="F380" s="120" t="s">
        <v>3108</v>
      </c>
      <c r="G380" s="120" t="s">
        <v>3109</v>
      </c>
      <c r="H380" s="120" t="s">
        <v>86</v>
      </c>
      <c r="I380" s="122" t="s">
        <v>19968</v>
      </c>
      <c r="J380" s="122" t="s">
        <v>40</v>
      </c>
      <c r="K380" s="122" t="s">
        <v>4363</v>
      </c>
      <c r="L380" s="122" t="s">
        <v>3773</v>
      </c>
      <c r="M380" s="122" t="s">
        <v>3756</v>
      </c>
      <c r="N380" s="122" t="s">
        <v>4666</v>
      </c>
      <c r="O380" s="122" t="s">
        <v>9067</v>
      </c>
      <c r="P380" s="120" t="s">
        <v>40</v>
      </c>
      <c r="Q380" s="120">
        <v>1</v>
      </c>
      <c r="R380" s="120">
        <v>8.7668206026654492</v>
      </c>
      <c r="S380" s="120">
        <v>-0.90287907233320897</v>
      </c>
      <c r="T380" s="120">
        <v>7.86394153033224</v>
      </c>
      <c r="U380" s="124">
        <v>0</v>
      </c>
      <c r="V380" s="127">
        <v>0</v>
      </c>
      <c r="W380" s="127">
        <v>1682</v>
      </c>
      <c r="X380" s="124">
        <v>0</v>
      </c>
      <c r="Y380" s="124">
        <v>0.13422799999999999</v>
      </c>
      <c r="Z380" s="127">
        <v>1</v>
      </c>
      <c r="AA380" s="127">
        <v>2615</v>
      </c>
      <c r="AB380" s="124">
        <v>3.8240917782026768E-4</v>
      </c>
      <c r="AC380" s="58" t="s">
        <v>36</v>
      </c>
      <c r="AD380" s="58" t="s">
        <v>36</v>
      </c>
      <c r="AE380" s="277"/>
    </row>
    <row r="381" spans="1:31" x14ac:dyDescent="0.2">
      <c r="A381" s="120" t="s">
        <v>764</v>
      </c>
      <c r="B381" s="120">
        <v>1</v>
      </c>
      <c r="C381" s="120">
        <v>206405255</v>
      </c>
      <c r="D381" s="120">
        <v>206405255</v>
      </c>
      <c r="E381" s="120" t="s">
        <v>130</v>
      </c>
      <c r="F381" s="120" t="s">
        <v>81</v>
      </c>
      <c r="G381" s="120" t="s">
        <v>3469</v>
      </c>
      <c r="H381" s="120" t="s">
        <v>86</v>
      </c>
      <c r="I381" s="122" t="s">
        <v>19968</v>
      </c>
      <c r="J381" s="122" t="s">
        <v>40</v>
      </c>
      <c r="K381" s="122" t="s">
        <v>4898</v>
      </c>
      <c r="L381" s="122" t="s">
        <v>4196</v>
      </c>
      <c r="M381" s="122" t="s">
        <v>4197</v>
      </c>
      <c r="N381" s="122" t="s">
        <v>137</v>
      </c>
      <c r="O381" s="122" t="s">
        <v>138</v>
      </c>
      <c r="P381" s="120" t="s">
        <v>40</v>
      </c>
      <c r="Q381" s="120">
        <v>1</v>
      </c>
      <c r="R381" s="120" t="s">
        <v>40</v>
      </c>
      <c r="S381" s="120" t="s">
        <v>40</v>
      </c>
      <c r="T381" s="120" t="s">
        <v>40</v>
      </c>
      <c r="U381" s="124">
        <v>0</v>
      </c>
      <c r="V381" s="127">
        <v>0</v>
      </c>
      <c r="W381" s="127">
        <v>1682</v>
      </c>
      <c r="X381" s="124">
        <v>0</v>
      </c>
      <c r="Y381" s="124">
        <v>0.13037599999999999</v>
      </c>
      <c r="Z381" s="127">
        <v>2</v>
      </c>
      <c r="AA381" s="127">
        <v>2615</v>
      </c>
      <c r="AB381" s="124">
        <v>7.6481835564053537E-4</v>
      </c>
      <c r="AC381" s="58" t="s">
        <v>36</v>
      </c>
      <c r="AD381" s="58" t="s">
        <v>36</v>
      </c>
      <c r="AE381" s="277"/>
    </row>
    <row r="382" spans="1:31" x14ac:dyDescent="0.2">
      <c r="A382" s="120" t="s">
        <v>764</v>
      </c>
      <c r="B382" s="120">
        <v>1</v>
      </c>
      <c r="C382" s="120">
        <v>206405263</v>
      </c>
      <c r="D382" s="120">
        <v>206405263</v>
      </c>
      <c r="E382" s="120" t="s">
        <v>123</v>
      </c>
      <c r="F382" s="120" t="s">
        <v>3101</v>
      </c>
      <c r="G382" s="120" t="s">
        <v>3102</v>
      </c>
      <c r="H382" s="120" t="s">
        <v>86</v>
      </c>
      <c r="I382" s="122" t="s">
        <v>19968</v>
      </c>
      <c r="J382" s="122" t="s">
        <v>40</v>
      </c>
      <c r="K382" s="122" t="s">
        <v>5064</v>
      </c>
      <c r="L382" s="122" t="s">
        <v>5352</v>
      </c>
      <c r="M382" s="122" t="s">
        <v>3679</v>
      </c>
      <c r="N382" s="122" t="s">
        <v>123</v>
      </c>
      <c r="O382" s="122" t="s">
        <v>3466</v>
      </c>
      <c r="P382" s="120" t="s">
        <v>40</v>
      </c>
      <c r="Q382" s="120">
        <v>1</v>
      </c>
      <c r="R382" s="120" t="s">
        <v>40</v>
      </c>
      <c r="S382" s="120" t="s">
        <v>40</v>
      </c>
      <c r="T382" s="120" t="s">
        <v>40</v>
      </c>
      <c r="U382" s="124">
        <v>0.11726</v>
      </c>
      <c r="V382" s="127">
        <v>1</v>
      </c>
      <c r="W382" s="127">
        <v>1682</v>
      </c>
      <c r="X382" s="124">
        <v>5.9453032104637331E-4</v>
      </c>
      <c r="Y382" s="124">
        <v>0</v>
      </c>
      <c r="Z382" s="127">
        <v>0</v>
      </c>
      <c r="AA382" s="127">
        <v>2615</v>
      </c>
      <c r="AB382" s="124">
        <v>0</v>
      </c>
      <c r="AC382" s="58" t="s">
        <v>36</v>
      </c>
      <c r="AD382" s="58" t="s">
        <v>36</v>
      </c>
      <c r="AE382" s="277"/>
    </row>
    <row r="383" spans="1:31" x14ac:dyDescent="0.2">
      <c r="A383" s="120" t="s">
        <v>764</v>
      </c>
      <c r="B383" s="120">
        <v>1</v>
      </c>
      <c r="C383" s="120">
        <v>206405274</v>
      </c>
      <c r="D383" s="120">
        <v>206405274</v>
      </c>
      <c r="E383" s="120" t="s">
        <v>130</v>
      </c>
      <c r="F383" s="120" t="s">
        <v>3108</v>
      </c>
      <c r="G383" s="120" t="s">
        <v>3109</v>
      </c>
      <c r="H383" s="120" t="s">
        <v>86</v>
      </c>
      <c r="I383" s="122" t="s">
        <v>19968</v>
      </c>
      <c r="J383" s="122" t="s">
        <v>40</v>
      </c>
      <c r="K383" s="122" t="s">
        <v>4375</v>
      </c>
      <c r="L383" s="122" t="s">
        <v>9568</v>
      </c>
      <c r="M383" s="122" t="s">
        <v>5156</v>
      </c>
      <c r="N383" s="122" t="s">
        <v>3309</v>
      </c>
      <c r="O383" s="122" t="s">
        <v>3546</v>
      </c>
      <c r="P383" s="120" t="s">
        <v>40</v>
      </c>
      <c r="Q383" s="120">
        <v>1</v>
      </c>
      <c r="R383" s="120" t="s">
        <v>40</v>
      </c>
      <c r="S383" s="120" t="s">
        <v>40</v>
      </c>
      <c r="T383" s="120" t="s">
        <v>40</v>
      </c>
      <c r="U383" s="124">
        <v>0.1125</v>
      </c>
      <c r="V383" s="127">
        <v>1</v>
      </c>
      <c r="W383" s="127">
        <v>1682</v>
      </c>
      <c r="X383" s="124">
        <v>5.9453032104637331E-4</v>
      </c>
      <c r="Y383" s="124">
        <v>0.120656</v>
      </c>
      <c r="Z383" s="127">
        <v>2</v>
      </c>
      <c r="AA383" s="127">
        <v>2615</v>
      </c>
      <c r="AB383" s="124">
        <v>7.6481835564053537E-4</v>
      </c>
      <c r="AC383" s="58" t="s">
        <v>36</v>
      </c>
      <c r="AD383" s="58" t="s">
        <v>36</v>
      </c>
      <c r="AE383" s="277"/>
    </row>
    <row r="384" spans="1:31" x14ac:dyDescent="0.2">
      <c r="A384" s="120" t="s">
        <v>764</v>
      </c>
      <c r="B384" s="120">
        <v>1</v>
      </c>
      <c r="C384" s="120">
        <v>206405290</v>
      </c>
      <c r="D384" s="120">
        <v>206405290</v>
      </c>
      <c r="E384" s="120" t="s">
        <v>121</v>
      </c>
      <c r="F384" s="120" t="s">
        <v>3101</v>
      </c>
      <c r="G384" s="120" t="s">
        <v>3102</v>
      </c>
      <c r="H384" s="120" t="s">
        <v>86</v>
      </c>
      <c r="I384" s="122" t="s">
        <v>19968</v>
      </c>
      <c r="J384" s="122" t="s">
        <v>40</v>
      </c>
      <c r="K384" s="122" t="s">
        <v>5082</v>
      </c>
      <c r="L384" s="122" t="s">
        <v>4884</v>
      </c>
      <c r="M384" s="122" t="s">
        <v>930</v>
      </c>
      <c r="N384" s="122" t="s">
        <v>3126</v>
      </c>
      <c r="O384" s="122" t="s">
        <v>3419</v>
      </c>
      <c r="P384" s="120" t="s">
        <v>40</v>
      </c>
      <c r="Q384" s="120">
        <v>1</v>
      </c>
      <c r="R384" s="120" t="s">
        <v>40</v>
      </c>
      <c r="S384" s="120" t="s">
        <v>40</v>
      </c>
      <c r="T384" s="120" t="s">
        <v>40</v>
      </c>
      <c r="U384" s="124">
        <v>0</v>
      </c>
      <c r="V384" s="127">
        <v>0</v>
      </c>
      <c r="W384" s="127">
        <v>1682</v>
      </c>
      <c r="X384" s="124">
        <v>0</v>
      </c>
      <c r="Y384" s="124">
        <v>0.117562</v>
      </c>
      <c r="Z384" s="127">
        <v>1</v>
      </c>
      <c r="AA384" s="127">
        <v>2615</v>
      </c>
      <c r="AB384" s="124">
        <v>3.8240917782026768E-4</v>
      </c>
      <c r="AC384" s="58" t="s">
        <v>36</v>
      </c>
      <c r="AD384" s="58" t="s">
        <v>36</v>
      </c>
      <c r="AE384" s="277"/>
    </row>
    <row r="385" spans="1:31" x14ac:dyDescent="0.2">
      <c r="A385" s="120" t="s">
        <v>764</v>
      </c>
      <c r="B385" s="120">
        <v>1</v>
      </c>
      <c r="C385" s="120">
        <v>206405291</v>
      </c>
      <c r="D385" s="120">
        <v>206405291</v>
      </c>
      <c r="E385" s="120" t="s">
        <v>123</v>
      </c>
      <c r="F385" s="120" t="s">
        <v>3108</v>
      </c>
      <c r="G385" s="120" t="s">
        <v>3109</v>
      </c>
      <c r="H385" s="120" t="s">
        <v>86</v>
      </c>
      <c r="I385" s="122" t="s">
        <v>19968</v>
      </c>
      <c r="J385" s="122" t="s">
        <v>40</v>
      </c>
      <c r="K385" s="122" t="s">
        <v>4910</v>
      </c>
      <c r="L385" s="122" t="s">
        <v>5658</v>
      </c>
      <c r="M385" s="122" t="s">
        <v>4209</v>
      </c>
      <c r="N385" s="122" t="s">
        <v>3788</v>
      </c>
      <c r="O385" s="122" t="s">
        <v>19969</v>
      </c>
      <c r="P385" s="120" t="s">
        <v>40</v>
      </c>
      <c r="Q385" s="120">
        <v>1</v>
      </c>
      <c r="R385" s="120" t="s">
        <v>40</v>
      </c>
      <c r="S385" s="120" t="s">
        <v>40</v>
      </c>
      <c r="T385" s="120" t="s">
        <v>40</v>
      </c>
      <c r="U385" s="124">
        <v>0.47265499999999999</v>
      </c>
      <c r="V385" s="127">
        <v>1672</v>
      </c>
      <c r="W385" s="127">
        <v>1682</v>
      </c>
      <c r="X385" s="124">
        <v>0.99405469678953629</v>
      </c>
      <c r="Y385" s="124">
        <v>0.46896500000000002</v>
      </c>
      <c r="Z385" s="127">
        <v>2603</v>
      </c>
      <c r="AA385" s="127">
        <v>2615</v>
      </c>
      <c r="AB385" s="124">
        <v>0.99541108986615678</v>
      </c>
      <c r="AC385" s="58" t="s">
        <v>36</v>
      </c>
      <c r="AD385" s="58" t="s">
        <v>36</v>
      </c>
      <c r="AE385" s="277"/>
    </row>
    <row r="386" spans="1:31" x14ac:dyDescent="0.2">
      <c r="A386" s="120" t="s">
        <v>764</v>
      </c>
      <c r="B386" s="120">
        <v>1</v>
      </c>
      <c r="C386" s="120">
        <v>206405301</v>
      </c>
      <c r="D386" s="120">
        <v>206405301</v>
      </c>
      <c r="E386" s="120" t="s">
        <v>121</v>
      </c>
      <c r="F386" s="120" t="s">
        <v>3108</v>
      </c>
      <c r="G386" s="120" t="s">
        <v>3109</v>
      </c>
      <c r="H386" s="120" t="s">
        <v>86</v>
      </c>
      <c r="I386" s="122" t="s">
        <v>19968</v>
      </c>
      <c r="J386" s="122" t="s">
        <v>40</v>
      </c>
      <c r="K386" s="122" t="s">
        <v>547</v>
      </c>
      <c r="L386" s="122" t="s">
        <v>4189</v>
      </c>
      <c r="M386" s="122" t="s">
        <v>4217</v>
      </c>
      <c r="N386" s="122" t="s">
        <v>3677</v>
      </c>
      <c r="O386" s="122" t="s">
        <v>4147</v>
      </c>
      <c r="P386" s="120" t="s">
        <v>40</v>
      </c>
      <c r="Q386" s="120">
        <v>1</v>
      </c>
      <c r="R386" s="120" t="s">
        <v>40</v>
      </c>
      <c r="S386" s="120" t="s">
        <v>40</v>
      </c>
      <c r="T386" s="120" t="s">
        <v>40</v>
      </c>
      <c r="U386" s="124">
        <v>0.135514</v>
      </c>
      <c r="V386" s="127">
        <v>1</v>
      </c>
      <c r="W386" s="127">
        <v>1682</v>
      </c>
      <c r="X386" s="124">
        <v>5.9453032104637331E-4</v>
      </c>
      <c r="Y386" s="124">
        <v>0.106771</v>
      </c>
      <c r="Z386" s="127">
        <v>2</v>
      </c>
      <c r="AA386" s="127">
        <v>2615</v>
      </c>
      <c r="AB386" s="124">
        <v>7.6481835564053537E-4</v>
      </c>
      <c r="AC386" s="58" t="s">
        <v>36</v>
      </c>
      <c r="AD386" s="58" t="s">
        <v>36</v>
      </c>
      <c r="AE386" s="277"/>
    </row>
    <row r="387" spans="1:31" x14ac:dyDescent="0.2">
      <c r="A387" s="120" t="s">
        <v>764</v>
      </c>
      <c r="B387" s="120">
        <v>1</v>
      </c>
      <c r="C387" s="120">
        <v>206405311</v>
      </c>
      <c r="D387" s="120">
        <v>206405311</v>
      </c>
      <c r="E387" s="120" t="s">
        <v>130</v>
      </c>
      <c r="F387" s="120" t="s">
        <v>3101</v>
      </c>
      <c r="G387" s="120" t="s">
        <v>3102</v>
      </c>
      <c r="H387" s="120" t="s">
        <v>86</v>
      </c>
      <c r="I387" s="122" t="s">
        <v>19968</v>
      </c>
      <c r="J387" s="122" t="s">
        <v>40</v>
      </c>
      <c r="K387" s="122" t="s">
        <v>3739</v>
      </c>
      <c r="L387" s="122" t="s">
        <v>5151</v>
      </c>
      <c r="M387" s="122" t="s">
        <v>4473</v>
      </c>
      <c r="N387" s="122" t="s">
        <v>3126</v>
      </c>
      <c r="O387" s="122" t="s">
        <v>4245</v>
      </c>
      <c r="P387" s="120" t="s">
        <v>40</v>
      </c>
      <c r="Q387" s="120">
        <v>1</v>
      </c>
      <c r="R387" s="120" t="s">
        <v>40</v>
      </c>
      <c r="S387" s="120" t="s">
        <v>40</v>
      </c>
      <c r="T387" s="120" t="s">
        <v>40</v>
      </c>
      <c r="U387" s="124">
        <v>0.15720500000000001</v>
      </c>
      <c r="V387" s="127">
        <v>1</v>
      </c>
      <c r="W387" s="127">
        <v>1682</v>
      </c>
      <c r="X387" s="124">
        <v>5.9453032104637331E-4</v>
      </c>
      <c r="Y387" s="124">
        <v>0</v>
      </c>
      <c r="Z387" s="127">
        <v>0</v>
      </c>
      <c r="AA387" s="127">
        <v>2615</v>
      </c>
      <c r="AB387" s="124">
        <v>0</v>
      </c>
      <c r="AC387" s="58" t="s">
        <v>36</v>
      </c>
      <c r="AD387" s="58" t="s">
        <v>36</v>
      </c>
      <c r="AE387" s="277"/>
    </row>
    <row r="388" spans="1:31" x14ac:dyDescent="0.2">
      <c r="A388" s="120" t="s">
        <v>764</v>
      </c>
      <c r="B388" s="120">
        <v>1</v>
      </c>
      <c r="C388" s="120">
        <v>206405328</v>
      </c>
      <c r="D388" s="120">
        <v>206405328</v>
      </c>
      <c r="E388" s="120" t="s">
        <v>130</v>
      </c>
      <c r="F388" s="120" t="s">
        <v>3108</v>
      </c>
      <c r="G388" s="120" t="s">
        <v>3109</v>
      </c>
      <c r="H388" s="120" t="s">
        <v>86</v>
      </c>
      <c r="I388" s="122" t="s">
        <v>19968</v>
      </c>
      <c r="J388" s="122" t="s">
        <v>40</v>
      </c>
      <c r="K388" s="122" t="s">
        <v>5288</v>
      </c>
      <c r="L388" s="122" t="s">
        <v>9742</v>
      </c>
      <c r="M388" s="122" t="s">
        <v>3472</v>
      </c>
      <c r="N388" s="122" t="s">
        <v>3558</v>
      </c>
      <c r="O388" s="122" t="s">
        <v>5975</v>
      </c>
      <c r="P388" s="120" t="s">
        <v>40</v>
      </c>
      <c r="Q388" s="120">
        <v>1</v>
      </c>
      <c r="R388" s="120" t="s">
        <v>40</v>
      </c>
      <c r="S388" s="120" t="s">
        <v>40</v>
      </c>
      <c r="T388" s="120" t="s">
        <v>40</v>
      </c>
      <c r="U388" s="124">
        <v>0.12216100000000001</v>
      </c>
      <c r="V388" s="127">
        <v>3</v>
      </c>
      <c r="W388" s="127">
        <v>1682</v>
      </c>
      <c r="X388" s="124">
        <v>1.7835909631391202E-3</v>
      </c>
      <c r="Y388" s="124">
        <v>0.12523599999999999</v>
      </c>
      <c r="Z388" s="127">
        <v>2</v>
      </c>
      <c r="AA388" s="127">
        <v>2615</v>
      </c>
      <c r="AB388" s="124">
        <v>7.6481835564053537E-4</v>
      </c>
      <c r="AC388" s="58" t="s">
        <v>36</v>
      </c>
      <c r="AD388" s="58" t="s">
        <v>36</v>
      </c>
      <c r="AE388" s="277"/>
    </row>
    <row r="389" spans="1:31" x14ac:dyDescent="0.2">
      <c r="A389" s="120" t="s">
        <v>764</v>
      </c>
      <c r="B389" s="120">
        <v>1</v>
      </c>
      <c r="C389" s="120">
        <v>206405350</v>
      </c>
      <c r="D389" s="120">
        <v>206405350</v>
      </c>
      <c r="E389" s="120" t="s">
        <v>121</v>
      </c>
      <c r="F389" s="120" t="s">
        <v>3101</v>
      </c>
      <c r="G389" s="120" t="s">
        <v>3102</v>
      </c>
      <c r="H389" s="120" t="s">
        <v>86</v>
      </c>
      <c r="I389" s="122" t="s">
        <v>19968</v>
      </c>
      <c r="J389" s="122" t="s">
        <v>40</v>
      </c>
      <c r="K389" s="122" t="s">
        <v>3725</v>
      </c>
      <c r="L389" s="122" t="s">
        <v>5078</v>
      </c>
      <c r="M389" s="122" t="s">
        <v>5645</v>
      </c>
      <c r="N389" s="122" t="s">
        <v>3207</v>
      </c>
      <c r="O389" s="122" t="s">
        <v>3208</v>
      </c>
      <c r="P389" s="120" t="s">
        <v>40</v>
      </c>
      <c r="Q389" s="120">
        <v>1</v>
      </c>
      <c r="R389" s="120">
        <v>7.9718427014869198</v>
      </c>
      <c r="S389" s="120">
        <v>2.0607663881680902</v>
      </c>
      <c r="T389" s="120">
        <v>10.032609089655001</v>
      </c>
      <c r="U389" s="124">
        <v>0</v>
      </c>
      <c r="V389" s="127">
        <v>0</v>
      </c>
      <c r="W389" s="127">
        <v>1682</v>
      </c>
      <c r="X389" s="124">
        <v>0</v>
      </c>
      <c r="Y389" s="124">
        <v>0.107392</v>
      </c>
      <c r="Z389" s="127">
        <v>1</v>
      </c>
      <c r="AA389" s="127">
        <v>2615</v>
      </c>
      <c r="AB389" s="124">
        <v>3.8240917782026768E-4</v>
      </c>
      <c r="AC389" s="58" t="s">
        <v>36</v>
      </c>
      <c r="AD389" s="58" t="s">
        <v>36</v>
      </c>
      <c r="AE389" s="277"/>
    </row>
    <row r="390" spans="1:31" x14ac:dyDescent="0.2">
      <c r="A390" s="120" t="s">
        <v>764</v>
      </c>
      <c r="B390" s="120">
        <v>1</v>
      </c>
      <c r="C390" s="120">
        <v>206406376</v>
      </c>
      <c r="D390" s="120">
        <v>206406376</v>
      </c>
      <c r="E390" s="120" t="s">
        <v>123</v>
      </c>
      <c r="F390" s="120" t="s">
        <v>78</v>
      </c>
      <c r="G390" s="120" t="s">
        <v>3469</v>
      </c>
      <c r="H390" s="120" t="s">
        <v>86</v>
      </c>
      <c r="I390" s="122" t="s">
        <v>40</v>
      </c>
      <c r="J390" s="122" t="s">
        <v>776</v>
      </c>
      <c r="K390" s="122" t="s">
        <v>40</v>
      </c>
      <c r="L390" s="122" t="s">
        <v>40</v>
      </c>
      <c r="M390" s="122" t="s">
        <v>40</v>
      </c>
      <c r="N390" s="122" t="s">
        <v>40</v>
      </c>
      <c r="O390" s="122" t="s">
        <v>40</v>
      </c>
      <c r="P390" s="120" t="s">
        <v>40</v>
      </c>
      <c r="Q390" s="120">
        <v>1</v>
      </c>
      <c r="R390" s="120">
        <v>0.74878335423082998</v>
      </c>
      <c r="S390" s="120">
        <v>8.0644878941479003</v>
      </c>
      <c r="T390" s="120">
        <v>8.8132712483787294</v>
      </c>
      <c r="U390" s="124">
        <v>0.143265</v>
      </c>
      <c r="V390" s="127">
        <v>3</v>
      </c>
      <c r="W390" s="127">
        <v>1682</v>
      </c>
      <c r="X390" s="124">
        <v>1.7835909631391202E-3</v>
      </c>
      <c r="Y390" s="124">
        <v>0.26005</v>
      </c>
      <c r="Z390" s="127">
        <v>2</v>
      </c>
      <c r="AA390" s="127">
        <v>2612</v>
      </c>
      <c r="AB390" s="124">
        <v>7.6569678407350692E-4</v>
      </c>
      <c r="AC390" s="58" t="s">
        <v>36</v>
      </c>
      <c r="AD390" s="58" t="s">
        <v>36</v>
      </c>
      <c r="AE390" s="277"/>
    </row>
    <row r="391" spans="1:31" x14ac:dyDescent="0.2">
      <c r="A391" s="120" t="s">
        <v>764</v>
      </c>
      <c r="B391" s="120">
        <v>1</v>
      </c>
      <c r="C391" s="120">
        <v>206406403</v>
      </c>
      <c r="D391" s="120">
        <v>206406403</v>
      </c>
      <c r="E391" s="120" t="s">
        <v>123</v>
      </c>
      <c r="F391" s="120" t="s">
        <v>3101</v>
      </c>
      <c r="G391" s="120" t="s">
        <v>3102</v>
      </c>
      <c r="H391" s="120" t="s">
        <v>86</v>
      </c>
      <c r="I391" s="122" t="s">
        <v>19970</v>
      </c>
      <c r="J391" s="122" t="s">
        <v>40</v>
      </c>
      <c r="K391" s="122" t="s">
        <v>19971</v>
      </c>
      <c r="L391" s="122" t="s">
        <v>4378</v>
      </c>
      <c r="M391" s="122" t="s">
        <v>3736</v>
      </c>
      <c r="N391" s="122" t="s">
        <v>3126</v>
      </c>
      <c r="O391" s="122" t="s">
        <v>3183</v>
      </c>
      <c r="P391" s="120" t="s">
        <v>19972</v>
      </c>
      <c r="Q391" s="120">
        <v>1</v>
      </c>
      <c r="R391" s="120" t="s">
        <v>40</v>
      </c>
      <c r="S391" s="120" t="s">
        <v>40</v>
      </c>
      <c r="T391" s="120" t="s">
        <v>40</v>
      </c>
      <c r="U391" s="124">
        <v>0.179289</v>
      </c>
      <c r="V391" s="127">
        <v>1</v>
      </c>
      <c r="W391" s="127">
        <v>1682</v>
      </c>
      <c r="X391" s="124">
        <v>5.9453032104637331E-4</v>
      </c>
      <c r="Y391" s="124">
        <v>0</v>
      </c>
      <c r="Z391" s="127">
        <v>0</v>
      </c>
      <c r="AA391" s="127">
        <v>2612</v>
      </c>
      <c r="AB391" s="124">
        <v>0</v>
      </c>
      <c r="AC391" s="58" t="s">
        <v>36</v>
      </c>
      <c r="AD391" s="58" t="s">
        <v>36</v>
      </c>
      <c r="AE391" s="277"/>
    </row>
    <row r="392" spans="1:31" x14ac:dyDescent="0.2">
      <c r="A392" s="120" t="s">
        <v>764</v>
      </c>
      <c r="B392" s="120">
        <v>1</v>
      </c>
      <c r="C392" s="120">
        <v>206406415</v>
      </c>
      <c r="D392" s="120">
        <v>206406415</v>
      </c>
      <c r="E392" s="120" t="s">
        <v>121</v>
      </c>
      <c r="F392" s="120" t="s">
        <v>3101</v>
      </c>
      <c r="G392" s="120" t="s">
        <v>3102</v>
      </c>
      <c r="H392" s="120" t="s">
        <v>86</v>
      </c>
      <c r="I392" s="122" t="s">
        <v>19970</v>
      </c>
      <c r="J392" s="122" t="s">
        <v>40</v>
      </c>
      <c r="K392" s="122" t="s">
        <v>5844</v>
      </c>
      <c r="L392" s="122" t="s">
        <v>8811</v>
      </c>
      <c r="M392" s="122" t="s">
        <v>3730</v>
      </c>
      <c r="N392" s="122" t="s">
        <v>3210</v>
      </c>
      <c r="O392" s="122" t="s">
        <v>3211</v>
      </c>
      <c r="P392" s="120" t="s">
        <v>40</v>
      </c>
      <c r="Q392" s="120">
        <v>1</v>
      </c>
      <c r="R392" s="120" t="s">
        <v>40</v>
      </c>
      <c r="S392" s="120" t="s">
        <v>40</v>
      </c>
      <c r="T392" s="120" t="s">
        <v>40</v>
      </c>
      <c r="U392" s="124">
        <v>0</v>
      </c>
      <c r="V392" s="127">
        <v>0</v>
      </c>
      <c r="W392" s="127">
        <v>1682</v>
      </c>
      <c r="X392" s="124">
        <v>0</v>
      </c>
      <c r="Y392" s="124">
        <v>0.122596</v>
      </c>
      <c r="Z392" s="127">
        <v>1</v>
      </c>
      <c r="AA392" s="127">
        <v>2612</v>
      </c>
      <c r="AB392" s="124">
        <v>3.8284839203675346E-4</v>
      </c>
      <c r="AC392" s="58" t="s">
        <v>36</v>
      </c>
      <c r="AD392" s="58" t="s">
        <v>36</v>
      </c>
      <c r="AE392" s="277"/>
    </row>
    <row r="393" spans="1:31" x14ac:dyDescent="0.2">
      <c r="A393" s="120" t="s">
        <v>764</v>
      </c>
      <c r="B393" s="120">
        <v>1</v>
      </c>
      <c r="C393" s="120">
        <v>206406420</v>
      </c>
      <c r="D393" s="120">
        <v>206406420</v>
      </c>
      <c r="E393" s="120" t="s">
        <v>123</v>
      </c>
      <c r="F393" s="120" t="s">
        <v>3108</v>
      </c>
      <c r="G393" s="120" t="s">
        <v>3109</v>
      </c>
      <c r="H393" s="120" t="s">
        <v>86</v>
      </c>
      <c r="I393" s="122" t="s">
        <v>19970</v>
      </c>
      <c r="J393" s="122" t="s">
        <v>40</v>
      </c>
      <c r="K393" s="122" t="s">
        <v>4733</v>
      </c>
      <c r="L393" s="122" t="s">
        <v>5281</v>
      </c>
      <c r="M393" s="122" t="s">
        <v>5853</v>
      </c>
      <c r="N393" s="122" t="s">
        <v>3887</v>
      </c>
      <c r="O393" s="122" t="s">
        <v>3917</v>
      </c>
      <c r="P393" s="120" t="s">
        <v>40</v>
      </c>
      <c r="Q393" s="120">
        <v>1</v>
      </c>
      <c r="R393" s="120" t="s">
        <v>40</v>
      </c>
      <c r="S393" s="120" t="s">
        <v>40</v>
      </c>
      <c r="T393" s="120" t="s">
        <v>40</v>
      </c>
      <c r="U393" s="124">
        <v>0.121918</v>
      </c>
      <c r="V393" s="127">
        <v>1</v>
      </c>
      <c r="W393" s="127">
        <v>1682</v>
      </c>
      <c r="X393" s="124">
        <v>5.9453032104637331E-4</v>
      </c>
      <c r="Y393" s="124">
        <v>0.122699</v>
      </c>
      <c r="Z393" s="127">
        <v>1</v>
      </c>
      <c r="AA393" s="127">
        <v>2612</v>
      </c>
      <c r="AB393" s="124">
        <v>3.8284839203675346E-4</v>
      </c>
      <c r="AC393" s="58" t="s">
        <v>36</v>
      </c>
      <c r="AD393" s="58" t="s">
        <v>36</v>
      </c>
      <c r="AE393" s="277"/>
    </row>
    <row r="394" spans="1:31" x14ac:dyDescent="0.2">
      <c r="A394" s="120" t="s">
        <v>764</v>
      </c>
      <c r="B394" s="120">
        <v>1</v>
      </c>
      <c r="C394" s="120">
        <v>206406430</v>
      </c>
      <c r="D394" s="120">
        <v>206406430</v>
      </c>
      <c r="E394" s="120" t="s">
        <v>130</v>
      </c>
      <c r="F394" s="120" t="s">
        <v>3101</v>
      </c>
      <c r="G394" s="120" t="s">
        <v>3102</v>
      </c>
      <c r="H394" s="120" t="s">
        <v>86</v>
      </c>
      <c r="I394" s="122" t="s">
        <v>19970</v>
      </c>
      <c r="J394" s="122" t="s">
        <v>40</v>
      </c>
      <c r="K394" s="122" t="s">
        <v>9121</v>
      </c>
      <c r="L394" s="122" t="s">
        <v>5272</v>
      </c>
      <c r="M394" s="122" t="s">
        <v>4039</v>
      </c>
      <c r="N394" s="122" t="s">
        <v>3118</v>
      </c>
      <c r="O394" s="122" t="s">
        <v>3382</v>
      </c>
      <c r="P394" s="120" t="s">
        <v>19973</v>
      </c>
      <c r="Q394" s="120">
        <v>1</v>
      </c>
      <c r="R394" s="120" t="s">
        <v>40</v>
      </c>
      <c r="S394" s="120" t="s">
        <v>40</v>
      </c>
      <c r="T394" s="120" t="s">
        <v>40</v>
      </c>
      <c r="U394" s="124">
        <v>0.14218500000000001</v>
      </c>
      <c r="V394" s="127">
        <v>10</v>
      </c>
      <c r="W394" s="127">
        <v>1682</v>
      </c>
      <c r="X394" s="124">
        <v>5.945303210463734E-3</v>
      </c>
      <c r="Y394" s="124">
        <v>0.12845599999999999</v>
      </c>
      <c r="Z394" s="127">
        <v>8</v>
      </c>
      <c r="AA394" s="127">
        <v>2612</v>
      </c>
      <c r="AB394" s="124">
        <v>3.0627871362940277E-3</v>
      </c>
      <c r="AC394" s="58" t="s">
        <v>36</v>
      </c>
      <c r="AD394" s="58" t="s">
        <v>36</v>
      </c>
      <c r="AE394" s="277"/>
    </row>
    <row r="395" spans="1:31" x14ac:dyDescent="0.2">
      <c r="A395" s="120" t="s">
        <v>764</v>
      </c>
      <c r="B395" s="120">
        <v>1</v>
      </c>
      <c r="C395" s="120">
        <v>206406431</v>
      </c>
      <c r="D395" s="120">
        <v>206406431</v>
      </c>
      <c r="E395" s="120" t="s">
        <v>121</v>
      </c>
      <c r="F395" s="120" t="s">
        <v>3108</v>
      </c>
      <c r="G395" s="120" t="s">
        <v>3109</v>
      </c>
      <c r="H395" s="120" t="s">
        <v>86</v>
      </c>
      <c r="I395" s="122" t="s">
        <v>19970</v>
      </c>
      <c r="J395" s="122" t="s">
        <v>40</v>
      </c>
      <c r="K395" s="122" t="s">
        <v>4742</v>
      </c>
      <c r="L395" s="122" t="s">
        <v>8801</v>
      </c>
      <c r="M395" s="122" t="s">
        <v>3599</v>
      </c>
      <c r="N395" s="122" t="s">
        <v>3141</v>
      </c>
      <c r="O395" s="122" t="s">
        <v>3371</v>
      </c>
      <c r="P395" s="120" t="s">
        <v>19974</v>
      </c>
      <c r="Q395" s="120">
        <v>1</v>
      </c>
      <c r="R395" s="120" t="s">
        <v>40</v>
      </c>
      <c r="S395" s="120" t="s">
        <v>40</v>
      </c>
      <c r="T395" s="120" t="s">
        <v>40</v>
      </c>
      <c r="U395" s="124">
        <v>4.5454500000000002E-2</v>
      </c>
      <c r="V395" s="127">
        <v>1</v>
      </c>
      <c r="W395" s="127">
        <v>1682</v>
      </c>
      <c r="X395" s="124">
        <v>5.9453032104637331E-4</v>
      </c>
      <c r="Y395" s="124">
        <v>0.13945199999999999</v>
      </c>
      <c r="Z395" s="127">
        <v>1</v>
      </c>
      <c r="AA395" s="127">
        <v>2612</v>
      </c>
      <c r="AB395" s="124">
        <v>3.8284839203675346E-4</v>
      </c>
      <c r="AC395" s="58" t="s">
        <v>36</v>
      </c>
      <c r="AD395" s="58" t="s">
        <v>36</v>
      </c>
      <c r="AE395" s="277"/>
    </row>
    <row r="396" spans="1:31" x14ac:dyDescent="0.2">
      <c r="A396" s="120" t="s">
        <v>764</v>
      </c>
      <c r="B396" s="120">
        <v>1</v>
      </c>
      <c r="C396" s="120">
        <v>206406439</v>
      </c>
      <c r="D396" s="120">
        <v>206406439</v>
      </c>
      <c r="E396" s="120" t="s">
        <v>123</v>
      </c>
      <c r="F396" s="120" t="s">
        <v>3101</v>
      </c>
      <c r="G396" s="120" t="s">
        <v>3102</v>
      </c>
      <c r="H396" s="120" t="s">
        <v>86</v>
      </c>
      <c r="I396" s="122" t="s">
        <v>19970</v>
      </c>
      <c r="J396" s="122" t="s">
        <v>40</v>
      </c>
      <c r="K396" s="122" t="s">
        <v>4746</v>
      </c>
      <c r="L396" s="122" t="s">
        <v>10207</v>
      </c>
      <c r="M396" s="122" t="s">
        <v>3726</v>
      </c>
      <c r="N396" s="122" t="s">
        <v>3188</v>
      </c>
      <c r="O396" s="122" t="s">
        <v>3189</v>
      </c>
      <c r="P396" s="120" t="s">
        <v>40</v>
      </c>
      <c r="Q396" s="120">
        <v>1</v>
      </c>
      <c r="R396" s="120" t="s">
        <v>40</v>
      </c>
      <c r="S396" s="120" t="s">
        <v>40</v>
      </c>
      <c r="T396" s="120" t="s">
        <v>40</v>
      </c>
      <c r="U396" s="124">
        <v>0.46865899999999999</v>
      </c>
      <c r="V396" s="127">
        <v>1682</v>
      </c>
      <c r="W396" s="127">
        <v>1682</v>
      </c>
      <c r="X396" s="124">
        <v>1</v>
      </c>
      <c r="Y396" s="124">
        <v>0.46520299999999998</v>
      </c>
      <c r="Z396" s="127">
        <v>2601</v>
      </c>
      <c r="AA396" s="127">
        <v>2612</v>
      </c>
      <c r="AB396" s="124">
        <v>0.99578866768759566</v>
      </c>
      <c r="AC396" s="58" t="s">
        <v>36</v>
      </c>
      <c r="AD396" s="58" t="s">
        <v>36</v>
      </c>
      <c r="AE396" s="277"/>
    </row>
    <row r="397" spans="1:31" x14ac:dyDescent="0.2">
      <c r="A397" s="120" t="s">
        <v>764</v>
      </c>
      <c r="B397" s="120">
        <v>1</v>
      </c>
      <c r="C397" s="120">
        <v>206406445</v>
      </c>
      <c r="D397" s="120">
        <v>206406445</v>
      </c>
      <c r="E397" s="120" t="s">
        <v>130</v>
      </c>
      <c r="F397" s="120" t="s">
        <v>3101</v>
      </c>
      <c r="G397" s="120" t="s">
        <v>3102</v>
      </c>
      <c r="H397" s="120" t="s">
        <v>86</v>
      </c>
      <c r="I397" s="122" t="s">
        <v>19970</v>
      </c>
      <c r="J397" s="122" t="s">
        <v>40</v>
      </c>
      <c r="K397" s="122" t="s">
        <v>9728</v>
      </c>
      <c r="L397" s="122" t="s">
        <v>5949</v>
      </c>
      <c r="M397" s="122" t="s">
        <v>4756</v>
      </c>
      <c r="N397" s="122" t="s">
        <v>3118</v>
      </c>
      <c r="O397" s="122" t="s">
        <v>4170</v>
      </c>
      <c r="P397" s="120" t="s">
        <v>40</v>
      </c>
      <c r="Q397" s="120">
        <v>1</v>
      </c>
      <c r="R397" s="120" t="s">
        <v>40</v>
      </c>
      <c r="S397" s="120" t="s">
        <v>40</v>
      </c>
      <c r="T397" s="120" t="s">
        <v>40</v>
      </c>
      <c r="U397" s="124">
        <v>0.14408899999999999</v>
      </c>
      <c r="V397" s="127">
        <v>1</v>
      </c>
      <c r="W397" s="127">
        <v>1682</v>
      </c>
      <c r="X397" s="124">
        <v>5.9453032104637331E-4</v>
      </c>
      <c r="Y397" s="124">
        <v>0</v>
      </c>
      <c r="Z397" s="127">
        <v>0</v>
      </c>
      <c r="AA397" s="127">
        <v>2612</v>
      </c>
      <c r="AB397" s="124">
        <v>0</v>
      </c>
      <c r="AC397" s="58" t="s">
        <v>36</v>
      </c>
      <c r="AD397" s="58" t="s">
        <v>36</v>
      </c>
      <c r="AE397" s="277"/>
    </row>
    <row r="398" spans="1:31" x14ac:dyDescent="0.2">
      <c r="A398" s="120" t="s">
        <v>764</v>
      </c>
      <c r="B398" s="120">
        <v>1</v>
      </c>
      <c r="C398" s="120">
        <v>206406453</v>
      </c>
      <c r="D398" s="120">
        <v>206406453</v>
      </c>
      <c r="E398" s="120" t="s">
        <v>121</v>
      </c>
      <c r="F398" s="120" t="s">
        <v>3108</v>
      </c>
      <c r="G398" s="120" t="s">
        <v>3109</v>
      </c>
      <c r="H398" s="120" t="s">
        <v>86</v>
      </c>
      <c r="I398" s="122" t="s">
        <v>19970</v>
      </c>
      <c r="J398" s="122" t="s">
        <v>40</v>
      </c>
      <c r="K398" s="122" t="s">
        <v>3487</v>
      </c>
      <c r="L398" s="122" t="s">
        <v>9774</v>
      </c>
      <c r="M398" s="122" t="s">
        <v>4570</v>
      </c>
      <c r="N398" s="122" t="s">
        <v>3677</v>
      </c>
      <c r="O398" s="122" t="s">
        <v>4147</v>
      </c>
      <c r="P398" s="120" t="s">
        <v>40</v>
      </c>
      <c r="Q398" s="120">
        <v>1</v>
      </c>
      <c r="R398" s="120" t="s">
        <v>40</v>
      </c>
      <c r="S398" s="120" t="s">
        <v>40</v>
      </c>
      <c r="T398" s="120" t="s">
        <v>40</v>
      </c>
      <c r="U398" s="124">
        <v>0</v>
      </c>
      <c r="V398" s="127">
        <v>0</v>
      </c>
      <c r="W398" s="127">
        <v>1682</v>
      </c>
      <c r="X398" s="124">
        <v>0</v>
      </c>
      <c r="Y398" s="124">
        <v>0.122642</v>
      </c>
      <c r="Z398" s="127">
        <v>1</v>
      </c>
      <c r="AA398" s="127">
        <v>2612</v>
      </c>
      <c r="AB398" s="124">
        <v>3.8284839203675346E-4</v>
      </c>
      <c r="AC398" s="58" t="s">
        <v>36</v>
      </c>
      <c r="AD398" s="58" t="s">
        <v>36</v>
      </c>
      <c r="AE398" s="277"/>
    </row>
    <row r="399" spans="1:31" x14ac:dyDescent="0.2">
      <c r="A399" s="120" t="s">
        <v>764</v>
      </c>
      <c r="B399" s="120">
        <v>1</v>
      </c>
      <c r="C399" s="120">
        <v>206406458</v>
      </c>
      <c r="D399" s="120">
        <v>206406458</v>
      </c>
      <c r="E399" s="120" t="s">
        <v>130</v>
      </c>
      <c r="F399" s="120" t="s">
        <v>81</v>
      </c>
      <c r="G399" s="120" t="s">
        <v>3469</v>
      </c>
      <c r="H399" s="120" t="s">
        <v>86</v>
      </c>
      <c r="I399" s="122" t="s">
        <v>19970</v>
      </c>
      <c r="J399" s="122" t="s">
        <v>40</v>
      </c>
      <c r="K399" s="122" t="s">
        <v>19975</v>
      </c>
      <c r="L399" s="122" t="s">
        <v>19976</v>
      </c>
      <c r="M399" s="122" t="s">
        <v>9394</v>
      </c>
      <c r="N399" s="122" t="s">
        <v>137</v>
      </c>
      <c r="O399" s="122" t="s">
        <v>138</v>
      </c>
      <c r="P399" s="120" t="s">
        <v>40</v>
      </c>
      <c r="Q399" s="120">
        <v>1</v>
      </c>
      <c r="R399" s="120" t="s">
        <v>40</v>
      </c>
      <c r="S399" s="120" t="s">
        <v>40</v>
      </c>
      <c r="T399" s="120" t="s">
        <v>40</v>
      </c>
      <c r="U399" s="124">
        <v>0.124214</v>
      </c>
      <c r="V399" s="127">
        <v>1</v>
      </c>
      <c r="W399" s="127">
        <v>1682</v>
      </c>
      <c r="X399" s="124">
        <v>5.9453032104637331E-4</v>
      </c>
      <c r="Y399" s="124">
        <v>0</v>
      </c>
      <c r="Z399" s="127">
        <v>0</v>
      </c>
      <c r="AA399" s="127">
        <v>2612</v>
      </c>
      <c r="AB399" s="124">
        <v>0</v>
      </c>
      <c r="AC399" s="58" t="s">
        <v>36</v>
      </c>
      <c r="AD399" s="58" t="s">
        <v>36</v>
      </c>
      <c r="AE399" s="277"/>
    </row>
    <row r="400" spans="1:31" x14ac:dyDescent="0.2">
      <c r="A400" s="120" t="s">
        <v>764</v>
      </c>
      <c r="B400" s="120">
        <v>1</v>
      </c>
      <c r="C400" s="120">
        <v>206406481</v>
      </c>
      <c r="D400" s="120">
        <v>206406481</v>
      </c>
      <c r="E400" s="120" t="s">
        <v>130</v>
      </c>
      <c r="F400" s="120" t="s">
        <v>3101</v>
      </c>
      <c r="G400" s="120" t="s">
        <v>3102</v>
      </c>
      <c r="H400" s="120" t="s">
        <v>86</v>
      </c>
      <c r="I400" s="122" t="s">
        <v>19970</v>
      </c>
      <c r="J400" s="122" t="s">
        <v>40</v>
      </c>
      <c r="K400" s="122" t="s">
        <v>3738</v>
      </c>
      <c r="L400" s="122" t="s">
        <v>19977</v>
      </c>
      <c r="M400" s="122" t="s">
        <v>425</v>
      </c>
      <c r="N400" s="122" t="s">
        <v>3107</v>
      </c>
      <c r="O400" s="122" t="s">
        <v>3150</v>
      </c>
      <c r="P400" s="120" t="s">
        <v>19978</v>
      </c>
      <c r="Q400" s="120">
        <v>1</v>
      </c>
      <c r="R400" s="120" t="s">
        <v>40</v>
      </c>
      <c r="S400" s="120" t="s">
        <v>40</v>
      </c>
      <c r="T400" s="120" t="s">
        <v>40</v>
      </c>
      <c r="U400" s="124">
        <v>0.141653</v>
      </c>
      <c r="V400" s="127">
        <v>1</v>
      </c>
      <c r="W400" s="127">
        <v>1682</v>
      </c>
      <c r="X400" s="124">
        <v>5.9453032104637331E-4</v>
      </c>
      <c r="Y400" s="124">
        <v>0</v>
      </c>
      <c r="Z400" s="127">
        <v>0</v>
      </c>
      <c r="AA400" s="127">
        <v>2612</v>
      </c>
      <c r="AB400" s="124">
        <v>0</v>
      </c>
      <c r="AC400" s="58" t="s">
        <v>36</v>
      </c>
      <c r="AD400" s="58" t="s">
        <v>36</v>
      </c>
      <c r="AE400" s="277"/>
    </row>
    <row r="401" spans="1:31" x14ac:dyDescent="0.2">
      <c r="A401" s="120" t="s">
        <v>764</v>
      </c>
      <c r="B401" s="120">
        <v>1</v>
      </c>
      <c r="C401" s="120">
        <v>206406484</v>
      </c>
      <c r="D401" s="120">
        <v>206406484</v>
      </c>
      <c r="E401" s="120" t="s">
        <v>121</v>
      </c>
      <c r="F401" s="120" t="s">
        <v>3101</v>
      </c>
      <c r="G401" s="120" t="s">
        <v>3102</v>
      </c>
      <c r="H401" s="120" t="s">
        <v>86</v>
      </c>
      <c r="I401" s="122" t="s">
        <v>19970</v>
      </c>
      <c r="J401" s="122" t="s">
        <v>40</v>
      </c>
      <c r="K401" s="122" t="s">
        <v>5100</v>
      </c>
      <c r="L401" s="122" t="s">
        <v>4925</v>
      </c>
      <c r="M401" s="122" t="s">
        <v>3661</v>
      </c>
      <c r="N401" s="122" t="s">
        <v>3118</v>
      </c>
      <c r="O401" s="122" t="s">
        <v>4386</v>
      </c>
      <c r="P401" s="120" t="s">
        <v>40</v>
      </c>
      <c r="Q401" s="120">
        <v>1</v>
      </c>
      <c r="R401" s="120" t="s">
        <v>40</v>
      </c>
      <c r="S401" s="120" t="s">
        <v>40</v>
      </c>
      <c r="T401" s="120" t="s">
        <v>40</v>
      </c>
      <c r="U401" s="124">
        <v>0.13232099999999999</v>
      </c>
      <c r="V401" s="127">
        <v>1</v>
      </c>
      <c r="W401" s="127">
        <v>1683</v>
      </c>
      <c r="X401" s="124">
        <v>5.941770647653001E-4</v>
      </c>
      <c r="Y401" s="124">
        <v>0</v>
      </c>
      <c r="Z401" s="127">
        <v>0</v>
      </c>
      <c r="AA401" s="127">
        <v>2613</v>
      </c>
      <c r="AB401" s="124">
        <v>0</v>
      </c>
      <c r="AC401" s="58" t="s">
        <v>36</v>
      </c>
      <c r="AD401" s="58" t="s">
        <v>36</v>
      </c>
      <c r="AE401" s="277"/>
    </row>
    <row r="402" spans="1:31" x14ac:dyDescent="0.2">
      <c r="A402" s="120" t="s">
        <v>764</v>
      </c>
      <c r="B402" s="120">
        <v>1</v>
      </c>
      <c r="C402" s="120">
        <v>206406492</v>
      </c>
      <c r="D402" s="120">
        <v>206406492</v>
      </c>
      <c r="E402" s="120" t="s">
        <v>130</v>
      </c>
      <c r="F402" s="120" t="s">
        <v>3108</v>
      </c>
      <c r="G402" s="120" t="s">
        <v>3109</v>
      </c>
      <c r="H402" s="120" t="s">
        <v>86</v>
      </c>
      <c r="I402" s="122" t="s">
        <v>19970</v>
      </c>
      <c r="J402" s="122" t="s">
        <v>40</v>
      </c>
      <c r="K402" s="122" t="s">
        <v>4942</v>
      </c>
      <c r="L402" s="122" t="s">
        <v>9121</v>
      </c>
      <c r="M402" s="122" t="s">
        <v>518</v>
      </c>
      <c r="N402" s="122" t="s">
        <v>3157</v>
      </c>
      <c r="O402" s="122" t="s">
        <v>3158</v>
      </c>
      <c r="P402" s="120" t="s">
        <v>40</v>
      </c>
      <c r="Q402" s="120">
        <v>1</v>
      </c>
      <c r="R402" s="120" t="s">
        <v>40</v>
      </c>
      <c r="S402" s="120" t="s">
        <v>40</v>
      </c>
      <c r="T402" s="120" t="s">
        <v>40</v>
      </c>
      <c r="U402" s="124">
        <v>7.6923099999999994E-2</v>
      </c>
      <c r="V402" s="127">
        <v>1</v>
      </c>
      <c r="W402" s="127">
        <v>1680</v>
      </c>
      <c r="X402" s="124">
        <v>5.9523809523809529E-4</v>
      </c>
      <c r="Y402" s="124">
        <v>0.14671799999999999</v>
      </c>
      <c r="Z402" s="127">
        <v>1</v>
      </c>
      <c r="AA402" s="127">
        <v>2608</v>
      </c>
      <c r="AB402" s="124">
        <v>3.834355828220859E-4</v>
      </c>
      <c r="AC402" s="58" t="s">
        <v>36</v>
      </c>
      <c r="AD402" s="58" t="s">
        <v>36</v>
      </c>
      <c r="AE402" s="277"/>
    </row>
    <row r="403" spans="1:31" x14ac:dyDescent="0.2">
      <c r="A403" s="120" t="s">
        <v>764</v>
      </c>
      <c r="B403" s="120">
        <v>1</v>
      </c>
      <c r="C403" s="120">
        <v>206406493</v>
      </c>
      <c r="D403" s="120">
        <v>206406493</v>
      </c>
      <c r="E403" s="120" t="s">
        <v>121</v>
      </c>
      <c r="F403" s="120" t="s">
        <v>3101</v>
      </c>
      <c r="G403" s="120" t="s">
        <v>3102</v>
      </c>
      <c r="H403" s="120" t="s">
        <v>86</v>
      </c>
      <c r="I403" s="122" t="s">
        <v>19970</v>
      </c>
      <c r="J403" s="122" t="s">
        <v>40</v>
      </c>
      <c r="K403" s="122" t="s">
        <v>4945</v>
      </c>
      <c r="L403" s="122" t="s">
        <v>4742</v>
      </c>
      <c r="M403" s="122" t="s">
        <v>518</v>
      </c>
      <c r="N403" s="122" t="s">
        <v>130</v>
      </c>
      <c r="O403" s="122" t="s">
        <v>3155</v>
      </c>
      <c r="P403" s="120" t="s">
        <v>19979</v>
      </c>
      <c r="Q403" s="120">
        <v>1</v>
      </c>
      <c r="R403" s="120" t="s">
        <v>40</v>
      </c>
      <c r="S403" s="120" t="s">
        <v>40</v>
      </c>
      <c r="T403" s="120" t="s">
        <v>40</v>
      </c>
      <c r="U403" s="124">
        <v>0.151924</v>
      </c>
      <c r="V403" s="127">
        <v>4</v>
      </c>
      <c r="W403" s="127">
        <v>1680</v>
      </c>
      <c r="X403" s="124">
        <v>2.3809523809523812E-3</v>
      </c>
      <c r="Y403" s="124">
        <v>0.13653999999999999</v>
      </c>
      <c r="Z403" s="127">
        <v>3</v>
      </c>
      <c r="AA403" s="127">
        <v>2608</v>
      </c>
      <c r="AB403" s="124">
        <v>1.1503067484662577E-3</v>
      </c>
      <c r="AC403" s="58" t="s">
        <v>36</v>
      </c>
      <c r="AD403" s="58" t="s">
        <v>36</v>
      </c>
      <c r="AE403" s="277"/>
    </row>
    <row r="404" spans="1:31" x14ac:dyDescent="0.2">
      <c r="A404" s="120" t="s">
        <v>764</v>
      </c>
      <c r="B404" s="120">
        <v>1</v>
      </c>
      <c r="C404" s="120">
        <v>206406517</v>
      </c>
      <c r="D404" s="120">
        <v>206406517</v>
      </c>
      <c r="E404" s="120" t="s">
        <v>121</v>
      </c>
      <c r="F404" s="120" t="s">
        <v>3101</v>
      </c>
      <c r="G404" s="120" t="s">
        <v>3102</v>
      </c>
      <c r="H404" s="120" t="s">
        <v>86</v>
      </c>
      <c r="I404" s="122" t="s">
        <v>19970</v>
      </c>
      <c r="J404" s="122" t="s">
        <v>40</v>
      </c>
      <c r="K404" s="122" t="s">
        <v>3299</v>
      </c>
      <c r="L404" s="122" t="s">
        <v>3464</v>
      </c>
      <c r="M404" s="122" t="s">
        <v>3465</v>
      </c>
      <c r="N404" s="122" t="s">
        <v>3229</v>
      </c>
      <c r="O404" s="122" t="s">
        <v>3763</v>
      </c>
      <c r="P404" s="120" t="s">
        <v>19980</v>
      </c>
      <c r="Q404" s="120">
        <v>1</v>
      </c>
      <c r="R404" s="120" t="s">
        <v>40</v>
      </c>
      <c r="S404" s="120" t="s">
        <v>40</v>
      </c>
      <c r="T404" s="120" t="s">
        <v>40</v>
      </c>
      <c r="U404" s="124">
        <v>0.1</v>
      </c>
      <c r="V404" s="127">
        <v>1</v>
      </c>
      <c r="W404" s="127">
        <v>1680</v>
      </c>
      <c r="X404" s="124">
        <v>5.9523809523809529E-4</v>
      </c>
      <c r="Y404" s="124">
        <v>0.131579</v>
      </c>
      <c r="Z404" s="127">
        <v>2</v>
      </c>
      <c r="AA404" s="127">
        <v>2608</v>
      </c>
      <c r="AB404" s="124">
        <v>7.668711656441718E-4</v>
      </c>
      <c r="AC404" s="58" t="s">
        <v>36</v>
      </c>
      <c r="AD404" s="58" t="s">
        <v>36</v>
      </c>
      <c r="AE404" s="277"/>
    </row>
    <row r="405" spans="1:31" x14ac:dyDescent="0.2">
      <c r="A405" s="120" t="s">
        <v>764</v>
      </c>
      <c r="B405" s="120">
        <v>1</v>
      </c>
      <c r="C405" s="120">
        <v>206406540</v>
      </c>
      <c r="D405" s="120">
        <v>206406540</v>
      </c>
      <c r="E405" s="120" t="s">
        <v>130</v>
      </c>
      <c r="F405" s="120" t="s">
        <v>3108</v>
      </c>
      <c r="G405" s="120" t="s">
        <v>3109</v>
      </c>
      <c r="H405" s="120" t="s">
        <v>86</v>
      </c>
      <c r="I405" s="122" t="s">
        <v>19970</v>
      </c>
      <c r="J405" s="122" t="s">
        <v>40</v>
      </c>
      <c r="K405" s="122" t="s">
        <v>9719</v>
      </c>
      <c r="L405" s="122" t="s">
        <v>4752</v>
      </c>
      <c r="M405" s="122" t="s">
        <v>3715</v>
      </c>
      <c r="N405" s="122" t="s">
        <v>3128</v>
      </c>
      <c r="O405" s="122" t="s">
        <v>4048</v>
      </c>
      <c r="P405" s="120" t="s">
        <v>19981</v>
      </c>
      <c r="Q405" s="120">
        <v>1</v>
      </c>
      <c r="R405" s="120" t="s">
        <v>40</v>
      </c>
      <c r="S405" s="120" t="s">
        <v>40</v>
      </c>
      <c r="T405" s="120" t="s">
        <v>40</v>
      </c>
      <c r="U405" s="124">
        <v>0.108108</v>
      </c>
      <c r="V405" s="127">
        <v>1</v>
      </c>
      <c r="W405" s="127">
        <v>1680</v>
      </c>
      <c r="X405" s="124">
        <v>5.9523809523809529E-4</v>
      </c>
      <c r="Y405" s="124">
        <v>0.118519</v>
      </c>
      <c r="Z405" s="127">
        <v>2</v>
      </c>
      <c r="AA405" s="127">
        <v>2608</v>
      </c>
      <c r="AB405" s="124">
        <v>7.668711656441718E-4</v>
      </c>
      <c r="AC405" s="58" t="s">
        <v>36</v>
      </c>
      <c r="AD405" s="58" t="s">
        <v>36</v>
      </c>
      <c r="AE405" s="277"/>
    </row>
    <row r="406" spans="1:31" x14ac:dyDescent="0.2">
      <c r="A406" s="120" t="s">
        <v>764</v>
      </c>
      <c r="B406" s="120">
        <v>1</v>
      </c>
      <c r="C406" s="120">
        <v>206406559</v>
      </c>
      <c r="D406" s="120">
        <v>206406559</v>
      </c>
      <c r="E406" s="120" t="s">
        <v>121</v>
      </c>
      <c r="F406" s="120" t="s">
        <v>3101</v>
      </c>
      <c r="G406" s="120" t="s">
        <v>3102</v>
      </c>
      <c r="H406" s="120" t="s">
        <v>86</v>
      </c>
      <c r="I406" s="122" t="s">
        <v>19970</v>
      </c>
      <c r="J406" s="122" t="s">
        <v>40</v>
      </c>
      <c r="K406" s="122" t="s">
        <v>19982</v>
      </c>
      <c r="L406" s="122" t="s">
        <v>3480</v>
      </c>
      <c r="M406" s="122" t="s">
        <v>10268</v>
      </c>
      <c r="N406" s="122" t="s">
        <v>3207</v>
      </c>
      <c r="O406" s="122" t="s">
        <v>3208</v>
      </c>
      <c r="P406" s="120" t="s">
        <v>19983</v>
      </c>
      <c r="Q406" s="120">
        <v>1</v>
      </c>
      <c r="R406" s="120" t="s">
        <v>40</v>
      </c>
      <c r="S406" s="120" t="s">
        <v>40</v>
      </c>
      <c r="T406" s="120" t="s">
        <v>40</v>
      </c>
      <c r="U406" s="124">
        <v>0</v>
      </c>
      <c r="V406" s="127">
        <v>0</v>
      </c>
      <c r="W406" s="127">
        <v>1680</v>
      </c>
      <c r="X406" s="124">
        <v>0</v>
      </c>
      <c r="Y406" s="124">
        <v>0.12834799999999999</v>
      </c>
      <c r="Z406" s="127">
        <v>2</v>
      </c>
      <c r="AA406" s="127">
        <v>2608</v>
      </c>
      <c r="AB406" s="124">
        <v>7.668711656441718E-4</v>
      </c>
      <c r="AC406" s="58" t="s">
        <v>36</v>
      </c>
      <c r="AD406" s="58" t="s">
        <v>36</v>
      </c>
      <c r="AE406" s="277"/>
    </row>
    <row r="407" spans="1:31" x14ac:dyDescent="0.2">
      <c r="A407" s="120" t="s">
        <v>764</v>
      </c>
      <c r="B407" s="120">
        <v>1</v>
      </c>
      <c r="C407" s="120">
        <v>206406562</v>
      </c>
      <c r="D407" s="120">
        <v>206406562</v>
      </c>
      <c r="E407" s="120" t="s">
        <v>130</v>
      </c>
      <c r="F407" s="120" t="s">
        <v>3108</v>
      </c>
      <c r="G407" s="120" t="s">
        <v>3109</v>
      </c>
      <c r="H407" s="120" t="s">
        <v>86</v>
      </c>
      <c r="I407" s="122" t="s">
        <v>19970</v>
      </c>
      <c r="J407" s="122" t="s">
        <v>40</v>
      </c>
      <c r="K407" s="122" t="s">
        <v>6256</v>
      </c>
      <c r="L407" s="122" t="s">
        <v>9746</v>
      </c>
      <c r="M407" s="122" t="s">
        <v>4424</v>
      </c>
      <c r="N407" s="122" t="s">
        <v>3746</v>
      </c>
      <c r="O407" s="122" t="s">
        <v>3747</v>
      </c>
      <c r="P407" s="120" t="s">
        <v>40</v>
      </c>
      <c r="Q407" s="120">
        <v>1</v>
      </c>
      <c r="R407" s="120" t="s">
        <v>40</v>
      </c>
      <c r="S407" s="120" t="s">
        <v>40</v>
      </c>
      <c r="T407" s="120" t="s">
        <v>40</v>
      </c>
      <c r="U407" s="124">
        <v>0.145094</v>
      </c>
      <c r="V407" s="127">
        <v>3</v>
      </c>
      <c r="W407" s="127">
        <v>1680</v>
      </c>
      <c r="X407" s="124">
        <v>1.7857142857142857E-3</v>
      </c>
      <c r="Y407" s="124">
        <v>0.14754100000000001</v>
      </c>
      <c r="Z407" s="127">
        <v>6</v>
      </c>
      <c r="AA407" s="127">
        <v>2608</v>
      </c>
      <c r="AB407" s="124">
        <v>2.3006134969325155E-3</v>
      </c>
      <c r="AC407" s="58" t="s">
        <v>36</v>
      </c>
      <c r="AD407" s="58" t="s">
        <v>36</v>
      </c>
      <c r="AE407" s="277"/>
    </row>
    <row r="408" spans="1:31" x14ac:dyDescent="0.2">
      <c r="A408" s="120" t="s">
        <v>764</v>
      </c>
      <c r="B408" s="120">
        <v>1</v>
      </c>
      <c r="C408" s="120">
        <v>206415903</v>
      </c>
      <c r="D408" s="120">
        <v>206415903</v>
      </c>
      <c r="E408" s="120" t="s">
        <v>130</v>
      </c>
      <c r="F408" s="120" t="s">
        <v>3101</v>
      </c>
      <c r="G408" s="120" t="s">
        <v>3102</v>
      </c>
      <c r="H408" s="120" t="s">
        <v>86</v>
      </c>
      <c r="I408" s="122" t="s">
        <v>19984</v>
      </c>
      <c r="J408" s="122" t="s">
        <v>40</v>
      </c>
      <c r="K408" s="122" t="s">
        <v>4767</v>
      </c>
      <c r="L408" s="122" t="s">
        <v>5110</v>
      </c>
      <c r="M408" s="122" t="s">
        <v>3651</v>
      </c>
      <c r="N408" s="122" t="s">
        <v>3410</v>
      </c>
      <c r="O408" s="122" t="s">
        <v>3411</v>
      </c>
      <c r="P408" s="120" t="s">
        <v>40</v>
      </c>
      <c r="Q408" s="120">
        <v>1</v>
      </c>
      <c r="R408" s="120" t="s">
        <v>40</v>
      </c>
      <c r="S408" s="120" t="s">
        <v>40</v>
      </c>
      <c r="T408" s="120" t="s">
        <v>40</v>
      </c>
      <c r="U408" s="124">
        <v>0</v>
      </c>
      <c r="V408" s="127">
        <v>0</v>
      </c>
      <c r="W408" s="127">
        <v>1678</v>
      </c>
      <c r="X408" s="124">
        <v>0</v>
      </c>
      <c r="Y408" s="124">
        <v>0.52653099999999997</v>
      </c>
      <c r="Z408" s="127">
        <v>1</v>
      </c>
      <c r="AA408" s="127">
        <v>2610</v>
      </c>
      <c r="AB408" s="124">
        <v>3.8314176245210729E-4</v>
      </c>
      <c r="AC408" s="58" t="s">
        <v>36</v>
      </c>
      <c r="AD408" s="58" t="s">
        <v>36</v>
      </c>
      <c r="AE408" s="277"/>
    </row>
    <row r="409" spans="1:31" x14ac:dyDescent="0.2">
      <c r="A409" s="120" t="s">
        <v>764</v>
      </c>
      <c r="B409" s="120">
        <v>1</v>
      </c>
      <c r="C409" s="120">
        <v>206419393</v>
      </c>
      <c r="D409" s="120">
        <v>206419393</v>
      </c>
      <c r="E409" s="120" t="s">
        <v>127</v>
      </c>
      <c r="F409" s="120" t="s">
        <v>3108</v>
      </c>
      <c r="G409" s="120" t="s">
        <v>3109</v>
      </c>
      <c r="H409" s="120" t="s">
        <v>86</v>
      </c>
      <c r="I409" s="122" t="s">
        <v>19985</v>
      </c>
      <c r="J409" s="122" t="s">
        <v>40</v>
      </c>
      <c r="K409" s="122" t="s">
        <v>8698</v>
      </c>
      <c r="L409" s="122" t="s">
        <v>5899</v>
      </c>
      <c r="M409" s="122" t="s">
        <v>4049</v>
      </c>
      <c r="N409" s="122" t="s">
        <v>3271</v>
      </c>
      <c r="O409" s="122" t="s">
        <v>5958</v>
      </c>
      <c r="P409" s="120" t="s">
        <v>19986</v>
      </c>
      <c r="Q409" s="120">
        <v>1</v>
      </c>
      <c r="R409" s="120" t="s">
        <v>40</v>
      </c>
      <c r="S409" s="120" t="s">
        <v>40</v>
      </c>
      <c r="T409" s="120" t="s">
        <v>40</v>
      </c>
      <c r="U409" s="124">
        <v>0</v>
      </c>
      <c r="V409" s="127">
        <v>0</v>
      </c>
      <c r="W409" s="127">
        <v>1680</v>
      </c>
      <c r="X409" s="124">
        <v>0</v>
      </c>
      <c r="Y409" s="124">
        <v>0.492228</v>
      </c>
      <c r="Z409" s="127">
        <v>2</v>
      </c>
      <c r="AA409" s="127">
        <v>2614</v>
      </c>
      <c r="AB409" s="124">
        <v>7.6511094108645751E-4</v>
      </c>
      <c r="AC409" s="58" t="s">
        <v>36</v>
      </c>
      <c r="AD409" s="58" t="s">
        <v>36</v>
      </c>
      <c r="AE409" s="277"/>
    </row>
    <row r="410" spans="1:31" x14ac:dyDescent="0.2">
      <c r="A410" s="120" t="s">
        <v>764</v>
      </c>
      <c r="B410" s="120">
        <v>1</v>
      </c>
      <c r="C410" s="120">
        <v>206421267</v>
      </c>
      <c r="D410" s="120">
        <v>206421267</v>
      </c>
      <c r="E410" s="120" t="s">
        <v>121</v>
      </c>
      <c r="F410" s="120" t="s">
        <v>3108</v>
      </c>
      <c r="G410" s="120" t="s">
        <v>3109</v>
      </c>
      <c r="H410" s="120" t="s">
        <v>86</v>
      </c>
      <c r="I410" s="122" t="s">
        <v>19987</v>
      </c>
      <c r="J410" s="122" t="s">
        <v>40</v>
      </c>
      <c r="K410" s="122" t="s">
        <v>9084</v>
      </c>
      <c r="L410" s="122" t="s">
        <v>8714</v>
      </c>
      <c r="M410" s="122" t="s">
        <v>3450</v>
      </c>
      <c r="N410" s="122" t="s">
        <v>4332</v>
      </c>
      <c r="O410" s="122" t="s">
        <v>4333</v>
      </c>
      <c r="P410" s="120" t="s">
        <v>19988</v>
      </c>
      <c r="Q410" s="120">
        <v>1</v>
      </c>
      <c r="R410" s="120" t="s">
        <v>40</v>
      </c>
      <c r="S410" s="120" t="s">
        <v>40</v>
      </c>
      <c r="T410" s="120" t="s">
        <v>40</v>
      </c>
      <c r="U410" s="124">
        <v>0.45613999999999999</v>
      </c>
      <c r="V410" s="127">
        <v>2</v>
      </c>
      <c r="W410" s="127">
        <v>1677</v>
      </c>
      <c r="X410" s="124">
        <v>1.1926058437686344E-3</v>
      </c>
      <c r="Y410" s="124">
        <v>0</v>
      </c>
      <c r="Z410" s="127">
        <v>0</v>
      </c>
      <c r="AA410" s="127">
        <v>2607</v>
      </c>
      <c r="AB410" s="124">
        <v>0</v>
      </c>
      <c r="AC410" s="58" t="s">
        <v>36</v>
      </c>
      <c r="AD410" s="58" t="s">
        <v>36</v>
      </c>
      <c r="AE410" s="277"/>
    </row>
    <row r="411" spans="1:31" x14ac:dyDescent="0.2">
      <c r="A411" s="120" t="s">
        <v>764</v>
      </c>
      <c r="B411" s="120">
        <v>1</v>
      </c>
      <c r="C411" s="120">
        <v>206430185</v>
      </c>
      <c r="D411" s="120">
        <v>206430185</v>
      </c>
      <c r="E411" s="120" t="s">
        <v>121</v>
      </c>
      <c r="F411" s="120" t="s">
        <v>3101</v>
      </c>
      <c r="G411" s="120" t="s">
        <v>3102</v>
      </c>
      <c r="H411" s="120" t="s">
        <v>86</v>
      </c>
      <c r="I411" s="122" t="s">
        <v>19989</v>
      </c>
      <c r="J411" s="122" t="s">
        <v>40</v>
      </c>
      <c r="K411" s="122" t="s">
        <v>5591</v>
      </c>
      <c r="L411" s="122" t="s">
        <v>19990</v>
      </c>
      <c r="M411" s="122" t="s">
        <v>9357</v>
      </c>
      <c r="N411" s="122" t="s">
        <v>3126</v>
      </c>
      <c r="O411" s="122" t="s">
        <v>3419</v>
      </c>
      <c r="P411" s="120" t="s">
        <v>19991</v>
      </c>
      <c r="Q411" s="120">
        <v>1</v>
      </c>
      <c r="R411" s="120" t="s">
        <v>40</v>
      </c>
      <c r="S411" s="120" t="s">
        <v>40</v>
      </c>
      <c r="T411" s="120" t="s">
        <v>40</v>
      </c>
      <c r="U411" s="124">
        <v>0.50161900000000004</v>
      </c>
      <c r="V411" s="127">
        <v>1214</v>
      </c>
      <c r="W411" s="127">
        <v>1682</v>
      </c>
      <c r="X411" s="124">
        <v>0.7217598097502973</v>
      </c>
      <c r="Y411" s="124">
        <v>0.50110500000000002</v>
      </c>
      <c r="Z411" s="127">
        <v>1842</v>
      </c>
      <c r="AA411" s="127">
        <v>2608</v>
      </c>
      <c r="AB411" s="124">
        <v>0.70628834355828218</v>
      </c>
      <c r="AC411" s="58" t="s">
        <v>36</v>
      </c>
      <c r="AD411" s="58" t="s">
        <v>36</v>
      </c>
      <c r="AE411" s="277"/>
    </row>
    <row r="412" spans="1:31" x14ac:dyDescent="0.2">
      <c r="A412" s="120" t="s">
        <v>764</v>
      </c>
      <c r="B412" s="120">
        <v>1</v>
      </c>
      <c r="C412" s="120">
        <v>206430204</v>
      </c>
      <c r="D412" s="120">
        <v>206430204</v>
      </c>
      <c r="E412" s="120" t="s">
        <v>130</v>
      </c>
      <c r="F412" s="120" t="s">
        <v>3108</v>
      </c>
      <c r="G412" s="120" t="s">
        <v>3109</v>
      </c>
      <c r="H412" s="120" t="s">
        <v>86</v>
      </c>
      <c r="I412" s="122" t="s">
        <v>19989</v>
      </c>
      <c r="J412" s="122" t="s">
        <v>40</v>
      </c>
      <c r="K412" s="122" t="s">
        <v>5636</v>
      </c>
      <c r="L412" s="122" t="s">
        <v>5639</v>
      </c>
      <c r="M412" s="122" t="s">
        <v>4073</v>
      </c>
      <c r="N412" s="122" t="s">
        <v>3177</v>
      </c>
      <c r="O412" s="122" t="s">
        <v>3178</v>
      </c>
      <c r="P412" s="120" t="s">
        <v>40</v>
      </c>
      <c r="Q412" s="120">
        <v>1</v>
      </c>
      <c r="R412" s="120" t="s">
        <v>40</v>
      </c>
      <c r="S412" s="120" t="s">
        <v>40</v>
      </c>
      <c r="T412" s="120" t="s">
        <v>40</v>
      </c>
      <c r="U412" s="124">
        <v>0</v>
      </c>
      <c r="V412" s="127">
        <v>0</v>
      </c>
      <c r="W412" s="127">
        <v>1682</v>
      </c>
      <c r="X412" s="124">
        <v>0</v>
      </c>
      <c r="Y412" s="124">
        <v>0.52188599999999996</v>
      </c>
      <c r="Z412" s="127">
        <v>1</v>
      </c>
      <c r="AA412" s="127">
        <v>2608</v>
      </c>
      <c r="AB412" s="124">
        <v>3.834355828220859E-4</v>
      </c>
      <c r="AC412" s="58" t="s">
        <v>36</v>
      </c>
      <c r="AD412" s="58" t="s">
        <v>36</v>
      </c>
      <c r="AE412" s="277"/>
    </row>
    <row r="413" spans="1:31" x14ac:dyDescent="0.2">
      <c r="A413" s="120" t="s">
        <v>764</v>
      </c>
      <c r="B413" s="120">
        <v>1</v>
      </c>
      <c r="C413" s="120">
        <v>206430206</v>
      </c>
      <c r="D413" s="120">
        <v>206430206</v>
      </c>
      <c r="E413" s="120" t="s">
        <v>123</v>
      </c>
      <c r="F413" s="120" t="s">
        <v>3101</v>
      </c>
      <c r="G413" s="120" t="s">
        <v>3102</v>
      </c>
      <c r="H413" s="120" t="s">
        <v>86</v>
      </c>
      <c r="I413" s="122" t="s">
        <v>19989</v>
      </c>
      <c r="J413" s="122" t="s">
        <v>40</v>
      </c>
      <c r="K413" s="122" t="s">
        <v>9705</v>
      </c>
      <c r="L413" s="122" t="s">
        <v>8686</v>
      </c>
      <c r="M413" s="122" t="s">
        <v>4073</v>
      </c>
      <c r="N413" s="122" t="s">
        <v>3174</v>
      </c>
      <c r="O413" s="122" t="s">
        <v>19992</v>
      </c>
      <c r="P413" s="120" t="s">
        <v>19993</v>
      </c>
      <c r="Q413" s="120">
        <v>1</v>
      </c>
      <c r="R413" s="120" t="s">
        <v>40</v>
      </c>
      <c r="S413" s="120" t="s">
        <v>40</v>
      </c>
      <c r="T413" s="120" t="s">
        <v>40</v>
      </c>
      <c r="U413" s="124">
        <v>0</v>
      </c>
      <c r="V413" s="127">
        <v>0</v>
      </c>
      <c r="W413" s="127">
        <v>1682</v>
      </c>
      <c r="X413" s="124">
        <v>0</v>
      </c>
      <c r="Y413" s="124">
        <v>0.47145900000000002</v>
      </c>
      <c r="Z413" s="127">
        <v>1</v>
      </c>
      <c r="AA413" s="127">
        <v>2608</v>
      </c>
      <c r="AB413" s="124">
        <v>3.834355828220859E-4</v>
      </c>
      <c r="AC413" s="58" t="s">
        <v>36</v>
      </c>
      <c r="AD413" s="58" t="s">
        <v>36</v>
      </c>
      <c r="AE413" s="277"/>
    </row>
    <row r="414" spans="1:31" x14ac:dyDescent="0.2">
      <c r="A414" s="120" t="s">
        <v>764</v>
      </c>
      <c r="B414" s="120">
        <v>1</v>
      </c>
      <c r="C414" s="120">
        <v>206437005</v>
      </c>
      <c r="D414" s="120">
        <v>206437005</v>
      </c>
      <c r="E414" s="120" t="s">
        <v>121</v>
      </c>
      <c r="F414" s="120" t="s">
        <v>3101</v>
      </c>
      <c r="G414" s="120" t="s">
        <v>3102</v>
      </c>
      <c r="H414" s="120" t="s">
        <v>86</v>
      </c>
      <c r="I414" s="122" t="s">
        <v>19994</v>
      </c>
      <c r="J414" s="122" t="s">
        <v>40</v>
      </c>
      <c r="K414" s="122" t="s">
        <v>8631</v>
      </c>
      <c r="L414" s="122" t="s">
        <v>10194</v>
      </c>
      <c r="M414" s="122" t="s">
        <v>3619</v>
      </c>
      <c r="N414" s="122" t="s">
        <v>3210</v>
      </c>
      <c r="O414" s="122" t="s">
        <v>3211</v>
      </c>
      <c r="P414" s="120" t="s">
        <v>19995</v>
      </c>
      <c r="Q414" s="120">
        <v>1</v>
      </c>
      <c r="R414" s="120" t="s">
        <v>40</v>
      </c>
      <c r="S414" s="120" t="s">
        <v>40</v>
      </c>
      <c r="T414" s="120" t="s">
        <v>40</v>
      </c>
      <c r="U414" s="124">
        <v>0</v>
      </c>
      <c r="V414" s="127">
        <v>0</v>
      </c>
      <c r="W414" s="127">
        <v>1680</v>
      </c>
      <c r="X414" s="124">
        <v>0</v>
      </c>
      <c r="Y414" s="124">
        <v>9.5091999999999996E-2</v>
      </c>
      <c r="Z414" s="127">
        <v>1</v>
      </c>
      <c r="AA414" s="127">
        <v>2608</v>
      </c>
      <c r="AB414" s="124">
        <v>3.834355828220859E-4</v>
      </c>
      <c r="AC414" s="58" t="s">
        <v>36</v>
      </c>
      <c r="AD414" s="58" t="s">
        <v>36</v>
      </c>
      <c r="AE414" s="277"/>
    </row>
    <row r="415" spans="1:31" x14ac:dyDescent="0.2">
      <c r="A415" s="120" t="s">
        <v>764</v>
      </c>
      <c r="B415" s="120">
        <v>1</v>
      </c>
      <c r="C415" s="120">
        <v>206437971</v>
      </c>
      <c r="D415" s="120">
        <v>206437971</v>
      </c>
      <c r="E415" s="120" t="s">
        <v>130</v>
      </c>
      <c r="F415" s="120" t="s">
        <v>3101</v>
      </c>
      <c r="G415" s="120" t="s">
        <v>3102</v>
      </c>
      <c r="H415" s="120" t="s">
        <v>86</v>
      </c>
      <c r="I415" s="122" t="s">
        <v>19996</v>
      </c>
      <c r="J415" s="122" t="s">
        <v>40</v>
      </c>
      <c r="K415" s="122" t="s">
        <v>4811</v>
      </c>
      <c r="L415" s="122" t="s">
        <v>10292</v>
      </c>
      <c r="M415" s="122" t="s">
        <v>4083</v>
      </c>
      <c r="N415" s="122" t="s">
        <v>3121</v>
      </c>
      <c r="O415" s="122" t="s">
        <v>3122</v>
      </c>
      <c r="P415" s="120" t="s">
        <v>19997</v>
      </c>
      <c r="Q415" s="120">
        <v>1</v>
      </c>
      <c r="R415" s="120" t="s">
        <v>40</v>
      </c>
      <c r="S415" s="120" t="s">
        <v>40</v>
      </c>
      <c r="T415" s="120" t="s">
        <v>40</v>
      </c>
      <c r="U415" s="124">
        <v>0.382353</v>
      </c>
      <c r="V415" s="127">
        <v>1</v>
      </c>
      <c r="W415" s="127">
        <v>1678</v>
      </c>
      <c r="X415" s="124">
        <v>5.9594755661501785E-4</v>
      </c>
      <c r="Y415" s="124">
        <v>0</v>
      </c>
      <c r="Z415" s="127">
        <v>0</v>
      </c>
      <c r="AA415" s="127">
        <v>2610</v>
      </c>
      <c r="AB415" s="124">
        <v>0</v>
      </c>
      <c r="AC415" s="58" t="s">
        <v>36</v>
      </c>
      <c r="AD415" s="58" t="s">
        <v>36</v>
      </c>
      <c r="AE415" s="277"/>
    </row>
    <row r="416" spans="1:31" x14ac:dyDescent="0.2">
      <c r="A416" s="120" t="s">
        <v>764</v>
      </c>
      <c r="B416" s="120">
        <v>1</v>
      </c>
      <c r="C416" s="120">
        <v>206440008</v>
      </c>
      <c r="D416" s="120">
        <v>206440008</v>
      </c>
      <c r="E416" s="120" t="s">
        <v>127</v>
      </c>
      <c r="F416" s="120" t="s">
        <v>3108</v>
      </c>
      <c r="G416" s="120" t="s">
        <v>3109</v>
      </c>
      <c r="H416" s="120" t="s">
        <v>86</v>
      </c>
      <c r="I416" s="122" t="s">
        <v>19998</v>
      </c>
      <c r="J416" s="122" t="s">
        <v>40</v>
      </c>
      <c r="K416" s="122" t="s">
        <v>9066</v>
      </c>
      <c r="L416" s="122" t="s">
        <v>19999</v>
      </c>
      <c r="M416" s="122" t="s">
        <v>4082</v>
      </c>
      <c r="N416" s="122" t="s">
        <v>3232</v>
      </c>
      <c r="O416" s="122" t="s">
        <v>4409</v>
      </c>
      <c r="P416" s="120" t="s">
        <v>20000</v>
      </c>
      <c r="Q416" s="120">
        <v>1</v>
      </c>
      <c r="R416" s="120" t="s">
        <v>40</v>
      </c>
      <c r="S416" s="120" t="s">
        <v>40</v>
      </c>
      <c r="T416" s="120" t="s">
        <v>40</v>
      </c>
      <c r="U416" s="124">
        <v>0.48648599999999997</v>
      </c>
      <c r="V416" s="127">
        <v>2</v>
      </c>
      <c r="W416" s="127">
        <v>1634</v>
      </c>
      <c r="X416" s="124">
        <v>1.2239902080783353E-3</v>
      </c>
      <c r="Y416" s="124">
        <v>5.5555599999999997E-2</v>
      </c>
      <c r="Z416" s="127">
        <v>1</v>
      </c>
      <c r="AA416" s="127">
        <v>2600</v>
      </c>
      <c r="AB416" s="124">
        <v>3.8461538461538462E-4</v>
      </c>
      <c r="AC416" s="58" t="s">
        <v>36</v>
      </c>
      <c r="AD416" s="58" t="s">
        <v>36</v>
      </c>
      <c r="AE416" s="277"/>
    </row>
    <row r="417" spans="1:31" x14ac:dyDescent="0.2">
      <c r="A417" s="120" t="s">
        <v>764</v>
      </c>
      <c r="B417" s="120">
        <v>1</v>
      </c>
      <c r="C417" s="120">
        <v>206440012</v>
      </c>
      <c r="D417" s="120">
        <v>206440012</v>
      </c>
      <c r="E417" s="120" t="s">
        <v>121</v>
      </c>
      <c r="F417" s="120" t="s">
        <v>3108</v>
      </c>
      <c r="G417" s="120" t="s">
        <v>3109</v>
      </c>
      <c r="H417" s="120" t="s">
        <v>86</v>
      </c>
      <c r="I417" s="122" t="s">
        <v>19998</v>
      </c>
      <c r="J417" s="122" t="s">
        <v>40</v>
      </c>
      <c r="K417" s="122" t="s">
        <v>543</v>
      </c>
      <c r="L417" s="122" t="s">
        <v>4830</v>
      </c>
      <c r="M417" s="122" t="s">
        <v>3439</v>
      </c>
      <c r="N417" s="122" t="s">
        <v>3112</v>
      </c>
      <c r="O417" s="122" t="s">
        <v>3140</v>
      </c>
      <c r="P417" s="120" t="s">
        <v>20001</v>
      </c>
      <c r="Q417" s="120">
        <v>1</v>
      </c>
      <c r="R417" s="120" t="s">
        <v>40</v>
      </c>
      <c r="S417" s="120" t="s">
        <v>40</v>
      </c>
      <c r="T417" s="120" t="s">
        <v>40</v>
      </c>
      <c r="U417" s="124">
        <v>0.61538499999999996</v>
      </c>
      <c r="V417" s="127">
        <v>1</v>
      </c>
      <c r="W417" s="127">
        <v>1634</v>
      </c>
      <c r="X417" s="124">
        <v>6.1199510403916763E-4</v>
      </c>
      <c r="Y417" s="124">
        <v>0.46250000000000002</v>
      </c>
      <c r="Z417" s="127">
        <v>2</v>
      </c>
      <c r="AA417" s="127">
        <v>2600</v>
      </c>
      <c r="AB417" s="124">
        <v>7.6923076923076923E-4</v>
      </c>
      <c r="AC417" s="58" t="s">
        <v>36</v>
      </c>
      <c r="AD417" s="58" t="s">
        <v>36</v>
      </c>
      <c r="AE417" s="277"/>
    </row>
    <row r="418" spans="1:31" x14ac:dyDescent="0.2">
      <c r="A418" s="120" t="s">
        <v>764</v>
      </c>
      <c r="B418" s="120">
        <v>1</v>
      </c>
      <c r="C418" s="120">
        <v>206446132</v>
      </c>
      <c r="D418" s="120">
        <v>206446132</v>
      </c>
      <c r="E418" s="120" t="s">
        <v>130</v>
      </c>
      <c r="F418" s="120" t="s">
        <v>3101</v>
      </c>
      <c r="G418" s="120" t="s">
        <v>3102</v>
      </c>
      <c r="H418" s="120" t="s">
        <v>86</v>
      </c>
      <c r="I418" s="122" t="s">
        <v>20002</v>
      </c>
      <c r="J418" s="122" t="s">
        <v>40</v>
      </c>
      <c r="K418" s="122" t="s">
        <v>20003</v>
      </c>
      <c r="L418" s="122" t="s">
        <v>9679</v>
      </c>
      <c r="M418" s="122" t="s">
        <v>4112</v>
      </c>
      <c r="N418" s="122" t="s">
        <v>3188</v>
      </c>
      <c r="O418" s="122" t="s">
        <v>3497</v>
      </c>
      <c r="P418" s="120" t="s">
        <v>20004</v>
      </c>
      <c r="Q418" s="120">
        <v>1</v>
      </c>
      <c r="R418" s="120" t="s">
        <v>40</v>
      </c>
      <c r="S418" s="120" t="s">
        <v>40</v>
      </c>
      <c r="T418" s="120" t="s">
        <v>40</v>
      </c>
      <c r="U418" s="124">
        <v>0.50998200000000005</v>
      </c>
      <c r="V418" s="127">
        <v>3</v>
      </c>
      <c r="W418" s="127">
        <v>1681</v>
      </c>
      <c r="X418" s="124">
        <v>1.784651992861392E-3</v>
      </c>
      <c r="Y418" s="124">
        <v>0.50651900000000005</v>
      </c>
      <c r="Z418" s="127">
        <v>8</v>
      </c>
      <c r="AA418" s="127">
        <v>2612</v>
      </c>
      <c r="AB418" s="124">
        <v>3.0627871362940277E-3</v>
      </c>
      <c r="AC418" s="58" t="s">
        <v>36</v>
      </c>
      <c r="AD418" s="58" t="s">
        <v>36</v>
      </c>
      <c r="AE418" s="277"/>
    </row>
    <row r="419" spans="1:31" x14ac:dyDescent="0.2">
      <c r="A419" s="120" t="s">
        <v>764</v>
      </c>
      <c r="B419" s="120">
        <v>1</v>
      </c>
      <c r="C419" s="120">
        <v>206446156</v>
      </c>
      <c r="D419" s="120">
        <v>206446156</v>
      </c>
      <c r="E419" s="120" t="s">
        <v>127</v>
      </c>
      <c r="F419" s="120" t="s">
        <v>3101</v>
      </c>
      <c r="G419" s="120" t="s">
        <v>3102</v>
      </c>
      <c r="H419" s="120" t="s">
        <v>86</v>
      </c>
      <c r="I419" s="122" t="s">
        <v>20002</v>
      </c>
      <c r="J419" s="122" t="s">
        <v>40</v>
      </c>
      <c r="K419" s="122" t="s">
        <v>8447</v>
      </c>
      <c r="L419" s="122" t="s">
        <v>9053</v>
      </c>
      <c r="M419" s="122" t="s">
        <v>4398</v>
      </c>
      <c r="N419" s="122" t="s">
        <v>3165</v>
      </c>
      <c r="O419" s="122" t="s">
        <v>3955</v>
      </c>
      <c r="P419" s="120" t="s">
        <v>20005</v>
      </c>
      <c r="Q419" s="120">
        <v>1</v>
      </c>
      <c r="R419" s="120" t="s">
        <v>40</v>
      </c>
      <c r="S419" s="120" t="s">
        <v>40</v>
      </c>
      <c r="T419" s="120" t="s">
        <v>40</v>
      </c>
      <c r="U419" s="124">
        <v>0.48845499999999997</v>
      </c>
      <c r="V419" s="127">
        <v>2</v>
      </c>
      <c r="W419" s="127">
        <v>1681</v>
      </c>
      <c r="X419" s="124">
        <v>1.1897679952409281E-3</v>
      </c>
      <c r="Y419" s="124">
        <v>0.51208500000000001</v>
      </c>
      <c r="Z419" s="127">
        <v>9</v>
      </c>
      <c r="AA419" s="127">
        <v>2610</v>
      </c>
      <c r="AB419" s="124">
        <v>3.4482758620689655E-3</v>
      </c>
      <c r="AC419" s="58" t="s">
        <v>36</v>
      </c>
      <c r="AD419" s="58" t="s">
        <v>36</v>
      </c>
      <c r="AE419" s="277"/>
    </row>
    <row r="420" spans="1:31" x14ac:dyDescent="0.2">
      <c r="A420" s="120" t="s">
        <v>764</v>
      </c>
      <c r="B420" s="120">
        <v>1</v>
      </c>
      <c r="C420" s="120">
        <v>206446180</v>
      </c>
      <c r="D420" s="120">
        <v>206446180</v>
      </c>
      <c r="E420" s="120" t="s">
        <v>130</v>
      </c>
      <c r="F420" s="120" t="s">
        <v>3101</v>
      </c>
      <c r="G420" s="120" t="s">
        <v>3102</v>
      </c>
      <c r="H420" s="120" t="s">
        <v>86</v>
      </c>
      <c r="I420" s="122" t="s">
        <v>20002</v>
      </c>
      <c r="J420" s="122" t="s">
        <v>40</v>
      </c>
      <c r="K420" s="122" t="s">
        <v>3428</v>
      </c>
      <c r="L420" s="122" t="s">
        <v>9047</v>
      </c>
      <c r="M420" s="122" t="s">
        <v>3537</v>
      </c>
      <c r="N420" s="122" t="s">
        <v>123</v>
      </c>
      <c r="O420" s="122" t="s">
        <v>3345</v>
      </c>
      <c r="P420" s="120" t="s">
        <v>20006</v>
      </c>
      <c r="Q420" s="120">
        <v>1</v>
      </c>
      <c r="R420" s="120" t="s">
        <v>40</v>
      </c>
      <c r="S420" s="120" t="s">
        <v>40</v>
      </c>
      <c r="T420" s="120" t="s">
        <v>40</v>
      </c>
      <c r="U420" s="124">
        <v>0.48725000000000002</v>
      </c>
      <c r="V420" s="127">
        <v>4</v>
      </c>
      <c r="W420" s="127">
        <v>1681</v>
      </c>
      <c r="X420" s="124">
        <v>2.3795359904818562E-3</v>
      </c>
      <c r="Y420" s="124">
        <v>0.447301</v>
      </c>
      <c r="Z420" s="127">
        <v>3</v>
      </c>
      <c r="AA420" s="127">
        <v>2610</v>
      </c>
      <c r="AB420" s="124">
        <v>1.1494252873563218E-3</v>
      </c>
      <c r="AC420" s="58" t="s">
        <v>36</v>
      </c>
      <c r="AD420" s="58" t="s">
        <v>36</v>
      </c>
      <c r="AE420" s="277"/>
    </row>
    <row r="421" spans="1:31" x14ac:dyDescent="0.2">
      <c r="A421" s="120" t="s">
        <v>764</v>
      </c>
      <c r="B421" s="120">
        <v>1</v>
      </c>
      <c r="C421" s="120">
        <v>206446192</v>
      </c>
      <c r="D421" s="120">
        <v>206446192</v>
      </c>
      <c r="E421" s="120" t="s">
        <v>123</v>
      </c>
      <c r="F421" s="120" t="s">
        <v>3101</v>
      </c>
      <c r="G421" s="120" t="s">
        <v>3102</v>
      </c>
      <c r="H421" s="120" t="s">
        <v>86</v>
      </c>
      <c r="I421" s="122" t="s">
        <v>20002</v>
      </c>
      <c r="J421" s="122" t="s">
        <v>40</v>
      </c>
      <c r="K421" s="122" t="s">
        <v>8415</v>
      </c>
      <c r="L421" s="122" t="s">
        <v>6036</v>
      </c>
      <c r="M421" s="122" t="s">
        <v>3533</v>
      </c>
      <c r="N421" s="122" t="s">
        <v>3118</v>
      </c>
      <c r="O421" s="122" t="s">
        <v>3119</v>
      </c>
      <c r="P421" s="120" t="s">
        <v>40</v>
      </c>
      <c r="Q421" s="120">
        <v>1</v>
      </c>
      <c r="R421" s="120" t="s">
        <v>40</v>
      </c>
      <c r="S421" s="120" t="s">
        <v>40</v>
      </c>
      <c r="T421" s="120" t="s">
        <v>40</v>
      </c>
      <c r="U421" s="124">
        <v>0.52500000000000002</v>
      </c>
      <c r="V421" s="127">
        <v>1</v>
      </c>
      <c r="W421" s="127">
        <v>1681</v>
      </c>
      <c r="X421" s="124">
        <v>5.9488399762046404E-4</v>
      </c>
      <c r="Y421" s="124">
        <v>0</v>
      </c>
      <c r="Z421" s="127">
        <v>0</v>
      </c>
      <c r="AA421" s="127">
        <v>2610</v>
      </c>
      <c r="AB421" s="124">
        <v>0</v>
      </c>
      <c r="AC421" s="58" t="s">
        <v>36</v>
      </c>
      <c r="AD421" s="58" t="s">
        <v>36</v>
      </c>
      <c r="AE421" s="277"/>
    </row>
    <row r="422" spans="1:31" x14ac:dyDescent="0.2">
      <c r="A422" s="120" t="s">
        <v>764</v>
      </c>
      <c r="B422" s="120">
        <v>1</v>
      </c>
      <c r="C422" s="120">
        <v>206446273</v>
      </c>
      <c r="D422" s="120">
        <v>206446273</v>
      </c>
      <c r="E422" s="120" t="s">
        <v>130</v>
      </c>
      <c r="F422" s="120" t="s">
        <v>3101</v>
      </c>
      <c r="G422" s="120" t="s">
        <v>3102</v>
      </c>
      <c r="H422" s="120" t="s">
        <v>86</v>
      </c>
      <c r="I422" s="122" t="s">
        <v>20002</v>
      </c>
      <c r="J422" s="122" t="s">
        <v>40</v>
      </c>
      <c r="K422" s="122" t="s">
        <v>20007</v>
      </c>
      <c r="L422" s="122" t="s">
        <v>9039</v>
      </c>
      <c r="M422" s="122" t="s">
        <v>5058</v>
      </c>
      <c r="N422" s="122" t="s">
        <v>3107</v>
      </c>
      <c r="O422" s="122" t="s">
        <v>3719</v>
      </c>
      <c r="P422" s="120" t="s">
        <v>20008</v>
      </c>
      <c r="Q422" s="120">
        <v>1</v>
      </c>
      <c r="R422" s="120" t="s">
        <v>40</v>
      </c>
      <c r="S422" s="120" t="s">
        <v>40</v>
      </c>
      <c r="T422" s="120" t="s">
        <v>40</v>
      </c>
      <c r="U422" s="124">
        <v>8.3333299999999999E-2</v>
      </c>
      <c r="V422" s="127">
        <v>1</v>
      </c>
      <c r="W422" s="127">
        <v>1601</v>
      </c>
      <c r="X422" s="124">
        <v>6.2460961898813238E-4</v>
      </c>
      <c r="Y422" s="124">
        <v>0.44736799999999999</v>
      </c>
      <c r="Z422" s="127">
        <v>1</v>
      </c>
      <c r="AA422" s="127">
        <v>2593</v>
      </c>
      <c r="AB422" s="124">
        <v>3.8565368299267258E-4</v>
      </c>
      <c r="AC422" s="58" t="s">
        <v>36</v>
      </c>
      <c r="AD422" s="58" t="s">
        <v>36</v>
      </c>
      <c r="AE422" s="277"/>
    </row>
    <row r="423" spans="1:31" x14ac:dyDescent="0.2">
      <c r="A423" s="120" t="s">
        <v>764</v>
      </c>
      <c r="B423" s="120">
        <v>1</v>
      </c>
      <c r="C423" s="120">
        <v>206446292</v>
      </c>
      <c r="D423" s="120">
        <v>206446292</v>
      </c>
      <c r="E423" s="120" t="s">
        <v>130</v>
      </c>
      <c r="F423" s="120" t="s">
        <v>3108</v>
      </c>
      <c r="G423" s="120" t="s">
        <v>3109</v>
      </c>
      <c r="H423" s="120" t="s">
        <v>86</v>
      </c>
      <c r="I423" s="122" t="s">
        <v>20002</v>
      </c>
      <c r="J423" s="122" t="s">
        <v>40</v>
      </c>
      <c r="K423" s="122" t="s">
        <v>4920</v>
      </c>
      <c r="L423" s="122" t="s">
        <v>20009</v>
      </c>
      <c r="M423" s="122" t="s">
        <v>3516</v>
      </c>
      <c r="N423" s="122" t="s">
        <v>3386</v>
      </c>
      <c r="O423" s="122" t="s">
        <v>3387</v>
      </c>
      <c r="P423" s="120" t="s">
        <v>20010</v>
      </c>
      <c r="Q423" s="120">
        <v>1</v>
      </c>
      <c r="R423" s="120" t="s">
        <v>40</v>
      </c>
      <c r="S423" s="120" t="s">
        <v>40</v>
      </c>
      <c r="T423" s="120" t="s">
        <v>40</v>
      </c>
      <c r="U423" s="124">
        <v>0</v>
      </c>
      <c r="V423" s="127">
        <v>0</v>
      </c>
      <c r="W423" s="127">
        <v>1601</v>
      </c>
      <c r="X423" s="124">
        <v>0</v>
      </c>
      <c r="Y423" s="124">
        <v>0.51898699999999998</v>
      </c>
      <c r="Z423" s="127">
        <v>1</v>
      </c>
      <c r="AA423" s="127">
        <v>2593</v>
      </c>
      <c r="AB423" s="124">
        <v>3.8565368299267258E-4</v>
      </c>
      <c r="AC423" s="58" t="s">
        <v>36</v>
      </c>
      <c r="AD423" s="58" t="s">
        <v>36</v>
      </c>
      <c r="AE423" s="277"/>
    </row>
    <row r="424" spans="1:31" x14ac:dyDescent="0.2">
      <c r="A424" s="120" t="s">
        <v>764</v>
      </c>
      <c r="B424" s="120">
        <v>1</v>
      </c>
      <c r="C424" s="120">
        <v>206450441</v>
      </c>
      <c r="D424" s="120">
        <v>206450441</v>
      </c>
      <c r="E424" s="120" t="s">
        <v>121</v>
      </c>
      <c r="F424" s="120" t="s">
        <v>3108</v>
      </c>
      <c r="G424" s="120" t="s">
        <v>3109</v>
      </c>
      <c r="H424" s="120" t="s">
        <v>86</v>
      </c>
      <c r="I424" s="122" t="s">
        <v>20011</v>
      </c>
      <c r="J424" s="122" t="s">
        <v>40</v>
      </c>
      <c r="K424" s="122" t="s">
        <v>10414</v>
      </c>
      <c r="L424" s="122" t="s">
        <v>9809</v>
      </c>
      <c r="M424" s="122" t="s">
        <v>3825</v>
      </c>
      <c r="N424" s="122" t="s">
        <v>3147</v>
      </c>
      <c r="O424" s="122" t="s">
        <v>3589</v>
      </c>
      <c r="P424" s="120" t="s">
        <v>20012</v>
      </c>
      <c r="Q424" s="120">
        <v>1</v>
      </c>
      <c r="R424" s="120" t="s">
        <v>40</v>
      </c>
      <c r="S424" s="120" t="s">
        <v>40</v>
      </c>
      <c r="T424" s="120" t="s">
        <v>40</v>
      </c>
      <c r="U424" s="124">
        <v>0.14285700000000001</v>
      </c>
      <c r="V424" s="127">
        <v>1</v>
      </c>
      <c r="W424" s="127">
        <v>1675</v>
      </c>
      <c r="X424" s="124">
        <v>5.9701492537313433E-4</v>
      </c>
      <c r="Y424" s="124">
        <v>0.48069699999999999</v>
      </c>
      <c r="Z424" s="127">
        <v>2</v>
      </c>
      <c r="AA424" s="127">
        <v>2608</v>
      </c>
      <c r="AB424" s="124">
        <v>7.668711656441718E-4</v>
      </c>
      <c r="AC424" s="58" t="s">
        <v>36</v>
      </c>
      <c r="AD424" s="58" t="s">
        <v>36</v>
      </c>
      <c r="AE424" s="277"/>
    </row>
    <row r="425" spans="1:31" x14ac:dyDescent="0.2">
      <c r="A425" s="120" t="s">
        <v>764</v>
      </c>
      <c r="B425" s="120">
        <v>1</v>
      </c>
      <c r="C425" s="120">
        <v>206453213</v>
      </c>
      <c r="D425" s="120">
        <v>206453213</v>
      </c>
      <c r="E425" s="120" t="s">
        <v>130</v>
      </c>
      <c r="F425" s="120" t="s">
        <v>3101</v>
      </c>
      <c r="G425" s="120" t="s">
        <v>3102</v>
      </c>
      <c r="H425" s="120" t="s">
        <v>86</v>
      </c>
      <c r="I425" s="122" t="s">
        <v>20013</v>
      </c>
      <c r="J425" s="122" t="s">
        <v>40</v>
      </c>
      <c r="K425" s="122" t="s">
        <v>9642</v>
      </c>
      <c r="L425" s="122" t="s">
        <v>9940</v>
      </c>
      <c r="M425" s="122" t="s">
        <v>3577</v>
      </c>
      <c r="N425" s="122" t="s">
        <v>3136</v>
      </c>
      <c r="O425" s="122" t="s">
        <v>3872</v>
      </c>
      <c r="P425" s="120" t="s">
        <v>20014</v>
      </c>
      <c r="Q425" s="120">
        <v>1</v>
      </c>
      <c r="R425" s="120" t="s">
        <v>40</v>
      </c>
      <c r="S425" s="120" t="s">
        <v>40</v>
      </c>
      <c r="T425" s="120" t="s">
        <v>40</v>
      </c>
      <c r="U425" s="124">
        <v>0.594418</v>
      </c>
      <c r="V425" s="127">
        <v>5</v>
      </c>
      <c r="W425" s="127">
        <v>1681</v>
      </c>
      <c r="X425" s="124">
        <v>2.9744199881023199E-3</v>
      </c>
      <c r="Y425" s="124">
        <v>0.55084699999999998</v>
      </c>
      <c r="Z425" s="127">
        <v>4</v>
      </c>
      <c r="AA425" s="127">
        <v>2610</v>
      </c>
      <c r="AB425" s="124">
        <v>1.5325670498084292E-3</v>
      </c>
      <c r="AC425" s="58" t="s">
        <v>36</v>
      </c>
      <c r="AD425" s="58" t="s">
        <v>36</v>
      </c>
      <c r="AE425" s="277"/>
    </row>
    <row r="426" spans="1:31" x14ac:dyDescent="0.2">
      <c r="A426" s="120" t="s">
        <v>764</v>
      </c>
      <c r="B426" s="120">
        <v>1</v>
      </c>
      <c r="C426" s="120">
        <v>206453261</v>
      </c>
      <c r="D426" s="120">
        <v>206453261</v>
      </c>
      <c r="E426" s="120" t="s">
        <v>127</v>
      </c>
      <c r="F426" s="120" t="s">
        <v>3101</v>
      </c>
      <c r="G426" s="120" t="s">
        <v>3102</v>
      </c>
      <c r="H426" s="120" t="s">
        <v>86</v>
      </c>
      <c r="I426" s="122" t="s">
        <v>20013</v>
      </c>
      <c r="J426" s="122" t="s">
        <v>40</v>
      </c>
      <c r="K426" s="122" t="s">
        <v>9808</v>
      </c>
      <c r="L426" s="122" t="s">
        <v>20015</v>
      </c>
      <c r="M426" s="122" t="s">
        <v>3574</v>
      </c>
      <c r="N426" s="122" t="s">
        <v>3126</v>
      </c>
      <c r="O426" s="122" t="s">
        <v>5940</v>
      </c>
      <c r="P426" s="120" t="s">
        <v>20016</v>
      </c>
      <c r="Q426" s="120">
        <v>1</v>
      </c>
      <c r="R426" s="120" t="s">
        <v>40</v>
      </c>
      <c r="S426" s="120" t="s">
        <v>40</v>
      </c>
      <c r="T426" s="120" t="s">
        <v>40</v>
      </c>
      <c r="U426" s="124">
        <v>0.53515100000000004</v>
      </c>
      <c r="V426" s="127">
        <v>1288</v>
      </c>
      <c r="W426" s="127">
        <v>1681</v>
      </c>
      <c r="X426" s="124">
        <v>0.7662105889351577</v>
      </c>
      <c r="Y426" s="124">
        <v>0.532779</v>
      </c>
      <c r="Z426" s="127">
        <v>1947</v>
      </c>
      <c r="AA426" s="127">
        <v>2610</v>
      </c>
      <c r="AB426" s="124">
        <v>0.74597701149425288</v>
      </c>
      <c r="AC426" s="58" t="s">
        <v>36</v>
      </c>
      <c r="AD426" s="58" t="s">
        <v>36</v>
      </c>
      <c r="AE426" s="277"/>
    </row>
    <row r="427" spans="1:31" x14ac:dyDescent="0.2">
      <c r="A427" s="120" t="s">
        <v>764</v>
      </c>
      <c r="B427" s="120">
        <v>1</v>
      </c>
      <c r="C427" s="120">
        <v>206453283</v>
      </c>
      <c r="D427" s="120">
        <v>206453283</v>
      </c>
      <c r="E427" s="120" t="s">
        <v>130</v>
      </c>
      <c r="F427" s="120" t="s">
        <v>3101</v>
      </c>
      <c r="G427" s="120" t="s">
        <v>3102</v>
      </c>
      <c r="H427" s="120" t="s">
        <v>86</v>
      </c>
      <c r="I427" s="122" t="s">
        <v>20013</v>
      </c>
      <c r="J427" s="122" t="s">
        <v>40</v>
      </c>
      <c r="K427" s="122" t="s">
        <v>3417</v>
      </c>
      <c r="L427" s="122" t="s">
        <v>4939</v>
      </c>
      <c r="M427" s="122" t="s">
        <v>4124</v>
      </c>
      <c r="N427" s="122" t="s">
        <v>3126</v>
      </c>
      <c r="O427" s="122" t="s">
        <v>3160</v>
      </c>
      <c r="P427" s="120" t="s">
        <v>20017</v>
      </c>
      <c r="Q427" s="120">
        <v>1</v>
      </c>
      <c r="R427" s="120" t="s">
        <v>40</v>
      </c>
      <c r="S427" s="120" t="s">
        <v>40</v>
      </c>
      <c r="T427" s="120" t="s">
        <v>40</v>
      </c>
      <c r="U427" s="124">
        <v>0.41134799999999999</v>
      </c>
      <c r="V427" s="127">
        <v>1</v>
      </c>
      <c r="W427" s="127">
        <v>1681</v>
      </c>
      <c r="X427" s="124">
        <v>5.9488399762046404E-4</v>
      </c>
      <c r="Y427" s="124">
        <v>0</v>
      </c>
      <c r="Z427" s="127">
        <v>0</v>
      </c>
      <c r="AA427" s="127">
        <v>2610</v>
      </c>
      <c r="AB427" s="124">
        <v>0</v>
      </c>
      <c r="AC427" s="58" t="s">
        <v>36</v>
      </c>
      <c r="AD427" s="58" t="s">
        <v>36</v>
      </c>
      <c r="AE427" s="277"/>
    </row>
    <row r="428" spans="1:31" x14ac:dyDescent="0.2">
      <c r="A428" s="120" t="s">
        <v>764</v>
      </c>
      <c r="B428" s="120">
        <v>1</v>
      </c>
      <c r="C428" s="120">
        <v>206453306</v>
      </c>
      <c r="D428" s="120">
        <v>206453306</v>
      </c>
      <c r="E428" s="120" t="s">
        <v>130</v>
      </c>
      <c r="F428" s="120" t="s">
        <v>3101</v>
      </c>
      <c r="G428" s="120" t="s">
        <v>3102</v>
      </c>
      <c r="H428" s="120" t="s">
        <v>86</v>
      </c>
      <c r="I428" s="122" t="s">
        <v>20013</v>
      </c>
      <c r="J428" s="122" t="s">
        <v>40</v>
      </c>
      <c r="K428" s="122" t="s">
        <v>20018</v>
      </c>
      <c r="L428" s="122" t="s">
        <v>9901</v>
      </c>
      <c r="M428" s="122" t="s">
        <v>4815</v>
      </c>
      <c r="N428" s="122" t="s">
        <v>3107</v>
      </c>
      <c r="O428" s="122" t="s">
        <v>3150</v>
      </c>
      <c r="P428" s="120" t="s">
        <v>40</v>
      </c>
      <c r="Q428" s="120">
        <v>1</v>
      </c>
      <c r="R428" s="120" t="s">
        <v>40</v>
      </c>
      <c r="S428" s="120" t="s">
        <v>40</v>
      </c>
      <c r="T428" s="120" t="s">
        <v>40</v>
      </c>
      <c r="U428" s="124">
        <v>8.3333299999999999E-2</v>
      </c>
      <c r="V428" s="127">
        <v>1</v>
      </c>
      <c r="W428" s="127">
        <v>1675</v>
      </c>
      <c r="X428" s="124">
        <v>5.9701492537313433E-4</v>
      </c>
      <c r="Y428" s="124">
        <v>0.385965</v>
      </c>
      <c r="Z428" s="127">
        <v>1</v>
      </c>
      <c r="AA428" s="127">
        <v>2606</v>
      </c>
      <c r="AB428" s="124">
        <v>3.8372985418265541E-4</v>
      </c>
      <c r="AC428" s="58" t="s">
        <v>36</v>
      </c>
      <c r="AD428" s="58" t="s">
        <v>36</v>
      </c>
      <c r="AE428" s="277"/>
    </row>
    <row r="429" spans="1:31" x14ac:dyDescent="0.2">
      <c r="A429" s="120" t="s">
        <v>764</v>
      </c>
      <c r="B429" s="120">
        <v>1</v>
      </c>
      <c r="C429" s="120">
        <v>206453309</v>
      </c>
      <c r="D429" s="120">
        <v>206453309</v>
      </c>
      <c r="E429" s="120" t="s">
        <v>130</v>
      </c>
      <c r="F429" s="120" t="s">
        <v>3101</v>
      </c>
      <c r="G429" s="120" t="s">
        <v>3102</v>
      </c>
      <c r="H429" s="120" t="s">
        <v>86</v>
      </c>
      <c r="I429" s="122" t="s">
        <v>20013</v>
      </c>
      <c r="J429" s="122" t="s">
        <v>40</v>
      </c>
      <c r="K429" s="122" t="s">
        <v>9660</v>
      </c>
      <c r="L429" s="122" t="s">
        <v>9810</v>
      </c>
      <c r="M429" s="122" t="s">
        <v>4130</v>
      </c>
      <c r="N429" s="122" t="s">
        <v>3121</v>
      </c>
      <c r="O429" s="122" t="s">
        <v>3122</v>
      </c>
      <c r="P429" s="120" t="s">
        <v>20019</v>
      </c>
      <c r="Q429" s="120">
        <v>1</v>
      </c>
      <c r="R429" s="120" t="s">
        <v>40</v>
      </c>
      <c r="S429" s="120" t="s">
        <v>40</v>
      </c>
      <c r="T429" s="120" t="s">
        <v>40</v>
      </c>
      <c r="U429" s="124">
        <v>6.25E-2</v>
      </c>
      <c r="V429" s="127">
        <v>1</v>
      </c>
      <c r="W429" s="127">
        <v>1675</v>
      </c>
      <c r="X429" s="124">
        <v>5.9701492537313433E-4</v>
      </c>
      <c r="Y429" s="124">
        <v>0.625</v>
      </c>
      <c r="Z429" s="127">
        <v>1</v>
      </c>
      <c r="AA429" s="127">
        <v>2606</v>
      </c>
      <c r="AB429" s="124">
        <v>3.8372985418265541E-4</v>
      </c>
      <c r="AC429" s="58" t="s">
        <v>36</v>
      </c>
      <c r="AD429" s="58" t="s">
        <v>36</v>
      </c>
      <c r="AE429" s="277"/>
    </row>
    <row r="430" spans="1:31" x14ac:dyDescent="0.2">
      <c r="A430" s="120" t="s">
        <v>764</v>
      </c>
      <c r="B430" s="120">
        <v>1</v>
      </c>
      <c r="C430" s="120">
        <v>206453326</v>
      </c>
      <c r="D430" s="120">
        <v>206453326</v>
      </c>
      <c r="E430" s="120" t="s">
        <v>121</v>
      </c>
      <c r="F430" s="120" t="s">
        <v>3108</v>
      </c>
      <c r="G430" s="120" t="s">
        <v>3109</v>
      </c>
      <c r="H430" s="120" t="s">
        <v>86</v>
      </c>
      <c r="I430" s="122" t="s">
        <v>20013</v>
      </c>
      <c r="J430" s="122" t="s">
        <v>40</v>
      </c>
      <c r="K430" s="122" t="s">
        <v>20020</v>
      </c>
      <c r="L430" s="122" t="s">
        <v>4947</v>
      </c>
      <c r="M430" s="122" t="s">
        <v>4381</v>
      </c>
      <c r="N430" s="122" t="s">
        <v>3112</v>
      </c>
      <c r="O430" s="122" t="s">
        <v>3140</v>
      </c>
      <c r="P430" s="120" t="s">
        <v>20021</v>
      </c>
      <c r="Q430" s="120">
        <v>1</v>
      </c>
      <c r="R430" s="120" t="s">
        <v>40</v>
      </c>
      <c r="S430" s="120" t="s">
        <v>40</v>
      </c>
      <c r="T430" s="120" t="s">
        <v>40</v>
      </c>
      <c r="U430" s="124">
        <v>0.107692</v>
      </c>
      <c r="V430" s="127">
        <v>1</v>
      </c>
      <c r="W430" s="127">
        <v>1675</v>
      </c>
      <c r="X430" s="124">
        <v>5.9701492537313433E-4</v>
      </c>
      <c r="Y430" s="124">
        <v>0</v>
      </c>
      <c r="Z430" s="127">
        <v>0</v>
      </c>
      <c r="AA430" s="127">
        <v>2606</v>
      </c>
      <c r="AB430" s="124">
        <v>0</v>
      </c>
      <c r="AC430" s="58" t="s">
        <v>36</v>
      </c>
      <c r="AD430" s="58" t="s">
        <v>36</v>
      </c>
      <c r="AE430" s="277"/>
    </row>
    <row r="431" spans="1:31" x14ac:dyDescent="0.2">
      <c r="A431" s="120" t="s">
        <v>764</v>
      </c>
      <c r="B431" s="120">
        <v>1</v>
      </c>
      <c r="C431" s="120">
        <v>206453339</v>
      </c>
      <c r="D431" s="120">
        <v>206453339</v>
      </c>
      <c r="E431" s="120" t="s">
        <v>130</v>
      </c>
      <c r="F431" s="120" t="s">
        <v>3101</v>
      </c>
      <c r="G431" s="120" t="s">
        <v>3102</v>
      </c>
      <c r="H431" s="120" t="s">
        <v>86</v>
      </c>
      <c r="I431" s="122" t="s">
        <v>20013</v>
      </c>
      <c r="J431" s="122" t="s">
        <v>40</v>
      </c>
      <c r="K431" s="122" t="s">
        <v>8136</v>
      </c>
      <c r="L431" s="122" t="s">
        <v>3133</v>
      </c>
      <c r="M431" s="122" t="s">
        <v>6198</v>
      </c>
      <c r="N431" s="122" t="s">
        <v>3136</v>
      </c>
      <c r="O431" s="122" t="s">
        <v>3872</v>
      </c>
      <c r="P431" s="120" t="s">
        <v>20022</v>
      </c>
      <c r="Q431" s="120">
        <v>1</v>
      </c>
      <c r="R431" s="120" t="s">
        <v>40</v>
      </c>
      <c r="S431" s="120" t="s">
        <v>40</v>
      </c>
      <c r="T431" s="120" t="s">
        <v>40</v>
      </c>
      <c r="U431" s="124">
        <v>7.1428599999999995E-2</v>
      </c>
      <c r="V431" s="127">
        <v>1</v>
      </c>
      <c r="W431" s="127">
        <v>1675</v>
      </c>
      <c r="X431" s="124">
        <v>5.9701492537313433E-4</v>
      </c>
      <c r="Y431" s="124">
        <v>0.57142899999999996</v>
      </c>
      <c r="Z431" s="127">
        <v>1</v>
      </c>
      <c r="AA431" s="127">
        <v>2606</v>
      </c>
      <c r="AB431" s="124">
        <v>3.8372985418265541E-4</v>
      </c>
      <c r="AC431" s="58" t="s">
        <v>36</v>
      </c>
      <c r="AD431" s="58" t="s">
        <v>36</v>
      </c>
      <c r="AE431" s="277"/>
    </row>
    <row r="432" spans="1:31" x14ac:dyDescent="0.2">
      <c r="A432" s="120" t="s">
        <v>764</v>
      </c>
      <c r="B432" s="120">
        <v>1</v>
      </c>
      <c r="C432" s="120">
        <v>206453375</v>
      </c>
      <c r="D432" s="120">
        <v>206453375</v>
      </c>
      <c r="E432" s="120" t="s">
        <v>127</v>
      </c>
      <c r="F432" s="120" t="s">
        <v>3101</v>
      </c>
      <c r="G432" s="120" t="s">
        <v>3102</v>
      </c>
      <c r="H432" s="120" t="s">
        <v>86</v>
      </c>
      <c r="I432" s="122" t="s">
        <v>20013</v>
      </c>
      <c r="J432" s="122" t="s">
        <v>40</v>
      </c>
      <c r="K432" s="122" t="s">
        <v>20023</v>
      </c>
      <c r="L432" s="122" t="s">
        <v>5550</v>
      </c>
      <c r="M432" s="122" t="s">
        <v>3781</v>
      </c>
      <c r="N432" s="122" t="s">
        <v>3210</v>
      </c>
      <c r="O432" s="122" t="s">
        <v>3603</v>
      </c>
      <c r="P432" s="120" t="s">
        <v>20024</v>
      </c>
      <c r="Q432" s="120">
        <v>1</v>
      </c>
      <c r="R432" s="120" t="s">
        <v>40</v>
      </c>
      <c r="S432" s="120" t="s">
        <v>40</v>
      </c>
      <c r="T432" s="120" t="s">
        <v>40</v>
      </c>
      <c r="U432" s="124">
        <v>0</v>
      </c>
      <c r="V432" s="127">
        <v>0</v>
      </c>
      <c r="W432" s="127">
        <v>1675</v>
      </c>
      <c r="X432" s="124">
        <v>0</v>
      </c>
      <c r="Y432" s="124">
        <v>0.36521700000000001</v>
      </c>
      <c r="Z432" s="127">
        <v>1</v>
      </c>
      <c r="AA432" s="127">
        <v>2606</v>
      </c>
      <c r="AB432" s="124">
        <v>3.8372985418265541E-4</v>
      </c>
      <c r="AC432" s="58" t="s">
        <v>36</v>
      </c>
      <c r="AD432" s="58" t="s">
        <v>36</v>
      </c>
      <c r="AE432" s="277"/>
    </row>
    <row r="433" spans="1:31" x14ac:dyDescent="0.2">
      <c r="A433" s="120" t="s">
        <v>764</v>
      </c>
      <c r="B433" s="120">
        <v>1</v>
      </c>
      <c r="C433" s="120">
        <v>206454878</v>
      </c>
      <c r="D433" s="120">
        <v>206454878</v>
      </c>
      <c r="E433" s="120" t="s">
        <v>130</v>
      </c>
      <c r="F433" s="120" t="s">
        <v>3101</v>
      </c>
      <c r="G433" s="120" t="s">
        <v>3102</v>
      </c>
      <c r="H433" s="120" t="s">
        <v>86</v>
      </c>
      <c r="I433" s="122" t="s">
        <v>20025</v>
      </c>
      <c r="J433" s="122" t="s">
        <v>40</v>
      </c>
      <c r="K433" s="122" t="s">
        <v>20026</v>
      </c>
      <c r="L433" s="122" t="s">
        <v>8145</v>
      </c>
      <c r="M433" s="122" t="s">
        <v>9813</v>
      </c>
      <c r="N433" s="122" t="s">
        <v>130</v>
      </c>
      <c r="O433" s="122" t="s">
        <v>3506</v>
      </c>
      <c r="P433" s="120" t="s">
        <v>20027</v>
      </c>
      <c r="Q433" s="120">
        <v>1</v>
      </c>
      <c r="R433" s="120">
        <v>9.4948189873179398</v>
      </c>
      <c r="S433" s="120">
        <v>-0.15396783773742601</v>
      </c>
      <c r="T433" s="120">
        <v>9.3408511495805193</v>
      </c>
      <c r="U433" s="124">
        <v>0.50340099999999999</v>
      </c>
      <c r="V433" s="127">
        <v>1</v>
      </c>
      <c r="W433" s="127">
        <v>1673</v>
      </c>
      <c r="X433" s="124">
        <v>5.977286312014345E-4</v>
      </c>
      <c r="Y433" s="124">
        <v>0.54545500000000002</v>
      </c>
      <c r="Z433" s="127">
        <v>1</v>
      </c>
      <c r="AA433" s="127">
        <v>2608</v>
      </c>
      <c r="AB433" s="124">
        <v>3.834355828220859E-4</v>
      </c>
      <c r="AC433" s="58" t="s">
        <v>36</v>
      </c>
      <c r="AD433" s="58" t="s">
        <v>36</v>
      </c>
      <c r="AE433" s="277"/>
    </row>
    <row r="434" spans="1:31" x14ac:dyDescent="0.2">
      <c r="A434" s="120" t="s">
        <v>764</v>
      </c>
      <c r="B434" s="120">
        <v>1</v>
      </c>
      <c r="C434" s="120">
        <v>206454879</v>
      </c>
      <c r="D434" s="120">
        <v>206454879</v>
      </c>
      <c r="E434" s="120" t="s">
        <v>121</v>
      </c>
      <c r="F434" s="120" t="s">
        <v>3108</v>
      </c>
      <c r="G434" s="120" t="s">
        <v>3109</v>
      </c>
      <c r="H434" s="120" t="s">
        <v>86</v>
      </c>
      <c r="I434" s="122" t="s">
        <v>20025</v>
      </c>
      <c r="J434" s="122" t="s">
        <v>40</v>
      </c>
      <c r="K434" s="122" t="s">
        <v>5546</v>
      </c>
      <c r="L434" s="122" t="s">
        <v>3120</v>
      </c>
      <c r="M434" s="122" t="s">
        <v>5699</v>
      </c>
      <c r="N434" s="122" t="s">
        <v>3141</v>
      </c>
      <c r="O434" s="122" t="s">
        <v>3371</v>
      </c>
      <c r="P434" s="120" t="s">
        <v>20028</v>
      </c>
      <c r="Q434" s="120">
        <v>1</v>
      </c>
      <c r="R434" s="120">
        <v>8.5445296473674794</v>
      </c>
      <c r="S434" s="120">
        <v>0.796321502213031</v>
      </c>
      <c r="T434" s="120">
        <v>9.3408511495805193</v>
      </c>
      <c r="U434" s="124">
        <v>0.515625</v>
      </c>
      <c r="V434" s="127">
        <v>1</v>
      </c>
      <c r="W434" s="127">
        <v>1673</v>
      </c>
      <c r="X434" s="124">
        <v>5.977286312014345E-4</v>
      </c>
      <c r="Y434" s="124">
        <v>0</v>
      </c>
      <c r="Z434" s="127">
        <v>0</v>
      </c>
      <c r="AA434" s="127">
        <v>2608</v>
      </c>
      <c r="AB434" s="124">
        <v>0</v>
      </c>
      <c r="AC434" s="58" t="s">
        <v>36</v>
      </c>
      <c r="AD434" s="58" t="s">
        <v>36</v>
      </c>
      <c r="AE434" s="277"/>
    </row>
    <row r="435" spans="1:31" x14ac:dyDescent="0.2">
      <c r="A435" s="120" t="s">
        <v>764</v>
      </c>
      <c r="B435" s="120">
        <v>1</v>
      </c>
      <c r="C435" s="120">
        <v>206454976</v>
      </c>
      <c r="D435" s="120">
        <v>206454976</v>
      </c>
      <c r="E435" s="120" t="s">
        <v>123</v>
      </c>
      <c r="F435" s="120" t="s">
        <v>3108</v>
      </c>
      <c r="G435" s="120" t="s">
        <v>3109</v>
      </c>
      <c r="H435" s="120" t="s">
        <v>86</v>
      </c>
      <c r="I435" s="122" t="s">
        <v>20025</v>
      </c>
      <c r="J435" s="122" t="s">
        <v>40</v>
      </c>
      <c r="K435" s="122" t="s">
        <v>10585</v>
      </c>
      <c r="L435" s="122" t="s">
        <v>10380</v>
      </c>
      <c r="M435" s="122" t="s">
        <v>4140</v>
      </c>
      <c r="N435" s="122" t="s">
        <v>6632</v>
      </c>
      <c r="O435" s="122" t="s">
        <v>20029</v>
      </c>
      <c r="P435" s="120" t="s">
        <v>40</v>
      </c>
      <c r="Q435" s="120">
        <v>1</v>
      </c>
      <c r="R435" s="120" t="s">
        <v>40</v>
      </c>
      <c r="S435" s="120" t="s">
        <v>40</v>
      </c>
      <c r="T435" s="120" t="s">
        <v>40</v>
      </c>
      <c r="U435" s="124">
        <v>0.466667</v>
      </c>
      <c r="V435" s="127">
        <v>1</v>
      </c>
      <c r="W435" s="127">
        <v>1679</v>
      </c>
      <c r="X435" s="124">
        <v>5.9559261465157837E-4</v>
      </c>
      <c r="Y435" s="124">
        <v>0</v>
      </c>
      <c r="Z435" s="127">
        <v>0</v>
      </c>
      <c r="AA435" s="127">
        <v>2608</v>
      </c>
      <c r="AB435" s="124">
        <v>0</v>
      </c>
      <c r="AC435" s="58" t="s">
        <v>36</v>
      </c>
      <c r="AD435" s="58" t="s">
        <v>36</v>
      </c>
      <c r="AE435" s="277"/>
    </row>
    <row r="436" spans="1:31" x14ac:dyDescent="0.2">
      <c r="A436" s="120" t="s">
        <v>764</v>
      </c>
      <c r="B436" s="120">
        <v>1</v>
      </c>
      <c r="C436" s="120">
        <v>206454988</v>
      </c>
      <c r="D436" s="120">
        <v>206454988</v>
      </c>
      <c r="E436" s="120" t="s">
        <v>130</v>
      </c>
      <c r="F436" s="120" t="s">
        <v>3108</v>
      </c>
      <c r="G436" s="120" t="s">
        <v>3109</v>
      </c>
      <c r="H436" s="120" t="s">
        <v>86</v>
      </c>
      <c r="I436" s="122" t="s">
        <v>20025</v>
      </c>
      <c r="J436" s="122" t="s">
        <v>40</v>
      </c>
      <c r="K436" s="122" t="s">
        <v>8004</v>
      </c>
      <c r="L436" s="122" t="s">
        <v>20030</v>
      </c>
      <c r="M436" s="122" t="s">
        <v>5693</v>
      </c>
      <c r="N436" s="122" t="s">
        <v>3518</v>
      </c>
      <c r="O436" s="122" t="s">
        <v>4360</v>
      </c>
      <c r="P436" s="120" t="s">
        <v>20031</v>
      </c>
      <c r="Q436" s="120">
        <v>1</v>
      </c>
      <c r="R436" s="120" t="s">
        <v>40</v>
      </c>
      <c r="S436" s="120" t="s">
        <v>40</v>
      </c>
      <c r="T436" s="120" t="s">
        <v>40</v>
      </c>
      <c r="U436" s="124">
        <v>0</v>
      </c>
      <c r="V436" s="127">
        <v>0</v>
      </c>
      <c r="W436" s="127">
        <v>1679</v>
      </c>
      <c r="X436" s="124">
        <v>0</v>
      </c>
      <c r="Y436" s="124">
        <v>0.53979200000000005</v>
      </c>
      <c r="Z436" s="127">
        <v>1</v>
      </c>
      <c r="AA436" s="127">
        <v>2608</v>
      </c>
      <c r="AB436" s="124">
        <v>3.834355828220859E-4</v>
      </c>
      <c r="AC436" s="58" t="s">
        <v>36</v>
      </c>
      <c r="AD436" s="58" t="s">
        <v>36</v>
      </c>
      <c r="AE436" s="277"/>
    </row>
    <row r="437" spans="1:31" x14ac:dyDescent="0.2">
      <c r="A437" s="120" t="s">
        <v>764</v>
      </c>
      <c r="B437" s="120">
        <v>1</v>
      </c>
      <c r="C437" s="120">
        <v>206458679</v>
      </c>
      <c r="D437" s="120">
        <v>206458679</v>
      </c>
      <c r="E437" s="120" t="s">
        <v>127</v>
      </c>
      <c r="F437" s="120" t="s">
        <v>3108</v>
      </c>
      <c r="G437" s="120" t="s">
        <v>3109</v>
      </c>
      <c r="H437" s="120" t="s">
        <v>86</v>
      </c>
      <c r="I437" s="122" t="s">
        <v>20032</v>
      </c>
      <c r="J437" s="122" t="s">
        <v>40</v>
      </c>
      <c r="K437" s="122" t="s">
        <v>10095</v>
      </c>
      <c r="L437" s="122" t="s">
        <v>20033</v>
      </c>
      <c r="M437" s="122" t="s">
        <v>3778</v>
      </c>
      <c r="N437" s="122" t="s">
        <v>4076</v>
      </c>
      <c r="O437" s="122" t="s">
        <v>4077</v>
      </c>
      <c r="P437" s="120" t="s">
        <v>20034</v>
      </c>
      <c r="Q437" s="120">
        <v>1</v>
      </c>
      <c r="R437" s="120" t="s">
        <v>40</v>
      </c>
      <c r="S437" s="120" t="s">
        <v>40</v>
      </c>
      <c r="T437" s="120" t="s">
        <v>40</v>
      </c>
      <c r="U437" s="124">
        <v>7.1428599999999995E-2</v>
      </c>
      <c r="V437" s="127">
        <v>1</v>
      </c>
      <c r="W437" s="127">
        <v>1680</v>
      </c>
      <c r="X437" s="124">
        <v>5.9523809523809529E-4</v>
      </c>
      <c r="Y437" s="124">
        <v>0.52764999999999995</v>
      </c>
      <c r="Z437" s="127">
        <v>2</v>
      </c>
      <c r="AA437" s="127">
        <v>2608</v>
      </c>
      <c r="AB437" s="124">
        <v>7.668711656441718E-4</v>
      </c>
      <c r="AC437" s="58" t="s">
        <v>36</v>
      </c>
      <c r="AD437" s="58" t="s">
        <v>36</v>
      </c>
      <c r="AE437" s="277"/>
    </row>
    <row r="438" spans="1:31" x14ac:dyDescent="0.2">
      <c r="A438" s="120" t="s">
        <v>764</v>
      </c>
      <c r="B438" s="120">
        <v>1</v>
      </c>
      <c r="C438" s="120">
        <v>206458755</v>
      </c>
      <c r="D438" s="120">
        <v>206458755</v>
      </c>
      <c r="E438" s="120" t="s">
        <v>127</v>
      </c>
      <c r="F438" s="120" t="s">
        <v>3108</v>
      </c>
      <c r="G438" s="120" t="s">
        <v>3109</v>
      </c>
      <c r="H438" s="120" t="s">
        <v>86</v>
      </c>
      <c r="I438" s="122" t="s">
        <v>20032</v>
      </c>
      <c r="J438" s="122" t="s">
        <v>40</v>
      </c>
      <c r="K438" s="122" t="s">
        <v>10368</v>
      </c>
      <c r="L438" s="122" t="s">
        <v>20035</v>
      </c>
      <c r="M438" s="122" t="s">
        <v>508</v>
      </c>
      <c r="N438" s="122" t="s">
        <v>3924</v>
      </c>
      <c r="O438" s="122" t="s">
        <v>3925</v>
      </c>
      <c r="P438" s="120" t="s">
        <v>20036</v>
      </c>
      <c r="Q438" s="120">
        <v>1</v>
      </c>
      <c r="R438" s="120" t="s">
        <v>40</v>
      </c>
      <c r="S438" s="120" t="s">
        <v>40</v>
      </c>
      <c r="T438" s="120" t="s">
        <v>40</v>
      </c>
      <c r="U438" s="124">
        <v>0</v>
      </c>
      <c r="V438" s="127">
        <v>0</v>
      </c>
      <c r="W438" s="127">
        <v>1668</v>
      </c>
      <c r="X438" s="124">
        <v>0</v>
      </c>
      <c r="Y438" s="124">
        <v>0.5</v>
      </c>
      <c r="Z438" s="127">
        <v>1</v>
      </c>
      <c r="AA438" s="127">
        <v>2605</v>
      </c>
      <c r="AB438" s="124">
        <v>3.8387715930902113E-4</v>
      </c>
      <c r="AC438" s="58" t="s">
        <v>36</v>
      </c>
      <c r="AD438" s="58" t="s">
        <v>36</v>
      </c>
      <c r="AE438" s="277"/>
    </row>
    <row r="439" spans="1:31" x14ac:dyDescent="0.2">
      <c r="A439" s="120" t="s">
        <v>764</v>
      </c>
      <c r="B439" s="120">
        <v>1</v>
      </c>
      <c r="C439" s="120">
        <v>206458781</v>
      </c>
      <c r="D439" s="120">
        <v>206458781</v>
      </c>
      <c r="E439" s="120" t="s">
        <v>130</v>
      </c>
      <c r="F439" s="120" t="s">
        <v>3108</v>
      </c>
      <c r="G439" s="120" t="s">
        <v>3109</v>
      </c>
      <c r="H439" s="120" t="s">
        <v>86</v>
      </c>
      <c r="I439" s="122" t="s">
        <v>20032</v>
      </c>
      <c r="J439" s="122" t="s">
        <v>40</v>
      </c>
      <c r="K439" s="122" t="s">
        <v>10004</v>
      </c>
      <c r="L439" s="122" t="s">
        <v>7885</v>
      </c>
      <c r="M439" s="122" t="s">
        <v>5463</v>
      </c>
      <c r="N439" s="122" t="s">
        <v>3518</v>
      </c>
      <c r="O439" s="122" t="s">
        <v>6736</v>
      </c>
      <c r="P439" s="120" t="s">
        <v>20037</v>
      </c>
      <c r="Q439" s="120">
        <v>1</v>
      </c>
      <c r="R439" s="120" t="s">
        <v>40</v>
      </c>
      <c r="S439" s="120" t="s">
        <v>40</v>
      </c>
      <c r="T439" s="120" t="s">
        <v>40</v>
      </c>
      <c r="U439" s="124">
        <v>0</v>
      </c>
      <c r="V439" s="127">
        <v>0</v>
      </c>
      <c r="W439" s="127">
        <v>1668</v>
      </c>
      <c r="X439" s="124">
        <v>0</v>
      </c>
      <c r="Y439" s="124">
        <v>0.55214700000000005</v>
      </c>
      <c r="Z439" s="127">
        <v>2</v>
      </c>
      <c r="AA439" s="127">
        <v>2605</v>
      </c>
      <c r="AB439" s="124">
        <v>7.6775431861804226E-4</v>
      </c>
      <c r="AC439" s="58" t="s">
        <v>36</v>
      </c>
      <c r="AD439" s="58" t="s">
        <v>36</v>
      </c>
      <c r="AE439" s="277"/>
    </row>
    <row r="440" spans="1:31" x14ac:dyDescent="0.2">
      <c r="A440" s="120" t="s">
        <v>764</v>
      </c>
      <c r="B440" s="120">
        <v>1</v>
      </c>
      <c r="C440" s="120">
        <v>206458853</v>
      </c>
      <c r="D440" s="120">
        <v>206458853</v>
      </c>
      <c r="E440" s="120" t="s">
        <v>121</v>
      </c>
      <c r="F440" s="120" t="s">
        <v>3108</v>
      </c>
      <c r="G440" s="120" t="s">
        <v>3109</v>
      </c>
      <c r="H440" s="120" t="s">
        <v>86</v>
      </c>
      <c r="I440" s="122" t="s">
        <v>20032</v>
      </c>
      <c r="J440" s="122" t="s">
        <v>40</v>
      </c>
      <c r="K440" s="122" t="s">
        <v>10007</v>
      </c>
      <c r="L440" s="122" t="s">
        <v>20038</v>
      </c>
      <c r="M440" s="122" t="s">
        <v>4503</v>
      </c>
      <c r="N440" s="122" t="s">
        <v>3112</v>
      </c>
      <c r="O440" s="122" t="s">
        <v>3140</v>
      </c>
      <c r="P440" s="120" t="s">
        <v>20039</v>
      </c>
      <c r="Q440" s="120">
        <v>1</v>
      </c>
      <c r="R440" s="120" t="s">
        <v>40</v>
      </c>
      <c r="S440" s="120" t="s">
        <v>40</v>
      </c>
      <c r="T440" s="120" t="s">
        <v>40</v>
      </c>
      <c r="U440" s="124">
        <v>5.8823500000000001E-2</v>
      </c>
      <c r="V440" s="127">
        <v>1</v>
      </c>
      <c r="W440" s="127">
        <v>1679</v>
      </c>
      <c r="X440" s="124">
        <v>5.9559261465157837E-4</v>
      </c>
      <c r="Y440" s="124">
        <v>0.51866199999999996</v>
      </c>
      <c r="Z440" s="127">
        <v>4</v>
      </c>
      <c r="AA440" s="127">
        <v>2605</v>
      </c>
      <c r="AB440" s="124">
        <v>1.5355086372360845E-3</v>
      </c>
      <c r="AC440" s="58" t="s">
        <v>36</v>
      </c>
      <c r="AD440" s="58" t="s">
        <v>36</v>
      </c>
      <c r="AE440" s="277"/>
    </row>
    <row r="441" spans="1:31" x14ac:dyDescent="0.2">
      <c r="A441" s="120" t="s">
        <v>764</v>
      </c>
      <c r="B441" s="120">
        <v>1</v>
      </c>
      <c r="C441" s="120">
        <v>206458874</v>
      </c>
      <c r="D441" s="120">
        <v>206458874</v>
      </c>
      <c r="E441" s="120" t="s">
        <v>121</v>
      </c>
      <c r="F441" s="120" t="s">
        <v>3108</v>
      </c>
      <c r="G441" s="120" t="s">
        <v>3109</v>
      </c>
      <c r="H441" s="120" t="s">
        <v>86</v>
      </c>
      <c r="I441" s="122" t="s">
        <v>20032</v>
      </c>
      <c r="J441" s="122" t="s">
        <v>40</v>
      </c>
      <c r="K441" s="122" t="s">
        <v>8931</v>
      </c>
      <c r="L441" s="122" t="s">
        <v>5498</v>
      </c>
      <c r="M441" s="122" t="s">
        <v>5164</v>
      </c>
      <c r="N441" s="122" t="s">
        <v>3112</v>
      </c>
      <c r="O441" s="122" t="s">
        <v>3140</v>
      </c>
      <c r="P441" s="120" t="s">
        <v>20040</v>
      </c>
      <c r="Q441" s="120">
        <v>1</v>
      </c>
      <c r="R441" s="120" t="s">
        <v>40</v>
      </c>
      <c r="S441" s="120" t="s">
        <v>40</v>
      </c>
      <c r="T441" s="120" t="s">
        <v>40</v>
      </c>
      <c r="U441" s="124">
        <v>0.47857100000000002</v>
      </c>
      <c r="V441" s="127">
        <v>1</v>
      </c>
      <c r="W441" s="127">
        <v>1679</v>
      </c>
      <c r="X441" s="124">
        <v>5.9559261465157837E-4</v>
      </c>
      <c r="Y441" s="124">
        <v>0</v>
      </c>
      <c r="Z441" s="127">
        <v>0</v>
      </c>
      <c r="AA441" s="127">
        <v>2605</v>
      </c>
      <c r="AB441" s="124">
        <v>0</v>
      </c>
      <c r="AC441" s="58" t="s">
        <v>36</v>
      </c>
      <c r="AD441" s="58" t="s">
        <v>36</v>
      </c>
      <c r="AE441" s="277"/>
    </row>
    <row r="442" spans="1:31" x14ac:dyDescent="0.2">
      <c r="A442" s="120" t="s">
        <v>764</v>
      </c>
      <c r="B442" s="120">
        <v>1</v>
      </c>
      <c r="C442" s="120">
        <v>206458919</v>
      </c>
      <c r="D442" s="120">
        <v>206458919</v>
      </c>
      <c r="E442" s="120" t="s">
        <v>121</v>
      </c>
      <c r="F442" s="120" t="s">
        <v>3108</v>
      </c>
      <c r="G442" s="120" t="s">
        <v>3109</v>
      </c>
      <c r="H442" s="120" t="s">
        <v>86</v>
      </c>
      <c r="I442" s="122" t="s">
        <v>20032</v>
      </c>
      <c r="J442" s="122" t="s">
        <v>40</v>
      </c>
      <c r="K442" s="122" t="s">
        <v>20041</v>
      </c>
      <c r="L442" s="122" t="s">
        <v>20042</v>
      </c>
      <c r="M442" s="122" t="s">
        <v>4335</v>
      </c>
      <c r="N442" s="122" t="s">
        <v>3112</v>
      </c>
      <c r="O442" s="122" t="s">
        <v>3140</v>
      </c>
      <c r="P442" s="120" t="s">
        <v>20043</v>
      </c>
      <c r="Q442" s="120">
        <v>1</v>
      </c>
      <c r="R442" s="120" t="s">
        <v>40</v>
      </c>
      <c r="S442" s="120" t="s">
        <v>40</v>
      </c>
      <c r="T442" s="120" t="s">
        <v>40</v>
      </c>
      <c r="U442" s="124">
        <v>0.51952500000000001</v>
      </c>
      <c r="V442" s="127">
        <v>2</v>
      </c>
      <c r="W442" s="127">
        <v>1681</v>
      </c>
      <c r="X442" s="124">
        <v>1.1897679952409281E-3</v>
      </c>
      <c r="Y442" s="124">
        <v>0</v>
      </c>
      <c r="Z442" s="127">
        <v>0</v>
      </c>
      <c r="AA442" s="127">
        <v>2613</v>
      </c>
      <c r="AB442" s="124">
        <v>0</v>
      </c>
      <c r="AC442" s="58" t="s">
        <v>36</v>
      </c>
      <c r="AD442" s="58" t="s">
        <v>36</v>
      </c>
      <c r="AE442" s="277"/>
    </row>
    <row r="443" spans="1:31" x14ac:dyDescent="0.2">
      <c r="A443" s="120" t="s">
        <v>764</v>
      </c>
      <c r="B443" s="120">
        <v>1</v>
      </c>
      <c r="C443" s="120">
        <v>206461050</v>
      </c>
      <c r="D443" s="120">
        <v>206461050</v>
      </c>
      <c r="E443" s="120" t="s">
        <v>127</v>
      </c>
      <c r="F443" s="120" t="s">
        <v>3108</v>
      </c>
      <c r="G443" s="120" t="s">
        <v>3109</v>
      </c>
      <c r="H443" s="120" t="s">
        <v>86</v>
      </c>
      <c r="I443" s="122" t="s">
        <v>20044</v>
      </c>
      <c r="J443" s="122" t="s">
        <v>40</v>
      </c>
      <c r="K443" s="122" t="s">
        <v>20045</v>
      </c>
      <c r="L443" s="122" t="s">
        <v>8928</v>
      </c>
      <c r="M443" s="122" t="s">
        <v>5425</v>
      </c>
      <c r="N443" s="122" t="s">
        <v>5501</v>
      </c>
      <c r="O443" s="122" t="s">
        <v>5948</v>
      </c>
      <c r="P443" s="120" t="s">
        <v>20046</v>
      </c>
      <c r="Q443" s="120">
        <v>1</v>
      </c>
      <c r="R443" s="120" t="s">
        <v>40</v>
      </c>
      <c r="S443" s="120" t="s">
        <v>40</v>
      </c>
      <c r="T443" s="120" t="s">
        <v>40</v>
      </c>
      <c r="U443" s="124">
        <v>0.33333299999999999</v>
      </c>
      <c r="V443" s="127">
        <v>1</v>
      </c>
      <c r="W443" s="127">
        <v>1629</v>
      </c>
      <c r="X443" s="124">
        <v>6.1387354205033758E-4</v>
      </c>
      <c r="Y443" s="124">
        <v>0.59523800000000004</v>
      </c>
      <c r="Z443" s="127">
        <v>1</v>
      </c>
      <c r="AA443" s="127">
        <v>2600</v>
      </c>
      <c r="AB443" s="124">
        <v>3.8461538461538462E-4</v>
      </c>
      <c r="AC443" s="58" t="s">
        <v>36</v>
      </c>
      <c r="AD443" s="58" t="s">
        <v>36</v>
      </c>
      <c r="AE443" s="277"/>
    </row>
    <row r="444" spans="1:31" x14ac:dyDescent="0.2">
      <c r="A444" s="120" t="s">
        <v>764</v>
      </c>
      <c r="B444" s="120">
        <v>1</v>
      </c>
      <c r="C444" s="120">
        <v>206461060</v>
      </c>
      <c r="D444" s="120">
        <v>206461060</v>
      </c>
      <c r="E444" s="120" t="s">
        <v>121</v>
      </c>
      <c r="F444" s="120" t="s">
        <v>3101</v>
      </c>
      <c r="G444" s="120" t="s">
        <v>3102</v>
      </c>
      <c r="H444" s="120" t="s">
        <v>86</v>
      </c>
      <c r="I444" s="122" t="s">
        <v>20044</v>
      </c>
      <c r="J444" s="122" t="s">
        <v>40</v>
      </c>
      <c r="K444" s="122" t="s">
        <v>6165</v>
      </c>
      <c r="L444" s="122" t="s">
        <v>20047</v>
      </c>
      <c r="M444" s="122" t="s">
        <v>4665</v>
      </c>
      <c r="N444" s="122" t="s">
        <v>3107</v>
      </c>
      <c r="O444" s="122" t="s">
        <v>3989</v>
      </c>
      <c r="P444" s="120" t="s">
        <v>20048</v>
      </c>
      <c r="Q444" s="120">
        <v>1</v>
      </c>
      <c r="R444" s="120" t="s">
        <v>40</v>
      </c>
      <c r="S444" s="120" t="s">
        <v>40</v>
      </c>
      <c r="T444" s="120" t="s">
        <v>40</v>
      </c>
      <c r="U444" s="124">
        <v>0.77777799999999997</v>
      </c>
      <c r="V444" s="127">
        <v>1</v>
      </c>
      <c r="W444" s="127">
        <v>1629</v>
      </c>
      <c r="X444" s="124">
        <v>6.1387354205033758E-4</v>
      </c>
      <c r="Y444" s="124">
        <v>0.5</v>
      </c>
      <c r="Z444" s="127">
        <v>1</v>
      </c>
      <c r="AA444" s="127">
        <v>2600</v>
      </c>
      <c r="AB444" s="124">
        <v>3.8461538461538462E-4</v>
      </c>
      <c r="AC444" s="58" t="s">
        <v>36</v>
      </c>
      <c r="AD444" s="58" t="s">
        <v>36</v>
      </c>
      <c r="AE444" s="277"/>
    </row>
    <row r="445" spans="1:31" x14ac:dyDescent="0.2">
      <c r="A445" s="120" t="s">
        <v>764</v>
      </c>
      <c r="B445" s="120">
        <v>1</v>
      </c>
      <c r="C445" s="120">
        <v>206461084</v>
      </c>
      <c r="D445" s="120">
        <v>206461084</v>
      </c>
      <c r="E445" s="120" t="s">
        <v>127</v>
      </c>
      <c r="F445" s="120" t="s">
        <v>3101</v>
      </c>
      <c r="G445" s="120" t="s">
        <v>3102</v>
      </c>
      <c r="H445" s="120" t="s">
        <v>86</v>
      </c>
      <c r="I445" s="122" t="s">
        <v>20044</v>
      </c>
      <c r="J445" s="122" t="s">
        <v>40</v>
      </c>
      <c r="K445" s="122" t="s">
        <v>5399</v>
      </c>
      <c r="L445" s="122" t="s">
        <v>5479</v>
      </c>
      <c r="M445" s="122" t="s">
        <v>4171</v>
      </c>
      <c r="N445" s="122" t="s">
        <v>3126</v>
      </c>
      <c r="O445" s="122" t="s">
        <v>5940</v>
      </c>
      <c r="P445" s="120" t="s">
        <v>20049</v>
      </c>
      <c r="Q445" s="120">
        <v>1</v>
      </c>
      <c r="R445" s="120" t="s">
        <v>40</v>
      </c>
      <c r="S445" s="120" t="s">
        <v>40</v>
      </c>
      <c r="T445" s="120" t="s">
        <v>40</v>
      </c>
      <c r="U445" s="124">
        <v>0.49666700000000003</v>
      </c>
      <c r="V445" s="127">
        <v>666</v>
      </c>
      <c r="W445" s="127">
        <v>1629</v>
      </c>
      <c r="X445" s="124">
        <v>0.40883977900552487</v>
      </c>
      <c r="Y445" s="124">
        <v>0.49499700000000002</v>
      </c>
      <c r="Z445" s="127">
        <v>1132</v>
      </c>
      <c r="AA445" s="127">
        <v>2600</v>
      </c>
      <c r="AB445" s="124">
        <v>0.43538461538461537</v>
      </c>
      <c r="AC445" s="58" t="s">
        <v>36</v>
      </c>
      <c r="AD445" s="58" t="s">
        <v>36</v>
      </c>
      <c r="AE445" s="277"/>
    </row>
    <row r="446" spans="1:31" x14ac:dyDescent="0.2">
      <c r="A446" s="120" t="s">
        <v>764</v>
      </c>
      <c r="B446" s="120">
        <v>1</v>
      </c>
      <c r="C446" s="120">
        <v>206461170</v>
      </c>
      <c r="D446" s="120">
        <v>206461170</v>
      </c>
      <c r="E446" s="120" t="s">
        <v>130</v>
      </c>
      <c r="F446" s="120" t="s">
        <v>3108</v>
      </c>
      <c r="G446" s="120" t="s">
        <v>3109</v>
      </c>
      <c r="H446" s="120" t="s">
        <v>86</v>
      </c>
      <c r="I446" s="122" t="s">
        <v>20044</v>
      </c>
      <c r="J446" s="122" t="s">
        <v>40</v>
      </c>
      <c r="K446" s="122" t="s">
        <v>3376</v>
      </c>
      <c r="L446" s="122" t="s">
        <v>5394</v>
      </c>
      <c r="M446" s="122" t="s">
        <v>5395</v>
      </c>
      <c r="N446" s="122" t="s">
        <v>3157</v>
      </c>
      <c r="O446" s="122" t="s">
        <v>3158</v>
      </c>
      <c r="P446" s="120" t="s">
        <v>20050</v>
      </c>
      <c r="Q446" s="120">
        <v>1</v>
      </c>
      <c r="R446" s="120" t="s">
        <v>40</v>
      </c>
      <c r="S446" s="120" t="s">
        <v>40</v>
      </c>
      <c r="T446" s="120" t="s">
        <v>40</v>
      </c>
      <c r="U446" s="124">
        <v>0.62452099999999999</v>
      </c>
      <c r="V446" s="127">
        <v>2</v>
      </c>
      <c r="W446" s="127">
        <v>1679</v>
      </c>
      <c r="X446" s="124">
        <v>1.1911852293031567E-3</v>
      </c>
      <c r="Y446" s="124">
        <v>0.58613000000000004</v>
      </c>
      <c r="Z446" s="127">
        <v>2</v>
      </c>
      <c r="AA446" s="127">
        <v>2605</v>
      </c>
      <c r="AB446" s="124">
        <v>7.6775431861804226E-4</v>
      </c>
      <c r="AC446" s="58" t="s">
        <v>36</v>
      </c>
      <c r="AD446" s="58" t="s">
        <v>36</v>
      </c>
      <c r="AE446" s="277"/>
    </row>
    <row r="447" spans="1:31" x14ac:dyDescent="0.2">
      <c r="A447" s="120" t="s">
        <v>764</v>
      </c>
      <c r="B447" s="120">
        <v>1</v>
      </c>
      <c r="C447" s="120">
        <v>206461180</v>
      </c>
      <c r="D447" s="120">
        <v>206461180</v>
      </c>
      <c r="E447" s="120" t="s">
        <v>130</v>
      </c>
      <c r="F447" s="120" t="s">
        <v>3101</v>
      </c>
      <c r="G447" s="120" t="s">
        <v>3102</v>
      </c>
      <c r="H447" s="120" t="s">
        <v>86</v>
      </c>
      <c r="I447" s="122" t="s">
        <v>20044</v>
      </c>
      <c r="J447" s="122" t="s">
        <v>40</v>
      </c>
      <c r="K447" s="122" t="s">
        <v>553</v>
      </c>
      <c r="L447" s="122" t="s">
        <v>5459</v>
      </c>
      <c r="M447" s="122" t="s">
        <v>19949</v>
      </c>
      <c r="N447" s="122" t="s">
        <v>3165</v>
      </c>
      <c r="O447" s="122" t="s">
        <v>3400</v>
      </c>
      <c r="P447" s="120" t="s">
        <v>20051</v>
      </c>
      <c r="Q447" s="120">
        <v>1</v>
      </c>
      <c r="R447" s="120" t="s">
        <v>40</v>
      </c>
      <c r="S447" s="120" t="s">
        <v>40</v>
      </c>
      <c r="T447" s="120" t="s">
        <v>40</v>
      </c>
      <c r="U447" s="124">
        <v>0.51239699999999999</v>
      </c>
      <c r="V447" s="127">
        <v>1</v>
      </c>
      <c r="W447" s="127">
        <v>1679</v>
      </c>
      <c r="X447" s="124">
        <v>5.9559261465157837E-4</v>
      </c>
      <c r="Y447" s="124">
        <v>0.38167899999999999</v>
      </c>
      <c r="Z447" s="127">
        <v>2</v>
      </c>
      <c r="AA447" s="127">
        <v>2605</v>
      </c>
      <c r="AB447" s="124">
        <v>7.6775431861804226E-4</v>
      </c>
      <c r="AC447" s="58" t="s">
        <v>36</v>
      </c>
      <c r="AD447" s="58" t="s">
        <v>36</v>
      </c>
      <c r="AE447" s="277"/>
    </row>
    <row r="448" spans="1:31" x14ac:dyDescent="0.2">
      <c r="A448" s="120" t="s">
        <v>764</v>
      </c>
      <c r="B448" s="120">
        <v>1</v>
      </c>
      <c r="C448" s="120">
        <v>206461181</v>
      </c>
      <c r="D448" s="120">
        <v>206461181</v>
      </c>
      <c r="E448" s="120" t="s">
        <v>121</v>
      </c>
      <c r="F448" s="120" t="s">
        <v>3108</v>
      </c>
      <c r="G448" s="120" t="s">
        <v>3109</v>
      </c>
      <c r="H448" s="120" t="s">
        <v>86</v>
      </c>
      <c r="I448" s="122" t="s">
        <v>20044</v>
      </c>
      <c r="J448" s="122" t="s">
        <v>40</v>
      </c>
      <c r="K448" s="122" t="s">
        <v>6181</v>
      </c>
      <c r="L448" s="122" t="s">
        <v>5391</v>
      </c>
      <c r="M448" s="122" t="s">
        <v>5033</v>
      </c>
      <c r="N448" s="122" t="s">
        <v>4006</v>
      </c>
      <c r="O448" s="122" t="s">
        <v>10270</v>
      </c>
      <c r="P448" s="120" t="s">
        <v>20052</v>
      </c>
      <c r="Q448" s="120">
        <v>1</v>
      </c>
      <c r="R448" s="120" t="s">
        <v>40</v>
      </c>
      <c r="S448" s="120" t="s">
        <v>40</v>
      </c>
      <c r="T448" s="120" t="s">
        <v>40</v>
      </c>
      <c r="U448" s="124">
        <v>0.50740300000000005</v>
      </c>
      <c r="V448" s="127">
        <v>68</v>
      </c>
      <c r="W448" s="127">
        <v>1679</v>
      </c>
      <c r="X448" s="124">
        <v>4.0500297796307323E-2</v>
      </c>
      <c r="Y448" s="124">
        <v>0.50322500000000003</v>
      </c>
      <c r="Z448" s="127">
        <v>99</v>
      </c>
      <c r="AA448" s="127">
        <v>2605</v>
      </c>
      <c r="AB448" s="124">
        <v>3.8003838771593093E-2</v>
      </c>
      <c r="AC448" s="58" t="s">
        <v>36</v>
      </c>
      <c r="AD448" s="58" t="s">
        <v>36</v>
      </c>
      <c r="AE448" s="277"/>
    </row>
    <row r="449" spans="1:31" x14ac:dyDescent="0.2">
      <c r="A449" s="120" t="s">
        <v>764</v>
      </c>
      <c r="B449" s="120">
        <v>1</v>
      </c>
      <c r="C449" s="120">
        <v>206461237</v>
      </c>
      <c r="D449" s="120">
        <v>206461237</v>
      </c>
      <c r="E449" s="120" t="s">
        <v>130</v>
      </c>
      <c r="F449" s="120" t="s">
        <v>3101</v>
      </c>
      <c r="G449" s="120" t="s">
        <v>3102</v>
      </c>
      <c r="H449" s="120" t="s">
        <v>86</v>
      </c>
      <c r="I449" s="122" t="s">
        <v>20044</v>
      </c>
      <c r="J449" s="122" t="s">
        <v>40</v>
      </c>
      <c r="K449" s="122" t="s">
        <v>20053</v>
      </c>
      <c r="L449" s="122" t="s">
        <v>8890</v>
      </c>
      <c r="M449" s="122" t="s">
        <v>3762</v>
      </c>
      <c r="N449" s="122" t="s">
        <v>3107</v>
      </c>
      <c r="O449" s="122" t="s">
        <v>3719</v>
      </c>
      <c r="P449" s="120" t="s">
        <v>20054</v>
      </c>
      <c r="Q449" s="120">
        <v>1</v>
      </c>
      <c r="R449" s="120" t="s">
        <v>40</v>
      </c>
      <c r="S449" s="120" t="s">
        <v>40</v>
      </c>
      <c r="T449" s="120" t="s">
        <v>40</v>
      </c>
      <c r="U449" s="124">
        <v>0</v>
      </c>
      <c r="V449" s="127">
        <v>0</v>
      </c>
      <c r="W449" s="127">
        <v>1679</v>
      </c>
      <c r="X449" s="124">
        <v>0</v>
      </c>
      <c r="Y449" s="124">
        <v>0.52941199999999999</v>
      </c>
      <c r="Z449" s="127">
        <v>1</v>
      </c>
      <c r="AA449" s="127">
        <v>2605</v>
      </c>
      <c r="AB449" s="124">
        <v>3.8387715930902113E-4</v>
      </c>
      <c r="AC449" s="58" t="s">
        <v>36</v>
      </c>
      <c r="AD449" s="58" t="s">
        <v>36</v>
      </c>
      <c r="AE449" s="277"/>
    </row>
    <row r="450" spans="1:31" x14ac:dyDescent="0.2">
      <c r="A450" s="120" t="s">
        <v>764</v>
      </c>
      <c r="B450" s="120">
        <v>1</v>
      </c>
      <c r="C450" s="120">
        <v>206461265</v>
      </c>
      <c r="D450" s="120">
        <v>206461265</v>
      </c>
      <c r="E450" s="120" t="s">
        <v>121</v>
      </c>
      <c r="F450" s="120" t="s">
        <v>3108</v>
      </c>
      <c r="G450" s="120" t="s">
        <v>3109</v>
      </c>
      <c r="H450" s="120" t="s">
        <v>86</v>
      </c>
      <c r="I450" s="122" t="s">
        <v>20044</v>
      </c>
      <c r="J450" s="122" t="s">
        <v>40</v>
      </c>
      <c r="K450" s="122" t="s">
        <v>7584</v>
      </c>
      <c r="L450" s="122" t="s">
        <v>7632</v>
      </c>
      <c r="M450" s="122" t="s">
        <v>5375</v>
      </c>
      <c r="N450" s="122" t="s">
        <v>3147</v>
      </c>
      <c r="O450" s="122" t="s">
        <v>3148</v>
      </c>
      <c r="P450" s="120" t="s">
        <v>20055</v>
      </c>
      <c r="Q450" s="120">
        <v>1</v>
      </c>
      <c r="R450" s="120" t="s">
        <v>40</v>
      </c>
      <c r="S450" s="120" t="s">
        <v>40</v>
      </c>
      <c r="T450" s="120" t="s">
        <v>40</v>
      </c>
      <c r="U450" s="124">
        <v>0.53675200000000001</v>
      </c>
      <c r="V450" s="127">
        <v>17</v>
      </c>
      <c r="W450" s="127">
        <v>1486</v>
      </c>
      <c r="X450" s="124">
        <v>1.1440107671601614E-2</v>
      </c>
      <c r="Y450" s="124">
        <v>0.49618699999999999</v>
      </c>
      <c r="Z450" s="127">
        <v>39</v>
      </c>
      <c r="AA450" s="127">
        <v>2577</v>
      </c>
      <c r="AB450" s="124">
        <v>1.5133876600698487E-2</v>
      </c>
      <c r="AC450" s="58" t="s">
        <v>36</v>
      </c>
      <c r="AD450" s="58" t="s">
        <v>36</v>
      </c>
      <c r="AE450" s="277"/>
    </row>
    <row r="451" spans="1:31" x14ac:dyDescent="0.2">
      <c r="A451" s="120" t="s">
        <v>764</v>
      </c>
      <c r="B451" s="120">
        <v>1</v>
      </c>
      <c r="C451" s="120">
        <v>206461303</v>
      </c>
      <c r="D451" s="120">
        <v>206461303</v>
      </c>
      <c r="E451" s="120" t="s">
        <v>121</v>
      </c>
      <c r="F451" s="120" t="s">
        <v>3101</v>
      </c>
      <c r="G451" s="120" t="s">
        <v>3102</v>
      </c>
      <c r="H451" s="120" t="s">
        <v>86</v>
      </c>
      <c r="I451" s="122" t="s">
        <v>20044</v>
      </c>
      <c r="J451" s="122" t="s">
        <v>40</v>
      </c>
      <c r="K451" s="122" t="s">
        <v>7549</v>
      </c>
      <c r="L451" s="122" t="s">
        <v>20056</v>
      </c>
      <c r="M451" s="122" t="s">
        <v>3493</v>
      </c>
      <c r="N451" s="122" t="s">
        <v>3165</v>
      </c>
      <c r="O451" s="122" t="s">
        <v>3308</v>
      </c>
      <c r="P451" s="120" t="s">
        <v>20057</v>
      </c>
      <c r="Q451" s="120">
        <v>1</v>
      </c>
      <c r="R451" s="120" t="s">
        <v>40</v>
      </c>
      <c r="S451" s="120" t="s">
        <v>40</v>
      </c>
      <c r="T451" s="120" t="s">
        <v>40</v>
      </c>
      <c r="U451" s="124">
        <v>0.52593900000000005</v>
      </c>
      <c r="V451" s="127">
        <v>11</v>
      </c>
      <c r="W451" s="127">
        <v>1486</v>
      </c>
      <c r="X451" s="124">
        <v>7.4024226110363392E-3</v>
      </c>
      <c r="Y451" s="124">
        <v>0.563218</v>
      </c>
      <c r="Z451" s="127">
        <v>6</v>
      </c>
      <c r="AA451" s="127">
        <v>2577</v>
      </c>
      <c r="AB451" s="124">
        <v>2.3282887077997671E-3</v>
      </c>
      <c r="AC451" s="58" t="s">
        <v>36</v>
      </c>
      <c r="AD451" s="58" t="s">
        <v>36</v>
      </c>
      <c r="AE451" s="277"/>
    </row>
    <row r="452" spans="1:31" x14ac:dyDescent="0.2">
      <c r="A452" s="120" t="s">
        <v>764</v>
      </c>
      <c r="B452" s="120">
        <v>1</v>
      </c>
      <c r="C452" s="120">
        <v>206461304</v>
      </c>
      <c r="D452" s="120">
        <v>206461304</v>
      </c>
      <c r="E452" s="120" t="s">
        <v>121</v>
      </c>
      <c r="F452" s="120" t="s">
        <v>3108</v>
      </c>
      <c r="G452" s="120" t="s">
        <v>3109</v>
      </c>
      <c r="H452" s="120" t="s">
        <v>86</v>
      </c>
      <c r="I452" s="122" t="s">
        <v>20044</v>
      </c>
      <c r="J452" s="122" t="s">
        <v>40</v>
      </c>
      <c r="K452" s="122" t="s">
        <v>5361</v>
      </c>
      <c r="L452" s="122" t="s">
        <v>9603</v>
      </c>
      <c r="M452" s="122" t="s">
        <v>1010</v>
      </c>
      <c r="N452" s="122" t="s">
        <v>3244</v>
      </c>
      <c r="O452" s="122" t="s">
        <v>3245</v>
      </c>
      <c r="P452" s="120" t="s">
        <v>40</v>
      </c>
      <c r="Q452" s="120">
        <v>1</v>
      </c>
      <c r="R452" s="120" t="s">
        <v>40</v>
      </c>
      <c r="S452" s="120" t="s">
        <v>40</v>
      </c>
      <c r="T452" s="120" t="s">
        <v>40</v>
      </c>
      <c r="U452" s="124">
        <v>0.25</v>
      </c>
      <c r="V452" s="127">
        <v>1</v>
      </c>
      <c r="W452" s="127">
        <v>1486</v>
      </c>
      <c r="X452" s="124">
        <v>6.7294751009421266E-4</v>
      </c>
      <c r="Y452" s="124">
        <v>0.42857099999999998</v>
      </c>
      <c r="Z452" s="127">
        <v>1</v>
      </c>
      <c r="AA452" s="127">
        <v>2577</v>
      </c>
      <c r="AB452" s="124">
        <v>3.8804811796662784E-4</v>
      </c>
      <c r="AC452" s="58" t="s">
        <v>36</v>
      </c>
      <c r="AD452" s="58" t="s">
        <v>36</v>
      </c>
      <c r="AE452" s="277"/>
    </row>
    <row r="453" spans="1:31" x14ac:dyDescent="0.2">
      <c r="A453" s="120" t="s">
        <v>764</v>
      </c>
      <c r="B453" s="120">
        <v>1</v>
      </c>
      <c r="C453" s="120">
        <v>206461369</v>
      </c>
      <c r="D453" s="120">
        <v>206461369</v>
      </c>
      <c r="E453" s="120" t="s">
        <v>127</v>
      </c>
      <c r="F453" s="120" t="s">
        <v>3101</v>
      </c>
      <c r="G453" s="120" t="s">
        <v>3102</v>
      </c>
      <c r="H453" s="120" t="s">
        <v>86</v>
      </c>
      <c r="I453" s="122" t="s">
        <v>20044</v>
      </c>
      <c r="J453" s="122" t="s">
        <v>40</v>
      </c>
      <c r="K453" s="122" t="s">
        <v>9592</v>
      </c>
      <c r="L453" s="122" t="s">
        <v>10006</v>
      </c>
      <c r="M453" s="122" t="s">
        <v>4190</v>
      </c>
      <c r="N453" s="122" t="s">
        <v>127</v>
      </c>
      <c r="O453" s="122" t="s">
        <v>9229</v>
      </c>
      <c r="P453" s="120" t="s">
        <v>20058</v>
      </c>
      <c r="Q453" s="120">
        <v>1</v>
      </c>
      <c r="R453" s="120" t="s">
        <v>40</v>
      </c>
      <c r="S453" s="120" t="s">
        <v>40</v>
      </c>
      <c r="T453" s="120" t="s">
        <v>40</v>
      </c>
      <c r="U453" s="124">
        <v>0.14285700000000001</v>
      </c>
      <c r="V453" s="127">
        <v>1</v>
      </c>
      <c r="W453" s="127">
        <v>1684</v>
      </c>
      <c r="X453" s="124">
        <v>5.9382422802850359E-4</v>
      </c>
      <c r="Y453" s="124">
        <v>0.50396799999999997</v>
      </c>
      <c r="Z453" s="127">
        <v>1</v>
      </c>
      <c r="AA453" s="127">
        <v>2608</v>
      </c>
      <c r="AB453" s="124">
        <v>3.834355828220859E-4</v>
      </c>
      <c r="AC453" s="58" t="s">
        <v>36</v>
      </c>
      <c r="AD453" s="58" t="s">
        <v>36</v>
      </c>
      <c r="AE453" s="277"/>
    </row>
    <row r="454" spans="1:31" x14ac:dyDescent="0.2">
      <c r="A454" s="8" t="s">
        <v>782</v>
      </c>
      <c r="B454" s="8">
        <v>2</v>
      </c>
      <c r="C454" s="8">
        <v>87042743</v>
      </c>
      <c r="D454" s="8">
        <v>87042743</v>
      </c>
      <c r="E454" s="8" t="s">
        <v>127</v>
      </c>
      <c r="F454" s="8" t="s">
        <v>3108</v>
      </c>
      <c r="G454" s="8" t="s">
        <v>3109</v>
      </c>
      <c r="H454" s="8" t="s">
        <v>88</v>
      </c>
      <c r="I454" s="66" t="s">
        <v>217</v>
      </c>
      <c r="J454" s="66" t="s">
        <v>40</v>
      </c>
      <c r="K454" s="66" t="s">
        <v>4381</v>
      </c>
      <c r="L454" s="66" t="s">
        <v>3825</v>
      </c>
      <c r="M454" s="66" t="s">
        <v>3880</v>
      </c>
      <c r="N454" s="66" t="s">
        <v>3887</v>
      </c>
      <c r="O454" s="8" t="s">
        <v>3888</v>
      </c>
      <c r="P454" s="8" t="s">
        <v>4382</v>
      </c>
      <c r="Q454" s="8">
        <v>-1</v>
      </c>
      <c r="R454" s="8" t="s">
        <v>40</v>
      </c>
      <c r="S454" s="8" t="s">
        <v>40</v>
      </c>
      <c r="T454" s="8" t="s">
        <v>40</v>
      </c>
      <c r="U454" s="67">
        <v>0</v>
      </c>
      <c r="V454" s="4">
        <v>0</v>
      </c>
      <c r="W454" s="4">
        <v>3428</v>
      </c>
      <c r="X454" s="67">
        <v>0</v>
      </c>
      <c r="Y454" s="67">
        <v>0.48399999999999999</v>
      </c>
      <c r="Z454" s="4">
        <v>1</v>
      </c>
      <c r="AA454" s="4">
        <v>2602</v>
      </c>
      <c r="AB454" s="67">
        <v>0</v>
      </c>
      <c r="AC454" s="4">
        <v>1.120401</v>
      </c>
      <c r="AD454" s="4">
        <v>11.32</v>
      </c>
    </row>
    <row r="455" spans="1:31" x14ac:dyDescent="0.2">
      <c r="A455" s="8" t="s">
        <v>782</v>
      </c>
      <c r="B455" s="8">
        <v>2</v>
      </c>
      <c r="C455" s="8">
        <v>87042751</v>
      </c>
      <c r="D455" s="8">
        <v>87042751</v>
      </c>
      <c r="E455" s="8" t="s">
        <v>121</v>
      </c>
      <c r="F455" s="8" t="s">
        <v>3101</v>
      </c>
      <c r="G455" s="8" t="s">
        <v>3102</v>
      </c>
      <c r="H455" s="8" t="s">
        <v>88</v>
      </c>
      <c r="I455" s="66" t="s">
        <v>217</v>
      </c>
      <c r="J455" s="66" t="s">
        <v>40</v>
      </c>
      <c r="K455" s="66" t="s">
        <v>3814</v>
      </c>
      <c r="L455" s="66" t="s">
        <v>4117</v>
      </c>
      <c r="M455" s="66" t="s">
        <v>3652</v>
      </c>
      <c r="N455" s="66" t="s">
        <v>3196</v>
      </c>
      <c r="O455" s="8" t="s">
        <v>4278</v>
      </c>
      <c r="P455" s="8" t="s">
        <v>4383</v>
      </c>
      <c r="Q455" s="8">
        <v>-1</v>
      </c>
      <c r="R455" s="8" t="s">
        <v>40</v>
      </c>
      <c r="S455" s="8" t="s">
        <v>40</v>
      </c>
      <c r="T455" s="8" t="s">
        <v>40</v>
      </c>
      <c r="U455" s="67">
        <v>0.48899999999999999</v>
      </c>
      <c r="V455" s="4">
        <v>152</v>
      </c>
      <c r="W455" s="4">
        <v>3428</v>
      </c>
      <c r="X455" s="67">
        <v>4.3999999999999997E-2</v>
      </c>
      <c r="Y455" s="67">
        <v>0.48499999999999999</v>
      </c>
      <c r="Z455" s="4">
        <v>104</v>
      </c>
      <c r="AA455" s="4">
        <v>2602</v>
      </c>
      <c r="AB455" s="67">
        <v>0.04</v>
      </c>
      <c r="AC455" s="4">
        <v>-0.46750199999999997</v>
      </c>
      <c r="AD455" s="4">
        <v>0.26400000000000001</v>
      </c>
    </row>
    <row r="456" spans="1:31" x14ac:dyDescent="0.2">
      <c r="A456" s="8" t="s">
        <v>782</v>
      </c>
      <c r="B456" s="8">
        <v>2</v>
      </c>
      <c r="C456" s="8">
        <v>87042808</v>
      </c>
      <c r="D456" s="8">
        <v>87042808</v>
      </c>
      <c r="E456" s="8" t="s">
        <v>130</v>
      </c>
      <c r="F456" s="8" t="s">
        <v>3101</v>
      </c>
      <c r="G456" s="8" t="s">
        <v>3102</v>
      </c>
      <c r="H456" s="8" t="s">
        <v>88</v>
      </c>
      <c r="I456" s="66" t="s">
        <v>217</v>
      </c>
      <c r="J456" s="66" t="s">
        <v>40</v>
      </c>
      <c r="K456" s="66" t="s">
        <v>4384</v>
      </c>
      <c r="L456" s="66" t="s">
        <v>4385</v>
      </c>
      <c r="M456" s="66" t="s">
        <v>814</v>
      </c>
      <c r="N456" s="66" t="s">
        <v>3118</v>
      </c>
      <c r="O456" s="8" t="s">
        <v>4386</v>
      </c>
      <c r="P456" s="8" t="s">
        <v>4387</v>
      </c>
      <c r="Q456" s="8">
        <v>-1</v>
      </c>
      <c r="R456" s="8" t="s">
        <v>40</v>
      </c>
      <c r="S456" s="8" t="s">
        <v>40</v>
      </c>
      <c r="T456" s="8" t="s">
        <v>40</v>
      </c>
      <c r="U456" s="67">
        <v>0.52100000000000002</v>
      </c>
      <c r="V456" s="4">
        <v>2</v>
      </c>
      <c r="W456" s="4">
        <v>3428</v>
      </c>
      <c r="X456" s="67">
        <v>1E-3</v>
      </c>
      <c r="Y456" s="67">
        <v>0</v>
      </c>
      <c r="Z456" s="4">
        <v>0</v>
      </c>
      <c r="AA456" s="4">
        <v>2602</v>
      </c>
      <c r="AB456" s="67">
        <v>0</v>
      </c>
      <c r="AC456" s="4">
        <v>-0.42638399999999999</v>
      </c>
      <c r="AD456" s="4">
        <v>0.33400000000000002</v>
      </c>
    </row>
    <row r="457" spans="1:31" x14ac:dyDescent="0.2">
      <c r="A457" s="8" t="s">
        <v>782</v>
      </c>
      <c r="B457" s="8">
        <v>2</v>
      </c>
      <c r="C457" s="8">
        <v>87042822</v>
      </c>
      <c r="D457" s="8">
        <v>87042822</v>
      </c>
      <c r="E457" s="8" t="s">
        <v>127</v>
      </c>
      <c r="F457" s="8" t="s">
        <v>3108</v>
      </c>
      <c r="G457" s="8" t="s">
        <v>3109</v>
      </c>
      <c r="H457" s="8" t="s">
        <v>88</v>
      </c>
      <c r="I457" s="66" t="s">
        <v>217</v>
      </c>
      <c r="J457" s="66" t="s">
        <v>40</v>
      </c>
      <c r="K457" s="66" t="s">
        <v>4388</v>
      </c>
      <c r="L457" s="66" t="s">
        <v>4099</v>
      </c>
      <c r="M457" s="66" t="s">
        <v>3659</v>
      </c>
      <c r="N457" s="66" t="s">
        <v>3618</v>
      </c>
      <c r="O457" s="8" t="s">
        <v>4389</v>
      </c>
      <c r="P457" s="8" t="s">
        <v>4390</v>
      </c>
      <c r="Q457" s="8">
        <v>-1</v>
      </c>
      <c r="R457" s="8" t="s">
        <v>40</v>
      </c>
      <c r="S457" s="8" t="s">
        <v>40</v>
      </c>
      <c r="T457" s="8" t="s">
        <v>40</v>
      </c>
      <c r="U457" s="67">
        <v>0.49</v>
      </c>
      <c r="V457" s="4">
        <v>1</v>
      </c>
      <c r="W457" s="4">
        <v>3429</v>
      </c>
      <c r="X457" s="67">
        <v>0</v>
      </c>
      <c r="Y457" s="67">
        <v>0.46200000000000002</v>
      </c>
      <c r="Z457" s="4">
        <v>1</v>
      </c>
      <c r="AA457" s="4">
        <v>2602</v>
      </c>
      <c r="AB457" s="67">
        <v>0</v>
      </c>
      <c r="AC457" s="4">
        <v>3.615758</v>
      </c>
      <c r="AD457" s="4">
        <v>23.2</v>
      </c>
    </row>
    <row r="458" spans="1:31" x14ac:dyDescent="0.2">
      <c r="A458" s="8" t="s">
        <v>782</v>
      </c>
      <c r="B458" s="8">
        <v>2</v>
      </c>
      <c r="C458" s="8">
        <v>87042825</v>
      </c>
      <c r="D458" s="8">
        <v>87042825</v>
      </c>
      <c r="E458" s="8" t="s">
        <v>123</v>
      </c>
      <c r="F458" s="8" t="s">
        <v>3108</v>
      </c>
      <c r="G458" s="8" t="s">
        <v>3109</v>
      </c>
      <c r="H458" s="8" t="s">
        <v>88</v>
      </c>
      <c r="I458" s="66" t="s">
        <v>217</v>
      </c>
      <c r="J458" s="66" t="s">
        <v>40</v>
      </c>
      <c r="K458" s="66" t="s">
        <v>4391</v>
      </c>
      <c r="L458" s="66" t="s">
        <v>3436</v>
      </c>
      <c r="M458" s="66" t="s">
        <v>3982</v>
      </c>
      <c r="N458" s="66" t="s">
        <v>3232</v>
      </c>
      <c r="O458" s="8" t="s">
        <v>4392</v>
      </c>
      <c r="P458" s="8" t="s">
        <v>4393</v>
      </c>
      <c r="Q458" s="8">
        <v>-1</v>
      </c>
      <c r="R458" s="8" t="s">
        <v>40</v>
      </c>
      <c r="S458" s="8" t="s">
        <v>40</v>
      </c>
      <c r="T458" s="8" t="s">
        <v>40</v>
      </c>
      <c r="U458" s="67">
        <v>0.47599999999999998</v>
      </c>
      <c r="V458" s="4">
        <v>1086</v>
      </c>
      <c r="W458" s="4">
        <v>3429</v>
      </c>
      <c r="X458" s="67">
        <v>0.317</v>
      </c>
      <c r="Y458" s="67">
        <v>0.47599999999999998</v>
      </c>
      <c r="Z458" s="4">
        <v>859</v>
      </c>
      <c r="AA458" s="4">
        <v>2602</v>
      </c>
      <c r="AB458" s="67">
        <v>0.33</v>
      </c>
      <c r="AC458" s="4">
        <v>0.63945799999999997</v>
      </c>
      <c r="AD458" s="4">
        <v>8.4260000000000002</v>
      </c>
    </row>
    <row r="459" spans="1:31" x14ac:dyDescent="0.2">
      <c r="A459" s="8" t="s">
        <v>782</v>
      </c>
      <c r="B459" s="8">
        <v>2</v>
      </c>
      <c r="C459" s="8">
        <v>87072051</v>
      </c>
      <c r="D459" s="8">
        <v>87072051</v>
      </c>
      <c r="E459" s="8" t="s">
        <v>127</v>
      </c>
      <c r="F459" s="8" t="s">
        <v>3108</v>
      </c>
      <c r="G459" s="8" t="s">
        <v>3109</v>
      </c>
      <c r="H459" s="8" t="s">
        <v>88</v>
      </c>
      <c r="I459" s="66" t="s">
        <v>134</v>
      </c>
      <c r="J459" s="66" t="s">
        <v>40</v>
      </c>
      <c r="K459" s="66" t="s">
        <v>3533</v>
      </c>
      <c r="L459" s="66" t="s">
        <v>4394</v>
      </c>
      <c r="M459" s="66" t="s">
        <v>4395</v>
      </c>
      <c r="N459" s="66" t="s">
        <v>3875</v>
      </c>
      <c r="O459" s="8" t="s">
        <v>3876</v>
      </c>
      <c r="P459" s="8" t="s">
        <v>40</v>
      </c>
      <c r="Q459" s="8">
        <v>-1</v>
      </c>
      <c r="R459" s="8" t="s">
        <v>40</v>
      </c>
      <c r="S459" s="8" t="s">
        <v>40</v>
      </c>
      <c r="T459" s="8" t="s">
        <v>40</v>
      </c>
      <c r="U459" s="67">
        <v>0.215</v>
      </c>
      <c r="V459" s="4">
        <v>1</v>
      </c>
      <c r="W459" s="4">
        <v>3427</v>
      </c>
      <c r="X459" s="67">
        <v>0</v>
      </c>
      <c r="Y459" s="67">
        <v>0.16700000000000001</v>
      </c>
      <c r="Z459" s="4">
        <v>1</v>
      </c>
      <c r="AA459" s="4">
        <v>2599</v>
      </c>
      <c r="AB459" s="67">
        <v>0</v>
      </c>
      <c r="AC459" s="4">
        <v>1.7164619999999999</v>
      </c>
      <c r="AD459" s="4">
        <v>14.5</v>
      </c>
    </row>
    <row r="460" spans="1:31" x14ac:dyDescent="0.2">
      <c r="A460" s="8" t="s">
        <v>782</v>
      </c>
      <c r="B460" s="8">
        <v>2</v>
      </c>
      <c r="C460" s="8">
        <v>87072057</v>
      </c>
      <c r="D460" s="8">
        <v>87072057</v>
      </c>
      <c r="E460" s="8" t="s">
        <v>130</v>
      </c>
      <c r="F460" s="8" t="s">
        <v>3108</v>
      </c>
      <c r="G460" s="8" t="s">
        <v>3109</v>
      </c>
      <c r="H460" s="8" t="s">
        <v>88</v>
      </c>
      <c r="I460" s="66" t="s">
        <v>134</v>
      </c>
      <c r="J460" s="66" t="s">
        <v>40</v>
      </c>
      <c r="K460" s="66" t="s">
        <v>3806</v>
      </c>
      <c r="L460" s="66" t="s">
        <v>4396</v>
      </c>
      <c r="M460" s="66" t="s">
        <v>3995</v>
      </c>
      <c r="N460" s="66" t="s">
        <v>3171</v>
      </c>
      <c r="O460" s="8" t="s">
        <v>3222</v>
      </c>
      <c r="P460" s="8" t="s">
        <v>4397</v>
      </c>
      <c r="Q460" s="8">
        <v>-1</v>
      </c>
      <c r="R460" s="8" t="s">
        <v>40</v>
      </c>
      <c r="S460" s="8" t="s">
        <v>40</v>
      </c>
      <c r="T460" s="8" t="s">
        <v>40</v>
      </c>
      <c r="U460" s="67">
        <v>0.27200000000000002</v>
      </c>
      <c r="V460" s="4">
        <v>20</v>
      </c>
      <c r="W460" s="4">
        <v>3427</v>
      </c>
      <c r="X460" s="67">
        <v>6.0000000000000001E-3</v>
      </c>
      <c r="Y460" s="67">
        <v>0.26300000000000001</v>
      </c>
      <c r="Z460" s="4">
        <v>14</v>
      </c>
      <c r="AA460" s="4">
        <v>2599</v>
      </c>
      <c r="AB460" s="67">
        <v>5.0000000000000001E-3</v>
      </c>
      <c r="AC460" s="4">
        <v>3.003981</v>
      </c>
      <c r="AD460" s="4">
        <v>22.2</v>
      </c>
    </row>
    <row r="461" spans="1:31" x14ac:dyDescent="0.2">
      <c r="A461" s="8" t="s">
        <v>782</v>
      </c>
      <c r="B461" s="8">
        <v>2</v>
      </c>
      <c r="C461" s="8">
        <v>87072063</v>
      </c>
      <c r="D461" s="8">
        <v>87072063</v>
      </c>
      <c r="E461" s="8" t="s">
        <v>130</v>
      </c>
      <c r="F461" s="8" t="s">
        <v>3108</v>
      </c>
      <c r="G461" s="8" t="s">
        <v>3109</v>
      </c>
      <c r="H461" s="8" t="s">
        <v>88</v>
      </c>
      <c r="I461" s="66" t="s">
        <v>134</v>
      </c>
      <c r="J461" s="66" t="s">
        <v>40</v>
      </c>
      <c r="K461" s="66" t="s">
        <v>4398</v>
      </c>
      <c r="L461" s="66" t="s">
        <v>3439</v>
      </c>
      <c r="M461" s="66" t="s">
        <v>3665</v>
      </c>
      <c r="N461" s="66" t="s">
        <v>3112</v>
      </c>
      <c r="O461" s="8" t="s">
        <v>3140</v>
      </c>
      <c r="P461" s="8" t="s">
        <v>40</v>
      </c>
      <c r="Q461" s="8">
        <v>-1</v>
      </c>
      <c r="R461" s="8" t="s">
        <v>40</v>
      </c>
      <c r="S461" s="8" t="s">
        <v>40</v>
      </c>
      <c r="T461" s="8" t="s">
        <v>40</v>
      </c>
      <c r="U461" s="67">
        <v>0</v>
      </c>
      <c r="V461" s="4">
        <v>0</v>
      </c>
      <c r="W461" s="4">
        <v>3427</v>
      </c>
      <c r="X461" s="67">
        <v>0</v>
      </c>
      <c r="Y461" s="67">
        <v>0.186</v>
      </c>
      <c r="Z461" s="4">
        <v>1</v>
      </c>
      <c r="AA461" s="4">
        <v>2599</v>
      </c>
      <c r="AB461" s="67">
        <v>0</v>
      </c>
      <c r="AC461" s="4">
        <v>7.2920049999999996</v>
      </c>
      <c r="AD461" s="4">
        <v>34</v>
      </c>
    </row>
    <row r="462" spans="1:31" x14ac:dyDescent="0.2">
      <c r="A462" s="8" t="s">
        <v>782</v>
      </c>
      <c r="B462" s="8">
        <v>2</v>
      </c>
      <c r="C462" s="8">
        <v>87072077</v>
      </c>
      <c r="D462" s="8">
        <v>87072077</v>
      </c>
      <c r="E462" s="8" t="s">
        <v>130</v>
      </c>
      <c r="F462" s="8" t="s">
        <v>3101</v>
      </c>
      <c r="G462" s="8" t="s">
        <v>3102</v>
      </c>
      <c r="H462" s="8" t="s">
        <v>88</v>
      </c>
      <c r="I462" s="66" t="s">
        <v>134</v>
      </c>
      <c r="J462" s="66" t="s">
        <v>40</v>
      </c>
      <c r="K462" s="66" t="s">
        <v>4399</v>
      </c>
      <c r="L462" s="66" t="s">
        <v>3561</v>
      </c>
      <c r="M462" s="66" t="s">
        <v>3562</v>
      </c>
      <c r="N462" s="66" t="s">
        <v>3174</v>
      </c>
      <c r="O462" s="8" t="s">
        <v>3175</v>
      </c>
      <c r="P462" s="8" t="s">
        <v>40</v>
      </c>
      <c r="Q462" s="8">
        <v>-1</v>
      </c>
      <c r="R462" s="8" t="s">
        <v>40</v>
      </c>
      <c r="S462" s="8" t="s">
        <v>40</v>
      </c>
      <c r="T462" s="8" t="s">
        <v>40</v>
      </c>
      <c r="U462" s="67">
        <v>0.27900000000000003</v>
      </c>
      <c r="V462" s="4">
        <v>1</v>
      </c>
      <c r="W462" s="4">
        <v>3427</v>
      </c>
      <c r="X462" s="67">
        <v>0</v>
      </c>
      <c r="Y462" s="67">
        <v>0</v>
      </c>
      <c r="Z462" s="4">
        <v>0</v>
      </c>
      <c r="AA462" s="4">
        <v>2599</v>
      </c>
      <c r="AB462" s="67">
        <v>0</v>
      </c>
      <c r="AC462" s="4">
        <v>1.18526</v>
      </c>
      <c r="AD462" s="4">
        <v>11.67</v>
      </c>
    </row>
    <row r="463" spans="1:31" x14ac:dyDescent="0.2">
      <c r="A463" s="8" t="s">
        <v>782</v>
      </c>
      <c r="B463" s="8">
        <v>2</v>
      </c>
      <c r="C463" s="8">
        <v>87072078</v>
      </c>
      <c r="D463" s="8">
        <v>87072078</v>
      </c>
      <c r="E463" s="8" t="s">
        <v>130</v>
      </c>
      <c r="F463" s="8" t="s">
        <v>3108</v>
      </c>
      <c r="G463" s="8" t="s">
        <v>3109</v>
      </c>
      <c r="H463" s="8" t="s">
        <v>88</v>
      </c>
      <c r="I463" s="66" t="s">
        <v>134</v>
      </c>
      <c r="J463" s="66" t="s">
        <v>40</v>
      </c>
      <c r="K463" s="66" t="s">
        <v>3436</v>
      </c>
      <c r="L463" s="66" t="s">
        <v>4400</v>
      </c>
      <c r="M463" s="66" t="s">
        <v>3562</v>
      </c>
      <c r="N463" s="66" t="s">
        <v>3112</v>
      </c>
      <c r="O463" s="8" t="s">
        <v>3140</v>
      </c>
      <c r="P463" s="8" t="s">
        <v>4401</v>
      </c>
      <c r="Q463" s="8">
        <v>-1</v>
      </c>
      <c r="R463" s="8" t="s">
        <v>40</v>
      </c>
      <c r="S463" s="8" t="s">
        <v>40</v>
      </c>
      <c r="T463" s="8" t="s">
        <v>40</v>
      </c>
      <c r="U463" s="67">
        <v>0.26500000000000001</v>
      </c>
      <c r="V463" s="4">
        <v>18</v>
      </c>
      <c r="W463" s="4">
        <v>3427</v>
      </c>
      <c r="X463" s="67">
        <v>5.0000000000000001E-3</v>
      </c>
      <c r="Y463" s="67">
        <v>0.247</v>
      </c>
      <c r="Z463" s="4">
        <v>15</v>
      </c>
      <c r="AA463" s="4">
        <v>2599</v>
      </c>
      <c r="AB463" s="67">
        <v>6.0000000000000001E-3</v>
      </c>
      <c r="AC463" s="4">
        <v>2.1726420000000002</v>
      </c>
      <c r="AD463" s="4">
        <v>17.329999999999998</v>
      </c>
    </row>
    <row r="464" spans="1:31" x14ac:dyDescent="0.2">
      <c r="A464" s="8" t="s">
        <v>782</v>
      </c>
      <c r="B464" s="8">
        <v>2</v>
      </c>
      <c r="C464" s="8">
        <v>87073806</v>
      </c>
      <c r="D464" s="8">
        <v>87073806</v>
      </c>
      <c r="E464" s="8" t="s">
        <v>130</v>
      </c>
      <c r="F464" s="8" t="s">
        <v>79</v>
      </c>
      <c r="G464" s="8" t="s">
        <v>3469</v>
      </c>
      <c r="H464" s="8" t="s">
        <v>88</v>
      </c>
      <c r="I464" s="66" t="s">
        <v>40</v>
      </c>
      <c r="J464" s="66" t="s">
        <v>190</v>
      </c>
      <c r="K464" s="66" t="s">
        <v>40</v>
      </c>
      <c r="L464" s="66" t="s">
        <v>40</v>
      </c>
      <c r="M464" s="66" t="s">
        <v>40</v>
      </c>
      <c r="N464" s="66" t="s">
        <v>40</v>
      </c>
      <c r="O464" s="8" t="s">
        <v>40</v>
      </c>
      <c r="P464" s="8" t="s">
        <v>4402</v>
      </c>
      <c r="Q464" s="8">
        <v>-1</v>
      </c>
      <c r="R464" s="8">
        <v>8.5644141820000002</v>
      </c>
      <c r="S464" s="8">
        <v>-1.1754558939999999</v>
      </c>
      <c r="T464" s="8">
        <v>7.3889582880000004</v>
      </c>
      <c r="U464" s="67">
        <v>0.26600000000000001</v>
      </c>
      <c r="V464" s="4">
        <v>17</v>
      </c>
      <c r="W464" s="4">
        <v>3430</v>
      </c>
      <c r="X464" s="67">
        <v>5.0000000000000001E-3</v>
      </c>
      <c r="Y464" s="67">
        <v>0.27300000000000002</v>
      </c>
      <c r="Z464" s="4">
        <v>11</v>
      </c>
      <c r="AA464" s="4">
        <v>2597</v>
      </c>
      <c r="AB464" s="67">
        <v>4.0000000000000001E-3</v>
      </c>
      <c r="AC464" s="4">
        <v>4.8415629999999998</v>
      </c>
      <c r="AD464" s="4">
        <v>24.8</v>
      </c>
    </row>
    <row r="465" spans="1:30" x14ac:dyDescent="0.2">
      <c r="A465" s="8" t="s">
        <v>782</v>
      </c>
      <c r="B465" s="8">
        <v>2</v>
      </c>
      <c r="C465" s="8">
        <v>87073817</v>
      </c>
      <c r="D465" s="8">
        <v>87073817</v>
      </c>
      <c r="E465" s="8" t="s">
        <v>123</v>
      </c>
      <c r="F465" s="8" t="s">
        <v>3108</v>
      </c>
      <c r="G465" s="8" t="s">
        <v>3109</v>
      </c>
      <c r="H465" s="8" t="s">
        <v>88</v>
      </c>
      <c r="I465" s="66" t="s">
        <v>189</v>
      </c>
      <c r="J465" s="66" t="s">
        <v>40</v>
      </c>
      <c r="K465" s="66" t="s">
        <v>544</v>
      </c>
      <c r="L465" s="66" t="s">
        <v>4403</v>
      </c>
      <c r="M465" s="66" t="s">
        <v>3829</v>
      </c>
      <c r="N465" s="66" t="s">
        <v>3924</v>
      </c>
      <c r="O465" s="8" t="s">
        <v>3925</v>
      </c>
      <c r="P465" s="8" t="s">
        <v>4404</v>
      </c>
      <c r="Q465" s="8">
        <v>-1</v>
      </c>
      <c r="R465" s="8" t="s">
        <v>40</v>
      </c>
      <c r="S465" s="8" t="s">
        <v>40</v>
      </c>
      <c r="T465" s="8" t="s">
        <v>40</v>
      </c>
      <c r="U465" s="67">
        <v>0.49399999999999999</v>
      </c>
      <c r="V465" s="4">
        <v>3421</v>
      </c>
      <c r="W465" s="4">
        <v>3430</v>
      </c>
      <c r="X465" s="67">
        <v>0.997</v>
      </c>
      <c r="Y465" s="67">
        <v>0.497</v>
      </c>
      <c r="Z465" s="4">
        <v>2584</v>
      </c>
      <c r="AA465" s="4">
        <v>2597</v>
      </c>
      <c r="AB465" s="67">
        <v>0.995</v>
      </c>
      <c r="AC465" s="4">
        <v>3.57897</v>
      </c>
      <c r="AD465" s="4">
        <v>23.2</v>
      </c>
    </row>
    <row r="466" spans="1:30" x14ac:dyDescent="0.2">
      <c r="A466" s="8" t="s">
        <v>782</v>
      </c>
      <c r="B466" s="8">
        <v>2</v>
      </c>
      <c r="C466" s="8">
        <v>87073825</v>
      </c>
      <c r="D466" s="8">
        <v>87073825</v>
      </c>
      <c r="E466" s="8" t="s">
        <v>121</v>
      </c>
      <c r="F466" s="8" t="s">
        <v>3108</v>
      </c>
      <c r="G466" s="8" t="s">
        <v>3109</v>
      </c>
      <c r="H466" s="8" t="s">
        <v>88</v>
      </c>
      <c r="I466" s="66" t="s">
        <v>189</v>
      </c>
      <c r="J466" s="66" t="s">
        <v>40</v>
      </c>
      <c r="K466" s="66" t="s">
        <v>4093</v>
      </c>
      <c r="L466" s="66" t="s">
        <v>4064</v>
      </c>
      <c r="M466" s="66" t="s">
        <v>4405</v>
      </c>
      <c r="N466" s="66" t="s">
        <v>3788</v>
      </c>
      <c r="O466" s="8" t="s">
        <v>3789</v>
      </c>
      <c r="P466" s="8" t="s">
        <v>4406</v>
      </c>
      <c r="Q466" s="8">
        <v>-1</v>
      </c>
      <c r="R466" s="8" t="s">
        <v>40</v>
      </c>
      <c r="S466" s="8" t="s">
        <v>40</v>
      </c>
      <c r="T466" s="8" t="s">
        <v>40</v>
      </c>
      <c r="U466" s="67">
        <v>0.20399999999999999</v>
      </c>
      <c r="V466" s="4">
        <v>1</v>
      </c>
      <c r="W466" s="4">
        <v>3430</v>
      </c>
      <c r="X466" s="67">
        <v>0</v>
      </c>
      <c r="Y466" s="67">
        <v>0</v>
      </c>
      <c r="Z466" s="4">
        <v>0</v>
      </c>
      <c r="AA466" s="4">
        <v>2597</v>
      </c>
      <c r="AB466" s="67">
        <v>0</v>
      </c>
      <c r="AC466" s="4">
        <v>6.575558</v>
      </c>
      <c r="AD466" s="4">
        <v>31</v>
      </c>
    </row>
    <row r="467" spans="1:30" x14ac:dyDescent="0.2">
      <c r="A467" s="8" t="s">
        <v>782</v>
      </c>
      <c r="B467" s="8">
        <v>2</v>
      </c>
      <c r="C467" s="8">
        <v>87073852</v>
      </c>
      <c r="D467" s="8">
        <v>87073852</v>
      </c>
      <c r="E467" s="8" t="s">
        <v>130</v>
      </c>
      <c r="F467" s="8" t="s">
        <v>3108</v>
      </c>
      <c r="G467" s="8" t="s">
        <v>3109</v>
      </c>
      <c r="H467" s="8" t="s">
        <v>88</v>
      </c>
      <c r="I467" s="66" t="s">
        <v>189</v>
      </c>
      <c r="J467" s="66" t="s">
        <v>40</v>
      </c>
      <c r="K467" s="66" t="s">
        <v>3561</v>
      </c>
      <c r="L467" s="66" t="s">
        <v>4407</v>
      </c>
      <c r="M467" s="66" t="s">
        <v>4288</v>
      </c>
      <c r="N467" s="66" t="s">
        <v>3244</v>
      </c>
      <c r="O467" s="8" t="s">
        <v>3245</v>
      </c>
      <c r="P467" s="8" t="s">
        <v>4408</v>
      </c>
      <c r="Q467" s="8">
        <v>-1</v>
      </c>
      <c r="R467" s="8" t="s">
        <v>40</v>
      </c>
      <c r="S467" s="8" t="s">
        <v>40</v>
      </c>
      <c r="T467" s="8" t="s">
        <v>40</v>
      </c>
      <c r="U467" s="67">
        <v>0.32500000000000001</v>
      </c>
      <c r="V467" s="4">
        <v>1199</v>
      </c>
      <c r="W467" s="4">
        <v>3430</v>
      </c>
      <c r="X467" s="67">
        <v>0.35</v>
      </c>
      <c r="Y467" s="67">
        <v>0.32600000000000001</v>
      </c>
      <c r="Z467" s="4">
        <v>908</v>
      </c>
      <c r="AA467" s="4">
        <v>2597</v>
      </c>
      <c r="AB467" s="67">
        <v>0.35</v>
      </c>
      <c r="AC467" s="4">
        <v>-0.74008600000000002</v>
      </c>
      <c r="AD467" s="4">
        <v>5.8000000000000003E-2</v>
      </c>
    </row>
    <row r="468" spans="1:30" x14ac:dyDescent="0.2">
      <c r="A468" s="8" t="s">
        <v>782</v>
      </c>
      <c r="B468" s="8">
        <v>2</v>
      </c>
      <c r="C468" s="8">
        <v>87073879</v>
      </c>
      <c r="D468" s="8">
        <v>87073879</v>
      </c>
      <c r="E468" s="8" t="s">
        <v>123</v>
      </c>
      <c r="F468" s="8" t="s">
        <v>3108</v>
      </c>
      <c r="G468" s="8" t="s">
        <v>3109</v>
      </c>
      <c r="H468" s="8" t="s">
        <v>88</v>
      </c>
      <c r="I468" s="66" t="s">
        <v>189</v>
      </c>
      <c r="J468" s="66" t="s">
        <v>40</v>
      </c>
      <c r="K468" s="66" t="s">
        <v>3848</v>
      </c>
      <c r="L468" s="66" t="s">
        <v>3578</v>
      </c>
      <c r="M468" s="66" t="s">
        <v>3579</v>
      </c>
      <c r="N468" s="66" t="s">
        <v>3232</v>
      </c>
      <c r="O468" s="8" t="s">
        <v>4409</v>
      </c>
      <c r="P468" s="8" t="s">
        <v>4410</v>
      </c>
      <c r="Q468" s="8">
        <v>-1</v>
      </c>
      <c r="R468" s="8" t="s">
        <v>40</v>
      </c>
      <c r="S468" s="8" t="s">
        <v>40</v>
      </c>
      <c r="T468" s="8" t="s">
        <v>40</v>
      </c>
      <c r="U468" s="67">
        <v>0.49399999999999999</v>
      </c>
      <c r="V468" s="4">
        <v>3420</v>
      </c>
      <c r="W468" s="4">
        <v>3430</v>
      </c>
      <c r="X468" s="67">
        <v>0.997</v>
      </c>
      <c r="Y468" s="67">
        <v>0.497</v>
      </c>
      <c r="Z468" s="4">
        <v>2582</v>
      </c>
      <c r="AA468" s="4">
        <v>2597</v>
      </c>
      <c r="AB468" s="67">
        <v>0.99399999999999999</v>
      </c>
      <c r="AC468" s="4">
        <v>-3.1566619999999999</v>
      </c>
      <c r="AD468" s="4">
        <v>1E-3</v>
      </c>
    </row>
    <row r="469" spans="1:30" x14ac:dyDescent="0.2">
      <c r="A469" s="8" t="s">
        <v>782</v>
      </c>
      <c r="B469" s="8">
        <v>2</v>
      </c>
      <c r="C469" s="8">
        <v>87073882</v>
      </c>
      <c r="D469" s="8">
        <v>87073882</v>
      </c>
      <c r="E469" s="8" t="s">
        <v>123</v>
      </c>
      <c r="F469" s="8" t="s">
        <v>3108</v>
      </c>
      <c r="G469" s="8" t="s">
        <v>3109</v>
      </c>
      <c r="H469" s="8" t="s">
        <v>88</v>
      </c>
      <c r="I469" s="66" t="s">
        <v>189</v>
      </c>
      <c r="J469" s="66" t="s">
        <v>40</v>
      </c>
      <c r="K469" s="66" t="s">
        <v>3615</v>
      </c>
      <c r="L469" s="66" t="s">
        <v>438</v>
      </c>
      <c r="M469" s="66" t="s">
        <v>4296</v>
      </c>
      <c r="N469" s="66" t="s">
        <v>3124</v>
      </c>
      <c r="O469" s="8" t="s">
        <v>3125</v>
      </c>
      <c r="P469" s="8" t="s">
        <v>4411</v>
      </c>
      <c r="Q469" s="8">
        <v>-1</v>
      </c>
      <c r="R469" s="8" t="s">
        <v>40</v>
      </c>
      <c r="S469" s="8" t="s">
        <v>40</v>
      </c>
      <c r="T469" s="8" t="s">
        <v>40</v>
      </c>
      <c r="U469" s="67">
        <v>0.27800000000000002</v>
      </c>
      <c r="V469" s="4">
        <v>1</v>
      </c>
      <c r="W469" s="4">
        <v>3430</v>
      </c>
      <c r="X469" s="67">
        <v>0</v>
      </c>
      <c r="Y469" s="67">
        <v>0</v>
      </c>
      <c r="Z469" s="4">
        <v>0</v>
      </c>
      <c r="AA469" s="4">
        <v>2597</v>
      </c>
      <c r="AB469" s="67">
        <v>0</v>
      </c>
      <c r="AC469" s="4">
        <v>-1.4086510000000001</v>
      </c>
      <c r="AD469" s="4">
        <v>3.0000000000000001E-3</v>
      </c>
    </row>
    <row r="470" spans="1:30" x14ac:dyDescent="0.2">
      <c r="A470" s="8" t="s">
        <v>782</v>
      </c>
      <c r="B470" s="8">
        <v>2</v>
      </c>
      <c r="C470" s="8">
        <v>87080144</v>
      </c>
      <c r="D470" s="8">
        <v>87080144</v>
      </c>
      <c r="E470" s="8" t="s">
        <v>123</v>
      </c>
      <c r="F470" s="8" t="s">
        <v>3108</v>
      </c>
      <c r="G470" s="8" t="s">
        <v>3109</v>
      </c>
      <c r="H470" s="8" t="s">
        <v>88</v>
      </c>
      <c r="I470" s="66" t="s">
        <v>131</v>
      </c>
      <c r="J470" s="66" t="s">
        <v>40</v>
      </c>
      <c r="K470" s="66" t="s">
        <v>4412</v>
      </c>
      <c r="L470" s="66" t="s">
        <v>328</v>
      </c>
      <c r="M470" s="66" t="s">
        <v>4413</v>
      </c>
      <c r="N470" s="66" t="s">
        <v>3271</v>
      </c>
      <c r="O470" s="8" t="s">
        <v>4414</v>
      </c>
      <c r="P470" s="8" t="s">
        <v>40</v>
      </c>
      <c r="Q470" s="8">
        <v>-1</v>
      </c>
      <c r="R470" s="8" t="s">
        <v>40</v>
      </c>
      <c r="S470" s="8" t="s">
        <v>40</v>
      </c>
      <c r="T470" s="8" t="s">
        <v>40</v>
      </c>
      <c r="U470" s="67">
        <v>0</v>
      </c>
      <c r="V470" s="4">
        <v>0</v>
      </c>
      <c r="W470" s="4">
        <v>3429</v>
      </c>
      <c r="X470" s="67">
        <v>0</v>
      </c>
      <c r="Y470" s="67">
        <v>0.28199999999999997</v>
      </c>
      <c r="Z470" s="4">
        <v>1</v>
      </c>
      <c r="AA470" s="4">
        <v>2598</v>
      </c>
      <c r="AB470" s="67">
        <v>0</v>
      </c>
      <c r="AC470" s="4">
        <v>-3.6159059999999998</v>
      </c>
      <c r="AD470" s="4">
        <v>1E-3</v>
      </c>
    </row>
    <row r="471" spans="1:30" x14ac:dyDescent="0.2">
      <c r="A471" s="8" t="s">
        <v>782</v>
      </c>
      <c r="B471" s="8">
        <v>2</v>
      </c>
      <c r="C471" s="8">
        <v>87080146</v>
      </c>
      <c r="D471" s="8">
        <v>87080146</v>
      </c>
      <c r="E471" s="8" t="s">
        <v>130</v>
      </c>
      <c r="F471" s="8" t="s">
        <v>3108</v>
      </c>
      <c r="G471" s="8" t="s">
        <v>3109</v>
      </c>
      <c r="H471" s="8" t="s">
        <v>88</v>
      </c>
      <c r="I471" s="66" t="s">
        <v>131</v>
      </c>
      <c r="J471" s="66" t="s">
        <v>40</v>
      </c>
      <c r="K471" s="66" t="s">
        <v>4415</v>
      </c>
      <c r="L471" s="66" t="s">
        <v>4416</v>
      </c>
      <c r="M471" s="66" t="s">
        <v>3927</v>
      </c>
      <c r="N471" s="66" t="s">
        <v>3112</v>
      </c>
      <c r="O471" s="8" t="s">
        <v>3140</v>
      </c>
      <c r="P471" s="8" t="s">
        <v>4417</v>
      </c>
      <c r="Q471" s="8">
        <v>-1</v>
      </c>
      <c r="R471" s="8" t="s">
        <v>40</v>
      </c>
      <c r="S471" s="8" t="s">
        <v>40</v>
      </c>
      <c r="T471" s="8" t="s">
        <v>40</v>
      </c>
      <c r="U471" s="67">
        <v>0.222</v>
      </c>
      <c r="V471" s="4">
        <v>1</v>
      </c>
      <c r="W471" s="4">
        <v>3429</v>
      </c>
      <c r="X471" s="67">
        <v>0</v>
      </c>
      <c r="Y471" s="67">
        <v>0</v>
      </c>
      <c r="Z471" s="4">
        <v>0</v>
      </c>
      <c r="AA471" s="4">
        <v>2598</v>
      </c>
      <c r="AB471" s="67">
        <v>0</v>
      </c>
      <c r="AC471" s="4">
        <v>0.94776700000000003</v>
      </c>
      <c r="AD471" s="4">
        <v>10.36</v>
      </c>
    </row>
    <row r="472" spans="1:30" x14ac:dyDescent="0.2">
      <c r="A472" s="8" t="s">
        <v>782</v>
      </c>
      <c r="B472" s="8">
        <v>2</v>
      </c>
      <c r="C472" s="8">
        <v>87080147</v>
      </c>
      <c r="D472" s="8">
        <v>87080147</v>
      </c>
      <c r="E472" s="8" t="s">
        <v>121</v>
      </c>
      <c r="F472" s="8" t="s">
        <v>3108</v>
      </c>
      <c r="G472" s="8" t="s">
        <v>3109</v>
      </c>
      <c r="H472" s="8" t="s">
        <v>88</v>
      </c>
      <c r="I472" s="66" t="s">
        <v>131</v>
      </c>
      <c r="J472" s="66" t="s">
        <v>40</v>
      </c>
      <c r="K472" s="66" t="s">
        <v>4418</v>
      </c>
      <c r="L472" s="66" t="s">
        <v>3456</v>
      </c>
      <c r="M472" s="66" t="s">
        <v>3927</v>
      </c>
      <c r="N472" s="66" t="s">
        <v>3177</v>
      </c>
      <c r="O472" s="8" t="s">
        <v>3178</v>
      </c>
      <c r="P472" s="8" t="s">
        <v>40</v>
      </c>
      <c r="Q472" s="8">
        <v>-1</v>
      </c>
      <c r="R472" s="8" t="s">
        <v>40</v>
      </c>
      <c r="S472" s="8" t="s">
        <v>40</v>
      </c>
      <c r="T472" s="8" t="s">
        <v>40</v>
      </c>
      <c r="U472" s="67">
        <v>0.26</v>
      </c>
      <c r="V472" s="4">
        <v>7</v>
      </c>
      <c r="W472" s="4">
        <v>3429</v>
      </c>
      <c r="X472" s="67">
        <v>2E-3</v>
      </c>
      <c r="Y472" s="67">
        <v>0.28100000000000003</v>
      </c>
      <c r="Z472" s="4">
        <v>4</v>
      </c>
      <c r="AA472" s="4">
        <v>2598</v>
      </c>
      <c r="AB472" s="67">
        <v>2E-3</v>
      </c>
      <c r="AC472" s="4">
        <v>4.727538</v>
      </c>
      <c r="AD472" s="4">
        <v>24.6</v>
      </c>
    </row>
    <row r="473" spans="1:30" x14ac:dyDescent="0.2">
      <c r="A473" s="8" t="s">
        <v>782</v>
      </c>
      <c r="B473" s="8">
        <v>2</v>
      </c>
      <c r="C473" s="8">
        <v>87080179</v>
      </c>
      <c r="D473" s="8">
        <v>87080179</v>
      </c>
      <c r="E473" s="8" t="s">
        <v>130</v>
      </c>
      <c r="F473" s="8" t="s">
        <v>3108</v>
      </c>
      <c r="G473" s="8" t="s">
        <v>3109</v>
      </c>
      <c r="H473" s="8" t="s">
        <v>88</v>
      </c>
      <c r="I473" s="66" t="s">
        <v>131</v>
      </c>
      <c r="J473" s="66" t="s">
        <v>40</v>
      </c>
      <c r="K473" s="66" t="s">
        <v>4419</v>
      </c>
      <c r="L473" s="66" t="s">
        <v>3658</v>
      </c>
      <c r="M473" s="66" t="s">
        <v>3597</v>
      </c>
      <c r="N473" s="66" t="s">
        <v>4056</v>
      </c>
      <c r="O473" s="8" t="s">
        <v>4057</v>
      </c>
      <c r="P473" s="8" t="s">
        <v>40</v>
      </c>
      <c r="Q473" s="8">
        <v>-1</v>
      </c>
      <c r="R473" s="8" t="s">
        <v>40</v>
      </c>
      <c r="S473" s="8" t="s">
        <v>40</v>
      </c>
      <c r="T473" s="8" t="s">
        <v>40</v>
      </c>
      <c r="U473" s="67">
        <v>0.3</v>
      </c>
      <c r="V473" s="4">
        <v>1</v>
      </c>
      <c r="W473" s="4">
        <v>3429</v>
      </c>
      <c r="X473" s="67">
        <v>0</v>
      </c>
      <c r="Y473" s="67">
        <v>0</v>
      </c>
      <c r="Z473" s="4">
        <v>0</v>
      </c>
      <c r="AA473" s="4">
        <v>2598</v>
      </c>
      <c r="AB473" s="67">
        <v>0</v>
      </c>
      <c r="AC473" s="4">
        <v>5.1003920000000003</v>
      </c>
      <c r="AD473" s="4">
        <v>25.3</v>
      </c>
    </row>
    <row r="474" spans="1:30" x14ac:dyDescent="0.2">
      <c r="A474" s="8" t="s">
        <v>782</v>
      </c>
      <c r="B474" s="8">
        <v>2</v>
      </c>
      <c r="C474" s="8">
        <v>87080184</v>
      </c>
      <c r="D474" s="8">
        <v>87080184</v>
      </c>
      <c r="E474" s="8" t="s">
        <v>130</v>
      </c>
      <c r="F474" s="8" t="s">
        <v>3101</v>
      </c>
      <c r="G474" s="8" t="s">
        <v>3102</v>
      </c>
      <c r="H474" s="8" t="s">
        <v>88</v>
      </c>
      <c r="I474" s="66" t="s">
        <v>131</v>
      </c>
      <c r="J474" s="66" t="s">
        <v>40</v>
      </c>
      <c r="K474" s="66" t="s">
        <v>3586</v>
      </c>
      <c r="L474" s="66" t="s">
        <v>4420</v>
      </c>
      <c r="M474" s="66" t="s">
        <v>4046</v>
      </c>
      <c r="N474" s="66" t="s">
        <v>3210</v>
      </c>
      <c r="O474" s="8" t="s">
        <v>3211</v>
      </c>
      <c r="P474" s="8" t="s">
        <v>40</v>
      </c>
      <c r="Q474" s="8">
        <v>-1</v>
      </c>
      <c r="R474" s="8" t="s">
        <v>40</v>
      </c>
      <c r="S474" s="8" t="s">
        <v>40</v>
      </c>
      <c r="T474" s="8" t="s">
        <v>40</v>
      </c>
      <c r="U474" s="67">
        <v>0</v>
      </c>
      <c r="V474" s="4">
        <v>0</v>
      </c>
      <c r="W474" s="4">
        <v>3429</v>
      </c>
      <c r="X474" s="67">
        <v>0</v>
      </c>
      <c r="Y474" s="67">
        <v>0.26500000000000001</v>
      </c>
      <c r="Z474" s="4">
        <v>1</v>
      </c>
      <c r="AA474" s="4">
        <v>2598</v>
      </c>
      <c r="AB474" s="67">
        <v>0</v>
      </c>
      <c r="AC474" s="4">
        <v>1.183608</v>
      </c>
      <c r="AD474" s="4">
        <v>11.66</v>
      </c>
    </row>
    <row r="475" spans="1:30" x14ac:dyDescent="0.2">
      <c r="A475" s="8" t="s">
        <v>782</v>
      </c>
      <c r="B475" s="8">
        <v>2</v>
      </c>
      <c r="C475" s="8">
        <v>87080190</v>
      </c>
      <c r="D475" s="8">
        <v>87080190</v>
      </c>
      <c r="E475" s="8" t="s">
        <v>127</v>
      </c>
      <c r="F475" s="8" t="s">
        <v>3101</v>
      </c>
      <c r="G475" s="8" t="s">
        <v>3102</v>
      </c>
      <c r="H475" s="8" t="s">
        <v>88</v>
      </c>
      <c r="I475" s="66" t="s">
        <v>131</v>
      </c>
      <c r="J475" s="66" t="s">
        <v>40</v>
      </c>
      <c r="K475" s="66" t="s">
        <v>4421</v>
      </c>
      <c r="L475" s="66" t="s">
        <v>4422</v>
      </c>
      <c r="M475" s="66" t="s">
        <v>3953</v>
      </c>
      <c r="N475" s="66" t="s">
        <v>130</v>
      </c>
      <c r="O475" s="8" t="s">
        <v>3226</v>
      </c>
      <c r="P475" s="8" t="s">
        <v>4423</v>
      </c>
      <c r="Q475" s="8">
        <v>-1</v>
      </c>
      <c r="R475" s="8" t="s">
        <v>40</v>
      </c>
      <c r="S475" s="8" t="s">
        <v>40</v>
      </c>
      <c r="T475" s="8" t="s">
        <v>40</v>
      </c>
      <c r="U475" s="67">
        <v>0</v>
      </c>
      <c r="V475" s="4">
        <v>0</v>
      </c>
      <c r="W475" s="4">
        <v>3429</v>
      </c>
      <c r="X475" s="67">
        <v>0</v>
      </c>
      <c r="Y475" s="67">
        <v>0.221</v>
      </c>
      <c r="Z475" s="4">
        <v>1</v>
      </c>
      <c r="AA475" s="4">
        <v>2598</v>
      </c>
      <c r="AB475" s="67">
        <v>0</v>
      </c>
      <c r="AC475" s="4">
        <v>0.49169200000000002</v>
      </c>
      <c r="AD475" s="4">
        <v>7.367</v>
      </c>
    </row>
    <row r="476" spans="1:30" x14ac:dyDescent="0.2">
      <c r="A476" s="8" t="s">
        <v>782</v>
      </c>
      <c r="B476" s="8">
        <v>2</v>
      </c>
      <c r="C476" s="8">
        <v>87085185</v>
      </c>
      <c r="D476" s="8">
        <v>87085185</v>
      </c>
      <c r="E476" s="8" t="s">
        <v>130</v>
      </c>
      <c r="F476" s="8" t="s">
        <v>3108</v>
      </c>
      <c r="G476" s="8" t="s">
        <v>3109</v>
      </c>
      <c r="H476" s="8" t="s">
        <v>88</v>
      </c>
      <c r="I476" s="66" t="s">
        <v>205</v>
      </c>
      <c r="J476" s="66" t="s">
        <v>40</v>
      </c>
      <c r="K476" s="66" t="s">
        <v>4424</v>
      </c>
      <c r="L476" s="66" t="s">
        <v>4025</v>
      </c>
      <c r="M476" s="66" t="s">
        <v>3977</v>
      </c>
      <c r="N476" s="66" t="s">
        <v>4004</v>
      </c>
      <c r="O476" s="8" t="s">
        <v>4005</v>
      </c>
      <c r="P476" s="8" t="s">
        <v>4425</v>
      </c>
      <c r="Q476" s="8">
        <v>-1</v>
      </c>
      <c r="R476" s="8" t="s">
        <v>40</v>
      </c>
      <c r="S476" s="8" t="s">
        <v>40</v>
      </c>
      <c r="T476" s="8" t="s">
        <v>40</v>
      </c>
      <c r="U476" s="67">
        <v>0.33600000000000002</v>
      </c>
      <c r="V476" s="4">
        <v>1</v>
      </c>
      <c r="W476" s="4">
        <v>3429</v>
      </c>
      <c r="X476" s="67">
        <v>0</v>
      </c>
      <c r="Y476" s="67">
        <v>0</v>
      </c>
      <c r="Z476" s="4">
        <v>0</v>
      </c>
      <c r="AA476" s="4">
        <v>2603</v>
      </c>
      <c r="AB476" s="67">
        <v>0</v>
      </c>
      <c r="AC476" s="4">
        <v>-4.6287000000000002E-2</v>
      </c>
      <c r="AD476" s="4">
        <v>2.1629999999999998</v>
      </c>
    </row>
    <row r="477" spans="1:30" x14ac:dyDescent="0.2">
      <c r="A477" s="8" t="s">
        <v>782</v>
      </c>
      <c r="B477" s="8">
        <v>2</v>
      </c>
      <c r="C477" s="8">
        <v>87085204</v>
      </c>
      <c r="D477" s="8">
        <v>87085204</v>
      </c>
      <c r="E477" s="8" t="s">
        <v>130</v>
      </c>
      <c r="F477" s="8" t="s">
        <v>3108</v>
      </c>
      <c r="G477" s="8" t="s">
        <v>3109</v>
      </c>
      <c r="H477" s="8" t="s">
        <v>88</v>
      </c>
      <c r="I477" s="66" t="s">
        <v>205</v>
      </c>
      <c r="J477" s="66" t="s">
        <v>40</v>
      </c>
      <c r="K477" s="66" t="s">
        <v>4420</v>
      </c>
      <c r="L477" s="66" t="s">
        <v>3472</v>
      </c>
      <c r="M477" s="66" t="s">
        <v>454</v>
      </c>
      <c r="N477" s="66" t="s">
        <v>3302</v>
      </c>
      <c r="O477" s="8" t="s">
        <v>3303</v>
      </c>
      <c r="P477" s="8" t="s">
        <v>40</v>
      </c>
      <c r="Q477" s="8">
        <v>-1</v>
      </c>
      <c r="R477" s="8" t="s">
        <v>40</v>
      </c>
      <c r="S477" s="8" t="s">
        <v>40</v>
      </c>
      <c r="T477" s="8" t="s">
        <v>40</v>
      </c>
      <c r="U477" s="67">
        <v>0.25600000000000001</v>
      </c>
      <c r="V477" s="4">
        <v>2</v>
      </c>
      <c r="W477" s="4">
        <v>3429</v>
      </c>
      <c r="X477" s="67">
        <v>1E-3</v>
      </c>
      <c r="Y477" s="67">
        <v>0</v>
      </c>
      <c r="Z477" s="4">
        <v>0</v>
      </c>
      <c r="AA477" s="4">
        <v>2603</v>
      </c>
      <c r="AB477" s="67">
        <v>0</v>
      </c>
      <c r="AC477" s="4">
        <v>5.2697469999999997</v>
      </c>
      <c r="AD477" s="4">
        <v>25.7</v>
      </c>
    </row>
    <row r="478" spans="1:30" x14ac:dyDescent="0.2">
      <c r="A478" s="8" t="s">
        <v>782</v>
      </c>
      <c r="B478" s="8">
        <v>2</v>
      </c>
      <c r="C478" s="8">
        <v>87085209</v>
      </c>
      <c r="D478" s="8">
        <v>87085209</v>
      </c>
      <c r="E478" s="8" t="s">
        <v>130</v>
      </c>
      <c r="F478" s="8" t="s">
        <v>3108</v>
      </c>
      <c r="G478" s="8" t="s">
        <v>3109</v>
      </c>
      <c r="H478" s="8" t="s">
        <v>88</v>
      </c>
      <c r="I478" s="66" t="s">
        <v>205</v>
      </c>
      <c r="J478" s="66" t="s">
        <v>40</v>
      </c>
      <c r="K478" s="66" t="s">
        <v>3723</v>
      </c>
      <c r="L478" s="66" t="s">
        <v>436</v>
      </c>
      <c r="M478" s="66" t="s">
        <v>4223</v>
      </c>
      <c r="N478" s="66" t="s">
        <v>4056</v>
      </c>
      <c r="O478" s="8" t="s">
        <v>4057</v>
      </c>
      <c r="P478" s="8" t="s">
        <v>4426</v>
      </c>
      <c r="Q478" s="8">
        <v>-1</v>
      </c>
      <c r="R478" s="8" t="s">
        <v>40</v>
      </c>
      <c r="S478" s="8" t="s">
        <v>40</v>
      </c>
      <c r="T478" s="8" t="s">
        <v>40</v>
      </c>
      <c r="U478" s="67">
        <v>0.28999999999999998</v>
      </c>
      <c r="V478" s="4">
        <v>1</v>
      </c>
      <c r="W478" s="4">
        <v>3429</v>
      </c>
      <c r="X478" s="67">
        <v>0</v>
      </c>
      <c r="Y478" s="67">
        <v>0</v>
      </c>
      <c r="Z478" s="4">
        <v>0</v>
      </c>
      <c r="AA478" s="4">
        <v>2603</v>
      </c>
      <c r="AB478" s="67">
        <v>0</v>
      </c>
      <c r="AC478" s="4">
        <v>-0.94353399999999998</v>
      </c>
      <c r="AD478" s="4">
        <v>2.1000000000000001E-2</v>
      </c>
    </row>
    <row r="479" spans="1:30" x14ac:dyDescent="0.2">
      <c r="A479" s="8" t="s">
        <v>782</v>
      </c>
      <c r="B479" s="8">
        <v>2</v>
      </c>
      <c r="C479" s="8">
        <v>87085214</v>
      </c>
      <c r="D479" s="8">
        <v>87085214</v>
      </c>
      <c r="E479" s="8" t="s">
        <v>130</v>
      </c>
      <c r="F479" s="8" t="s">
        <v>3101</v>
      </c>
      <c r="G479" s="8" t="s">
        <v>3102</v>
      </c>
      <c r="H479" s="8" t="s">
        <v>88</v>
      </c>
      <c r="I479" s="66" t="s">
        <v>205</v>
      </c>
      <c r="J479" s="66" t="s">
        <v>40</v>
      </c>
      <c r="K479" s="66" t="s">
        <v>4427</v>
      </c>
      <c r="L479" s="66" t="s">
        <v>374</v>
      </c>
      <c r="M479" s="66" t="s">
        <v>4428</v>
      </c>
      <c r="N479" s="66" t="s">
        <v>3207</v>
      </c>
      <c r="O479" s="8" t="s">
        <v>3208</v>
      </c>
      <c r="P479" s="8" t="s">
        <v>40</v>
      </c>
      <c r="Q479" s="8">
        <v>-1</v>
      </c>
      <c r="R479" s="8" t="s">
        <v>40</v>
      </c>
      <c r="S479" s="8" t="s">
        <v>40</v>
      </c>
      <c r="T479" s="8" t="s">
        <v>40</v>
      </c>
      <c r="U479" s="67">
        <v>0.247</v>
      </c>
      <c r="V479" s="4">
        <v>1</v>
      </c>
      <c r="W479" s="4">
        <v>3429</v>
      </c>
      <c r="X479" s="67">
        <v>0</v>
      </c>
      <c r="Y479" s="67">
        <v>0.26500000000000001</v>
      </c>
      <c r="Z479" s="4">
        <v>1</v>
      </c>
      <c r="AA479" s="4">
        <v>2603</v>
      </c>
      <c r="AB479" s="67">
        <v>0</v>
      </c>
      <c r="AC479" s="4">
        <v>-7.1923000000000001E-2</v>
      </c>
      <c r="AD479" s="4">
        <v>1.948</v>
      </c>
    </row>
    <row r="480" spans="1:30" x14ac:dyDescent="0.2">
      <c r="A480" s="8" t="s">
        <v>782</v>
      </c>
      <c r="B480" s="8">
        <v>2</v>
      </c>
      <c r="C480" s="8">
        <v>87085216</v>
      </c>
      <c r="D480" s="8">
        <v>87085216</v>
      </c>
      <c r="E480" s="8" t="s">
        <v>130</v>
      </c>
      <c r="F480" s="8" t="s">
        <v>3108</v>
      </c>
      <c r="G480" s="8" t="s">
        <v>3109</v>
      </c>
      <c r="H480" s="8" t="s">
        <v>88</v>
      </c>
      <c r="I480" s="66" t="s">
        <v>205</v>
      </c>
      <c r="J480" s="66" t="s">
        <v>40</v>
      </c>
      <c r="K480" s="66" t="s">
        <v>3849</v>
      </c>
      <c r="L480" s="66" t="s">
        <v>4209</v>
      </c>
      <c r="M480" s="66" t="s">
        <v>4428</v>
      </c>
      <c r="N480" s="66" t="s">
        <v>3141</v>
      </c>
      <c r="O480" s="8" t="s">
        <v>3371</v>
      </c>
      <c r="P480" s="8" t="s">
        <v>4429</v>
      </c>
      <c r="Q480" s="8">
        <v>-1</v>
      </c>
      <c r="R480" s="8" t="s">
        <v>40</v>
      </c>
      <c r="S480" s="8" t="s">
        <v>40</v>
      </c>
      <c r="T480" s="8" t="s">
        <v>40</v>
      </c>
      <c r="U480" s="67">
        <v>0.29799999999999999</v>
      </c>
      <c r="V480" s="4">
        <v>1</v>
      </c>
      <c r="W480" s="4">
        <v>3429</v>
      </c>
      <c r="X480" s="67">
        <v>0</v>
      </c>
      <c r="Y480" s="67">
        <v>0</v>
      </c>
      <c r="Z480" s="4">
        <v>0</v>
      </c>
      <c r="AA480" s="4">
        <v>2603</v>
      </c>
      <c r="AB480" s="67">
        <v>0</v>
      </c>
      <c r="AC480" s="4">
        <v>-1.087134</v>
      </c>
      <c r="AD480" s="4">
        <v>1.0999999999999999E-2</v>
      </c>
    </row>
    <row r="481" spans="1:30" x14ac:dyDescent="0.2">
      <c r="A481" s="8" t="s">
        <v>782</v>
      </c>
      <c r="B481" s="8">
        <v>2</v>
      </c>
      <c r="C481" s="8">
        <v>87085256</v>
      </c>
      <c r="D481" s="8">
        <v>87085256</v>
      </c>
      <c r="E481" s="8" t="s">
        <v>123</v>
      </c>
      <c r="F481" s="8" t="s">
        <v>3101</v>
      </c>
      <c r="G481" s="8" t="s">
        <v>3102</v>
      </c>
      <c r="H481" s="8" t="s">
        <v>88</v>
      </c>
      <c r="I481" s="66" t="s">
        <v>205</v>
      </c>
      <c r="J481" s="66" t="s">
        <v>40</v>
      </c>
      <c r="K481" s="66" t="s">
        <v>3610</v>
      </c>
      <c r="L481" s="66" t="s">
        <v>4013</v>
      </c>
      <c r="M481" s="66" t="s">
        <v>330</v>
      </c>
      <c r="N481" s="66" t="s">
        <v>3207</v>
      </c>
      <c r="O481" s="8" t="s">
        <v>3688</v>
      </c>
      <c r="P481" s="8" t="s">
        <v>40</v>
      </c>
      <c r="Q481" s="8">
        <v>-1</v>
      </c>
      <c r="R481" s="8" t="s">
        <v>40</v>
      </c>
      <c r="S481" s="8" t="s">
        <v>40</v>
      </c>
      <c r="T481" s="8" t="s">
        <v>40</v>
      </c>
      <c r="U481" s="67">
        <v>0.502</v>
      </c>
      <c r="V481" s="4">
        <v>3427</v>
      </c>
      <c r="W481" s="4">
        <v>3433</v>
      </c>
      <c r="X481" s="67">
        <v>0.998</v>
      </c>
      <c r="Y481" s="67">
        <v>0.5</v>
      </c>
      <c r="Z481" s="4">
        <v>2601</v>
      </c>
      <c r="AA481" s="4">
        <v>2605</v>
      </c>
      <c r="AB481" s="67">
        <v>0.998</v>
      </c>
      <c r="AC481" s="4">
        <v>-1.6563410000000001</v>
      </c>
      <c r="AD481" s="4">
        <v>2E-3</v>
      </c>
    </row>
    <row r="482" spans="1:30" x14ac:dyDescent="0.2">
      <c r="A482" s="8" t="s">
        <v>782</v>
      </c>
      <c r="B482" s="8">
        <v>2</v>
      </c>
      <c r="C482" s="8">
        <v>87085267</v>
      </c>
      <c r="D482" s="8">
        <v>87085267</v>
      </c>
      <c r="E482" s="8" t="s">
        <v>127</v>
      </c>
      <c r="F482" s="8" t="s">
        <v>3108</v>
      </c>
      <c r="G482" s="8" t="s">
        <v>3109</v>
      </c>
      <c r="H482" s="8" t="s">
        <v>88</v>
      </c>
      <c r="I482" s="66" t="s">
        <v>205</v>
      </c>
      <c r="J482" s="66" t="s">
        <v>40</v>
      </c>
      <c r="K482" s="66" t="s">
        <v>930</v>
      </c>
      <c r="L482" s="66" t="s">
        <v>931</v>
      </c>
      <c r="M482" s="66" t="s">
        <v>932</v>
      </c>
      <c r="N482" s="66" t="s">
        <v>3788</v>
      </c>
      <c r="O482" s="8" t="s">
        <v>4086</v>
      </c>
      <c r="P482" s="8" t="s">
        <v>4430</v>
      </c>
      <c r="Q482" s="8">
        <v>-1</v>
      </c>
      <c r="R482" s="8" t="s">
        <v>40</v>
      </c>
      <c r="S482" s="8" t="s">
        <v>40</v>
      </c>
      <c r="T482" s="8" t="s">
        <v>40</v>
      </c>
      <c r="U482" s="67">
        <v>0.247</v>
      </c>
      <c r="V482" s="4">
        <v>2</v>
      </c>
      <c r="W482" s="4">
        <v>3433</v>
      </c>
      <c r="X482" s="67">
        <v>1E-3</v>
      </c>
      <c r="Y482" s="67">
        <v>0</v>
      </c>
      <c r="Z482" s="4">
        <v>0</v>
      </c>
      <c r="AA482" s="4">
        <v>2605</v>
      </c>
      <c r="AB482" s="67">
        <v>0</v>
      </c>
      <c r="AC482" s="4">
        <v>1.0540069999999999</v>
      </c>
      <c r="AD482" s="4">
        <v>10.96</v>
      </c>
    </row>
    <row r="483" spans="1:30" x14ac:dyDescent="0.2">
      <c r="A483" s="8" t="s">
        <v>782</v>
      </c>
      <c r="B483" s="8">
        <v>2</v>
      </c>
      <c r="C483" s="8">
        <v>87085268</v>
      </c>
      <c r="D483" s="8">
        <v>87085268</v>
      </c>
      <c r="E483" s="8" t="s">
        <v>121</v>
      </c>
      <c r="F483" s="8" t="s">
        <v>3101</v>
      </c>
      <c r="G483" s="8" t="s">
        <v>3102</v>
      </c>
      <c r="H483" s="8" t="s">
        <v>88</v>
      </c>
      <c r="I483" s="66" t="s">
        <v>205</v>
      </c>
      <c r="J483" s="66" t="s">
        <v>40</v>
      </c>
      <c r="K483" s="66" t="s">
        <v>4239</v>
      </c>
      <c r="L483" s="66" t="s">
        <v>3863</v>
      </c>
      <c r="M483" s="66" t="s">
        <v>440</v>
      </c>
      <c r="N483" s="66" t="s">
        <v>3107</v>
      </c>
      <c r="O483" s="8" t="s">
        <v>3719</v>
      </c>
      <c r="P483" s="8" t="s">
        <v>4431</v>
      </c>
      <c r="Q483" s="8">
        <v>-1</v>
      </c>
      <c r="R483" s="8" t="s">
        <v>40</v>
      </c>
      <c r="S483" s="8" t="s">
        <v>40</v>
      </c>
      <c r="T483" s="8" t="s">
        <v>40</v>
      </c>
      <c r="U483" s="67">
        <v>0</v>
      </c>
      <c r="V483" s="4">
        <v>0</v>
      </c>
      <c r="W483" s="4">
        <v>3433</v>
      </c>
      <c r="X483" s="67">
        <v>0</v>
      </c>
      <c r="Y483" s="67">
        <v>0.251</v>
      </c>
      <c r="Z483" s="4">
        <v>1</v>
      </c>
      <c r="AA483" s="4">
        <v>2605</v>
      </c>
      <c r="AB483" s="67">
        <v>0</v>
      </c>
      <c r="AC483" s="4">
        <v>0.43511499999999997</v>
      </c>
      <c r="AD483" s="4">
        <v>6.9130000000000003</v>
      </c>
    </row>
    <row r="484" spans="1:30" x14ac:dyDescent="0.2">
      <c r="A484" s="8" t="s">
        <v>782</v>
      </c>
      <c r="B484" s="8">
        <v>2</v>
      </c>
      <c r="C484" s="8">
        <v>87085289</v>
      </c>
      <c r="D484" s="8">
        <v>87085289</v>
      </c>
      <c r="E484" s="8" t="s">
        <v>130</v>
      </c>
      <c r="F484" s="8" t="s">
        <v>3101</v>
      </c>
      <c r="G484" s="8" t="s">
        <v>3102</v>
      </c>
      <c r="H484" s="8" t="s">
        <v>88</v>
      </c>
      <c r="I484" s="66" t="s">
        <v>205</v>
      </c>
      <c r="J484" s="66" t="s">
        <v>40</v>
      </c>
      <c r="K484" s="66" t="s">
        <v>3496</v>
      </c>
      <c r="L484" s="66" t="s">
        <v>4371</v>
      </c>
      <c r="M484" s="66" t="s">
        <v>4372</v>
      </c>
      <c r="N484" s="66" t="s">
        <v>3174</v>
      </c>
      <c r="O484" s="8" t="s">
        <v>3175</v>
      </c>
      <c r="P484" s="8" t="s">
        <v>4432</v>
      </c>
      <c r="Q484" s="8">
        <v>-1</v>
      </c>
      <c r="R484" s="8" t="s">
        <v>40</v>
      </c>
      <c r="S484" s="8" t="s">
        <v>40</v>
      </c>
      <c r="T484" s="8" t="s">
        <v>40</v>
      </c>
      <c r="U484" s="67">
        <v>0.23599999999999999</v>
      </c>
      <c r="V484" s="4">
        <v>37</v>
      </c>
      <c r="W484" s="4">
        <v>3433</v>
      </c>
      <c r="X484" s="67">
        <v>1.0999999999999999E-2</v>
      </c>
      <c r="Y484" s="67">
        <v>0.23400000000000001</v>
      </c>
      <c r="Z484" s="4">
        <v>27</v>
      </c>
      <c r="AA484" s="4">
        <v>2603</v>
      </c>
      <c r="AB484" s="67">
        <v>0.01</v>
      </c>
      <c r="AC484" s="4">
        <v>0.51513799999999998</v>
      </c>
      <c r="AD484" s="4">
        <v>7.5460000000000003</v>
      </c>
    </row>
    <row r="485" spans="1:30" x14ac:dyDescent="0.2">
      <c r="A485" s="8" t="s">
        <v>782</v>
      </c>
      <c r="B485" s="8">
        <v>2</v>
      </c>
      <c r="C485" s="8">
        <v>87085291</v>
      </c>
      <c r="D485" s="8">
        <v>87085291</v>
      </c>
      <c r="E485" s="8" t="s">
        <v>121</v>
      </c>
      <c r="F485" s="8" t="s">
        <v>3108</v>
      </c>
      <c r="G485" s="8" t="s">
        <v>3109</v>
      </c>
      <c r="H485" s="8" t="s">
        <v>88</v>
      </c>
      <c r="I485" s="66" t="s">
        <v>205</v>
      </c>
      <c r="J485" s="66" t="s">
        <v>40</v>
      </c>
      <c r="K485" s="66" t="s">
        <v>3613</v>
      </c>
      <c r="L485" s="66" t="s">
        <v>4433</v>
      </c>
      <c r="M485" s="66" t="s">
        <v>4372</v>
      </c>
      <c r="N485" s="66" t="s">
        <v>3177</v>
      </c>
      <c r="O485" s="8" t="s">
        <v>3178</v>
      </c>
      <c r="P485" s="8" t="s">
        <v>4434</v>
      </c>
      <c r="Q485" s="8">
        <v>-1</v>
      </c>
      <c r="R485" s="8" t="s">
        <v>40</v>
      </c>
      <c r="S485" s="8" t="s">
        <v>40</v>
      </c>
      <c r="T485" s="8" t="s">
        <v>40</v>
      </c>
      <c r="U485" s="67">
        <v>0.252</v>
      </c>
      <c r="V485" s="4">
        <v>2</v>
      </c>
      <c r="W485" s="4">
        <v>3433</v>
      </c>
      <c r="X485" s="67">
        <v>1E-3</v>
      </c>
      <c r="Y485" s="67">
        <v>0.26</v>
      </c>
      <c r="Z485" s="4">
        <v>1</v>
      </c>
      <c r="AA485" s="4">
        <v>2603</v>
      </c>
      <c r="AB485" s="67">
        <v>0</v>
      </c>
      <c r="AC485" s="4">
        <v>2.6768190000000001</v>
      </c>
      <c r="AD485" s="4">
        <v>20.7</v>
      </c>
    </row>
    <row r="486" spans="1:30" x14ac:dyDescent="0.2">
      <c r="A486" s="8" t="s">
        <v>782</v>
      </c>
      <c r="B486" s="8">
        <v>2</v>
      </c>
      <c r="C486" s="8">
        <v>87085302</v>
      </c>
      <c r="D486" s="8">
        <v>87085302</v>
      </c>
      <c r="E486" s="8" t="s">
        <v>127</v>
      </c>
      <c r="F486" s="8" t="s">
        <v>3108</v>
      </c>
      <c r="G486" s="8" t="s">
        <v>3109</v>
      </c>
      <c r="H486" s="8" t="s">
        <v>88</v>
      </c>
      <c r="I486" s="66" t="s">
        <v>205</v>
      </c>
      <c r="J486" s="66" t="s">
        <v>40</v>
      </c>
      <c r="K486" s="66" t="s">
        <v>4435</v>
      </c>
      <c r="L486" s="66" t="s">
        <v>3692</v>
      </c>
      <c r="M486" s="66" t="s">
        <v>3938</v>
      </c>
      <c r="N486" s="66" t="s">
        <v>4436</v>
      </c>
      <c r="O486" s="8" t="s">
        <v>4437</v>
      </c>
      <c r="P486" s="8" t="s">
        <v>4438</v>
      </c>
      <c r="Q486" s="8">
        <v>-1</v>
      </c>
      <c r="R486" s="8" t="s">
        <v>40</v>
      </c>
      <c r="S486" s="8" t="s">
        <v>40</v>
      </c>
      <c r="T486" s="8" t="s">
        <v>40</v>
      </c>
      <c r="U486" s="67">
        <v>0.38900000000000001</v>
      </c>
      <c r="V486" s="4">
        <v>2966</v>
      </c>
      <c r="W486" s="4">
        <v>3433</v>
      </c>
      <c r="X486" s="67">
        <v>0.86399999999999999</v>
      </c>
      <c r="Y486" s="67">
        <v>0.39200000000000002</v>
      </c>
      <c r="Z486" s="4">
        <v>2229</v>
      </c>
      <c r="AA486" s="4">
        <v>2603</v>
      </c>
      <c r="AB486" s="67">
        <v>0.85599999999999998</v>
      </c>
      <c r="AC486" s="4">
        <v>0.57472900000000005</v>
      </c>
      <c r="AD486" s="4">
        <v>7.9790000000000001</v>
      </c>
    </row>
    <row r="487" spans="1:30" x14ac:dyDescent="0.2">
      <c r="A487" s="8" t="s">
        <v>782</v>
      </c>
      <c r="B487" s="8">
        <v>2</v>
      </c>
      <c r="C487" s="8">
        <v>87085340</v>
      </c>
      <c r="D487" s="8">
        <v>87085340</v>
      </c>
      <c r="E487" s="8" t="s">
        <v>121</v>
      </c>
      <c r="F487" s="8" t="s">
        <v>3101</v>
      </c>
      <c r="G487" s="8" t="s">
        <v>3102</v>
      </c>
      <c r="H487" s="8" t="s">
        <v>88</v>
      </c>
      <c r="I487" s="66" t="s">
        <v>205</v>
      </c>
      <c r="J487" s="66" t="s">
        <v>40</v>
      </c>
      <c r="K487" s="66" t="s">
        <v>4002</v>
      </c>
      <c r="L487" s="66" t="s">
        <v>4439</v>
      </c>
      <c r="M487" s="66" t="s">
        <v>4010</v>
      </c>
      <c r="N487" s="66" t="s">
        <v>3295</v>
      </c>
      <c r="O487" s="8" t="s">
        <v>3296</v>
      </c>
      <c r="P487" s="8" t="s">
        <v>4440</v>
      </c>
      <c r="Q487" s="8">
        <v>-1</v>
      </c>
      <c r="R487" s="8" t="s">
        <v>40</v>
      </c>
      <c r="S487" s="8" t="s">
        <v>40</v>
      </c>
      <c r="T487" s="8" t="s">
        <v>40</v>
      </c>
      <c r="U487" s="67">
        <v>0.23699999999999999</v>
      </c>
      <c r="V487" s="4">
        <v>7</v>
      </c>
      <c r="W487" s="4">
        <v>3433</v>
      </c>
      <c r="X487" s="67">
        <v>2E-3</v>
      </c>
      <c r="Y487" s="67">
        <v>0.23599999999999999</v>
      </c>
      <c r="Z487" s="4">
        <v>11</v>
      </c>
      <c r="AA487" s="4">
        <v>2603</v>
      </c>
      <c r="AB487" s="67">
        <v>4.0000000000000001E-3</v>
      </c>
      <c r="AC487" s="4">
        <v>-0.43933899999999998</v>
      </c>
      <c r="AD487" s="4">
        <v>0.31</v>
      </c>
    </row>
    <row r="488" spans="1:30" x14ac:dyDescent="0.2">
      <c r="A488" s="8" t="s">
        <v>782</v>
      </c>
      <c r="B488" s="8">
        <v>2</v>
      </c>
      <c r="C488" s="8">
        <v>87085358</v>
      </c>
      <c r="D488" s="8">
        <v>87085358</v>
      </c>
      <c r="E488" s="8" t="s">
        <v>121</v>
      </c>
      <c r="F488" s="8" t="s">
        <v>3101</v>
      </c>
      <c r="G488" s="8" t="s">
        <v>3102</v>
      </c>
      <c r="H488" s="8" t="s">
        <v>88</v>
      </c>
      <c r="I488" s="66" t="s">
        <v>205</v>
      </c>
      <c r="J488" s="66" t="s">
        <v>40</v>
      </c>
      <c r="K488" s="66" t="s">
        <v>4016</v>
      </c>
      <c r="L488" s="66" t="s">
        <v>4274</v>
      </c>
      <c r="M488" s="66" t="s">
        <v>3933</v>
      </c>
      <c r="N488" s="66" t="s">
        <v>3107</v>
      </c>
      <c r="O488" s="8" t="s">
        <v>3150</v>
      </c>
      <c r="P488" s="8" t="s">
        <v>4441</v>
      </c>
      <c r="Q488" s="8">
        <v>-1</v>
      </c>
      <c r="R488" s="8" t="s">
        <v>40</v>
      </c>
      <c r="S488" s="8" t="s">
        <v>40</v>
      </c>
      <c r="T488" s="8" t="s">
        <v>40</v>
      </c>
      <c r="U488" s="67">
        <v>0.307</v>
      </c>
      <c r="V488" s="4">
        <v>1425</v>
      </c>
      <c r="W488" s="4">
        <v>3433</v>
      </c>
      <c r="X488" s="67">
        <v>0.41499999999999998</v>
      </c>
      <c r="Y488" s="67">
        <v>0.308</v>
      </c>
      <c r="Z488" s="4">
        <v>1067</v>
      </c>
      <c r="AA488" s="4">
        <v>2603</v>
      </c>
      <c r="AB488" s="67">
        <v>0.41</v>
      </c>
      <c r="AC488" s="4">
        <v>0.66181299999999998</v>
      </c>
      <c r="AD488" s="4">
        <v>8.5749999999999993</v>
      </c>
    </row>
    <row r="489" spans="1:30" x14ac:dyDescent="0.2">
      <c r="A489" s="8" t="s">
        <v>782</v>
      </c>
      <c r="B489" s="8">
        <v>2</v>
      </c>
      <c r="C489" s="8">
        <v>87085371</v>
      </c>
      <c r="D489" s="8">
        <v>87085371</v>
      </c>
      <c r="E489" s="8" t="s">
        <v>121</v>
      </c>
      <c r="F489" s="8" t="s">
        <v>3108</v>
      </c>
      <c r="G489" s="8" t="s">
        <v>3109</v>
      </c>
      <c r="H489" s="8" t="s">
        <v>88</v>
      </c>
      <c r="I489" s="66" t="s">
        <v>205</v>
      </c>
      <c r="J489" s="66" t="s">
        <v>40</v>
      </c>
      <c r="K489" s="66" t="s">
        <v>3782</v>
      </c>
      <c r="L489" s="66" t="s">
        <v>4350</v>
      </c>
      <c r="M489" s="66" t="s">
        <v>4276</v>
      </c>
      <c r="N489" s="66" t="s">
        <v>3128</v>
      </c>
      <c r="O489" s="8" t="s">
        <v>4048</v>
      </c>
      <c r="P489" s="8" t="s">
        <v>4442</v>
      </c>
      <c r="Q489" s="8">
        <v>-1</v>
      </c>
      <c r="R489" s="8" t="s">
        <v>40</v>
      </c>
      <c r="S489" s="8" t="s">
        <v>40</v>
      </c>
      <c r="T489" s="8" t="s">
        <v>40</v>
      </c>
      <c r="U489" s="67">
        <v>0.24299999999999999</v>
      </c>
      <c r="V489" s="4">
        <v>1</v>
      </c>
      <c r="W489" s="4">
        <v>3431</v>
      </c>
      <c r="X489" s="67">
        <v>0</v>
      </c>
      <c r="Y489" s="67">
        <v>0.26600000000000001</v>
      </c>
      <c r="Z489" s="4">
        <v>1</v>
      </c>
      <c r="AA489" s="4">
        <v>2605</v>
      </c>
      <c r="AB489" s="67">
        <v>0</v>
      </c>
      <c r="AC489" s="4">
        <v>0.137487</v>
      </c>
      <c r="AD489" s="4">
        <v>4.0110000000000001</v>
      </c>
    </row>
    <row r="490" spans="1:30" x14ac:dyDescent="0.2">
      <c r="A490" s="8" t="s">
        <v>782</v>
      </c>
      <c r="B490" s="8">
        <v>2</v>
      </c>
      <c r="C490" s="8">
        <v>87085372</v>
      </c>
      <c r="D490" s="8">
        <v>87085372</v>
      </c>
      <c r="E490" s="8" t="s">
        <v>130</v>
      </c>
      <c r="F490" s="8" t="s">
        <v>3108</v>
      </c>
      <c r="G490" s="8" t="s">
        <v>3109</v>
      </c>
      <c r="H490" s="8" t="s">
        <v>88</v>
      </c>
      <c r="I490" s="66" t="s">
        <v>205</v>
      </c>
      <c r="J490" s="66" t="s">
        <v>40</v>
      </c>
      <c r="K490" s="66" t="s">
        <v>4153</v>
      </c>
      <c r="L490" s="66" t="s">
        <v>3811</v>
      </c>
      <c r="M490" s="66" t="s">
        <v>4276</v>
      </c>
      <c r="N490" s="66" t="s">
        <v>3147</v>
      </c>
      <c r="O490" s="8" t="s">
        <v>3148</v>
      </c>
      <c r="P490" s="8" t="s">
        <v>40</v>
      </c>
      <c r="Q490" s="8">
        <v>-1</v>
      </c>
      <c r="R490" s="8" t="s">
        <v>40</v>
      </c>
      <c r="S490" s="8" t="s">
        <v>40</v>
      </c>
      <c r="T490" s="8" t="s">
        <v>40</v>
      </c>
      <c r="U490" s="67">
        <v>0.48099999999999998</v>
      </c>
      <c r="V490" s="4">
        <v>3424</v>
      </c>
      <c r="W490" s="4">
        <v>3431</v>
      </c>
      <c r="X490" s="67">
        <v>0.998</v>
      </c>
      <c r="Y490" s="67">
        <v>0.47799999999999998</v>
      </c>
      <c r="Z490" s="4">
        <v>2592</v>
      </c>
      <c r="AA490" s="4">
        <v>2605</v>
      </c>
      <c r="AB490" s="67">
        <v>0.995</v>
      </c>
      <c r="AC490" s="4">
        <v>3.9483920000000001</v>
      </c>
      <c r="AD490" s="4">
        <v>23.6</v>
      </c>
    </row>
    <row r="491" spans="1:30" x14ac:dyDescent="0.2">
      <c r="A491" s="8" t="s">
        <v>782</v>
      </c>
      <c r="B491" s="8">
        <v>2</v>
      </c>
      <c r="C491" s="8">
        <v>87085382</v>
      </c>
      <c r="D491" s="8">
        <v>87085382</v>
      </c>
      <c r="E491" s="8" t="s">
        <v>121</v>
      </c>
      <c r="F491" s="8" t="s">
        <v>3101</v>
      </c>
      <c r="G491" s="8" t="s">
        <v>3102</v>
      </c>
      <c r="H491" s="8" t="s">
        <v>88</v>
      </c>
      <c r="I491" s="66" t="s">
        <v>205</v>
      </c>
      <c r="J491" s="66" t="s">
        <v>40</v>
      </c>
      <c r="K491" s="66" t="s">
        <v>3787</v>
      </c>
      <c r="L491" s="66" t="s">
        <v>3665</v>
      </c>
      <c r="M491" s="66" t="s">
        <v>3666</v>
      </c>
      <c r="N491" s="66" t="s">
        <v>3295</v>
      </c>
      <c r="O491" s="8" t="s">
        <v>3296</v>
      </c>
      <c r="P491" s="8" t="s">
        <v>4443</v>
      </c>
      <c r="Q491" s="8">
        <v>-1</v>
      </c>
      <c r="R491" s="8" t="s">
        <v>40</v>
      </c>
      <c r="S491" s="8" t="s">
        <v>40</v>
      </c>
      <c r="T491" s="8" t="s">
        <v>40</v>
      </c>
      <c r="U491" s="67">
        <v>0.20100000000000001</v>
      </c>
      <c r="V491" s="4">
        <v>1</v>
      </c>
      <c r="W491" s="4">
        <v>3431</v>
      </c>
      <c r="X491" s="67">
        <v>0</v>
      </c>
      <c r="Y491" s="67">
        <v>0.247</v>
      </c>
      <c r="Z491" s="4">
        <v>3</v>
      </c>
      <c r="AA491" s="4">
        <v>2605</v>
      </c>
      <c r="AB491" s="67">
        <v>1E-3</v>
      </c>
      <c r="AC491" s="4">
        <v>-6.3117000000000006E-2</v>
      </c>
      <c r="AD491" s="4">
        <v>2.02</v>
      </c>
    </row>
    <row r="492" spans="1:30" x14ac:dyDescent="0.2">
      <c r="A492" s="8" t="s">
        <v>782</v>
      </c>
      <c r="B492" s="8">
        <v>2</v>
      </c>
      <c r="C492" s="8">
        <v>87085391</v>
      </c>
      <c r="D492" s="8">
        <v>87085391</v>
      </c>
      <c r="E492" s="8" t="s">
        <v>121</v>
      </c>
      <c r="F492" s="8" t="s">
        <v>3101</v>
      </c>
      <c r="G492" s="8" t="s">
        <v>3102</v>
      </c>
      <c r="H492" s="8" t="s">
        <v>88</v>
      </c>
      <c r="I492" s="66" t="s">
        <v>205</v>
      </c>
      <c r="J492" s="66" t="s">
        <v>40</v>
      </c>
      <c r="K492" s="66" t="s">
        <v>3507</v>
      </c>
      <c r="L492" s="66" t="s">
        <v>3567</v>
      </c>
      <c r="M492" s="66" t="s">
        <v>4281</v>
      </c>
      <c r="N492" s="66" t="s">
        <v>3121</v>
      </c>
      <c r="O492" s="8" t="s">
        <v>3122</v>
      </c>
      <c r="P492" s="8" t="s">
        <v>40</v>
      </c>
      <c r="Q492" s="8">
        <v>-1</v>
      </c>
      <c r="R492" s="8" t="s">
        <v>40</v>
      </c>
      <c r="S492" s="8" t="s">
        <v>40</v>
      </c>
      <c r="T492" s="8" t="s">
        <v>40</v>
      </c>
      <c r="U492" s="67">
        <v>0.48299999999999998</v>
      </c>
      <c r="V492" s="4">
        <v>3424</v>
      </c>
      <c r="W492" s="4">
        <v>3431</v>
      </c>
      <c r="X492" s="67">
        <v>0.998</v>
      </c>
      <c r="Y492" s="67">
        <v>0.48</v>
      </c>
      <c r="Z492" s="4">
        <v>2594</v>
      </c>
      <c r="AA492" s="4">
        <v>2605</v>
      </c>
      <c r="AB492" s="67">
        <v>0.996</v>
      </c>
      <c r="AC492" s="4">
        <v>0.12603700000000001</v>
      </c>
      <c r="AD492" s="4">
        <v>3.887</v>
      </c>
    </row>
    <row r="493" spans="1:30" x14ac:dyDescent="0.2">
      <c r="A493" s="8" t="s">
        <v>782</v>
      </c>
      <c r="B493" s="8">
        <v>2</v>
      </c>
      <c r="C493" s="8">
        <v>87085397</v>
      </c>
      <c r="D493" s="8">
        <v>87085397</v>
      </c>
      <c r="E493" s="8" t="s">
        <v>123</v>
      </c>
      <c r="F493" s="8" t="s">
        <v>3108</v>
      </c>
      <c r="G493" s="8" t="s">
        <v>3109</v>
      </c>
      <c r="H493" s="8" t="s">
        <v>88</v>
      </c>
      <c r="I493" s="66" t="s">
        <v>205</v>
      </c>
      <c r="J493" s="66" t="s">
        <v>40</v>
      </c>
      <c r="K493" s="66" t="s">
        <v>4444</v>
      </c>
      <c r="L493" s="66" t="s">
        <v>3909</v>
      </c>
      <c r="M493" s="66" t="s">
        <v>3886</v>
      </c>
      <c r="N493" s="66" t="s">
        <v>3262</v>
      </c>
      <c r="O493" s="8" t="s">
        <v>3263</v>
      </c>
      <c r="P493" s="8" t="s">
        <v>4445</v>
      </c>
      <c r="Q493" s="8">
        <v>-1</v>
      </c>
      <c r="R493" s="8" t="s">
        <v>40</v>
      </c>
      <c r="S493" s="8" t="s">
        <v>40</v>
      </c>
      <c r="T493" s="8" t="s">
        <v>40</v>
      </c>
      <c r="U493" s="67">
        <v>0.217</v>
      </c>
      <c r="V493" s="4">
        <v>218</v>
      </c>
      <c r="W493" s="4">
        <v>3431</v>
      </c>
      <c r="X493" s="67">
        <v>6.4000000000000001E-2</v>
      </c>
      <c r="Y493" s="67">
        <v>0.215</v>
      </c>
      <c r="Z493" s="4">
        <v>150</v>
      </c>
      <c r="AA493" s="4">
        <v>2605</v>
      </c>
      <c r="AB493" s="67">
        <v>5.8000000000000003E-2</v>
      </c>
      <c r="AC493" s="4">
        <v>3.3094039999999998</v>
      </c>
      <c r="AD493" s="4">
        <v>22.9</v>
      </c>
    </row>
    <row r="494" spans="1:30" x14ac:dyDescent="0.2">
      <c r="A494" s="8" t="s">
        <v>782</v>
      </c>
      <c r="B494" s="8">
        <v>2</v>
      </c>
      <c r="C494" s="8">
        <v>87085401</v>
      </c>
      <c r="D494" s="8">
        <v>87085401</v>
      </c>
      <c r="E494" s="8" t="s">
        <v>121</v>
      </c>
      <c r="F494" s="8" t="s">
        <v>3108</v>
      </c>
      <c r="G494" s="8" t="s">
        <v>3109</v>
      </c>
      <c r="H494" s="8" t="s">
        <v>88</v>
      </c>
      <c r="I494" s="66" t="s">
        <v>205</v>
      </c>
      <c r="J494" s="66" t="s">
        <v>40</v>
      </c>
      <c r="K494" s="66" t="s">
        <v>3705</v>
      </c>
      <c r="L494" s="66" t="s">
        <v>3569</v>
      </c>
      <c r="M494" s="66" t="s">
        <v>3693</v>
      </c>
      <c r="N494" s="66" t="s">
        <v>3309</v>
      </c>
      <c r="O494" s="8" t="s">
        <v>3310</v>
      </c>
      <c r="P494" s="8" t="s">
        <v>4446</v>
      </c>
      <c r="Q494" s="8">
        <v>-1</v>
      </c>
      <c r="R494" s="8" t="s">
        <v>40</v>
      </c>
      <c r="S494" s="8" t="s">
        <v>40</v>
      </c>
      <c r="T494" s="8" t="s">
        <v>40</v>
      </c>
      <c r="U494" s="67">
        <v>0.25800000000000001</v>
      </c>
      <c r="V494" s="4">
        <v>5</v>
      </c>
      <c r="W494" s="4">
        <v>3431</v>
      </c>
      <c r="X494" s="67">
        <v>1E-3</v>
      </c>
      <c r="Y494" s="67">
        <v>0.247</v>
      </c>
      <c r="Z494" s="4">
        <v>6</v>
      </c>
      <c r="AA494" s="4">
        <v>2605</v>
      </c>
      <c r="AB494" s="67">
        <v>2E-3</v>
      </c>
      <c r="AC494" s="4">
        <v>1.555337</v>
      </c>
      <c r="AD494" s="4">
        <v>13.61</v>
      </c>
    </row>
    <row r="495" spans="1:30" x14ac:dyDescent="0.2">
      <c r="A495" s="8" t="s">
        <v>782</v>
      </c>
      <c r="B495" s="8">
        <v>2</v>
      </c>
      <c r="C495" s="8">
        <v>87085403</v>
      </c>
      <c r="D495" s="8">
        <v>87085403</v>
      </c>
      <c r="E495" s="8" t="s">
        <v>127</v>
      </c>
      <c r="F495" s="8" t="s">
        <v>3101</v>
      </c>
      <c r="G495" s="8" t="s">
        <v>3102</v>
      </c>
      <c r="H495" s="8" t="s">
        <v>88</v>
      </c>
      <c r="I495" s="66" t="s">
        <v>205</v>
      </c>
      <c r="J495" s="66" t="s">
        <v>40</v>
      </c>
      <c r="K495" s="66" t="s">
        <v>4447</v>
      </c>
      <c r="L495" s="66" t="s">
        <v>4288</v>
      </c>
      <c r="M495" s="66" t="s">
        <v>4313</v>
      </c>
      <c r="N495" s="66" t="s">
        <v>121</v>
      </c>
      <c r="O495" s="8" t="s">
        <v>4102</v>
      </c>
      <c r="P495" s="8" t="s">
        <v>4448</v>
      </c>
      <c r="Q495" s="8">
        <v>-1</v>
      </c>
      <c r="R495" s="8" t="s">
        <v>40</v>
      </c>
      <c r="S495" s="8" t="s">
        <v>40</v>
      </c>
      <c r="T495" s="8" t="s">
        <v>40</v>
      </c>
      <c r="U495" s="67">
        <v>0.48299999999999998</v>
      </c>
      <c r="V495" s="4">
        <v>3424</v>
      </c>
      <c r="W495" s="4">
        <v>3431</v>
      </c>
      <c r="X495" s="67">
        <v>0.998</v>
      </c>
      <c r="Y495" s="67">
        <v>0.48</v>
      </c>
      <c r="Z495" s="4">
        <v>2593</v>
      </c>
      <c r="AA495" s="4">
        <v>2605</v>
      </c>
      <c r="AB495" s="67">
        <v>0.995</v>
      </c>
      <c r="AC495" s="4">
        <v>-0.147008</v>
      </c>
      <c r="AD495" s="4">
        <v>1.4059999999999999</v>
      </c>
    </row>
    <row r="496" spans="1:30" x14ac:dyDescent="0.2">
      <c r="A496" s="8" t="s">
        <v>782</v>
      </c>
      <c r="B496" s="8">
        <v>2</v>
      </c>
      <c r="C496" s="8">
        <v>87085405</v>
      </c>
      <c r="D496" s="8">
        <v>87085405</v>
      </c>
      <c r="E496" s="8" t="s">
        <v>130</v>
      </c>
      <c r="F496" s="8" t="s">
        <v>3108</v>
      </c>
      <c r="G496" s="8" t="s">
        <v>3109</v>
      </c>
      <c r="H496" s="8" t="s">
        <v>88</v>
      </c>
      <c r="I496" s="66" t="s">
        <v>205</v>
      </c>
      <c r="J496" s="66" t="s">
        <v>40</v>
      </c>
      <c r="K496" s="66" t="s">
        <v>3524</v>
      </c>
      <c r="L496" s="66" t="s">
        <v>3573</v>
      </c>
      <c r="M496" s="66" t="s">
        <v>4313</v>
      </c>
      <c r="N496" s="66" t="s">
        <v>3147</v>
      </c>
      <c r="O496" s="8" t="s">
        <v>3589</v>
      </c>
      <c r="P496" s="8" t="s">
        <v>40</v>
      </c>
      <c r="Q496" s="8">
        <v>-1</v>
      </c>
      <c r="R496" s="8" t="s">
        <v>40</v>
      </c>
      <c r="S496" s="8" t="s">
        <v>40</v>
      </c>
      <c r="T496" s="8" t="s">
        <v>40</v>
      </c>
      <c r="U496" s="67">
        <v>0</v>
      </c>
      <c r="V496" s="4">
        <v>0</v>
      </c>
      <c r="W496" s="4">
        <v>3431</v>
      </c>
      <c r="X496" s="67">
        <v>0</v>
      </c>
      <c r="Y496" s="67">
        <v>0.28199999999999997</v>
      </c>
      <c r="Z496" s="4">
        <v>1</v>
      </c>
      <c r="AA496" s="4">
        <v>2605</v>
      </c>
      <c r="AB496" s="67">
        <v>0</v>
      </c>
      <c r="AC496" s="4">
        <v>2.0562450000000001</v>
      </c>
      <c r="AD496" s="4">
        <v>16.57</v>
      </c>
    </row>
    <row r="497" spans="1:30" x14ac:dyDescent="0.2">
      <c r="A497" s="8" t="s">
        <v>782</v>
      </c>
      <c r="B497" s="8">
        <v>2</v>
      </c>
      <c r="C497" s="8">
        <v>87085410</v>
      </c>
      <c r="D497" s="8">
        <v>87085410</v>
      </c>
      <c r="E497" s="8" t="s">
        <v>130</v>
      </c>
      <c r="F497" s="8" t="s">
        <v>3108</v>
      </c>
      <c r="G497" s="8" t="s">
        <v>3109</v>
      </c>
      <c r="H497" s="8" t="s">
        <v>88</v>
      </c>
      <c r="I497" s="66" t="s">
        <v>205</v>
      </c>
      <c r="J497" s="66" t="s">
        <v>40</v>
      </c>
      <c r="K497" s="66" t="s">
        <v>3709</v>
      </c>
      <c r="L497" s="66" t="s">
        <v>4449</v>
      </c>
      <c r="M497" s="66" t="s">
        <v>4450</v>
      </c>
      <c r="N497" s="66" t="s">
        <v>3171</v>
      </c>
      <c r="O497" s="8" t="s">
        <v>3172</v>
      </c>
      <c r="P497" s="8" t="s">
        <v>4451</v>
      </c>
      <c r="Q497" s="8">
        <v>-1</v>
      </c>
      <c r="R497" s="8" t="s">
        <v>40</v>
      </c>
      <c r="S497" s="8" t="s">
        <v>40</v>
      </c>
      <c r="T497" s="8" t="s">
        <v>40</v>
      </c>
      <c r="U497" s="67">
        <v>0.249</v>
      </c>
      <c r="V497" s="4">
        <v>73</v>
      </c>
      <c r="W497" s="4">
        <v>3431</v>
      </c>
      <c r="X497" s="67">
        <v>2.1000000000000001E-2</v>
      </c>
      <c r="Y497" s="67">
        <v>0.252</v>
      </c>
      <c r="Z497" s="4">
        <v>55</v>
      </c>
      <c r="AA497" s="4">
        <v>2605</v>
      </c>
      <c r="AB497" s="67">
        <v>2.1000000000000001E-2</v>
      </c>
      <c r="AC497" s="4">
        <v>1.0651109999999999</v>
      </c>
      <c r="AD497" s="4">
        <v>11.02</v>
      </c>
    </row>
    <row r="498" spans="1:30" x14ac:dyDescent="0.2">
      <c r="A498" s="8" t="s">
        <v>782</v>
      </c>
      <c r="B498" s="8">
        <v>2</v>
      </c>
      <c r="C498" s="8">
        <v>87085410</v>
      </c>
      <c r="D498" s="8">
        <v>87085410</v>
      </c>
      <c r="E498" s="8" t="s">
        <v>121</v>
      </c>
      <c r="F498" s="8" t="s">
        <v>3108</v>
      </c>
      <c r="G498" s="8" t="s">
        <v>3109</v>
      </c>
      <c r="H498" s="8" t="s">
        <v>88</v>
      </c>
      <c r="I498" s="66" t="s">
        <v>205</v>
      </c>
      <c r="J498" s="66" t="s">
        <v>40</v>
      </c>
      <c r="K498" s="66" t="s">
        <v>3709</v>
      </c>
      <c r="L498" s="66" t="s">
        <v>4449</v>
      </c>
      <c r="M498" s="66" t="s">
        <v>4450</v>
      </c>
      <c r="N498" s="66" t="s">
        <v>3639</v>
      </c>
      <c r="O498" s="8" t="s">
        <v>4452</v>
      </c>
      <c r="P498" s="8" t="s">
        <v>4451</v>
      </c>
      <c r="Q498" s="8">
        <v>-1</v>
      </c>
      <c r="R498" s="8" t="s">
        <v>40</v>
      </c>
      <c r="S498" s="8" t="s">
        <v>40</v>
      </c>
      <c r="T498" s="8" t="s">
        <v>40</v>
      </c>
      <c r="U498" s="67">
        <v>2E-3</v>
      </c>
      <c r="V498" s="4">
        <v>0</v>
      </c>
      <c r="W498" s="4">
        <v>3431</v>
      </c>
      <c r="X498" s="67">
        <v>0</v>
      </c>
      <c r="Y498" s="67">
        <v>0.14199999999999999</v>
      </c>
      <c r="Z498" s="4">
        <v>2</v>
      </c>
      <c r="AA498" s="4">
        <v>2605</v>
      </c>
      <c r="AB498" s="67">
        <v>1E-3</v>
      </c>
      <c r="AC498" s="4">
        <v>0.63822400000000001</v>
      </c>
      <c r="AD498" s="4">
        <v>8.4169999999999998</v>
      </c>
    </row>
    <row r="499" spans="1:30" x14ac:dyDescent="0.2">
      <c r="A499" s="8" t="s">
        <v>782</v>
      </c>
      <c r="B499" s="8">
        <v>2</v>
      </c>
      <c r="C499" s="8">
        <v>87085411</v>
      </c>
      <c r="D499" s="8">
        <v>87085411</v>
      </c>
      <c r="E499" s="8" t="s">
        <v>121</v>
      </c>
      <c r="F499" s="8" t="s">
        <v>3108</v>
      </c>
      <c r="G499" s="8" t="s">
        <v>3109</v>
      </c>
      <c r="H499" s="8" t="s">
        <v>88</v>
      </c>
      <c r="I499" s="66" t="s">
        <v>205</v>
      </c>
      <c r="J499" s="66" t="s">
        <v>40</v>
      </c>
      <c r="K499" s="66" t="s">
        <v>3534</v>
      </c>
      <c r="L499" s="66" t="s">
        <v>4453</v>
      </c>
      <c r="M499" s="66" t="s">
        <v>4450</v>
      </c>
      <c r="N499" s="66" t="s">
        <v>3144</v>
      </c>
      <c r="O499" s="8" t="s">
        <v>3145</v>
      </c>
      <c r="P499" s="8" t="s">
        <v>4454</v>
      </c>
      <c r="Q499" s="8">
        <v>-1</v>
      </c>
      <c r="R499" s="8" t="s">
        <v>40</v>
      </c>
      <c r="S499" s="8" t="s">
        <v>40</v>
      </c>
      <c r="T499" s="8" t="s">
        <v>40</v>
      </c>
      <c r="U499" s="67">
        <v>0.23100000000000001</v>
      </c>
      <c r="V499" s="4">
        <v>2</v>
      </c>
      <c r="W499" s="4">
        <v>3431</v>
      </c>
      <c r="X499" s="67">
        <v>1E-3</v>
      </c>
      <c r="Y499" s="67">
        <v>0.247</v>
      </c>
      <c r="Z499" s="4">
        <v>2</v>
      </c>
      <c r="AA499" s="4">
        <v>2605</v>
      </c>
      <c r="AB499" s="67">
        <v>1E-3</v>
      </c>
      <c r="AC499" s="4">
        <v>1.0443579999999999</v>
      </c>
      <c r="AD499" s="4">
        <v>10.91</v>
      </c>
    </row>
    <row r="500" spans="1:30" x14ac:dyDescent="0.2">
      <c r="A500" s="8" t="s">
        <v>782</v>
      </c>
      <c r="B500" s="8">
        <v>2</v>
      </c>
      <c r="C500" s="8">
        <v>87085432</v>
      </c>
      <c r="D500" s="8">
        <v>87085432</v>
      </c>
      <c r="E500" s="8" t="s">
        <v>121</v>
      </c>
      <c r="F500" s="8" t="s">
        <v>3108</v>
      </c>
      <c r="G500" s="8" t="s">
        <v>3109</v>
      </c>
      <c r="H500" s="8" t="s">
        <v>88</v>
      </c>
      <c r="I500" s="66" t="s">
        <v>205</v>
      </c>
      <c r="J500" s="66" t="s">
        <v>40</v>
      </c>
      <c r="K500" s="66" t="s">
        <v>3665</v>
      </c>
      <c r="L500" s="66" t="s">
        <v>3964</v>
      </c>
      <c r="M500" s="66" t="s">
        <v>3940</v>
      </c>
      <c r="N500" s="66" t="s">
        <v>3144</v>
      </c>
      <c r="O500" s="8" t="s">
        <v>3145</v>
      </c>
      <c r="P500" s="8" t="s">
        <v>4455</v>
      </c>
      <c r="Q500" s="8">
        <v>-1</v>
      </c>
      <c r="R500" s="8" t="s">
        <v>40</v>
      </c>
      <c r="S500" s="8" t="s">
        <v>40</v>
      </c>
      <c r="T500" s="8" t="s">
        <v>40</v>
      </c>
      <c r="U500" s="67">
        <v>0.48399999999999999</v>
      </c>
      <c r="V500" s="4">
        <v>3424</v>
      </c>
      <c r="W500" s="4">
        <v>3431</v>
      </c>
      <c r="X500" s="67">
        <v>0.998</v>
      </c>
      <c r="Y500" s="67">
        <v>0.48</v>
      </c>
      <c r="Z500" s="4">
        <v>2593</v>
      </c>
      <c r="AA500" s="4">
        <v>2605</v>
      </c>
      <c r="AB500" s="67">
        <v>0.995</v>
      </c>
      <c r="AC500" s="4">
        <v>3.2825039999999999</v>
      </c>
      <c r="AD500" s="4">
        <v>22.8</v>
      </c>
    </row>
    <row r="501" spans="1:30" x14ac:dyDescent="0.2">
      <c r="A501" s="8" t="s">
        <v>782</v>
      </c>
      <c r="B501" s="8">
        <v>2</v>
      </c>
      <c r="C501" s="8">
        <v>87085442</v>
      </c>
      <c r="D501" s="8">
        <v>87085442</v>
      </c>
      <c r="E501" s="8" t="s">
        <v>121</v>
      </c>
      <c r="F501" s="8" t="s">
        <v>3101</v>
      </c>
      <c r="G501" s="8" t="s">
        <v>3102</v>
      </c>
      <c r="H501" s="8" t="s">
        <v>88</v>
      </c>
      <c r="I501" s="66" t="s">
        <v>205</v>
      </c>
      <c r="J501" s="66" t="s">
        <v>40</v>
      </c>
      <c r="K501" s="66" t="s">
        <v>3829</v>
      </c>
      <c r="L501" s="66" t="s">
        <v>3953</v>
      </c>
      <c r="M501" s="66" t="s">
        <v>3891</v>
      </c>
      <c r="N501" s="66" t="s">
        <v>3126</v>
      </c>
      <c r="O501" s="8" t="s">
        <v>3216</v>
      </c>
      <c r="P501" s="8" t="s">
        <v>4456</v>
      </c>
      <c r="Q501" s="8">
        <v>-1</v>
      </c>
      <c r="R501" s="8" t="s">
        <v>40</v>
      </c>
      <c r="S501" s="8" t="s">
        <v>40</v>
      </c>
      <c r="T501" s="8" t="s">
        <v>40</v>
      </c>
      <c r="U501" s="67">
        <v>0.27600000000000002</v>
      </c>
      <c r="V501" s="4">
        <v>1</v>
      </c>
      <c r="W501" s="4">
        <v>3431</v>
      </c>
      <c r="X501" s="67">
        <v>0</v>
      </c>
      <c r="Y501" s="67">
        <v>0.247</v>
      </c>
      <c r="Z501" s="4">
        <v>1</v>
      </c>
      <c r="AA501" s="4">
        <v>2605</v>
      </c>
      <c r="AB501" s="67">
        <v>0</v>
      </c>
      <c r="AC501" s="4">
        <v>-0.35212700000000002</v>
      </c>
      <c r="AD501" s="4">
        <v>0.503</v>
      </c>
    </row>
    <row r="502" spans="1:30" x14ac:dyDescent="0.2">
      <c r="A502" s="8" t="s">
        <v>782</v>
      </c>
      <c r="B502" s="8">
        <v>2</v>
      </c>
      <c r="C502" s="8">
        <v>87085473</v>
      </c>
      <c r="D502" s="8">
        <v>87085473</v>
      </c>
      <c r="E502" s="8" t="s">
        <v>127</v>
      </c>
      <c r="F502" s="8" t="s">
        <v>3108</v>
      </c>
      <c r="G502" s="8" t="s">
        <v>3109</v>
      </c>
      <c r="H502" s="8" t="s">
        <v>88</v>
      </c>
      <c r="I502" s="66" t="s">
        <v>205</v>
      </c>
      <c r="J502" s="66" t="s">
        <v>40</v>
      </c>
      <c r="K502" s="66" t="s">
        <v>3584</v>
      </c>
      <c r="L502" s="66" t="s">
        <v>4235</v>
      </c>
      <c r="M502" s="66" t="s">
        <v>4457</v>
      </c>
      <c r="N502" s="66" t="s">
        <v>4040</v>
      </c>
      <c r="O502" s="8" t="s">
        <v>4041</v>
      </c>
      <c r="P502" s="8" t="s">
        <v>4458</v>
      </c>
      <c r="Q502" s="8">
        <v>-1</v>
      </c>
      <c r="R502" s="8" t="s">
        <v>40</v>
      </c>
      <c r="S502" s="8" t="s">
        <v>40</v>
      </c>
      <c r="T502" s="8" t="s">
        <v>40</v>
      </c>
      <c r="U502" s="67">
        <v>0.24399999999999999</v>
      </c>
      <c r="V502" s="4">
        <v>1</v>
      </c>
      <c r="W502" s="4">
        <v>3432</v>
      </c>
      <c r="X502" s="67">
        <v>0</v>
      </c>
      <c r="Y502" s="67">
        <v>0.24099999999999999</v>
      </c>
      <c r="Z502" s="4">
        <v>1</v>
      </c>
      <c r="AA502" s="4">
        <v>2606</v>
      </c>
      <c r="AB502" s="67">
        <v>0</v>
      </c>
      <c r="AC502" s="4">
        <v>-2.0002179999999998</v>
      </c>
      <c r="AD502" s="4">
        <v>1E-3</v>
      </c>
    </row>
    <row r="503" spans="1:30" x14ac:dyDescent="0.2">
      <c r="A503" s="8" t="s">
        <v>782</v>
      </c>
      <c r="B503" s="8">
        <v>2</v>
      </c>
      <c r="C503" s="8">
        <v>87085476</v>
      </c>
      <c r="D503" s="8">
        <v>87085476</v>
      </c>
      <c r="E503" s="8" t="s">
        <v>127</v>
      </c>
      <c r="F503" s="8" t="s">
        <v>3108</v>
      </c>
      <c r="G503" s="8" t="s">
        <v>3109</v>
      </c>
      <c r="H503" s="8" t="s">
        <v>88</v>
      </c>
      <c r="I503" s="66" t="s">
        <v>205</v>
      </c>
      <c r="J503" s="66" t="s">
        <v>40</v>
      </c>
      <c r="K503" s="66" t="s">
        <v>4413</v>
      </c>
      <c r="L503" s="66" t="s">
        <v>4459</v>
      </c>
      <c r="M503" s="66" t="s">
        <v>4328</v>
      </c>
      <c r="N503" s="66" t="s">
        <v>3875</v>
      </c>
      <c r="O503" s="8" t="s">
        <v>3876</v>
      </c>
      <c r="P503" s="8" t="s">
        <v>40</v>
      </c>
      <c r="Q503" s="8">
        <v>-1</v>
      </c>
      <c r="R503" s="8" t="s">
        <v>40</v>
      </c>
      <c r="S503" s="8" t="s">
        <v>40</v>
      </c>
      <c r="T503" s="8" t="s">
        <v>40</v>
      </c>
      <c r="U503" s="67">
        <v>0.251</v>
      </c>
      <c r="V503" s="4">
        <v>8</v>
      </c>
      <c r="W503" s="4">
        <v>3426</v>
      </c>
      <c r="X503" s="67">
        <v>2E-3</v>
      </c>
      <c r="Y503" s="67">
        <v>0.183</v>
      </c>
      <c r="Z503" s="4">
        <v>4</v>
      </c>
      <c r="AA503" s="4">
        <v>2598</v>
      </c>
      <c r="AB503" s="67">
        <v>2E-3</v>
      </c>
      <c r="AC503" s="4">
        <v>-2.6138119999999998</v>
      </c>
      <c r="AD503" s="4">
        <v>1E-3</v>
      </c>
    </row>
    <row r="504" spans="1:30" x14ac:dyDescent="0.2">
      <c r="A504" s="8" t="s">
        <v>782</v>
      </c>
      <c r="B504" s="8">
        <v>2</v>
      </c>
      <c r="C504" s="8">
        <v>87085493</v>
      </c>
      <c r="D504" s="8">
        <v>87085493</v>
      </c>
      <c r="E504" s="8" t="s">
        <v>121</v>
      </c>
      <c r="F504" s="8" t="s">
        <v>3108</v>
      </c>
      <c r="G504" s="8" t="s">
        <v>3109</v>
      </c>
      <c r="H504" s="8" t="s">
        <v>88</v>
      </c>
      <c r="I504" s="66" t="s">
        <v>205</v>
      </c>
      <c r="J504" s="66" t="s">
        <v>40</v>
      </c>
      <c r="K504" s="66" t="s">
        <v>3890</v>
      </c>
      <c r="L504" s="66" t="s">
        <v>3957</v>
      </c>
      <c r="M504" s="66" t="s">
        <v>3958</v>
      </c>
      <c r="N504" s="66" t="s">
        <v>3162</v>
      </c>
      <c r="O504" s="8" t="s">
        <v>4180</v>
      </c>
      <c r="P504" s="8" t="s">
        <v>4460</v>
      </c>
      <c r="Q504" s="8">
        <v>-1</v>
      </c>
      <c r="R504" s="8" t="s">
        <v>40</v>
      </c>
      <c r="S504" s="8" t="s">
        <v>40</v>
      </c>
      <c r="T504" s="8" t="s">
        <v>40</v>
      </c>
      <c r="U504" s="67">
        <v>0</v>
      </c>
      <c r="V504" s="4">
        <v>0</v>
      </c>
      <c r="W504" s="4">
        <v>3426</v>
      </c>
      <c r="X504" s="67">
        <v>0</v>
      </c>
      <c r="Y504" s="67">
        <v>0.27300000000000002</v>
      </c>
      <c r="Z504" s="4">
        <v>1</v>
      </c>
      <c r="AA504" s="4">
        <v>2598</v>
      </c>
      <c r="AB504" s="67">
        <v>0</v>
      </c>
      <c r="AC504" s="4">
        <v>0.58421299999999998</v>
      </c>
      <c r="AD504" s="4">
        <v>8.0459999999999994</v>
      </c>
    </row>
    <row r="505" spans="1:30" x14ac:dyDescent="0.2">
      <c r="A505" s="8" t="s">
        <v>782</v>
      </c>
      <c r="B505" s="8">
        <v>2</v>
      </c>
      <c r="C505" s="8">
        <v>87085524</v>
      </c>
      <c r="D505" s="8">
        <v>87085524</v>
      </c>
      <c r="E505" s="8" t="s">
        <v>121</v>
      </c>
      <c r="F505" s="8" t="s">
        <v>3108</v>
      </c>
      <c r="G505" s="8" t="s">
        <v>3109</v>
      </c>
      <c r="H505" s="8" t="s">
        <v>88</v>
      </c>
      <c r="I505" s="66" t="s">
        <v>205</v>
      </c>
      <c r="J505" s="66" t="s">
        <v>40</v>
      </c>
      <c r="K505" s="66" t="s">
        <v>330</v>
      </c>
      <c r="L505" s="66" t="s">
        <v>3671</v>
      </c>
      <c r="M505" s="66" t="s">
        <v>3919</v>
      </c>
      <c r="N505" s="66" t="s">
        <v>3624</v>
      </c>
      <c r="O505" s="8" t="s">
        <v>3625</v>
      </c>
      <c r="P505" s="8" t="s">
        <v>40</v>
      </c>
      <c r="Q505" s="8">
        <v>-1</v>
      </c>
      <c r="R505" s="8" t="s">
        <v>40</v>
      </c>
      <c r="S505" s="8" t="s">
        <v>40</v>
      </c>
      <c r="T505" s="8" t="s">
        <v>40</v>
      </c>
      <c r="U505" s="67">
        <v>0</v>
      </c>
      <c r="V505" s="4">
        <v>0</v>
      </c>
      <c r="W505" s="4">
        <v>3426</v>
      </c>
      <c r="X505" s="67">
        <v>0</v>
      </c>
      <c r="Y505" s="67">
        <v>0.16500000000000001</v>
      </c>
      <c r="Z505" s="4">
        <v>1</v>
      </c>
      <c r="AA505" s="4">
        <v>2598</v>
      </c>
      <c r="AB505" s="67">
        <v>0</v>
      </c>
      <c r="AC505" s="4">
        <v>0.318222</v>
      </c>
      <c r="AD505" s="4">
        <v>5.8689999999999998</v>
      </c>
    </row>
    <row r="506" spans="1:30" x14ac:dyDescent="0.2">
      <c r="A506" s="8" t="s">
        <v>782</v>
      </c>
      <c r="B506" s="8">
        <v>2</v>
      </c>
      <c r="C506" s="8">
        <v>87085532</v>
      </c>
      <c r="D506" s="8">
        <v>87085532</v>
      </c>
      <c r="E506" s="8" t="s">
        <v>130</v>
      </c>
      <c r="F506" s="8" t="s">
        <v>3108</v>
      </c>
      <c r="G506" s="8" t="s">
        <v>3109</v>
      </c>
      <c r="H506" s="8" t="s">
        <v>88</v>
      </c>
      <c r="I506" s="66" t="s">
        <v>205</v>
      </c>
      <c r="J506" s="66" t="s">
        <v>40</v>
      </c>
      <c r="K506" s="66" t="s">
        <v>4461</v>
      </c>
      <c r="L506" s="66" t="s">
        <v>3940</v>
      </c>
      <c r="M506" s="66" t="s">
        <v>3941</v>
      </c>
      <c r="N506" s="66" t="s">
        <v>3356</v>
      </c>
      <c r="O506" s="8" t="s">
        <v>4462</v>
      </c>
      <c r="P506" s="8" t="s">
        <v>4463</v>
      </c>
      <c r="Q506" s="8">
        <v>-1</v>
      </c>
      <c r="R506" s="8" t="s">
        <v>40</v>
      </c>
      <c r="S506" s="8" t="s">
        <v>40</v>
      </c>
      <c r="T506" s="8" t="s">
        <v>40</v>
      </c>
      <c r="U506" s="67">
        <v>0.247</v>
      </c>
      <c r="V506" s="4">
        <v>9</v>
      </c>
      <c r="W506" s="4">
        <v>3426</v>
      </c>
      <c r="X506" s="67">
        <v>3.0000000000000001E-3</v>
      </c>
      <c r="Y506" s="67">
        <v>0.27</v>
      </c>
      <c r="Z506" s="4">
        <v>5</v>
      </c>
      <c r="AA506" s="4">
        <v>2598</v>
      </c>
      <c r="AB506" s="67">
        <v>2E-3</v>
      </c>
      <c r="AC506" s="4">
        <v>-2.1428440000000002</v>
      </c>
      <c r="AD506" s="4">
        <v>1E-3</v>
      </c>
    </row>
    <row r="507" spans="1:30" x14ac:dyDescent="0.2">
      <c r="A507" s="8" t="s">
        <v>782</v>
      </c>
      <c r="B507" s="8">
        <v>2</v>
      </c>
      <c r="C507" s="8">
        <v>87088950</v>
      </c>
      <c r="D507" s="8">
        <v>87088950</v>
      </c>
      <c r="E507" s="8" t="s">
        <v>130</v>
      </c>
      <c r="F507" s="8" t="s">
        <v>3101</v>
      </c>
      <c r="G507" s="8" t="s">
        <v>3102</v>
      </c>
      <c r="H507" s="8" t="s">
        <v>88</v>
      </c>
      <c r="I507" s="66" t="s">
        <v>188</v>
      </c>
      <c r="J507" s="66" t="s">
        <v>40</v>
      </c>
      <c r="K507" s="66" t="s">
        <v>3645</v>
      </c>
      <c r="L507" s="66" t="s">
        <v>3974</v>
      </c>
      <c r="M507" s="66" t="s">
        <v>4464</v>
      </c>
      <c r="N507" s="66" t="s">
        <v>3126</v>
      </c>
      <c r="O507" s="8" t="s">
        <v>3419</v>
      </c>
      <c r="P507" s="8" t="s">
        <v>4465</v>
      </c>
      <c r="Q507" s="8">
        <v>-1</v>
      </c>
      <c r="R507" s="8" t="s">
        <v>40</v>
      </c>
      <c r="S507" s="8" t="s">
        <v>40</v>
      </c>
      <c r="T507" s="8" t="s">
        <v>40</v>
      </c>
      <c r="U507" s="67">
        <v>0.13500000000000001</v>
      </c>
      <c r="V507" s="4">
        <v>1</v>
      </c>
      <c r="W507" s="4">
        <v>3420</v>
      </c>
      <c r="X507" s="67">
        <v>0</v>
      </c>
      <c r="Y507" s="67">
        <v>0.11799999999999999</v>
      </c>
      <c r="Z507" s="4">
        <v>1</v>
      </c>
      <c r="AA507" s="4">
        <v>2593</v>
      </c>
      <c r="AB507" s="67">
        <v>0</v>
      </c>
      <c r="AC507" s="4">
        <v>0.49360500000000002</v>
      </c>
      <c r="AD507" s="4">
        <v>7.3819999999999997</v>
      </c>
    </row>
    <row r="508" spans="1:30" x14ac:dyDescent="0.2">
      <c r="A508" s="8" t="s">
        <v>782</v>
      </c>
      <c r="B508" s="8">
        <v>2</v>
      </c>
      <c r="C508" s="8">
        <v>87088959</v>
      </c>
      <c r="D508" s="8">
        <v>87088959</v>
      </c>
      <c r="E508" s="8" t="s">
        <v>121</v>
      </c>
      <c r="F508" s="8" t="s">
        <v>3101</v>
      </c>
      <c r="G508" s="8" t="s">
        <v>3102</v>
      </c>
      <c r="H508" s="8" t="s">
        <v>88</v>
      </c>
      <c r="I508" s="66" t="s">
        <v>188</v>
      </c>
      <c r="J508" s="66" t="s">
        <v>40</v>
      </c>
      <c r="K508" s="66" t="s">
        <v>3881</v>
      </c>
      <c r="L508" s="66" t="s">
        <v>3958</v>
      </c>
      <c r="M508" s="66" t="s">
        <v>3929</v>
      </c>
      <c r="N508" s="66" t="s">
        <v>121</v>
      </c>
      <c r="O508" s="8" t="s">
        <v>4466</v>
      </c>
      <c r="P508" s="8" t="s">
        <v>40</v>
      </c>
      <c r="Q508" s="8">
        <v>-1</v>
      </c>
      <c r="R508" s="8" t="s">
        <v>40</v>
      </c>
      <c r="S508" s="8" t="s">
        <v>40</v>
      </c>
      <c r="T508" s="8" t="s">
        <v>40</v>
      </c>
      <c r="U508" s="67">
        <v>0.33300000000000002</v>
      </c>
      <c r="V508" s="4">
        <v>1</v>
      </c>
      <c r="W508" s="4">
        <v>3420</v>
      </c>
      <c r="X508" s="67">
        <v>0</v>
      </c>
      <c r="Y508" s="67">
        <v>0.27700000000000002</v>
      </c>
      <c r="Z508" s="4">
        <v>1</v>
      </c>
      <c r="AA508" s="4">
        <v>2593</v>
      </c>
      <c r="AB508" s="67">
        <v>0</v>
      </c>
      <c r="AC508" s="4">
        <v>0.67148399999999997</v>
      </c>
      <c r="AD508" s="4">
        <v>8.6389999999999993</v>
      </c>
    </row>
    <row r="509" spans="1:30" x14ac:dyDescent="0.2">
      <c r="A509" s="8" t="s">
        <v>782</v>
      </c>
      <c r="B509" s="8">
        <v>2</v>
      </c>
      <c r="C509" s="8">
        <v>87088964</v>
      </c>
      <c r="D509" s="8">
        <v>87088964</v>
      </c>
      <c r="E509" s="8" t="s">
        <v>127</v>
      </c>
      <c r="F509" s="8" t="s">
        <v>3101</v>
      </c>
      <c r="G509" s="8" t="s">
        <v>3102</v>
      </c>
      <c r="H509" s="8" t="s">
        <v>88</v>
      </c>
      <c r="I509" s="66" t="s">
        <v>188</v>
      </c>
      <c r="J509" s="66" t="s">
        <v>40</v>
      </c>
      <c r="K509" s="66" t="s">
        <v>3933</v>
      </c>
      <c r="L509" s="66" t="s">
        <v>4330</v>
      </c>
      <c r="M509" s="66" t="s">
        <v>4467</v>
      </c>
      <c r="N509" s="66" t="s">
        <v>3126</v>
      </c>
      <c r="O509" s="8" t="s">
        <v>3127</v>
      </c>
      <c r="P509" s="8" t="s">
        <v>4468</v>
      </c>
      <c r="Q509" s="8">
        <v>-1</v>
      </c>
      <c r="R509" s="8" t="s">
        <v>40</v>
      </c>
      <c r="S509" s="8" t="s">
        <v>40</v>
      </c>
      <c r="T509" s="8" t="s">
        <v>40</v>
      </c>
      <c r="U509" s="67">
        <v>0.53300000000000003</v>
      </c>
      <c r="V509" s="4">
        <v>3230</v>
      </c>
      <c r="W509" s="4">
        <v>3420</v>
      </c>
      <c r="X509" s="67">
        <v>0.94399999999999995</v>
      </c>
      <c r="Y509" s="67">
        <v>0.53800000000000003</v>
      </c>
      <c r="Z509" s="4">
        <v>2544</v>
      </c>
      <c r="AA509" s="4">
        <v>2593</v>
      </c>
      <c r="AB509" s="67">
        <v>0.98099999999999998</v>
      </c>
      <c r="AC509" s="4">
        <v>-0.370917</v>
      </c>
      <c r="AD509" s="4">
        <v>0.45400000000000001</v>
      </c>
    </row>
    <row r="510" spans="1:30" x14ac:dyDescent="0.2">
      <c r="A510" s="8" t="s">
        <v>782</v>
      </c>
      <c r="B510" s="8">
        <v>2</v>
      </c>
      <c r="C510" s="8">
        <v>87088970</v>
      </c>
      <c r="D510" s="8">
        <v>87088970</v>
      </c>
      <c r="E510" s="8" t="s">
        <v>121</v>
      </c>
      <c r="F510" s="8" t="s">
        <v>3108</v>
      </c>
      <c r="G510" s="8" t="s">
        <v>3109</v>
      </c>
      <c r="H510" s="8" t="s">
        <v>88</v>
      </c>
      <c r="I510" s="66" t="s">
        <v>188</v>
      </c>
      <c r="J510" s="66" t="s">
        <v>40</v>
      </c>
      <c r="K510" s="66" t="s">
        <v>4469</v>
      </c>
      <c r="L510" s="66" t="s">
        <v>3696</v>
      </c>
      <c r="M510" s="66" t="s">
        <v>3920</v>
      </c>
      <c r="N510" s="66" t="s">
        <v>3580</v>
      </c>
      <c r="O510" s="8" t="s">
        <v>3581</v>
      </c>
      <c r="P510" s="8" t="s">
        <v>40</v>
      </c>
      <c r="Q510" s="8">
        <v>-1</v>
      </c>
      <c r="R510" s="8" t="s">
        <v>40</v>
      </c>
      <c r="S510" s="8" t="s">
        <v>40</v>
      </c>
      <c r="T510" s="8" t="s">
        <v>40</v>
      </c>
      <c r="U510" s="67">
        <v>0.14299999999999999</v>
      </c>
      <c r="V510" s="4">
        <v>1</v>
      </c>
      <c r="W510" s="4">
        <v>3420</v>
      </c>
      <c r="X510" s="67">
        <v>0</v>
      </c>
      <c r="Y510" s="67">
        <v>0.34100000000000003</v>
      </c>
      <c r="Z510" s="4">
        <v>1</v>
      </c>
      <c r="AA510" s="4">
        <v>2593</v>
      </c>
      <c r="AB510" s="67">
        <v>0</v>
      </c>
      <c r="AC510" s="4">
        <v>3.7790349999999999</v>
      </c>
      <c r="AD510" s="4">
        <v>23.4</v>
      </c>
    </row>
    <row r="511" spans="1:30" x14ac:dyDescent="0.2">
      <c r="A511" s="8" t="s">
        <v>782</v>
      </c>
      <c r="B511" s="8">
        <v>2</v>
      </c>
      <c r="C511" s="8">
        <v>87088971</v>
      </c>
      <c r="D511" s="8">
        <v>87088971</v>
      </c>
      <c r="E511" s="8" t="s">
        <v>130</v>
      </c>
      <c r="F511" s="8" t="s">
        <v>81</v>
      </c>
      <c r="G511" s="8" t="s">
        <v>3469</v>
      </c>
      <c r="H511" s="8" t="s">
        <v>88</v>
      </c>
      <c r="I511" s="66" t="s">
        <v>188</v>
      </c>
      <c r="J511" s="66" t="s">
        <v>40</v>
      </c>
      <c r="K511" s="66" t="s">
        <v>3663</v>
      </c>
      <c r="L511" s="66" t="s">
        <v>3943</v>
      </c>
      <c r="M511" s="66" t="s">
        <v>529</v>
      </c>
      <c r="N511" s="66" t="s">
        <v>206</v>
      </c>
      <c r="O511" s="8" t="s">
        <v>493</v>
      </c>
      <c r="P511" s="8" t="s">
        <v>4470</v>
      </c>
      <c r="Q511" s="8">
        <v>-1</v>
      </c>
      <c r="R511" s="8" t="s">
        <v>40</v>
      </c>
      <c r="S511" s="8" t="s">
        <v>40</v>
      </c>
      <c r="T511" s="8" t="s">
        <v>40</v>
      </c>
      <c r="U511" s="67">
        <v>0.33200000000000002</v>
      </c>
      <c r="V511" s="4">
        <v>1</v>
      </c>
      <c r="W511" s="4">
        <v>3420</v>
      </c>
      <c r="X511" s="67">
        <v>0</v>
      </c>
      <c r="Y511" s="67">
        <v>0</v>
      </c>
      <c r="Z511" s="4">
        <v>0</v>
      </c>
      <c r="AA511" s="4">
        <v>2593</v>
      </c>
      <c r="AB511" s="67">
        <v>0</v>
      </c>
      <c r="AC511" s="4">
        <v>7.9070840000000002</v>
      </c>
      <c r="AD511" s="4">
        <v>35</v>
      </c>
    </row>
    <row r="512" spans="1:30" x14ac:dyDescent="0.2">
      <c r="A512" s="8" t="s">
        <v>782</v>
      </c>
      <c r="B512" s="8">
        <v>2</v>
      </c>
      <c r="C512" s="8">
        <v>131301455</v>
      </c>
      <c r="D512" s="8">
        <v>131301455</v>
      </c>
      <c r="E512" s="8" t="s">
        <v>130</v>
      </c>
      <c r="F512" s="8" t="s">
        <v>79</v>
      </c>
      <c r="G512" s="8" t="s">
        <v>3469</v>
      </c>
      <c r="H512" s="8" t="s">
        <v>1043</v>
      </c>
      <c r="I512" s="66" t="s">
        <v>40</v>
      </c>
      <c r="J512" s="66" t="s">
        <v>4357</v>
      </c>
      <c r="K512" s="66" t="s">
        <v>40</v>
      </c>
      <c r="L512" s="66" t="s">
        <v>40</v>
      </c>
      <c r="M512" s="66" t="s">
        <v>40</v>
      </c>
      <c r="N512" s="66" t="s">
        <v>40</v>
      </c>
      <c r="O512" s="8" t="s">
        <v>40</v>
      </c>
      <c r="P512" s="8" t="s">
        <v>40</v>
      </c>
      <c r="Q512" s="8">
        <v>-1</v>
      </c>
      <c r="R512" s="8">
        <v>10.14763235</v>
      </c>
      <c r="S512" s="8">
        <v>-1.6553717619999999</v>
      </c>
      <c r="T512" s="8">
        <v>8.4922605900000008</v>
      </c>
      <c r="U512" s="67">
        <v>0.29199999999999998</v>
      </c>
      <c r="V512" s="4">
        <v>2</v>
      </c>
      <c r="W512" s="4">
        <v>3430</v>
      </c>
      <c r="X512" s="67">
        <v>1E-3</v>
      </c>
      <c r="Y512" s="67">
        <v>0</v>
      </c>
      <c r="Z512" s="4">
        <v>0</v>
      </c>
      <c r="AA512" s="4">
        <v>2602</v>
      </c>
      <c r="AB512" s="67">
        <v>0</v>
      </c>
      <c r="AC512" s="4">
        <v>1.3916759999999999</v>
      </c>
      <c r="AD512" s="4">
        <v>12.74</v>
      </c>
    </row>
    <row r="513" spans="1:30" x14ac:dyDescent="0.2">
      <c r="A513" s="8" t="s">
        <v>782</v>
      </c>
      <c r="B513" s="8">
        <v>2</v>
      </c>
      <c r="C513" s="8">
        <v>131301457</v>
      </c>
      <c r="D513" s="8">
        <v>131301457</v>
      </c>
      <c r="E513" s="8" t="s">
        <v>130</v>
      </c>
      <c r="F513" s="8" t="s">
        <v>3108</v>
      </c>
      <c r="G513" s="8" t="s">
        <v>3109</v>
      </c>
      <c r="H513" s="8" t="s">
        <v>1043</v>
      </c>
      <c r="I513" s="66" t="s">
        <v>423</v>
      </c>
      <c r="J513" s="66" t="s">
        <v>40</v>
      </c>
      <c r="K513" s="66" t="s">
        <v>4471</v>
      </c>
      <c r="L513" s="66" t="s">
        <v>436</v>
      </c>
      <c r="M513" s="66" t="s">
        <v>4223</v>
      </c>
      <c r="N513" s="66" t="s">
        <v>3112</v>
      </c>
      <c r="O513" s="8" t="s">
        <v>3113</v>
      </c>
      <c r="P513" s="8" t="s">
        <v>40</v>
      </c>
      <c r="Q513" s="8">
        <v>-1</v>
      </c>
      <c r="R513" s="8">
        <v>-1.63562662</v>
      </c>
      <c r="S513" s="8">
        <v>10.127887210000001</v>
      </c>
      <c r="T513" s="8">
        <v>8.4922605900000008</v>
      </c>
      <c r="U513" s="67">
        <v>0.25900000000000001</v>
      </c>
      <c r="V513" s="4">
        <v>1</v>
      </c>
      <c r="W513" s="4">
        <v>3430</v>
      </c>
      <c r="X513" s="67">
        <v>0</v>
      </c>
      <c r="Y513" s="67">
        <v>0.29299999999999998</v>
      </c>
      <c r="Z513" s="4">
        <v>1</v>
      </c>
      <c r="AA513" s="4">
        <v>2602</v>
      </c>
      <c r="AB513" s="67">
        <v>0</v>
      </c>
      <c r="AC513" s="4">
        <v>2.8466179999999999</v>
      </c>
      <c r="AD513" s="4">
        <v>21.6</v>
      </c>
    </row>
    <row r="514" spans="1:30" x14ac:dyDescent="0.2">
      <c r="A514" s="8" t="s">
        <v>782</v>
      </c>
      <c r="B514" s="8">
        <v>2</v>
      </c>
      <c r="C514" s="8">
        <v>131301458</v>
      </c>
      <c r="D514" s="8">
        <v>131301458</v>
      </c>
      <c r="E514" s="8" t="s">
        <v>121</v>
      </c>
      <c r="F514" s="8" t="s">
        <v>81</v>
      </c>
      <c r="G514" s="8" t="s">
        <v>3469</v>
      </c>
      <c r="H514" s="8" t="s">
        <v>1043</v>
      </c>
      <c r="I514" s="66" t="s">
        <v>423</v>
      </c>
      <c r="J514" s="66" t="s">
        <v>40</v>
      </c>
      <c r="K514" s="66" t="s">
        <v>4472</v>
      </c>
      <c r="L514" s="66" t="s">
        <v>4473</v>
      </c>
      <c r="M514" s="66" t="s">
        <v>4223</v>
      </c>
      <c r="N514" s="66" t="s">
        <v>124</v>
      </c>
      <c r="O514" s="8" t="s">
        <v>125</v>
      </c>
      <c r="P514" s="8" t="s">
        <v>40</v>
      </c>
      <c r="Q514" s="8">
        <v>-1</v>
      </c>
      <c r="R514" s="8">
        <v>8.4922605900000008</v>
      </c>
      <c r="S514" s="8">
        <v>0</v>
      </c>
      <c r="T514" s="8">
        <v>8.4922605900000008</v>
      </c>
      <c r="U514" s="67">
        <v>0.24099999999999999</v>
      </c>
      <c r="V514" s="4">
        <v>2</v>
      </c>
      <c r="W514" s="4">
        <v>3430</v>
      </c>
      <c r="X514" s="67">
        <v>1E-3</v>
      </c>
      <c r="Y514" s="67">
        <v>0.23799999999999999</v>
      </c>
      <c r="Z514" s="4">
        <v>3</v>
      </c>
      <c r="AA514" s="4">
        <v>2602</v>
      </c>
      <c r="AB514" s="67">
        <v>1E-3</v>
      </c>
      <c r="AC514" s="4">
        <v>8.3551380000000002</v>
      </c>
      <c r="AD514" s="4">
        <v>35</v>
      </c>
    </row>
    <row r="515" spans="1:30" x14ac:dyDescent="0.2">
      <c r="A515" s="8" t="s">
        <v>782</v>
      </c>
      <c r="B515" s="8">
        <v>2</v>
      </c>
      <c r="C515" s="8">
        <v>131301483</v>
      </c>
      <c r="D515" s="8">
        <v>131301483</v>
      </c>
      <c r="E515" s="8" t="s">
        <v>121</v>
      </c>
      <c r="F515" s="8" t="s">
        <v>3101</v>
      </c>
      <c r="G515" s="8" t="s">
        <v>3102</v>
      </c>
      <c r="H515" s="8" t="s">
        <v>1043</v>
      </c>
      <c r="I515" s="66" t="s">
        <v>423</v>
      </c>
      <c r="J515" s="66" t="s">
        <v>40</v>
      </c>
      <c r="K515" s="66" t="s">
        <v>3568</v>
      </c>
      <c r="L515" s="66" t="s">
        <v>4188</v>
      </c>
      <c r="M515" s="66" t="s">
        <v>4030</v>
      </c>
      <c r="N515" s="66" t="s">
        <v>3121</v>
      </c>
      <c r="O515" s="8" t="s">
        <v>3122</v>
      </c>
      <c r="P515" s="8" t="s">
        <v>4474</v>
      </c>
      <c r="Q515" s="8">
        <v>-1</v>
      </c>
      <c r="R515" s="8" t="s">
        <v>40</v>
      </c>
      <c r="S515" s="8" t="s">
        <v>40</v>
      </c>
      <c r="T515" s="8" t="s">
        <v>40</v>
      </c>
      <c r="U515" s="67">
        <v>0.246</v>
      </c>
      <c r="V515" s="4">
        <v>4</v>
      </c>
      <c r="W515" s="4">
        <v>3430</v>
      </c>
      <c r="X515" s="67">
        <v>1E-3</v>
      </c>
      <c r="Y515" s="67">
        <v>0.24199999999999999</v>
      </c>
      <c r="Z515" s="4">
        <v>2</v>
      </c>
      <c r="AA515" s="4">
        <v>2602</v>
      </c>
      <c r="AB515" s="67">
        <v>1E-3</v>
      </c>
      <c r="AC515" s="4">
        <v>3.3563000000000003E-2</v>
      </c>
      <c r="AD515" s="4">
        <v>2.9159999999999999</v>
      </c>
    </row>
    <row r="516" spans="1:30" x14ac:dyDescent="0.2">
      <c r="A516" s="8" t="s">
        <v>782</v>
      </c>
      <c r="B516" s="8">
        <v>2</v>
      </c>
      <c r="C516" s="8">
        <v>131301486</v>
      </c>
      <c r="D516" s="8">
        <v>131301486</v>
      </c>
      <c r="E516" s="8" t="s">
        <v>130</v>
      </c>
      <c r="F516" s="8" t="s">
        <v>3101</v>
      </c>
      <c r="G516" s="8" t="s">
        <v>3102</v>
      </c>
      <c r="H516" s="8" t="s">
        <v>1043</v>
      </c>
      <c r="I516" s="66" t="s">
        <v>423</v>
      </c>
      <c r="J516" s="66" t="s">
        <v>40</v>
      </c>
      <c r="K516" s="66" t="s">
        <v>4475</v>
      </c>
      <c r="L516" s="66" t="s">
        <v>1011</v>
      </c>
      <c r="M516" s="66" t="s">
        <v>3973</v>
      </c>
      <c r="N516" s="66" t="s">
        <v>127</v>
      </c>
      <c r="O516" s="8" t="s">
        <v>3632</v>
      </c>
      <c r="P516" s="8" t="s">
        <v>40</v>
      </c>
      <c r="Q516" s="8">
        <v>-1</v>
      </c>
      <c r="R516" s="8" t="s">
        <v>40</v>
      </c>
      <c r="S516" s="8" t="s">
        <v>40</v>
      </c>
      <c r="T516" s="8" t="s">
        <v>40</v>
      </c>
      <c r="U516" s="67">
        <v>0</v>
      </c>
      <c r="V516" s="4">
        <v>0</v>
      </c>
      <c r="W516" s="4">
        <v>3430</v>
      </c>
      <c r="X516" s="67">
        <v>0</v>
      </c>
      <c r="Y516" s="67">
        <v>0.53800000000000003</v>
      </c>
      <c r="Z516" s="4">
        <v>1</v>
      </c>
      <c r="AA516" s="4">
        <v>2602</v>
      </c>
      <c r="AB516" s="67">
        <v>0</v>
      </c>
      <c r="AC516" s="4">
        <v>1.0440100000000001</v>
      </c>
      <c r="AD516" s="4">
        <v>10.91</v>
      </c>
    </row>
    <row r="517" spans="1:30" x14ac:dyDescent="0.2">
      <c r="A517" s="8" t="s">
        <v>782</v>
      </c>
      <c r="B517" s="8">
        <v>2</v>
      </c>
      <c r="C517" s="8">
        <v>131301489</v>
      </c>
      <c r="D517" s="8">
        <v>131301489</v>
      </c>
      <c r="E517" s="8" t="s">
        <v>130</v>
      </c>
      <c r="F517" s="8" t="s">
        <v>3101</v>
      </c>
      <c r="G517" s="8" t="s">
        <v>3102</v>
      </c>
      <c r="H517" s="8" t="s">
        <v>1043</v>
      </c>
      <c r="I517" s="66" t="s">
        <v>423</v>
      </c>
      <c r="J517" s="66" t="s">
        <v>40</v>
      </c>
      <c r="K517" s="66" t="s">
        <v>4407</v>
      </c>
      <c r="L517" s="66" t="s">
        <v>3613</v>
      </c>
      <c r="M517" s="66" t="s">
        <v>3614</v>
      </c>
      <c r="N517" s="66" t="s">
        <v>121</v>
      </c>
      <c r="O517" s="8" t="s">
        <v>4319</v>
      </c>
      <c r="P517" s="8" t="s">
        <v>40</v>
      </c>
      <c r="Q517" s="8">
        <v>-1</v>
      </c>
      <c r="R517" s="8" t="s">
        <v>40</v>
      </c>
      <c r="S517" s="8" t="s">
        <v>40</v>
      </c>
      <c r="T517" s="8" t="s">
        <v>40</v>
      </c>
      <c r="U517" s="67">
        <v>0</v>
      </c>
      <c r="V517" s="4">
        <v>0</v>
      </c>
      <c r="W517" s="4">
        <v>3430</v>
      </c>
      <c r="X517" s="67">
        <v>0</v>
      </c>
      <c r="Y517" s="67">
        <v>0.20799999999999999</v>
      </c>
      <c r="Z517" s="4">
        <v>1</v>
      </c>
      <c r="AA517" s="4">
        <v>2602</v>
      </c>
      <c r="AB517" s="67">
        <v>0</v>
      </c>
      <c r="AC517" s="4">
        <v>-0.57933000000000001</v>
      </c>
      <c r="AD517" s="4">
        <v>0.14000000000000001</v>
      </c>
    </row>
    <row r="518" spans="1:30" x14ac:dyDescent="0.2">
      <c r="A518" s="8" t="s">
        <v>782</v>
      </c>
      <c r="B518" s="8">
        <v>2</v>
      </c>
      <c r="C518" s="8">
        <v>131301491</v>
      </c>
      <c r="D518" s="8">
        <v>131301491</v>
      </c>
      <c r="E518" s="8" t="s">
        <v>130</v>
      </c>
      <c r="F518" s="8" t="s">
        <v>3108</v>
      </c>
      <c r="G518" s="8" t="s">
        <v>3109</v>
      </c>
      <c r="H518" s="8" t="s">
        <v>1043</v>
      </c>
      <c r="I518" s="66" t="s">
        <v>423</v>
      </c>
      <c r="J518" s="66" t="s">
        <v>40</v>
      </c>
      <c r="K518" s="66" t="s">
        <v>3617</v>
      </c>
      <c r="L518" s="66" t="s">
        <v>4476</v>
      </c>
      <c r="M518" s="66" t="s">
        <v>3614</v>
      </c>
      <c r="N518" s="66" t="s">
        <v>3147</v>
      </c>
      <c r="O518" s="8" t="s">
        <v>4321</v>
      </c>
      <c r="P518" s="8" t="s">
        <v>4477</v>
      </c>
      <c r="Q518" s="8">
        <v>-1</v>
      </c>
      <c r="R518" s="8" t="s">
        <v>40</v>
      </c>
      <c r="S518" s="8" t="s">
        <v>40</v>
      </c>
      <c r="T518" s="8" t="s">
        <v>40</v>
      </c>
      <c r="U518" s="67">
        <v>0.255</v>
      </c>
      <c r="V518" s="4">
        <v>193</v>
      </c>
      <c r="W518" s="4">
        <v>3430</v>
      </c>
      <c r="X518" s="67">
        <v>5.6000000000000001E-2</v>
      </c>
      <c r="Y518" s="67">
        <v>0.247</v>
      </c>
      <c r="Z518" s="4">
        <v>157</v>
      </c>
      <c r="AA518" s="4">
        <v>2602</v>
      </c>
      <c r="AB518" s="67">
        <v>0.06</v>
      </c>
      <c r="AC518" s="4">
        <v>4.9728919999999999</v>
      </c>
      <c r="AD518" s="4">
        <v>25.1</v>
      </c>
    </row>
    <row r="519" spans="1:30" x14ac:dyDescent="0.2">
      <c r="A519" s="8" t="s">
        <v>782</v>
      </c>
      <c r="B519" s="8">
        <v>2</v>
      </c>
      <c r="C519" s="8">
        <v>131301522</v>
      </c>
      <c r="D519" s="8">
        <v>131301522</v>
      </c>
      <c r="E519" s="8" t="s">
        <v>127</v>
      </c>
      <c r="F519" s="8" t="s">
        <v>3101</v>
      </c>
      <c r="G519" s="8" t="s">
        <v>3102</v>
      </c>
      <c r="H519" s="8" t="s">
        <v>1043</v>
      </c>
      <c r="I519" s="66" t="s">
        <v>423</v>
      </c>
      <c r="J519" s="66" t="s">
        <v>40</v>
      </c>
      <c r="K519" s="66" t="s">
        <v>3629</v>
      </c>
      <c r="L519" s="66" t="s">
        <v>4244</v>
      </c>
      <c r="M519" s="66" t="s">
        <v>3869</v>
      </c>
      <c r="N519" s="66" t="s">
        <v>3107</v>
      </c>
      <c r="O519" s="8" t="s">
        <v>4478</v>
      </c>
      <c r="P519" s="8" t="s">
        <v>40</v>
      </c>
      <c r="Q519" s="8">
        <v>-1</v>
      </c>
      <c r="R519" s="8" t="s">
        <v>40</v>
      </c>
      <c r="S519" s="8" t="s">
        <v>40</v>
      </c>
      <c r="T519" s="8" t="s">
        <v>40</v>
      </c>
      <c r="U519" s="67">
        <v>0.23799999999999999</v>
      </c>
      <c r="V519" s="4">
        <v>1</v>
      </c>
      <c r="W519" s="4">
        <v>3430</v>
      </c>
      <c r="X519" s="67">
        <v>0</v>
      </c>
      <c r="Y519" s="67">
        <v>0</v>
      </c>
      <c r="Z519" s="4">
        <v>0</v>
      </c>
      <c r="AA519" s="4">
        <v>2602</v>
      </c>
      <c r="AB519" s="67">
        <v>0</v>
      </c>
      <c r="AC519" s="4">
        <v>-0.33362700000000001</v>
      </c>
      <c r="AD519" s="4">
        <v>0.55600000000000005</v>
      </c>
    </row>
    <row r="520" spans="1:30" x14ac:dyDescent="0.2">
      <c r="A520" s="8" t="s">
        <v>782</v>
      </c>
      <c r="B520" s="8">
        <v>2</v>
      </c>
      <c r="C520" s="8">
        <v>131301522</v>
      </c>
      <c r="D520" s="8">
        <v>131301522</v>
      </c>
      <c r="E520" s="8" t="s">
        <v>130</v>
      </c>
      <c r="F520" s="8" t="s">
        <v>3108</v>
      </c>
      <c r="G520" s="8" t="s">
        <v>3109</v>
      </c>
      <c r="H520" s="8" t="s">
        <v>1043</v>
      </c>
      <c r="I520" s="66" t="s">
        <v>423</v>
      </c>
      <c r="J520" s="66" t="s">
        <v>40</v>
      </c>
      <c r="K520" s="66" t="s">
        <v>3629</v>
      </c>
      <c r="L520" s="66" t="s">
        <v>4244</v>
      </c>
      <c r="M520" s="66" t="s">
        <v>3869</v>
      </c>
      <c r="N520" s="66" t="s">
        <v>3262</v>
      </c>
      <c r="O520" s="8" t="s">
        <v>4479</v>
      </c>
      <c r="P520" s="8" t="s">
        <v>40</v>
      </c>
      <c r="Q520" s="8">
        <v>-1</v>
      </c>
      <c r="R520" s="8" t="s">
        <v>40</v>
      </c>
      <c r="S520" s="8" t="s">
        <v>40</v>
      </c>
      <c r="T520" s="8" t="s">
        <v>40</v>
      </c>
      <c r="U520" s="67">
        <v>0.28499999999999998</v>
      </c>
      <c r="V520" s="4">
        <v>1</v>
      </c>
      <c r="W520" s="4">
        <v>3430</v>
      </c>
      <c r="X520" s="67">
        <v>0</v>
      </c>
      <c r="Y520" s="67">
        <v>0.22700000000000001</v>
      </c>
      <c r="Z520" s="4">
        <v>2</v>
      </c>
      <c r="AA520" s="4">
        <v>2602</v>
      </c>
      <c r="AB520" s="67">
        <v>1E-3</v>
      </c>
      <c r="AC520" s="4">
        <v>-1.0164839999999999</v>
      </c>
      <c r="AD520" s="4">
        <v>1.4999999999999999E-2</v>
      </c>
    </row>
    <row r="521" spans="1:30" x14ac:dyDescent="0.2">
      <c r="A521" s="8" t="s">
        <v>782</v>
      </c>
      <c r="B521" s="8">
        <v>2</v>
      </c>
      <c r="C521" s="8">
        <v>131301539</v>
      </c>
      <c r="D521" s="8">
        <v>131301539</v>
      </c>
      <c r="E521" s="8" t="s">
        <v>130</v>
      </c>
      <c r="F521" s="8" t="s">
        <v>3108</v>
      </c>
      <c r="G521" s="8" t="s">
        <v>3109</v>
      </c>
      <c r="H521" s="8" t="s">
        <v>1043</v>
      </c>
      <c r="I521" s="66" t="s">
        <v>423</v>
      </c>
      <c r="J521" s="66" t="s">
        <v>40</v>
      </c>
      <c r="K521" s="66" t="s">
        <v>4049</v>
      </c>
      <c r="L521" s="66" t="s">
        <v>4433</v>
      </c>
      <c r="M521" s="66" t="s">
        <v>4372</v>
      </c>
      <c r="N521" s="66" t="s">
        <v>4011</v>
      </c>
      <c r="O521" s="8" t="s">
        <v>4480</v>
      </c>
      <c r="P521" s="8" t="s">
        <v>40</v>
      </c>
      <c r="Q521" s="8">
        <v>-1</v>
      </c>
      <c r="R521" s="8" t="s">
        <v>40</v>
      </c>
      <c r="S521" s="8" t="s">
        <v>40</v>
      </c>
      <c r="T521" s="8" t="s">
        <v>40</v>
      </c>
      <c r="U521" s="67">
        <v>0.26800000000000002</v>
      </c>
      <c r="V521" s="4">
        <v>1</v>
      </c>
      <c r="W521" s="4">
        <v>3435</v>
      </c>
      <c r="X521" s="67">
        <v>0</v>
      </c>
      <c r="Y521" s="67">
        <v>0.24399999999999999</v>
      </c>
      <c r="Z521" s="4">
        <v>1</v>
      </c>
      <c r="AA521" s="4">
        <v>2606</v>
      </c>
      <c r="AB521" s="67">
        <v>0</v>
      </c>
      <c r="AC521" s="4">
        <v>1.0577810000000001</v>
      </c>
      <c r="AD521" s="4">
        <v>10.98</v>
      </c>
    </row>
    <row r="522" spans="1:30" x14ac:dyDescent="0.2">
      <c r="A522" s="8" t="s">
        <v>782</v>
      </c>
      <c r="B522" s="8">
        <v>2</v>
      </c>
      <c r="C522" s="8">
        <v>131301540</v>
      </c>
      <c r="D522" s="8">
        <v>131301540</v>
      </c>
      <c r="E522" s="8" t="s">
        <v>121</v>
      </c>
      <c r="F522" s="8" t="s">
        <v>3101</v>
      </c>
      <c r="G522" s="8" t="s">
        <v>3102</v>
      </c>
      <c r="H522" s="8" t="s">
        <v>1043</v>
      </c>
      <c r="I522" s="66" t="s">
        <v>423</v>
      </c>
      <c r="J522" s="66" t="s">
        <v>40</v>
      </c>
      <c r="K522" s="66" t="s">
        <v>3643</v>
      </c>
      <c r="L522" s="66" t="s">
        <v>4481</v>
      </c>
      <c r="M522" s="66" t="s">
        <v>3965</v>
      </c>
      <c r="N522" s="66" t="s">
        <v>3165</v>
      </c>
      <c r="O522" s="8" t="s">
        <v>3400</v>
      </c>
      <c r="P522" s="8" t="s">
        <v>40</v>
      </c>
      <c r="Q522" s="8">
        <v>-1</v>
      </c>
      <c r="R522" s="8" t="s">
        <v>40</v>
      </c>
      <c r="S522" s="8" t="s">
        <v>40</v>
      </c>
      <c r="T522" s="8" t="s">
        <v>40</v>
      </c>
      <c r="U522" s="67">
        <v>0</v>
      </c>
      <c r="V522" s="4">
        <v>0</v>
      </c>
      <c r="W522" s="4">
        <v>3435</v>
      </c>
      <c r="X522" s="67">
        <v>0</v>
      </c>
      <c r="Y522" s="67">
        <v>0.28699999999999998</v>
      </c>
      <c r="Z522" s="4">
        <v>4</v>
      </c>
      <c r="AA522" s="4">
        <v>2606</v>
      </c>
      <c r="AB522" s="67">
        <v>2E-3</v>
      </c>
      <c r="AC522" s="4">
        <v>0.92408299999999999</v>
      </c>
      <c r="AD522" s="4">
        <v>10.220000000000001</v>
      </c>
    </row>
    <row r="523" spans="1:30" x14ac:dyDescent="0.2">
      <c r="A523" s="8" t="s">
        <v>782</v>
      </c>
      <c r="B523" s="8">
        <v>2</v>
      </c>
      <c r="C523" s="8">
        <v>131301542</v>
      </c>
      <c r="D523" s="8">
        <v>131301542</v>
      </c>
      <c r="E523" s="8" t="s">
        <v>121</v>
      </c>
      <c r="F523" s="8" t="s">
        <v>3108</v>
      </c>
      <c r="G523" s="8" t="s">
        <v>3109</v>
      </c>
      <c r="H523" s="8" t="s">
        <v>1043</v>
      </c>
      <c r="I523" s="66" t="s">
        <v>423</v>
      </c>
      <c r="J523" s="66" t="s">
        <v>40</v>
      </c>
      <c r="K523" s="66" t="s">
        <v>4482</v>
      </c>
      <c r="L523" s="66" t="s">
        <v>4483</v>
      </c>
      <c r="M523" s="66" t="s">
        <v>3965</v>
      </c>
      <c r="N523" s="66" t="s">
        <v>3334</v>
      </c>
      <c r="O523" s="8" t="s">
        <v>3531</v>
      </c>
      <c r="P523" s="8" t="s">
        <v>40</v>
      </c>
      <c r="Q523" s="8">
        <v>-1</v>
      </c>
      <c r="R523" s="8" t="s">
        <v>40</v>
      </c>
      <c r="S523" s="8" t="s">
        <v>40</v>
      </c>
      <c r="T523" s="8" t="s">
        <v>40</v>
      </c>
      <c r="U523" s="67">
        <v>0.27300000000000002</v>
      </c>
      <c r="V523" s="4">
        <v>60</v>
      </c>
      <c r="W523" s="4">
        <v>3435</v>
      </c>
      <c r="X523" s="67">
        <v>1.7000000000000001E-2</v>
      </c>
      <c r="Y523" s="67">
        <v>0.25900000000000001</v>
      </c>
      <c r="Z523" s="4">
        <v>35</v>
      </c>
      <c r="AA523" s="4">
        <v>2606</v>
      </c>
      <c r="AB523" s="67">
        <v>1.2999999999999999E-2</v>
      </c>
      <c r="AC523" s="4">
        <v>1.314506</v>
      </c>
      <c r="AD523" s="4">
        <v>12.34</v>
      </c>
    </row>
    <row r="524" spans="1:30" x14ac:dyDescent="0.2">
      <c r="A524" s="8" t="s">
        <v>782</v>
      </c>
      <c r="B524" s="8">
        <v>2</v>
      </c>
      <c r="C524" s="8">
        <v>131301545</v>
      </c>
      <c r="D524" s="8">
        <v>131301545</v>
      </c>
      <c r="E524" s="8" t="s">
        <v>123</v>
      </c>
      <c r="F524" s="8" t="s">
        <v>3108</v>
      </c>
      <c r="G524" s="8" t="s">
        <v>3109</v>
      </c>
      <c r="H524" s="8" t="s">
        <v>1043</v>
      </c>
      <c r="I524" s="66" t="s">
        <v>423</v>
      </c>
      <c r="J524" s="66" t="s">
        <v>40</v>
      </c>
      <c r="K524" s="66" t="s">
        <v>879</v>
      </c>
      <c r="L524" s="66" t="s">
        <v>468</v>
      </c>
      <c r="M524" s="66" t="s">
        <v>3962</v>
      </c>
      <c r="N524" s="66" t="s">
        <v>4484</v>
      </c>
      <c r="O524" s="8" t="s">
        <v>4485</v>
      </c>
      <c r="P524" s="8" t="s">
        <v>40</v>
      </c>
      <c r="Q524" s="8">
        <v>-1</v>
      </c>
      <c r="R524" s="8" t="s">
        <v>40</v>
      </c>
      <c r="S524" s="8" t="s">
        <v>40</v>
      </c>
      <c r="T524" s="8" t="s">
        <v>40</v>
      </c>
      <c r="U524" s="67">
        <v>0.249</v>
      </c>
      <c r="V524" s="4">
        <v>1</v>
      </c>
      <c r="W524" s="4">
        <v>3435</v>
      </c>
      <c r="X524" s="67">
        <v>0</v>
      </c>
      <c r="Y524" s="67">
        <v>0</v>
      </c>
      <c r="Z524" s="4">
        <v>0</v>
      </c>
      <c r="AA524" s="4">
        <v>2606</v>
      </c>
      <c r="AB524" s="67">
        <v>0</v>
      </c>
      <c r="AC524" s="4">
        <v>-0.36169699999999999</v>
      </c>
      <c r="AD524" s="4">
        <v>0.47799999999999998</v>
      </c>
    </row>
    <row r="525" spans="1:30" x14ac:dyDescent="0.2">
      <c r="A525" s="8" t="s">
        <v>782</v>
      </c>
      <c r="B525" s="8">
        <v>2</v>
      </c>
      <c r="C525" s="8">
        <v>131301566</v>
      </c>
      <c r="D525" s="8">
        <v>131301566</v>
      </c>
      <c r="E525" s="8" t="s">
        <v>130</v>
      </c>
      <c r="F525" s="8" t="s">
        <v>3108</v>
      </c>
      <c r="G525" s="8" t="s">
        <v>3109</v>
      </c>
      <c r="H525" s="8" t="s">
        <v>1043</v>
      </c>
      <c r="I525" s="66" t="s">
        <v>423</v>
      </c>
      <c r="J525" s="66" t="s">
        <v>40</v>
      </c>
      <c r="K525" s="66" t="s">
        <v>983</v>
      </c>
      <c r="L525" s="66" t="s">
        <v>3903</v>
      </c>
      <c r="M525" s="66" t="s">
        <v>3645</v>
      </c>
      <c r="N525" s="66" t="s">
        <v>3302</v>
      </c>
      <c r="O525" s="8" t="s">
        <v>3390</v>
      </c>
      <c r="P525" s="8" t="s">
        <v>40</v>
      </c>
      <c r="Q525" s="8">
        <v>-1</v>
      </c>
      <c r="R525" s="8" t="s">
        <v>40</v>
      </c>
      <c r="S525" s="8" t="s">
        <v>40</v>
      </c>
      <c r="T525" s="8" t="s">
        <v>40</v>
      </c>
      <c r="U525" s="67">
        <v>0</v>
      </c>
      <c r="V525" s="4">
        <v>0</v>
      </c>
      <c r="W525" s="4">
        <v>3433</v>
      </c>
      <c r="X525" s="67">
        <v>0</v>
      </c>
      <c r="Y525" s="67">
        <v>0.224</v>
      </c>
      <c r="Z525" s="4">
        <v>1</v>
      </c>
      <c r="AA525" s="4">
        <v>2605</v>
      </c>
      <c r="AB525" s="67">
        <v>0</v>
      </c>
      <c r="AC525" s="4">
        <v>0.14743800000000001</v>
      </c>
      <c r="AD525" s="4">
        <v>4.1180000000000003</v>
      </c>
    </row>
    <row r="526" spans="1:30" x14ac:dyDescent="0.2">
      <c r="A526" s="8" t="s">
        <v>782</v>
      </c>
      <c r="B526" s="8">
        <v>2</v>
      </c>
      <c r="C526" s="8">
        <v>131301567</v>
      </c>
      <c r="D526" s="8">
        <v>131301567</v>
      </c>
      <c r="E526" s="8" t="s">
        <v>121</v>
      </c>
      <c r="F526" s="8" t="s">
        <v>3101</v>
      </c>
      <c r="G526" s="8" t="s">
        <v>3102</v>
      </c>
      <c r="H526" s="8" t="s">
        <v>1043</v>
      </c>
      <c r="I526" s="66" t="s">
        <v>423</v>
      </c>
      <c r="J526" s="66" t="s">
        <v>40</v>
      </c>
      <c r="K526" s="66" t="s">
        <v>3588</v>
      </c>
      <c r="L526" s="66" t="s">
        <v>4486</v>
      </c>
      <c r="M526" s="66" t="s">
        <v>4262</v>
      </c>
      <c r="N526" s="66" t="s">
        <v>123</v>
      </c>
      <c r="O526" s="8" t="s">
        <v>3345</v>
      </c>
      <c r="P526" s="8" t="s">
        <v>4487</v>
      </c>
      <c r="Q526" s="8">
        <v>-1</v>
      </c>
      <c r="R526" s="8" t="s">
        <v>40</v>
      </c>
      <c r="S526" s="8" t="s">
        <v>40</v>
      </c>
      <c r="T526" s="8" t="s">
        <v>40</v>
      </c>
      <c r="U526" s="67">
        <v>0.26800000000000002</v>
      </c>
      <c r="V526" s="4">
        <v>65</v>
      </c>
      <c r="W526" s="4">
        <v>3433</v>
      </c>
      <c r="X526" s="67">
        <v>1.9E-2</v>
      </c>
      <c r="Y526" s="67">
        <v>0.26600000000000001</v>
      </c>
      <c r="Z526" s="4">
        <v>61</v>
      </c>
      <c r="AA526" s="4">
        <v>2605</v>
      </c>
      <c r="AB526" s="67">
        <v>2.3E-2</v>
      </c>
      <c r="AC526" s="4">
        <v>0.19612299999999999</v>
      </c>
      <c r="AD526" s="4">
        <v>4.6379999999999999</v>
      </c>
    </row>
    <row r="527" spans="1:30" x14ac:dyDescent="0.2">
      <c r="A527" s="8" t="s">
        <v>782</v>
      </c>
      <c r="B527" s="8">
        <v>2</v>
      </c>
      <c r="C527" s="8">
        <v>131301591</v>
      </c>
      <c r="D527" s="8">
        <v>131301591</v>
      </c>
      <c r="E527" s="8" t="s">
        <v>121</v>
      </c>
      <c r="F527" s="8" t="s">
        <v>3101</v>
      </c>
      <c r="G527" s="8" t="s">
        <v>3102</v>
      </c>
      <c r="H527" s="8" t="s">
        <v>1043</v>
      </c>
      <c r="I527" s="66" t="s">
        <v>423</v>
      </c>
      <c r="J527" s="66" t="s">
        <v>40</v>
      </c>
      <c r="K527" s="66" t="s">
        <v>3463</v>
      </c>
      <c r="L527" s="66" t="s">
        <v>3880</v>
      </c>
      <c r="M527" s="66" t="s">
        <v>3881</v>
      </c>
      <c r="N527" s="66" t="s">
        <v>3118</v>
      </c>
      <c r="O527" s="8" t="s">
        <v>3382</v>
      </c>
      <c r="P527" s="8" t="s">
        <v>40</v>
      </c>
      <c r="Q527" s="8">
        <v>-1</v>
      </c>
      <c r="R527" s="8" t="s">
        <v>40</v>
      </c>
      <c r="S527" s="8" t="s">
        <v>40</v>
      </c>
      <c r="T527" s="8" t="s">
        <v>40</v>
      </c>
      <c r="U527" s="67">
        <v>0.29899999999999999</v>
      </c>
      <c r="V527" s="4">
        <v>1</v>
      </c>
      <c r="W527" s="4">
        <v>3433</v>
      </c>
      <c r="X527" s="67">
        <v>0</v>
      </c>
      <c r="Y527" s="67">
        <v>0</v>
      </c>
      <c r="Z527" s="4">
        <v>0</v>
      </c>
      <c r="AA527" s="4">
        <v>2605</v>
      </c>
      <c r="AB527" s="67">
        <v>0</v>
      </c>
      <c r="AC527" s="4">
        <v>0.17493600000000001</v>
      </c>
      <c r="AD527" s="4">
        <v>4.4130000000000003</v>
      </c>
    </row>
    <row r="528" spans="1:30" x14ac:dyDescent="0.2">
      <c r="A528" s="8" t="s">
        <v>782</v>
      </c>
      <c r="B528" s="8">
        <v>2</v>
      </c>
      <c r="C528" s="8">
        <v>131301594</v>
      </c>
      <c r="D528" s="8">
        <v>131301594</v>
      </c>
      <c r="E528" s="8" t="s">
        <v>127</v>
      </c>
      <c r="F528" s="8" t="s">
        <v>3108</v>
      </c>
      <c r="G528" s="8" t="s">
        <v>3109</v>
      </c>
      <c r="H528" s="8" t="s">
        <v>1043</v>
      </c>
      <c r="I528" s="66" t="s">
        <v>423</v>
      </c>
      <c r="J528" s="66" t="s">
        <v>40</v>
      </c>
      <c r="K528" s="66" t="s">
        <v>3465</v>
      </c>
      <c r="L528" s="66" t="s">
        <v>3652</v>
      </c>
      <c r="M528" s="66" t="s">
        <v>3653</v>
      </c>
      <c r="N528" s="66" t="s">
        <v>4094</v>
      </c>
      <c r="O528" s="8" t="s">
        <v>4095</v>
      </c>
      <c r="P528" s="8" t="s">
        <v>40</v>
      </c>
      <c r="Q528" s="8">
        <v>-1</v>
      </c>
      <c r="R528" s="8" t="s">
        <v>40</v>
      </c>
      <c r="S528" s="8" t="s">
        <v>40</v>
      </c>
      <c r="T528" s="8" t="s">
        <v>40</v>
      </c>
      <c r="U528" s="67">
        <v>0.27300000000000002</v>
      </c>
      <c r="V528" s="4">
        <v>1</v>
      </c>
      <c r="W528" s="4">
        <v>3433</v>
      </c>
      <c r="X528" s="67">
        <v>0</v>
      </c>
      <c r="Y528" s="67">
        <v>0</v>
      </c>
      <c r="Z528" s="4">
        <v>0</v>
      </c>
      <c r="AA528" s="4">
        <v>2605</v>
      </c>
      <c r="AB528" s="67">
        <v>0</v>
      </c>
      <c r="AC528" s="4">
        <v>1.6734279999999999</v>
      </c>
      <c r="AD528" s="4">
        <v>14.26</v>
      </c>
    </row>
    <row r="529" spans="1:30" x14ac:dyDescent="0.2">
      <c r="A529" s="8" t="s">
        <v>782</v>
      </c>
      <c r="B529" s="8">
        <v>2</v>
      </c>
      <c r="C529" s="8">
        <v>131301596</v>
      </c>
      <c r="D529" s="8">
        <v>131301596</v>
      </c>
      <c r="E529" s="8" t="s">
        <v>130</v>
      </c>
      <c r="F529" s="8" t="s">
        <v>3108</v>
      </c>
      <c r="G529" s="8" t="s">
        <v>3109</v>
      </c>
      <c r="H529" s="8" t="s">
        <v>1043</v>
      </c>
      <c r="I529" s="66" t="s">
        <v>423</v>
      </c>
      <c r="J529" s="66" t="s">
        <v>40</v>
      </c>
      <c r="K529" s="66" t="s">
        <v>4033</v>
      </c>
      <c r="L529" s="66" t="s">
        <v>3512</v>
      </c>
      <c r="M529" s="66" t="s">
        <v>3653</v>
      </c>
      <c r="N529" s="66" t="s">
        <v>3141</v>
      </c>
      <c r="O529" s="8" t="s">
        <v>3371</v>
      </c>
      <c r="P529" s="8" t="s">
        <v>40</v>
      </c>
      <c r="Q529" s="8">
        <v>-1</v>
      </c>
      <c r="R529" s="8" t="s">
        <v>40</v>
      </c>
      <c r="S529" s="8" t="s">
        <v>40</v>
      </c>
      <c r="T529" s="8" t="s">
        <v>40</v>
      </c>
      <c r="U529" s="67">
        <v>0</v>
      </c>
      <c r="V529" s="4">
        <v>0</v>
      </c>
      <c r="W529" s="4">
        <v>3433</v>
      </c>
      <c r="X529" s="67">
        <v>0</v>
      </c>
      <c r="Y529" s="67">
        <v>0.35199999999999998</v>
      </c>
      <c r="Z529" s="4">
        <v>1</v>
      </c>
      <c r="AA529" s="4">
        <v>2605</v>
      </c>
      <c r="AB529" s="67">
        <v>0</v>
      </c>
      <c r="AC529" s="4">
        <v>1.35402</v>
      </c>
      <c r="AD529" s="4">
        <v>12.55</v>
      </c>
    </row>
    <row r="530" spans="1:30" x14ac:dyDescent="0.2">
      <c r="A530" s="8" t="s">
        <v>782</v>
      </c>
      <c r="B530" s="8">
        <v>2</v>
      </c>
      <c r="C530" s="8">
        <v>131301608</v>
      </c>
      <c r="D530" s="8">
        <v>131301608</v>
      </c>
      <c r="E530" s="8" t="s">
        <v>121</v>
      </c>
      <c r="F530" s="8" t="s">
        <v>3108</v>
      </c>
      <c r="G530" s="8" t="s">
        <v>3109</v>
      </c>
      <c r="H530" s="8" t="s">
        <v>1043</v>
      </c>
      <c r="I530" s="66" t="s">
        <v>423</v>
      </c>
      <c r="J530" s="66" t="s">
        <v>40</v>
      </c>
      <c r="K530" s="66" t="s">
        <v>4427</v>
      </c>
      <c r="L530" s="66" t="s">
        <v>3709</v>
      </c>
      <c r="M530" s="66" t="s">
        <v>3933</v>
      </c>
      <c r="N530" s="66" t="s">
        <v>3580</v>
      </c>
      <c r="O530" s="8" t="s">
        <v>4488</v>
      </c>
      <c r="P530" s="8" t="s">
        <v>40</v>
      </c>
      <c r="Q530" s="8">
        <v>-1</v>
      </c>
      <c r="R530" s="8" t="s">
        <v>40</v>
      </c>
      <c r="S530" s="8" t="s">
        <v>40</v>
      </c>
      <c r="T530" s="8" t="s">
        <v>40</v>
      </c>
      <c r="U530" s="67">
        <v>0</v>
      </c>
      <c r="V530" s="4">
        <v>0</v>
      </c>
      <c r="W530" s="4">
        <v>3433</v>
      </c>
      <c r="X530" s="67">
        <v>0</v>
      </c>
      <c r="Y530" s="67">
        <v>0.29099999999999998</v>
      </c>
      <c r="Z530" s="4">
        <v>1</v>
      </c>
      <c r="AA530" s="4">
        <v>2605</v>
      </c>
      <c r="AB530" s="67">
        <v>0</v>
      </c>
      <c r="AC530" s="4">
        <v>2.7950539999999999</v>
      </c>
      <c r="AD530" s="4">
        <v>21.3</v>
      </c>
    </row>
    <row r="531" spans="1:30" x14ac:dyDescent="0.2">
      <c r="A531" s="8" t="s">
        <v>782</v>
      </c>
      <c r="B531" s="8">
        <v>2</v>
      </c>
      <c r="C531" s="8">
        <v>131301623</v>
      </c>
      <c r="D531" s="8">
        <v>131301623</v>
      </c>
      <c r="E531" s="8" t="s">
        <v>130</v>
      </c>
      <c r="F531" s="8" t="s">
        <v>3108</v>
      </c>
      <c r="G531" s="8" t="s">
        <v>3109</v>
      </c>
      <c r="H531" s="8" t="s">
        <v>1043</v>
      </c>
      <c r="I531" s="66" t="s">
        <v>423</v>
      </c>
      <c r="J531" s="66" t="s">
        <v>40</v>
      </c>
      <c r="K531" s="66" t="s">
        <v>4039</v>
      </c>
      <c r="L531" s="66" t="s">
        <v>4346</v>
      </c>
      <c r="M531" s="66" t="s">
        <v>3998</v>
      </c>
      <c r="N531" s="66" t="s">
        <v>3350</v>
      </c>
      <c r="O531" s="8" t="s">
        <v>4489</v>
      </c>
      <c r="P531" s="8" t="s">
        <v>40</v>
      </c>
      <c r="Q531" s="8">
        <v>-1</v>
      </c>
      <c r="R531" s="8" t="s">
        <v>40</v>
      </c>
      <c r="S531" s="8" t="s">
        <v>40</v>
      </c>
      <c r="T531" s="8" t="s">
        <v>40</v>
      </c>
      <c r="U531" s="67">
        <v>0.22500000000000001</v>
      </c>
      <c r="V531" s="4">
        <v>3</v>
      </c>
      <c r="W531" s="4">
        <v>3433</v>
      </c>
      <c r="X531" s="67">
        <v>1E-3</v>
      </c>
      <c r="Y531" s="67">
        <v>0.27600000000000002</v>
      </c>
      <c r="Z531" s="4">
        <v>3</v>
      </c>
      <c r="AA531" s="4">
        <v>2605</v>
      </c>
      <c r="AB531" s="67">
        <v>1E-3</v>
      </c>
      <c r="AC531" s="4">
        <v>0.87823499999999999</v>
      </c>
      <c r="AD531" s="4">
        <v>9.9380000000000006</v>
      </c>
    </row>
    <row r="532" spans="1:30" x14ac:dyDescent="0.2">
      <c r="A532" s="8" t="s">
        <v>782</v>
      </c>
      <c r="B532" s="8">
        <v>2</v>
      </c>
      <c r="C532" s="8">
        <v>131303785</v>
      </c>
      <c r="D532" s="8">
        <v>131303785</v>
      </c>
      <c r="E532" s="8" t="s">
        <v>127</v>
      </c>
      <c r="F532" s="8" t="s">
        <v>3108</v>
      </c>
      <c r="G532" s="8" t="s">
        <v>3109</v>
      </c>
      <c r="H532" s="8" t="s">
        <v>1043</v>
      </c>
      <c r="I532" s="66" t="s">
        <v>3949</v>
      </c>
      <c r="J532" s="66" t="s">
        <v>40</v>
      </c>
      <c r="K532" s="66" t="s">
        <v>4490</v>
      </c>
      <c r="L532" s="66" t="s">
        <v>4288</v>
      </c>
      <c r="M532" s="66" t="s">
        <v>4313</v>
      </c>
      <c r="N532" s="66" t="s">
        <v>3959</v>
      </c>
      <c r="O532" s="8" t="s">
        <v>4491</v>
      </c>
      <c r="P532" s="8" t="s">
        <v>40</v>
      </c>
      <c r="Q532" s="8">
        <v>-1</v>
      </c>
      <c r="R532" s="8" t="s">
        <v>40</v>
      </c>
      <c r="S532" s="8" t="s">
        <v>40</v>
      </c>
      <c r="T532" s="8" t="s">
        <v>40</v>
      </c>
      <c r="U532" s="67">
        <v>0.29499999999999998</v>
      </c>
      <c r="V532" s="4">
        <v>8</v>
      </c>
      <c r="W532" s="4">
        <v>3422</v>
      </c>
      <c r="X532" s="67">
        <v>2E-3</v>
      </c>
      <c r="Y532" s="67">
        <v>0.26500000000000001</v>
      </c>
      <c r="Z532" s="4">
        <v>9</v>
      </c>
      <c r="AA532" s="4">
        <v>2595</v>
      </c>
      <c r="AB532" s="67">
        <v>3.0000000000000001E-3</v>
      </c>
      <c r="AC532" s="4">
        <v>5.7715019999999999</v>
      </c>
      <c r="AD532" s="4">
        <v>27</v>
      </c>
    </row>
    <row r="533" spans="1:30" x14ac:dyDescent="0.2">
      <c r="A533" s="8" t="s">
        <v>782</v>
      </c>
      <c r="B533" s="8">
        <v>2</v>
      </c>
      <c r="C533" s="8">
        <v>131303815</v>
      </c>
      <c r="D533" s="8">
        <v>131303815</v>
      </c>
      <c r="E533" s="8" t="s">
        <v>121</v>
      </c>
      <c r="F533" s="8" t="s">
        <v>3101</v>
      </c>
      <c r="G533" s="8" t="s">
        <v>3102</v>
      </c>
      <c r="H533" s="8" t="s">
        <v>1043</v>
      </c>
      <c r="I533" s="66" t="s">
        <v>3949</v>
      </c>
      <c r="J533" s="66" t="s">
        <v>40</v>
      </c>
      <c r="K533" s="66" t="s">
        <v>4029</v>
      </c>
      <c r="L533" s="66" t="s">
        <v>3961</v>
      </c>
      <c r="M533" s="66" t="s">
        <v>4492</v>
      </c>
      <c r="N533" s="66" t="s">
        <v>121</v>
      </c>
      <c r="O533" s="8" t="s">
        <v>4466</v>
      </c>
      <c r="P533" s="8" t="s">
        <v>40</v>
      </c>
      <c r="Q533" s="8">
        <v>-1</v>
      </c>
      <c r="R533" s="8" t="s">
        <v>40</v>
      </c>
      <c r="S533" s="8" t="s">
        <v>40</v>
      </c>
      <c r="T533" s="8" t="s">
        <v>40</v>
      </c>
      <c r="U533" s="67">
        <v>0.27300000000000002</v>
      </c>
      <c r="V533" s="4">
        <v>4</v>
      </c>
      <c r="W533" s="4">
        <v>3422</v>
      </c>
      <c r="X533" s="67">
        <v>1E-3</v>
      </c>
      <c r="Y533" s="67">
        <v>0.31900000000000001</v>
      </c>
      <c r="Z533" s="4">
        <v>2</v>
      </c>
      <c r="AA533" s="4">
        <v>2595</v>
      </c>
      <c r="AB533" s="67">
        <v>1E-3</v>
      </c>
      <c r="AC533" s="4">
        <v>-0.20924400000000001</v>
      </c>
      <c r="AD533" s="4">
        <v>1.05</v>
      </c>
    </row>
    <row r="534" spans="1:30" x14ac:dyDescent="0.2">
      <c r="A534" s="8" t="s">
        <v>782</v>
      </c>
      <c r="B534" s="8">
        <v>2</v>
      </c>
      <c r="C534" s="8">
        <v>131303816</v>
      </c>
      <c r="D534" s="8">
        <v>131303816</v>
      </c>
      <c r="E534" s="8" t="s">
        <v>121</v>
      </c>
      <c r="F534" s="8" t="s">
        <v>3108</v>
      </c>
      <c r="G534" s="8" t="s">
        <v>3109</v>
      </c>
      <c r="H534" s="8" t="s">
        <v>1043</v>
      </c>
      <c r="I534" s="66" t="s">
        <v>3949</v>
      </c>
      <c r="J534" s="66" t="s">
        <v>40</v>
      </c>
      <c r="K534" s="66" t="s">
        <v>1011</v>
      </c>
      <c r="L534" s="66" t="s">
        <v>3846</v>
      </c>
      <c r="M534" s="66" t="s">
        <v>4492</v>
      </c>
      <c r="N534" s="66" t="s">
        <v>3128</v>
      </c>
      <c r="O534" s="8" t="s">
        <v>4048</v>
      </c>
      <c r="P534" s="8" t="s">
        <v>40</v>
      </c>
      <c r="Q534" s="8">
        <v>-1</v>
      </c>
      <c r="R534" s="8" t="s">
        <v>40</v>
      </c>
      <c r="S534" s="8" t="s">
        <v>40</v>
      </c>
      <c r="T534" s="8" t="s">
        <v>40</v>
      </c>
      <c r="U534" s="67">
        <v>7.6999999999999999E-2</v>
      </c>
      <c r="V534" s="4">
        <v>1</v>
      </c>
      <c r="W534" s="4">
        <v>3422</v>
      </c>
      <c r="X534" s="67">
        <v>0</v>
      </c>
      <c r="Y534" s="67">
        <v>0.48299999999999998</v>
      </c>
      <c r="Z534" s="4">
        <v>1</v>
      </c>
      <c r="AA534" s="4">
        <v>2595</v>
      </c>
      <c r="AB534" s="67">
        <v>0</v>
      </c>
      <c r="AC534" s="4">
        <v>0.33292699999999997</v>
      </c>
      <c r="AD534" s="4">
        <v>6.008</v>
      </c>
    </row>
    <row r="535" spans="1:30" x14ac:dyDescent="0.2">
      <c r="A535" s="8" t="s">
        <v>782</v>
      </c>
      <c r="B535" s="8">
        <v>2</v>
      </c>
      <c r="C535" s="8">
        <v>131303824</v>
      </c>
      <c r="D535" s="8">
        <v>131303824</v>
      </c>
      <c r="E535" s="8" t="s">
        <v>130</v>
      </c>
      <c r="F535" s="8" t="s">
        <v>3101</v>
      </c>
      <c r="G535" s="8" t="s">
        <v>3102</v>
      </c>
      <c r="H535" s="8" t="s">
        <v>1043</v>
      </c>
      <c r="I535" s="66" t="s">
        <v>3949</v>
      </c>
      <c r="J535" s="66" t="s">
        <v>40</v>
      </c>
      <c r="K535" s="66" t="s">
        <v>527</v>
      </c>
      <c r="L535" s="66" t="s">
        <v>3953</v>
      </c>
      <c r="M535" s="66" t="s">
        <v>3891</v>
      </c>
      <c r="N535" s="66" t="s">
        <v>130</v>
      </c>
      <c r="O535" s="8" t="s">
        <v>3155</v>
      </c>
      <c r="P535" s="8" t="s">
        <v>40</v>
      </c>
      <c r="Q535" s="8">
        <v>-1</v>
      </c>
      <c r="R535" s="8" t="s">
        <v>40</v>
      </c>
      <c r="S535" s="8" t="s">
        <v>40</v>
      </c>
      <c r="T535" s="8" t="s">
        <v>40</v>
      </c>
      <c r="U535" s="67">
        <v>0.308</v>
      </c>
      <c r="V535" s="4">
        <v>1</v>
      </c>
      <c r="W535" s="4">
        <v>3422</v>
      </c>
      <c r="X535" s="67">
        <v>0</v>
      </c>
      <c r="Y535" s="67">
        <v>0.26500000000000001</v>
      </c>
      <c r="Z535" s="4">
        <v>2</v>
      </c>
      <c r="AA535" s="4">
        <v>2595</v>
      </c>
      <c r="AB535" s="67">
        <v>1E-3</v>
      </c>
      <c r="AC535" s="4">
        <v>1.2417590000000001</v>
      </c>
      <c r="AD535" s="4">
        <v>11.97</v>
      </c>
    </row>
    <row r="536" spans="1:30" x14ac:dyDescent="0.2">
      <c r="A536" s="8" t="s">
        <v>782</v>
      </c>
      <c r="B536" s="8">
        <v>2</v>
      </c>
      <c r="C536" s="8">
        <v>131303825</v>
      </c>
      <c r="D536" s="8">
        <v>131303825</v>
      </c>
      <c r="E536" s="8" t="s">
        <v>121</v>
      </c>
      <c r="F536" s="8" t="s">
        <v>3108</v>
      </c>
      <c r="G536" s="8" t="s">
        <v>3109</v>
      </c>
      <c r="H536" s="8" t="s">
        <v>1043</v>
      </c>
      <c r="I536" s="66" t="s">
        <v>3949</v>
      </c>
      <c r="J536" s="66" t="s">
        <v>40</v>
      </c>
      <c r="K536" s="66" t="s">
        <v>3860</v>
      </c>
      <c r="L536" s="66" t="s">
        <v>3890</v>
      </c>
      <c r="M536" s="66" t="s">
        <v>3891</v>
      </c>
      <c r="N536" s="66" t="s">
        <v>3157</v>
      </c>
      <c r="O536" s="8" t="s">
        <v>3158</v>
      </c>
      <c r="P536" s="8" t="s">
        <v>40</v>
      </c>
      <c r="Q536" s="8">
        <v>-1</v>
      </c>
      <c r="R536" s="8" t="s">
        <v>40</v>
      </c>
      <c r="S536" s="8" t="s">
        <v>40</v>
      </c>
      <c r="T536" s="8" t="s">
        <v>40</v>
      </c>
      <c r="U536" s="67">
        <v>0.24299999999999999</v>
      </c>
      <c r="V536" s="4">
        <v>1</v>
      </c>
      <c r="W536" s="4">
        <v>3422</v>
      </c>
      <c r="X536" s="67">
        <v>0</v>
      </c>
      <c r="Y536" s="67">
        <v>0.221</v>
      </c>
      <c r="Z536" s="4">
        <v>5</v>
      </c>
      <c r="AA536" s="4">
        <v>2595</v>
      </c>
      <c r="AB536" s="67">
        <v>2E-3</v>
      </c>
      <c r="AC536" s="4">
        <v>-0.480798</v>
      </c>
      <c r="AD536" s="4">
        <v>0.245</v>
      </c>
    </row>
    <row r="537" spans="1:30" x14ac:dyDescent="0.2">
      <c r="A537" s="8" t="s">
        <v>782</v>
      </c>
      <c r="B537" s="8">
        <v>2</v>
      </c>
      <c r="C537" s="8">
        <v>131303828</v>
      </c>
      <c r="D537" s="8">
        <v>131303828</v>
      </c>
      <c r="E537" s="8" t="s">
        <v>121</v>
      </c>
      <c r="F537" s="8" t="s">
        <v>3108</v>
      </c>
      <c r="G537" s="8" t="s">
        <v>3109</v>
      </c>
      <c r="H537" s="8" t="s">
        <v>1043</v>
      </c>
      <c r="I537" s="66" t="s">
        <v>3949</v>
      </c>
      <c r="J537" s="66" t="s">
        <v>40</v>
      </c>
      <c r="K537" s="66" t="s">
        <v>487</v>
      </c>
      <c r="L537" s="66" t="s">
        <v>3680</v>
      </c>
      <c r="M537" s="66" t="s">
        <v>3681</v>
      </c>
      <c r="N537" s="66" t="s">
        <v>3558</v>
      </c>
      <c r="O537" s="8" t="s">
        <v>3559</v>
      </c>
      <c r="P537" s="8" t="s">
        <v>40</v>
      </c>
      <c r="Q537" s="8">
        <v>-1</v>
      </c>
      <c r="R537" s="8" t="s">
        <v>40</v>
      </c>
      <c r="S537" s="8" t="s">
        <v>40</v>
      </c>
      <c r="T537" s="8" t="s">
        <v>40</v>
      </c>
      <c r="U537" s="67">
        <v>0.4</v>
      </c>
      <c r="V537" s="4">
        <v>1</v>
      </c>
      <c r="W537" s="4">
        <v>3422</v>
      </c>
      <c r="X537" s="67">
        <v>0</v>
      </c>
      <c r="Y537" s="67">
        <v>0</v>
      </c>
      <c r="Z537" s="4">
        <v>0</v>
      </c>
      <c r="AA537" s="4">
        <v>2595</v>
      </c>
      <c r="AB537" s="67">
        <v>0</v>
      </c>
      <c r="AC537" s="4">
        <v>-1.7394510000000001</v>
      </c>
      <c r="AD537" s="4">
        <v>2E-3</v>
      </c>
    </row>
    <row r="538" spans="1:30" x14ac:dyDescent="0.2">
      <c r="A538" s="8" t="s">
        <v>782</v>
      </c>
      <c r="B538" s="8">
        <v>2</v>
      </c>
      <c r="C538" s="8">
        <v>131303836</v>
      </c>
      <c r="D538" s="8">
        <v>131303836</v>
      </c>
      <c r="E538" s="8" t="s">
        <v>130</v>
      </c>
      <c r="F538" s="8" t="s">
        <v>3101</v>
      </c>
      <c r="G538" s="8" t="s">
        <v>3102</v>
      </c>
      <c r="H538" s="8" t="s">
        <v>1043</v>
      </c>
      <c r="I538" s="66" t="s">
        <v>3949</v>
      </c>
      <c r="J538" s="66" t="s">
        <v>40</v>
      </c>
      <c r="K538" s="66" t="s">
        <v>329</v>
      </c>
      <c r="L538" s="66" t="s">
        <v>3606</v>
      </c>
      <c r="M538" s="66" t="s">
        <v>455</v>
      </c>
      <c r="N538" s="66" t="s">
        <v>3165</v>
      </c>
      <c r="O538" s="8" t="s">
        <v>3308</v>
      </c>
      <c r="P538" s="8" t="s">
        <v>40</v>
      </c>
      <c r="Q538" s="8">
        <v>-1</v>
      </c>
      <c r="R538" s="8" t="s">
        <v>40</v>
      </c>
      <c r="S538" s="8" t="s">
        <v>40</v>
      </c>
      <c r="T538" s="8" t="s">
        <v>40</v>
      </c>
      <c r="U538" s="67">
        <v>0.248</v>
      </c>
      <c r="V538" s="4">
        <v>5</v>
      </c>
      <c r="W538" s="4">
        <v>3422</v>
      </c>
      <c r="X538" s="67">
        <v>1E-3</v>
      </c>
      <c r="Y538" s="67">
        <v>0.26500000000000001</v>
      </c>
      <c r="Z538" s="4">
        <v>2</v>
      </c>
      <c r="AA538" s="4">
        <v>2595</v>
      </c>
      <c r="AB538" s="67">
        <v>1E-3</v>
      </c>
      <c r="AC538" s="4">
        <v>0.83740599999999998</v>
      </c>
      <c r="AD538" s="4">
        <v>9.6929999999999996</v>
      </c>
    </row>
    <row r="539" spans="1:30" x14ac:dyDescent="0.2">
      <c r="A539" s="8" t="s">
        <v>782</v>
      </c>
      <c r="B539" s="8">
        <v>2</v>
      </c>
      <c r="C539" s="8">
        <v>131303848</v>
      </c>
      <c r="D539" s="8">
        <v>131303848</v>
      </c>
      <c r="E539" s="8" t="s">
        <v>121</v>
      </c>
      <c r="F539" s="8" t="s">
        <v>3101</v>
      </c>
      <c r="G539" s="8" t="s">
        <v>3102</v>
      </c>
      <c r="H539" s="8" t="s">
        <v>1043</v>
      </c>
      <c r="I539" s="66" t="s">
        <v>3949</v>
      </c>
      <c r="J539" s="66" t="s">
        <v>40</v>
      </c>
      <c r="K539" s="66" t="s">
        <v>439</v>
      </c>
      <c r="L539" s="66" t="s">
        <v>4493</v>
      </c>
      <c r="M539" s="66" t="s">
        <v>3974</v>
      </c>
      <c r="N539" s="66" t="s">
        <v>3165</v>
      </c>
      <c r="O539" s="8" t="s">
        <v>3400</v>
      </c>
      <c r="P539" s="8" t="s">
        <v>40</v>
      </c>
      <c r="Q539" s="8">
        <v>-1</v>
      </c>
      <c r="R539" s="8" t="s">
        <v>40</v>
      </c>
      <c r="S539" s="8" t="s">
        <v>40</v>
      </c>
      <c r="T539" s="8" t="s">
        <v>40</v>
      </c>
      <c r="U539" s="67">
        <v>0.32900000000000001</v>
      </c>
      <c r="V539" s="4">
        <v>1</v>
      </c>
      <c r="W539" s="4">
        <v>3425</v>
      </c>
      <c r="X539" s="67">
        <v>0</v>
      </c>
      <c r="Y539" s="67">
        <v>0</v>
      </c>
      <c r="Z539" s="4">
        <v>0</v>
      </c>
      <c r="AA539" s="4">
        <v>2600</v>
      </c>
      <c r="AB539" s="67">
        <v>0</v>
      </c>
      <c r="AC539" s="4">
        <v>5.2864000000000001E-2</v>
      </c>
      <c r="AD539" s="4">
        <v>3.1120000000000001</v>
      </c>
    </row>
    <row r="540" spans="1:30" x14ac:dyDescent="0.2">
      <c r="A540" s="8" t="s">
        <v>782</v>
      </c>
      <c r="B540" s="8">
        <v>2</v>
      </c>
      <c r="C540" s="8">
        <v>131303879</v>
      </c>
      <c r="D540" s="8">
        <v>131303879</v>
      </c>
      <c r="E540" s="8" t="s">
        <v>123</v>
      </c>
      <c r="F540" s="8" t="s">
        <v>3108</v>
      </c>
      <c r="G540" s="8" t="s">
        <v>3109</v>
      </c>
      <c r="H540" s="8" t="s">
        <v>1043</v>
      </c>
      <c r="I540" s="66" t="s">
        <v>3949</v>
      </c>
      <c r="J540" s="66" t="s">
        <v>40</v>
      </c>
      <c r="K540" s="66" t="s">
        <v>4017</v>
      </c>
      <c r="L540" s="66" t="s">
        <v>3649</v>
      </c>
      <c r="M540" s="66" t="s">
        <v>3952</v>
      </c>
      <c r="N540" s="66" t="s">
        <v>4076</v>
      </c>
      <c r="O540" s="8" t="s">
        <v>4077</v>
      </c>
      <c r="P540" s="8" t="s">
        <v>4494</v>
      </c>
      <c r="Q540" s="8">
        <v>-1</v>
      </c>
      <c r="R540" s="8" t="s">
        <v>40</v>
      </c>
      <c r="S540" s="8" t="s">
        <v>40</v>
      </c>
      <c r="T540" s="8" t="s">
        <v>40</v>
      </c>
      <c r="U540" s="67">
        <v>0.61</v>
      </c>
      <c r="V540" s="4">
        <v>3422</v>
      </c>
      <c r="W540" s="4">
        <v>3422</v>
      </c>
      <c r="X540" s="67">
        <v>1</v>
      </c>
      <c r="Y540" s="67">
        <v>0.62</v>
      </c>
      <c r="Z540" s="4">
        <v>2593</v>
      </c>
      <c r="AA540" s="4">
        <v>2593</v>
      </c>
      <c r="AB540" s="67">
        <v>1</v>
      </c>
      <c r="AC540" s="4">
        <v>-2.6104630000000002</v>
      </c>
      <c r="AD540" s="4">
        <v>1E-3</v>
      </c>
    </row>
    <row r="541" spans="1:30" x14ac:dyDescent="0.2">
      <c r="A541" s="8" t="s">
        <v>782</v>
      </c>
      <c r="B541" s="8">
        <v>2</v>
      </c>
      <c r="C541" s="8">
        <v>131303895</v>
      </c>
      <c r="D541" s="8">
        <v>131303895</v>
      </c>
      <c r="E541" s="8" t="s">
        <v>121</v>
      </c>
      <c r="F541" s="8" t="s">
        <v>3101</v>
      </c>
      <c r="G541" s="8" t="s">
        <v>3102</v>
      </c>
      <c r="H541" s="8" t="s">
        <v>1043</v>
      </c>
      <c r="I541" s="66" t="s">
        <v>3949</v>
      </c>
      <c r="J541" s="66" t="s">
        <v>40</v>
      </c>
      <c r="K541" s="66" t="s">
        <v>3647</v>
      </c>
      <c r="L541" s="66" t="s">
        <v>3998</v>
      </c>
      <c r="M541" s="66" t="s">
        <v>3937</v>
      </c>
      <c r="N541" s="66" t="s">
        <v>3126</v>
      </c>
      <c r="O541" s="8" t="s">
        <v>3160</v>
      </c>
      <c r="P541" s="8" t="s">
        <v>40</v>
      </c>
      <c r="Q541" s="8">
        <v>-1</v>
      </c>
      <c r="R541" s="8" t="s">
        <v>40</v>
      </c>
      <c r="S541" s="8" t="s">
        <v>40</v>
      </c>
      <c r="T541" s="8" t="s">
        <v>40</v>
      </c>
      <c r="U541" s="67">
        <v>0.25800000000000001</v>
      </c>
      <c r="V541" s="4">
        <v>3</v>
      </c>
      <c r="W541" s="4">
        <v>3422</v>
      </c>
      <c r="X541" s="67">
        <v>1E-3</v>
      </c>
      <c r="Y541" s="67">
        <v>0.16300000000000001</v>
      </c>
      <c r="Z541" s="4">
        <v>1</v>
      </c>
      <c r="AA541" s="4">
        <v>2593</v>
      </c>
      <c r="AB541" s="67">
        <v>0</v>
      </c>
      <c r="AC541" s="4">
        <v>-0.83948699999999998</v>
      </c>
      <c r="AD541" s="4">
        <v>3.5000000000000003E-2</v>
      </c>
    </row>
    <row r="542" spans="1:30" x14ac:dyDescent="0.2">
      <c r="A542" s="8" t="s">
        <v>782</v>
      </c>
      <c r="B542" s="8">
        <v>2</v>
      </c>
      <c r="C542" s="8">
        <v>131303910</v>
      </c>
      <c r="D542" s="8">
        <v>131303910</v>
      </c>
      <c r="E542" s="8" t="s">
        <v>130</v>
      </c>
      <c r="F542" s="8" t="s">
        <v>3108</v>
      </c>
      <c r="G542" s="8" t="s">
        <v>3109</v>
      </c>
      <c r="H542" s="8" t="s">
        <v>1043</v>
      </c>
      <c r="I542" s="66" t="s">
        <v>3949</v>
      </c>
      <c r="J542" s="66" t="s">
        <v>40</v>
      </c>
      <c r="K542" s="66" t="s">
        <v>3787</v>
      </c>
      <c r="L542" s="66" t="s">
        <v>3930</v>
      </c>
      <c r="M542" s="66" t="s">
        <v>3696</v>
      </c>
      <c r="N542" s="66" t="s">
        <v>3302</v>
      </c>
      <c r="O542" s="8" t="s">
        <v>3303</v>
      </c>
      <c r="P542" s="8" t="s">
        <v>4495</v>
      </c>
      <c r="Q542" s="8">
        <v>-1</v>
      </c>
      <c r="R542" s="8" t="s">
        <v>40</v>
      </c>
      <c r="S542" s="8" t="s">
        <v>40</v>
      </c>
      <c r="T542" s="8" t="s">
        <v>40</v>
      </c>
      <c r="U542" s="67">
        <v>0.254</v>
      </c>
      <c r="V542" s="4">
        <v>3</v>
      </c>
      <c r="W542" s="4">
        <v>3422</v>
      </c>
      <c r="X542" s="67">
        <v>1E-3</v>
      </c>
      <c r="Y542" s="67">
        <v>0.28199999999999997</v>
      </c>
      <c r="Z542" s="4">
        <v>3</v>
      </c>
      <c r="AA542" s="4">
        <v>2593</v>
      </c>
      <c r="AB542" s="67">
        <v>1E-3</v>
      </c>
      <c r="AC542" s="4">
        <v>1.9201079999999999</v>
      </c>
      <c r="AD542" s="4">
        <v>15.71</v>
      </c>
    </row>
    <row r="543" spans="1:30" x14ac:dyDescent="0.2">
      <c r="A543" s="8" t="s">
        <v>782</v>
      </c>
      <c r="B543" s="8">
        <v>2</v>
      </c>
      <c r="C543" s="8">
        <v>131303915</v>
      </c>
      <c r="D543" s="8">
        <v>131303915</v>
      </c>
      <c r="E543" s="8" t="s">
        <v>130</v>
      </c>
      <c r="F543" s="8" t="s">
        <v>3108</v>
      </c>
      <c r="G543" s="8" t="s">
        <v>3109</v>
      </c>
      <c r="H543" s="8" t="s">
        <v>1043</v>
      </c>
      <c r="I543" s="66" t="s">
        <v>3949</v>
      </c>
      <c r="J543" s="66" t="s">
        <v>40</v>
      </c>
      <c r="K543" s="66" t="s">
        <v>535</v>
      </c>
      <c r="L543" s="66" t="s">
        <v>4492</v>
      </c>
      <c r="M543" s="66" t="s">
        <v>3941</v>
      </c>
      <c r="N543" s="66" t="s">
        <v>3171</v>
      </c>
      <c r="O543" s="8" t="s">
        <v>3172</v>
      </c>
      <c r="P543" s="8" t="s">
        <v>4496</v>
      </c>
      <c r="Q543" s="8">
        <v>-1</v>
      </c>
      <c r="R543" s="8" t="s">
        <v>40</v>
      </c>
      <c r="S543" s="8" t="s">
        <v>40</v>
      </c>
      <c r="T543" s="8" t="s">
        <v>40</v>
      </c>
      <c r="U543" s="67">
        <v>0.188</v>
      </c>
      <c r="V543" s="4">
        <v>2</v>
      </c>
      <c r="W543" s="4">
        <v>3422</v>
      </c>
      <c r="X543" s="67">
        <v>1E-3</v>
      </c>
      <c r="Y543" s="67">
        <v>0</v>
      </c>
      <c r="Z543" s="4">
        <v>0</v>
      </c>
      <c r="AA543" s="4">
        <v>2593</v>
      </c>
      <c r="AB543" s="67">
        <v>0</v>
      </c>
      <c r="AC543" s="4">
        <v>-0.90517800000000004</v>
      </c>
      <c r="AD543" s="4">
        <v>2.5000000000000001E-2</v>
      </c>
    </row>
    <row r="544" spans="1:30" x14ac:dyDescent="0.2">
      <c r="A544" s="8" t="s">
        <v>782</v>
      </c>
      <c r="B544" s="8">
        <v>2</v>
      </c>
      <c r="C544" s="8">
        <v>131303916</v>
      </c>
      <c r="D544" s="8">
        <v>131303916</v>
      </c>
      <c r="E544" s="8" t="s">
        <v>121</v>
      </c>
      <c r="F544" s="8" t="s">
        <v>3108</v>
      </c>
      <c r="G544" s="8" t="s">
        <v>3109</v>
      </c>
      <c r="H544" s="8" t="s">
        <v>1043</v>
      </c>
      <c r="I544" s="66" t="s">
        <v>3949</v>
      </c>
      <c r="J544" s="66" t="s">
        <v>40</v>
      </c>
      <c r="K544" s="66" t="s">
        <v>4359</v>
      </c>
      <c r="L544" s="66" t="s">
        <v>3980</v>
      </c>
      <c r="M544" s="66" t="s">
        <v>3941</v>
      </c>
      <c r="N544" s="66" t="s">
        <v>3144</v>
      </c>
      <c r="O544" s="8" t="s">
        <v>3145</v>
      </c>
      <c r="P544" s="8" t="s">
        <v>40</v>
      </c>
      <c r="Q544" s="8">
        <v>-1</v>
      </c>
      <c r="R544" s="8" t="s">
        <v>40</v>
      </c>
      <c r="S544" s="8" t="s">
        <v>40</v>
      </c>
      <c r="T544" s="8" t="s">
        <v>40</v>
      </c>
      <c r="U544" s="67">
        <v>0.32</v>
      </c>
      <c r="V544" s="4">
        <v>3</v>
      </c>
      <c r="W544" s="4">
        <v>3422</v>
      </c>
      <c r="X544" s="67">
        <v>1E-3</v>
      </c>
      <c r="Y544" s="67">
        <v>6.7000000000000004E-2</v>
      </c>
      <c r="Z544" s="4">
        <v>1</v>
      </c>
      <c r="AA544" s="4">
        <v>2593</v>
      </c>
      <c r="AB544" s="67">
        <v>0</v>
      </c>
      <c r="AC544" s="4">
        <v>0.52845299999999995</v>
      </c>
      <c r="AD544" s="4">
        <v>7.6449999999999996</v>
      </c>
    </row>
    <row r="545" spans="1:30" x14ac:dyDescent="0.2">
      <c r="A545" s="8" t="s">
        <v>782</v>
      </c>
      <c r="B545" s="8">
        <v>2</v>
      </c>
      <c r="C545" s="8">
        <v>131303937</v>
      </c>
      <c r="D545" s="8">
        <v>131303937</v>
      </c>
      <c r="E545" s="8" t="s">
        <v>130</v>
      </c>
      <c r="F545" s="8" t="s">
        <v>3108</v>
      </c>
      <c r="G545" s="8" t="s">
        <v>3109</v>
      </c>
      <c r="H545" s="8" t="s">
        <v>1043</v>
      </c>
      <c r="I545" s="66" t="s">
        <v>3949</v>
      </c>
      <c r="J545" s="66" t="s">
        <v>40</v>
      </c>
      <c r="K545" s="66" t="s">
        <v>533</v>
      </c>
      <c r="L545" s="66" t="s">
        <v>4305</v>
      </c>
      <c r="M545" s="66" t="s">
        <v>3929</v>
      </c>
      <c r="N545" s="66" t="s">
        <v>3147</v>
      </c>
      <c r="O545" s="8" t="s">
        <v>4321</v>
      </c>
      <c r="P545" s="8" t="s">
        <v>40</v>
      </c>
      <c r="Q545" s="8">
        <v>-1</v>
      </c>
      <c r="R545" s="8" t="s">
        <v>40</v>
      </c>
      <c r="S545" s="8" t="s">
        <v>40</v>
      </c>
      <c r="T545" s="8" t="s">
        <v>40</v>
      </c>
      <c r="U545" s="67">
        <v>0.185</v>
      </c>
      <c r="V545" s="4">
        <v>1</v>
      </c>
      <c r="W545" s="4">
        <v>3422</v>
      </c>
      <c r="X545" s="67">
        <v>0</v>
      </c>
      <c r="Y545" s="67">
        <v>0.2</v>
      </c>
      <c r="Z545" s="4">
        <v>1</v>
      </c>
      <c r="AA545" s="4">
        <v>2593</v>
      </c>
      <c r="AB545" s="67">
        <v>0</v>
      </c>
      <c r="AC545" s="4">
        <v>0.489149</v>
      </c>
      <c r="AD545" s="4">
        <v>7.3479999999999999</v>
      </c>
    </row>
    <row r="546" spans="1:30" x14ac:dyDescent="0.2">
      <c r="A546" s="8" t="s">
        <v>782</v>
      </c>
      <c r="B546" s="8">
        <v>2</v>
      </c>
      <c r="C546" s="8">
        <v>131303938</v>
      </c>
      <c r="D546" s="8">
        <v>131303938</v>
      </c>
      <c r="E546" s="8" t="s">
        <v>121</v>
      </c>
      <c r="F546" s="8" t="s">
        <v>3101</v>
      </c>
      <c r="G546" s="8" t="s">
        <v>3102</v>
      </c>
      <c r="H546" s="8" t="s">
        <v>1043</v>
      </c>
      <c r="I546" s="66" t="s">
        <v>3949</v>
      </c>
      <c r="J546" s="66" t="s">
        <v>40</v>
      </c>
      <c r="K546" s="66" t="s">
        <v>3709</v>
      </c>
      <c r="L546" s="66" t="s">
        <v>4497</v>
      </c>
      <c r="M546" s="66" t="s">
        <v>4467</v>
      </c>
      <c r="N546" s="66" t="s">
        <v>3295</v>
      </c>
      <c r="O546" s="8" t="s">
        <v>3296</v>
      </c>
      <c r="P546" s="8" t="s">
        <v>40</v>
      </c>
      <c r="Q546" s="8">
        <v>-1</v>
      </c>
      <c r="R546" s="8" t="s">
        <v>40</v>
      </c>
      <c r="S546" s="8" t="s">
        <v>40</v>
      </c>
      <c r="T546" s="8" t="s">
        <v>40</v>
      </c>
      <c r="U546" s="67">
        <v>0.22700000000000001</v>
      </c>
      <c r="V546" s="4">
        <v>1</v>
      </c>
      <c r="W546" s="4">
        <v>3422</v>
      </c>
      <c r="X546" s="67">
        <v>0</v>
      </c>
      <c r="Y546" s="67">
        <v>0.111</v>
      </c>
      <c r="Z546" s="4">
        <v>1</v>
      </c>
      <c r="AA546" s="4">
        <v>2593</v>
      </c>
      <c r="AB546" s="67">
        <v>0</v>
      </c>
      <c r="AC546" s="4">
        <v>-0.28543299999999999</v>
      </c>
      <c r="AD546" s="4">
        <v>0.71699999999999997</v>
      </c>
    </row>
    <row r="547" spans="1:30" x14ac:dyDescent="0.2">
      <c r="A547" s="8" t="s">
        <v>782</v>
      </c>
      <c r="B547" s="8">
        <v>2</v>
      </c>
      <c r="C547" s="8">
        <v>131350455</v>
      </c>
      <c r="D547" s="8">
        <v>131350455</v>
      </c>
      <c r="E547" s="8" t="s">
        <v>121</v>
      </c>
      <c r="F547" s="8" t="s">
        <v>3108</v>
      </c>
      <c r="G547" s="8" t="s">
        <v>3109</v>
      </c>
      <c r="H547" s="8" t="s">
        <v>94</v>
      </c>
      <c r="I547" s="66" t="s">
        <v>217</v>
      </c>
      <c r="J547" s="66" t="s">
        <v>40</v>
      </c>
      <c r="K547" s="66" t="s">
        <v>4498</v>
      </c>
      <c r="L547" s="66" t="s">
        <v>4499</v>
      </c>
      <c r="M547" s="66" t="s">
        <v>3709</v>
      </c>
      <c r="N547" s="66" t="s">
        <v>3580</v>
      </c>
      <c r="O547" s="8" t="s">
        <v>4488</v>
      </c>
      <c r="P547" s="8" t="s">
        <v>40</v>
      </c>
      <c r="Q547" s="8">
        <v>-1</v>
      </c>
      <c r="R547" s="8" t="s">
        <v>40</v>
      </c>
      <c r="S547" s="8" t="s">
        <v>40</v>
      </c>
      <c r="T547" s="8" t="s">
        <v>40</v>
      </c>
      <c r="U547" s="67">
        <v>0.23200000000000001</v>
      </c>
      <c r="V547" s="4">
        <v>1</v>
      </c>
      <c r="W547" s="4">
        <v>3430</v>
      </c>
      <c r="X547" s="67">
        <v>0</v>
      </c>
      <c r="Y547" s="67">
        <v>6.0999999999999999E-2</v>
      </c>
      <c r="Z547" s="4">
        <v>1</v>
      </c>
      <c r="AA547" s="4">
        <v>2600</v>
      </c>
      <c r="AB547" s="67">
        <v>0</v>
      </c>
      <c r="AC547" s="4">
        <v>2.641073</v>
      </c>
      <c r="AD547" s="4">
        <v>20.5</v>
      </c>
    </row>
    <row r="548" spans="1:30" x14ac:dyDescent="0.2">
      <c r="A548" s="8" t="s">
        <v>782</v>
      </c>
      <c r="B548" s="8">
        <v>2</v>
      </c>
      <c r="C548" s="8">
        <v>131350456</v>
      </c>
      <c r="D548" s="8">
        <v>131350456</v>
      </c>
      <c r="E548" s="8" t="s">
        <v>121</v>
      </c>
      <c r="F548" s="8" t="s">
        <v>3101</v>
      </c>
      <c r="G548" s="8" t="s">
        <v>3102</v>
      </c>
      <c r="H548" s="8" t="s">
        <v>94</v>
      </c>
      <c r="I548" s="66" t="s">
        <v>217</v>
      </c>
      <c r="J548" s="66" t="s">
        <v>40</v>
      </c>
      <c r="K548" s="66" t="s">
        <v>3389</v>
      </c>
      <c r="L548" s="66" t="s">
        <v>4500</v>
      </c>
      <c r="M548" s="66" t="s">
        <v>3534</v>
      </c>
      <c r="N548" s="66" t="s">
        <v>3174</v>
      </c>
      <c r="O548" s="8" t="s">
        <v>3260</v>
      </c>
      <c r="P548" s="8" t="s">
        <v>40</v>
      </c>
      <c r="Q548" s="8">
        <v>-1</v>
      </c>
      <c r="R548" s="8" t="s">
        <v>40</v>
      </c>
      <c r="S548" s="8" t="s">
        <v>40</v>
      </c>
      <c r="T548" s="8" t="s">
        <v>40</v>
      </c>
      <c r="U548" s="67">
        <v>0.24099999999999999</v>
      </c>
      <c r="V548" s="4">
        <v>2</v>
      </c>
      <c r="W548" s="4">
        <v>3430</v>
      </c>
      <c r="X548" s="67">
        <v>1E-3</v>
      </c>
      <c r="Y548" s="67">
        <v>0.28599999999999998</v>
      </c>
      <c r="Z548" s="4">
        <v>4</v>
      </c>
      <c r="AA548" s="4">
        <v>2600</v>
      </c>
      <c r="AB548" s="67">
        <v>2E-3</v>
      </c>
      <c r="AC548" s="4">
        <v>-0.28273399999999999</v>
      </c>
      <c r="AD548" s="4">
        <v>0.72699999999999998</v>
      </c>
    </row>
    <row r="549" spans="1:30" x14ac:dyDescent="0.2">
      <c r="A549" s="8" t="s">
        <v>782</v>
      </c>
      <c r="B549" s="8">
        <v>2</v>
      </c>
      <c r="C549" s="8">
        <v>131350467</v>
      </c>
      <c r="D549" s="8">
        <v>131350467</v>
      </c>
      <c r="E549" s="8" t="s">
        <v>123</v>
      </c>
      <c r="F549" s="8" t="s">
        <v>3108</v>
      </c>
      <c r="G549" s="8" t="s">
        <v>3109</v>
      </c>
      <c r="H549" s="8" t="s">
        <v>94</v>
      </c>
      <c r="I549" s="66" t="s">
        <v>217</v>
      </c>
      <c r="J549" s="66" t="s">
        <v>40</v>
      </c>
      <c r="K549" s="66" t="s">
        <v>3515</v>
      </c>
      <c r="L549" s="66" t="s">
        <v>3596</v>
      </c>
      <c r="M549" s="66" t="s">
        <v>4001</v>
      </c>
      <c r="N549" s="66" t="s">
        <v>3271</v>
      </c>
      <c r="O549" s="8" t="s">
        <v>4501</v>
      </c>
      <c r="P549" s="8" t="s">
        <v>4502</v>
      </c>
      <c r="Q549" s="8">
        <v>-1</v>
      </c>
      <c r="R549" s="8" t="s">
        <v>40</v>
      </c>
      <c r="S549" s="8" t="s">
        <v>40</v>
      </c>
      <c r="T549" s="8" t="s">
        <v>40</v>
      </c>
      <c r="U549" s="67">
        <v>0.26400000000000001</v>
      </c>
      <c r="V549" s="4">
        <v>1</v>
      </c>
      <c r="W549" s="4">
        <v>3430</v>
      </c>
      <c r="X549" s="67">
        <v>0</v>
      </c>
      <c r="Y549" s="67">
        <v>0</v>
      </c>
      <c r="Z549" s="4">
        <v>0</v>
      </c>
      <c r="AA549" s="4">
        <v>2600</v>
      </c>
      <c r="AB549" s="67">
        <v>0</v>
      </c>
      <c r="AC549" s="4">
        <v>-0.59701199999999999</v>
      </c>
      <c r="AD549" s="4">
        <v>0.127</v>
      </c>
    </row>
    <row r="550" spans="1:30" x14ac:dyDescent="0.2">
      <c r="A550" s="8" t="s">
        <v>782</v>
      </c>
      <c r="B550" s="8">
        <v>2</v>
      </c>
      <c r="C550" s="8">
        <v>131350472</v>
      </c>
      <c r="D550" s="8">
        <v>131350472</v>
      </c>
      <c r="E550" s="8" t="s">
        <v>123</v>
      </c>
      <c r="F550" s="8" t="s">
        <v>3108</v>
      </c>
      <c r="G550" s="8" t="s">
        <v>3109</v>
      </c>
      <c r="H550" s="8" t="s">
        <v>94</v>
      </c>
      <c r="I550" s="66" t="s">
        <v>217</v>
      </c>
      <c r="J550" s="66" t="s">
        <v>40</v>
      </c>
      <c r="K550" s="66" t="s">
        <v>4503</v>
      </c>
      <c r="L550" s="66" t="s">
        <v>4504</v>
      </c>
      <c r="M550" s="66" t="s">
        <v>3542</v>
      </c>
      <c r="N550" s="66" t="s">
        <v>3131</v>
      </c>
      <c r="O550" s="8" t="s">
        <v>4505</v>
      </c>
      <c r="P550" s="8" t="s">
        <v>4506</v>
      </c>
      <c r="Q550" s="8">
        <v>-1</v>
      </c>
      <c r="R550" s="8" t="s">
        <v>40</v>
      </c>
      <c r="S550" s="8" t="s">
        <v>40</v>
      </c>
      <c r="T550" s="8" t="s">
        <v>40</v>
      </c>
      <c r="U550" s="67">
        <v>0.26100000000000001</v>
      </c>
      <c r="V550" s="4">
        <v>8</v>
      </c>
      <c r="W550" s="4">
        <v>3430</v>
      </c>
      <c r="X550" s="67">
        <v>2E-3</v>
      </c>
      <c r="Y550" s="67">
        <v>0.309</v>
      </c>
      <c r="Z550" s="4">
        <v>6</v>
      </c>
      <c r="AA550" s="4">
        <v>2601</v>
      </c>
      <c r="AB550" s="67">
        <v>2E-3</v>
      </c>
      <c r="AC550" s="4">
        <v>-0.504861</v>
      </c>
      <c r="AD550" s="4">
        <v>0.214</v>
      </c>
    </row>
    <row r="551" spans="1:30" x14ac:dyDescent="0.2">
      <c r="A551" s="8" t="s">
        <v>782</v>
      </c>
      <c r="B551" s="8">
        <v>2</v>
      </c>
      <c r="C551" s="8">
        <v>131350482</v>
      </c>
      <c r="D551" s="8">
        <v>131350482</v>
      </c>
      <c r="E551" s="8" t="s">
        <v>127</v>
      </c>
      <c r="F551" s="8" t="s">
        <v>3108</v>
      </c>
      <c r="G551" s="8" t="s">
        <v>3109</v>
      </c>
      <c r="H551" s="8" t="s">
        <v>94</v>
      </c>
      <c r="I551" s="66" t="s">
        <v>217</v>
      </c>
      <c r="J551" s="66" t="s">
        <v>40</v>
      </c>
      <c r="K551" s="66" t="s">
        <v>4507</v>
      </c>
      <c r="L551" s="66" t="s">
        <v>4099</v>
      </c>
      <c r="M551" s="66" t="s">
        <v>3659</v>
      </c>
      <c r="N551" s="66" t="s">
        <v>3473</v>
      </c>
      <c r="O551" s="8" t="s">
        <v>3474</v>
      </c>
      <c r="P551" s="8" t="s">
        <v>40</v>
      </c>
      <c r="Q551" s="8">
        <v>-1</v>
      </c>
      <c r="R551" s="8" t="s">
        <v>40</v>
      </c>
      <c r="S551" s="8" t="s">
        <v>40</v>
      </c>
      <c r="T551" s="8" t="s">
        <v>40</v>
      </c>
      <c r="U551" s="67">
        <v>0.27700000000000002</v>
      </c>
      <c r="V551" s="4">
        <v>2</v>
      </c>
      <c r="W551" s="4">
        <v>3430</v>
      </c>
      <c r="X551" s="67">
        <v>1E-3</v>
      </c>
      <c r="Y551" s="67">
        <v>0.23300000000000001</v>
      </c>
      <c r="Z551" s="4">
        <v>2</v>
      </c>
      <c r="AA551" s="4">
        <v>2601</v>
      </c>
      <c r="AB551" s="67">
        <v>1E-3</v>
      </c>
      <c r="AC551" s="4">
        <v>-2.9891000000000001E-2</v>
      </c>
      <c r="AD551" s="4">
        <v>2.3079999999999998</v>
      </c>
    </row>
    <row r="552" spans="1:30" x14ac:dyDescent="0.2">
      <c r="A552" s="8" t="s">
        <v>782</v>
      </c>
      <c r="B552" s="8">
        <v>2</v>
      </c>
      <c r="C552" s="8">
        <v>131350483</v>
      </c>
      <c r="D552" s="8">
        <v>131350483</v>
      </c>
      <c r="E552" s="8" t="s">
        <v>121</v>
      </c>
      <c r="F552" s="8" t="s">
        <v>3101</v>
      </c>
      <c r="G552" s="8" t="s">
        <v>3102</v>
      </c>
      <c r="H552" s="8" t="s">
        <v>94</v>
      </c>
      <c r="I552" s="66" t="s">
        <v>217</v>
      </c>
      <c r="J552" s="66" t="s">
        <v>40</v>
      </c>
      <c r="K552" s="66" t="s">
        <v>4508</v>
      </c>
      <c r="L552" s="66" t="s">
        <v>4509</v>
      </c>
      <c r="M552" s="66" t="s">
        <v>3982</v>
      </c>
      <c r="N552" s="66" t="s">
        <v>3165</v>
      </c>
      <c r="O552" s="8" t="s">
        <v>3400</v>
      </c>
      <c r="P552" s="8" t="s">
        <v>40</v>
      </c>
      <c r="Q552" s="8">
        <v>-1</v>
      </c>
      <c r="R552" s="8" t="s">
        <v>40</v>
      </c>
      <c r="S552" s="8" t="s">
        <v>40</v>
      </c>
      <c r="T552" s="8" t="s">
        <v>40</v>
      </c>
      <c r="U552" s="67">
        <v>0</v>
      </c>
      <c r="V552" s="4">
        <v>0</v>
      </c>
      <c r="W552" s="4">
        <v>3430</v>
      </c>
      <c r="X552" s="67">
        <v>0</v>
      </c>
      <c r="Y552" s="67">
        <v>0.27700000000000002</v>
      </c>
      <c r="Z552" s="4">
        <v>1</v>
      </c>
      <c r="AA552" s="4">
        <v>2601</v>
      </c>
      <c r="AB552" s="67">
        <v>0</v>
      </c>
      <c r="AC552" s="4">
        <v>-0.62004000000000004</v>
      </c>
      <c r="AD552" s="4">
        <v>0.112</v>
      </c>
    </row>
    <row r="553" spans="1:30" x14ac:dyDescent="0.2">
      <c r="A553" s="8" t="s">
        <v>782</v>
      </c>
      <c r="B553" s="8">
        <v>2</v>
      </c>
      <c r="C553" s="8">
        <v>131350491</v>
      </c>
      <c r="D553" s="8">
        <v>131350491</v>
      </c>
      <c r="E553" s="8" t="s">
        <v>121</v>
      </c>
      <c r="F553" s="8" t="s">
        <v>3108</v>
      </c>
      <c r="G553" s="8" t="s">
        <v>3109</v>
      </c>
      <c r="H553" s="8" t="s">
        <v>94</v>
      </c>
      <c r="I553" s="66" t="s">
        <v>217</v>
      </c>
      <c r="J553" s="66" t="s">
        <v>40</v>
      </c>
      <c r="K553" s="66" t="s">
        <v>4510</v>
      </c>
      <c r="L553" s="66" t="s">
        <v>3812</v>
      </c>
      <c r="M553" s="66" t="s">
        <v>3811</v>
      </c>
      <c r="N553" s="66" t="s">
        <v>3177</v>
      </c>
      <c r="O553" s="8" t="s">
        <v>3178</v>
      </c>
      <c r="P553" s="8" t="s">
        <v>40</v>
      </c>
      <c r="Q553" s="8">
        <v>-1</v>
      </c>
      <c r="R553" s="8" t="s">
        <v>40</v>
      </c>
      <c r="S553" s="8" t="s">
        <v>40</v>
      </c>
      <c r="T553" s="8" t="s">
        <v>40</v>
      </c>
      <c r="U553" s="67">
        <v>0.19700000000000001</v>
      </c>
      <c r="V553" s="4">
        <v>1</v>
      </c>
      <c r="W553" s="4">
        <v>3430</v>
      </c>
      <c r="X553" s="67">
        <v>0</v>
      </c>
      <c r="Y553" s="67">
        <v>0</v>
      </c>
      <c r="Z553" s="4">
        <v>0</v>
      </c>
      <c r="AA553" s="4">
        <v>2601</v>
      </c>
      <c r="AB553" s="67">
        <v>0</v>
      </c>
      <c r="AC553" s="4">
        <v>2.391197</v>
      </c>
      <c r="AD553" s="4">
        <v>18.760000000000002</v>
      </c>
    </row>
    <row r="554" spans="1:30" x14ac:dyDescent="0.2">
      <c r="A554" s="8" t="s">
        <v>782</v>
      </c>
      <c r="B554" s="8">
        <v>2</v>
      </c>
      <c r="C554" s="8">
        <v>131350494</v>
      </c>
      <c r="D554" s="8">
        <v>131350494</v>
      </c>
      <c r="E554" s="8" t="s">
        <v>130</v>
      </c>
      <c r="F554" s="8" t="s">
        <v>3108</v>
      </c>
      <c r="G554" s="8" t="s">
        <v>3109</v>
      </c>
      <c r="H554" s="8" t="s">
        <v>94</v>
      </c>
      <c r="I554" s="66" t="s">
        <v>217</v>
      </c>
      <c r="J554" s="66" t="s">
        <v>40</v>
      </c>
      <c r="K554" s="66" t="s">
        <v>4511</v>
      </c>
      <c r="L554" s="66" t="s">
        <v>4512</v>
      </c>
      <c r="M554" s="66" t="s">
        <v>3545</v>
      </c>
      <c r="N554" s="66" t="s">
        <v>3141</v>
      </c>
      <c r="O554" s="8" t="s">
        <v>3371</v>
      </c>
      <c r="P554" s="8" t="s">
        <v>4513</v>
      </c>
      <c r="Q554" s="8">
        <v>-1</v>
      </c>
      <c r="R554" s="8" t="s">
        <v>40</v>
      </c>
      <c r="S554" s="8" t="s">
        <v>40</v>
      </c>
      <c r="T554" s="8" t="s">
        <v>40</v>
      </c>
      <c r="U554" s="67">
        <v>0</v>
      </c>
      <c r="V554" s="4">
        <v>0</v>
      </c>
      <c r="W554" s="4">
        <v>3430</v>
      </c>
      <c r="X554" s="67">
        <v>0</v>
      </c>
      <c r="Y554" s="67">
        <v>0.20599999999999999</v>
      </c>
      <c r="Z554" s="4">
        <v>1</v>
      </c>
      <c r="AA554" s="4">
        <v>2601</v>
      </c>
      <c r="AB554" s="67">
        <v>0</v>
      </c>
      <c r="AC554" s="4">
        <v>2.3464939999999999</v>
      </c>
      <c r="AD554" s="4">
        <v>18.47</v>
      </c>
    </row>
    <row r="555" spans="1:30" x14ac:dyDescent="0.2">
      <c r="A555" s="8" t="s">
        <v>782</v>
      </c>
      <c r="B555" s="8">
        <v>2</v>
      </c>
      <c r="C555" s="8">
        <v>131350506</v>
      </c>
      <c r="D555" s="8">
        <v>131350506</v>
      </c>
      <c r="E555" s="8" t="s">
        <v>130</v>
      </c>
      <c r="F555" s="8" t="s">
        <v>3108</v>
      </c>
      <c r="G555" s="8" t="s">
        <v>3109</v>
      </c>
      <c r="H555" s="8" t="s">
        <v>94</v>
      </c>
      <c r="I555" s="66" t="s">
        <v>217</v>
      </c>
      <c r="J555" s="66" t="s">
        <v>40</v>
      </c>
      <c r="K555" s="66" t="s">
        <v>4514</v>
      </c>
      <c r="L555" s="66" t="s">
        <v>506</v>
      </c>
      <c r="M555" s="66" t="s">
        <v>507</v>
      </c>
      <c r="N555" s="66" t="s">
        <v>3244</v>
      </c>
      <c r="O555" s="8" t="s">
        <v>3245</v>
      </c>
      <c r="P555" s="8" t="s">
        <v>40</v>
      </c>
      <c r="Q555" s="8">
        <v>-1</v>
      </c>
      <c r="R555" s="8" t="s">
        <v>40</v>
      </c>
      <c r="S555" s="8" t="s">
        <v>40</v>
      </c>
      <c r="T555" s="8" t="s">
        <v>40</v>
      </c>
      <c r="U555" s="67">
        <v>0.221</v>
      </c>
      <c r="V555" s="4">
        <v>1</v>
      </c>
      <c r="W555" s="4">
        <v>3430</v>
      </c>
      <c r="X555" s="67">
        <v>0</v>
      </c>
      <c r="Y555" s="67">
        <v>0.24399999999999999</v>
      </c>
      <c r="Z555" s="4">
        <v>1</v>
      </c>
      <c r="AA555" s="4">
        <v>2601</v>
      </c>
      <c r="AB555" s="67">
        <v>0</v>
      </c>
      <c r="AC555" s="4">
        <v>0.63715699999999997</v>
      </c>
      <c r="AD555" s="4">
        <v>8.41</v>
      </c>
    </row>
    <row r="556" spans="1:30" x14ac:dyDescent="0.2">
      <c r="A556" s="8" t="s">
        <v>782</v>
      </c>
      <c r="B556" s="8">
        <v>2</v>
      </c>
      <c r="C556" s="8">
        <v>131350507</v>
      </c>
      <c r="D556" s="8">
        <v>131350507</v>
      </c>
      <c r="E556" s="8" t="s">
        <v>123</v>
      </c>
      <c r="F556" s="8" t="s">
        <v>3101</v>
      </c>
      <c r="G556" s="8" t="s">
        <v>3102</v>
      </c>
      <c r="H556" s="8" t="s">
        <v>94</v>
      </c>
      <c r="I556" s="66" t="s">
        <v>217</v>
      </c>
      <c r="J556" s="66" t="s">
        <v>40</v>
      </c>
      <c r="K556" s="66" t="s">
        <v>4515</v>
      </c>
      <c r="L556" s="66" t="s">
        <v>4093</v>
      </c>
      <c r="M556" s="66" t="s">
        <v>4395</v>
      </c>
      <c r="N556" s="66" t="s">
        <v>3107</v>
      </c>
      <c r="O556" s="8" t="s">
        <v>4230</v>
      </c>
      <c r="P556" s="8" t="s">
        <v>4516</v>
      </c>
      <c r="Q556" s="8">
        <v>-1</v>
      </c>
      <c r="R556" s="8" t="s">
        <v>40</v>
      </c>
      <c r="S556" s="8" t="s">
        <v>40</v>
      </c>
      <c r="T556" s="8" t="s">
        <v>40</v>
      </c>
      <c r="U556" s="67">
        <v>0.254</v>
      </c>
      <c r="V556" s="4">
        <v>14</v>
      </c>
      <c r="W556" s="4">
        <v>3430</v>
      </c>
      <c r="X556" s="67">
        <v>4.0000000000000001E-3</v>
      </c>
      <c r="Y556" s="67">
        <v>0.27600000000000002</v>
      </c>
      <c r="Z556" s="4">
        <v>5</v>
      </c>
      <c r="AA556" s="4">
        <v>2601</v>
      </c>
      <c r="AB556" s="67">
        <v>2E-3</v>
      </c>
      <c r="AC556" s="4">
        <v>-2.1649999999999998E-3</v>
      </c>
      <c r="AD556" s="4">
        <v>2.5649999999999999</v>
      </c>
    </row>
    <row r="557" spans="1:30" x14ac:dyDescent="0.2">
      <c r="A557" s="8" t="s">
        <v>782</v>
      </c>
      <c r="B557" s="8">
        <v>2</v>
      </c>
      <c r="C557" s="8">
        <v>131350513</v>
      </c>
      <c r="D557" s="8">
        <v>131350513</v>
      </c>
      <c r="E557" s="8" t="s">
        <v>123</v>
      </c>
      <c r="F557" s="8" t="s">
        <v>3101</v>
      </c>
      <c r="G557" s="8" t="s">
        <v>3102</v>
      </c>
      <c r="H557" s="8" t="s">
        <v>94</v>
      </c>
      <c r="I557" s="66" t="s">
        <v>217</v>
      </c>
      <c r="J557" s="66" t="s">
        <v>40</v>
      </c>
      <c r="K557" s="66" t="s">
        <v>4517</v>
      </c>
      <c r="L557" s="66" t="s">
        <v>4088</v>
      </c>
      <c r="M557" s="66" t="s">
        <v>3995</v>
      </c>
      <c r="N557" s="66" t="s">
        <v>3118</v>
      </c>
      <c r="O557" s="8" t="s">
        <v>4518</v>
      </c>
      <c r="P557" s="8" t="s">
        <v>40</v>
      </c>
      <c r="Q557" s="8">
        <v>-1</v>
      </c>
      <c r="R557" s="8" t="s">
        <v>40</v>
      </c>
      <c r="S557" s="8" t="s">
        <v>40</v>
      </c>
      <c r="T557" s="8" t="s">
        <v>40</v>
      </c>
      <c r="U557" s="67">
        <v>0.22800000000000001</v>
      </c>
      <c r="V557" s="4">
        <v>4</v>
      </c>
      <c r="W557" s="4">
        <v>3332</v>
      </c>
      <c r="X557" s="67">
        <v>1E-3</v>
      </c>
      <c r="Y557" s="67">
        <v>0.27400000000000002</v>
      </c>
      <c r="Z557" s="4">
        <v>6</v>
      </c>
      <c r="AA557" s="4">
        <v>2338</v>
      </c>
      <c r="AB557" s="67">
        <v>3.0000000000000001E-3</v>
      </c>
      <c r="AC557" s="4">
        <v>-1.1594150000000001</v>
      </c>
      <c r="AD557" s="4">
        <v>8.0000000000000002E-3</v>
      </c>
    </row>
    <row r="558" spans="1:30" x14ac:dyDescent="0.2">
      <c r="A558" s="8" t="s">
        <v>782</v>
      </c>
      <c r="B558" s="8">
        <v>2</v>
      </c>
      <c r="C558" s="8">
        <v>131350516</v>
      </c>
      <c r="D558" s="8">
        <v>131350516</v>
      </c>
      <c r="E558" s="8" t="s">
        <v>127</v>
      </c>
      <c r="F558" s="8" t="s">
        <v>3101</v>
      </c>
      <c r="G558" s="8" t="s">
        <v>3102</v>
      </c>
      <c r="H558" s="8" t="s">
        <v>94</v>
      </c>
      <c r="I558" s="66" t="s">
        <v>217</v>
      </c>
      <c r="J558" s="66" t="s">
        <v>40</v>
      </c>
      <c r="K558" s="66" t="s">
        <v>3402</v>
      </c>
      <c r="L558" s="66" t="s">
        <v>4519</v>
      </c>
      <c r="M558" s="66" t="s">
        <v>3662</v>
      </c>
      <c r="N558" s="66" t="s">
        <v>3126</v>
      </c>
      <c r="O558" s="8" t="s">
        <v>3183</v>
      </c>
      <c r="P558" s="8" t="s">
        <v>4520</v>
      </c>
      <c r="Q558" s="8">
        <v>-1</v>
      </c>
      <c r="R558" s="8" t="s">
        <v>40</v>
      </c>
      <c r="S558" s="8" t="s">
        <v>40</v>
      </c>
      <c r="T558" s="8" t="s">
        <v>40</v>
      </c>
      <c r="U558" s="67">
        <v>0.255</v>
      </c>
      <c r="V558" s="4">
        <v>43</v>
      </c>
      <c r="W558" s="4">
        <v>3332</v>
      </c>
      <c r="X558" s="67">
        <v>1.2999999999999999E-2</v>
      </c>
      <c r="Y558" s="67">
        <v>0.23400000000000001</v>
      </c>
      <c r="Z558" s="4">
        <v>19</v>
      </c>
      <c r="AA558" s="4">
        <v>2338</v>
      </c>
      <c r="AB558" s="67">
        <v>8.0000000000000002E-3</v>
      </c>
      <c r="AC558" s="4">
        <v>-1.009158</v>
      </c>
      <c r="AD558" s="4">
        <v>1.4999999999999999E-2</v>
      </c>
    </row>
    <row r="559" spans="1:30" x14ac:dyDescent="0.2">
      <c r="A559" s="8" t="s">
        <v>782</v>
      </c>
      <c r="B559" s="8">
        <v>2</v>
      </c>
      <c r="C559" s="8">
        <v>131350522</v>
      </c>
      <c r="D559" s="8">
        <v>131350522</v>
      </c>
      <c r="E559" s="8" t="s">
        <v>121</v>
      </c>
      <c r="F559" s="8" t="s">
        <v>3101</v>
      </c>
      <c r="G559" s="8" t="s">
        <v>3102</v>
      </c>
      <c r="H559" s="8" t="s">
        <v>94</v>
      </c>
      <c r="I559" s="66" t="s">
        <v>217</v>
      </c>
      <c r="J559" s="66" t="s">
        <v>40</v>
      </c>
      <c r="K559" s="66" t="s">
        <v>4521</v>
      </c>
      <c r="L559" s="66" t="s">
        <v>4522</v>
      </c>
      <c r="M559" s="66" t="s">
        <v>3668</v>
      </c>
      <c r="N559" s="66" t="s">
        <v>3174</v>
      </c>
      <c r="O559" s="8" t="s">
        <v>4523</v>
      </c>
      <c r="P559" s="8" t="s">
        <v>4524</v>
      </c>
      <c r="Q559" s="8">
        <v>-1</v>
      </c>
      <c r="R559" s="8" t="s">
        <v>40</v>
      </c>
      <c r="S559" s="8" t="s">
        <v>40</v>
      </c>
      <c r="T559" s="8" t="s">
        <v>40</v>
      </c>
      <c r="U559" s="67">
        <v>0.29599999999999999</v>
      </c>
      <c r="V559" s="4">
        <v>4</v>
      </c>
      <c r="W559" s="4">
        <v>3332</v>
      </c>
      <c r="X559" s="67">
        <v>1E-3</v>
      </c>
      <c r="Y559" s="67">
        <v>0.27500000000000002</v>
      </c>
      <c r="Z559" s="4">
        <v>5</v>
      </c>
      <c r="AA559" s="4">
        <v>2338</v>
      </c>
      <c r="AB559" s="67">
        <v>2E-3</v>
      </c>
      <c r="AC559" s="4">
        <v>0.25047599999999998</v>
      </c>
      <c r="AD559" s="4">
        <v>5.202</v>
      </c>
    </row>
    <row r="560" spans="1:30" x14ac:dyDescent="0.2">
      <c r="A560" s="8" t="s">
        <v>782</v>
      </c>
      <c r="B560" s="8">
        <v>2</v>
      </c>
      <c r="C560" s="8">
        <v>131350523</v>
      </c>
      <c r="D560" s="8">
        <v>131350523</v>
      </c>
      <c r="E560" s="8" t="s">
        <v>127</v>
      </c>
      <c r="F560" s="8" t="s">
        <v>3108</v>
      </c>
      <c r="G560" s="8" t="s">
        <v>3109</v>
      </c>
      <c r="H560" s="8" t="s">
        <v>94</v>
      </c>
      <c r="I560" s="66" t="s">
        <v>217</v>
      </c>
      <c r="J560" s="66" t="s">
        <v>40</v>
      </c>
      <c r="K560" s="66" t="s">
        <v>3405</v>
      </c>
      <c r="L560" s="66" t="s">
        <v>4525</v>
      </c>
      <c r="M560" s="66" t="s">
        <v>3668</v>
      </c>
      <c r="N560" s="66" t="s">
        <v>4436</v>
      </c>
      <c r="O560" s="8" t="s">
        <v>4437</v>
      </c>
      <c r="P560" s="8" t="s">
        <v>40</v>
      </c>
      <c r="Q560" s="8">
        <v>-1</v>
      </c>
      <c r="R560" s="8" t="s">
        <v>40</v>
      </c>
      <c r="S560" s="8" t="s">
        <v>40</v>
      </c>
      <c r="T560" s="8" t="s">
        <v>40</v>
      </c>
      <c r="U560" s="67">
        <v>0.27600000000000002</v>
      </c>
      <c r="V560" s="4">
        <v>1</v>
      </c>
      <c r="W560" s="4">
        <v>3332</v>
      </c>
      <c r="X560" s="67">
        <v>0</v>
      </c>
      <c r="Y560" s="67">
        <v>0</v>
      </c>
      <c r="Z560" s="4">
        <v>0</v>
      </c>
      <c r="AA560" s="4">
        <v>2338</v>
      </c>
      <c r="AB560" s="67">
        <v>0</v>
      </c>
      <c r="AC560" s="4">
        <v>0.44992199999999999</v>
      </c>
      <c r="AD560" s="4">
        <v>7.0359999999999996</v>
      </c>
    </row>
    <row r="561" spans="1:30" x14ac:dyDescent="0.2">
      <c r="A561" s="8" t="s">
        <v>782</v>
      </c>
      <c r="B561" s="8">
        <v>2</v>
      </c>
      <c r="C561" s="8">
        <v>131350534</v>
      </c>
      <c r="D561" s="8">
        <v>131350534</v>
      </c>
      <c r="E561" s="8" t="s">
        <v>130</v>
      </c>
      <c r="F561" s="8" t="s">
        <v>3101</v>
      </c>
      <c r="G561" s="8" t="s">
        <v>3102</v>
      </c>
      <c r="H561" s="8" t="s">
        <v>94</v>
      </c>
      <c r="I561" s="66" t="s">
        <v>217</v>
      </c>
      <c r="J561" s="66" t="s">
        <v>40</v>
      </c>
      <c r="K561" s="66" t="s">
        <v>4526</v>
      </c>
      <c r="L561" s="66" t="s">
        <v>3561</v>
      </c>
      <c r="M561" s="66" t="s">
        <v>3562</v>
      </c>
      <c r="N561" s="66" t="s">
        <v>3165</v>
      </c>
      <c r="O561" s="8" t="s">
        <v>3691</v>
      </c>
      <c r="P561" s="8" t="s">
        <v>4527</v>
      </c>
      <c r="Q561" s="8">
        <v>-1</v>
      </c>
      <c r="R561" s="8" t="s">
        <v>40</v>
      </c>
      <c r="S561" s="8" t="s">
        <v>40</v>
      </c>
      <c r="T561" s="8" t="s">
        <v>40</v>
      </c>
      <c r="U561" s="67">
        <v>0.33400000000000002</v>
      </c>
      <c r="V561" s="4">
        <v>75</v>
      </c>
      <c r="W561" s="4">
        <v>3332</v>
      </c>
      <c r="X561" s="67">
        <v>2.3E-2</v>
      </c>
      <c r="Y561" s="67">
        <v>0.34100000000000003</v>
      </c>
      <c r="Z561" s="4">
        <v>45</v>
      </c>
      <c r="AA561" s="4">
        <v>2338</v>
      </c>
      <c r="AB561" s="67">
        <v>1.9E-2</v>
      </c>
      <c r="AC561" s="4">
        <v>-0.54124700000000003</v>
      </c>
      <c r="AD561" s="4">
        <v>0.17399999999999999</v>
      </c>
    </row>
    <row r="562" spans="1:30" x14ac:dyDescent="0.2">
      <c r="A562" s="8" t="s">
        <v>782</v>
      </c>
      <c r="B562" s="8">
        <v>2</v>
      </c>
      <c r="C562" s="8">
        <v>131350544</v>
      </c>
      <c r="D562" s="8">
        <v>131350544</v>
      </c>
      <c r="E562" s="8" t="s">
        <v>121</v>
      </c>
      <c r="F562" s="8" t="s">
        <v>3108</v>
      </c>
      <c r="G562" s="8" t="s">
        <v>3109</v>
      </c>
      <c r="H562" s="8" t="s">
        <v>94</v>
      </c>
      <c r="I562" s="66" t="s">
        <v>217</v>
      </c>
      <c r="J562" s="66" t="s">
        <v>40</v>
      </c>
      <c r="K562" s="66" t="s">
        <v>4528</v>
      </c>
      <c r="L562" s="66" t="s">
        <v>4078</v>
      </c>
      <c r="M562" s="66" t="s">
        <v>3565</v>
      </c>
      <c r="N562" s="66" t="s">
        <v>3309</v>
      </c>
      <c r="O562" s="8" t="s">
        <v>3310</v>
      </c>
      <c r="P562" s="8" t="s">
        <v>4529</v>
      </c>
      <c r="Q562" s="8">
        <v>-1</v>
      </c>
      <c r="R562" s="8" t="s">
        <v>40</v>
      </c>
      <c r="S562" s="8" t="s">
        <v>40</v>
      </c>
      <c r="T562" s="8" t="s">
        <v>40</v>
      </c>
      <c r="U562" s="67">
        <v>0.23400000000000001</v>
      </c>
      <c r="V562" s="4">
        <v>1</v>
      </c>
      <c r="W562" s="4">
        <v>3332</v>
      </c>
      <c r="X562" s="67">
        <v>0</v>
      </c>
      <c r="Y562" s="67">
        <v>0.188</v>
      </c>
      <c r="Z562" s="4">
        <v>1</v>
      </c>
      <c r="AA562" s="4">
        <v>2338</v>
      </c>
      <c r="AB562" s="67">
        <v>0</v>
      </c>
      <c r="AC562" s="4">
        <v>-0.36229299999999998</v>
      </c>
      <c r="AD562" s="4">
        <v>0.47599999999999998</v>
      </c>
    </row>
    <row r="563" spans="1:30" x14ac:dyDescent="0.2">
      <c r="A563" s="8" t="s">
        <v>782</v>
      </c>
      <c r="B563" s="8">
        <v>2</v>
      </c>
      <c r="C563" s="8">
        <v>131350570</v>
      </c>
      <c r="D563" s="8">
        <v>131350570</v>
      </c>
      <c r="E563" s="8" t="s">
        <v>130</v>
      </c>
      <c r="F563" s="8" t="s">
        <v>81</v>
      </c>
      <c r="G563" s="8" t="s">
        <v>3469</v>
      </c>
      <c r="H563" s="8" t="s">
        <v>94</v>
      </c>
      <c r="I563" s="66" t="s">
        <v>217</v>
      </c>
      <c r="J563" s="66" t="s">
        <v>40</v>
      </c>
      <c r="K563" s="66" t="s">
        <v>4159</v>
      </c>
      <c r="L563" s="66" t="s">
        <v>3833</v>
      </c>
      <c r="M563" s="66" t="s">
        <v>3834</v>
      </c>
      <c r="N563" s="66" t="s">
        <v>256</v>
      </c>
      <c r="O563" s="8" t="s">
        <v>3554</v>
      </c>
      <c r="P563" s="8" t="s">
        <v>40</v>
      </c>
      <c r="Q563" s="8">
        <v>-1</v>
      </c>
      <c r="R563" s="8" t="s">
        <v>40</v>
      </c>
      <c r="S563" s="8" t="s">
        <v>40</v>
      </c>
      <c r="T563" s="8" t="s">
        <v>40</v>
      </c>
      <c r="U563" s="67">
        <v>0</v>
      </c>
      <c r="V563" s="4">
        <v>0</v>
      </c>
      <c r="W563" s="4">
        <v>3430</v>
      </c>
      <c r="X563" s="67">
        <v>0</v>
      </c>
      <c r="Y563" s="67">
        <v>0.219</v>
      </c>
      <c r="Z563" s="4">
        <v>1</v>
      </c>
      <c r="AA563" s="4">
        <v>2604</v>
      </c>
      <c r="AB563" s="67">
        <v>0</v>
      </c>
      <c r="AC563" s="4">
        <v>7.5806699999999996</v>
      </c>
      <c r="AD563" s="4">
        <v>34</v>
      </c>
    </row>
    <row r="564" spans="1:30" x14ac:dyDescent="0.2">
      <c r="A564" s="8" t="s">
        <v>782</v>
      </c>
      <c r="B564" s="8">
        <v>2</v>
      </c>
      <c r="C564" s="8">
        <v>131350599</v>
      </c>
      <c r="D564" s="8">
        <v>131350601</v>
      </c>
      <c r="E564" s="8" t="s">
        <v>3701</v>
      </c>
      <c r="F564" s="8" t="s">
        <v>80</v>
      </c>
      <c r="G564" s="8" t="s">
        <v>3469</v>
      </c>
      <c r="H564" s="8" t="s">
        <v>94</v>
      </c>
      <c r="I564" s="66" t="s">
        <v>217</v>
      </c>
      <c r="J564" s="66" t="s">
        <v>40</v>
      </c>
      <c r="K564" s="66" t="s">
        <v>4530</v>
      </c>
      <c r="L564" s="66" t="s">
        <v>4531</v>
      </c>
      <c r="M564" s="66" t="s">
        <v>4075</v>
      </c>
      <c r="N564" s="66" t="s">
        <v>4532</v>
      </c>
      <c r="O564" s="8" t="s">
        <v>4533</v>
      </c>
      <c r="P564" s="8" t="s">
        <v>40</v>
      </c>
      <c r="Q564" s="8">
        <v>-1</v>
      </c>
      <c r="R564" s="8" t="s">
        <v>40</v>
      </c>
      <c r="S564" s="8" t="s">
        <v>40</v>
      </c>
      <c r="T564" s="8" t="s">
        <v>40</v>
      </c>
      <c r="U564" s="67">
        <v>0.24099999999999999</v>
      </c>
      <c r="V564" s="4">
        <v>15</v>
      </c>
      <c r="W564" s="4">
        <v>3429</v>
      </c>
      <c r="X564" s="67">
        <v>4.0000000000000001E-3</v>
      </c>
      <c r="Y564" s="67">
        <v>0.246</v>
      </c>
      <c r="Z564" s="4">
        <v>17</v>
      </c>
      <c r="AA564" s="4">
        <v>2603</v>
      </c>
      <c r="AB564" s="67">
        <v>7.0000000000000001E-3</v>
      </c>
      <c r="AC564" s="4">
        <v>2.739744</v>
      </c>
      <c r="AD564" s="4">
        <v>21</v>
      </c>
    </row>
    <row r="565" spans="1:30" x14ac:dyDescent="0.2">
      <c r="A565" s="8" t="s">
        <v>782</v>
      </c>
      <c r="B565" s="8">
        <v>2</v>
      </c>
      <c r="C565" s="8">
        <v>131350603</v>
      </c>
      <c r="D565" s="8">
        <v>131350603</v>
      </c>
      <c r="E565" s="8" t="s">
        <v>130</v>
      </c>
      <c r="F565" s="8" t="s">
        <v>3101</v>
      </c>
      <c r="G565" s="8" t="s">
        <v>3102</v>
      </c>
      <c r="H565" s="8" t="s">
        <v>94</v>
      </c>
      <c r="I565" s="66" t="s">
        <v>217</v>
      </c>
      <c r="J565" s="66" t="s">
        <v>40</v>
      </c>
      <c r="K565" s="66" t="s">
        <v>4534</v>
      </c>
      <c r="L565" s="66" t="s">
        <v>4412</v>
      </c>
      <c r="M565" s="66" t="s">
        <v>4449</v>
      </c>
      <c r="N565" s="66" t="s">
        <v>127</v>
      </c>
      <c r="O565" s="8" t="s">
        <v>3632</v>
      </c>
      <c r="P565" s="8" t="s">
        <v>40</v>
      </c>
      <c r="Q565" s="8">
        <v>-1</v>
      </c>
      <c r="R565" s="8" t="s">
        <v>40</v>
      </c>
      <c r="S565" s="8" t="s">
        <v>40</v>
      </c>
      <c r="T565" s="8" t="s">
        <v>40</v>
      </c>
      <c r="U565" s="67">
        <v>0.27</v>
      </c>
      <c r="V565" s="4">
        <v>4</v>
      </c>
      <c r="W565" s="4">
        <v>3429</v>
      </c>
      <c r="X565" s="67">
        <v>1E-3</v>
      </c>
      <c r="Y565" s="67">
        <v>0.23400000000000001</v>
      </c>
      <c r="Z565" s="4">
        <v>2</v>
      </c>
      <c r="AA565" s="4">
        <v>2603</v>
      </c>
      <c r="AB565" s="67">
        <v>1E-3</v>
      </c>
      <c r="AC565" s="4">
        <v>0.30231599999999997</v>
      </c>
      <c r="AD565" s="4">
        <v>5.7160000000000002</v>
      </c>
    </row>
    <row r="566" spans="1:30" x14ac:dyDescent="0.2">
      <c r="A566" s="8" t="s">
        <v>782</v>
      </c>
      <c r="B566" s="8">
        <v>2</v>
      </c>
      <c r="C566" s="8">
        <v>131350606</v>
      </c>
      <c r="D566" s="8">
        <v>131350606</v>
      </c>
      <c r="E566" s="8" t="s">
        <v>123</v>
      </c>
      <c r="F566" s="8" t="s">
        <v>3101</v>
      </c>
      <c r="G566" s="8" t="s">
        <v>3102</v>
      </c>
      <c r="H566" s="8" t="s">
        <v>94</v>
      </c>
      <c r="I566" s="66" t="s">
        <v>217</v>
      </c>
      <c r="J566" s="66" t="s">
        <v>40</v>
      </c>
      <c r="K566" s="66" t="s">
        <v>4145</v>
      </c>
      <c r="L566" s="66" t="s">
        <v>4418</v>
      </c>
      <c r="M566" s="66" t="s">
        <v>4453</v>
      </c>
      <c r="N566" s="66" t="s">
        <v>121</v>
      </c>
      <c r="O566" s="8" t="s">
        <v>3281</v>
      </c>
      <c r="P566" s="8" t="s">
        <v>40</v>
      </c>
      <c r="Q566" s="8">
        <v>-1</v>
      </c>
      <c r="R566" s="8" t="s">
        <v>40</v>
      </c>
      <c r="S566" s="8" t="s">
        <v>40</v>
      </c>
      <c r="T566" s="8" t="s">
        <v>40</v>
      </c>
      <c r="U566" s="67">
        <v>0.26</v>
      </c>
      <c r="V566" s="4">
        <v>1</v>
      </c>
      <c r="W566" s="4">
        <v>3429</v>
      </c>
      <c r="X566" s="67">
        <v>0</v>
      </c>
      <c r="Y566" s="67">
        <v>0</v>
      </c>
      <c r="Z566" s="4">
        <v>0</v>
      </c>
      <c r="AA566" s="4">
        <v>2603</v>
      </c>
      <c r="AB566" s="67">
        <v>0</v>
      </c>
      <c r="AC566" s="4">
        <v>-4.8306000000000002E-2</v>
      </c>
      <c r="AD566" s="4">
        <v>2.1459999999999999</v>
      </c>
    </row>
    <row r="567" spans="1:30" x14ac:dyDescent="0.2">
      <c r="A567" s="8" t="s">
        <v>782</v>
      </c>
      <c r="B567" s="8">
        <v>2</v>
      </c>
      <c r="C567" s="8">
        <v>131350606</v>
      </c>
      <c r="D567" s="8">
        <v>131350606</v>
      </c>
      <c r="E567" s="8" t="s">
        <v>121</v>
      </c>
      <c r="F567" s="8" t="s">
        <v>3101</v>
      </c>
      <c r="G567" s="8" t="s">
        <v>3102</v>
      </c>
      <c r="H567" s="8" t="s">
        <v>94</v>
      </c>
      <c r="I567" s="66" t="s">
        <v>217</v>
      </c>
      <c r="J567" s="66" t="s">
        <v>40</v>
      </c>
      <c r="K567" s="66" t="s">
        <v>4145</v>
      </c>
      <c r="L567" s="66" t="s">
        <v>4418</v>
      </c>
      <c r="M567" s="66" t="s">
        <v>4453</v>
      </c>
      <c r="N567" s="66" t="s">
        <v>121</v>
      </c>
      <c r="O567" s="8" t="s">
        <v>4466</v>
      </c>
      <c r="P567" s="8" t="s">
        <v>40</v>
      </c>
      <c r="Q567" s="8">
        <v>-1</v>
      </c>
      <c r="R567" s="8" t="s">
        <v>40</v>
      </c>
      <c r="S567" s="8" t="s">
        <v>40</v>
      </c>
      <c r="T567" s="8" t="s">
        <v>40</v>
      </c>
      <c r="U567" s="67">
        <v>0.25600000000000001</v>
      </c>
      <c r="V567" s="4">
        <v>4</v>
      </c>
      <c r="W567" s="4">
        <v>3429</v>
      </c>
      <c r="X567" s="67">
        <v>1E-3</v>
      </c>
      <c r="Y567" s="67">
        <v>0.28699999999999998</v>
      </c>
      <c r="Z567" s="4">
        <v>2</v>
      </c>
      <c r="AA567" s="4">
        <v>2603</v>
      </c>
      <c r="AB567" s="67">
        <v>1E-3</v>
      </c>
      <c r="AC567" s="4">
        <v>0.30753799999999998</v>
      </c>
      <c r="AD567" s="4">
        <v>5.7670000000000003</v>
      </c>
    </row>
    <row r="568" spans="1:30" x14ac:dyDescent="0.2">
      <c r="A568" s="8" t="s">
        <v>782</v>
      </c>
      <c r="B568" s="8">
        <v>2</v>
      </c>
      <c r="C568" s="8">
        <v>131350613</v>
      </c>
      <c r="D568" s="8">
        <v>131350613</v>
      </c>
      <c r="E568" s="8" t="s">
        <v>123</v>
      </c>
      <c r="F568" s="8" t="s">
        <v>3108</v>
      </c>
      <c r="G568" s="8" t="s">
        <v>3109</v>
      </c>
      <c r="H568" s="8" t="s">
        <v>94</v>
      </c>
      <c r="I568" s="66" t="s">
        <v>217</v>
      </c>
      <c r="J568" s="66" t="s">
        <v>40</v>
      </c>
      <c r="K568" s="66" t="s">
        <v>4535</v>
      </c>
      <c r="L568" s="66" t="s">
        <v>4536</v>
      </c>
      <c r="M568" s="66" t="s">
        <v>4296</v>
      </c>
      <c r="N568" s="66" t="s">
        <v>3131</v>
      </c>
      <c r="O568" s="8" t="s">
        <v>4505</v>
      </c>
      <c r="P568" s="8" t="s">
        <v>40</v>
      </c>
      <c r="Q568" s="8">
        <v>-1</v>
      </c>
      <c r="R568" s="8" t="s">
        <v>40</v>
      </c>
      <c r="S568" s="8" t="s">
        <v>40</v>
      </c>
      <c r="T568" s="8" t="s">
        <v>40</v>
      </c>
      <c r="U568" s="67">
        <v>0.28399999999999997</v>
      </c>
      <c r="V568" s="4">
        <v>1</v>
      </c>
      <c r="W568" s="4">
        <v>3429</v>
      </c>
      <c r="X568" s="67">
        <v>0</v>
      </c>
      <c r="Y568" s="67">
        <v>0</v>
      </c>
      <c r="Z568" s="4">
        <v>0</v>
      </c>
      <c r="AA568" s="4">
        <v>2603</v>
      </c>
      <c r="AB568" s="67">
        <v>0</v>
      </c>
      <c r="AC568" s="4">
        <v>-3.098541</v>
      </c>
      <c r="AD568" s="4">
        <v>1E-3</v>
      </c>
    </row>
    <row r="569" spans="1:30" x14ac:dyDescent="0.2">
      <c r="A569" s="8" t="s">
        <v>782</v>
      </c>
      <c r="B569" s="8">
        <v>2</v>
      </c>
      <c r="C569" s="8">
        <v>131350618</v>
      </c>
      <c r="D569" s="8">
        <v>131350618</v>
      </c>
      <c r="E569" s="8" t="s">
        <v>123</v>
      </c>
      <c r="F569" s="8" t="s">
        <v>3108</v>
      </c>
      <c r="G569" s="8" t="s">
        <v>3109</v>
      </c>
      <c r="H569" s="8" t="s">
        <v>94</v>
      </c>
      <c r="I569" s="66" t="s">
        <v>217</v>
      </c>
      <c r="J569" s="66" t="s">
        <v>40</v>
      </c>
      <c r="K569" s="66" t="s">
        <v>4142</v>
      </c>
      <c r="L569" s="66" t="s">
        <v>3852</v>
      </c>
      <c r="M569" s="66" t="s">
        <v>3970</v>
      </c>
      <c r="N569" s="66" t="s">
        <v>3356</v>
      </c>
      <c r="O569" s="8" t="s">
        <v>4236</v>
      </c>
      <c r="P569" s="8" t="s">
        <v>40</v>
      </c>
      <c r="Q569" s="8">
        <v>-1</v>
      </c>
      <c r="R569" s="8" t="s">
        <v>40</v>
      </c>
      <c r="S569" s="8" t="s">
        <v>40</v>
      </c>
      <c r="T569" s="8" t="s">
        <v>40</v>
      </c>
      <c r="U569" s="67">
        <v>0</v>
      </c>
      <c r="V569" s="4">
        <v>0</v>
      </c>
      <c r="W569" s="4">
        <v>3429</v>
      </c>
      <c r="X569" s="67">
        <v>0</v>
      </c>
      <c r="Y569" s="67">
        <v>0.25700000000000001</v>
      </c>
      <c r="Z569" s="4">
        <v>2</v>
      </c>
      <c r="AA569" s="4">
        <v>2603</v>
      </c>
      <c r="AB569" s="67">
        <v>1E-3</v>
      </c>
      <c r="AC569" s="4">
        <v>-1.9365289999999999</v>
      </c>
      <c r="AD569" s="4">
        <v>1E-3</v>
      </c>
    </row>
    <row r="570" spans="1:30" x14ac:dyDescent="0.2">
      <c r="A570" s="8" t="s">
        <v>782</v>
      </c>
      <c r="B570" s="8">
        <v>2</v>
      </c>
      <c r="C570" s="8">
        <v>131350628</v>
      </c>
      <c r="D570" s="8">
        <v>131350628</v>
      </c>
      <c r="E570" s="8" t="s">
        <v>123</v>
      </c>
      <c r="F570" s="8" t="s">
        <v>3108</v>
      </c>
      <c r="G570" s="8" t="s">
        <v>3109</v>
      </c>
      <c r="H570" s="8" t="s">
        <v>94</v>
      </c>
      <c r="I570" s="66" t="s">
        <v>217</v>
      </c>
      <c r="J570" s="66" t="s">
        <v>40</v>
      </c>
      <c r="K570" s="66" t="s">
        <v>4537</v>
      </c>
      <c r="L570" s="66" t="s">
        <v>4062</v>
      </c>
      <c r="M570" s="66" t="s">
        <v>4063</v>
      </c>
      <c r="N570" s="66" t="s">
        <v>3741</v>
      </c>
      <c r="O570" s="8" t="s">
        <v>3921</v>
      </c>
      <c r="P570" s="8" t="s">
        <v>40</v>
      </c>
      <c r="Q570" s="8">
        <v>-1</v>
      </c>
      <c r="R570" s="8" t="s">
        <v>40</v>
      </c>
      <c r="S570" s="8" t="s">
        <v>40</v>
      </c>
      <c r="T570" s="8" t="s">
        <v>40</v>
      </c>
      <c r="U570" s="67">
        <v>0</v>
      </c>
      <c r="V570" s="4">
        <v>0</v>
      </c>
      <c r="W570" s="4">
        <v>3429</v>
      </c>
      <c r="X570" s="67">
        <v>0</v>
      </c>
      <c r="Y570" s="67">
        <v>0.248</v>
      </c>
      <c r="Z570" s="4">
        <v>1</v>
      </c>
      <c r="AA570" s="4">
        <v>2603</v>
      </c>
      <c r="AB570" s="67">
        <v>0</v>
      </c>
      <c r="AC570" s="4">
        <v>1.6526449999999999</v>
      </c>
      <c r="AD570" s="4">
        <v>14.14</v>
      </c>
    </row>
    <row r="571" spans="1:30" x14ac:dyDescent="0.2">
      <c r="A571" s="8" t="s">
        <v>782</v>
      </c>
      <c r="B571" s="8">
        <v>2</v>
      </c>
      <c r="C571" s="8">
        <v>131350638</v>
      </c>
      <c r="D571" s="8">
        <v>131350638</v>
      </c>
      <c r="E571" s="8" t="s">
        <v>127</v>
      </c>
      <c r="F571" s="8" t="s">
        <v>3108</v>
      </c>
      <c r="G571" s="8" t="s">
        <v>3109</v>
      </c>
      <c r="H571" s="8" t="s">
        <v>94</v>
      </c>
      <c r="I571" s="66" t="s">
        <v>217</v>
      </c>
      <c r="J571" s="66" t="s">
        <v>40</v>
      </c>
      <c r="K571" s="66" t="s">
        <v>3574</v>
      </c>
      <c r="L571" s="66" t="s">
        <v>4419</v>
      </c>
      <c r="M571" s="66" t="s">
        <v>4538</v>
      </c>
      <c r="N571" s="66" t="s">
        <v>3508</v>
      </c>
      <c r="O571" s="8" t="s">
        <v>3509</v>
      </c>
      <c r="P571" s="8" t="s">
        <v>4539</v>
      </c>
      <c r="Q571" s="8">
        <v>-1</v>
      </c>
      <c r="R571" s="8" t="s">
        <v>40</v>
      </c>
      <c r="S571" s="8" t="s">
        <v>40</v>
      </c>
      <c r="T571" s="8" t="s">
        <v>40</v>
      </c>
      <c r="U571" s="67">
        <v>0.27300000000000002</v>
      </c>
      <c r="V571" s="4">
        <v>15</v>
      </c>
      <c r="W571" s="4">
        <v>3429</v>
      </c>
      <c r="X571" s="67">
        <v>4.0000000000000001E-3</v>
      </c>
      <c r="Y571" s="67">
        <v>0.25700000000000001</v>
      </c>
      <c r="Z571" s="4">
        <v>16</v>
      </c>
      <c r="AA571" s="4">
        <v>2603</v>
      </c>
      <c r="AB571" s="67">
        <v>6.0000000000000001E-3</v>
      </c>
      <c r="AC571" s="4">
        <v>0.23075899999999999</v>
      </c>
      <c r="AD571" s="4">
        <v>5</v>
      </c>
    </row>
    <row r="572" spans="1:30" x14ac:dyDescent="0.2">
      <c r="A572" s="8" t="s">
        <v>782</v>
      </c>
      <c r="B572" s="8">
        <v>2</v>
      </c>
      <c r="C572" s="8">
        <v>131355071</v>
      </c>
      <c r="D572" s="8">
        <v>131355071</v>
      </c>
      <c r="E572" s="8" t="s">
        <v>121</v>
      </c>
      <c r="F572" s="8" t="s">
        <v>3101</v>
      </c>
      <c r="G572" s="8" t="s">
        <v>3102</v>
      </c>
      <c r="H572" s="8" t="s">
        <v>94</v>
      </c>
      <c r="I572" s="66" t="s">
        <v>134</v>
      </c>
      <c r="J572" s="66" t="s">
        <v>40</v>
      </c>
      <c r="K572" s="66" t="s">
        <v>3577</v>
      </c>
      <c r="L572" s="66" t="s">
        <v>4540</v>
      </c>
      <c r="M572" s="66" t="s">
        <v>3927</v>
      </c>
      <c r="N572" s="66" t="s">
        <v>3174</v>
      </c>
      <c r="O572" s="8" t="s">
        <v>3260</v>
      </c>
      <c r="P572" s="8" t="s">
        <v>40</v>
      </c>
      <c r="Q572" s="8">
        <v>-1</v>
      </c>
      <c r="R572" s="8" t="s">
        <v>40</v>
      </c>
      <c r="S572" s="8" t="s">
        <v>40</v>
      </c>
      <c r="T572" s="8" t="s">
        <v>40</v>
      </c>
      <c r="U572" s="67">
        <v>0.255</v>
      </c>
      <c r="V572" s="4">
        <v>1</v>
      </c>
      <c r="W572" s="4">
        <v>3426</v>
      </c>
      <c r="X572" s="67">
        <v>0</v>
      </c>
      <c r="Y572" s="67">
        <v>0.35</v>
      </c>
      <c r="Z572" s="4">
        <v>1</v>
      </c>
      <c r="AA572" s="4">
        <v>2594</v>
      </c>
      <c r="AB572" s="67">
        <v>0</v>
      </c>
      <c r="AC572" s="4">
        <v>-0.40301700000000001</v>
      </c>
      <c r="AD572" s="4">
        <v>0.38</v>
      </c>
    </row>
    <row r="573" spans="1:30" x14ac:dyDescent="0.2">
      <c r="A573" s="8" t="s">
        <v>782</v>
      </c>
      <c r="B573" s="8">
        <v>2</v>
      </c>
      <c r="C573" s="8">
        <v>131355080</v>
      </c>
      <c r="D573" s="8">
        <v>131355080</v>
      </c>
      <c r="E573" s="8" t="s">
        <v>130</v>
      </c>
      <c r="F573" s="8" t="s">
        <v>3101</v>
      </c>
      <c r="G573" s="8" t="s">
        <v>3102</v>
      </c>
      <c r="H573" s="8" t="s">
        <v>94</v>
      </c>
      <c r="I573" s="66" t="s">
        <v>134</v>
      </c>
      <c r="J573" s="66" t="s">
        <v>40</v>
      </c>
      <c r="K573" s="66" t="s">
        <v>4541</v>
      </c>
      <c r="L573" s="66" t="s">
        <v>3862</v>
      </c>
      <c r="M573" s="66" t="s">
        <v>3967</v>
      </c>
      <c r="N573" s="66" t="s">
        <v>130</v>
      </c>
      <c r="O573" s="8" t="s">
        <v>3155</v>
      </c>
      <c r="P573" s="8" t="s">
        <v>40</v>
      </c>
      <c r="Q573" s="8">
        <v>-1</v>
      </c>
      <c r="R573" s="8" t="s">
        <v>40</v>
      </c>
      <c r="S573" s="8" t="s">
        <v>40</v>
      </c>
      <c r="T573" s="8" t="s">
        <v>40</v>
      </c>
      <c r="U573" s="67">
        <v>0.28100000000000003</v>
      </c>
      <c r="V573" s="4">
        <v>1</v>
      </c>
      <c r="W573" s="4">
        <v>3426</v>
      </c>
      <c r="X573" s="67">
        <v>0</v>
      </c>
      <c r="Y573" s="67">
        <v>0.125</v>
      </c>
      <c r="Z573" s="4">
        <v>1</v>
      </c>
      <c r="AA573" s="4">
        <v>2594</v>
      </c>
      <c r="AB573" s="67">
        <v>0</v>
      </c>
      <c r="AC573" s="4">
        <v>0.97839900000000002</v>
      </c>
      <c r="AD573" s="4">
        <v>10.54</v>
      </c>
    </row>
    <row r="574" spans="1:30" x14ac:dyDescent="0.2">
      <c r="A574" s="8" t="s">
        <v>782</v>
      </c>
      <c r="B574" s="8">
        <v>2</v>
      </c>
      <c r="C574" s="8">
        <v>131355085</v>
      </c>
      <c r="D574" s="8">
        <v>131355085</v>
      </c>
      <c r="E574" s="8" t="s">
        <v>130</v>
      </c>
      <c r="F574" s="8" t="s">
        <v>3108</v>
      </c>
      <c r="G574" s="8" t="s">
        <v>3109</v>
      </c>
      <c r="H574" s="8" t="s">
        <v>94</v>
      </c>
      <c r="I574" s="66" t="s">
        <v>134</v>
      </c>
      <c r="J574" s="66" t="s">
        <v>40</v>
      </c>
      <c r="K574" s="66" t="s">
        <v>4542</v>
      </c>
      <c r="L574" s="66" t="s">
        <v>4543</v>
      </c>
      <c r="M574" s="66" t="s">
        <v>3592</v>
      </c>
      <c r="N574" s="66" t="s">
        <v>3252</v>
      </c>
      <c r="O574" s="8" t="s">
        <v>3457</v>
      </c>
      <c r="P574" s="8" t="s">
        <v>40</v>
      </c>
      <c r="Q574" s="8">
        <v>-1</v>
      </c>
      <c r="R574" s="8" t="s">
        <v>40</v>
      </c>
      <c r="S574" s="8" t="s">
        <v>40</v>
      </c>
      <c r="T574" s="8" t="s">
        <v>40</v>
      </c>
      <c r="U574" s="67">
        <v>0.30599999999999999</v>
      </c>
      <c r="V574" s="4">
        <v>1</v>
      </c>
      <c r="W574" s="4">
        <v>3426</v>
      </c>
      <c r="X574" s="67">
        <v>0</v>
      </c>
      <c r="Y574" s="67">
        <v>0.34799999999999998</v>
      </c>
      <c r="Z574" s="4">
        <v>1</v>
      </c>
      <c r="AA574" s="4">
        <v>2594</v>
      </c>
      <c r="AB574" s="67">
        <v>0</v>
      </c>
      <c r="AC574" s="4">
        <v>1.455668</v>
      </c>
      <c r="AD574" s="4">
        <v>13.08</v>
      </c>
    </row>
    <row r="575" spans="1:30" x14ac:dyDescent="0.2">
      <c r="A575" s="8" t="s">
        <v>782</v>
      </c>
      <c r="B575" s="8">
        <v>2</v>
      </c>
      <c r="C575" s="8">
        <v>131355091</v>
      </c>
      <c r="D575" s="8">
        <v>131355091</v>
      </c>
      <c r="E575" s="8" t="s">
        <v>123</v>
      </c>
      <c r="F575" s="8" t="s">
        <v>3108</v>
      </c>
      <c r="G575" s="8" t="s">
        <v>3109</v>
      </c>
      <c r="H575" s="8" t="s">
        <v>94</v>
      </c>
      <c r="I575" s="66" t="s">
        <v>134</v>
      </c>
      <c r="J575" s="66" t="s">
        <v>40</v>
      </c>
      <c r="K575" s="66" t="s">
        <v>4117</v>
      </c>
      <c r="L575" s="66" t="s">
        <v>4424</v>
      </c>
      <c r="M575" s="66" t="s">
        <v>3961</v>
      </c>
      <c r="N575" s="66" t="s">
        <v>3124</v>
      </c>
      <c r="O575" s="8" t="s">
        <v>3125</v>
      </c>
      <c r="P575" s="8" t="s">
        <v>40</v>
      </c>
      <c r="Q575" s="8">
        <v>-1</v>
      </c>
      <c r="R575" s="8" t="s">
        <v>40</v>
      </c>
      <c r="S575" s="8" t="s">
        <v>40</v>
      </c>
      <c r="T575" s="8" t="s">
        <v>40</v>
      </c>
      <c r="U575" s="67">
        <v>0.39</v>
      </c>
      <c r="V575" s="4">
        <v>1</v>
      </c>
      <c r="W575" s="4">
        <v>3426</v>
      </c>
      <c r="X575" s="67">
        <v>0</v>
      </c>
      <c r="Y575" s="67">
        <v>0</v>
      </c>
      <c r="Z575" s="4">
        <v>0</v>
      </c>
      <c r="AA575" s="4">
        <v>2594</v>
      </c>
      <c r="AB575" s="67">
        <v>0</v>
      </c>
      <c r="AC575" s="4">
        <v>0.39158999999999999</v>
      </c>
      <c r="AD575" s="4">
        <v>6.54</v>
      </c>
    </row>
    <row r="576" spans="1:30" x14ac:dyDescent="0.2">
      <c r="A576" s="8" t="s">
        <v>782</v>
      </c>
      <c r="B576" s="8">
        <v>2</v>
      </c>
      <c r="C576" s="8">
        <v>131355100</v>
      </c>
      <c r="D576" s="8">
        <v>131355100</v>
      </c>
      <c r="E576" s="8" t="s">
        <v>123</v>
      </c>
      <c r="F576" s="8" t="s">
        <v>3108</v>
      </c>
      <c r="G576" s="8" t="s">
        <v>3109</v>
      </c>
      <c r="H576" s="8" t="s">
        <v>94</v>
      </c>
      <c r="I576" s="66" t="s">
        <v>134</v>
      </c>
      <c r="J576" s="66" t="s">
        <v>40</v>
      </c>
      <c r="K576" s="66" t="s">
        <v>4544</v>
      </c>
      <c r="L576" s="66" t="s">
        <v>3460</v>
      </c>
      <c r="M576" s="66" t="s">
        <v>4545</v>
      </c>
      <c r="N576" s="66" t="s">
        <v>4546</v>
      </c>
      <c r="O576" s="8" t="s">
        <v>4547</v>
      </c>
      <c r="P576" s="8" t="s">
        <v>40</v>
      </c>
      <c r="Q576" s="8">
        <v>-1</v>
      </c>
      <c r="R576" s="8" t="s">
        <v>40</v>
      </c>
      <c r="S576" s="8" t="s">
        <v>40</v>
      </c>
      <c r="T576" s="8" t="s">
        <v>40</v>
      </c>
      <c r="U576" s="67">
        <v>0.28799999999999998</v>
      </c>
      <c r="V576" s="4">
        <v>1</v>
      </c>
      <c r="W576" s="4">
        <v>3426</v>
      </c>
      <c r="X576" s="67">
        <v>0</v>
      </c>
      <c r="Y576" s="67">
        <v>6.3E-2</v>
      </c>
      <c r="Z576" s="4">
        <v>1</v>
      </c>
      <c r="AA576" s="4">
        <v>2594</v>
      </c>
      <c r="AB576" s="67">
        <v>0</v>
      </c>
      <c r="AC576" s="4">
        <v>3.8598780000000001</v>
      </c>
      <c r="AD576" s="4">
        <v>23.5</v>
      </c>
    </row>
    <row r="577" spans="1:30" x14ac:dyDescent="0.2">
      <c r="A577" s="8" t="s">
        <v>782</v>
      </c>
      <c r="B577" s="8">
        <v>2</v>
      </c>
      <c r="C577" s="8">
        <v>131355106</v>
      </c>
      <c r="D577" s="8">
        <v>131355106</v>
      </c>
      <c r="E577" s="8" t="s">
        <v>130</v>
      </c>
      <c r="F577" s="8" t="s">
        <v>3108</v>
      </c>
      <c r="G577" s="8" t="s">
        <v>3109</v>
      </c>
      <c r="H577" s="8" t="s">
        <v>94</v>
      </c>
      <c r="I577" s="66" t="s">
        <v>134</v>
      </c>
      <c r="J577" s="66" t="s">
        <v>40</v>
      </c>
      <c r="K577" s="66" t="s">
        <v>3832</v>
      </c>
      <c r="L577" s="66" t="s">
        <v>3465</v>
      </c>
      <c r="M577" s="66" t="s">
        <v>3597</v>
      </c>
      <c r="N577" s="66" t="s">
        <v>3147</v>
      </c>
      <c r="O577" s="8" t="s">
        <v>3148</v>
      </c>
      <c r="P577" s="8" t="s">
        <v>4548</v>
      </c>
      <c r="Q577" s="8">
        <v>-1</v>
      </c>
      <c r="R577" s="8" t="s">
        <v>40</v>
      </c>
      <c r="S577" s="8" t="s">
        <v>40</v>
      </c>
      <c r="T577" s="8" t="s">
        <v>40</v>
      </c>
      <c r="U577" s="67">
        <v>0.26700000000000002</v>
      </c>
      <c r="V577" s="4">
        <v>735</v>
      </c>
      <c r="W577" s="4">
        <v>3426</v>
      </c>
      <c r="X577" s="67">
        <v>0.215</v>
      </c>
      <c r="Y577" s="67">
        <v>0.27300000000000002</v>
      </c>
      <c r="Z577" s="4">
        <v>508</v>
      </c>
      <c r="AA577" s="4">
        <v>2594</v>
      </c>
      <c r="AB577" s="67">
        <v>0.19600000000000001</v>
      </c>
      <c r="AC577" s="4">
        <v>-1.0289820000000001</v>
      </c>
      <c r="AD577" s="4">
        <v>1.4E-2</v>
      </c>
    </row>
    <row r="578" spans="1:30" x14ac:dyDescent="0.2">
      <c r="A578" s="8" t="s">
        <v>782</v>
      </c>
      <c r="B578" s="8">
        <v>2</v>
      </c>
      <c r="C578" s="8">
        <v>131355143</v>
      </c>
      <c r="D578" s="8">
        <v>131355143</v>
      </c>
      <c r="E578" s="8" t="s">
        <v>130</v>
      </c>
      <c r="F578" s="8" t="s">
        <v>3101</v>
      </c>
      <c r="G578" s="8" t="s">
        <v>3102</v>
      </c>
      <c r="H578" s="8" t="s">
        <v>94</v>
      </c>
      <c r="I578" s="66" t="s">
        <v>134</v>
      </c>
      <c r="J578" s="66" t="s">
        <v>40</v>
      </c>
      <c r="K578" s="66" t="s">
        <v>4549</v>
      </c>
      <c r="L578" s="66" t="s">
        <v>3734</v>
      </c>
      <c r="M578" s="66" t="s">
        <v>4303</v>
      </c>
      <c r="N578" s="66" t="s">
        <v>130</v>
      </c>
      <c r="O578" s="8" t="s">
        <v>3858</v>
      </c>
      <c r="P578" s="8" t="s">
        <v>40</v>
      </c>
      <c r="Q578" s="8">
        <v>-1</v>
      </c>
      <c r="R578" s="8" t="s">
        <v>40</v>
      </c>
      <c r="S578" s="8" t="s">
        <v>40</v>
      </c>
      <c r="T578" s="8" t="s">
        <v>40</v>
      </c>
      <c r="U578" s="67">
        <v>0.23400000000000001</v>
      </c>
      <c r="V578" s="4">
        <v>1</v>
      </c>
      <c r="W578" s="4">
        <v>3426</v>
      </c>
      <c r="X578" s="67">
        <v>0</v>
      </c>
      <c r="Y578" s="67">
        <v>0</v>
      </c>
      <c r="Z578" s="4">
        <v>0</v>
      </c>
      <c r="AA578" s="4">
        <v>2594</v>
      </c>
      <c r="AB578" s="67">
        <v>0</v>
      </c>
      <c r="AC578" s="4">
        <v>-0.83127700000000004</v>
      </c>
      <c r="AD578" s="4">
        <v>3.5999999999999997E-2</v>
      </c>
    </row>
    <row r="579" spans="1:30" x14ac:dyDescent="0.2">
      <c r="A579" s="8" t="s">
        <v>782</v>
      </c>
      <c r="B579" s="8">
        <v>2</v>
      </c>
      <c r="C579" s="8">
        <v>131355167</v>
      </c>
      <c r="D579" s="8">
        <v>131355167</v>
      </c>
      <c r="E579" s="8" t="s">
        <v>121</v>
      </c>
      <c r="F579" s="8" t="s">
        <v>3101</v>
      </c>
      <c r="G579" s="8" t="s">
        <v>3102</v>
      </c>
      <c r="H579" s="8" t="s">
        <v>94</v>
      </c>
      <c r="I579" s="66" t="s">
        <v>134</v>
      </c>
      <c r="J579" s="66" t="s">
        <v>40</v>
      </c>
      <c r="K579" s="66" t="s">
        <v>4550</v>
      </c>
      <c r="L579" s="66" t="s">
        <v>4219</v>
      </c>
      <c r="M579" s="66" t="s">
        <v>4031</v>
      </c>
      <c r="N579" s="66" t="s">
        <v>127</v>
      </c>
      <c r="O579" s="8" t="s">
        <v>3284</v>
      </c>
      <c r="P579" s="8" t="s">
        <v>40</v>
      </c>
      <c r="Q579" s="8">
        <v>-1</v>
      </c>
      <c r="R579" s="8" t="s">
        <v>40</v>
      </c>
      <c r="S579" s="8" t="s">
        <v>40</v>
      </c>
      <c r="T579" s="8" t="s">
        <v>40</v>
      </c>
      <c r="U579" s="67">
        <v>0.38700000000000001</v>
      </c>
      <c r="V579" s="4">
        <v>3</v>
      </c>
      <c r="W579" s="4">
        <v>3426</v>
      </c>
      <c r="X579" s="67">
        <v>1E-3</v>
      </c>
      <c r="Y579" s="67">
        <v>9.0999999999999998E-2</v>
      </c>
      <c r="Z579" s="4">
        <v>1</v>
      </c>
      <c r="AA579" s="4">
        <v>2594</v>
      </c>
      <c r="AB579" s="67">
        <v>0</v>
      </c>
      <c r="AC579" s="4">
        <v>-0.162767</v>
      </c>
      <c r="AD579" s="4">
        <v>1.3080000000000001</v>
      </c>
    </row>
    <row r="580" spans="1:30" x14ac:dyDescent="0.2">
      <c r="A580" s="8" t="s">
        <v>782</v>
      </c>
      <c r="B580" s="8">
        <v>2</v>
      </c>
      <c r="C580" s="8">
        <v>131355452</v>
      </c>
      <c r="D580" s="8">
        <v>131355452</v>
      </c>
      <c r="E580" s="8" t="s">
        <v>121</v>
      </c>
      <c r="F580" s="8" t="s">
        <v>3101</v>
      </c>
      <c r="G580" s="8" t="s">
        <v>3102</v>
      </c>
      <c r="H580" s="8" t="s">
        <v>94</v>
      </c>
      <c r="I580" s="66" t="s">
        <v>189</v>
      </c>
      <c r="J580" s="66" t="s">
        <v>40</v>
      </c>
      <c r="K580" s="66" t="s">
        <v>4394</v>
      </c>
      <c r="L580" s="66" t="s">
        <v>4551</v>
      </c>
      <c r="M580" s="66" t="s">
        <v>4493</v>
      </c>
      <c r="N580" s="66" t="s">
        <v>3121</v>
      </c>
      <c r="O580" s="8" t="s">
        <v>3122</v>
      </c>
      <c r="P580" s="8" t="s">
        <v>40</v>
      </c>
      <c r="Q580" s="8">
        <v>-1</v>
      </c>
      <c r="R580" s="8" t="s">
        <v>40</v>
      </c>
      <c r="S580" s="8" t="s">
        <v>40</v>
      </c>
      <c r="T580" s="8" t="s">
        <v>40</v>
      </c>
      <c r="U580" s="67">
        <v>0.111</v>
      </c>
      <c r="V580" s="4">
        <v>1</v>
      </c>
      <c r="W580" s="4">
        <v>3338</v>
      </c>
      <c r="X580" s="67">
        <v>0</v>
      </c>
      <c r="Y580" s="67">
        <v>0.35299999999999998</v>
      </c>
      <c r="Z580" s="4">
        <v>1</v>
      </c>
      <c r="AA580" s="4">
        <v>2189</v>
      </c>
      <c r="AB580" s="67">
        <v>0</v>
      </c>
      <c r="AC580" s="4">
        <v>0.37317400000000001</v>
      </c>
      <c r="AD580" s="4">
        <v>6.3769999999999998</v>
      </c>
    </row>
    <row r="581" spans="1:30" x14ac:dyDescent="0.2">
      <c r="A581" s="8" t="s">
        <v>782</v>
      </c>
      <c r="B581" s="8">
        <v>2</v>
      </c>
      <c r="C581" s="8">
        <v>131355460</v>
      </c>
      <c r="D581" s="8">
        <v>131355460</v>
      </c>
      <c r="E581" s="8" t="s">
        <v>127</v>
      </c>
      <c r="F581" s="8" t="s">
        <v>3108</v>
      </c>
      <c r="G581" s="8" t="s">
        <v>3109</v>
      </c>
      <c r="H581" s="8" t="s">
        <v>94</v>
      </c>
      <c r="I581" s="66" t="s">
        <v>189</v>
      </c>
      <c r="J581" s="66" t="s">
        <v>40</v>
      </c>
      <c r="K581" s="66" t="s">
        <v>4519</v>
      </c>
      <c r="L581" s="66" t="s">
        <v>4185</v>
      </c>
      <c r="M581" s="66" t="s">
        <v>3973</v>
      </c>
      <c r="N581" s="66" t="s">
        <v>4552</v>
      </c>
      <c r="O581" s="8" t="s">
        <v>4553</v>
      </c>
      <c r="P581" s="8" t="s">
        <v>40</v>
      </c>
      <c r="Q581" s="8">
        <v>-1</v>
      </c>
      <c r="R581" s="8" t="s">
        <v>40</v>
      </c>
      <c r="S581" s="8" t="s">
        <v>40</v>
      </c>
      <c r="T581" s="8" t="s">
        <v>40</v>
      </c>
      <c r="U581" s="67">
        <v>0.152</v>
      </c>
      <c r="V581" s="4">
        <v>1</v>
      </c>
      <c r="W581" s="4">
        <v>3338</v>
      </c>
      <c r="X581" s="67">
        <v>0</v>
      </c>
      <c r="Y581" s="67">
        <v>0</v>
      </c>
      <c r="Z581" s="4">
        <v>0</v>
      </c>
      <c r="AA581" s="4">
        <v>2189</v>
      </c>
      <c r="AB581" s="67">
        <v>0</v>
      </c>
      <c r="AC581" s="4">
        <v>5.887283</v>
      </c>
      <c r="AD581" s="4">
        <v>27.4</v>
      </c>
    </row>
    <row r="582" spans="1:30" x14ac:dyDescent="0.2">
      <c r="A582" s="8" t="s">
        <v>782</v>
      </c>
      <c r="B582" s="8">
        <v>2</v>
      </c>
      <c r="C582" s="8">
        <v>131355521</v>
      </c>
      <c r="D582" s="8">
        <v>131355521</v>
      </c>
      <c r="E582" s="8" t="s">
        <v>123</v>
      </c>
      <c r="F582" s="8" t="s">
        <v>3101</v>
      </c>
      <c r="G582" s="8" t="s">
        <v>3102</v>
      </c>
      <c r="H582" s="8" t="s">
        <v>94</v>
      </c>
      <c r="I582" s="66" t="s">
        <v>189</v>
      </c>
      <c r="J582" s="66" t="s">
        <v>40</v>
      </c>
      <c r="K582" s="66" t="s">
        <v>4554</v>
      </c>
      <c r="L582" s="66" t="s">
        <v>4017</v>
      </c>
      <c r="M582" s="66" t="s">
        <v>3938</v>
      </c>
      <c r="N582" s="66" t="s">
        <v>127</v>
      </c>
      <c r="O582" s="8" t="s">
        <v>3563</v>
      </c>
      <c r="P582" s="8" t="s">
        <v>40</v>
      </c>
      <c r="Q582" s="8">
        <v>-1</v>
      </c>
      <c r="R582" s="8" t="s">
        <v>40</v>
      </c>
      <c r="S582" s="8" t="s">
        <v>40</v>
      </c>
      <c r="T582" s="8" t="s">
        <v>40</v>
      </c>
      <c r="U582" s="67">
        <v>0.24099999999999999</v>
      </c>
      <c r="V582" s="4">
        <v>1</v>
      </c>
      <c r="W582" s="4">
        <v>3338</v>
      </c>
      <c r="X582" s="67">
        <v>0</v>
      </c>
      <c r="Y582" s="67">
        <v>0.25</v>
      </c>
      <c r="Z582" s="4">
        <v>1</v>
      </c>
      <c r="AA582" s="4">
        <v>2189</v>
      </c>
      <c r="AB582" s="67">
        <v>0</v>
      </c>
      <c r="AC582" s="4">
        <v>0.69399100000000002</v>
      </c>
      <c r="AD582" s="4">
        <v>8.7880000000000003</v>
      </c>
    </row>
    <row r="583" spans="1:30" x14ac:dyDescent="0.2">
      <c r="A583" s="8" t="s">
        <v>782</v>
      </c>
      <c r="B583" s="8">
        <v>2</v>
      </c>
      <c r="C583" s="8">
        <v>131355523</v>
      </c>
      <c r="D583" s="8">
        <v>131355523</v>
      </c>
      <c r="E583" s="8" t="s">
        <v>127</v>
      </c>
      <c r="F583" s="8" t="s">
        <v>3108</v>
      </c>
      <c r="G583" s="8" t="s">
        <v>3109</v>
      </c>
      <c r="H583" s="8" t="s">
        <v>94</v>
      </c>
      <c r="I583" s="66" t="s">
        <v>189</v>
      </c>
      <c r="J583" s="66" t="s">
        <v>40</v>
      </c>
      <c r="K583" s="66" t="s">
        <v>4555</v>
      </c>
      <c r="L583" s="66" t="s">
        <v>3893</v>
      </c>
      <c r="M583" s="66" t="s">
        <v>3938</v>
      </c>
      <c r="N583" s="66" t="s">
        <v>3302</v>
      </c>
      <c r="O583" s="8" t="s">
        <v>4556</v>
      </c>
      <c r="P583" s="8" t="s">
        <v>40</v>
      </c>
      <c r="Q583" s="8">
        <v>-1</v>
      </c>
      <c r="R583" s="8" t="s">
        <v>40</v>
      </c>
      <c r="S583" s="8" t="s">
        <v>40</v>
      </c>
      <c r="T583" s="8" t="s">
        <v>40</v>
      </c>
      <c r="U583" s="67">
        <v>0.23300000000000001</v>
      </c>
      <c r="V583" s="4">
        <v>1</v>
      </c>
      <c r="W583" s="4">
        <v>3338</v>
      </c>
      <c r="X583" s="67">
        <v>0</v>
      </c>
      <c r="Y583" s="67">
        <v>0</v>
      </c>
      <c r="Z583" s="4">
        <v>0</v>
      </c>
      <c r="AA583" s="4">
        <v>2189</v>
      </c>
      <c r="AB583" s="67">
        <v>0</v>
      </c>
      <c r="AC583" s="4">
        <v>6.2722189999999998</v>
      </c>
      <c r="AD583" s="4">
        <v>29</v>
      </c>
    </row>
    <row r="584" spans="1:30" x14ac:dyDescent="0.2">
      <c r="A584" s="8" t="s">
        <v>782</v>
      </c>
      <c r="B584" s="8">
        <v>2</v>
      </c>
      <c r="C584" s="8">
        <v>131355524</v>
      </c>
      <c r="D584" s="8">
        <v>131355524</v>
      </c>
      <c r="E584" s="8" t="s">
        <v>121</v>
      </c>
      <c r="F584" s="8" t="s">
        <v>3101</v>
      </c>
      <c r="G584" s="8" t="s">
        <v>3102</v>
      </c>
      <c r="H584" s="8" t="s">
        <v>94</v>
      </c>
      <c r="I584" s="66" t="s">
        <v>189</v>
      </c>
      <c r="J584" s="66" t="s">
        <v>40</v>
      </c>
      <c r="K584" s="66" t="s">
        <v>4058</v>
      </c>
      <c r="L584" s="66" t="s">
        <v>4250</v>
      </c>
      <c r="M584" s="66" t="s">
        <v>4251</v>
      </c>
      <c r="N584" s="66" t="s">
        <v>3196</v>
      </c>
      <c r="O584" s="8" t="s">
        <v>4278</v>
      </c>
      <c r="P584" s="8" t="s">
        <v>40</v>
      </c>
      <c r="Q584" s="8">
        <v>-1</v>
      </c>
      <c r="R584" s="8" t="s">
        <v>40</v>
      </c>
      <c r="S584" s="8" t="s">
        <v>40</v>
      </c>
      <c r="T584" s="8" t="s">
        <v>40</v>
      </c>
      <c r="U584" s="67">
        <v>0.33300000000000002</v>
      </c>
      <c r="V584" s="4">
        <v>1</v>
      </c>
      <c r="W584" s="4">
        <v>3338</v>
      </c>
      <c r="X584" s="67">
        <v>0</v>
      </c>
      <c r="Y584" s="67">
        <v>0.5</v>
      </c>
      <c r="Z584" s="4">
        <v>2</v>
      </c>
      <c r="AA584" s="4">
        <v>2189</v>
      </c>
      <c r="AB584" s="67">
        <v>1E-3</v>
      </c>
      <c r="AC584" s="4">
        <v>0.987981</v>
      </c>
      <c r="AD584" s="4">
        <v>10.59</v>
      </c>
    </row>
    <row r="585" spans="1:30" x14ac:dyDescent="0.2">
      <c r="A585" s="8" t="s">
        <v>782</v>
      </c>
      <c r="B585" s="8">
        <v>2</v>
      </c>
      <c r="C585" s="8">
        <v>131355551</v>
      </c>
      <c r="D585" s="8">
        <v>131355551</v>
      </c>
      <c r="E585" s="8" t="s">
        <v>130</v>
      </c>
      <c r="F585" s="8" t="s">
        <v>3101</v>
      </c>
      <c r="G585" s="8" t="s">
        <v>3102</v>
      </c>
      <c r="H585" s="8" t="s">
        <v>94</v>
      </c>
      <c r="I585" s="66" t="s">
        <v>189</v>
      </c>
      <c r="J585" s="66" t="s">
        <v>40</v>
      </c>
      <c r="K585" s="66" t="s">
        <v>4055</v>
      </c>
      <c r="L585" s="66" t="s">
        <v>3786</v>
      </c>
      <c r="M585" s="66" t="s">
        <v>4557</v>
      </c>
      <c r="N585" s="66" t="s">
        <v>121</v>
      </c>
      <c r="O585" s="8" t="s">
        <v>3104</v>
      </c>
      <c r="P585" s="8" t="s">
        <v>40</v>
      </c>
      <c r="Q585" s="8">
        <v>-1</v>
      </c>
      <c r="R585" s="8" t="s">
        <v>40</v>
      </c>
      <c r="S585" s="8" t="s">
        <v>40</v>
      </c>
      <c r="T585" s="8" t="s">
        <v>40</v>
      </c>
      <c r="U585" s="67">
        <v>0.1</v>
      </c>
      <c r="V585" s="4">
        <v>1</v>
      </c>
      <c r="W585" s="4">
        <v>3187</v>
      </c>
      <c r="X585" s="67">
        <v>0</v>
      </c>
      <c r="Y585" s="67">
        <v>0.81799999999999995</v>
      </c>
      <c r="Z585" s="4">
        <v>1</v>
      </c>
      <c r="AA585" s="4">
        <v>2339</v>
      </c>
      <c r="AB585" s="67">
        <v>0</v>
      </c>
      <c r="AC585" s="4">
        <v>1.6456</v>
      </c>
      <c r="AD585" s="4">
        <v>14.1</v>
      </c>
    </row>
    <row r="586" spans="1:30" x14ac:dyDescent="0.2">
      <c r="A586" s="8" t="s">
        <v>782</v>
      </c>
      <c r="B586" s="8">
        <v>2</v>
      </c>
      <c r="C586" s="8">
        <v>131356220</v>
      </c>
      <c r="D586" s="8">
        <v>131356220</v>
      </c>
      <c r="E586" s="8" t="s">
        <v>127</v>
      </c>
      <c r="F586" s="8" t="s">
        <v>3108</v>
      </c>
      <c r="G586" s="8" t="s">
        <v>3109</v>
      </c>
      <c r="H586" s="8" t="s">
        <v>94</v>
      </c>
      <c r="I586" s="66" t="s">
        <v>131</v>
      </c>
      <c r="J586" s="66" t="s">
        <v>40</v>
      </c>
      <c r="K586" s="66" t="s">
        <v>3629</v>
      </c>
      <c r="L586" s="66" t="s">
        <v>3507</v>
      </c>
      <c r="M586" s="66" t="s">
        <v>4010</v>
      </c>
      <c r="N586" s="66" t="s">
        <v>3348</v>
      </c>
      <c r="O586" s="8" t="s">
        <v>4558</v>
      </c>
      <c r="P586" s="8" t="s">
        <v>4559</v>
      </c>
      <c r="Q586" s="8">
        <v>-1</v>
      </c>
      <c r="R586" s="8" t="s">
        <v>40</v>
      </c>
      <c r="S586" s="8" t="s">
        <v>40</v>
      </c>
      <c r="T586" s="8" t="s">
        <v>40</v>
      </c>
      <c r="U586" s="67">
        <v>0.14599999999999999</v>
      </c>
      <c r="V586" s="4">
        <v>1</v>
      </c>
      <c r="W586" s="4">
        <v>3409</v>
      </c>
      <c r="X586" s="67">
        <v>0</v>
      </c>
      <c r="Y586" s="67">
        <v>0.25</v>
      </c>
      <c r="Z586" s="4">
        <v>1</v>
      </c>
      <c r="AA586" s="4">
        <v>2489</v>
      </c>
      <c r="AB586" s="67">
        <v>0</v>
      </c>
      <c r="AC586" s="4">
        <v>-1.7561329999999999</v>
      </c>
      <c r="AD586" s="4">
        <v>2E-3</v>
      </c>
    </row>
    <row r="587" spans="1:30" x14ac:dyDescent="0.2">
      <c r="A587" s="8" t="s">
        <v>782</v>
      </c>
      <c r="B587" s="8">
        <v>2</v>
      </c>
      <c r="C587" s="8">
        <v>131356229</v>
      </c>
      <c r="D587" s="8">
        <v>131356229</v>
      </c>
      <c r="E587" s="8" t="s">
        <v>127</v>
      </c>
      <c r="F587" s="8" t="s">
        <v>3108</v>
      </c>
      <c r="G587" s="8" t="s">
        <v>3109</v>
      </c>
      <c r="H587" s="8" t="s">
        <v>94</v>
      </c>
      <c r="I587" s="66" t="s">
        <v>131</v>
      </c>
      <c r="J587" s="66" t="s">
        <v>40</v>
      </c>
      <c r="K587" s="66" t="s">
        <v>3450</v>
      </c>
      <c r="L587" s="66" t="s">
        <v>3517</v>
      </c>
      <c r="M587" s="66" t="s">
        <v>3936</v>
      </c>
      <c r="N587" s="66" t="s">
        <v>4436</v>
      </c>
      <c r="O587" s="8" t="s">
        <v>4437</v>
      </c>
      <c r="P587" s="8" t="s">
        <v>4560</v>
      </c>
      <c r="Q587" s="8">
        <v>-1</v>
      </c>
      <c r="R587" s="8" t="s">
        <v>40</v>
      </c>
      <c r="S587" s="8" t="s">
        <v>40</v>
      </c>
      <c r="T587" s="8" t="s">
        <v>40</v>
      </c>
      <c r="U587" s="67">
        <v>0.316</v>
      </c>
      <c r="V587" s="4">
        <v>1</v>
      </c>
      <c r="W587" s="4">
        <v>3407</v>
      </c>
      <c r="X587" s="67">
        <v>0</v>
      </c>
      <c r="Y587" s="67">
        <v>0</v>
      </c>
      <c r="Z587" s="4">
        <v>0</v>
      </c>
      <c r="AA587" s="4">
        <v>2488</v>
      </c>
      <c r="AB587" s="67">
        <v>0</v>
      </c>
      <c r="AC587" s="4">
        <v>-0.113071</v>
      </c>
      <c r="AD587" s="4">
        <v>1.635</v>
      </c>
    </row>
    <row r="588" spans="1:30" x14ac:dyDescent="0.2">
      <c r="A588" s="8" t="s">
        <v>782</v>
      </c>
      <c r="B588" s="8">
        <v>2</v>
      </c>
      <c r="C588" s="8">
        <v>131356229</v>
      </c>
      <c r="D588" s="8">
        <v>131356229</v>
      </c>
      <c r="E588" s="8" t="s">
        <v>130</v>
      </c>
      <c r="F588" s="8" t="s">
        <v>3108</v>
      </c>
      <c r="G588" s="8" t="s">
        <v>3109</v>
      </c>
      <c r="H588" s="8" t="s">
        <v>94</v>
      </c>
      <c r="I588" s="66" t="s">
        <v>131</v>
      </c>
      <c r="J588" s="66" t="s">
        <v>40</v>
      </c>
      <c r="K588" s="66" t="s">
        <v>3450</v>
      </c>
      <c r="L588" s="66" t="s">
        <v>3517</v>
      </c>
      <c r="M588" s="66" t="s">
        <v>3936</v>
      </c>
      <c r="N588" s="66" t="s">
        <v>3112</v>
      </c>
      <c r="O588" s="8" t="s">
        <v>3140</v>
      </c>
      <c r="P588" s="8" t="s">
        <v>4560</v>
      </c>
      <c r="Q588" s="8">
        <v>-1</v>
      </c>
      <c r="R588" s="8" t="s">
        <v>40</v>
      </c>
      <c r="S588" s="8" t="s">
        <v>40</v>
      </c>
      <c r="T588" s="8" t="s">
        <v>40</v>
      </c>
      <c r="U588" s="67">
        <v>0.25600000000000001</v>
      </c>
      <c r="V588" s="4">
        <v>1</v>
      </c>
      <c r="W588" s="4">
        <v>3407</v>
      </c>
      <c r="X588" s="67">
        <v>0</v>
      </c>
      <c r="Y588" s="67">
        <v>0.25</v>
      </c>
      <c r="Z588" s="4">
        <v>1</v>
      </c>
      <c r="AA588" s="4">
        <v>2488</v>
      </c>
      <c r="AB588" s="67">
        <v>0</v>
      </c>
      <c r="AC588" s="4">
        <v>0.23375199999999999</v>
      </c>
      <c r="AD588" s="4">
        <v>5.0309999999999997</v>
      </c>
    </row>
    <row r="589" spans="1:30" x14ac:dyDescent="0.2">
      <c r="A589" s="8" t="s">
        <v>782</v>
      </c>
      <c r="B589" s="8">
        <v>2</v>
      </c>
      <c r="C589" s="8">
        <v>131356230</v>
      </c>
      <c r="D589" s="8">
        <v>131356230</v>
      </c>
      <c r="E589" s="8" t="s">
        <v>121</v>
      </c>
      <c r="F589" s="8" t="s">
        <v>3108</v>
      </c>
      <c r="G589" s="8" t="s">
        <v>3109</v>
      </c>
      <c r="H589" s="8" t="s">
        <v>94</v>
      </c>
      <c r="I589" s="66" t="s">
        <v>131</v>
      </c>
      <c r="J589" s="66" t="s">
        <v>40</v>
      </c>
      <c r="K589" s="66" t="s">
        <v>4561</v>
      </c>
      <c r="L589" s="66" t="s">
        <v>3705</v>
      </c>
      <c r="M589" s="66" t="s">
        <v>3936</v>
      </c>
      <c r="N589" s="66" t="s">
        <v>3177</v>
      </c>
      <c r="O589" s="8" t="s">
        <v>3178</v>
      </c>
      <c r="P589" s="8" t="s">
        <v>4562</v>
      </c>
      <c r="Q589" s="8">
        <v>-1</v>
      </c>
      <c r="R589" s="8" t="s">
        <v>40</v>
      </c>
      <c r="S589" s="8" t="s">
        <v>40</v>
      </c>
      <c r="T589" s="8" t="s">
        <v>40</v>
      </c>
      <c r="U589" s="67">
        <v>0.38800000000000001</v>
      </c>
      <c r="V589" s="4">
        <v>31</v>
      </c>
      <c r="W589" s="4">
        <v>3407</v>
      </c>
      <c r="X589" s="67">
        <v>8.9999999999999993E-3</v>
      </c>
      <c r="Y589" s="67">
        <v>0.496</v>
      </c>
      <c r="Z589" s="4">
        <v>20</v>
      </c>
      <c r="AA589" s="4">
        <v>2488</v>
      </c>
      <c r="AB589" s="67">
        <v>8.0000000000000002E-3</v>
      </c>
      <c r="AC589" s="4">
        <v>0.45653100000000002</v>
      </c>
      <c r="AD589" s="4">
        <v>7.09</v>
      </c>
    </row>
    <row r="590" spans="1:30" x14ac:dyDescent="0.2">
      <c r="A590" s="8" t="s">
        <v>782</v>
      </c>
      <c r="B590" s="8">
        <v>2</v>
      </c>
      <c r="C590" s="8">
        <v>131356231</v>
      </c>
      <c r="D590" s="8">
        <v>131356231</v>
      </c>
      <c r="E590" s="8" t="s">
        <v>121</v>
      </c>
      <c r="F590" s="8" t="s">
        <v>3101</v>
      </c>
      <c r="G590" s="8" t="s">
        <v>3102</v>
      </c>
      <c r="H590" s="8" t="s">
        <v>94</v>
      </c>
      <c r="I590" s="66" t="s">
        <v>131</v>
      </c>
      <c r="J590" s="66" t="s">
        <v>40</v>
      </c>
      <c r="K590" s="66" t="s">
        <v>4062</v>
      </c>
      <c r="L590" s="66" t="s">
        <v>4563</v>
      </c>
      <c r="M590" s="66" t="s">
        <v>4564</v>
      </c>
      <c r="N590" s="66" t="s">
        <v>3107</v>
      </c>
      <c r="O590" s="8" t="s">
        <v>3150</v>
      </c>
      <c r="P590" s="8" t="s">
        <v>4565</v>
      </c>
      <c r="Q590" s="8">
        <v>-1</v>
      </c>
      <c r="R590" s="8" t="s">
        <v>40</v>
      </c>
      <c r="S590" s="8" t="s">
        <v>40</v>
      </c>
      <c r="T590" s="8" t="s">
        <v>40</v>
      </c>
      <c r="U590" s="67">
        <v>0.20799999999999999</v>
      </c>
      <c r="V590" s="4">
        <v>3</v>
      </c>
      <c r="W590" s="4">
        <v>3407</v>
      </c>
      <c r="X590" s="67">
        <v>1E-3</v>
      </c>
      <c r="Y590" s="67">
        <v>0.22700000000000001</v>
      </c>
      <c r="Z590" s="4">
        <v>1</v>
      </c>
      <c r="AA590" s="4">
        <v>2488</v>
      </c>
      <c r="AB590" s="67">
        <v>0</v>
      </c>
      <c r="AC590" s="4">
        <v>-0.30474299999999999</v>
      </c>
      <c r="AD590" s="4">
        <v>0.64800000000000002</v>
      </c>
    </row>
    <row r="591" spans="1:30" x14ac:dyDescent="0.2">
      <c r="A591" s="8" t="s">
        <v>782</v>
      </c>
      <c r="B591" s="8">
        <v>2</v>
      </c>
      <c r="C591" s="8">
        <v>131356237</v>
      </c>
      <c r="D591" s="8">
        <v>131356237</v>
      </c>
      <c r="E591" s="8" t="s">
        <v>130</v>
      </c>
      <c r="F591" s="8" t="s">
        <v>3101</v>
      </c>
      <c r="G591" s="8" t="s">
        <v>3102</v>
      </c>
      <c r="H591" s="8" t="s">
        <v>94</v>
      </c>
      <c r="I591" s="66" t="s">
        <v>131</v>
      </c>
      <c r="J591" s="66" t="s">
        <v>40</v>
      </c>
      <c r="K591" s="66" t="s">
        <v>4049</v>
      </c>
      <c r="L591" s="66" t="s">
        <v>4274</v>
      </c>
      <c r="M591" s="66" t="s">
        <v>3933</v>
      </c>
      <c r="N591" s="66" t="s">
        <v>3165</v>
      </c>
      <c r="O591" s="8" t="s">
        <v>3691</v>
      </c>
      <c r="P591" s="8" t="s">
        <v>4566</v>
      </c>
      <c r="Q591" s="8">
        <v>-1</v>
      </c>
      <c r="R591" s="8" t="s">
        <v>40</v>
      </c>
      <c r="S591" s="8" t="s">
        <v>40</v>
      </c>
      <c r="T591" s="8" t="s">
        <v>40</v>
      </c>
      <c r="U591" s="67">
        <v>0.38700000000000001</v>
      </c>
      <c r="V591" s="4">
        <v>31</v>
      </c>
      <c r="W591" s="4">
        <v>3407</v>
      </c>
      <c r="X591" s="67">
        <v>8.9999999999999993E-3</v>
      </c>
      <c r="Y591" s="67">
        <v>0.496</v>
      </c>
      <c r="Z591" s="4">
        <v>20</v>
      </c>
      <c r="AA591" s="4">
        <v>2488</v>
      </c>
      <c r="AB591" s="67">
        <v>8.0000000000000002E-3</v>
      </c>
      <c r="AC591" s="4">
        <v>-1.0041519999999999</v>
      </c>
      <c r="AD591" s="4">
        <v>1.6E-2</v>
      </c>
    </row>
    <row r="592" spans="1:30" x14ac:dyDescent="0.2">
      <c r="A592" s="8" t="s">
        <v>782</v>
      </c>
      <c r="B592" s="8">
        <v>2</v>
      </c>
      <c r="C592" s="8">
        <v>131356243</v>
      </c>
      <c r="D592" s="8">
        <v>131356243</v>
      </c>
      <c r="E592" s="8" t="s">
        <v>130</v>
      </c>
      <c r="F592" s="8" t="s">
        <v>3101</v>
      </c>
      <c r="G592" s="8" t="s">
        <v>3102</v>
      </c>
      <c r="H592" s="8" t="s">
        <v>94</v>
      </c>
      <c r="I592" s="66" t="s">
        <v>131</v>
      </c>
      <c r="J592" s="66" t="s">
        <v>40</v>
      </c>
      <c r="K592" s="66" t="s">
        <v>879</v>
      </c>
      <c r="L592" s="66" t="s">
        <v>4001</v>
      </c>
      <c r="M592" s="66" t="s">
        <v>815</v>
      </c>
      <c r="N592" s="66" t="s">
        <v>3165</v>
      </c>
      <c r="O592" s="8" t="s">
        <v>3308</v>
      </c>
      <c r="P592" s="8" t="s">
        <v>4567</v>
      </c>
      <c r="Q592" s="8">
        <v>-1</v>
      </c>
      <c r="R592" s="8" t="s">
        <v>40</v>
      </c>
      <c r="S592" s="8" t="s">
        <v>40</v>
      </c>
      <c r="T592" s="8" t="s">
        <v>40</v>
      </c>
      <c r="U592" s="67">
        <v>0.46200000000000002</v>
      </c>
      <c r="V592" s="4">
        <v>1</v>
      </c>
      <c r="W592" s="4">
        <v>3407</v>
      </c>
      <c r="X592" s="67">
        <v>0</v>
      </c>
      <c r="Y592" s="67">
        <v>0.33300000000000002</v>
      </c>
      <c r="Z592" s="4">
        <v>1</v>
      </c>
      <c r="AA592" s="4">
        <v>2488</v>
      </c>
      <c r="AB592" s="67">
        <v>0</v>
      </c>
      <c r="AC592" s="4">
        <v>0.45935599999999999</v>
      </c>
      <c r="AD592" s="4">
        <v>7.1120000000000001</v>
      </c>
    </row>
    <row r="593" spans="1:30" x14ac:dyDescent="0.2">
      <c r="A593" s="8" t="s">
        <v>782</v>
      </c>
      <c r="B593" s="8">
        <v>2</v>
      </c>
      <c r="C593" s="8">
        <v>131356244</v>
      </c>
      <c r="D593" s="8">
        <v>131356244</v>
      </c>
      <c r="E593" s="8" t="s">
        <v>121</v>
      </c>
      <c r="F593" s="8" t="s">
        <v>3108</v>
      </c>
      <c r="G593" s="8" t="s">
        <v>3109</v>
      </c>
      <c r="H593" s="8" t="s">
        <v>94</v>
      </c>
      <c r="I593" s="66" t="s">
        <v>131</v>
      </c>
      <c r="J593" s="66" t="s">
        <v>40</v>
      </c>
      <c r="K593" s="66" t="s">
        <v>3453</v>
      </c>
      <c r="L593" s="66" t="s">
        <v>814</v>
      </c>
      <c r="M593" s="66" t="s">
        <v>815</v>
      </c>
      <c r="N593" s="66" t="s">
        <v>3309</v>
      </c>
      <c r="O593" s="8" t="s">
        <v>3310</v>
      </c>
      <c r="P593" s="8" t="s">
        <v>4568</v>
      </c>
      <c r="Q593" s="8">
        <v>-1</v>
      </c>
      <c r="R593" s="8" t="s">
        <v>40</v>
      </c>
      <c r="S593" s="8" t="s">
        <v>40</v>
      </c>
      <c r="T593" s="8" t="s">
        <v>40</v>
      </c>
      <c r="U593" s="67">
        <v>0.24</v>
      </c>
      <c r="V593" s="4">
        <v>1</v>
      </c>
      <c r="W593" s="4">
        <v>3407</v>
      </c>
      <c r="X593" s="67">
        <v>0</v>
      </c>
      <c r="Y593" s="67">
        <v>0.5</v>
      </c>
      <c r="Z593" s="4">
        <v>1</v>
      </c>
      <c r="AA593" s="4">
        <v>2488</v>
      </c>
      <c r="AB593" s="67">
        <v>0</v>
      </c>
      <c r="AC593" s="4">
        <v>-0.68917899999999999</v>
      </c>
      <c r="AD593" s="4">
        <v>7.5999999999999998E-2</v>
      </c>
    </row>
    <row r="594" spans="1:30" x14ac:dyDescent="0.2">
      <c r="A594" s="8" t="s">
        <v>782</v>
      </c>
      <c r="B594" s="8">
        <v>2</v>
      </c>
      <c r="C594" s="8">
        <v>131356252</v>
      </c>
      <c r="D594" s="8">
        <v>131356252</v>
      </c>
      <c r="E594" s="8" t="s">
        <v>130</v>
      </c>
      <c r="F594" s="8" t="s">
        <v>3101</v>
      </c>
      <c r="G594" s="8" t="s">
        <v>3102</v>
      </c>
      <c r="H594" s="8" t="s">
        <v>94</v>
      </c>
      <c r="I594" s="66" t="s">
        <v>131</v>
      </c>
      <c r="J594" s="66" t="s">
        <v>40</v>
      </c>
      <c r="K594" s="66" t="s">
        <v>4421</v>
      </c>
      <c r="L594" s="66" t="s">
        <v>3545</v>
      </c>
      <c r="M594" s="66" t="s">
        <v>3998</v>
      </c>
      <c r="N594" s="66" t="s">
        <v>3165</v>
      </c>
      <c r="O594" s="8" t="s">
        <v>3308</v>
      </c>
      <c r="P594" s="8" t="s">
        <v>4569</v>
      </c>
      <c r="Q594" s="8">
        <v>-1</v>
      </c>
      <c r="R594" s="8" t="s">
        <v>40</v>
      </c>
      <c r="S594" s="8" t="s">
        <v>40</v>
      </c>
      <c r="T594" s="8" t="s">
        <v>40</v>
      </c>
      <c r="U594" s="67">
        <v>0.22</v>
      </c>
      <c r="V594" s="4">
        <v>1</v>
      </c>
      <c r="W594" s="4">
        <v>3407</v>
      </c>
      <c r="X594" s="67">
        <v>0</v>
      </c>
      <c r="Y594" s="67">
        <v>0.14299999999999999</v>
      </c>
      <c r="Z594" s="4">
        <v>1</v>
      </c>
      <c r="AA594" s="4">
        <v>2488</v>
      </c>
      <c r="AB594" s="67">
        <v>0</v>
      </c>
      <c r="AC594" s="4">
        <v>0.95030499999999996</v>
      </c>
      <c r="AD594" s="4">
        <v>10.37</v>
      </c>
    </row>
    <row r="595" spans="1:30" x14ac:dyDescent="0.2">
      <c r="A595" s="8" t="s">
        <v>782</v>
      </c>
      <c r="B595" s="8">
        <v>2</v>
      </c>
      <c r="C595" s="8">
        <v>131356313</v>
      </c>
      <c r="D595" s="8">
        <v>131356313</v>
      </c>
      <c r="E595" s="8" t="s">
        <v>121</v>
      </c>
      <c r="F595" s="8" t="s">
        <v>3108</v>
      </c>
      <c r="G595" s="8" t="s">
        <v>3109</v>
      </c>
      <c r="H595" s="8" t="s">
        <v>94</v>
      </c>
      <c r="I595" s="66" t="s">
        <v>131</v>
      </c>
      <c r="J595" s="66" t="s">
        <v>40</v>
      </c>
      <c r="K595" s="66" t="s">
        <v>4570</v>
      </c>
      <c r="L595" s="66" t="s">
        <v>3846</v>
      </c>
      <c r="M595" s="66" t="s">
        <v>4492</v>
      </c>
      <c r="N595" s="66" t="s">
        <v>3309</v>
      </c>
      <c r="O595" s="8" t="s">
        <v>3310</v>
      </c>
      <c r="P595" s="8" t="s">
        <v>4571</v>
      </c>
      <c r="Q595" s="8">
        <v>-1</v>
      </c>
      <c r="R595" s="8" t="s">
        <v>40</v>
      </c>
      <c r="S595" s="8" t="s">
        <v>40</v>
      </c>
      <c r="T595" s="8" t="s">
        <v>40</v>
      </c>
      <c r="U595" s="67">
        <v>0.33500000000000002</v>
      </c>
      <c r="V595" s="4">
        <v>2</v>
      </c>
      <c r="W595" s="4">
        <v>3425</v>
      </c>
      <c r="X595" s="67">
        <v>1E-3</v>
      </c>
      <c r="Y595" s="67">
        <v>0.246</v>
      </c>
      <c r="Z595" s="4">
        <v>1</v>
      </c>
      <c r="AA595" s="4">
        <v>2599</v>
      </c>
      <c r="AB595" s="67">
        <v>0</v>
      </c>
      <c r="AC595" s="4">
        <v>2.0770490000000001</v>
      </c>
      <c r="AD595" s="4">
        <v>16.71</v>
      </c>
    </row>
    <row r="596" spans="1:30" x14ac:dyDescent="0.2">
      <c r="A596" s="8" t="s">
        <v>782</v>
      </c>
      <c r="B596" s="8">
        <v>2</v>
      </c>
      <c r="C596" s="8">
        <v>131356322</v>
      </c>
      <c r="D596" s="8">
        <v>131356322</v>
      </c>
      <c r="E596" s="8" t="s">
        <v>130</v>
      </c>
      <c r="F596" s="8" t="s">
        <v>3108</v>
      </c>
      <c r="G596" s="8" t="s">
        <v>3109</v>
      </c>
      <c r="H596" s="8" t="s">
        <v>94</v>
      </c>
      <c r="I596" s="66" t="s">
        <v>131</v>
      </c>
      <c r="J596" s="66" t="s">
        <v>40</v>
      </c>
      <c r="K596" s="66" t="s">
        <v>4572</v>
      </c>
      <c r="L596" s="66" t="s">
        <v>3890</v>
      </c>
      <c r="M596" s="66" t="s">
        <v>3891</v>
      </c>
      <c r="N596" s="66" t="s">
        <v>3112</v>
      </c>
      <c r="O596" s="8" t="s">
        <v>3113</v>
      </c>
      <c r="P596" s="8" t="s">
        <v>4573</v>
      </c>
      <c r="Q596" s="8">
        <v>-1</v>
      </c>
      <c r="R596" s="8" t="s">
        <v>40</v>
      </c>
      <c r="S596" s="8" t="s">
        <v>40</v>
      </c>
      <c r="T596" s="8" t="s">
        <v>40</v>
      </c>
      <c r="U596" s="67">
        <v>0.33200000000000002</v>
      </c>
      <c r="V596" s="4">
        <v>76</v>
      </c>
      <c r="W596" s="4">
        <v>3425</v>
      </c>
      <c r="X596" s="67">
        <v>2.1999999999999999E-2</v>
      </c>
      <c r="Y596" s="67">
        <v>0.31</v>
      </c>
      <c r="Z596" s="4">
        <v>60</v>
      </c>
      <c r="AA596" s="4">
        <v>2599</v>
      </c>
      <c r="AB596" s="67">
        <v>2.3E-2</v>
      </c>
      <c r="AC596" s="4">
        <v>-0.381581</v>
      </c>
      <c r="AD596" s="4">
        <v>0.42799999999999999</v>
      </c>
    </row>
    <row r="597" spans="1:30" x14ac:dyDescent="0.2">
      <c r="A597" s="8" t="s">
        <v>782</v>
      </c>
      <c r="B597" s="8">
        <v>2</v>
      </c>
      <c r="C597" s="8">
        <v>131356362</v>
      </c>
      <c r="D597" s="8">
        <v>131356362</v>
      </c>
      <c r="E597" s="8" t="s">
        <v>130</v>
      </c>
      <c r="F597" s="8" t="s">
        <v>3108</v>
      </c>
      <c r="G597" s="8" t="s">
        <v>3109</v>
      </c>
      <c r="H597" s="8" t="s">
        <v>94</v>
      </c>
      <c r="I597" s="66" t="s">
        <v>131</v>
      </c>
      <c r="J597" s="66" t="s">
        <v>40</v>
      </c>
      <c r="K597" s="66" t="s">
        <v>4207</v>
      </c>
      <c r="L597" s="66" t="s">
        <v>4300</v>
      </c>
      <c r="M597" s="66" t="s">
        <v>3913</v>
      </c>
      <c r="N597" s="66" t="s">
        <v>4011</v>
      </c>
      <c r="O597" s="8" t="s">
        <v>4012</v>
      </c>
      <c r="P597" s="8" t="s">
        <v>4574</v>
      </c>
      <c r="Q597" s="8">
        <v>-1</v>
      </c>
      <c r="R597" s="8" t="s">
        <v>40</v>
      </c>
      <c r="S597" s="8" t="s">
        <v>40</v>
      </c>
      <c r="T597" s="8" t="s">
        <v>40</v>
      </c>
      <c r="U597" s="67">
        <v>0.24299999999999999</v>
      </c>
      <c r="V597" s="4">
        <v>1</v>
      </c>
      <c r="W597" s="4">
        <v>3425</v>
      </c>
      <c r="X597" s="67">
        <v>0</v>
      </c>
      <c r="Y597" s="67">
        <v>0.27</v>
      </c>
      <c r="Z597" s="4">
        <v>1</v>
      </c>
      <c r="AA597" s="4">
        <v>2599</v>
      </c>
      <c r="AB597" s="67">
        <v>0</v>
      </c>
      <c r="AC597" s="4">
        <v>-1.1269340000000001</v>
      </c>
      <c r="AD597" s="4">
        <v>8.9999999999999993E-3</v>
      </c>
    </row>
    <row r="598" spans="1:30" x14ac:dyDescent="0.2">
      <c r="A598" s="8" t="s">
        <v>782</v>
      </c>
      <c r="B598" s="8">
        <v>2</v>
      </c>
      <c r="C598" s="8">
        <v>131356386</v>
      </c>
      <c r="D598" s="8">
        <v>131356386</v>
      </c>
      <c r="E598" s="8" t="s">
        <v>127</v>
      </c>
      <c r="F598" s="8" t="s">
        <v>3108</v>
      </c>
      <c r="G598" s="8" t="s">
        <v>3109</v>
      </c>
      <c r="H598" s="8" t="s">
        <v>94</v>
      </c>
      <c r="I598" s="66" t="s">
        <v>131</v>
      </c>
      <c r="J598" s="66" t="s">
        <v>40</v>
      </c>
      <c r="K598" s="66" t="s">
        <v>4229</v>
      </c>
      <c r="L598" s="66" t="s">
        <v>974</v>
      </c>
      <c r="M598" s="66" t="s">
        <v>4307</v>
      </c>
      <c r="N598" s="66" t="s">
        <v>3535</v>
      </c>
      <c r="O598" s="8" t="s">
        <v>3536</v>
      </c>
      <c r="P598" s="8" t="s">
        <v>4575</v>
      </c>
      <c r="Q598" s="8">
        <v>-1</v>
      </c>
      <c r="R598" s="8">
        <v>6.0522392270000003</v>
      </c>
      <c r="S598" s="8">
        <v>-0.67567210899999997</v>
      </c>
      <c r="T598" s="8">
        <v>5.3765671179999996</v>
      </c>
      <c r="U598" s="67">
        <v>0.17899999999999999</v>
      </c>
      <c r="V598" s="4">
        <v>1</v>
      </c>
      <c r="W598" s="4">
        <v>3425</v>
      </c>
      <c r="X598" s="67">
        <v>0</v>
      </c>
      <c r="Y598" s="67">
        <v>0.26800000000000002</v>
      </c>
      <c r="Z598" s="4">
        <v>2</v>
      </c>
      <c r="AA598" s="4">
        <v>2599</v>
      </c>
      <c r="AB598" s="67">
        <v>1E-3</v>
      </c>
      <c r="AC598" s="4">
        <v>-1.1216740000000001</v>
      </c>
      <c r="AD598" s="4">
        <v>8.9999999999999993E-3</v>
      </c>
    </row>
    <row r="599" spans="1:30" x14ac:dyDescent="0.2">
      <c r="A599" s="8" t="s">
        <v>782</v>
      </c>
      <c r="B599" s="8">
        <v>2</v>
      </c>
      <c r="C599" s="8">
        <v>131356841</v>
      </c>
      <c r="D599" s="8">
        <v>131356841</v>
      </c>
      <c r="E599" s="8" t="s">
        <v>123</v>
      </c>
      <c r="F599" s="8" t="s">
        <v>3108</v>
      </c>
      <c r="G599" s="8" t="s">
        <v>3109</v>
      </c>
      <c r="H599" s="8" t="s">
        <v>94</v>
      </c>
      <c r="I599" s="66" t="s">
        <v>188</v>
      </c>
      <c r="J599" s="66" t="s">
        <v>40</v>
      </c>
      <c r="K599" s="66" t="s">
        <v>4576</v>
      </c>
      <c r="L599" s="66" t="s">
        <v>3919</v>
      </c>
      <c r="M599" s="66" t="s">
        <v>3920</v>
      </c>
      <c r="N599" s="66" t="s">
        <v>4577</v>
      </c>
      <c r="O599" s="8" t="s">
        <v>4578</v>
      </c>
      <c r="P599" s="8" t="s">
        <v>40</v>
      </c>
      <c r="Q599" s="8">
        <v>-1</v>
      </c>
      <c r="R599" s="8" t="s">
        <v>40</v>
      </c>
      <c r="S599" s="8" t="s">
        <v>40</v>
      </c>
      <c r="T599" s="8" t="s">
        <v>40</v>
      </c>
      <c r="U599" s="67">
        <v>0.47699999999999998</v>
      </c>
      <c r="V599" s="4">
        <v>1</v>
      </c>
      <c r="W599" s="4">
        <v>3425</v>
      </c>
      <c r="X599" s="67">
        <v>0</v>
      </c>
      <c r="Y599" s="67">
        <v>0.46500000000000002</v>
      </c>
      <c r="Z599" s="4">
        <v>2</v>
      </c>
      <c r="AA599" s="4">
        <v>2601</v>
      </c>
      <c r="AB599" s="67">
        <v>1E-3</v>
      </c>
      <c r="AC599" s="4">
        <v>4.9280999999999998E-2</v>
      </c>
      <c r="AD599" s="4">
        <v>3.0750000000000002</v>
      </c>
    </row>
    <row r="600" spans="1:30" x14ac:dyDescent="0.2">
      <c r="A600" s="8" t="s">
        <v>782</v>
      </c>
      <c r="B600" s="8">
        <v>2</v>
      </c>
      <c r="C600" s="8">
        <v>131356843</v>
      </c>
      <c r="D600" s="8">
        <v>131356843</v>
      </c>
      <c r="E600" s="8" t="s">
        <v>127</v>
      </c>
      <c r="F600" s="8" t="s">
        <v>3101</v>
      </c>
      <c r="G600" s="8" t="s">
        <v>3102</v>
      </c>
      <c r="H600" s="8" t="s">
        <v>94</v>
      </c>
      <c r="I600" s="66" t="s">
        <v>188</v>
      </c>
      <c r="J600" s="66" t="s">
        <v>40</v>
      </c>
      <c r="K600" s="66" t="s">
        <v>3692</v>
      </c>
      <c r="L600" s="66" t="s">
        <v>3943</v>
      </c>
      <c r="M600" s="66" t="s">
        <v>529</v>
      </c>
      <c r="N600" s="66" t="s">
        <v>3295</v>
      </c>
      <c r="O600" s="8" t="s">
        <v>3327</v>
      </c>
      <c r="P600" s="8" t="s">
        <v>4579</v>
      </c>
      <c r="Q600" s="8">
        <v>-1</v>
      </c>
      <c r="R600" s="8" t="s">
        <v>40</v>
      </c>
      <c r="S600" s="8" t="s">
        <v>40</v>
      </c>
      <c r="T600" s="8" t="s">
        <v>40</v>
      </c>
      <c r="U600" s="67">
        <v>0.22600000000000001</v>
      </c>
      <c r="V600" s="4">
        <v>4</v>
      </c>
      <c r="W600" s="4">
        <v>3425</v>
      </c>
      <c r="X600" s="67">
        <v>1E-3</v>
      </c>
      <c r="Y600" s="67">
        <v>0</v>
      </c>
      <c r="Z600" s="4">
        <v>0</v>
      </c>
      <c r="AA600" s="4">
        <v>2601</v>
      </c>
      <c r="AB600" s="67">
        <v>0</v>
      </c>
      <c r="AC600" s="4">
        <v>-1.694682</v>
      </c>
      <c r="AD600" s="4">
        <v>2E-3</v>
      </c>
    </row>
    <row r="601" spans="1:30" x14ac:dyDescent="0.2">
      <c r="A601" s="8" t="s">
        <v>782</v>
      </c>
      <c r="B601" s="8">
        <v>2</v>
      </c>
      <c r="C601" s="8">
        <v>131356856</v>
      </c>
      <c r="D601" s="8">
        <v>131356856</v>
      </c>
      <c r="E601" s="8" t="s">
        <v>121</v>
      </c>
      <c r="F601" s="8" t="s">
        <v>3108</v>
      </c>
      <c r="G601" s="8" t="s">
        <v>3109</v>
      </c>
      <c r="H601" s="8" t="s">
        <v>94</v>
      </c>
      <c r="I601" s="66" t="s">
        <v>188</v>
      </c>
      <c r="J601" s="66" t="s">
        <v>40</v>
      </c>
      <c r="K601" s="66" t="s">
        <v>813</v>
      </c>
      <c r="L601" s="66" t="s">
        <v>3703</v>
      </c>
      <c r="M601" s="66" t="s">
        <v>4326</v>
      </c>
      <c r="N601" s="66" t="s">
        <v>3558</v>
      </c>
      <c r="O601" s="8" t="s">
        <v>3559</v>
      </c>
      <c r="P601" s="8" t="s">
        <v>40</v>
      </c>
      <c r="Q601" s="8">
        <v>-1</v>
      </c>
      <c r="R601" s="8" t="s">
        <v>40</v>
      </c>
      <c r="S601" s="8" t="s">
        <v>40</v>
      </c>
      <c r="T601" s="8" t="s">
        <v>40</v>
      </c>
      <c r="U601" s="67">
        <v>0</v>
      </c>
      <c r="V601" s="4">
        <v>0</v>
      </c>
      <c r="W601" s="4">
        <v>3425</v>
      </c>
      <c r="X601" s="67">
        <v>0</v>
      </c>
      <c r="Y601" s="67">
        <v>0.28599999999999998</v>
      </c>
      <c r="Z601" s="4">
        <v>1</v>
      </c>
      <c r="AA601" s="4">
        <v>2601</v>
      </c>
      <c r="AB601" s="67">
        <v>0</v>
      </c>
      <c r="AC601" s="4">
        <v>0.105031</v>
      </c>
      <c r="AD601" s="4">
        <v>3.6619999999999999</v>
      </c>
    </row>
    <row r="602" spans="1:30" x14ac:dyDescent="0.2">
      <c r="A602" s="8" t="s">
        <v>782</v>
      </c>
      <c r="B602" s="8">
        <v>5</v>
      </c>
      <c r="C602" s="8">
        <v>68804973</v>
      </c>
      <c r="D602" s="8">
        <v>68804973</v>
      </c>
      <c r="E602" s="8" t="s">
        <v>130</v>
      </c>
      <c r="F602" s="8" t="s">
        <v>3108</v>
      </c>
      <c r="G602" s="8" t="s">
        <v>3109</v>
      </c>
      <c r="H602" s="8" t="s">
        <v>104</v>
      </c>
      <c r="I602" s="66" t="s">
        <v>9355</v>
      </c>
      <c r="J602" s="66" t="s">
        <v>40</v>
      </c>
      <c r="K602" s="66" t="s">
        <v>3637</v>
      </c>
      <c r="L602" s="66" t="s">
        <v>4284</v>
      </c>
      <c r="M602" s="66" t="s">
        <v>3696</v>
      </c>
      <c r="N602" s="66" t="s">
        <v>3309</v>
      </c>
      <c r="O602" s="8" t="s">
        <v>3310</v>
      </c>
      <c r="P602" s="8" t="s">
        <v>9356</v>
      </c>
      <c r="Q602" s="8">
        <v>1</v>
      </c>
      <c r="R602" s="8" t="s">
        <v>40</v>
      </c>
      <c r="S602" s="8" t="s">
        <v>40</v>
      </c>
      <c r="T602" s="8" t="s">
        <v>40</v>
      </c>
      <c r="U602" s="67">
        <v>0</v>
      </c>
      <c r="V602" s="4">
        <v>0</v>
      </c>
      <c r="W602" s="4">
        <v>3428</v>
      </c>
      <c r="X602" s="67">
        <v>0</v>
      </c>
      <c r="Y602" s="67">
        <v>0.53200000000000003</v>
      </c>
      <c r="Z602" s="4">
        <v>1</v>
      </c>
      <c r="AA602" s="4">
        <v>2601</v>
      </c>
      <c r="AB602" s="67">
        <v>0</v>
      </c>
      <c r="AC602" s="4">
        <v>6.6130570000000004</v>
      </c>
      <c r="AD602" s="4">
        <v>32</v>
      </c>
    </row>
    <row r="603" spans="1:30" x14ac:dyDescent="0.2">
      <c r="A603" s="8" t="s">
        <v>782</v>
      </c>
      <c r="B603" s="8">
        <v>5</v>
      </c>
      <c r="C603" s="8">
        <v>68804987</v>
      </c>
      <c r="D603" s="8">
        <v>68804987</v>
      </c>
      <c r="E603" s="8" t="s">
        <v>127</v>
      </c>
      <c r="F603" s="8" t="s">
        <v>3108</v>
      </c>
      <c r="G603" s="8" t="s">
        <v>3109</v>
      </c>
      <c r="H603" s="8" t="s">
        <v>104</v>
      </c>
      <c r="I603" s="66" t="s">
        <v>9355</v>
      </c>
      <c r="J603" s="66" t="s">
        <v>40</v>
      </c>
      <c r="K603" s="66" t="s">
        <v>9357</v>
      </c>
      <c r="L603" s="66" t="s">
        <v>3998</v>
      </c>
      <c r="M603" s="66" t="s">
        <v>3937</v>
      </c>
      <c r="N603" s="66" t="s">
        <v>3124</v>
      </c>
      <c r="O603" s="8" t="s">
        <v>4165</v>
      </c>
      <c r="P603" s="8" t="s">
        <v>9358</v>
      </c>
      <c r="Q603" s="8">
        <v>1</v>
      </c>
      <c r="R603" s="8" t="s">
        <v>40</v>
      </c>
      <c r="S603" s="8" t="s">
        <v>40</v>
      </c>
      <c r="T603" s="8" t="s">
        <v>40</v>
      </c>
      <c r="U603" s="67">
        <v>0.501</v>
      </c>
      <c r="V603" s="4">
        <v>62</v>
      </c>
      <c r="W603" s="4">
        <v>3428</v>
      </c>
      <c r="X603" s="67">
        <v>1.7999999999999999E-2</v>
      </c>
      <c r="Y603" s="67">
        <v>0.48899999999999999</v>
      </c>
      <c r="Z603" s="4">
        <v>63</v>
      </c>
      <c r="AA603" s="4">
        <v>2601</v>
      </c>
      <c r="AB603" s="67">
        <v>2.4E-2</v>
      </c>
      <c r="AC603" s="4">
        <v>5.2854619999999999</v>
      </c>
      <c r="AD603" s="4">
        <v>25.7</v>
      </c>
    </row>
    <row r="604" spans="1:30" x14ac:dyDescent="0.2">
      <c r="A604" s="8" t="s">
        <v>782</v>
      </c>
      <c r="B604" s="8">
        <v>5</v>
      </c>
      <c r="C604" s="8">
        <v>68805038</v>
      </c>
      <c r="D604" s="8">
        <v>68805038</v>
      </c>
      <c r="E604" s="8" t="s">
        <v>127</v>
      </c>
      <c r="F604" s="8" t="s">
        <v>3108</v>
      </c>
      <c r="G604" s="8" t="s">
        <v>3109</v>
      </c>
      <c r="H604" s="8" t="s">
        <v>104</v>
      </c>
      <c r="I604" s="66" t="s">
        <v>9355</v>
      </c>
      <c r="J604" s="66" t="s">
        <v>40</v>
      </c>
      <c r="K604" s="66" t="s">
        <v>526</v>
      </c>
      <c r="L604" s="66" t="s">
        <v>3904</v>
      </c>
      <c r="M604" s="66" t="s">
        <v>3905</v>
      </c>
      <c r="N604" s="66" t="s">
        <v>3906</v>
      </c>
      <c r="O604" s="8" t="s">
        <v>3907</v>
      </c>
      <c r="P604" s="8" t="s">
        <v>9359</v>
      </c>
      <c r="Q604" s="8">
        <v>1</v>
      </c>
      <c r="R604" s="8" t="s">
        <v>40</v>
      </c>
      <c r="S604" s="8" t="s">
        <v>40</v>
      </c>
      <c r="T604" s="8" t="s">
        <v>40</v>
      </c>
      <c r="U604" s="67">
        <v>0.44600000000000001</v>
      </c>
      <c r="V604" s="4">
        <v>1</v>
      </c>
      <c r="W604" s="4">
        <v>3428</v>
      </c>
      <c r="X604" s="67">
        <v>0</v>
      </c>
      <c r="Y604" s="67">
        <v>0.48899999999999999</v>
      </c>
      <c r="Z604" s="4">
        <v>1</v>
      </c>
      <c r="AA604" s="4">
        <v>2601</v>
      </c>
      <c r="AB604" s="67">
        <v>0</v>
      </c>
      <c r="AC604" s="4">
        <v>1.4289019999999999</v>
      </c>
      <c r="AD604" s="4">
        <v>12.94</v>
      </c>
    </row>
    <row r="605" spans="1:30" x14ac:dyDescent="0.2">
      <c r="A605" s="8" t="s">
        <v>782</v>
      </c>
      <c r="B605" s="8">
        <v>5</v>
      </c>
      <c r="C605" s="8">
        <v>68805113</v>
      </c>
      <c r="D605" s="8">
        <v>68805113</v>
      </c>
      <c r="E605" s="8" t="s">
        <v>130</v>
      </c>
      <c r="F605" s="8" t="s">
        <v>3108</v>
      </c>
      <c r="G605" s="8" t="s">
        <v>3109</v>
      </c>
      <c r="H605" s="8" t="s">
        <v>104</v>
      </c>
      <c r="I605" s="66" t="s">
        <v>9355</v>
      </c>
      <c r="J605" s="66" t="s">
        <v>40</v>
      </c>
      <c r="K605" s="66" t="s">
        <v>3810</v>
      </c>
      <c r="L605" s="66" t="s">
        <v>3562</v>
      </c>
      <c r="M605" s="66" t="s">
        <v>3689</v>
      </c>
      <c r="N605" s="66" t="s">
        <v>3177</v>
      </c>
      <c r="O605" s="8" t="s">
        <v>3178</v>
      </c>
      <c r="P605" s="8" t="s">
        <v>9360</v>
      </c>
      <c r="Q605" s="8">
        <v>1</v>
      </c>
      <c r="R605" s="8" t="s">
        <v>40</v>
      </c>
      <c r="S605" s="8" t="s">
        <v>40</v>
      </c>
      <c r="T605" s="8" t="s">
        <v>40</v>
      </c>
      <c r="U605" s="67">
        <v>0.23899999999999999</v>
      </c>
      <c r="V605" s="4">
        <v>6</v>
      </c>
      <c r="W605" s="4">
        <v>3416</v>
      </c>
      <c r="X605" s="67">
        <v>2E-3</v>
      </c>
      <c r="Y605" s="67">
        <v>0.11799999999999999</v>
      </c>
      <c r="Z605" s="4">
        <v>9</v>
      </c>
      <c r="AA605" s="4">
        <v>2575</v>
      </c>
      <c r="AB605" s="67">
        <v>3.0000000000000001E-3</v>
      </c>
      <c r="AC605" s="4">
        <v>7.2369479999999999</v>
      </c>
      <c r="AD605" s="4">
        <v>34</v>
      </c>
    </row>
    <row r="606" spans="1:30" x14ac:dyDescent="0.2">
      <c r="A606" s="8" t="s">
        <v>782</v>
      </c>
      <c r="B606" s="8">
        <v>5</v>
      </c>
      <c r="C606" s="8">
        <v>68805114</v>
      </c>
      <c r="D606" s="8">
        <v>68805114</v>
      </c>
      <c r="E606" s="8" t="s">
        <v>130</v>
      </c>
      <c r="F606" s="8" t="s">
        <v>3108</v>
      </c>
      <c r="G606" s="8" t="s">
        <v>3109</v>
      </c>
      <c r="H606" s="8" t="s">
        <v>104</v>
      </c>
      <c r="I606" s="66" t="s">
        <v>9355</v>
      </c>
      <c r="J606" s="66" t="s">
        <v>40</v>
      </c>
      <c r="K606" s="66" t="s">
        <v>5052</v>
      </c>
      <c r="L606" s="66" t="s">
        <v>3557</v>
      </c>
      <c r="M606" s="66" t="s">
        <v>3689</v>
      </c>
      <c r="N606" s="66" t="s">
        <v>3639</v>
      </c>
      <c r="O606" s="8" t="s">
        <v>5069</v>
      </c>
      <c r="P606" s="8" t="s">
        <v>9361</v>
      </c>
      <c r="Q606" s="8">
        <v>1</v>
      </c>
      <c r="R606" s="8" t="s">
        <v>40</v>
      </c>
      <c r="S606" s="8" t="s">
        <v>40</v>
      </c>
      <c r="T606" s="8" t="s">
        <v>40</v>
      </c>
      <c r="U606" s="67">
        <v>0.376</v>
      </c>
      <c r="V606" s="4">
        <v>4</v>
      </c>
      <c r="W606" s="4">
        <v>3416</v>
      </c>
      <c r="X606" s="67">
        <v>1E-3</v>
      </c>
      <c r="Y606" s="67">
        <v>0.33300000000000002</v>
      </c>
      <c r="Z606" s="4">
        <v>3</v>
      </c>
      <c r="AA606" s="4">
        <v>2575</v>
      </c>
      <c r="AB606" s="67">
        <v>1E-3</v>
      </c>
      <c r="AC606" s="4">
        <v>6.4902709999999999</v>
      </c>
      <c r="AD606" s="4">
        <v>30</v>
      </c>
    </row>
    <row r="607" spans="1:30" x14ac:dyDescent="0.2">
      <c r="A607" s="8" t="s">
        <v>782</v>
      </c>
      <c r="B607" s="8">
        <v>5</v>
      </c>
      <c r="C607" s="8">
        <v>68805125</v>
      </c>
      <c r="D607" s="8">
        <v>68805125</v>
      </c>
      <c r="E607" s="8" t="s">
        <v>127</v>
      </c>
      <c r="F607" s="8" t="s">
        <v>3108</v>
      </c>
      <c r="G607" s="8" t="s">
        <v>3109</v>
      </c>
      <c r="H607" s="8" t="s">
        <v>104</v>
      </c>
      <c r="I607" s="66" t="s">
        <v>9355</v>
      </c>
      <c r="J607" s="66" t="s">
        <v>40</v>
      </c>
      <c r="K607" s="66" t="s">
        <v>4112</v>
      </c>
      <c r="L607" s="66" t="s">
        <v>4346</v>
      </c>
      <c r="M607" s="66" t="s">
        <v>3998</v>
      </c>
      <c r="N607" s="66" t="s">
        <v>4065</v>
      </c>
      <c r="O607" s="8" t="s">
        <v>4066</v>
      </c>
      <c r="P607" s="8" t="s">
        <v>9362</v>
      </c>
      <c r="Q607" s="8">
        <v>1</v>
      </c>
      <c r="R607" s="8" t="s">
        <v>40</v>
      </c>
      <c r="S607" s="8" t="s">
        <v>40</v>
      </c>
      <c r="T607" s="8" t="s">
        <v>40</v>
      </c>
      <c r="U607" s="67">
        <v>0.59099999999999997</v>
      </c>
      <c r="V607" s="4">
        <v>1</v>
      </c>
      <c r="W607" s="4">
        <v>3416</v>
      </c>
      <c r="X607" s="67">
        <v>0</v>
      </c>
      <c r="Y607" s="67">
        <v>0</v>
      </c>
      <c r="Z607" s="4">
        <v>0</v>
      </c>
      <c r="AA607" s="4">
        <v>2575</v>
      </c>
      <c r="AB607" s="67">
        <v>0</v>
      </c>
      <c r="AC607" s="4">
        <v>-0.57082900000000003</v>
      </c>
      <c r="AD607" s="4">
        <v>0.14699999999999999</v>
      </c>
    </row>
    <row r="608" spans="1:30" x14ac:dyDescent="0.2">
      <c r="A608" s="8" t="s">
        <v>782</v>
      </c>
      <c r="B608" s="8">
        <v>5</v>
      </c>
      <c r="C608" s="8">
        <v>68805134</v>
      </c>
      <c r="D608" s="8">
        <v>68805134</v>
      </c>
      <c r="E608" s="8" t="s">
        <v>127</v>
      </c>
      <c r="F608" s="8" t="s">
        <v>3108</v>
      </c>
      <c r="G608" s="8" t="s">
        <v>3109</v>
      </c>
      <c r="H608" s="8" t="s">
        <v>104</v>
      </c>
      <c r="I608" s="66" t="s">
        <v>9355</v>
      </c>
      <c r="J608" s="66" t="s">
        <v>40</v>
      </c>
      <c r="K608" s="66" t="s">
        <v>4989</v>
      </c>
      <c r="L608" s="66" t="s">
        <v>3542</v>
      </c>
      <c r="M608" s="66" t="s">
        <v>815</v>
      </c>
      <c r="N608" s="66" t="s">
        <v>3232</v>
      </c>
      <c r="O608" s="8" t="s">
        <v>3233</v>
      </c>
      <c r="P608" s="8" t="s">
        <v>40</v>
      </c>
      <c r="Q608" s="8">
        <v>1</v>
      </c>
      <c r="R608" s="8" t="s">
        <v>40</v>
      </c>
      <c r="S608" s="8" t="s">
        <v>40</v>
      </c>
      <c r="T608" s="8" t="s">
        <v>40</v>
      </c>
      <c r="U608" s="67">
        <v>0.48599999999999999</v>
      </c>
      <c r="V608" s="4">
        <v>2</v>
      </c>
      <c r="W608" s="4">
        <v>3416</v>
      </c>
      <c r="X608" s="67">
        <v>1E-3</v>
      </c>
      <c r="Y608" s="67">
        <v>8.3000000000000004E-2</v>
      </c>
      <c r="Z608" s="4">
        <v>1</v>
      </c>
      <c r="AA608" s="4">
        <v>2575</v>
      </c>
      <c r="AB608" s="67">
        <v>0</v>
      </c>
      <c r="AC608" s="4">
        <v>0.14490900000000001</v>
      </c>
      <c r="AD608" s="4">
        <v>4.0910000000000002</v>
      </c>
    </row>
    <row r="609" spans="1:30" x14ac:dyDescent="0.2">
      <c r="A609" s="8" t="s">
        <v>782</v>
      </c>
      <c r="B609" s="8">
        <v>5</v>
      </c>
      <c r="C609" s="8">
        <v>68805216</v>
      </c>
      <c r="D609" s="8">
        <v>68805216</v>
      </c>
      <c r="E609" s="8" t="s">
        <v>121</v>
      </c>
      <c r="F609" s="8" t="s">
        <v>3108</v>
      </c>
      <c r="G609" s="8" t="s">
        <v>3109</v>
      </c>
      <c r="H609" s="8" t="s">
        <v>104</v>
      </c>
      <c r="I609" s="66" t="s">
        <v>9355</v>
      </c>
      <c r="J609" s="66" t="s">
        <v>40</v>
      </c>
      <c r="K609" s="66" t="s">
        <v>4631</v>
      </c>
      <c r="L609" s="66" t="s">
        <v>4169</v>
      </c>
      <c r="M609" s="66" t="s">
        <v>4300</v>
      </c>
      <c r="N609" s="66" t="s">
        <v>3423</v>
      </c>
      <c r="O609" s="8" t="s">
        <v>3803</v>
      </c>
      <c r="P609" s="8" t="s">
        <v>40</v>
      </c>
      <c r="Q609" s="8">
        <v>1</v>
      </c>
      <c r="R609" s="8" t="s">
        <v>40</v>
      </c>
      <c r="S609" s="8" t="s">
        <v>40</v>
      </c>
      <c r="T609" s="8" t="s">
        <v>40</v>
      </c>
      <c r="U609" s="67">
        <v>0.56699999999999995</v>
      </c>
      <c r="V609" s="4">
        <v>1</v>
      </c>
      <c r="W609" s="4">
        <v>3430</v>
      </c>
      <c r="X609" s="67">
        <v>0</v>
      </c>
      <c r="Y609" s="67">
        <v>0</v>
      </c>
      <c r="Z609" s="4">
        <v>0</v>
      </c>
      <c r="AA609" s="4">
        <v>2602</v>
      </c>
      <c r="AB609" s="67">
        <v>0</v>
      </c>
      <c r="AC609" s="4">
        <v>0.82476700000000003</v>
      </c>
      <c r="AD609" s="4">
        <v>9.6159999999999997</v>
      </c>
    </row>
    <row r="610" spans="1:30" x14ac:dyDescent="0.2">
      <c r="A610" s="8" t="s">
        <v>782</v>
      </c>
      <c r="B610" s="8">
        <v>5</v>
      </c>
      <c r="C610" s="8">
        <v>68805369</v>
      </c>
      <c r="D610" s="8">
        <v>68805369</v>
      </c>
      <c r="E610" s="8" t="s">
        <v>130</v>
      </c>
      <c r="F610" s="8" t="s">
        <v>3108</v>
      </c>
      <c r="G610" s="8" t="s">
        <v>3109</v>
      </c>
      <c r="H610" s="8" t="s">
        <v>104</v>
      </c>
      <c r="I610" s="66" t="s">
        <v>9355</v>
      </c>
      <c r="J610" s="66" t="s">
        <v>40</v>
      </c>
      <c r="K610" s="66" t="s">
        <v>5468</v>
      </c>
      <c r="L610" s="66" t="s">
        <v>5626</v>
      </c>
      <c r="M610" s="66" t="s">
        <v>3964</v>
      </c>
      <c r="N610" s="66" t="s">
        <v>3128</v>
      </c>
      <c r="O610" s="8" t="s">
        <v>4048</v>
      </c>
      <c r="P610" s="8" t="s">
        <v>9363</v>
      </c>
      <c r="Q610" s="8">
        <v>1</v>
      </c>
      <c r="R610" s="8" t="s">
        <v>40</v>
      </c>
      <c r="S610" s="8" t="s">
        <v>40</v>
      </c>
      <c r="T610" s="8" t="s">
        <v>40</v>
      </c>
      <c r="U610" s="67">
        <v>0.51500000000000001</v>
      </c>
      <c r="V610" s="4">
        <v>2</v>
      </c>
      <c r="W610" s="4">
        <v>3430</v>
      </c>
      <c r="X610" s="67">
        <v>1E-3</v>
      </c>
      <c r="Y610" s="67">
        <v>0.51500000000000001</v>
      </c>
      <c r="Z610" s="4">
        <v>1</v>
      </c>
      <c r="AA610" s="4">
        <v>2603</v>
      </c>
      <c r="AB610" s="67">
        <v>0</v>
      </c>
      <c r="AC610" s="4">
        <v>0.28597899999999998</v>
      </c>
      <c r="AD610" s="4">
        <v>5.5570000000000004</v>
      </c>
    </row>
    <row r="611" spans="1:30" x14ac:dyDescent="0.2">
      <c r="A611" s="8" t="s">
        <v>782</v>
      </c>
      <c r="B611" s="8">
        <v>5</v>
      </c>
      <c r="C611" s="8">
        <v>68805372</v>
      </c>
      <c r="D611" s="8">
        <v>68805372</v>
      </c>
      <c r="E611" s="8" t="s">
        <v>130</v>
      </c>
      <c r="F611" s="8" t="s">
        <v>3108</v>
      </c>
      <c r="G611" s="8" t="s">
        <v>3109</v>
      </c>
      <c r="H611" s="8" t="s">
        <v>104</v>
      </c>
      <c r="I611" s="66" t="s">
        <v>9355</v>
      </c>
      <c r="J611" s="66" t="s">
        <v>40</v>
      </c>
      <c r="K611" s="66" t="s">
        <v>4511</v>
      </c>
      <c r="L611" s="66" t="s">
        <v>3594</v>
      </c>
      <c r="M611" s="66" t="s">
        <v>3592</v>
      </c>
      <c r="N611" s="66" t="s">
        <v>3128</v>
      </c>
      <c r="O611" s="8" t="s">
        <v>3129</v>
      </c>
      <c r="P611" s="8" t="s">
        <v>9364</v>
      </c>
      <c r="Q611" s="8">
        <v>1</v>
      </c>
      <c r="R611" s="8" t="s">
        <v>40</v>
      </c>
      <c r="S611" s="8" t="s">
        <v>40</v>
      </c>
      <c r="T611" s="8" t="s">
        <v>40</v>
      </c>
      <c r="U611" s="67">
        <v>0.51400000000000001</v>
      </c>
      <c r="V611" s="4">
        <v>6</v>
      </c>
      <c r="W611" s="4">
        <v>3427</v>
      </c>
      <c r="X611" s="67">
        <v>2E-3</v>
      </c>
      <c r="Y611" s="67">
        <v>0.48499999999999999</v>
      </c>
      <c r="Z611" s="4">
        <v>5</v>
      </c>
      <c r="AA611" s="4">
        <v>2600</v>
      </c>
      <c r="AB611" s="67">
        <v>2E-3</v>
      </c>
      <c r="AC611" s="4">
        <v>2.2375910000000001</v>
      </c>
      <c r="AD611" s="4">
        <v>17.760000000000002</v>
      </c>
    </row>
    <row r="612" spans="1:30" x14ac:dyDescent="0.2">
      <c r="A612" s="8" t="s">
        <v>782</v>
      </c>
      <c r="B612" s="8">
        <v>5</v>
      </c>
      <c r="C612" s="8">
        <v>68805386</v>
      </c>
      <c r="D612" s="8">
        <v>68805386</v>
      </c>
      <c r="E612" s="8" t="s">
        <v>130</v>
      </c>
      <c r="F612" s="8" t="s">
        <v>3108</v>
      </c>
      <c r="G612" s="8" t="s">
        <v>3109</v>
      </c>
      <c r="H612" s="8" t="s">
        <v>104</v>
      </c>
      <c r="I612" s="66" t="s">
        <v>9355</v>
      </c>
      <c r="J612" s="66" t="s">
        <v>40</v>
      </c>
      <c r="K612" s="66" t="s">
        <v>6188</v>
      </c>
      <c r="L612" s="66" t="s">
        <v>328</v>
      </c>
      <c r="M612" s="66" t="s">
        <v>4413</v>
      </c>
      <c r="N612" s="66" t="s">
        <v>3240</v>
      </c>
      <c r="O612" s="8" t="s">
        <v>5159</v>
      </c>
      <c r="P612" s="8" t="s">
        <v>9365</v>
      </c>
      <c r="Q612" s="8">
        <v>1</v>
      </c>
      <c r="R612" s="8" t="s">
        <v>40</v>
      </c>
      <c r="S612" s="8" t="s">
        <v>40</v>
      </c>
      <c r="T612" s="8" t="s">
        <v>40</v>
      </c>
      <c r="U612" s="67">
        <v>0.54300000000000004</v>
      </c>
      <c r="V612" s="4">
        <v>1</v>
      </c>
      <c r="W612" s="4">
        <v>3427</v>
      </c>
      <c r="X612" s="67">
        <v>0</v>
      </c>
      <c r="Y612" s="67">
        <v>0</v>
      </c>
      <c r="Z612" s="4">
        <v>0</v>
      </c>
      <c r="AA612" s="4">
        <v>2600</v>
      </c>
      <c r="AB612" s="67">
        <v>0</v>
      </c>
      <c r="AC612" s="4">
        <v>4.8047339999999998</v>
      </c>
      <c r="AD612" s="4">
        <v>24.8</v>
      </c>
    </row>
    <row r="613" spans="1:30" x14ac:dyDescent="0.2">
      <c r="A613" s="8" t="s">
        <v>782</v>
      </c>
      <c r="B613" s="8">
        <v>5</v>
      </c>
      <c r="C613" s="8">
        <v>68805390</v>
      </c>
      <c r="D613" s="8">
        <v>68805390</v>
      </c>
      <c r="E613" s="8" t="s">
        <v>130</v>
      </c>
      <c r="F613" s="8" t="s">
        <v>3108</v>
      </c>
      <c r="G613" s="8" t="s">
        <v>3109</v>
      </c>
      <c r="H613" s="8" t="s">
        <v>104</v>
      </c>
      <c r="I613" s="66" t="s">
        <v>9355</v>
      </c>
      <c r="J613" s="66" t="s">
        <v>40</v>
      </c>
      <c r="K613" s="66" t="s">
        <v>5101</v>
      </c>
      <c r="L613" s="66" t="s">
        <v>4421</v>
      </c>
      <c r="M613" s="66" t="s">
        <v>426</v>
      </c>
      <c r="N613" s="66" t="s">
        <v>3558</v>
      </c>
      <c r="O613" s="8" t="s">
        <v>3559</v>
      </c>
      <c r="P613" s="8" t="s">
        <v>9366</v>
      </c>
      <c r="Q613" s="8">
        <v>1</v>
      </c>
      <c r="R613" s="8" t="s">
        <v>40</v>
      </c>
      <c r="S613" s="8" t="s">
        <v>40</v>
      </c>
      <c r="T613" s="8" t="s">
        <v>40</v>
      </c>
      <c r="U613" s="67">
        <v>0.50800000000000001</v>
      </c>
      <c r="V613" s="4">
        <v>1</v>
      </c>
      <c r="W613" s="4">
        <v>3427</v>
      </c>
      <c r="X613" s="67">
        <v>0</v>
      </c>
      <c r="Y613" s="67">
        <v>0.47499999999999998</v>
      </c>
      <c r="Z613" s="4">
        <v>2</v>
      </c>
      <c r="AA613" s="4">
        <v>2600</v>
      </c>
      <c r="AB613" s="67">
        <v>1E-3</v>
      </c>
      <c r="AC613" s="4">
        <v>2.223287</v>
      </c>
      <c r="AD613" s="4">
        <v>17.66</v>
      </c>
    </row>
    <row r="614" spans="1:30" x14ac:dyDescent="0.2">
      <c r="A614" s="8" t="s">
        <v>782</v>
      </c>
      <c r="B614" s="8">
        <v>5</v>
      </c>
      <c r="C614" s="8">
        <v>68805461</v>
      </c>
      <c r="D614" s="8">
        <v>68805461</v>
      </c>
      <c r="E614" s="8" t="s">
        <v>130</v>
      </c>
      <c r="F614" s="8" t="s">
        <v>3101</v>
      </c>
      <c r="G614" s="8" t="s">
        <v>3102</v>
      </c>
      <c r="H614" s="8" t="s">
        <v>104</v>
      </c>
      <c r="I614" s="66" t="s">
        <v>9355</v>
      </c>
      <c r="J614" s="66" t="s">
        <v>40</v>
      </c>
      <c r="K614" s="66" t="s">
        <v>6223</v>
      </c>
      <c r="L614" s="66" t="s">
        <v>3568</v>
      </c>
      <c r="M614" s="66" t="s">
        <v>3569</v>
      </c>
      <c r="N614" s="66" t="s">
        <v>3126</v>
      </c>
      <c r="O614" s="8" t="s">
        <v>3160</v>
      </c>
      <c r="P614" s="8" t="s">
        <v>9367</v>
      </c>
      <c r="Q614" s="8">
        <v>1</v>
      </c>
      <c r="R614" s="8" t="s">
        <v>40</v>
      </c>
      <c r="S614" s="8" t="s">
        <v>40</v>
      </c>
      <c r="T614" s="8" t="s">
        <v>40</v>
      </c>
      <c r="U614" s="67">
        <v>0.55300000000000005</v>
      </c>
      <c r="V614" s="4">
        <v>1</v>
      </c>
      <c r="W614" s="4">
        <v>3427</v>
      </c>
      <c r="X614" s="67">
        <v>0</v>
      </c>
      <c r="Y614" s="67">
        <v>0</v>
      </c>
      <c r="Z614" s="4">
        <v>0</v>
      </c>
      <c r="AA614" s="4">
        <v>2600</v>
      </c>
      <c r="AB614" s="67">
        <v>0</v>
      </c>
      <c r="AC614" s="4">
        <v>1.3563670000000001</v>
      </c>
      <c r="AD614" s="4">
        <v>12.56</v>
      </c>
    </row>
    <row r="615" spans="1:30" x14ac:dyDescent="0.2">
      <c r="A615" s="8" t="s">
        <v>782</v>
      </c>
      <c r="B615" s="8">
        <v>5</v>
      </c>
      <c r="C615" s="8">
        <v>68805485</v>
      </c>
      <c r="D615" s="8">
        <v>68805485</v>
      </c>
      <c r="E615" s="8" t="s">
        <v>127</v>
      </c>
      <c r="F615" s="8" t="s">
        <v>3108</v>
      </c>
      <c r="G615" s="8" t="s">
        <v>3109</v>
      </c>
      <c r="H615" s="8" t="s">
        <v>104</v>
      </c>
      <c r="I615" s="66" t="s">
        <v>9355</v>
      </c>
      <c r="J615" s="66" t="s">
        <v>40</v>
      </c>
      <c r="K615" s="66" t="s">
        <v>4341</v>
      </c>
      <c r="L615" s="66" t="s">
        <v>5190</v>
      </c>
      <c r="M615" s="66" t="s">
        <v>5191</v>
      </c>
      <c r="N615" s="66" t="s">
        <v>3914</v>
      </c>
      <c r="O615" s="8" t="s">
        <v>5955</v>
      </c>
      <c r="P615" s="8" t="s">
        <v>40</v>
      </c>
      <c r="Q615" s="8">
        <v>1</v>
      </c>
      <c r="R615" s="8" t="s">
        <v>40</v>
      </c>
      <c r="S615" s="8" t="s">
        <v>40</v>
      </c>
      <c r="T615" s="8" t="s">
        <v>40</v>
      </c>
      <c r="U615" s="67">
        <v>0.505</v>
      </c>
      <c r="V615" s="4">
        <v>1</v>
      </c>
      <c r="W615" s="4">
        <v>3426</v>
      </c>
      <c r="X615" s="67">
        <v>0</v>
      </c>
      <c r="Y615" s="67">
        <v>0</v>
      </c>
      <c r="Z615" s="4">
        <v>0</v>
      </c>
      <c r="AA615" s="4">
        <v>2599</v>
      </c>
      <c r="AB615" s="67">
        <v>0</v>
      </c>
      <c r="AC615" s="4">
        <v>3.0818810000000001</v>
      </c>
      <c r="AD615" s="4">
        <v>22.5</v>
      </c>
    </row>
    <row r="616" spans="1:30" x14ac:dyDescent="0.2">
      <c r="A616" s="8" t="s">
        <v>782</v>
      </c>
      <c r="B616" s="8">
        <v>5</v>
      </c>
      <c r="C616" s="8">
        <v>68805538</v>
      </c>
      <c r="D616" s="8">
        <v>68805538</v>
      </c>
      <c r="E616" s="8" t="s">
        <v>127</v>
      </c>
      <c r="F616" s="8" t="s">
        <v>3101</v>
      </c>
      <c r="G616" s="8" t="s">
        <v>3102</v>
      </c>
      <c r="H616" s="8" t="s">
        <v>104</v>
      </c>
      <c r="I616" s="66" t="s">
        <v>9355</v>
      </c>
      <c r="J616" s="66" t="s">
        <v>40</v>
      </c>
      <c r="K616" s="66" t="s">
        <v>3755</v>
      </c>
      <c r="L616" s="66" t="s">
        <v>6217</v>
      </c>
      <c r="M616" s="66" t="s">
        <v>4107</v>
      </c>
      <c r="N616" s="66" t="s">
        <v>3126</v>
      </c>
      <c r="O616" s="8" t="s">
        <v>5940</v>
      </c>
      <c r="P616" s="8" t="s">
        <v>9368</v>
      </c>
      <c r="Q616" s="8">
        <v>1</v>
      </c>
      <c r="R616" s="8" t="s">
        <v>40</v>
      </c>
      <c r="S616" s="8" t="s">
        <v>40</v>
      </c>
      <c r="T616" s="8" t="s">
        <v>40</v>
      </c>
      <c r="U616" s="67">
        <v>0.45300000000000001</v>
      </c>
      <c r="V616" s="4">
        <v>1</v>
      </c>
      <c r="W616" s="4">
        <v>3426</v>
      </c>
      <c r="X616" s="67">
        <v>0</v>
      </c>
      <c r="Y616" s="67">
        <v>0</v>
      </c>
      <c r="Z616" s="4">
        <v>0</v>
      </c>
      <c r="AA616" s="4">
        <v>2599</v>
      </c>
      <c r="AB616" s="67">
        <v>0</v>
      </c>
      <c r="AC616" s="4">
        <v>-1.1896690000000001</v>
      </c>
      <c r="AD616" s="4">
        <v>7.0000000000000001E-3</v>
      </c>
    </row>
    <row r="617" spans="1:30" x14ac:dyDescent="0.2">
      <c r="A617" s="8" t="s">
        <v>782</v>
      </c>
      <c r="B617" s="8">
        <v>5</v>
      </c>
      <c r="C617" s="8">
        <v>68805571</v>
      </c>
      <c r="D617" s="8">
        <v>68805571</v>
      </c>
      <c r="E617" s="8" t="s">
        <v>127</v>
      </c>
      <c r="F617" s="8" t="s">
        <v>3101</v>
      </c>
      <c r="G617" s="8" t="s">
        <v>3102</v>
      </c>
      <c r="H617" s="8" t="s">
        <v>104</v>
      </c>
      <c r="I617" s="66" t="s">
        <v>9355</v>
      </c>
      <c r="J617" s="66" t="s">
        <v>40</v>
      </c>
      <c r="K617" s="66" t="s">
        <v>5160</v>
      </c>
      <c r="L617" s="66" t="s">
        <v>4385</v>
      </c>
      <c r="M617" s="66" t="s">
        <v>814</v>
      </c>
      <c r="N617" s="66" t="s">
        <v>3210</v>
      </c>
      <c r="O617" s="8" t="s">
        <v>3603</v>
      </c>
      <c r="P617" s="8" t="s">
        <v>40</v>
      </c>
      <c r="Q617" s="8">
        <v>1</v>
      </c>
      <c r="R617" s="8" t="s">
        <v>40</v>
      </c>
      <c r="S617" s="8" t="s">
        <v>40</v>
      </c>
      <c r="T617" s="8" t="s">
        <v>40</v>
      </c>
      <c r="U617" s="67">
        <v>0</v>
      </c>
      <c r="V617" s="4">
        <v>0</v>
      </c>
      <c r="W617" s="4">
        <v>3426</v>
      </c>
      <c r="X617" s="67">
        <v>0</v>
      </c>
      <c r="Y617" s="67">
        <v>0.33800000000000002</v>
      </c>
      <c r="Z617" s="4">
        <v>1</v>
      </c>
      <c r="AA617" s="4">
        <v>2599</v>
      </c>
      <c r="AB617" s="67">
        <v>0</v>
      </c>
      <c r="AC617" s="4">
        <v>-0.39461299999999999</v>
      </c>
      <c r="AD617" s="4">
        <v>0.39900000000000002</v>
      </c>
    </row>
    <row r="618" spans="1:30" x14ac:dyDescent="0.2">
      <c r="A618" s="8" t="s">
        <v>782</v>
      </c>
      <c r="B618" s="8">
        <v>5</v>
      </c>
      <c r="C618" s="8">
        <v>68805602</v>
      </c>
      <c r="D618" s="8">
        <v>68805602</v>
      </c>
      <c r="E618" s="8" t="s">
        <v>121</v>
      </c>
      <c r="F618" s="8" t="s">
        <v>3108</v>
      </c>
      <c r="G618" s="8" t="s">
        <v>3109</v>
      </c>
      <c r="H618" s="8" t="s">
        <v>104</v>
      </c>
      <c r="I618" s="66" t="s">
        <v>9355</v>
      </c>
      <c r="J618" s="66" t="s">
        <v>40</v>
      </c>
      <c r="K618" s="66" t="s">
        <v>3481</v>
      </c>
      <c r="L618" s="66" t="s">
        <v>5787</v>
      </c>
      <c r="M618" s="66" t="s">
        <v>3520</v>
      </c>
      <c r="N618" s="66" t="s">
        <v>3168</v>
      </c>
      <c r="O618" s="8" t="s">
        <v>3169</v>
      </c>
      <c r="P618" s="8" t="s">
        <v>9369</v>
      </c>
      <c r="Q618" s="8">
        <v>1</v>
      </c>
      <c r="R618" s="8" t="s">
        <v>40</v>
      </c>
      <c r="S618" s="8" t="s">
        <v>40</v>
      </c>
      <c r="T618" s="8" t="s">
        <v>40</v>
      </c>
      <c r="U618" s="67">
        <v>0.56299999999999994</v>
      </c>
      <c r="V618" s="4">
        <v>1</v>
      </c>
      <c r="W618" s="4">
        <v>3426</v>
      </c>
      <c r="X618" s="67">
        <v>0</v>
      </c>
      <c r="Y618" s="67">
        <v>0</v>
      </c>
      <c r="Z618" s="4">
        <v>0</v>
      </c>
      <c r="AA618" s="4">
        <v>2599</v>
      </c>
      <c r="AB618" s="67">
        <v>0</v>
      </c>
      <c r="AC618" s="4">
        <v>2.4279120000000001</v>
      </c>
      <c r="AD618" s="4">
        <v>19</v>
      </c>
    </row>
    <row r="619" spans="1:30" x14ac:dyDescent="0.2">
      <c r="A619" s="8" t="s">
        <v>782</v>
      </c>
      <c r="B619" s="8">
        <v>5</v>
      </c>
      <c r="C619" s="8">
        <v>68805616</v>
      </c>
      <c r="D619" s="8">
        <v>68805616</v>
      </c>
      <c r="E619" s="8" t="s">
        <v>121</v>
      </c>
      <c r="F619" s="8" t="s">
        <v>3101</v>
      </c>
      <c r="G619" s="8" t="s">
        <v>3102</v>
      </c>
      <c r="H619" s="8" t="s">
        <v>104</v>
      </c>
      <c r="I619" s="66" t="s">
        <v>9355</v>
      </c>
      <c r="J619" s="66" t="s">
        <v>40</v>
      </c>
      <c r="K619" s="66" t="s">
        <v>3471</v>
      </c>
      <c r="L619" s="66" t="s">
        <v>3585</v>
      </c>
      <c r="M619" s="66" t="s">
        <v>3517</v>
      </c>
      <c r="N619" s="66" t="s">
        <v>3126</v>
      </c>
      <c r="O619" s="8" t="s">
        <v>3199</v>
      </c>
      <c r="P619" s="8" t="s">
        <v>9370</v>
      </c>
      <c r="Q619" s="8">
        <v>1</v>
      </c>
      <c r="R619" s="8" t="s">
        <v>40</v>
      </c>
      <c r="S619" s="8" t="s">
        <v>40</v>
      </c>
      <c r="T619" s="8" t="s">
        <v>40</v>
      </c>
      <c r="U619" s="67">
        <v>0.499</v>
      </c>
      <c r="V619" s="4">
        <v>245</v>
      </c>
      <c r="W619" s="4">
        <v>3426</v>
      </c>
      <c r="X619" s="67">
        <v>7.1999999999999995E-2</v>
      </c>
      <c r="Y619" s="67">
        <v>0.496</v>
      </c>
      <c r="Z619" s="4">
        <v>146</v>
      </c>
      <c r="AA619" s="4">
        <v>2599</v>
      </c>
      <c r="AB619" s="67">
        <v>5.6000000000000001E-2</v>
      </c>
      <c r="AC619" s="4">
        <v>5.7610000000000001E-2</v>
      </c>
      <c r="AD619" s="4">
        <v>3.161</v>
      </c>
    </row>
    <row r="620" spans="1:30" x14ac:dyDescent="0.2">
      <c r="A620" s="8" t="s">
        <v>782</v>
      </c>
      <c r="B620" s="8">
        <v>5</v>
      </c>
      <c r="C620" s="8">
        <v>68805644</v>
      </c>
      <c r="D620" s="8">
        <v>68805644</v>
      </c>
      <c r="E620" s="8" t="s">
        <v>121</v>
      </c>
      <c r="F620" s="8" t="s">
        <v>3108</v>
      </c>
      <c r="G620" s="8" t="s">
        <v>3109</v>
      </c>
      <c r="H620" s="8" t="s">
        <v>104</v>
      </c>
      <c r="I620" s="66" t="s">
        <v>9355</v>
      </c>
      <c r="J620" s="66" t="s">
        <v>40</v>
      </c>
      <c r="K620" s="66" t="s">
        <v>5825</v>
      </c>
      <c r="L620" s="66" t="s">
        <v>4624</v>
      </c>
      <c r="M620" s="66" t="s">
        <v>4439</v>
      </c>
      <c r="N620" s="66" t="s">
        <v>3141</v>
      </c>
      <c r="O620" s="8" t="s">
        <v>3371</v>
      </c>
      <c r="P620" s="8" t="s">
        <v>40</v>
      </c>
      <c r="Q620" s="8">
        <v>1</v>
      </c>
      <c r="R620" s="8">
        <v>9.1055380560000003</v>
      </c>
      <c r="S620" s="8">
        <v>-0.55686932099999997</v>
      </c>
      <c r="T620" s="8">
        <v>8.5486687339999996</v>
      </c>
      <c r="U620" s="67">
        <v>0.52300000000000002</v>
      </c>
      <c r="V620" s="4">
        <v>1</v>
      </c>
      <c r="W620" s="4">
        <v>3426</v>
      </c>
      <c r="X620" s="67">
        <v>0</v>
      </c>
      <c r="Y620" s="67">
        <v>0</v>
      </c>
      <c r="Z620" s="4">
        <v>0</v>
      </c>
      <c r="AA620" s="4">
        <v>2599</v>
      </c>
      <c r="AB620" s="67">
        <v>0</v>
      </c>
      <c r="AC620" s="4">
        <v>6.812049</v>
      </c>
      <c r="AD620" s="4">
        <v>32</v>
      </c>
    </row>
    <row r="621" spans="1:30" x14ac:dyDescent="0.2">
      <c r="A621" s="8" t="s">
        <v>782</v>
      </c>
      <c r="B621" s="8">
        <v>5</v>
      </c>
      <c r="C621" s="8">
        <v>68809907</v>
      </c>
      <c r="D621" s="8">
        <v>68809907</v>
      </c>
      <c r="E621" s="8" t="s">
        <v>123</v>
      </c>
      <c r="F621" s="8" t="s">
        <v>3108</v>
      </c>
      <c r="G621" s="8" t="s">
        <v>3109</v>
      </c>
      <c r="H621" s="8" t="s">
        <v>104</v>
      </c>
      <c r="I621" s="66" t="s">
        <v>9371</v>
      </c>
      <c r="J621" s="66" t="s">
        <v>40</v>
      </c>
      <c r="K621" s="66" t="s">
        <v>4934</v>
      </c>
      <c r="L621" s="66" t="s">
        <v>3405</v>
      </c>
      <c r="M621" s="66" t="s">
        <v>4835</v>
      </c>
      <c r="N621" s="66" t="s">
        <v>3570</v>
      </c>
      <c r="O621" s="8" t="s">
        <v>3571</v>
      </c>
      <c r="P621" s="8" t="s">
        <v>40</v>
      </c>
      <c r="Q621" s="8">
        <v>1</v>
      </c>
      <c r="R621" s="8" t="s">
        <v>40</v>
      </c>
      <c r="S621" s="8" t="s">
        <v>40</v>
      </c>
      <c r="T621" s="8" t="s">
        <v>40</v>
      </c>
      <c r="U621" s="67">
        <v>0</v>
      </c>
      <c r="V621" s="4">
        <v>0</v>
      </c>
      <c r="W621" s="4">
        <v>3426</v>
      </c>
      <c r="X621" s="67">
        <v>0</v>
      </c>
      <c r="Y621" s="67">
        <v>0.59399999999999997</v>
      </c>
      <c r="Z621" s="4">
        <v>1</v>
      </c>
      <c r="AA621" s="4">
        <v>2594</v>
      </c>
      <c r="AB621" s="67">
        <v>0</v>
      </c>
      <c r="AC621" s="4">
        <v>3.9206569999999998</v>
      </c>
      <c r="AD621" s="4">
        <v>23.5</v>
      </c>
    </row>
    <row r="622" spans="1:30" x14ac:dyDescent="0.2">
      <c r="A622" s="8" t="s">
        <v>782</v>
      </c>
      <c r="B622" s="8">
        <v>5</v>
      </c>
      <c r="C622" s="8">
        <v>68809923</v>
      </c>
      <c r="D622" s="8">
        <v>68809923</v>
      </c>
      <c r="E622" s="8" t="s">
        <v>127</v>
      </c>
      <c r="F622" s="8" t="s">
        <v>3108</v>
      </c>
      <c r="G622" s="8" t="s">
        <v>3109</v>
      </c>
      <c r="H622" s="8" t="s">
        <v>104</v>
      </c>
      <c r="I622" s="66" t="s">
        <v>9371</v>
      </c>
      <c r="J622" s="66" t="s">
        <v>40</v>
      </c>
      <c r="K622" s="66" t="s">
        <v>5672</v>
      </c>
      <c r="L622" s="66" t="s">
        <v>4515</v>
      </c>
      <c r="M622" s="66" t="s">
        <v>4002</v>
      </c>
      <c r="N622" s="66" t="s">
        <v>3682</v>
      </c>
      <c r="O622" s="8" t="s">
        <v>3683</v>
      </c>
      <c r="P622" s="8" t="s">
        <v>9372</v>
      </c>
      <c r="Q622" s="8">
        <v>1</v>
      </c>
      <c r="R622" s="8" t="s">
        <v>40</v>
      </c>
      <c r="S622" s="8" t="s">
        <v>40</v>
      </c>
      <c r="T622" s="8" t="s">
        <v>40</v>
      </c>
      <c r="U622" s="67">
        <v>0.55000000000000004</v>
      </c>
      <c r="V622" s="4">
        <v>3</v>
      </c>
      <c r="W622" s="4">
        <v>3358</v>
      </c>
      <c r="X622" s="67">
        <v>1E-3</v>
      </c>
      <c r="Y622" s="67">
        <v>0.2</v>
      </c>
      <c r="Z622" s="4">
        <v>6</v>
      </c>
      <c r="AA622" s="4">
        <v>2510</v>
      </c>
      <c r="AB622" s="67">
        <v>2E-3</v>
      </c>
      <c r="AC622" s="4">
        <v>3.1150660000000001</v>
      </c>
      <c r="AD622" s="4">
        <v>22.5</v>
      </c>
    </row>
    <row r="623" spans="1:30" x14ac:dyDescent="0.2">
      <c r="A623" s="8" t="s">
        <v>782</v>
      </c>
      <c r="B623" s="8">
        <v>5</v>
      </c>
      <c r="C623" s="8">
        <v>68830550</v>
      </c>
      <c r="D623" s="8">
        <v>68830550</v>
      </c>
      <c r="E623" s="8" t="s">
        <v>130</v>
      </c>
      <c r="F623" s="8" t="s">
        <v>3101</v>
      </c>
      <c r="G623" s="8" t="s">
        <v>3102</v>
      </c>
      <c r="H623" s="8" t="s">
        <v>104</v>
      </c>
      <c r="I623" s="66" t="s">
        <v>235</v>
      </c>
      <c r="J623" s="66" t="s">
        <v>40</v>
      </c>
      <c r="K623" s="66" t="s">
        <v>9373</v>
      </c>
      <c r="L623" s="66" t="s">
        <v>541</v>
      </c>
      <c r="M623" s="66" t="s">
        <v>3868</v>
      </c>
      <c r="N623" s="66" t="s">
        <v>3121</v>
      </c>
      <c r="O623" s="8" t="s">
        <v>3122</v>
      </c>
      <c r="P623" s="8" t="s">
        <v>9374</v>
      </c>
      <c r="Q623" s="8">
        <v>1</v>
      </c>
      <c r="R623" s="8" t="s">
        <v>40</v>
      </c>
      <c r="S623" s="8" t="s">
        <v>40</v>
      </c>
      <c r="T623" s="8" t="s">
        <v>40</v>
      </c>
      <c r="U623" s="67">
        <v>0.26400000000000001</v>
      </c>
      <c r="V623" s="4">
        <v>2</v>
      </c>
      <c r="W623" s="4">
        <v>3429</v>
      </c>
      <c r="X623" s="67">
        <v>1E-3</v>
      </c>
      <c r="Y623" s="67">
        <v>0.251</v>
      </c>
      <c r="Z623" s="4">
        <v>1</v>
      </c>
      <c r="AA623" s="4">
        <v>2601</v>
      </c>
      <c r="AB623" s="67">
        <v>0</v>
      </c>
      <c r="AC623" s="4">
        <v>2.0201850000000001</v>
      </c>
      <c r="AD623" s="4">
        <v>16.34</v>
      </c>
    </row>
    <row r="624" spans="1:30" x14ac:dyDescent="0.2">
      <c r="A624" s="8" t="s">
        <v>782</v>
      </c>
      <c r="B624" s="8">
        <v>5</v>
      </c>
      <c r="C624" s="8">
        <v>68830551</v>
      </c>
      <c r="D624" s="8">
        <v>68830551</v>
      </c>
      <c r="E624" s="8" t="s">
        <v>121</v>
      </c>
      <c r="F624" s="8" t="s">
        <v>3108</v>
      </c>
      <c r="G624" s="8" t="s">
        <v>3109</v>
      </c>
      <c r="H624" s="8" t="s">
        <v>104</v>
      </c>
      <c r="I624" s="66" t="s">
        <v>235</v>
      </c>
      <c r="J624" s="66" t="s">
        <v>40</v>
      </c>
      <c r="K624" s="66" t="s">
        <v>6288</v>
      </c>
      <c r="L624" s="66" t="s">
        <v>5028</v>
      </c>
      <c r="M624" s="66" t="s">
        <v>5162</v>
      </c>
      <c r="N624" s="66" t="s">
        <v>3168</v>
      </c>
      <c r="O624" s="8" t="s">
        <v>3169</v>
      </c>
      <c r="P624" s="8" t="s">
        <v>9375</v>
      </c>
      <c r="Q624" s="8">
        <v>1</v>
      </c>
      <c r="R624" s="8" t="s">
        <v>40</v>
      </c>
      <c r="S624" s="8" t="s">
        <v>40</v>
      </c>
      <c r="T624" s="8" t="s">
        <v>40</v>
      </c>
      <c r="U624" s="67">
        <v>0.20399999999999999</v>
      </c>
      <c r="V624" s="4">
        <v>8</v>
      </c>
      <c r="W624" s="4">
        <v>3429</v>
      </c>
      <c r="X624" s="67">
        <v>2E-3</v>
      </c>
      <c r="Y624" s="67">
        <v>0.27900000000000003</v>
      </c>
      <c r="Z624" s="4">
        <v>3</v>
      </c>
      <c r="AA624" s="4">
        <v>2601</v>
      </c>
      <c r="AB624" s="67">
        <v>1E-3</v>
      </c>
      <c r="AC624" s="4">
        <v>1.7536210000000001</v>
      </c>
      <c r="AD624" s="4">
        <v>14.71</v>
      </c>
    </row>
    <row r="625" spans="1:30" x14ac:dyDescent="0.2">
      <c r="A625" s="8" t="s">
        <v>782</v>
      </c>
      <c r="B625" s="8">
        <v>5</v>
      </c>
      <c r="C625" s="8">
        <v>68830551</v>
      </c>
      <c r="D625" s="8">
        <v>68830551</v>
      </c>
      <c r="E625" s="8" t="s">
        <v>123</v>
      </c>
      <c r="F625" s="8" t="s">
        <v>3108</v>
      </c>
      <c r="G625" s="8" t="s">
        <v>3109</v>
      </c>
      <c r="H625" s="8" t="s">
        <v>104</v>
      </c>
      <c r="I625" s="66" t="s">
        <v>235</v>
      </c>
      <c r="J625" s="66" t="s">
        <v>40</v>
      </c>
      <c r="K625" s="66" t="s">
        <v>6288</v>
      </c>
      <c r="L625" s="66" t="s">
        <v>5028</v>
      </c>
      <c r="M625" s="66" t="s">
        <v>5162</v>
      </c>
      <c r="N625" s="66" t="s">
        <v>3788</v>
      </c>
      <c r="O625" s="8" t="s">
        <v>4086</v>
      </c>
      <c r="P625" s="8" t="s">
        <v>9375</v>
      </c>
      <c r="Q625" s="8">
        <v>1</v>
      </c>
      <c r="R625" s="8" t="s">
        <v>40</v>
      </c>
      <c r="S625" s="8" t="s">
        <v>40</v>
      </c>
      <c r="T625" s="8" t="s">
        <v>40</v>
      </c>
      <c r="U625" s="67">
        <v>0.28199999999999997</v>
      </c>
      <c r="V625" s="4">
        <v>18</v>
      </c>
      <c r="W625" s="4">
        <v>3429</v>
      </c>
      <c r="X625" s="67">
        <v>5.0000000000000001E-3</v>
      </c>
      <c r="Y625" s="67">
        <v>0.316</v>
      </c>
      <c r="Z625" s="4">
        <v>14</v>
      </c>
      <c r="AA625" s="4">
        <v>2601</v>
      </c>
      <c r="AB625" s="67">
        <v>5.0000000000000001E-3</v>
      </c>
      <c r="AC625" s="4">
        <v>0.93700399999999995</v>
      </c>
      <c r="AD625" s="4">
        <v>10.29</v>
      </c>
    </row>
    <row r="626" spans="1:30" x14ac:dyDescent="0.2">
      <c r="A626" s="8" t="s">
        <v>782</v>
      </c>
      <c r="B626" s="8">
        <v>5</v>
      </c>
      <c r="C626" s="8">
        <v>68830563</v>
      </c>
      <c r="D626" s="8">
        <v>68830563</v>
      </c>
      <c r="E626" s="8" t="s">
        <v>130</v>
      </c>
      <c r="F626" s="8" t="s">
        <v>3108</v>
      </c>
      <c r="G626" s="8" t="s">
        <v>3109</v>
      </c>
      <c r="H626" s="8" t="s">
        <v>104</v>
      </c>
      <c r="I626" s="66" t="s">
        <v>235</v>
      </c>
      <c r="J626" s="66" t="s">
        <v>40</v>
      </c>
      <c r="K626" s="66" t="s">
        <v>9376</v>
      </c>
      <c r="L626" s="66" t="s">
        <v>4334</v>
      </c>
      <c r="M626" s="66" t="s">
        <v>3620</v>
      </c>
      <c r="N626" s="66" t="s">
        <v>3334</v>
      </c>
      <c r="O626" s="8" t="s">
        <v>3335</v>
      </c>
      <c r="P626" s="8" t="s">
        <v>40</v>
      </c>
      <c r="Q626" s="8">
        <v>1</v>
      </c>
      <c r="R626" s="8" t="s">
        <v>40</v>
      </c>
      <c r="S626" s="8" t="s">
        <v>40</v>
      </c>
      <c r="T626" s="8" t="s">
        <v>40</v>
      </c>
      <c r="U626" s="67">
        <v>0.31</v>
      </c>
      <c r="V626" s="4">
        <v>1</v>
      </c>
      <c r="W626" s="4">
        <v>3429</v>
      </c>
      <c r="X626" s="67">
        <v>0</v>
      </c>
      <c r="Y626" s="67">
        <v>0</v>
      </c>
      <c r="Z626" s="4">
        <v>0</v>
      </c>
      <c r="AA626" s="4">
        <v>2601</v>
      </c>
      <c r="AB626" s="67">
        <v>0</v>
      </c>
      <c r="AC626" s="4">
        <v>1.0047980000000001</v>
      </c>
      <c r="AD626" s="4">
        <v>10.69</v>
      </c>
    </row>
    <row r="627" spans="1:30" x14ac:dyDescent="0.2">
      <c r="A627" s="8" t="s">
        <v>782</v>
      </c>
      <c r="B627" s="8">
        <v>5</v>
      </c>
      <c r="C627" s="8">
        <v>68830571</v>
      </c>
      <c r="D627" s="8">
        <v>68830571</v>
      </c>
      <c r="E627" s="8" t="s">
        <v>121</v>
      </c>
      <c r="F627" s="8" t="s">
        <v>3108</v>
      </c>
      <c r="G627" s="8" t="s">
        <v>3109</v>
      </c>
      <c r="H627" s="8" t="s">
        <v>104</v>
      </c>
      <c r="I627" s="66" t="s">
        <v>235</v>
      </c>
      <c r="J627" s="66" t="s">
        <v>40</v>
      </c>
      <c r="K627" s="66" t="s">
        <v>9115</v>
      </c>
      <c r="L627" s="66" t="s">
        <v>9377</v>
      </c>
      <c r="M627" s="66" t="s">
        <v>4022</v>
      </c>
      <c r="N627" s="66" t="s">
        <v>4018</v>
      </c>
      <c r="O627" s="8" t="s">
        <v>4019</v>
      </c>
      <c r="P627" s="8" t="s">
        <v>9378</v>
      </c>
      <c r="Q627" s="8">
        <v>1</v>
      </c>
      <c r="R627" s="8" t="s">
        <v>40</v>
      </c>
      <c r="S627" s="8" t="s">
        <v>40</v>
      </c>
      <c r="T627" s="8" t="s">
        <v>40</v>
      </c>
      <c r="U627" s="67">
        <v>0.23</v>
      </c>
      <c r="V627" s="4">
        <v>1</v>
      </c>
      <c r="W627" s="4">
        <v>3429</v>
      </c>
      <c r="X627" s="67">
        <v>0</v>
      </c>
      <c r="Y627" s="67">
        <v>0</v>
      </c>
      <c r="Z627" s="4">
        <v>0</v>
      </c>
      <c r="AA627" s="4">
        <v>2601</v>
      </c>
      <c r="AB627" s="67">
        <v>0</v>
      </c>
      <c r="AC627" s="4">
        <v>2.548292</v>
      </c>
      <c r="AD627" s="4">
        <v>19.78</v>
      </c>
    </row>
    <row r="628" spans="1:30" x14ac:dyDescent="0.2">
      <c r="A628" s="8" t="s">
        <v>782</v>
      </c>
      <c r="B628" s="8">
        <v>5</v>
      </c>
      <c r="C628" s="8">
        <v>68830609</v>
      </c>
      <c r="D628" s="8">
        <v>68830609</v>
      </c>
      <c r="E628" s="8" t="s">
        <v>130</v>
      </c>
      <c r="F628" s="8" t="s">
        <v>3108</v>
      </c>
      <c r="G628" s="8" t="s">
        <v>3109</v>
      </c>
      <c r="H628" s="8" t="s">
        <v>104</v>
      </c>
      <c r="I628" s="66" t="s">
        <v>235</v>
      </c>
      <c r="J628" s="66" t="s">
        <v>40</v>
      </c>
      <c r="K628" s="66" t="s">
        <v>5652</v>
      </c>
      <c r="L628" s="66" t="s">
        <v>6223</v>
      </c>
      <c r="M628" s="66" t="s">
        <v>4013</v>
      </c>
      <c r="N628" s="66" t="s">
        <v>4364</v>
      </c>
      <c r="O628" s="8" t="s">
        <v>4365</v>
      </c>
      <c r="P628" s="8" t="s">
        <v>9379</v>
      </c>
      <c r="Q628" s="8">
        <v>1</v>
      </c>
      <c r="R628" s="8" t="s">
        <v>40</v>
      </c>
      <c r="S628" s="8" t="s">
        <v>40</v>
      </c>
      <c r="T628" s="8" t="s">
        <v>40</v>
      </c>
      <c r="U628" s="67">
        <v>0.24199999999999999</v>
      </c>
      <c r="V628" s="4">
        <v>1</v>
      </c>
      <c r="W628" s="4">
        <v>3433</v>
      </c>
      <c r="X628" s="67">
        <v>0</v>
      </c>
      <c r="Y628" s="67">
        <v>0.248</v>
      </c>
      <c r="Z628" s="4">
        <v>1</v>
      </c>
      <c r="AA628" s="4">
        <v>2603</v>
      </c>
      <c r="AB628" s="67">
        <v>0</v>
      </c>
      <c r="AC628" s="4">
        <v>3.4785499999999998</v>
      </c>
      <c r="AD628" s="4">
        <v>23.1</v>
      </c>
    </row>
    <row r="629" spans="1:30" x14ac:dyDescent="0.2">
      <c r="A629" s="8" t="s">
        <v>782</v>
      </c>
      <c r="B629" s="8">
        <v>5</v>
      </c>
      <c r="C629" s="8">
        <v>68830626</v>
      </c>
      <c r="D629" s="8">
        <v>68830626</v>
      </c>
      <c r="E629" s="8" t="s">
        <v>123</v>
      </c>
      <c r="F629" s="8" t="s">
        <v>3108</v>
      </c>
      <c r="G629" s="8" t="s">
        <v>3109</v>
      </c>
      <c r="H629" s="8" t="s">
        <v>104</v>
      </c>
      <c r="I629" s="66" t="s">
        <v>235</v>
      </c>
      <c r="J629" s="66" t="s">
        <v>40</v>
      </c>
      <c r="K629" s="66" t="s">
        <v>4767</v>
      </c>
      <c r="L629" s="66" t="s">
        <v>486</v>
      </c>
      <c r="M629" s="66" t="s">
        <v>487</v>
      </c>
      <c r="N629" s="66" t="s">
        <v>3570</v>
      </c>
      <c r="O629" s="8" t="s">
        <v>7842</v>
      </c>
      <c r="P629" s="8" t="s">
        <v>40</v>
      </c>
      <c r="Q629" s="8">
        <v>1</v>
      </c>
      <c r="R629" s="8" t="s">
        <v>40</v>
      </c>
      <c r="S629" s="8" t="s">
        <v>40</v>
      </c>
      <c r="T629" s="8" t="s">
        <v>40</v>
      </c>
      <c r="U629" s="67">
        <v>0.21199999999999999</v>
      </c>
      <c r="V629" s="4">
        <v>2</v>
      </c>
      <c r="W629" s="4">
        <v>3433</v>
      </c>
      <c r="X629" s="67">
        <v>1E-3</v>
      </c>
      <c r="Y629" s="67">
        <v>0</v>
      </c>
      <c r="Z629" s="4">
        <v>0</v>
      </c>
      <c r="AA629" s="4">
        <v>2603</v>
      </c>
      <c r="AB629" s="67">
        <v>0</v>
      </c>
      <c r="AC629" s="4">
        <v>1.8102750000000001</v>
      </c>
      <c r="AD629" s="4">
        <v>15.05</v>
      </c>
    </row>
    <row r="630" spans="1:30" x14ac:dyDescent="0.2">
      <c r="A630" s="8" t="s">
        <v>782</v>
      </c>
      <c r="B630" s="8">
        <v>5</v>
      </c>
      <c r="C630" s="8">
        <v>68830632</v>
      </c>
      <c r="D630" s="8">
        <v>68830632</v>
      </c>
      <c r="E630" s="8" t="s">
        <v>130</v>
      </c>
      <c r="F630" s="8" t="s">
        <v>3108</v>
      </c>
      <c r="G630" s="8" t="s">
        <v>3109</v>
      </c>
      <c r="H630" s="8" t="s">
        <v>104</v>
      </c>
      <c r="I630" s="66" t="s">
        <v>235</v>
      </c>
      <c r="J630" s="66" t="s">
        <v>40</v>
      </c>
      <c r="K630" s="66" t="s">
        <v>6258</v>
      </c>
      <c r="L630" s="66" t="s">
        <v>9380</v>
      </c>
      <c r="M630" s="66" t="s">
        <v>5118</v>
      </c>
      <c r="N630" s="66" t="s">
        <v>3177</v>
      </c>
      <c r="O630" s="8" t="s">
        <v>3178</v>
      </c>
      <c r="P630" s="8" t="s">
        <v>9381</v>
      </c>
      <c r="Q630" s="8">
        <v>1</v>
      </c>
      <c r="R630" s="8" t="s">
        <v>40</v>
      </c>
      <c r="S630" s="8" t="s">
        <v>40</v>
      </c>
      <c r="T630" s="8" t="s">
        <v>40</v>
      </c>
      <c r="U630" s="67">
        <v>0.54500000000000004</v>
      </c>
      <c r="V630" s="4">
        <v>2</v>
      </c>
      <c r="W630" s="4">
        <v>3431</v>
      </c>
      <c r="X630" s="67">
        <v>1E-3</v>
      </c>
      <c r="Y630" s="67">
        <v>0</v>
      </c>
      <c r="Z630" s="4">
        <v>1</v>
      </c>
      <c r="AA630" s="4">
        <v>2599</v>
      </c>
      <c r="AB630" s="67">
        <v>0</v>
      </c>
      <c r="AC630" s="4">
        <v>6.2754760000000003</v>
      </c>
      <c r="AD630" s="4">
        <v>29</v>
      </c>
    </row>
    <row r="631" spans="1:30" x14ac:dyDescent="0.2">
      <c r="A631" s="8" t="s">
        <v>782</v>
      </c>
      <c r="B631" s="8">
        <v>5</v>
      </c>
      <c r="C631" s="8">
        <v>68830633</v>
      </c>
      <c r="D631" s="8">
        <v>68830633</v>
      </c>
      <c r="E631" s="8" t="s">
        <v>121</v>
      </c>
      <c r="F631" s="8" t="s">
        <v>3108</v>
      </c>
      <c r="G631" s="8" t="s">
        <v>3109</v>
      </c>
      <c r="H631" s="8" t="s">
        <v>104</v>
      </c>
      <c r="I631" s="66" t="s">
        <v>235</v>
      </c>
      <c r="J631" s="66" t="s">
        <v>40</v>
      </c>
      <c r="K631" s="66" t="s">
        <v>5867</v>
      </c>
      <c r="L631" s="66" t="s">
        <v>4341</v>
      </c>
      <c r="M631" s="66" t="s">
        <v>5118</v>
      </c>
      <c r="N631" s="66" t="s">
        <v>3112</v>
      </c>
      <c r="O631" s="8" t="s">
        <v>3140</v>
      </c>
      <c r="P631" s="8" t="s">
        <v>9382</v>
      </c>
      <c r="Q631" s="8">
        <v>1</v>
      </c>
      <c r="R631" s="8" t="s">
        <v>40</v>
      </c>
      <c r="S631" s="8" t="s">
        <v>40</v>
      </c>
      <c r="T631" s="8" t="s">
        <v>40</v>
      </c>
      <c r="U631" s="67">
        <v>0.33</v>
      </c>
      <c r="V631" s="4">
        <v>6</v>
      </c>
      <c r="W631" s="4">
        <v>3431</v>
      </c>
      <c r="X631" s="67">
        <v>2E-3</v>
      </c>
      <c r="Y631" s="67">
        <v>0.30199999999999999</v>
      </c>
      <c r="Z631" s="4">
        <v>13</v>
      </c>
      <c r="AA631" s="4">
        <v>2599</v>
      </c>
      <c r="AB631" s="67">
        <v>5.0000000000000001E-3</v>
      </c>
      <c r="AC631" s="4">
        <v>1.869113</v>
      </c>
      <c r="AD631" s="4">
        <v>15.4</v>
      </c>
    </row>
    <row r="632" spans="1:30" x14ac:dyDescent="0.2">
      <c r="A632" s="8" t="s">
        <v>782</v>
      </c>
      <c r="B632" s="8">
        <v>5</v>
      </c>
      <c r="C632" s="8">
        <v>68840803</v>
      </c>
      <c r="D632" s="8">
        <v>68840803</v>
      </c>
      <c r="E632" s="8" t="s">
        <v>130</v>
      </c>
      <c r="F632" s="8" t="s">
        <v>3101</v>
      </c>
      <c r="G632" s="8" t="s">
        <v>3102</v>
      </c>
      <c r="H632" s="8" t="s">
        <v>104</v>
      </c>
      <c r="I632" s="66" t="s">
        <v>179</v>
      </c>
      <c r="J632" s="66" t="s">
        <v>40</v>
      </c>
      <c r="K632" s="66" t="s">
        <v>9383</v>
      </c>
      <c r="L632" s="66" t="s">
        <v>5057</v>
      </c>
      <c r="M632" s="66" t="s">
        <v>4217</v>
      </c>
      <c r="N632" s="66" t="s">
        <v>3107</v>
      </c>
      <c r="O632" s="8" t="s">
        <v>3719</v>
      </c>
      <c r="P632" s="8" t="s">
        <v>9384</v>
      </c>
      <c r="Q632" s="8">
        <v>1</v>
      </c>
      <c r="R632" s="8" t="s">
        <v>40</v>
      </c>
      <c r="S632" s="8" t="s">
        <v>40</v>
      </c>
      <c r="T632" s="8" t="s">
        <v>40</v>
      </c>
      <c r="U632" s="67">
        <v>0</v>
      </c>
      <c r="V632" s="4">
        <v>0</v>
      </c>
      <c r="W632" s="4">
        <v>3429</v>
      </c>
      <c r="X632" s="67">
        <v>0</v>
      </c>
      <c r="Y632" s="67">
        <v>0.27400000000000002</v>
      </c>
      <c r="Z632" s="4">
        <v>2</v>
      </c>
      <c r="AA632" s="4">
        <v>2604</v>
      </c>
      <c r="AB632" s="67">
        <v>1E-3</v>
      </c>
      <c r="AC632" s="4">
        <v>1.812845</v>
      </c>
      <c r="AD632" s="4">
        <v>15.06</v>
      </c>
    </row>
    <row r="633" spans="1:30" x14ac:dyDescent="0.2">
      <c r="A633" s="8" t="s">
        <v>782</v>
      </c>
      <c r="B633" s="8">
        <v>5</v>
      </c>
      <c r="C633" s="8">
        <v>68840825</v>
      </c>
      <c r="D633" s="8">
        <v>68840825</v>
      </c>
      <c r="E633" s="8" t="s">
        <v>123</v>
      </c>
      <c r="F633" s="8" t="s">
        <v>3108</v>
      </c>
      <c r="G633" s="8" t="s">
        <v>3109</v>
      </c>
      <c r="H633" s="8" t="s">
        <v>104</v>
      </c>
      <c r="I633" s="66" t="s">
        <v>179</v>
      </c>
      <c r="J633" s="66" t="s">
        <v>40</v>
      </c>
      <c r="K633" s="66" t="s">
        <v>9385</v>
      </c>
      <c r="L633" s="66" t="s">
        <v>3476</v>
      </c>
      <c r="M633" s="66" t="s">
        <v>3477</v>
      </c>
      <c r="N633" s="66" t="s">
        <v>3618</v>
      </c>
      <c r="O633" s="8" t="s">
        <v>4389</v>
      </c>
      <c r="P633" s="8" t="s">
        <v>9386</v>
      </c>
      <c r="Q633" s="8">
        <v>1</v>
      </c>
      <c r="R633" s="8" t="s">
        <v>40</v>
      </c>
      <c r="S633" s="8" t="s">
        <v>40</v>
      </c>
      <c r="T633" s="8" t="s">
        <v>40</v>
      </c>
      <c r="U633" s="67">
        <v>0.31</v>
      </c>
      <c r="V633" s="4">
        <v>8</v>
      </c>
      <c r="W633" s="4">
        <v>3429</v>
      </c>
      <c r="X633" s="67">
        <v>2E-3</v>
      </c>
      <c r="Y633" s="67">
        <v>0.26100000000000001</v>
      </c>
      <c r="Z633" s="4">
        <v>6</v>
      </c>
      <c r="AA633" s="4">
        <v>2604</v>
      </c>
      <c r="AB633" s="67">
        <v>2E-3</v>
      </c>
      <c r="AC633" s="4">
        <v>0.30307499999999998</v>
      </c>
      <c r="AD633" s="4">
        <v>5.7229999999999999</v>
      </c>
    </row>
    <row r="634" spans="1:30" x14ac:dyDescent="0.2">
      <c r="A634" s="8" t="s">
        <v>782</v>
      </c>
      <c r="B634" s="8">
        <v>5</v>
      </c>
      <c r="C634" s="8">
        <v>68840828</v>
      </c>
      <c r="D634" s="8">
        <v>68840828</v>
      </c>
      <c r="E634" s="8" t="s">
        <v>127</v>
      </c>
      <c r="F634" s="8" t="s">
        <v>3108</v>
      </c>
      <c r="G634" s="8" t="s">
        <v>3109</v>
      </c>
      <c r="H634" s="8" t="s">
        <v>104</v>
      </c>
      <c r="I634" s="66" t="s">
        <v>179</v>
      </c>
      <c r="J634" s="66" t="s">
        <v>40</v>
      </c>
      <c r="K634" s="66" t="s">
        <v>8671</v>
      </c>
      <c r="L634" s="66" t="s">
        <v>3471</v>
      </c>
      <c r="M634" s="66" t="s">
        <v>3472</v>
      </c>
      <c r="N634" s="66" t="s">
        <v>4290</v>
      </c>
      <c r="O634" s="8" t="s">
        <v>5675</v>
      </c>
      <c r="P634" s="8" t="s">
        <v>40</v>
      </c>
      <c r="Q634" s="8">
        <v>1</v>
      </c>
      <c r="R634" s="8" t="s">
        <v>40</v>
      </c>
      <c r="S634" s="8" t="s">
        <v>40</v>
      </c>
      <c r="T634" s="8" t="s">
        <v>40</v>
      </c>
      <c r="U634" s="67">
        <v>0</v>
      </c>
      <c r="V634" s="4">
        <v>0</v>
      </c>
      <c r="W634" s="4">
        <v>3429</v>
      </c>
      <c r="X634" s="67">
        <v>0</v>
      </c>
      <c r="Y634" s="67">
        <v>0.29699999999999999</v>
      </c>
      <c r="Z634" s="4">
        <v>2</v>
      </c>
      <c r="AA634" s="4">
        <v>2604</v>
      </c>
      <c r="AB634" s="67">
        <v>1E-3</v>
      </c>
      <c r="AC634" s="4">
        <v>-1.4735370000000001</v>
      </c>
      <c r="AD634" s="4">
        <v>3.0000000000000001E-3</v>
      </c>
    </row>
    <row r="635" spans="1:30" x14ac:dyDescent="0.2">
      <c r="A635" s="8" t="s">
        <v>782</v>
      </c>
      <c r="B635" s="8">
        <v>5</v>
      </c>
      <c r="C635" s="8">
        <v>68840833</v>
      </c>
      <c r="D635" s="8">
        <v>68840833</v>
      </c>
      <c r="E635" s="8" t="s">
        <v>127</v>
      </c>
      <c r="F635" s="8" t="s">
        <v>3101</v>
      </c>
      <c r="G635" s="8" t="s">
        <v>3102</v>
      </c>
      <c r="H635" s="8" t="s">
        <v>104</v>
      </c>
      <c r="I635" s="66" t="s">
        <v>179</v>
      </c>
      <c r="J635" s="66" t="s">
        <v>40</v>
      </c>
      <c r="K635" s="66" t="s">
        <v>9387</v>
      </c>
      <c r="L635" s="66" t="s">
        <v>5322</v>
      </c>
      <c r="M635" s="66" t="s">
        <v>4233</v>
      </c>
      <c r="N635" s="66" t="s">
        <v>3174</v>
      </c>
      <c r="O635" s="8" t="s">
        <v>9388</v>
      </c>
      <c r="P635" s="8" t="s">
        <v>9389</v>
      </c>
      <c r="Q635" s="8">
        <v>1</v>
      </c>
      <c r="R635" s="8" t="s">
        <v>40</v>
      </c>
      <c r="S635" s="8" t="s">
        <v>40</v>
      </c>
      <c r="T635" s="8" t="s">
        <v>40</v>
      </c>
      <c r="U635" s="67">
        <v>0.18099999999999999</v>
      </c>
      <c r="V635" s="4">
        <v>1</v>
      </c>
      <c r="W635" s="4">
        <v>3429</v>
      </c>
      <c r="X635" s="67">
        <v>0</v>
      </c>
      <c r="Y635" s="67">
        <v>0</v>
      </c>
      <c r="Z635" s="4">
        <v>0</v>
      </c>
      <c r="AA635" s="4">
        <v>2604</v>
      </c>
      <c r="AB635" s="67">
        <v>0</v>
      </c>
      <c r="AC635" s="4">
        <v>-1.1052599999999999</v>
      </c>
      <c r="AD635" s="4">
        <v>0.01</v>
      </c>
    </row>
    <row r="636" spans="1:30" x14ac:dyDescent="0.2">
      <c r="A636" s="8" t="s">
        <v>782</v>
      </c>
      <c r="B636" s="8">
        <v>5</v>
      </c>
      <c r="C636" s="8">
        <v>68840871</v>
      </c>
      <c r="D636" s="8">
        <v>68840871</v>
      </c>
      <c r="E636" s="8" t="s">
        <v>130</v>
      </c>
      <c r="F636" s="8" t="s">
        <v>3108</v>
      </c>
      <c r="G636" s="8" t="s">
        <v>3109</v>
      </c>
      <c r="H636" s="8" t="s">
        <v>104</v>
      </c>
      <c r="I636" s="66" t="s">
        <v>179</v>
      </c>
      <c r="J636" s="66" t="s">
        <v>40</v>
      </c>
      <c r="K636" s="66" t="s">
        <v>3251</v>
      </c>
      <c r="L636" s="66" t="s">
        <v>5147</v>
      </c>
      <c r="M636" s="66" t="s">
        <v>5019</v>
      </c>
      <c r="N636" s="66" t="s">
        <v>3558</v>
      </c>
      <c r="O636" s="8" t="s">
        <v>4336</v>
      </c>
      <c r="P636" s="8" t="s">
        <v>40</v>
      </c>
      <c r="Q636" s="8">
        <v>1</v>
      </c>
      <c r="R636" s="8" t="s">
        <v>40</v>
      </c>
      <c r="S636" s="8" t="s">
        <v>40</v>
      </c>
      <c r="T636" s="8" t="s">
        <v>40</v>
      </c>
      <c r="U636" s="67">
        <v>0.23799999999999999</v>
      </c>
      <c r="V636" s="4">
        <v>2</v>
      </c>
      <c r="W636" s="4">
        <v>3430</v>
      </c>
      <c r="X636" s="67">
        <v>1E-3</v>
      </c>
      <c r="Y636" s="67">
        <v>0.255</v>
      </c>
      <c r="Z636" s="4">
        <v>4</v>
      </c>
      <c r="AA636" s="4">
        <v>2601</v>
      </c>
      <c r="AB636" s="67">
        <v>2E-3</v>
      </c>
      <c r="AC636" s="4">
        <v>-0.527976</v>
      </c>
      <c r="AD636" s="4">
        <v>0.187</v>
      </c>
    </row>
    <row r="637" spans="1:30" x14ac:dyDescent="0.2">
      <c r="A637" s="8" t="s">
        <v>782</v>
      </c>
      <c r="B637" s="8">
        <v>5</v>
      </c>
      <c r="C637" s="8">
        <v>68840890</v>
      </c>
      <c r="D637" s="8">
        <v>68840893</v>
      </c>
      <c r="E637" s="8" t="s">
        <v>3896</v>
      </c>
      <c r="F637" s="8" t="s">
        <v>80</v>
      </c>
      <c r="G637" s="8" t="s">
        <v>3469</v>
      </c>
      <c r="H637" s="8" t="s">
        <v>104</v>
      </c>
      <c r="I637" s="66" t="s">
        <v>179</v>
      </c>
      <c r="J637" s="66" t="s">
        <v>40</v>
      </c>
      <c r="K637" s="66" t="s">
        <v>9390</v>
      </c>
      <c r="L637" s="66" t="s">
        <v>9391</v>
      </c>
      <c r="M637" s="66" t="s">
        <v>4028</v>
      </c>
      <c r="N637" s="66" t="s">
        <v>448</v>
      </c>
      <c r="O637" s="8" t="s">
        <v>9392</v>
      </c>
      <c r="P637" s="8" t="s">
        <v>40</v>
      </c>
      <c r="Q637" s="8">
        <v>1</v>
      </c>
      <c r="R637" s="8" t="s">
        <v>40</v>
      </c>
      <c r="S637" s="8" t="s">
        <v>40</v>
      </c>
      <c r="T637" s="8" t="s">
        <v>40</v>
      </c>
      <c r="U637" s="67">
        <v>0.20599999999999999</v>
      </c>
      <c r="V637" s="4">
        <v>1</v>
      </c>
      <c r="W637" s="4">
        <v>3430</v>
      </c>
      <c r="X637" s="67">
        <v>0</v>
      </c>
      <c r="Y637" s="67">
        <v>0.189</v>
      </c>
      <c r="Z637" s="4">
        <v>5</v>
      </c>
      <c r="AA637" s="4">
        <v>2601</v>
      </c>
      <c r="AB637" s="67">
        <v>2E-3</v>
      </c>
      <c r="AC637" s="4">
        <v>8.0771390000000007</v>
      </c>
      <c r="AD637" s="4">
        <v>35</v>
      </c>
    </row>
    <row r="638" spans="1:30" x14ac:dyDescent="0.2">
      <c r="A638" s="8" t="s">
        <v>782</v>
      </c>
      <c r="B638" s="8">
        <v>5</v>
      </c>
      <c r="C638" s="8">
        <v>68840908</v>
      </c>
      <c r="D638" s="8">
        <v>68840908</v>
      </c>
      <c r="E638" s="8" t="s">
        <v>130</v>
      </c>
      <c r="F638" s="8" t="s">
        <v>3101</v>
      </c>
      <c r="G638" s="8" t="s">
        <v>3102</v>
      </c>
      <c r="H638" s="8" t="s">
        <v>104</v>
      </c>
      <c r="I638" s="66" t="s">
        <v>179</v>
      </c>
      <c r="J638" s="66" t="s">
        <v>40</v>
      </c>
      <c r="K638" s="66" t="s">
        <v>5628</v>
      </c>
      <c r="L638" s="66" t="s">
        <v>9393</v>
      </c>
      <c r="M638" s="66" t="s">
        <v>3599</v>
      </c>
      <c r="N638" s="66" t="s">
        <v>127</v>
      </c>
      <c r="O638" s="8" t="s">
        <v>3284</v>
      </c>
      <c r="P638" s="8" t="s">
        <v>40</v>
      </c>
      <c r="Q638" s="8">
        <v>1</v>
      </c>
      <c r="R638" s="8" t="s">
        <v>40</v>
      </c>
      <c r="S638" s="8" t="s">
        <v>40</v>
      </c>
      <c r="T638" s="8" t="s">
        <v>40</v>
      </c>
      <c r="U638" s="67">
        <v>0.34300000000000003</v>
      </c>
      <c r="V638" s="4">
        <v>1656</v>
      </c>
      <c r="W638" s="4">
        <v>3430</v>
      </c>
      <c r="X638" s="67">
        <v>0.48299999999999998</v>
      </c>
      <c r="Y638" s="67">
        <v>0.34</v>
      </c>
      <c r="Z638" s="4">
        <v>1298</v>
      </c>
      <c r="AA638" s="4">
        <v>2601</v>
      </c>
      <c r="AB638" s="67">
        <v>0.499</v>
      </c>
      <c r="AC638" s="4">
        <v>2.493204</v>
      </c>
      <c r="AD638" s="4">
        <v>19.420000000000002</v>
      </c>
    </row>
    <row r="639" spans="1:30" x14ac:dyDescent="0.2">
      <c r="A639" s="8" t="s">
        <v>782</v>
      </c>
      <c r="B639" s="8">
        <v>5</v>
      </c>
      <c r="C639" s="8">
        <v>68840935</v>
      </c>
      <c r="D639" s="8">
        <v>68840935</v>
      </c>
      <c r="E639" s="8" t="s">
        <v>121</v>
      </c>
      <c r="F639" s="8" t="s">
        <v>3101</v>
      </c>
      <c r="G639" s="8" t="s">
        <v>3102</v>
      </c>
      <c r="H639" s="8" t="s">
        <v>104</v>
      </c>
      <c r="I639" s="66" t="s">
        <v>179</v>
      </c>
      <c r="J639" s="66" t="s">
        <v>40</v>
      </c>
      <c r="K639" s="66" t="s">
        <v>5579</v>
      </c>
      <c r="L639" s="66" t="s">
        <v>5837</v>
      </c>
      <c r="M639" s="66" t="s">
        <v>9394</v>
      </c>
      <c r="N639" s="66" t="s">
        <v>3207</v>
      </c>
      <c r="O639" s="8" t="s">
        <v>3208</v>
      </c>
      <c r="P639" s="8" t="s">
        <v>40</v>
      </c>
      <c r="Q639" s="8">
        <v>1</v>
      </c>
      <c r="R639" s="8" t="s">
        <v>40</v>
      </c>
      <c r="S639" s="8" t="s">
        <v>40</v>
      </c>
      <c r="T639" s="8" t="s">
        <v>40</v>
      </c>
      <c r="U639" s="67">
        <v>0</v>
      </c>
      <c r="V639" s="4">
        <v>0</v>
      </c>
      <c r="W639" s="4">
        <v>3430</v>
      </c>
      <c r="X639" s="67">
        <v>0</v>
      </c>
      <c r="Y639" s="67">
        <v>0.40799999999999997</v>
      </c>
      <c r="Z639" s="4">
        <v>1</v>
      </c>
      <c r="AA639" s="4">
        <v>2601</v>
      </c>
      <c r="AB639" s="67">
        <v>0</v>
      </c>
      <c r="AC639" s="4">
        <v>0.84561500000000001</v>
      </c>
      <c r="AD639" s="4">
        <v>9.7420000000000009</v>
      </c>
    </row>
    <row r="640" spans="1:30" x14ac:dyDescent="0.2">
      <c r="A640" s="8" t="s">
        <v>782</v>
      </c>
      <c r="B640" s="8">
        <v>5</v>
      </c>
      <c r="C640" s="8">
        <v>68843802</v>
      </c>
      <c r="D640" s="8">
        <v>68843802</v>
      </c>
      <c r="E640" s="8" t="s">
        <v>121</v>
      </c>
      <c r="F640" s="8" t="s">
        <v>3101</v>
      </c>
      <c r="G640" s="8" t="s">
        <v>3102</v>
      </c>
      <c r="H640" s="8" t="s">
        <v>104</v>
      </c>
      <c r="I640" s="66" t="s">
        <v>5166</v>
      </c>
      <c r="J640" s="66" t="s">
        <v>40</v>
      </c>
      <c r="K640" s="66" t="s">
        <v>9395</v>
      </c>
      <c r="L640" s="66" t="s">
        <v>3464</v>
      </c>
      <c r="M640" s="66" t="s">
        <v>3465</v>
      </c>
      <c r="N640" s="66" t="s">
        <v>3229</v>
      </c>
      <c r="O640" s="8" t="s">
        <v>3763</v>
      </c>
      <c r="P640" s="8" t="s">
        <v>9396</v>
      </c>
      <c r="Q640" s="8">
        <v>1</v>
      </c>
      <c r="R640" s="8" t="s">
        <v>40</v>
      </c>
      <c r="S640" s="8" t="s">
        <v>40</v>
      </c>
      <c r="T640" s="8" t="s">
        <v>40</v>
      </c>
      <c r="U640" s="67">
        <v>0.26400000000000001</v>
      </c>
      <c r="V640" s="4">
        <v>5</v>
      </c>
      <c r="W640" s="4">
        <v>3431</v>
      </c>
      <c r="X640" s="67">
        <v>1E-3</v>
      </c>
      <c r="Y640" s="67">
        <v>0.27700000000000002</v>
      </c>
      <c r="Z640" s="4">
        <v>3</v>
      </c>
      <c r="AA640" s="4">
        <v>2606</v>
      </c>
      <c r="AB640" s="67">
        <v>1E-3</v>
      </c>
      <c r="AC640" s="4">
        <v>1.432048</v>
      </c>
      <c r="AD640" s="4">
        <v>12.96</v>
      </c>
    </row>
    <row r="641" spans="1:30" x14ac:dyDescent="0.2">
      <c r="A641" s="8" t="s">
        <v>782</v>
      </c>
      <c r="B641" s="8">
        <v>5</v>
      </c>
      <c r="C641" s="8">
        <v>68843832</v>
      </c>
      <c r="D641" s="8">
        <v>68843832</v>
      </c>
      <c r="E641" s="8" t="s">
        <v>130</v>
      </c>
      <c r="F641" s="8" t="s">
        <v>3101</v>
      </c>
      <c r="G641" s="8" t="s">
        <v>3102</v>
      </c>
      <c r="H641" s="8" t="s">
        <v>104</v>
      </c>
      <c r="I641" s="66" t="s">
        <v>5166</v>
      </c>
      <c r="J641" s="66" t="s">
        <v>40</v>
      </c>
      <c r="K641" s="66" t="s">
        <v>9397</v>
      </c>
      <c r="L641" s="66" t="s">
        <v>9398</v>
      </c>
      <c r="M641" s="66" t="s">
        <v>6285</v>
      </c>
      <c r="N641" s="66" t="s">
        <v>3410</v>
      </c>
      <c r="O641" s="8" t="s">
        <v>3411</v>
      </c>
      <c r="P641" s="8" t="s">
        <v>40</v>
      </c>
      <c r="Q641" s="8">
        <v>1</v>
      </c>
      <c r="R641" s="8" t="s">
        <v>40</v>
      </c>
      <c r="S641" s="8" t="s">
        <v>40</v>
      </c>
      <c r="T641" s="8" t="s">
        <v>40</v>
      </c>
      <c r="U641" s="67">
        <v>0.20399999999999999</v>
      </c>
      <c r="V641" s="4">
        <v>1</v>
      </c>
      <c r="W641" s="4">
        <v>3431</v>
      </c>
      <c r="X641" s="67">
        <v>0</v>
      </c>
      <c r="Y641" s="67">
        <v>0</v>
      </c>
      <c r="Z641" s="4">
        <v>0</v>
      </c>
      <c r="AA641" s="4">
        <v>2606</v>
      </c>
      <c r="AB641" s="67">
        <v>0</v>
      </c>
      <c r="AC641" s="4">
        <v>0.94347899999999996</v>
      </c>
      <c r="AD641" s="4">
        <v>10.33</v>
      </c>
    </row>
    <row r="642" spans="1:30" x14ac:dyDescent="0.2">
      <c r="A642" s="8" t="s">
        <v>782</v>
      </c>
      <c r="B642" s="8">
        <v>5</v>
      </c>
      <c r="C642" s="8">
        <v>68843850</v>
      </c>
      <c r="D642" s="8">
        <v>68843850</v>
      </c>
      <c r="E642" s="8" t="s">
        <v>130</v>
      </c>
      <c r="F642" s="8" t="s">
        <v>3108</v>
      </c>
      <c r="G642" s="8" t="s">
        <v>3109</v>
      </c>
      <c r="H642" s="8" t="s">
        <v>104</v>
      </c>
      <c r="I642" s="66" t="s">
        <v>5166</v>
      </c>
      <c r="J642" s="66" t="s">
        <v>40</v>
      </c>
      <c r="K642" s="66" t="s">
        <v>9399</v>
      </c>
      <c r="L642" s="66" t="s">
        <v>9400</v>
      </c>
      <c r="M642" s="66" t="s">
        <v>5772</v>
      </c>
      <c r="N642" s="66" t="s">
        <v>4094</v>
      </c>
      <c r="O642" s="8" t="s">
        <v>9401</v>
      </c>
      <c r="P642" s="8" t="s">
        <v>40</v>
      </c>
      <c r="Q642" s="8">
        <v>1</v>
      </c>
      <c r="R642" s="8" t="s">
        <v>40</v>
      </c>
      <c r="S642" s="8" t="s">
        <v>40</v>
      </c>
      <c r="T642" s="8" t="s">
        <v>40</v>
      </c>
      <c r="U642" s="67">
        <v>0</v>
      </c>
      <c r="V642" s="4">
        <v>0</v>
      </c>
      <c r="W642" s="4">
        <v>3431</v>
      </c>
      <c r="X642" s="67">
        <v>0</v>
      </c>
      <c r="Y642" s="67">
        <v>0.29299999999999998</v>
      </c>
      <c r="Z642" s="4">
        <v>1</v>
      </c>
      <c r="AA642" s="4">
        <v>2606</v>
      </c>
      <c r="AB642" s="67">
        <v>0</v>
      </c>
      <c r="AC642" s="4">
        <v>4.0157759999999998</v>
      </c>
      <c r="AD642" s="4">
        <v>23.6</v>
      </c>
    </row>
    <row r="643" spans="1:30" x14ac:dyDescent="0.2">
      <c r="A643" s="8" t="s">
        <v>782</v>
      </c>
      <c r="B643" s="8">
        <v>5</v>
      </c>
      <c r="C643" s="8">
        <v>68843862</v>
      </c>
      <c r="D643" s="8">
        <v>68843862</v>
      </c>
      <c r="E643" s="8" t="s">
        <v>130</v>
      </c>
      <c r="F643" s="8" t="s">
        <v>3101</v>
      </c>
      <c r="G643" s="8" t="s">
        <v>3102</v>
      </c>
      <c r="H643" s="8" t="s">
        <v>104</v>
      </c>
      <c r="I643" s="66" t="s">
        <v>5166</v>
      </c>
      <c r="J643" s="66" t="s">
        <v>40</v>
      </c>
      <c r="K643" s="66" t="s">
        <v>6006</v>
      </c>
      <c r="L643" s="66" t="s">
        <v>4951</v>
      </c>
      <c r="M643" s="66" t="s">
        <v>4952</v>
      </c>
      <c r="N643" s="66" t="s">
        <v>3136</v>
      </c>
      <c r="O643" s="8" t="s">
        <v>3872</v>
      </c>
      <c r="P643" s="8" t="s">
        <v>40</v>
      </c>
      <c r="Q643" s="8">
        <v>1</v>
      </c>
      <c r="R643" s="8" t="s">
        <v>40</v>
      </c>
      <c r="S643" s="8" t="s">
        <v>40</v>
      </c>
      <c r="T643" s="8" t="s">
        <v>40</v>
      </c>
      <c r="U643" s="67">
        <v>0.35499999999999998</v>
      </c>
      <c r="V643" s="4">
        <v>2</v>
      </c>
      <c r="W643" s="4">
        <v>3431</v>
      </c>
      <c r="X643" s="67">
        <v>1E-3</v>
      </c>
      <c r="Y643" s="67">
        <v>0.30599999999999999</v>
      </c>
      <c r="Z643" s="4">
        <v>2</v>
      </c>
      <c r="AA643" s="4">
        <v>2606</v>
      </c>
      <c r="AB643" s="67">
        <v>1E-3</v>
      </c>
      <c r="AC643" s="4">
        <v>1.58355</v>
      </c>
      <c r="AD643" s="4">
        <v>13.76</v>
      </c>
    </row>
    <row r="644" spans="1:30" x14ac:dyDescent="0.2">
      <c r="A644" s="8" t="s">
        <v>782</v>
      </c>
      <c r="B644" s="8">
        <v>5</v>
      </c>
      <c r="C644" s="8">
        <v>68843876</v>
      </c>
      <c r="D644" s="8">
        <v>68843876</v>
      </c>
      <c r="E644" s="8" t="s">
        <v>130</v>
      </c>
      <c r="F644" s="8" t="s">
        <v>3108</v>
      </c>
      <c r="G644" s="8" t="s">
        <v>3109</v>
      </c>
      <c r="H644" s="8" t="s">
        <v>104</v>
      </c>
      <c r="I644" s="66" t="s">
        <v>5166</v>
      </c>
      <c r="J644" s="66" t="s">
        <v>40</v>
      </c>
      <c r="K644" s="66" t="s">
        <v>9402</v>
      </c>
      <c r="L644" s="66" t="s">
        <v>6251</v>
      </c>
      <c r="M644" s="66" t="s">
        <v>4038</v>
      </c>
      <c r="N644" s="66" t="s">
        <v>4364</v>
      </c>
      <c r="O644" s="8" t="s">
        <v>4365</v>
      </c>
      <c r="P644" s="8" t="s">
        <v>40</v>
      </c>
      <c r="Q644" s="8">
        <v>1</v>
      </c>
      <c r="R644" s="8" t="s">
        <v>40</v>
      </c>
      <c r="S644" s="8" t="s">
        <v>40</v>
      </c>
      <c r="T644" s="8" t="s">
        <v>40</v>
      </c>
      <c r="U644" s="67">
        <v>0</v>
      </c>
      <c r="V644" s="4">
        <v>0</v>
      </c>
      <c r="W644" s="4">
        <v>3427</v>
      </c>
      <c r="X644" s="67">
        <v>0</v>
      </c>
      <c r="Y644" s="67">
        <v>0.26200000000000001</v>
      </c>
      <c r="Z644" s="4">
        <v>1</v>
      </c>
      <c r="AA644" s="4">
        <v>2600</v>
      </c>
      <c r="AB644" s="67">
        <v>0</v>
      </c>
      <c r="AC644" s="4">
        <v>6.1690839999999998</v>
      </c>
      <c r="AD644" s="4">
        <v>28.5</v>
      </c>
    </row>
    <row r="645" spans="1:30" x14ac:dyDescent="0.2">
      <c r="A645" s="8" t="s">
        <v>782</v>
      </c>
      <c r="B645" s="8">
        <v>5</v>
      </c>
      <c r="C645" s="8">
        <v>68843879</v>
      </c>
      <c r="D645" s="8">
        <v>68843879</v>
      </c>
      <c r="E645" s="8" t="s">
        <v>121</v>
      </c>
      <c r="F645" s="8" t="s">
        <v>3108</v>
      </c>
      <c r="G645" s="8" t="s">
        <v>3109</v>
      </c>
      <c r="H645" s="8" t="s">
        <v>104</v>
      </c>
      <c r="I645" s="66" t="s">
        <v>5166</v>
      </c>
      <c r="J645" s="66" t="s">
        <v>40</v>
      </c>
      <c r="K645" s="66" t="s">
        <v>9403</v>
      </c>
      <c r="L645" s="66" t="s">
        <v>9404</v>
      </c>
      <c r="M645" s="66" t="s">
        <v>3862</v>
      </c>
      <c r="N645" s="66" t="s">
        <v>3171</v>
      </c>
      <c r="O645" s="8" t="s">
        <v>3222</v>
      </c>
      <c r="P645" s="8" t="s">
        <v>9405</v>
      </c>
      <c r="Q645" s="8">
        <v>1</v>
      </c>
      <c r="R645" s="8" t="s">
        <v>40</v>
      </c>
      <c r="S645" s="8" t="s">
        <v>40</v>
      </c>
      <c r="T645" s="8" t="s">
        <v>40</v>
      </c>
      <c r="U645" s="67">
        <v>0.33700000000000002</v>
      </c>
      <c r="V645" s="4">
        <v>3</v>
      </c>
      <c r="W645" s="4">
        <v>3427</v>
      </c>
      <c r="X645" s="67">
        <v>1E-3</v>
      </c>
      <c r="Y645" s="67">
        <v>0.33</v>
      </c>
      <c r="Z645" s="4">
        <v>4</v>
      </c>
      <c r="AA645" s="4">
        <v>2600</v>
      </c>
      <c r="AB645" s="67">
        <v>2E-3</v>
      </c>
      <c r="AC645" s="4">
        <v>5.2292949999999996</v>
      </c>
      <c r="AD645" s="4">
        <v>25.6</v>
      </c>
    </row>
    <row r="646" spans="1:30" x14ac:dyDescent="0.2">
      <c r="A646" s="8" t="s">
        <v>782</v>
      </c>
      <c r="B646" s="8">
        <v>5</v>
      </c>
      <c r="C646" s="8">
        <v>68843893</v>
      </c>
      <c r="D646" s="8">
        <v>68843893</v>
      </c>
      <c r="E646" s="8" t="s">
        <v>123</v>
      </c>
      <c r="F646" s="8" t="s">
        <v>3101</v>
      </c>
      <c r="G646" s="8" t="s">
        <v>3102</v>
      </c>
      <c r="H646" s="8" t="s">
        <v>104</v>
      </c>
      <c r="I646" s="66" t="s">
        <v>5166</v>
      </c>
      <c r="J646" s="66" t="s">
        <v>40</v>
      </c>
      <c r="K646" s="66" t="s">
        <v>9406</v>
      </c>
      <c r="L646" s="66" t="s">
        <v>9407</v>
      </c>
      <c r="M646" s="66" t="s">
        <v>5719</v>
      </c>
      <c r="N646" s="66" t="s">
        <v>3126</v>
      </c>
      <c r="O646" s="8" t="s">
        <v>3127</v>
      </c>
      <c r="P646" s="8" t="s">
        <v>40</v>
      </c>
      <c r="Q646" s="8">
        <v>1</v>
      </c>
      <c r="R646" s="8" t="s">
        <v>40</v>
      </c>
      <c r="S646" s="8" t="s">
        <v>40</v>
      </c>
      <c r="T646" s="8" t="s">
        <v>40</v>
      </c>
      <c r="U646" s="67">
        <v>0</v>
      </c>
      <c r="V646" s="4">
        <v>0</v>
      </c>
      <c r="W646" s="4">
        <v>3427</v>
      </c>
      <c r="X646" s="67">
        <v>0</v>
      </c>
      <c r="Y646" s="67">
        <v>0.31</v>
      </c>
      <c r="Z646" s="4">
        <v>1</v>
      </c>
      <c r="AA646" s="4">
        <v>2600</v>
      </c>
      <c r="AB646" s="67">
        <v>0</v>
      </c>
      <c r="AC646" s="4">
        <v>0.26324399999999998</v>
      </c>
      <c r="AD646" s="4">
        <v>5.3310000000000004</v>
      </c>
    </row>
    <row r="647" spans="1:30" x14ac:dyDescent="0.2">
      <c r="A647" s="8" t="s">
        <v>782</v>
      </c>
      <c r="B647" s="8">
        <v>5</v>
      </c>
      <c r="C647" s="8">
        <v>68843903</v>
      </c>
      <c r="D647" s="8">
        <v>68843903</v>
      </c>
      <c r="E647" s="8" t="s">
        <v>127</v>
      </c>
      <c r="F647" s="8" t="s">
        <v>3108</v>
      </c>
      <c r="G647" s="8" t="s">
        <v>3109</v>
      </c>
      <c r="H647" s="8" t="s">
        <v>104</v>
      </c>
      <c r="I647" s="66" t="s">
        <v>5166</v>
      </c>
      <c r="J647" s="66" t="s">
        <v>40</v>
      </c>
      <c r="K647" s="66" t="s">
        <v>9408</v>
      </c>
      <c r="L647" s="66" t="s">
        <v>9409</v>
      </c>
      <c r="M647" s="66" t="s">
        <v>4416</v>
      </c>
      <c r="N647" s="66" t="s">
        <v>3999</v>
      </c>
      <c r="O647" s="8" t="s">
        <v>4344</v>
      </c>
      <c r="P647" s="8" t="s">
        <v>9410</v>
      </c>
      <c r="Q647" s="8">
        <v>1</v>
      </c>
      <c r="R647" s="8" t="s">
        <v>40</v>
      </c>
      <c r="S647" s="8" t="s">
        <v>40</v>
      </c>
      <c r="T647" s="8" t="s">
        <v>40</v>
      </c>
      <c r="U647" s="67">
        <v>0.27800000000000002</v>
      </c>
      <c r="V647" s="4">
        <v>2</v>
      </c>
      <c r="W647" s="4">
        <v>3427</v>
      </c>
      <c r="X647" s="67">
        <v>1E-3</v>
      </c>
      <c r="Y647" s="67">
        <v>0.26200000000000001</v>
      </c>
      <c r="Z647" s="4">
        <v>2</v>
      </c>
      <c r="AA647" s="4">
        <v>2600</v>
      </c>
      <c r="AB647" s="67">
        <v>1E-3</v>
      </c>
      <c r="AC647" s="4">
        <v>5.5393059999999998</v>
      </c>
      <c r="AD647" s="4">
        <v>26.3</v>
      </c>
    </row>
    <row r="648" spans="1:30" x14ac:dyDescent="0.2">
      <c r="A648" s="8" t="s">
        <v>782</v>
      </c>
      <c r="B648" s="8">
        <v>5</v>
      </c>
      <c r="C648" s="8">
        <v>68847390</v>
      </c>
      <c r="D648" s="8">
        <v>68847390</v>
      </c>
      <c r="E648" s="8" t="s">
        <v>127</v>
      </c>
      <c r="F648" s="8" t="s">
        <v>3108</v>
      </c>
      <c r="G648" s="8" t="s">
        <v>3109</v>
      </c>
      <c r="H648" s="8" t="s">
        <v>104</v>
      </c>
      <c r="I648" s="66" t="s">
        <v>9411</v>
      </c>
      <c r="J648" s="66" t="s">
        <v>40</v>
      </c>
      <c r="K648" s="66" t="s">
        <v>9412</v>
      </c>
      <c r="L648" s="66" t="s">
        <v>9413</v>
      </c>
      <c r="M648" s="66" t="s">
        <v>879</v>
      </c>
      <c r="N648" s="66" t="s">
        <v>3682</v>
      </c>
      <c r="O648" s="8" t="s">
        <v>3683</v>
      </c>
      <c r="P648" s="8" t="s">
        <v>40</v>
      </c>
      <c r="Q648" s="8">
        <v>1</v>
      </c>
      <c r="R648" s="8" t="s">
        <v>40</v>
      </c>
      <c r="S648" s="8" t="s">
        <v>40</v>
      </c>
      <c r="T648" s="8" t="s">
        <v>40</v>
      </c>
      <c r="U648" s="67">
        <v>0.32400000000000001</v>
      </c>
      <c r="V648" s="4">
        <v>1</v>
      </c>
      <c r="W648" s="4">
        <v>3429</v>
      </c>
      <c r="X648" s="67">
        <v>0</v>
      </c>
      <c r="Y648" s="67">
        <v>0</v>
      </c>
      <c r="Z648" s="4">
        <v>0</v>
      </c>
      <c r="AA648" s="4">
        <v>2603</v>
      </c>
      <c r="AB648" s="67">
        <v>0</v>
      </c>
      <c r="AC648" s="4">
        <v>5.7185050000000004</v>
      </c>
      <c r="AD648" s="4">
        <v>26.9</v>
      </c>
    </row>
    <row r="649" spans="1:30" x14ac:dyDescent="0.2">
      <c r="A649" s="8" t="s">
        <v>782</v>
      </c>
      <c r="B649" s="8">
        <v>5</v>
      </c>
      <c r="C649" s="8">
        <v>68849394</v>
      </c>
      <c r="D649" s="8">
        <v>68849395</v>
      </c>
      <c r="E649" s="8" t="s">
        <v>9414</v>
      </c>
      <c r="F649" s="8" t="s">
        <v>78</v>
      </c>
      <c r="G649" s="8" t="s">
        <v>3469</v>
      </c>
      <c r="H649" s="8" t="s">
        <v>104</v>
      </c>
      <c r="I649" s="66" t="s">
        <v>40</v>
      </c>
      <c r="J649" s="66" t="s">
        <v>222</v>
      </c>
      <c r="K649" s="66" t="s">
        <v>40</v>
      </c>
      <c r="L649" s="66" t="s">
        <v>40</v>
      </c>
      <c r="M649" s="66" t="s">
        <v>40</v>
      </c>
      <c r="N649" s="66" t="s">
        <v>40</v>
      </c>
      <c r="O649" s="8" t="s">
        <v>40</v>
      </c>
      <c r="P649" s="8" t="s">
        <v>40</v>
      </c>
      <c r="Q649" s="8">
        <v>1</v>
      </c>
      <c r="R649" s="8" t="s">
        <v>40</v>
      </c>
      <c r="S649" s="8" t="s">
        <v>40</v>
      </c>
      <c r="T649" s="8" t="s">
        <v>40</v>
      </c>
      <c r="U649" s="67">
        <v>0.29499999999999998</v>
      </c>
      <c r="V649" s="4">
        <v>57</v>
      </c>
      <c r="W649" s="4">
        <v>3432</v>
      </c>
      <c r="X649" s="67">
        <v>1.7000000000000001E-2</v>
      </c>
      <c r="Y649" s="67">
        <v>0.27600000000000002</v>
      </c>
      <c r="Z649" s="4">
        <v>43</v>
      </c>
      <c r="AA649" s="4">
        <v>2604</v>
      </c>
      <c r="AB649" s="67">
        <v>1.7000000000000001E-2</v>
      </c>
      <c r="AC649" s="4">
        <v>4.4556389999999997</v>
      </c>
      <c r="AD649" s="4">
        <v>24.2</v>
      </c>
    </row>
    <row r="650" spans="1:30" x14ac:dyDescent="0.2">
      <c r="A650" s="8" t="s">
        <v>782</v>
      </c>
      <c r="B650" s="8">
        <v>5</v>
      </c>
      <c r="C650" s="8">
        <v>68849441</v>
      </c>
      <c r="D650" s="8">
        <v>68849441</v>
      </c>
      <c r="E650" s="8" t="s">
        <v>123</v>
      </c>
      <c r="F650" s="8" t="s">
        <v>3108</v>
      </c>
      <c r="G650" s="8" t="s">
        <v>3109</v>
      </c>
      <c r="H650" s="8" t="s">
        <v>104</v>
      </c>
      <c r="I650" s="66" t="s">
        <v>9415</v>
      </c>
      <c r="J650" s="66" t="s">
        <v>40</v>
      </c>
      <c r="K650" s="66" t="s">
        <v>9416</v>
      </c>
      <c r="L650" s="66" t="s">
        <v>5607</v>
      </c>
      <c r="M650" s="66" t="s">
        <v>3852</v>
      </c>
      <c r="N650" s="66" t="s">
        <v>3162</v>
      </c>
      <c r="O650" s="8" t="s">
        <v>3163</v>
      </c>
      <c r="P650" s="8" t="s">
        <v>9417</v>
      </c>
      <c r="Q650" s="8">
        <v>1</v>
      </c>
      <c r="R650" s="8" t="s">
        <v>40</v>
      </c>
      <c r="S650" s="8" t="s">
        <v>40</v>
      </c>
      <c r="T650" s="8" t="s">
        <v>40</v>
      </c>
      <c r="U650" s="67">
        <v>0.40300000000000002</v>
      </c>
      <c r="V650" s="4">
        <v>2489</v>
      </c>
      <c r="W650" s="4">
        <v>3432</v>
      </c>
      <c r="X650" s="67">
        <v>0.72499999999999998</v>
      </c>
      <c r="Y650" s="67">
        <v>0.40799999999999997</v>
      </c>
      <c r="Z650" s="4">
        <v>1891</v>
      </c>
      <c r="AA650" s="4">
        <v>2604</v>
      </c>
      <c r="AB650" s="67">
        <v>0.72599999999999998</v>
      </c>
      <c r="AC650" s="4">
        <v>6.3660220000000001</v>
      </c>
      <c r="AD650" s="4">
        <v>29.4</v>
      </c>
    </row>
    <row r="651" spans="1:30" x14ac:dyDescent="0.2">
      <c r="A651" s="8" t="s">
        <v>782</v>
      </c>
      <c r="B651" s="8">
        <v>5</v>
      </c>
      <c r="C651" s="8">
        <v>68860990</v>
      </c>
      <c r="D651" s="8">
        <v>68860990</v>
      </c>
      <c r="E651" s="8" t="s">
        <v>123</v>
      </c>
      <c r="F651" s="8" t="s">
        <v>3108</v>
      </c>
      <c r="G651" s="8" t="s">
        <v>3109</v>
      </c>
      <c r="H651" s="8" t="s">
        <v>105</v>
      </c>
      <c r="I651" s="66" t="s">
        <v>9418</v>
      </c>
      <c r="J651" s="66" t="s">
        <v>40</v>
      </c>
      <c r="K651" s="66" t="s">
        <v>3802</v>
      </c>
      <c r="L651" s="66" t="s">
        <v>4301</v>
      </c>
      <c r="M651" s="66" t="s">
        <v>3700</v>
      </c>
      <c r="N651" s="66" t="s">
        <v>4726</v>
      </c>
      <c r="O651" s="8" t="s">
        <v>4727</v>
      </c>
      <c r="P651" s="8" t="s">
        <v>40</v>
      </c>
      <c r="Q651" s="8">
        <v>1</v>
      </c>
      <c r="R651" s="8" t="s">
        <v>40</v>
      </c>
      <c r="S651" s="8" t="s">
        <v>40</v>
      </c>
      <c r="T651" s="8" t="s">
        <v>40</v>
      </c>
      <c r="U651" s="67">
        <v>0.26400000000000001</v>
      </c>
      <c r="V651" s="4">
        <v>1</v>
      </c>
      <c r="W651" s="4">
        <v>3429</v>
      </c>
      <c r="X651" s="67">
        <v>0</v>
      </c>
      <c r="Y651" s="67">
        <v>0</v>
      </c>
      <c r="Z651" s="4">
        <v>0</v>
      </c>
      <c r="AA651" s="4">
        <v>2600</v>
      </c>
      <c r="AB651" s="67">
        <v>0</v>
      </c>
      <c r="AC651" s="4">
        <v>5.4762430000000002</v>
      </c>
      <c r="AD651" s="4">
        <v>26.2</v>
      </c>
    </row>
    <row r="652" spans="1:30" x14ac:dyDescent="0.2">
      <c r="A652" s="8" t="s">
        <v>782</v>
      </c>
      <c r="B652" s="8">
        <v>5</v>
      </c>
      <c r="C652" s="8">
        <v>68861003</v>
      </c>
      <c r="D652" s="8">
        <v>68861003</v>
      </c>
      <c r="E652" s="8" t="s">
        <v>127</v>
      </c>
      <c r="F652" s="8" t="s">
        <v>3108</v>
      </c>
      <c r="G652" s="8" t="s">
        <v>3109</v>
      </c>
      <c r="H652" s="8" t="s">
        <v>105</v>
      </c>
      <c r="I652" s="66" t="s">
        <v>9418</v>
      </c>
      <c r="J652" s="66" t="s">
        <v>40</v>
      </c>
      <c r="K652" s="66" t="s">
        <v>4003</v>
      </c>
      <c r="L652" s="66" t="s">
        <v>4289</v>
      </c>
      <c r="M652" s="66" t="s">
        <v>3702</v>
      </c>
      <c r="N652" s="66" t="s">
        <v>3999</v>
      </c>
      <c r="O652" s="8" t="s">
        <v>4344</v>
      </c>
      <c r="P652" s="8" t="s">
        <v>40</v>
      </c>
      <c r="Q652" s="8">
        <v>1</v>
      </c>
      <c r="R652" s="8" t="s">
        <v>40</v>
      </c>
      <c r="S652" s="8" t="s">
        <v>40</v>
      </c>
      <c r="T652" s="8" t="s">
        <v>40</v>
      </c>
      <c r="U652" s="67">
        <v>0.25600000000000001</v>
      </c>
      <c r="V652" s="4">
        <v>1</v>
      </c>
      <c r="W652" s="4">
        <v>3429</v>
      </c>
      <c r="X652" s="67">
        <v>0</v>
      </c>
      <c r="Y652" s="67">
        <v>0</v>
      </c>
      <c r="Z652" s="4">
        <v>0</v>
      </c>
      <c r="AA652" s="4">
        <v>2600</v>
      </c>
      <c r="AB652" s="67">
        <v>0</v>
      </c>
      <c r="AC652" s="4">
        <v>5.6064489999999996</v>
      </c>
      <c r="AD652" s="4">
        <v>26.5</v>
      </c>
    </row>
    <row r="653" spans="1:30" x14ac:dyDescent="0.2">
      <c r="A653" s="8" t="s">
        <v>782</v>
      </c>
      <c r="B653" s="8">
        <v>5</v>
      </c>
      <c r="C653" s="8">
        <v>68861967</v>
      </c>
      <c r="D653" s="8">
        <v>68861971</v>
      </c>
      <c r="E653" s="8" t="s">
        <v>4259</v>
      </c>
      <c r="F653" s="8" t="s">
        <v>3897</v>
      </c>
      <c r="G653" s="8" t="s">
        <v>3109</v>
      </c>
      <c r="H653" s="8" t="s">
        <v>105</v>
      </c>
      <c r="I653" s="66" t="s">
        <v>227</v>
      </c>
      <c r="J653" s="66" t="s">
        <v>40</v>
      </c>
      <c r="K653" s="66" t="s">
        <v>9419</v>
      </c>
      <c r="L653" s="66" t="s">
        <v>9420</v>
      </c>
      <c r="M653" s="66" t="s">
        <v>9421</v>
      </c>
      <c r="N653" s="66" t="s">
        <v>9422</v>
      </c>
      <c r="O653" s="8" t="s">
        <v>9423</v>
      </c>
      <c r="P653" s="8" t="s">
        <v>40</v>
      </c>
      <c r="Q653" s="8">
        <v>1</v>
      </c>
      <c r="R653" s="8" t="s">
        <v>40</v>
      </c>
      <c r="S653" s="8" t="s">
        <v>40</v>
      </c>
      <c r="T653" s="8" t="s">
        <v>40</v>
      </c>
      <c r="U653" s="67">
        <v>0.18</v>
      </c>
      <c r="V653" s="4">
        <v>2</v>
      </c>
      <c r="W653" s="4">
        <v>3435</v>
      </c>
      <c r="X653" s="67">
        <v>1E-3</v>
      </c>
      <c r="Y653" s="67">
        <v>0.17399999999999999</v>
      </c>
      <c r="Z653" s="4">
        <v>1</v>
      </c>
      <c r="AA653" s="4">
        <v>2600</v>
      </c>
      <c r="AB653" s="67">
        <v>0</v>
      </c>
      <c r="AC653" s="4">
        <v>2.079895</v>
      </c>
      <c r="AD653" s="4">
        <v>16.72</v>
      </c>
    </row>
    <row r="654" spans="1:30" x14ac:dyDescent="0.2">
      <c r="A654" s="8" t="s">
        <v>782</v>
      </c>
      <c r="B654" s="8">
        <v>5</v>
      </c>
      <c r="C654" s="8">
        <v>68862013</v>
      </c>
      <c r="D654" s="8">
        <v>68862013</v>
      </c>
      <c r="E654" s="8" t="s">
        <v>127</v>
      </c>
      <c r="F654" s="8" t="s">
        <v>3108</v>
      </c>
      <c r="G654" s="8" t="s">
        <v>3109</v>
      </c>
      <c r="H654" s="8" t="s">
        <v>105</v>
      </c>
      <c r="I654" s="66" t="s">
        <v>227</v>
      </c>
      <c r="J654" s="66" t="s">
        <v>40</v>
      </c>
      <c r="K654" s="66" t="s">
        <v>3868</v>
      </c>
      <c r="L654" s="66" t="s">
        <v>3684</v>
      </c>
      <c r="M654" s="66" t="s">
        <v>3685</v>
      </c>
      <c r="N654" s="66" t="s">
        <v>3271</v>
      </c>
      <c r="O654" s="8" t="s">
        <v>5958</v>
      </c>
      <c r="P654" s="8" t="s">
        <v>40</v>
      </c>
      <c r="Q654" s="8">
        <v>1</v>
      </c>
      <c r="R654" s="8" t="s">
        <v>40</v>
      </c>
      <c r="S654" s="8" t="s">
        <v>40</v>
      </c>
      <c r="T654" s="8" t="s">
        <v>40</v>
      </c>
      <c r="U654" s="67">
        <v>0.14799999999999999</v>
      </c>
      <c r="V654" s="4">
        <v>1</v>
      </c>
      <c r="W654" s="4">
        <v>3436</v>
      </c>
      <c r="X654" s="67">
        <v>0</v>
      </c>
      <c r="Y654" s="67">
        <v>0</v>
      </c>
      <c r="Z654" s="4">
        <v>0</v>
      </c>
      <c r="AA654" s="4">
        <v>2600</v>
      </c>
      <c r="AB654" s="67">
        <v>0</v>
      </c>
      <c r="AC654" s="4">
        <v>2.270915</v>
      </c>
      <c r="AD654" s="4">
        <v>17.98</v>
      </c>
    </row>
    <row r="655" spans="1:30" x14ac:dyDescent="0.2">
      <c r="A655" s="8" t="s">
        <v>782</v>
      </c>
      <c r="B655" s="8">
        <v>5</v>
      </c>
      <c r="C655" s="8">
        <v>68862413</v>
      </c>
      <c r="D655" s="8">
        <v>68862416</v>
      </c>
      <c r="E655" s="8" t="s">
        <v>3412</v>
      </c>
      <c r="F655" s="8" t="s">
        <v>78</v>
      </c>
      <c r="G655" s="8" t="s">
        <v>3469</v>
      </c>
      <c r="H655" s="8" t="s">
        <v>105</v>
      </c>
      <c r="I655" s="66" t="s">
        <v>9424</v>
      </c>
      <c r="J655" s="66" t="s">
        <v>9425</v>
      </c>
      <c r="K655" s="66" t="s">
        <v>9426</v>
      </c>
      <c r="L655" s="66" t="s">
        <v>9427</v>
      </c>
      <c r="M655" s="66" t="s">
        <v>9428</v>
      </c>
      <c r="N655" s="66" t="s">
        <v>40</v>
      </c>
      <c r="O655" s="8" t="s">
        <v>40</v>
      </c>
      <c r="P655" s="8" t="s">
        <v>40</v>
      </c>
      <c r="Q655" s="8">
        <v>1</v>
      </c>
      <c r="R655" s="8" t="s">
        <v>40</v>
      </c>
      <c r="S655" s="8" t="s">
        <v>40</v>
      </c>
      <c r="T655" s="8" t="s">
        <v>40</v>
      </c>
      <c r="U655" s="67">
        <v>0.372</v>
      </c>
      <c r="V655" s="4">
        <v>295</v>
      </c>
      <c r="W655" s="4">
        <v>1708</v>
      </c>
      <c r="X655" s="67">
        <v>0.17299999999999999</v>
      </c>
      <c r="Y655" s="67">
        <v>0.38600000000000001</v>
      </c>
      <c r="Z655" s="4">
        <v>209</v>
      </c>
      <c r="AA655" s="4">
        <v>1246</v>
      </c>
      <c r="AB655" s="67">
        <v>0.16800000000000001</v>
      </c>
      <c r="AC655" s="4">
        <v>5.6504490000000001</v>
      </c>
      <c r="AD655" s="4">
        <v>26.7</v>
      </c>
    </row>
    <row r="656" spans="1:30" x14ac:dyDescent="0.2">
      <c r="A656" s="8" t="s">
        <v>782</v>
      </c>
      <c r="B656" s="8">
        <v>5</v>
      </c>
      <c r="C656" s="8">
        <v>68862797</v>
      </c>
      <c r="D656" s="8">
        <v>68862797</v>
      </c>
      <c r="E656" s="8" t="s">
        <v>130</v>
      </c>
      <c r="F656" s="8" t="s">
        <v>3108</v>
      </c>
      <c r="G656" s="8" t="s">
        <v>3109</v>
      </c>
      <c r="H656" s="8" t="s">
        <v>105</v>
      </c>
      <c r="I656" s="66" t="s">
        <v>9429</v>
      </c>
      <c r="J656" s="66" t="s">
        <v>40</v>
      </c>
      <c r="K656" s="66" t="s">
        <v>4217</v>
      </c>
      <c r="L656" s="66" t="s">
        <v>4080</v>
      </c>
      <c r="M656" s="66" t="s">
        <v>3671</v>
      </c>
      <c r="N656" s="66" t="s">
        <v>3144</v>
      </c>
      <c r="O656" s="8" t="s">
        <v>3145</v>
      </c>
      <c r="P656" s="8" t="s">
        <v>40</v>
      </c>
      <c r="Q656" s="8">
        <v>1</v>
      </c>
      <c r="R656" s="8" t="s">
        <v>40</v>
      </c>
      <c r="S656" s="8" t="s">
        <v>40</v>
      </c>
      <c r="T656" s="8" t="s">
        <v>40</v>
      </c>
      <c r="U656" s="67">
        <v>0.217</v>
      </c>
      <c r="V656" s="4">
        <v>2</v>
      </c>
      <c r="W656" s="4">
        <v>3425</v>
      </c>
      <c r="X656" s="67">
        <v>1E-3</v>
      </c>
      <c r="Y656" s="67">
        <v>0</v>
      </c>
      <c r="Z656" s="4">
        <v>0</v>
      </c>
      <c r="AA656" s="4">
        <v>2597</v>
      </c>
      <c r="AB656" s="67">
        <v>0</v>
      </c>
      <c r="AC656" s="4">
        <v>5.1147790000000004</v>
      </c>
      <c r="AD656" s="4">
        <v>25.4</v>
      </c>
    </row>
    <row r="657" spans="1:30" x14ac:dyDescent="0.2">
      <c r="A657" s="8" t="s">
        <v>782</v>
      </c>
      <c r="B657" s="8">
        <v>5</v>
      </c>
      <c r="C657" s="8">
        <v>68862867</v>
      </c>
      <c r="D657" s="8">
        <v>68862867</v>
      </c>
      <c r="E657" s="8" t="s">
        <v>130</v>
      </c>
      <c r="F657" s="8" t="s">
        <v>3108</v>
      </c>
      <c r="G657" s="8" t="s">
        <v>3109</v>
      </c>
      <c r="H657" s="8" t="s">
        <v>105</v>
      </c>
      <c r="I657" s="66" t="s">
        <v>9429</v>
      </c>
      <c r="J657" s="66" t="s">
        <v>40</v>
      </c>
      <c r="K657" s="66" t="s">
        <v>3946</v>
      </c>
      <c r="L657" s="66" t="s">
        <v>4359</v>
      </c>
      <c r="M657" s="66" t="s">
        <v>4304</v>
      </c>
      <c r="N657" s="66" t="s">
        <v>3157</v>
      </c>
      <c r="O657" s="8" t="s">
        <v>3158</v>
      </c>
      <c r="P657" s="8" t="s">
        <v>40</v>
      </c>
      <c r="Q657" s="8">
        <v>1</v>
      </c>
      <c r="R657" s="8" t="s">
        <v>40</v>
      </c>
      <c r="S657" s="8" t="s">
        <v>40</v>
      </c>
      <c r="T657" s="8" t="s">
        <v>40</v>
      </c>
      <c r="U657" s="67">
        <v>0.19</v>
      </c>
      <c r="V657" s="4">
        <v>2</v>
      </c>
      <c r="W657" s="4">
        <v>3428</v>
      </c>
      <c r="X657" s="67">
        <v>1E-3</v>
      </c>
      <c r="Y657" s="67">
        <v>0.18</v>
      </c>
      <c r="Z657" s="4">
        <v>3</v>
      </c>
      <c r="AA657" s="4">
        <v>2604</v>
      </c>
      <c r="AB657" s="67">
        <v>1E-3</v>
      </c>
      <c r="AC657" s="4">
        <v>5.3191220000000001</v>
      </c>
      <c r="AD657" s="4">
        <v>25.8</v>
      </c>
    </row>
    <row r="658" spans="1:30" x14ac:dyDescent="0.2">
      <c r="A658" s="8" t="s">
        <v>782</v>
      </c>
      <c r="B658" s="8">
        <v>5</v>
      </c>
      <c r="C658" s="8">
        <v>68862868</v>
      </c>
      <c r="D658" s="8">
        <v>68862868</v>
      </c>
      <c r="E658" s="8" t="s">
        <v>121</v>
      </c>
      <c r="F658" s="8" t="s">
        <v>3101</v>
      </c>
      <c r="G658" s="8" t="s">
        <v>3102</v>
      </c>
      <c r="H658" s="8" t="s">
        <v>105</v>
      </c>
      <c r="I658" s="66" t="s">
        <v>9429</v>
      </c>
      <c r="J658" s="66" t="s">
        <v>40</v>
      </c>
      <c r="K658" s="66" t="s">
        <v>3715</v>
      </c>
      <c r="L658" s="66" t="s">
        <v>535</v>
      </c>
      <c r="M658" s="66" t="s">
        <v>4304</v>
      </c>
      <c r="N658" s="66" t="s">
        <v>130</v>
      </c>
      <c r="O658" s="8" t="s">
        <v>3155</v>
      </c>
      <c r="P658" s="8" t="s">
        <v>40</v>
      </c>
      <c r="Q658" s="8">
        <v>1</v>
      </c>
      <c r="R658" s="8" t="s">
        <v>40</v>
      </c>
      <c r="S658" s="8" t="s">
        <v>40</v>
      </c>
      <c r="T658" s="8" t="s">
        <v>40</v>
      </c>
      <c r="U658" s="67">
        <v>0</v>
      </c>
      <c r="V658" s="4">
        <v>0</v>
      </c>
      <c r="W658" s="4">
        <v>3428</v>
      </c>
      <c r="X658" s="67">
        <v>0</v>
      </c>
      <c r="Y658" s="67">
        <v>0.19900000000000001</v>
      </c>
      <c r="Z658" s="4">
        <v>1</v>
      </c>
      <c r="AA658" s="4">
        <v>2604</v>
      </c>
      <c r="AB658" s="67">
        <v>0</v>
      </c>
      <c r="AC658" s="4">
        <v>1.1024529999999999</v>
      </c>
      <c r="AD658" s="4">
        <v>11.23</v>
      </c>
    </row>
    <row r="659" spans="1:30" x14ac:dyDescent="0.2">
      <c r="A659" s="8" t="s">
        <v>782</v>
      </c>
      <c r="B659" s="8">
        <v>5</v>
      </c>
      <c r="C659" s="8">
        <v>68863576</v>
      </c>
      <c r="D659" s="8">
        <v>68863576</v>
      </c>
      <c r="E659" s="8" t="s">
        <v>130</v>
      </c>
      <c r="F659" s="8" t="s">
        <v>3108</v>
      </c>
      <c r="G659" s="8" t="s">
        <v>3109</v>
      </c>
      <c r="H659" s="8" t="s">
        <v>105</v>
      </c>
      <c r="I659" s="66" t="s">
        <v>9430</v>
      </c>
      <c r="J659" s="66" t="s">
        <v>40</v>
      </c>
      <c r="K659" s="66" t="s">
        <v>3648</v>
      </c>
      <c r="L659" s="66" t="s">
        <v>3692</v>
      </c>
      <c r="M659" s="66" t="s">
        <v>3938</v>
      </c>
      <c r="N659" s="66" t="s">
        <v>9431</v>
      </c>
      <c r="O659" s="8" t="s">
        <v>9432</v>
      </c>
      <c r="P659" s="8" t="s">
        <v>40</v>
      </c>
      <c r="Q659" s="8">
        <v>1</v>
      </c>
      <c r="R659" s="8" t="s">
        <v>40</v>
      </c>
      <c r="S659" s="8" t="s">
        <v>40</v>
      </c>
      <c r="T659" s="8" t="s">
        <v>40</v>
      </c>
      <c r="U659" s="67">
        <v>0</v>
      </c>
      <c r="V659" s="4">
        <v>0</v>
      </c>
      <c r="W659" s="4">
        <v>3433</v>
      </c>
      <c r="X659" s="67">
        <v>0</v>
      </c>
      <c r="Y659" s="67">
        <v>0.22500000000000001</v>
      </c>
      <c r="Z659" s="4">
        <v>1</v>
      </c>
      <c r="AA659" s="4">
        <v>2607</v>
      </c>
      <c r="AB659" s="67">
        <v>0</v>
      </c>
      <c r="AC659" s="4">
        <v>6.0643969999999996</v>
      </c>
      <c r="AD659" s="4">
        <v>28.1</v>
      </c>
    </row>
    <row r="660" spans="1:30" x14ac:dyDescent="0.2">
      <c r="A660" s="8" t="s">
        <v>782</v>
      </c>
      <c r="B660" s="8">
        <v>5</v>
      </c>
      <c r="C660" s="8">
        <v>68863580</v>
      </c>
      <c r="D660" s="8">
        <v>68863580</v>
      </c>
      <c r="E660" s="8" t="s">
        <v>121</v>
      </c>
      <c r="F660" s="8" t="s">
        <v>81</v>
      </c>
      <c r="G660" s="8" t="s">
        <v>3469</v>
      </c>
      <c r="H660" s="8" t="s">
        <v>105</v>
      </c>
      <c r="I660" s="66" t="s">
        <v>9430</v>
      </c>
      <c r="J660" s="66" t="s">
        <v>40</v>
      </c>
      <c r="K660" s="66" t="s">
        <v>3583</v>
      </c>
      <c r="L660" s="66" t="s">
        <v>3630</v>
      </c>
      <c r="M660" s="66" t="s">
        <v>3631</v>
      </c>
      <c r="N660" s="66" t="s">
        <v>166</v>
      </c>
      <c r="O660" s="8" t="s">
        <v>5200</v>
      </c>
      <c r="P660" s="8" t="s">
        <v>40</v>
      </c>
      <c r="Q660" s="8">
        <v>1</v>
      </c>
      <c r="R660" s="8" t="s">
        <v>40</v>
      </c>
      <c r="S660" s="8" t="s">
        <v>40</v>
      </c>
      <c r="T660" s="8" t="s">
        <v>40</v>
      </c>
      <c r="U660" s="67">
        <v>0.17599999999999999</v>
      </c>
      <c r="V660" s="4">
        <v>1</v>
      </c>
      <c r="W660" s="4">
        <v>3433</v>
      </c>
      <c r="X660" s="67">
        <v>0</v>
      </c>
      <c r="Y660" s="67">
        <v>0</v>
      </c>
      <c r="Z660" s="4">
        <v>0</v>
      </c>
      <c r="AA660" s="4">
        <v>2607</v>
      </c>
      <c r="AB660" s="67">
        <v>0</v>
      </c>
      <c r="AC660" s="4">
        <v>9.5513480000000008</v>
      </c>
      <c r="AD660" s="4">
        <v>35</v>
      </c>
    </row>
    <row r="661" spans="1:30" x14ac:dyDescent="0.2">
      <c r="A661" s="8" t="s">
        <v>782</v>
      </c>
      <c r="B661" s="8">
        <v>5</v>
      </c>
      <c r="C661" s="8">
        <v>68863596</v>
      </c>
      <c r="D661" s="8">
        <v>68863596</v>
      </c>
      <c r="E661" s="8" t="s">
        <v>127</v>
      </c>
      <c r="F661" s="8" t="s">
        <v>3108</v>
      </c>
      <c r="G661" s="8" t="s">
        <v>3109</v>
      </c>
      <c r="H661" s="8" t="s">
        <v>105</v>
      </c>
      <c r="I661" s="66" t="s">
        <v>9430</v>
      </c>
      <c r="J661" s="66" t="s">
        <v>40</v>
      </c>
      <c r="K661" s="66" t="s">
        <v>3450</v>
      </c>
      <c r="L661" s="66" t="s">
        <v>5204</v>
      </c>
      <c r="M661" s="66" t="s">
        <v>4461</v>
      </c>
      <c r="N661" s="66" t="s">
        <v>3232</v>
      </c>
      <c r="O661" s="8" t="s">
        <v>3233</v>
      </c>
      <c r="P661" s="8" t="s">
        <v>9433</v>
      </c>
      <c r="Q661" s="8">
        <v>1</v>
      </c>
      <c r="R661" s="8" t="s">
        <v>40</v>
      </c>
      <c r="S661" s="8" t="s">
        <v>40</v>
      </c>
      <c r="T661" s="8" t="s">
        <v>40</v>
      </c>
      <c r="U661" s="67">
        <v>0.189</v>
      </c>
      <c r="V661" s="4">
        <v>92</v>
      </c>
      <c r="W661" s="4">
        <v>3433</v>
      </c>
      <c r="X661" s="67">
        <v>2.7E-2</v>
      </c>
      <c r="Y661" s="67">
        <v>0.184</v>
      </c>
      <c r="Z661" s="4">
        <v>72</v>
      </c>
      <c r="AA661" s="4">
        <v>2607</v>
      </c>
      <c r="AB661" s="67">
        <v>2.8000000000000001E-2</v>
      </c>
      <c r="AC661" s="4">
        <v>3.337634</v>
      </c>
      <c r="AD661" s="4">
        <v>22.9</v>
      </c>
    </row>
    <row r="662" spans="1:30" x14ac:dyDescent="0.2">
      <c r="A662" s="8" t="s">
        <v>782</v>
      </c>
      <c r="B662" s="8">
        <v>5</v>
      </c>
      <c r="C662" s="8">
        <v>68863598</v>
      </c>
      <c r="D662" s="8">
        <v>68863603</v>
      </c>
      <c r="E662" s="8" t="s">
        <v>4973</v>
      </c>
      <c r="F662" s="8" t="s">
        <v>80</v>
      </c>
      <c r="G662" s="8" t="s">
        <v>3469</v>
      </c>
      <c r="H662" s="8" t="s">
        <v>105</v>
      </c>
      <c r="I662" s="66" t="s">
        <v>9430</v>
      </c>
      <c r="J662" s="66" t="s">
        <v>40</v>
      </c>
      <c r="K662" s="66" t="s">
        <v>9434</v>
      </c>
      <c r="L662" s="66" t="s">
        <v>9435</v>
      </c>
      <c r="M662" s="66" t="s">
        <v>9436</v>
      </c>
      <c r="N662" s="66" t="s">
        <v>9437</v>
      </c>
      <c r="O662" s="8" t="s">
        <v>9438</v>
      </c>
      <c r="P662" s="8" t="s">
        <v>40</v>
      </c>
      <c r="Q662" s="8">
        <v>1</v>
      </c>
      <c r="R662" s="8" t="s">
        <v>40</v>
      </c>
      <c r="S662" s="8" t="s">
        <v>40</v>
      </c>
      <c r="T662" s="8" t="s">
        <v>40</v>
      </c>
      <c r="U662" s="67">
        <v>0.251</v>
      </c>
      <c r="V662" s="4">
        <v>1</v>
      </c>
      <c r="W662" s="4">
        <v>3433</v>
      </c>
      <c r="X662" s="67">
        <v>0</v>
      </c>
      <c r="Y662" s="67">
        <v>0.23699999999999999</v>
      </c>
      <c r="Z662" s="4">
        <v>1</v>
      </c>
      <c r="AA662" s="4">
        <v>2607</v>
      </c>
      <c r="AB662" s="67">
        <v>0</v>
      </c>
      <c r="AC662" s="4">
        <v>7.1441559999999997</v>
      </c>
      <c r="AD662" s="4">
        <v>34</v>
      </c>
    </row>
    <row r="663" spans="1:30" x14ac:dyDescent="0.2">
      <c r="A663" s="8" t="s">
        <v>782</v>
      </c>
      <c r="B663" s="8">
        <v>5</v>
      </c>
      <c r="C663" s="8">
        <v>68863605</v>
      </c>
      <c r="D663" s="8">
        <v>68863605</v>
      </c>
      <c r="E663" s="8" t="s">
        <v>121</v>
      </c>
      <c r="F663" s="8" t="s">
        <v>79</v>
      </c>
      <c r="G663" s="8" t="s">
        <v>3469</v>
      </c>
      <c r="H663" s="8" t="s">
        <v>105</v>
      </c>
      <c r="I663" s="66" t="s">
        <v>40</v>
      </c>
      <c r="J663" s="66" t="s">
        <v>279</v>
      </c>
      <c r="K663" s="66" t="s">
        <v>40</v>
      </c>
      <c r="L663" s="66" t="s">
        <v>40</v>
      </c>
      <c r="M663" s="66" t="s">
        <v>40</v>
      </c>
      <c r="N663" s="66" t="s">
        <v>40</v>
      </c>
      <c r="O663" s="8" t="s">
        <v>40</v>
      </c>
      <c r="P663" s="8" t="s">
        <v>40</v>
      </c>
      <c r="Q663" s="8">
        <v>1</v>
      </c>
      <c r="R663" s="8">
        <v>2.472635425</v>
      </c>
      <c r="S663" s="8">
        <v>8.1820272359999997</v>
      </c>
      <c r="T663" s="8">
        <v>10.65466266</v>
      </c>
      <c r="U663" s="67">
        <v>0.182</v>
      </c>
      <c r="V663" s="4">
        <v>3</v>
      </c>
      <c r="W663" s="4">
        <v>3433</v>
      </c>
      <c r="X663" s="67">
        <v>1E-3</v>
      </c>
      <c r="Y663" s="67">
        <v>0.19800000000000001</v>
      </c>
      <c r="Z663" s="4">
        <v>3</v>
      </c>
      <c r="AA663" s="4">
        <v>2607</v>
      </c>
      <c r="AB663" s="67">
        <v>1E-3</v>
      </c>
      <c r="AC663" s="4">
        <v>4.7723699999999996</v>
      </c>
      <c r="AD663" s="4">
        <v>24.7</v>
      </c>
    </row>
    <row r="664" spans="1:30" x14ac:dyDescent="0.2">
      <c r="A664" s="8" t="s">
        <v>782</v>
      </c>
      <c r="B664" s="8">
        <v>5</v>
      </c>
      <c r="C664" s="8">
        <v>68863996</v>
      </c>
      <c r="D664" s="8">
        <v>68864003</v>
      </c>
      <c r="E664" s="8" t="s">
        <v>3793</v>
      </c>
      <c r="F664" s="8" t="s">
        <v>3897</v>
      </c>
      <c r="G664" s="8" t="s">
        <v>3109</v>
      </c>
      <c r="H664" s="8" t="s">
        <v>105</v>
      </c>
      <c r="I664" s="66" t="s">
        <v>441</v>
      </c>
      <c r="J664" s="66" t="s">
        <v>40</v>
      </c>
      <c r="K664" s="66" t="s">
        <v>9439</v>
      </c>
      <c r="L664" s="66" t="s">
        <v>9440</v>
      </c>
      <c r="M664" s="66" t="s">
        <v>9441</v>
      </c>
      <c r="N664" s="66" t="s">
        <v>9442</v>
      </c>
      <c r="O664" s="8" t="s">
        <v>9443</v>
      </c>
      <c r="P664" s="8" t="s">
        <v>40</v>
      </c>
      <c r="Q664" s="8">
        <v>1</v>
      </c>
      <c r="R664" s="8" t="s">
        <v>40</v>
      </c>
      <c r="S664" s="8" t="s">
        <v>40</v>
      </c>
      <c r="T664" s="8" t="s">
        <v>40</v>
      </c>
      <c r="U664" s="67">
        <v>0</v>
      </c>
      <c r="V664" s="4">
        <v>0</v>
      </c>
      <c r="W664" s="4">
        <v>3428</v>
      </c>
      <c r="X664" s="67">
        <v>0</v>
      </c>
      <c r="Y664" s="67">
        <v>0.111</v>
      </c>
      <c r="Z664" s="4">
        <v>1</v>
      </c>
      <c r="AA664" s="4">
        <v>2601</v>
      </c>
      <c r="AB664" s="67">
        <v>0</v>
      </c>
      <c r="AC664" s="4">
        <v>3.1060439999999998</v>
      </c>
      <c r="AD664" s="4">
        <v>22.5</v>
      </c>
    </row>
    <row r="665" spans="1:30" x14ac:dyDescent="0.2">
      <c r="A665" s="8" t="s">
        <v>782</v>
      </c>
      <c r="B665" s="8">
        <v>5</v>
      </c>
      <c r="C665" s="8">
        <v>68864034</v>
      </c>
      <c r="D665" s="8">
        <v>68864034</v>
      </c>
      <c r="E665" s="8" t="s">
        <v>121</v>
      </c>
      <c r="F665" s="8" t="s">
        <v>3108</v>
      </c>
      <c r="G665" s="8" t="s">
        <v>3109</v>
      </c>
      <c r="H665" s="8" t="s">
        <v>105</v>
      </c>
      <c r="I665" s="66" t="s">
        <v>441</v>
      </c>
      <c r="J665" s="66" t="s">
        <v>40</v>
      </c>
      <c r="K665" s="66" t="s">
        <v>4091</v>
      </c>
      <c r="L665" s="66" t="s">
        <v>5140</v>
      </c>
      <c r="M665" s="66" t="s">
        <v>5726</v>
      </c>
      <c r="N665" s="66" t="s">
        <v>3302</v>
      </c>
      <c r="O665" s="8" t="s">
        <v>3390</v>
      </c>
      <c r="P665" s="8" t="s">
        <v>40</v>
      </c>
      <c r="Q665" s="8">
        <v>1</v>
      </c>
      <c r="R665" s="8">
        <v>5.3777048790000004</v>
      </c>
      <c r="S665" s="8">
        <v>3.9910568579999999</v>
      </c>
      <c r="T665" s="8">
        <v>9.3687617369999998</v>
      </c>
      <c r="U665" s="67">
        <v>0</v>
      </c>
      <c r="V665" s="4">
        <v>0</v>
      </c>
      <c r="W665" s="4">
        <v>3428</v>
      </c>
      <c r="X665" s="67">
        <v>0</v>
      </c>
      <c r="Y665" s="67">
        <v>0.23599999999999999</v>
      </c>
      <c r="Z665" s="4">
        <v>1</v>
      </c>
      <c r="AA665" s="4">
        <v>2601</v>
      </c>
      <c r="AB665" s="67">
        <v>0</v>
      </c>
      <c r="AC665" s="4">
        <v>6.250553</v>
      </c>
      <c r="AD665" s="4">
        <v>28.9</v>
      </c>
    </row>
    <row r="666" spans="1:30" x14ac:dyDescent="0.2">
      <c r="A666" s="8" t="s">
        <v>782</v>
      </c>
      <c r="B666" s="8">
        <v>5</v>
      </c>
      <c r="C666" s="8">
        <v>68868292</v>
      </c>
      <c r="D666" s="8">
        <v>68868292</v>
      </c>
      <c r="E666" s="8" t="s">
        <v>130</v>
      </c>
      <c r="F666" s="8" t="s">
        <v>3108</v>
      </c>
      <c r="G666" s="8" t="s">
        <v>3109</v>
      </c>
      <c r="H666" s="8" t="s">
        <v>105</v>
      </c>
      <c r="I666" s="66" t="s">
        <v>447</v>
      </c>
      <c r="J666" s="66" t="s">
        <v>40</v>
      </c>
      <c r="K666" s="66" t="s">
        <v>6072</v>
      </c>
      <c r="L666" s="66" t="s">
        <v>3605</v>
      </c>
      <c r="M666" s="66" t="s">
        <v>3606</v>
      </c>
      <c r="N666" s="66" t="s">
        <v>3513</v>
      </c>
      <c r="O666" s="8" t="s">
        <v>9444</v>
      </c>
      <c r="P666" s="8" t="s">
        <v>9445</v>
      </c>
      <c r="Q666" s="8">
        <v>1</v>
      </c>
      <c r="R666" s="8" t="s">
        <v>40</v>
      </c>
      <c r="S666" s="8" t="s">
        <v>40</v>
      </c>
      <c r="T666" s="8" t="s">
        <v>40</v>
      </c>
      <c r="U666" s="67">
        <v>0.153</v>
      </c>
      <c r="V666" s="4">
        <v>1</v>
      </c>
      <c r="W666" s="4">
        <v>3260</v>
      </c>
      <c r="X666" s="67">
        <v>0</v>
      </c>
      <c r="Y666" s="67">
        <v>0</v>
      </c>
      <c r="Z666" s="4">
        <v>0</v>
      </c>
      <c r="AA666" s="4">
        <v>2535</v>
      </c>
      <c r="AB666" s="67">
        <v>0</v>
      </c>
      <c r="AC666" s="4">
        <v>-0.97229200000000005</v>
      </c>
      <c r="AD666" s="4">
        <v>1.7999999999999999E-2</v>
      </c>
    </row>
    <row r="667" spans="1:30" x14ac:dyDescent="0.2">
      <c r="A667" s="8" t="s">
        <v>782</v>
      </c>
      <c r="B667" s="8">
        <v>5</v>
      </c>
      <c r="C667" s="8">
        <v>68868294</v>
      </c>
      <c r="D667" s="8">
        <v>68868294</v>
      </c>
      <c r="E667" s="8" t="s">
        <v>121</v>
      </c>
      <c r="F667" s="8" t="s">
        <v>3101</v>
      </c>
      <c r="G667" s="8" t="s">
        <v>3102</v>
      </c>
      <c r="H667" s="8" t="s">
        <v>105</v>
      </c>
      <c r="I667" s="66" t="s">
        <v>447</v>
      </c>
      <c r="J667" s="66" t="s">
        <v>40</v>
      </c>
      <c r="K667" s="66" t="s">
        <v>4098</v>
      </c>
      <c r="L667" s="66" t="s">
        <v>4911</v>
      </c>
      <c r="M667" s="66" t="s">
        <v>3606</v>
      </c>
      <c r="N667" s="66" t="s">
        <v>130</v>
      </c>
      <c r="O667" s="8" t="s">
        <v>3155</v>
      </c>
      <c r="P667" s="8" t="s">
        <v>9446</v>
      </c>
      <c r="Q667" s="8">
        <v>1</v>
      </c>
      <c r="R667" s="8" t="s">
        <v>40</v>
      </c>
      <c r="S667" s="8" t="s">
        <v>40</v>
      </c>
      <c r="T667" s="8" t="s">
        <v>40</v>
      </c>
      <c r="U667" s="67">
        <v>0.18</v>
      </c>
      <c r="V667" s="4">
        <v>5</v>
      </c>
      <c r="W667" s="4">
        <v>3260</v>
      </c>
      <c r="X667" s="67">
        <v>2E-3</v>
      </c>
      <c r="Y667" s="67">
        <v>0.14000000000000001</v>
      </c>
      <c r="Z667" s="4">
        <v>3</v>
      </c>
      <c r="AA667" s="4">
        <v>2535</v>
      </c>
      <c r="AB667" s="67">
        <v>1E-3</v>
      </c>
      <c r="AC667" s="4">
        <v>0.66622999999999999</v>
      </c>
      <c r="AD667" s="4">
        <v>8.6039999999999992</v>
      </c>
    </row>
    <row r="668" spans="1:30" x14ac:dyDescent="0.2">
      <c r="A668" s="8" t="s">
        <v>782</v>
      </c>
      <c r="B668" s="8">
        <v>5</v>
      </c>
      <c r="C668" s="8">
        <v>68868304</v>
      </c>
      <c r="D668" s="8">
        <v>68868304</v>
      </c>
      <c r="E668" s="8" t="s">
        <v>121</v>
      </c>
      <c r="F668" s="8" t="s">
        <v>3108</v>
      </c>
      <c r="G668" s="8" t="s">
        <v>3109</v>
      </c>
      <c r="H668" s="8" t="s">
        <v>105</v>
      </c>
      <c r="I668" s="66" t="s">
        <v>447</v>
      </c>
      <c r="J668" s="66" t="s">
        <v>40</v>
      </c>
      <c r="K668" s="66" t="s">
        <v>5044</v>
      </c>
      <c r="L668" s="66" t="s">
        <v>3670</v>
      </c>
      <c r="M668" s="66" t="s">
        <v>3977</v>
      </c>
      <c r="N668" s="66" t="s">
        <v>3141</v>
      </c>
      <c r="O668" s="8" t="s">
        <v>3142</v>
      </c>
      <c r="P668" s="8" t="s">
        <v>40</v>
      </c>
      <c r="Q668" s="8">
        <v>1</v>
      </c>
      <c r="R668" s="8" t="s">
        <v>40</v>
      </c>
      <c r="S668" s="8" t="s">
        <v>40</v>
      </c>
      <c r="T668" s="8" t="s">
        <v>40</v>
      </c>
      <c r="U668" s="67">
        <v>0.378</v>
      </c>
      <c r="V668" s="4">
        <v>2955</v>
      </c>
      <c r="W668" s="4">
        <v>3260</v>
      </c>
      <c r="X668" s="67">
        <v>0.90600000000000003</v>
      </c>
      <c r="Y668" s="67">
        <v>0.35299999999999998</v>
      </c>
      <c r="Z668" s="4">
        <v>2382</v>
      </c>
      <c r="AA668" s="4">
        <v>2535</v>
      </c>
      <c r="AB668" s="67">
        <v>0.94</v>
      </c>
      <c r="AC668" s="4">
        <v>1.506494</v>
      </c>
      <c r="AD668" s="4">
        <v>13.35</v>
      </c>
    </row>
    <row r="669" spans="1:30" x14ac:dyDescent="0.2">
      <c r="A669" s="8" t="s">
        <v>782</v>
      </c>
      <c r="B669" s="8">
        <v>5</v>
      </c>
      <c r="C669" s="8">
        <v>68868338</v>
      </c>
      <c r="D669" s="8">
        <v>68868338</v>
      </c>
      <c r="E669" s="8" t="s">
        <v>130</v>
      </c>
      <c r="F669" s="8" t="s">
        <v>3108</v>
      </c>
      <c r="G669" s="8" t="s">
        <v>3109</v>
      </c>
      <c r="H669" s="8" t="s">
        <v>105</v>
      </c>
      <c r="I669" s="66" t="s">
        <v>447</v>
      </c>
      <c r="J669" s="66" t="s">
        <v>40</v>
      </c>
      <c r="K669" s="66" t="s">
        <v>4984</v>
      </c>
      <c r="L669" s="66" t="s">
        <v>4033</v>
      </c>
      <c r="M669" s="66" t="s">
        <v>3956</v>
      </c>
      <c r="N669" s="66" t="s">
        <v>4364</v>
      </c>
      <c r="O669" s="8" t="s">
        <v>6160</v>
      </c>
      <c r="P669" s="8" t="s">
        <v>9447</v>
      </c>
      <c r="Q669" s="8">
        <v>1</v>
      </c>
      <c r="R669" s="8" t="s">
        <v>40</v>
      </c>
      <c r="S669" s="8" t="s">
        <v>40</v>
      </c>
      <c r="T669" s="8" t="s">
        <v>40</v>
      </c>
      <c r="U669" s="67">
        <v>0.23100000000000001</v>
      </c>
      <c r="V669" s="4">
        <v>5</v>
      </c>
      <c r="W669" s="4">
        <v>3432</v>
      </c>
      <c r="X669" s="67">
        <v>1E-3</v>
      </c>
      <c r="Y669" s="67">
        <v>0.29499999999999998</v>
      </c>
      <c r="Z669" s="4">
        <v>1</v>
      </c>
      <c r="AA669" s="4">
        <v>2604</v>
      </c>
      <c r="AB669" s="67">
        <v>0</v>
      </c>
      <c r="AC669" s="4">
        <v>5.5129149999999996</v>
      </c>
      <c r="AD669" s="4">
        <v>26.3</v>
      </c>
    </row>
    <row r="670" spans="1:30" x14ac:dyDescent="0.2">
      <c r="A670" s="8" t="s">
        <v>782</v>
      </c>
      <c r="B670" s="8">
        <v>5</v>
      </c>
      <c r="C670" s="8">
        <v>68868340</v>
      </c>
      <c r="D670" s="8">
        <v>68868340</v>
      </c>
      <c r="E670" s="8" t="s">
        <v>130</v>
      </c>
      <c r="F670" s="8" t="s">
        <v>3108</v>
      </c>
      <c r="G670" s="8" t="s">
        <v>3109</v>
      </c>
      <c r="H670" s="8" t="s">
        <v>105</v>
      </c>
      <c r="I670" s="66" t="s">
        <v>447</v>
      </c>
      <c r="J670" s="66" t="s">
        <v>40</v>
      </c>
      <c r="K670" s="66" t="s">
        <v>4512</v>
      </c>
      <c r="L670" s="66" t="s">
        <v>3465</v>
      </c>
      <c r="M670" s="66" t="s">
        <v>3597</v>
      </c>
      <c r="N670" s="66" t="s">
        <v>3580</v>
      </c>
      <c r="O670" s="8" t="s">
        <v>4488</v>
      </c>
      <c r="P670" s="8" t="s">
        <v>40</v>
      </c>
      <c r="Q670" s="8">
        <v>1</v>
      </c>
      <c r="R670" s="8" t="s">
        <v>40</v>
      </c>
      <c r="S670" s="8" t="s">
        <v>40</v>
      </c>
      <c r="T670" s="8" t="s">
        <v>40</v>
      </c>
      <c r="U670" s="67">
        <v>0.26900000000000002</v>
      </c>
      <c r="V670" s="4">
        <v>1</v>
      </c>
      <c r="W670" s="4">
        <v>3432</v>
      </c>
      <c r="X670" s="67">
        <v>0</v>
      </c>
      <c r="Y670" s="67">
        <v>0.25600000000000001</v>
      </c>
      <c r="Z670" s="4">
        <v>1</v>
      </c>
      <c r="AA670" s="4">
        <v>2604</v>
      </c>
      <c r="AB670" s="67">
        <v>0</v>
      </c>
      <c r="AC670" s="4">
        <v>6.0023249999999999</v>
      </c>
      <c r="AD670" s="4">
        <v>27.8</v>
      </c>
    </row>
    <row r="671" spans="1:30" x14ac:dyDescent="0.2">
      <c r="A671" s="8" t="s">
        <v>782</v>
      </c>
      <c r="B671" s="8">
        <v>5</v>
      </c>
      <c r="C671" s="8">
        <v>68868345</v>
      </c>
      <c r="D671" s="8">
        <v>68868345</v>
      </c>
      <c r="E671" s="8" t="s">
        <v>123</v>
      </c>
      <c r="F671" s="8" t="s">
        <v>3101</v>
      </c>
      <c r="G671" s="8" t="s">
        <v>3102</v>
      </c>
      <c r="H671" s="8" t="s">
        <v>105</v>
      </c>
      <c r="I671" s="66" t="s">
        <v>447</v>
      </c>
      <c r="J671" s="66" t="s">
        <v>40</v>
      </c>
      <c r="K671" s="66" t="s">
        <v>5052</v>
      </c>
      <c r="L671" s="66" t="s">
        <v>6283</v>
      </c>
      <c r="M671" s="66" t="s">
        <v>6204</v>
      </c>
      <c r="N671" s="66" t="s">
        <v>3410</v>
      </c>
      <c r="O671" s="8" t="s">
        <v>3768</v>
      </c>
      <c r="P671" s="8" t="s">
        <v>9448</v>
      </c>
      <c r="Q671" s="8">
        <v>1</v>
      </c>
      <c r="R671" s="8" t="s">
        <v>40</v>
      </c>
      <c r="S671" s="8" t="s">
        <v>40</v>
      </c>
      <c r="T671" s="8" t="s">
        <v>40</v>
      </c>
      <c r="U671" s="67">
        <v>0.20200000000000001</v>
      </c>
      <c r="V671" s="4">
        <v>17</v>
      </c>
      <c r="W671" s="4">
        <v>3432</v>
      </c>
      <c r="X671" s="67">
        <v>5.0000000000000001E-3</v>
      </c>
      <c r="Y671" s="67">
        <v>0.22900000000000001</v>
      </c>
      <c r="Z671" s="4">
        <v>7</v>
      </c>
      <c r="AA671" s="4">
        <v>2604</v>
      </c>
      <c r="AB671" s="67">
        <v>3.0000000000000001E-3</v>
      </c>
      <c r="AC671" s="4">
        <v>-0.45186700000000002</v>
      </c>
      <c r="AD671" s="4">
        <v>0.28899999999999998</v>
      </c>
    </row>
    <row r="672" spans="1:30" x14ac:dyDescent="0.2">
      <c r="A672" s="8" t="s">
        <v>782</v>
      </c>
      <c r="B672" s="8">
        <v>5</v>
      </c>
      <c r="C672" s="8">
        <v>68868352</v>
      </c>
      <c r="D672" s="8">
        <v>68868352</v>
      </c>
      <c r="E672" s="8" t="s">
        <v>127</v>
      </c>
      <c r="F672" s="8" t="s">
        <v>3108</v>
      </c>
      <c r="G672" s="8" t="s">
        <v>3109</v>
      </c>
      <c r="H672" s="8" t="s">
        <v>105</v>
      </c>
      <c r="I672" s="66" t="s">
        <v>447</v>
      </c>
      <c r="J672" s="66" t="s">
        <v>40</v>
      </c>
      <c r="K672" s="66" t="s">
        <v>4099</v>
      </c>
      <c r="L672" s="66" t="s">
        <v>395</v>
      </c>
      <c r="M672" s="66" t="s">
        <v>3846</v>
      </c>
      <c r="N672" s="66" t="s">
        <v>3271</v>
      </c>
      <c r="O672" s="8" t="s">
        <v>5958</v>
      </c>
      <c r="P672" s="8" t="s">
        <v>40</v>
      </c>
      <c r="Q672" s="8">
        <v>1</v>
      </c>
      <c r="R672" s="8" t="s">
        <v>40</v>
      </c>
      <c r="S672" s="8" t="s">
        <v>40</v>
      </c>
      <c r="T672" s="8" t="s">
        <v>40</v>
      </c>
      <c r="U672" s="67">
        <v>0.13200000000000001</v>
      </c>
      <c r="V672" s="4">
        <v>1</v>
      </c>
      <c r="W672" s="4">
        <v>3432</v>
      </c>
      <c r="X672" s="67">
        <v>0</v>
      </c>
      <c r="Y672" s="67">
        <v>0</v>
      </c>
      <c r="Z672" s="4">
        <v>0</v>
      </c>
      <c r="AA672" s="4">
        <v>2604</v>
      </c>
      <c r="AB672" s="67">
        <v>0</v>
      </c>
      <c r="AC672" s="4">
        <v>4.6524929999999998</v>
      </c>
      <c r="AD672" s="4">
        <v>24.5</v>
      </c>
    </row>
    <row r="673" spans="1:30" x14ac:dyDescent="0.2">
      <c r="A673" s="8" t="s">
        <v>782</v>
      </c>
      <c r="B673" s="8">
        <v>5</v>
      </c>
      <c r="C673" s="8">
        <v>68868360</v>
      </c>
      <c r="D673" s="8">
        <v>68868360</v>
      </c>
      <c r="E673" s="8" t="s">
        <v>121</v>
      </c>
      <c r="F673" s="8" t="s">
        <v>3108</v>
      </c>
      <c r="G673" s="8" t="s">
        <v>3109</v>
      </c>
      <c r="H673" s="8" t="s">
        <v>105</v>
      </c>
      <c r="I673" s="66" t="s">
        <v>447</v>
      </c>
      <c r="J673" s="66" t="s">
        <v>40</v>
      </c>
      <c r="K673" s="66" t="s">
        <v>5180</v>
      </c>
      <c r="L673" s="66" t="s">
        <v>4952</v>
      </c>
      <c r="M673" s="66" t="s">
        <v>3964</v>
      </c>
      <c r="N673" s="66" t="s">
        <v>3712</v>
      </c>
      <c r="O673" s="8" t="s">
        <v>3713</v>
      </c>
      <c r="P673" s="8" t="s">
        <v>9449</v>
      </c>
      <c r="Q673" s="8">
        <v>1</v>
      </c>
      <c r="R673" s="8" t="s">
        <v>40</v>
      </c>
      <c r="S673" s="8" t="s">
        <v>40</v>
      </c>
      <c r="T673" s="8" t="s">
        <v>40</v>
      </c>
      <c r="U673" s="67">
        <v>0.39600000000000002</v>
      </c>
      <c r="V673" s="4">
        <v>3391</v>
      </c>
      <c r="W673" s="4">
        <v>3432</v>
      </c>
      <c r="X673" s="67">
        <v>0.98799999999999999</v>
      </c>
      <c r="Y673" s="67">
        <v>0.38800000000000001</v>
      </c>
      <c r="Z673" s="4">
        <v>2572</v>
      </c>
      <c r="AA673" s="4">
        <v>2604</v>
      </c>
      <c r="AB673" s="67">
        <v>0.98799999999999999</v>
      </c>
      <c r="AC673" s="4">
        <v>2.4903719999999998</v>
      </c>
      <c r="AD673" s="4">
        <v>19.41</v>
      </c>
    </row>
    <row r="674" spans="1:30" x14ac:dyDescent="0.2">
      <c r="A674" s="8" t="s">
        <v>782</v>
      </c>
      <c r="B674" s="8">
        <v>5</v>
      </c>
      <c r="C674" s="8">
        <v>68868373</v>
      </c>
      <c r="D674" s="8">
        <v>68868373</v>
      </c>
      <c r="E674" s="8" t="s">
        <v>121</v>
      </c>
      <c r="F674" s="8" t="s">
        <v>3108</v>
      </c>
      <c r="G674" s="8" t="s">
        <v>3109</v>
      </c>
      <c r="H674" s="8" t="s">
        <v>105</v>
      </c>
      <c r="I674" s="66" t="s">
        <v>447</v>
      </c>
      <c r="J674" s="66" t="s">
        <v>40</v>
      </c>
      <c r="K674" s="66" t="s">
        <v>4119</v>
      </c>
      <c r="L674" s="66" t="s">
        <v>3456</v>
      </c>
      <c r="M674" s="66" t="s">
        <v>3927</v>
      </c>
      <c r="N674" s="66" t="s">
        <v>3843</v>
      </c>
      <c r="O674" s="8" t="s">
        <v>9450</v>
      </c>
      <c r="P674" s="8" t="s">
        <v>9451</v>
      </c>
      <c r="Q674" s="8">
        <v>1</v>
      </c>
      <c r="R674" s="8" t="s">
        <v>40</v>
      </c>
      <c r="S674" s="8" t="s">
        <v>40</v>
      </c>
      <c r="T674" s="8" t="s">
        <v>40</v>
      </c>
      <c r="U674" s="67">
        <v>0.2</v>
      </c>
      <c r="V674" s="4">
        <v>1</v>
      </c>
      <c r="W674" s="4">
        <v>3429</v>
      </c>
      <c r="X674" s="67">
        <v>0</v>
      </c>
      <c r="Y674" s="67">
        <v>0</v>
      </c>
      <c r="Z674" s="4">
        <v>0</v>
      </c>
      <c r="AA674" s="4">
        <v>2601</v>
      </c>
      <c r="AB674" s="67">
        <v>0</v>
      </c>
      <c r="AC674" s="4">
        <v>6.3190249999999999</v>
      </c>
      <c r="AD674" s="4">
        <v>29.2</v>
      </c>
    </row>
    <row r="675" spans="1:30" x14ac:dyDescent="0.2">
      <c r="A675" s="8" t="s">
        <v>782</v>
      </c>
      <c r="B675" s="8">
        <v>5</v>
      </c>
      <c r="C675" s="8">
        <v>68874555</v>
      </c>
      <c r="D675" s="8">
        <v>68874555</v>
      </c>
      <c r="E675" s="8" t="s">
        <v>127</v>
      </c>
      <c r="F675" s="8" t="s">
        <v>3108</v>
      </c>
      <c r="G675" s="8" t="s">
        <v>3109</v>
      </c>
      <c r="H675" s="8" t="s">
        <v>105</v>
      </c>
      <c r="I675" s="66" t="s">
        <v>9452</v>
      </c>
      <c r="J675" s="66" t="s">
        <v>40</v>
      </c>
      <c r="K675" s="66" t="s">
        <v>4612</v>
      </c>
      <c r="L675" s="66" t="s">
        <v>3643</v>
      </c>
      <c r="M675" s="66" t="s">
        <v>4059</v>
      </c>
      <c r="N675" s="66" t="s">
        <v>3914</v>
      </c>
      <c r="O675" s="8" t="s">
        <v>5955</v>
      </c>
      <c r="P675" s="8" t="s">
        <v>40</v>
      </c>
      <c r="Q675" s="8">
        <v>1</v>
      </c>
      <c r="R675" s="8" t="s">
        <v>40</v>
      </c>
      <c r="S675" s="8" t="s">
        <v>40</v>
      </c>
      <c r="T675" s="8" t="s">
        <v>40</v>
      </c>
      <c r="U675" s="67">
        <v>0.25600000000000001</v>
      </c>
      <c r="V675" s="4">
        <v>1</v>
      </c>
      <c r="W675" s="4">
        <v>3421</v>
      </c>
      <c r="X675" s="67">
        <v>0</v>
      </c>
      <c r="Y675" s="67">
        <v>0</v>
      </c>
      <c r="Z675" s="4">
        <v>0</v>
      </c>
      <c r="AA675" s="4">
        <v>2596</v>
      </c>
      <c r="AB675" s="67">
        <v>0</v>
      </c>
      <c r="AC675" s="4">
        <v>0.89283999999999997</v>
      </c>
      <c r="AD675" s="4">
        <v>10.029999999999999</v>
      </c>
    </row>
    <row r="676" spans="1:30" x14ac:dyDescent="0.2">
      <c r="A676" s="8" t="s">
        <v>782</v>
      </c>
      <c r="B676" s="8">
        <v>5</v>
      </c>
      <c r="C676" s="8">
        <v>68874562</v>
      </c>
      <c r="D676" s="8">
        <v>68874562</v>
      </c>
      <c r="E676" s="8" t="s">
        <v>121</v>
      </c>
      <c r="F676" s="8" t="s">
        <v>3108</v>
      </c>
      <c r="G676" s="8" t="s">
        <v>3109</v>
      </c>
      <c r="H676" s="8" t="s">
        <v>105</v>
      </c>
      <c r="I676" s="66" t="s">
        <v>9452</v>
      </c>
      <c r="J676" s="66" t="s">
        <v>40</v>
      </c>
      <c r="K676" s="66" t="s">
        <v>9453</v>
      </c>
      <c r="L676" s="66" t="s">
        <v>4062</v>
      </c>
      <c r="M676" s="66" t="s">
        <v>4063</v>
      </c>
      <c r="N676" s="66" t="s">
        <v>3112</v>
      </c>
      <c r="O676" s="8" t="s">
        <v>3113</v>
      </c>
      <c r="P676" s="8" t="s">
        <v>40</v>
      </c>
      <c r="Q676" s="8">
        <v>1</v>
      </c>
      <c r="R676" s="8" t="s">
        <v>40</v>
      </c>
      <c r="S676" s="8" t="s">
        <v>40</v>
      </c>
      <c r="T676" s="8" t="s">
        <v>40</v>
      </c>
      <c r="U676" s="67">
        <v>0.17799999999999999</v>
      </c>
      <c r="V676" s="4">
        <v>1</v>
      </c>
      <c r="W676" s="4">
        <v>3421</v>
      </c>
      <c r="X676" s="67">
        <v>0</v>
      </c>
      <c r="Y676" s="67">
        <v>0.161</v>
      </c>
      <c r="Z676" s="4">
        <v>1</v>
      </c>
      <c r="AA676" s="4">
        <v>2596</v>
      </c>
      <c r="AB676" s="67">
        <v>0</v>
      </c>
      <c r="AC676" s="4">
        <v>6.8242440000000002</v>
      </c>
      <c r="AD676" s="4">
        <v>32</v>
      </c>
    </row>
    <row r="677" spans="1:30" x14ac:dyDescent="0.2">
      <c r="A677" s="8" t="s">
        <v>782</v>
      </c>
      <c r="B677" s="8">
        <v>5</v>
      </c>
      <c r="C677" s="8">
        <v>68874600</v>
      </c>
      <c r="D677" s="8">
        <v>68874600</v>
      </c>
      <c r="E677" s="8" t="s">
        <v>121</v>
      </c>
      <c r="F677" s="8" t="s">
        <v>3108</v>
      </c>
      <c r="G677" s="8" t="s">
        <v>3109</v>
      </c>
      <c r="H677" s="8" t="s">
        <v>105</v>
      </c>
      <c r="I677" s="66" t="s">
        <v>9452</v>
      </c>
      <c r="J677" s="66" t="s">
        <v>40</v>
      </c>
      <c r="K677" s="66" t="s">
        <v>4624</v>
      </c>
      <c r="L677" s="66" t="s">
        <v>3619</v>
      </c>
      <c r="M677" s="66" t="s">
        <v>3573</v>
      </c>
      <c r="N677" s="66" t="s">
        <v>3219</v>
      </c>
      <c r="O677" s="8" t="s">
        <v>3220</v>
      </c>
      <c r="P677" s="8" t="s">
        <v>40</v>
      </c>
      <c r="Q677" s="8">
        <v>1</v>
      </c>
      <c r="R677" s="8" t="s">
        <v>40</v>
      </c>
      <c r="S677" s="8" t="s">
        <v>40</v>
      </c>
      <c r="T677" s="8" t="s">
        <v>40</v>
      </c>
      <c r="U677" s="67">
        <v>0.26800000000000002</v>
      </c>
      <c r="V677" s="4">
        <v>1</v>
      </c>
      <c r="W677" s="4">
        <v>3421</v>
      </c>
      <c r="X677" s="67">
        <v>0</v>
      </c>
      <c r="Y677" s="67">
        <v>0</v>
      </c>
      <c r="Z677" s="4">
        <v>0</v>
      </c>
      <c r="AA677" s="4">
        <v>2596</v>
      </c>
      <c r="AB677" s="67">
        <v>0</v>
      </c>
      <c r="AC677" s="4">
        <v>6.8482700000000003</v>
      </c>
      <c r="AD677" s="4">
        <v>33</v>
      </c>
    </row>
    <row r="678" spans="1:30" x14ac:dyDescent="0.2">
      <c r="A678" s="8" t="s">
        <v>782</v>
      </c>
      <c r="B678" s="8">
        <v>5</v>
      </c>
      <c r="C678" s="8">
        <v>68874609</v>
      </c>
      <c r="D678" s="8">
        <v>68874609</v>
      </c>
      <c r="E678" s="8" t="s">
        <v>127</v>
      </c>
      <c r="F678" s="8" t="s">
        <v>3108</v>
      </c>
      <c r="G678" s="8" t="s">
        <v>3109</v>
      </c>
      <c r="H678" s="8" t="s">
        <v>105</v>
      </c>
      <c r="I678" s="66" t="s">
        <v>9452</v>
      </c>
      <c r="J678" s="66" t="s">
        <v>40</v>
      </c>
      <c r="K678" s="66" t="s">
        <v>534</v>
      </c>
      <c r="L678" s="66" t="s">
        <v>4475</v>
      </c>
      <c r="M678" s="66" t="s">
        <v>4595</v>
      </c>
      <c r="N678" s="66" t="s">
        <v>5111</v>
      </c>
      <c r="O678" s="8" t="s">
        <v>8998</v>
      </c>
      <c r="P678" s="8" t="s">
        <v>40</v>
      </c>
      <c r="Q678" s="8">
        <v>1</v>
      </c>
      <c r="R678" s="8" t="s">
        <v>40</v>
      </c>
      <c r="S678" s="8" t="s">
        <v>40</v>
      </c>
      <c r="T678" s="8" t="s">
        <v>40</v>
      </c>
      <c r="U678" s="67">
        <v>0.25</v>
      </c>
      <c r="V678" s="4">
        <v>1</v>
      </c>
      <c r="W678" s="4">
        <v>3421</v>
      </c>
      <c r="X678" s="67">
        <v>0</v>
      </c>
      <c r="Y678" s="67">
        <v>0</v>
      </c>
      <c r="Z678" s="4">
        <v>0</v>
      </c>
      <c r="AA678" s="4">
        <v>2596</v>
      </c>
      <c r="AB678" s="67">
        <v>0</v>
      </c>
      <c r="AC678" s="4">
        <v>0.92926900000000001</v>
      </c>
      <c r="AD678" s="4">
        <v>10.25</v>
      </c>
    </row>
    <row r="679" spans="1:30" x14ac:dyDescent="0.2">
      <c r="A679" s="8" t="s">
        <v>782</v>
      </c>
      <c r="B679" s="8">
        <v>5</v>
      </c>
      <c r="C679" s="8">
        <v>68874621</v>
      </c>
      <c r="D679" s="8">
        <v>68874621</v>
      </c>
      <c r="E679" s="8" t="s">
        <v>130</v>
      </c>
      <c r="F679" s="8" t="s">
        <v>3101</v>
      </c>
      <c r="G679" s="8" t="s">
        <v>3102</v>
      </c>
      <c r="H679" s="8" t="s">
        <v>105</v>
      </c>
      <c r="I679" s="66" t="s">
        <v>9452</v>
      </c>
      <c r="J679" s="66" t="s">
        <v>40</v>
      </c>
      <c r="K679" s="66" t="s">
        <v>3422</v>
      </c>
      <c r="L679" s="66" t="s">
        <v>4085</v>
      </c>
      <c r="M679" s="66" t="s">
        <v>3885</v>
      </c>
      <c r="N679" s="66" t="s">
        <v>3126</v>
      </c>
      <c r="O679" s="8" t="s">
        <v>4812</v>
      </c>
      <c r="P679" s="8" t="s">
        <v>40</v>
      </c>
      <c r="Q679" s="8">
        <v>1</v>
      </c>
      <c r="R679" s="8" t="s">
        <v>40</v>
      </c>
      <c r="S679" s="8" t="s">
        <v>40</v>
      </c>
      <c r="T679" s="8" t="s">
        <v>40</v>
      </c>
      <c r="U679" s="67">
        <v>0.36799999999999999</v>
      </c>
      <c r="V679" s="4">
        <v>3322</v>
      </c>
      <c r="W679" s="4">
        <v>3421</v>
      </c>
      <c r="X679" s="67">
        <v>0.97099999999999997</v>
      </c>
      <c r="Y679" s="67">
        <v>0.36699999999999999</v>
      </c>
      <c r="Z679" s="4">
        <v>2528</v>
      </c>
      <c r="AA679" s="4">
        <v>2596</v>
      </c>
      <c r="AB679" s="67">
        <v>0.97399999999999998</v>
      </c>
      <c r="AC679" s="4">
        <v>1.4757899999999999</v>
      </c>
      <c r="AD679" s="4">
        <v>13.19</v>
      </c>
    </row>
    <row r="680" spans="1:30" x14ac:dyDescent="0.2">
      <c r="A680" s="8" t="s">
        <v>782</v>
      </c>
      <c r="B680" s="8">
        <v>5</v>
      </c>
      <c r="C680" s="8">
        <v>68874855</v>
      </c>
      <c r="D680" s="8">
        <v>68874857</v>
      </c>
      <c r="E680" s="8" t="s">
        <v>4198</v>
      </c>
      <c r="F680" s="8" t="s">
        <v>80</v>
      </c>
      <c r="G680" s="8" t="s">
        <v>3469</v>
      </c>
      <c r="H680" s="8" t="s">
        <v>105</v>
      </c>
      <c r="I680" s="66" t="s">
        <v>9454</v>
      </c>
      <c r="J680" s="66" t="s">
        <v>40</v>
      </c>
      <c r="K680" s="66" t="s">
        <v>9455</v>
      </c>
      <c r="L680" s="66" t="s">
        <v>9456</v>
      </c>
      <c r="M680" s="66" t="s">
        <v>9457</v>
      </c>
      <c r="N680" s="66" t="s">
        <v>9458</v>
      </c>
      <c r="O680" s="8" t="s">
        <v>9459</v>
      </c>
      <c r="P680" s="8" t="s">
        <v>40</v>
      </c>
      <c r="Q680" s="8">
        <v>1</v>
      </c>
      <c r="R680" s="8" t="s">
        <v>40</v>
      </c>
      <c r="S680" s="8" t="s">
        <v>40</v>
      </c>
      <c r="T680" s="8" t="s">
        <v>40</v>
      </c>
      <c r="U680" s="67">
        <v>0.218</v>
      </c>
      <c r="V680" s="4">
        <v>1</v>
      </c>
      <c r="W680" s="4">
        <v>3419</v>
      </c>
      <c r="X680" s="67">
        <v>0</v>
      </c>
      <c r="Y680" s="67">
        <v>0</v>
      </c>
      <c r="Z680" s="4">
        <v>0</v>
      </c>
      <c r="AA680" s="4">
        <v>2598</v>
      </c>
      <c r="AB680" s="67">
        <v>0</v>
      </c>
      <c r="AC680" s="4">
        <v>6.2738990000000001</v>
      </c>
      <c r="AD680" s="4">
        <v>29</v>
      </c>
    </row>
    <row r="681" spans="1:30" x14ac:dyDescent="0.2">
      <c r="A681" s="8" t="s">
        <v>782</v>
      </c>
      <c r="B681" s="8">
        <v>5</v>
      </c>
      <c r="C681" s="8">
        <v>68874874</v>
      </c>
      <c r="D681" s="8">
        <v>68874874</v>
      </c>
      <c r="E681" s="8" t="s">
        <v>127</v>
      </c>
      <c r="F681" s="8" t="s">
        <v>3101</v>
      </c>
      <c r="G681" s="8" t="s">
        <v>3102</v>
      </c>
      <c r="H681" s="8" t="s">
        <v>105</v>
      </c>
      <c r="I681" s="66" t="s">
        <v>9454</v>
      </c>
      <c r="J681" s="66" t="s">
        <v>40</v>
      </c>
      <c r="K681" s="66" t="s">
        <v>5177</v>
      </c>
      <c r="L681" s="66" t="s">
        <v>3561</v>
      </c>
      <c r="M681" s="66" t="s">
        <v>3562</v>
      </c>
      <c r="N681" s="66" t="s">
        <v>3118</v>
      </c>
      <c r="O681" s="8" t="s">
        <v>9460</v>
      </c>
      <c r="P681" s="8" t="s">
        <v>40</v>
      </c>
      <c r="Q681" s="8">
        <v>1</v>
      </c>
      <c r="R681" s="8" t="s">
        <v>40</v>
      </c>
      <c r="S681" s="8" t="s">
        <v>40</v>
      </c>
      <c r="T681" s="8" t="s">
        <v>40</v>
      </c>
      <c r="U681" s="67">
        <v>0.20100000000000001</v>
      </c>
      <c r="V681" s="4">
        <v>1</v>
      </c>
      <c r="W681" s="4">
        <v>3419</v>
      </c>
      <c r="X681" s="67">
        <v>0</v>
      </c>
      <c r="Y681" s="67">
        <v>0</v>
      </c>
      <c r="Z681" s="4">
        <v>0</v>
      </c>
      <c r="AA681" s="4">
        <v>2598</v>
      </c>
      <c r="AB681" s="67">
        <v>0</v>
      </c>
      <c r="AC681" s="4">
        <v>0.88271500000000003</v>
      </c>
      <c r="AD681" s="4">
        <v>9.9640000000000004</v>
      </c>
    </row>
    <row r="682" spans="1:30" x14ac:dyDescent="0.2">
      <c r="A682" s="8" t="s">
        <v>782</v>
      </c>
      <c r="B682" s="8">
        <v>5</v>
      </c>
      <c r="C682" s="8">
        <v>68874882</v>
      </c>
      <c r="D682" s="8">
        <v>68874882</v>
      </c>
      <c r="E682" s="8" t="s">
        <v>123</v>
      </c>
      <c r="F682" s="8" t="s">
        <v>3108</v>
      </c>
      <c r="G682" s="8" t="s">
        <v>3109</v>
      </c>
      <c r="H682" s="8" t="s">
        <v>105</v>
      </c>
      <c r="I682" s="66" t="s">
        <v>9454</v>
      </c>
      <c r="J682" s="66" t="s">
        <v>40</v>
      </c>
      <c r="K682" s="66" t="s">
        <v>5015</v>
      </c>
      <c r="L682" s="66" t="s">
        <v>5183</v>
      </c>
      <c r="M682" s="66" t="s">
        <v>3979</v>
      </c>
      <c r="N682" s="66" t="s">
        <v>3887</v>
      </c>
      <c r="O682" s="8" t="s">
        <v>3917</v>
      </c>
      <c r="P682" s="8" t="s">
        <v>40</v>
      </c>
      <c r="Q682" s="8">
        <v>1</v>
      </c>
      <c r="R682" s="8" t="s">
        <v>40</v>
      </c>
      <c r="S682" s="8" t="s">
        <v>40</v>
      </c>
      <c r="T682" s="8" t="s">
        <v>40</v>
      </c>
      <c r="U682" s="67">
        <v>0.24299999999999999</v>
      </c>
      <c r="V682" s="4">
        <v>1464</v>
      </c>
      <c r="W682" s="4">
        <v>3419</v>
      </c>
      <c r="X682" s="67">
        <v>0.42799999999999999</v>
      </c>
      <c r="Y682" s="67">
        <v>0.24099999999999999</v>
      </c>
      <c r="Z682" s="4">
        <v>1186</v>
      </c>
      <c r="AA682" s="4">
        <v>2598</v>
      </c>
      <c r="AB682" s="67">
        <v>0.45700000000000002</v>
      </c>
      <c r="AC682" s="4">
        <v>5.048699</v>
      </c>
      <c r="AD682" s="4">
        <v>25.2</v>
      </c>
    </row>
    <row r="683" spans="1:30" x14ac:dyDescent="0.2">
      <c r="A683" s="8" t="s">
        <v>782</v>
      </c>
      <c r="B683" s="8">
        <v>5</v>
      </c>
      <c r="C683" s="8">
        <v>68874884</v>
      </c>
      <c r="D683" s="8">
        <v>68874884</v>
      </c>
      <c r="E683" s="8" t="s">
        <v>121</v>
      </c>
      <c r="F683" s="8" t="s">
        <v>3108</v>
      </c>
      <c r="G683" s="8" t="s">
        <v>3109</v>
      </c>
      <c r="H683" s="8" t="s">
        <v>105</v>
      </c>
      <c r="I683" s="66" t="s">
        <v>9454</v>
      </c>
      <c r="J683" s="66" t="s">
        <v>40</v>
      </c>
      <c r="K683" s="66" t="s">
        <v>9461</v>
      </c>
      <c r="L683" s="66" t="s">
        <v>5182</v>
      </c>
      <c r="M683" s="66" t="s">
        <v>3668</v>
      </c>
      <c r="N683" s="66" t="s">
        <v>3302</v>
      </c>
      <c r="O683" s="8" t="s">
        <v>3390</v>
      </c>
      <c r="P683" s="8" t="s">
        <v>40</v>
      </c>
      <c r="Q683" s="8">
        <v>1</v>
      </c>
      <c r="R683" s="8" t="s">
        <v>40</v>
      </c>
      <c r="S683" s="8" t="s">
        <v>40</v>
      </c>
      <c r="T683" s="8" t="s">
        <v>40</v>
      </c>
      <c r="U683" s="67">
        <v>0.216</v>
      </c>
      <c r="V683" s="4">
        <v>7</v>
      </c>
      <c r="W683" s="4">
        <v>3419</v>
      </c>
      <c r="X683" s="67">
        <v>2E-3</v>
      </c>
      <c r="Y683" s="67">
        <v>0.20200000000000001</v>
      </c>
      <c r="Z683" s="4">
        <v>4</v>
      </c>
      <c r="AA683" s="4">
        <v>2598</v>
      </c>
      <c r="AB683" s="67">
        <v>2E-3</v>
      </c>
      <c r="AC683" s="4">
        <v>6.237152</v>
      </c>
      <c r="AD683" s="4">
        <v>28.8</v>
      </c>
    </row>
    <row r="684" spans="1:30" x14ac:dyDescent="0.2">
      <c r="A684" s="8" t="s">
        <v>782</v>
      </c>
      <c r="B684" s="8">
        <v>5</v>
      </c>
      <c r="C684" s="8">
        <v>68874894</v>
      </c>
      <c r="D684" s="8">
        <v>68874894</v>
      </c>
      <c r="E684" s="8" t="s">
        <v>130</v>
      </c>
      <c r="F684" s="8" t="s">
        <v>3108</v>
      </c>
      <c r="G684" s="8" t="s">
        <v>3109</v>
      </c>
      <c r="H684" s="8" t="s">
        <v>105</v>
      </c>
      <c r="I684" s="66" t="s">
        <v>9454</v>
      </c>
      <c r="J684" s="66" t="s">
        <v>40</v>
      </c>
      <c r="K684" s="66" t="s">
        <v>5018</v>
      </c>
      <c r="L684" s="66" t="s">
        <v>4396</v>
      </c>
      <c r="M684" s="66" t="s">
        <v>3995</v>
      </c>
      <c r="N684" s="66" t="s">
        <v>3128</v>
      </c>
      <c r="O684" s="8" t="s">
        <v>3205</v>
      </c>
      <c r="P684" s="8" t="s">
        <v>40</v>
      </c>
      <c r="Q684" s="8">
        <v>1</v>
      </c>
      <c r="R684" s="8" t="s">
        <v>40</v>
      </c>
      <c r="S684" s="8" t="s">
        <v>40</v>
      </c>
      <c r="T684" s="8" t="s">
        <v>40</v>
      </c>
      <c r="U684" s="67">
        <v>0.318</v>
      </c>
      <c r="V684" s="4">
        <v>1</v>
      </c>
      <c r="W684" s="4">
        <v>3419</v>
      </c>
      <c r="X684" s="67">
        <v>0</v>
      </c>
      <c r="Y684" s="67">
        <v>0.35699999999999998</v>
      </c>
      <c r="Z684" s="4">
        <v>1</v>
      </c>
      <c r="AA684" s="4">
        <v>2598</v>
      </c>
      <c r="AB684" s="67">
        <v>0</v>
      </c>
      <c r="AC684" s="4">
        <v>5.2042210000000004</v>
      </c>
      <c r="AD684" s="4">
        <v>25.5</v>
      </c>
    </row>
    <row r="685" spans="1:30" x14ac:dyDescent="0.2">
      <c r="A685" s="8" t="s">
        <v>782</v>
      </c>
      <c r="B685" s="8">
        <v>5</v>
      </c>
      <c r="C685" s="8">
        <v>68874903</v>
      </c>
      <c r="D685" s="8">
        <v>68874903</v>
      </c>
      <c r="E685" s="8" t="s">
        <v>121</v>
      </c>
      <c r="F685" s="8" t="s">
        <v>3108</v>
      </c>
      <c r="G685" s="8" t="s">
        <v>3109</v>
      </c>
      <c r="H685" s="8" t="s">
        <v>105</v>
      </c>
      <c r="I685" s="66" t="s">
        <v>9454</v>
      </c>
      <c r="J685" s="66" t="s">
        <v>40</v>
      </c>
      <c r="K685" s="66" t="s">
        <v>4158</v>
      </c>
      <c r="L685" s="66" t="s">
        <v>3815</v>
      </c>
      <c r="M685" s="66" t="s">
        <v>507</v>
      </c>
      <c r="N685" s="66" t="s">
        <v>3171</v>
      </c>
      <c r="O685" s="8" t="s">
        <v>3172</v>
      </c>
      <c r="P685" s="8" t="s">
        <v>40</v>
      </c>
      <c r="Q685" s="8">
        <v>1</v>
      </c>
      <c r="R685" s="8" t="s">
        <v>40</v>
      </c>
      <c r="S685" s="8" t="s">
        <v>40</v>
      </c>
      <c r="T685" s="8" t="s">
        <v>40</v>
      </c>
      <c r="U685" s="67">
        <v>0.193</v>
      </c>
      <c r="V685" s="4">
        <v>2</v>
      </c>
      <c r="W685" s="4">
        <v>3419</v>
      </c>
      <c r="X685" s="67">
        <v>1E-3</v>
      </c>
      <c r="Y685" s="67">
        <v>0</v>
      </c>
      <c r="Z685" s="4">
        <v>0</v>
      </c>
      <c r="AA685" s="4">
        <v>2598</v>
      </c>
      <c r="AB685" s="67">
        <v>0</v>
      </c>
      <c r="AC685" s="4">
        <v>2.7896369999999999</v>
      </c>
      <c r="AD685" s="4">
        <v>21.3</v>
      </c>
    </row>
    <row r="686" spans="1:30" x14ac:dyDescent="0.2">
      <c r="A686" s="8" t="s">
        <v>782</v>
      </c>
      <c r="B686" s="8">
        <v>5</v>
      </c>
      <c r="C686" s="8">
        <v>68874905</v>
      </c>
      <c r="D686" s="8">
        <v>68874905</v>
      </c>
      <c r="E686" s="8" t="s">
        <v>121</v>
      </c>
      <c r="F686" s="8" t="s">
        <v>3108</v>
      </c>
      <c r="G686" s="8" t="s">
        <v>3109</v>
      </c>
      <c r="H686" s="8" t="s">
        <v>105</v>
      </c>
      <c r="I686" s="66" t="s">
        <v>9454</v>
      </c>
      <c r="J686" s="66" t="s">
        <v>40</v>
      </c>
      <c r="K686" s="66" t="s">
        <v>3551</v>
      </c>
      <c r="L686" s="66" t="s">
        <v>4106</v>
      </c>
      <c r="M686" s="66" t="s">
        <v>4107</v>
      </c>
      <c r="N686" s="66" t="s">
        <v>3244</v>
      </c>
      <c r="O686" s="8" t="s">
        <v>3250</v>
      </c>
      <c r="P686" s="8" t="s">
        <v>40</v>
      </c>
      <c r="Q686" s="8">
        <v>1</v>
      </c>
      <c r="R686" s="8" t="s">
        <v>40</v>
      </c>
      <c r="S686" s="8" t="s">
        <v>40</v>
      </c>
      <c r="T686" s="8" t="s">
        <v>40</v>
      </c>
      <c r="U686" s="67">
        <v>0.17199999999999999</v>
      </c>
      <c r="V686" s="4">
        <v>6</v>
      </c>
      <c r="W686" s="4">
        <v>3419</v>
      </c>
      <c r="X686" s="67">
        <v>2E-3</v>
      </c>
      <c r="Y686" s="67">
        <v>0.16</v>
      </c>
      <c r="Z686" s="4">
        <v>6</v>
      </c>
      <c r="AA686" s="4">
        <v>2598</v>
      </c>
      <c r="AB686" s="67">
        <v>2E-3</v>
      </c>
      <c r="AC686" s="4">
        <v>2.068295</v>
      </c>
      <c r="AD686" s="4">
        <v>16.649999999999999</v>
      </c>
    </row>
    <row r="687" spans="1:30" x14ac:dyDescent="0.2">
      <c r="A687" s="8" t="s">
        <v>782</v>
      </c>
      <c r="B687" s="8">
        <v>5</v>
      </c>
      <c r="C687" s="8">
        <v>68874921</v>
      </c>
      <c r="D687" s="8">
        <v>68874921</v>
      </c>
      <c r="E687" s="8" t="s">
        <v>130</v>
      </c>
      <c r="F687" s="8" t="s">
        <v>3108</v>
      </c>
      <c r="G687" s="8" t="s">
        <v>3109</v>
      </c>
      <c r="H687" s="8" t="s">
        <v>105</v>
      </c>
      <c r="I687" s="66" t="s">
        <v>9454</v>
      </c>
      <c r="J687" s="66" t="s">
        <v>40</v>
      </c>
      <c r="K687" s="66" t="s">
        <v>5690</v>
      </c>
      <c r="L687" s="66" t="s">
        <v>4550</v>
      </c>
      <c r="M687" s="66" t="s">
        <v>4350</v>
      </c>
      <c r="N687" s="66" t="s">
        <v>3128</v>
      </c>
      <c r="O687" s="8" t="s">
        <v>3406</v>
      </c>
      <c r="P687" s="8" t="s">
        <v>40</v>
      </c>
      <c r="Q687" s="8">
        <v>1</v>
      </c>
      <c r="R687" s="8" t="s">
        <v>40</v>
      </c>
      <c r="S687" s="8" t="s">
        <v>40</v>
      </c>
      <c r="T687" s="8" t="s">
        <v>40</v>
      </c>
      <c r="U687" s="67">
        <v>0</v>
      </c>
      <c r="V687" s="4">
        <v>0</v>
      </c>
      <c r="W687" s="4">
        <v>3436</v>
      </c>
      <c r="X687" s="67">
        <v>0</v>
      </c>
      <c r="Y687" s="67">
        <v>0.27300000000000002</v>
      </c>
      <c r="Z687" s="4">
        <v>1</v>
      </c>
      <c r="AA687" s="4">
        <v>2605</v>
      </c>
      <c r="AB687" s="67">
        <v>0</v>
      </c>
      <c r="AC687" s="4">
        <v>6.1815059999999997</v>
      </c>
      <c r="AD687" s="4">
        <v>28.6</v>
      </c>
    </row>
    <row r="688" spans="1:30" x14ac:dyDescent="0.2">
      <c r="A688" s="8" t="s">
        <v>782</v>
      </c>
      <c r="B688" s="8">
        <v>5</v>
      </c>
      <c r="C688" s="8">
        <v>68874924</v>
      </c>
      <c r="D688" s="8">
        <v>68874924</v>
      </c>
      <c r="E688" s="8" t="s">
        <v>123</v>
      </c>
      <c r="F688" s="8" t="s">
        <v>3108</v>
      </c>
      <c r="G688" s="8" t="s">
        <v>3109</v>
      </c>
      <c r="H688" s="8" t="s">
        <v>105</v>
      </c>
      <c r="I688" s="66" t="s">
        <v>9454</v>
      </c>
      <c r="J688" s="66" t="s">
        <v>40</v>
      </c>
      <c r="K688" s="66" t="s">
        <v>4144</v>
      </c>
      <c r="L688" s="66" t="s">
        <v>4399</v>
      </c>
      <c r="M688" s="66" t="s">
        <v>3982</v>
      </c>
      <c r="N688" s="66" t="s">
        <v>4436</v>
      </c>
      <c r="O688" s="8" t="s">
        <v>9462</v>
      </c>
      <c r="P688" s="8" t="s">
        <v>40</v>
      </c>
      <c r="Q688" s="8">
        <v>1</v>
      </c>
      <c r="R688" s="8" t="s">
        <v>40</v>
      </c>
      <c r="S688" s="8" t="s">
        <v>40</v>
      </c>
      <c r="T688" s="8" t="s">
        <v>40</v>
      </c>
      <c r="U688" s="67">
        <v>0</v>
      </c>
      <c r="V688" s="4">
        <v>0</v>
      </c>
      <c r="W688" s="4">
        <v>3434</v>
      </c>
      <c r="X688" s="67">
        <v>0</v>
      </c>
      <c r="Y688" s="67">
        <v>0.246</v>
      </c>
      <c r="Z688" s="4">
        <v>1</v>
      </c>
      <c r="AA688" s="4">
        <v>2602</v>
      </c>
      <c r="AB688" s="67">
        <v>0</v>
      </c>
      <c r="AC688" s="4">
        <v>5.9156129999999996</v>
      </c>
      <c r="AD688" s="4">
        <v>27.5</v>
      </c>
    </row>
    <row r="689" spans="1:30" x14ac:dyDescent="0.2">
      <c r="A689" s="8" t="s">
        <v>782</v>
      </c>
      <c r="B689" s="8">
        <v>5</v>
      </c>
      <c r="C689" s="8">
        <v>68874936</v>
      </c>
      <c r="D689" s="8">
        <v>68874937</v>
      </c>
      <c r="E689" s="8" t="s">
        <v>9463</v>
      </c>
      <c r="F689" s="8" t="s">
        <v>79</v>
      </c>
      <c r="G689" s="8" t="s">
        <v>3469</v>
      </c>
      <c r="H689" s="8" t="s">
        <v>105</v>
      </c>
      <c r="I689" s="66" t="s">
        <v>40</v>
      </c>
      <c r="J689" s="66" t="s">
        <v>9464</v>
      </c>
      <c r="K689" s="66" t="s">
        <v>40</v>
      </c>
      <c r="L689" s="66" t="s">
        <v>40</v>
      </c>
      <c r="M689" s="66" t="s">
        <v>40</v>
      </c>
      <c r="N689" s="66" t="s">
        <v>40</v>
      </c>
      <c r="O689" s="8" t="s">
        <v>40</v>
      </c>
      <c r="P689" s="8" t="s">
        <v>40</v>
      </c>
      <c r="Q689" s="8">
        <v>1</v>
      </c>
      <c r="R689" s="8" t="s">
        <v>40</v>
      </c>
      <c r="S689" s="8" t="s">
        <v>40</v>
      </c>
      <c r="T689" s="8" t="s">
        <v>40</v>
      </c>
      <c r="U689" s="67">
        <v>0.13600000000000001</v>
      </c>
      <c r="V689" s="4">
        <v>1</v>
      </c>
      <c r="W689" s="4">
        <v>3434</v>
      </c>
      <c r="X689" s="67">
        <v>0</v>
      </c>
      <c r="Y689" s="67">
        <v>0</v>
      </c>
      <c r="Z689" s="4">
        <v>0</v>
      </c>
      <c r="AA689" s="4">
        <v>2602</v>
      </c>
      <c r="AB689" s="67">
        <v>0</v>
      </c>
      <c r="AC689" s="4">
        <v>4.3370829999999998</v>
      </c>
      <c r="AD689" s="4">
        <v>24</v>
      </c>
    </row>
    <row r="690" spans="1:30" x14ac:dyDescent="0.2">
      <c r="A690" s="8" t="s">
        <v>782</v>
      </c>
      <c r="B690" s="8">
        <v>5</v>
      </c>
      <c r="C690" s="8">
        <v>68875587</v>
      </c>
      <c r="D690" s="8">
        <v>68875587</v>
      </c>
      <c r="E690" s="8" t="s">
        <v>130</v>
      </c>
      <c r="F690" s="8" t="s">
        <v>3108</v>
      </c>
      <c r="G690" s="8" t="s">
        <v>3109</v>
      </c>
      <c r="H690" s="8" t="s">
        <v>105</v>
      </c>
      <c r="I690" s="66" t="s">
        <v>9465</v>
      </c>
      <c r="J690" s="66" t="s">
        <v>40</v>
      </c>
      <c r="K690" s="66" t="s">
        <v>5170</v>
      </c>
      <c r="L690" s="66" t="s">
        <v>4989</v>
      </c>
      <c r="M690" s="66" t="s">
        <v>814</v>
      </c>
      <c r="N690" s="66" t="s">
        <v>3157</v>
      </c>
      <c r="O690" s="8" t="s">
        <v>3158</v>
      </c>
      <c r="P690" s="8" t="s">
        <v>9466</v>
      </c>
      <c r="Q690" s="8">
        <v>1</v>
      </c>
      <c r="R690" s="8" t="s">
        <v>40</v>
      </c>
      <c r="S690" s="8" t="s">
        <v>40</v>
      </c>
      <c r="T690" s="8" t="s">
        <v>40</v>
      </c>
      <c r="U690" s="67">
        <v>0.23</v>
      </c>
      <c r="V690" s="4">
        <v>1</v>
      </c>
      <c r="W690" s="4">
        <v>3425</v>
      </c>
      <c r="X690" s="67">
        <v>0</v>
      </c>
      <c r="Y690" s="67">
        <v>0.255</v>
      </c>
      <c r="Z690" s="4">
        <v>1</v>
      </c>
      <c r="AA690" s="4">
        <v>2599</v>
      </c>
      <c r="AB690" s="67">
        <v>0</v>
      </c>
      <c r="AC690" s="4">
        <v>3.886396</v>
      </c>
      <c r="AD690" s="4">
        <v>23.5</v>
      </c>
    </row>
    <row r="691" spans="1:30" x14ac:dyDescent="0.2">
      <c r="A691" s="8" t="s">
        <v>782</v>
      </c>
      <c r="B691" s="8">
        <v>5</v>
      </c>
      <c r="C691" s="8">
        <v>68875588</v>
      </c>
      <c r="D691" s="8">
        <v>68875588</v>
      </c>
      <c r="E691" s="8" t="s">
        <v>121</v>
      </c>
      <c r="F691" s="8" t="s">
        <v>3101</v>
      </c>
      <c r="G691" s="8" t="s">
        <v>3102</v>
      </c>
      <c r="H691" s="8" t="s">
        <v>105</v>
      </c>
      <c r="I691" s="66" t="s">
        <v>9465</v>
      </c>
      <c r="J691" s="66" t="s">
        <v>40</v>
      </c>
      <c r="K691" s="66" t="s">
        <v>3543</v>
      </c>
      <c r="L691" s="66" t="s">
        <v>4385</v>
      </c>
      <c r="M691" s="66" t="s">
        <v>814</v>
      </c>
      <c r="N691" s="66" t="s">
        <v>130</v>
      </c>
      <c r="O691" s="8" t="s">
        <v>3155</v>
      </c>
      <c r="P691" s="8" t="s">
        <v>40</v>
      </c>
      <c r="Q691" s="8">
        <v>1</v>
      </c>
      <c r="R691" s="8" t="s">
        <v>40</v>
      </c>
      <c r="S691" s="8" t="s">
        <v>40</v>
      </c>
      <c r="T691" s="8" t="s">
        <v>40</v>
      </c>
      <c r="U691" s="67">
        <v>0.17899999999999999</v>
      </c>
      <c r="V691" s="4">
        <v>33</v>
      </c>
      <c r="W691" s="4">
        <v>3425</v>
      </c>
      <c r="X691" s="67">
        <v>0.01</v>
      </c>
      <c r="Y691" s="67">
        <v>0.189</v>
      </c>
      <c r="Z691" s="4">
        <v>20</v>
      </c>
      <c r="AA691" s="4">
        <v>2599</v>
      </c>
      <c r="AB691" s="67">
        <v>8.0000000000000002E-3</v>
      </c>
      <c r="AC691" s="4">
        <v>1.9749939999999999</v>
      </c>
      <c r="AD691" s="4">
        <v>16.05</v>
      </c>
    </row>
    <row r="692" spans="1:30" x14ac:dyDescent="0.2">
      <c r="A692" s="8" t="s">
        <v>782</v>
      </c>
      <c r="B692" s="8">
        <v>5</v>
      </c>
      <c r="C692" s="8">
        <v>68875611</v>
      </c>
      <c r="D692" s="8">
        <v>68875611</v>
      </c>
      <c r="E692" s="8" t="s">
        <v>121</v>
      </c>
      <c r="F692" s="8" t="s">
        <v>3108</v>
      </c>
      <c r="G692" s="8" t="s">
        <v>3109</v>
      </c>
      <c r="H692" s="8" t="s">
        <v>105</v>
      </c>
      <c r="I692" s="66" t="s">
        <v>9465</v>
      </c>
      <c r="J692" s="66" t="s">
        <v>40</v>
      </c>
      <c r="K692" s="66" t="s">
        <v>4517</v>
      </c>
      <c r="L692" s="66" t="s">
        <v>3801</v>
      </c>
      <c r="M692" s="66" t="s">
        <v>3802</v>
      </c>
      <c r="N692" s="66" t="s">
        <v>4004</v>
      </c>
      <c r="O692" s="8" t="s">
        <v>4109</v>
      </c>
      <c r="P692" s="8" t="s">
        <v>9467</v>
      </c>
      <c r="Q692" s="8">
        <v>1</v>
      </c>
      <c r="R692" s="8" t="s">
        <v>40</v>
      </c>
      <c r="S692" s="8" t="s">
        <v>40</v>
      </c>
      <c r="T692" s="8" t="s">
        <v>40</v>
      </c>
      <c r="U692" s="67">
        <v>0.16700000000000001</v>
      </c>
      <c r="V692" s="4">
        <v>1</v>
      </c>
      <c r="W692" s="4">
        <v>3425</v>
      </c>
      <c r="X692" s="67">
        <v>0</v>
      </c>
      <c r="Y692" s="67">
        <v>0</v>
      </c>
      <c r="Z692" s="4">
        <v>0</v>
      </c>
      <c r="AA692" s="4">
        <v>2599</v>
      </c>
      <c r="AB692" s="67">
        <v>0</v>
      </c>
      <c r="AC692" s="4">
        <v>1.670825</v>
      </c>
      <c r="AD692" s="4">
        <v>14.24</v>
      </c>
    </row>
    <row r="693" spans="1:30" x14ac:dyDescent="0.2">
      <c r="A693" s="8" t="s">
        <v>782</v>
      </c>
      <c r="B693" s="8">
        <v>5</v>
      </c>
      <c r="C693" s="8">
        <v>68875628</v>
      </c>
      <c r="D693" s="8">
        <v>68875628</v>
      </c>
      <c r="E693" s="8" t="s">
        <v>130</v>
      </c>
      <c r="F693" s="8" t="s">
        <v>3108</v>
      </c>
      <c r="G693" s="8" t="s">
        <v>3109</v>
      </c>
      <c r="H693" s="8" t="s">
        <v>105</v>
      </c>
      <c r="I693" s="66" t="s">
        <v>9465</v>
      </c>
      <c r="J693" s="66" t="s">
        <v>40</v>
      </c>
      <c r="K693" s="66" t="s">
        <v>5463</v>
      </c>
      <c r="L693" s="66" t="s">
        <v>9468</v>
      </c>
      <c r="M693" s="66" t="s">
        <v>3705</v>
      </c>
      <c r="N693" s="66" t="s">
        <v>3580</v>
      </c>
      <c r="O693" s="8" t="s">
        <v>3581</v>
      </c>
      <c r="P693" s="8" t="s">
        <v>40</v>
      </c>
      <c r="Q693" s="8">
        <v>1</v>
      </c>
      <c r="R693" s="8" t="s">
        <v>40</v>
      </c>
      <c r="S693" s="8" t="s">
        <v>40</v>
      </c>
      <c r="T693" s="8" t="s">
        <v>40</v>
      </c>
      <c r="U693" s="67">
        <v>0.20100000000000001</v>
      </c>
      <c r="V693" s="4">
        <v>2</v>
      </c>
      <c r="W693" s="4">
        <v>3425</v>
      </c>
      <c r="X693" s="67">
        <v>1E-3</v>
      </c>
      <c r="Y693" s="67">
        <v>0.19700000000000001</v>
      </c>
      <c r="Z693" s="4">
        <v>2</v>
      </c>
      <c r="AA693" s="4">
        <v>2599</v>
      </c>
      <c r="AB693" s="67">
        <v>1E-3</v>
      </c>
      <c r="AC693" s="4">
        <v>5.1148490000000004</v>
      </c>
      <c r="AD693" s="4">
        <v>25.4</v>
      </c>
    </row>
    <row r="694" spans="1:30" x14ac:dyDescent="0.2">
      <c r="A694" s="8" t="s">
        <v>782</v>
      </c>
      <c r="B694" s="8">
        <v>5</v>
      </c>
      <c r="C694" s="8">
        <v>68875633</v>
      </c>
      <c r="D694" s="8">
        <v>68875633</v>
      </c>
      <c r="E694" s="8" t="s">
        <v>127</v>
      </c>
      <c r="F694" s="8" t="s">
        <v>3101</v>
      </c>
      <c r="G694" s="8" t="s">
        <v>3102</v>
      </c>
      <c r="H694" s="8" t="s">
        <v>105</v>
      </c>
      <c r="I694" s="66" t="s">
        <v>9465</v>
      </c>
      <c r="J694" s="66" t="s">
        <v>40</v>
      </c>
      <c r="K694" s="66" t="s">
        <v>4510</v>
      </c>
      <c r="L694" s="66" t="s">
        <v>3585</v>
      </c>
      <c r="M694" s="66" t="s">
        <v>3517</v>
      </c>
      <c r="N694" s="66" t="s">
        <v>130</v>
      </c>
      <c r="O694" s="8" t="s">
        <v>4257</v>
      </c>
      <c r="P694" s="8" t="s">
        <v>9469</v>
      </c>
      <c r="Q694" s="8">
        <v>1</v>
      </c>
      <c r="R694" s="8" t="s">
        <v>40</v>
      </c>
      <c r="S694" s="8" t="s">
        <v>40</v>
      </c>
      <c r="T694" s="8" t="s">
        <v>40</v>
      </c>
      <c r="U694" s="67">
        <v>0.20699999999999999</v>
      </c>
      <c r="V694" s="4">
        <v>3</v>
      </c>
      <c r="W694" s="4">
        <v>3425</v>
      </c>
      <c r="X694" s="67">
        <v>1E-3</v>
      </c>
      <c r="Y694" s="67">
        <v>0.14899999999999999</v>
      </c>
      <c r="Z694" s="4">
        <v>1</v>
      </c>
      <c r="AA694" s="4">
        <v>2599</v>
      </c>
      <c r="AB694" s="67">
        <v>0</v>
      </c>
      <c r="AC694" s="4">
        <v>8.5939000000000002E-2</v>
      </c>
      <c r="AD694" s="4">
        <v>3.4580000000000002</v>
      </c>
    </row>
    <row r="695" spans="1:30" x14ac:dyDescent="0.2">
      <c r="A695" s="8" t="s">
        <v>782</v>
      </c>
      <c r="B695" s="8">
        <v>5</v>
      </c>
      <c r="C695" s="8">
        <v>68875633</v>
      </c>
      <c r="D695" s="8">
        <v>68875633</v>
      </c>
      <c r="E695" s="8" t="s">
        <v>130</v>
      </c>
      <c r="F695" s="8" t="s">
        <v>3101</v>
      </c>
      <c r="G695" s="8" t="s">
        <v>3102</v>
      </c>
      <c r="H695" s="8" t="s">
        <v>105</v>
      </c>
      <c r="I695" s="66" t="s">
        <v>9465</v>
      </c>
      <c r="J695" s="66" t="s">
        <v>40</v>
      </c>
      <c r="K695" s="66" t="s">
        <v>4510</v>
      </c>
      <c r="L695" s="66" t="s">
        <v>3585</v>
      </c>
      <c r="M695" s="66" t="s">
        <v>3517</v>
      </c>
      <c r="N695" s="66" t="s">
        <v>130</v>
      </c>
      <c r="O695" s="8" t="s">
        <v>6020</v>
      </c>
      <c r="P695" s="8" t="s">
        <v>9469</v>
      </c>
      <c r="Q695" s="8">
        <v>1</v>
      </c>
      <c r="R695" s="8" t="s">
        <v>40</v>
      </c>
      <c r="S695" s="8" t="s">
        <v>40</v>
      </c>
      <c r="T695" s="8" t="s">
        <v>40</v>
      </c>
      <c r="U695" s="67">
        <v>0</v>
      </c>
      <c r="V695" s="4">
        <v>0</v>
      </c>
      <c r="W695" s="4">
        <v>3425</v>
      </c>
      <c r="X695" s="67">
        <v>0</v>
      </c>
      <c r="Y695" s="67">
        <v>0.20699999999999999</v>
      </c>
      <c r="Z695" s="4">
        <v>1</v>
      </c>
      <c r="AA695" s="4">
        <v>2599</v>
      </c>
      <c r="AB695" s="67">
        <v>0</v>
      </c>
      <c r="AC695" s="4">
        <v>-0.68596299999999999</v>
      </c>
      <c r="AD695" s="4">
        <v>7.8E-2</v>
      </c>
    </row>
    <row r="696" spans="1:30" x14ac:dyDescent="0.2">
      <c r="A696" s="8" t="s">
        <v>782</v>
      </c>
      <c r="B696" s="8">
        <v>5</v>
      </c>
      <c r="C696" s="8">
        <v>68875640</v>
      </c>
      <c r="D696" s="8">
        <v>68875640</v>
      </c>
      <c r="E696" s="8" t="s">
        <v>127</v>
      </c>
      <c r="F696" s="8" t="s">
        <v>3108</v>
      </c>
      <c r="G696" s="8" t="s">
        <v>3109</v>
      </c>
      <c r="H696" s="8" t="s">
        <v>105</v>
      </c>
      <c r="I696" s="66" t="s">
        <v>9465</v>
      </c>
      <c r="J696" s="66" t="s">
        <v>40</v>
      </c>
      <c r="K696" s="66" t="s">
        <v>3393</v>
      </c>
      <c r="L696" s="66" t="s">
        <v>5060</v>
      </c>
      <c r="M696" s="66" t="s">
        <v>4444</v>
      </c>
      <c r="N696" s="66" t="s">
        <v>3271</v>
      </c>
      <c r="O696" s="8" t="s">
        <v>4501</v>
      </c>
      <c r="P696" s="8" t="s">
        <v>40</v>
      </c>
      <c r="Q696" s="8">
        <v>1</v>
      </c>
      <c r="R696" s="8" t="s">
        <v>40</v>
      </c>
      <c r="S696" s="8" t="s">
        <v>40</v>
      </c>
      <c r="T696" s="8" t="s">
        <v>40</v>
      </c>
      <c r="U696" s="67">
        <v>0.59</v>
      </c>
      <c r="V696" s="4">
        <v>3415</v>
      </c>
      <c r="W696" s="4">
        <v>3425</v>
      </c>
      <c r="X696" s="67">
        <v>0.997</v>
      </c>
      <c r="Y696" s="67">
        <v>0.58799999999999997</v>
      </c>
      <c r="Z696" s="4">
        <v>2590</v>
      </c>
      <c r="AA696" s="4">
        <v>2599</v>
      </c>
      <c r="AB696" s="67">
        <v>0.997</v>
      </c>
      <c r="AC696" s="4">
        <v>0.74859900000000001</v>
      </c>
      <c r="AD696" s="4">
        <v>9.1419999999999995</v>
      </c>
    </row>
    <row r="697" spans="1:30" x14ac:dyDescent="0.2">
      <c r="A697" s="8" t="s">
        <v>782</v>
      </c>
      <c r="B697" s="8">
        <v>5</v>
      </c>
      <c r="C697" s="8">
        <v>68875664</v>
      </c>
      <c r="D697" s="8">
        <v>68875664</v>
      </c>
      <c r="E697" s="8" t="s">
        <v>127</v>
      </c>
      <c r="F697" s="8" t="s">
        <v>3108</v>
      </c>
      <c r="G697" s="8" t="s">
        <v>3109</v>
      </c>
      <c r="H697" s="8" t="s">
        <v>105</v>
      </c>
      <c r="I697" s="66" t="s">
        <v>9465</v>
      </c>
      <c r="J697" s="66" t="s">
        <v>40</v>
      </c>
      <c r="K697" s="66" t="s">
        <v>5169</v>
      </c>
      <c r="L697" s="66" t="s">
        <v>9470</v>
      </c>
      <c r="M697" s="66" t="s">
        <v>4809</v>
      </c>
      <c r="N697" s="66" t="s">
        <v>4736</v>
      </c>
      <c r="O697" s="8" t="s">
        <v>4737</v>
      </c>
      <c r="P697" s="8" t="s">
        <v>40</v>
      </c>
      <c r="Q697" s="8">
        <v>1</v>
      </c>
      <c r="R697" s="8" t="s">
        <v>40</v>
      </c>
      <c r="S697" s="8" t="s">
        <v>40</v>
      </c>
      <c r="T697" s="8" t="s">
        <v>40</v>
      </c>
      <c r="U697" s="67">
        <v>0.25700000000000001</v>
      </c>
      <c r="V697" s="4">
        <v>9</v>
      </c>
      <c r="W697" s="4">
        <v>3425</v>
      </c>
      <c r="X697" s="67">
        <v>3.0000000000000001E-3</v>
      </c>
      <c r="Y697" s="67">
        <v>0.25600000000000001</v>
      </c>
      <c r="Z697" s="4">
        <v>9</v>
      </c>
      <c r="AA697" s="4">
        <v>2599</v>
      </c>
      <c r="AB697" s="67">
        <v>3.0000000000000001E-3</v>
      </c>
      <c r="AC697" s="4">
        <v>1.1165210000000001</v>
      </c>
      <c r="AD697" s="4">
        <v>11.3</v>
      </c>
    </row>
    <row r="698" spans="1:30" x14ac:dyDescent="0.2">
      <c r="A698" s="8" t="s">
        <v>782</v>
      </c>
      <c r="B698" s="8">
        <v>5</v>
      </c>
      <c r="C698" s="8">
        <v>68875670</v>
      </c>
      <c r="D698" s="8">
        <v>68875670</v>
      </c>
      <c r="E698" s="8" t="s">
        <v>121</v>
      </c>
      <c r="F698" s="8" t="s">
        <v>3108</v>
      </c>
      <c r="G698" s="8" t="s">
        <v>3109</v>
      </c>
      <c r="H698" s="8" t="s">
        <v>105</v>
      </c>
      <c r="I698" s="66" t="s">
        <v>9465</v>
      </c>
      <c r="J698" s="66" t="s">
        <v>40</v>
      </c>
      <c r="K698" s="66" t="s">
        <v>4331</v>
      </c>
      <c r="L698" s="66" t="s">
        <v>534</v>
      </c>
      <c r="M698" s="66" t="s">
        <v>535</v>
      </c>
      <c r="N698" s="66" t="s">
        <v>3141</v>
      </c>
      <c r="O698" s="8" t="s">
        <v>3142</v>
      </c>
      <c r="P698" s="8" t="s">
        <v>9471</v>
      </c>
      <c r="Q698" s="8">
        <v>1</v>
      </c>
      <c r="R698" s="8" t="s">
        <v>40</v>
      </c>
      <c r="S698" s="8" t="s">
        <v>40</v>
      </c>
      <c r="T698" s="8" t="s">
        <v>40</v>
      </c>
      <c r="U698" s="67">
        <v>0.19600000000000001</v>
      </c>
      <c r="V698" s="4">
        <v>1</v>
      </c>
      <c r="W698" s="4">
        <v>3425</v>
      </c>
      <c r="X698" s="67">
        <v>0</v>
      </c>
      <c r="Y698" s="67">
        <v>0</v>
      </c>
      <c r="Z698" s="4">
        <v>0</v>
      </c>
      <c r="AA698" s="4">
        <v>2599</v>
      </c>
      <c r="AB698" s="67">
        <v>0</v>
      </c>
      <c r="AC698" s="4">
        <v>5.1746460000000001</v>
      </c>
      <c r="AD698" s="4">
        <v>25.5</v>
      </c>
    </row>
    <row r="699" spans="1:30" x14ac:dyDescent="0.2">
      <c r="A699" s="8" t="s">
        <v>782</v>
      </c>
      <c r="B699" s="8">
        <v>5</v>
      </c>
      <c r="C699" s="8">
        <v>68875686</v>
      </c>
      <c r="D699" s="8">
        <v>68875686</v>
      </c>
      <c r="E699" s="8" t="s">
        <v>121</v>
      </c>
      <c r="F699" s="8" t="s">
        <v>3108</v>
      </c>
      <c r="G699" s="8" t="s">
        <v>3109</v>
      </c>
      <c r="H699" s="8" t="s">
        <v>105</v>
      </c>
      <c r="I699" s="66" t="s">
        <v>9465</v>
      </c>
      <c r="J699" s="66" t="s">
        <v>40</v>
      </c>
      <c r="K699" s="66" t="s">
        <v>3771</v>
      </c>
      <c r="L699" s="66" t="s">
        <v>9472</v>
      </c>
      <c r="M699" s="66" t="s">
        <v>3787</v>
      </c>
      <c r="N699" s="66" t="s">
        <v>3171</v>
      </c>
      <c r="O699" s="8" t="s">
        <v>3222</v>
      </c>
      <c r="P699" s="8" t="s">
        <v>9473</v>
      </c>
      <c r="Q699" s="8">
        <v>1</v>
      </c>
      <c r="R699" s="8" t="s">
        <v>40</v>
      </c>
      <c r="S699" s="8" t="s">
        <v>40</v>
      </c>
      <c r="T699" s="8" t="s">
        <v>40</v>
      </c>
      <c r="U699" s="67">
        <v>0</v>
      </c>
      <c r="V699" s="4">
        <v>0</v>
      </c>
      <c r="W699" s="4">
        <v>3426</v>
      </c>
      <c r="X699" s="67">
        <v>0</v>
      </c>
      <c r="Y699" s="67">
        <v>0.27100000000000002</v>
      </c>
      <c r="Z699" s="4">
        <v>4</v>
      </c>
      <c r="AA699" s="4">
        <v>2597</v>
      </c>
      <c r="AB699" s="67">
        <v>2E-3</v>
      </c>
      <c r="AC699" s="4">
        <v>4.0590169999999999</v>
      </c>
      <c r="AD699" s="4">
        <v>23.7</v>
      </c>
    </row>
    <row r="700" spans="1:30" x14ac:dyDescent="0.2">
      <c r="A700" s="8" t="s">
        <v>782</v>
      </c>
      <c r="B700" s="8">
        <v>5</v>
      </c>
      <c r="C700" s="8">
        <v>68875691</v>
      </c>
      <c r="D700" s="8">
        <v>68875691</v>
      </c>
      <c r="E700" s="8" t="s">
        <v>121</v>
      </c>
      <c r="F700" s="8" t="s">
        <v>3108</v>
      </c>
      <c r="G700" s="8" t="s">
        <v>3109</v>
      </c>
      <c r="H700" s="8" t="s">
        <v>105</v>
      </c>
      <c r="I700" s="66" t="s">
        <v>9465</v>
      </c>
      <c r="J700" s="66" t="s">
        <v>40</v>
      </c>
      <c r="K700" s="66" t="s">
        <v>4665</v>
      </c>
      <c r="L700" s="66" t="s">
        <v>4537</v>
      </c>
      <c r="M700" s="66" t="s">
        <v>3699</v>
      </c>
      <c r="N700" s="66" t="s">
        <v>3302</v>
      </c>
      <c r="O700" s="8" t="s">
        <v>3390</v>
      </c>
      <c r="P700" s="8" t="s">
        <v>9474</v>
      </c>
      <c r="Q700" s="8">
        <v>1</v>
      </c>
      <c r="R700" s="8">
        <v>8.8189912410000009</v>
      </c>
      <c r="S700" s="8">
        <v>1.419519459</v>
      </c>
      <c r="T700" s="8">
        <v>10.238510700000001</v>
      </c>
      <c r="U700" s="67">
        <v>0.14599999999999999</v>
      </c>
      <c r="V700" s="4">
        <v>2</v>
      </c>
      <c r="W700" s="4">
        <v>3426</v>
      </c>
      <c r="X700" s="67">
        <v>1E-3</v>
      </c>
      <c r="Y700" s="67">
        <v>0.161</v>
      </c>
      <c r="Z700" s="4">
        <v>1</v>
      </c>
      <c r="AA700" s="4">
        <v>2597</v>
      </c>
      <c r="AB700" s="67">
        <v>0</v>
      </c>
      <c r="AC700" s="4">
        <v>4.3938110000000004</v>
      </c>
      <c r="AD700" s="4">
        <v>24.1</v>
      </c>
    </row>
    <row r="701" spans="1:30" x14ac:dyDescent="0.2">
      <c r="A701" s="8" t="s">
        <v>782</v>
      </c>
      <c r="B701" s="8">
        <v>5</v>
      </c>
      <c r="C701" s="8">
        <v>68875692</v>
      </c>
      <c r="D701" s="8">
        <v>68875692</v>
      </c>
      <c r="E701" s="8" t="s">
        <v>121</v>
      </c>
      <c r="F701" s="8" t="s">
        <v>79</v>
      </c>
      <c r="G701" s="8" t="s">
        <v>3469</v>
      </c>
      <c r="H701" s="8" t="s">
        <v>105</v>
      </c>
      <c r="I701" s="66" t="s">
        <v>40</v>
      </c>
      <c r="J701" s="66" t="s">
        <v>451</v>
      </c>
      <c r="K701" s="66" t="s">
        <v>40</v>
      </c>
      <c r="L701" s="66" t="s">
        <v>40</v>
      </c>
      <c r="M701" s="66" t="s">
        <v>40</v>
      </c>
      <c r="N701" s="66" t="s">
        <v>40</v>
      </c>
      <c r="O701" s="8" t="s">
        <v>40</v>
      </c>
      <c r="P701" s="8" t="s">
        <v>9475</v>
      </c>
      <c r="Q701" s="8">
        <v>1</v>
      </c>
      <c r="R701" s="8">
        <v>2.0564834630000002</v>
      </c>
      <c r="S701" s="8">
        <v>8.1820272359999997</v>
      </c>
      <c r="T701" s="8">
        <v>10.238510700000001</v>
      </c>
      <c r="U701" s="67">
        <v>8.0000000000000002E-3</v>
      </c>
      <c r="V701" s="4">
        <v>0</v>
      </c>
      <c r="W701" s="4">
        <v>3426</v>
      </c>
      <c r="X701" s="67">
        <v>0</v>
      </c>
      <c r="Y701" s="67">
        <v>0.23</v>
      </c>
      <c r="Z701" s="4">
        <v>1</v>
      </c>
      <c r="AA701" s="4">
        <v>2597</v>
      </c>
      <c r="AB701" s="67">
        <v>0</v>
      </c>
      <c r="AC701" s="4">
        <v>4.5375209999999999</v>
      </c>
      <c r="AD701" s="4">
        <v>24.3</v>
      </c>
    </row>
    <row r="702" spans="1:30" x14ac:dyDescent="0.2">
      <c r="A702" s="8" t="s">
        <v>782</v>
      </c>
      <c r="B702" s="8">
        <v>5</v>
      </c>
      <c r="C702" s="8">
        <v>68875692</v>
      </c>
      <c r="D702" s="8">
        <v>68875692</v>
      </c>
      <c r="E702" s="8" t="s">
        <v>130</v>
      </c>
      <c r="F702" s="8" t="s">
        <v>79</v>
      </c>
      <c r="G702" s="8" t="s">
        <v>3469</v>
      </c>
      <c r="H702" s="8" t="s">
        <v>105</v>
      </c>
      <c r="I702" s="66" t="s">
        <v>40</v>
      </c>
      <c r="J702" s="66" t="s">
        <v>451</v>
      </c>
      <c r="K702" s="66" t="s">
        <v>40</v>
      </c>
      <c r="L702" s="66" t="s">
        <v>40</v>
      </c>
      <c r="M702" s="66" t="s">
        <v>40</v>
      </c>
      <c r="N702" s="66" t="s">
        <v>40</v>
      </c>
      <c r="O702" s="8" t="s">
        <v>40</v>
      </c>
      <c r="P702" s="8" t="s">
        <v>9475</v>
      </c>
      <c r="Q702" s="8">
        <v>1</v>
      </c>
      <c r="R702" s="8">
        <v>1.7345553680000001</v>
      </c>
      <c r="S702" s="8">
        <v>8.5039553310000002</v>
      </c>
      <c r="T702" s="8">
        <v>10.238510700000001</v>
      </c>
      <c r="U702" s="67">
        <v>0.23599999999999999</v>
      </c>
      <c r="V702" s="4">
        <v>1</v>
      </c>
      <c r="W702" s="4">
        <v>3426</v>
      </c>
      <c r="X702" s="67">
        <v>0</v>
      </c>
      <c r="Y702" s="67">
        <v>0.246</v>
      </c>
      <c r="Z702" s="4">
        <v>1</v>
      </c>
      <c r="AA702" s="4">
        <v>2597</v>
      </c>
      <c r="AB702" s="67">
        <v>0</v>
      </c>
      <c r="AC702" s="4">
        <v>4.2591479999999997</v>
      </c>
      <c r="AD702" s="4">
        <v>23.9</v>
      </c>
    </row>
    <row r="703" spans="1:30" x14ac:dyDescent="0.2">
      <c r="A703" s="8" t="s">
        <v>782</v>
      </c>
      <c r="B703" s="8">
        <v>5</v>
      </c>
      <c r="C703" s="8">
        <v>68878193</v>
      </c>
      <c r="D703" s="8">
        <v>68878193</v>
      </c>
      <c r="E703" s="8" t="s">
        <v>130</v>
      </c>
      <c r="F703" s="8" t="s">
        <v>3108</v>
      </c>
      <c r="G703" s="8" t="s">
        <v>3109</v>
      </c>
      <c r="H703" s="8" t="s">
        <v>105</v>
      </c>
      <c r="I703" s="66" t="s">
        <v>900</v>
      </c>
      <c r="J703" s="66" t="s">
        <v>40</v>
      </c>
      <c r="K703" s="66" t="s">
        <v>8896</v>
      </c>
      <c r="L703" s="66" t="s">
        <v>4638</v>
      </c>
      <c r="M703" s="66" t="s">
        <v>3699</v>
      </c>
      <c r="N703" s="66" t="s">
        <v>3518</v>
      </c>
      <c r="O703" s="8" t="s">
        <v>3519</v>
      </c>
      <c r="P703" s="8" t="s">
        <v>40</v>
      </c>
      <c r="Q703" s="8">
        <v>1</v>
      </c>
      <c r="R703" s="8">
        <v>2.6482912060000001</v>
      </c>
      <c r="S703" s="8">
        <v>3.10773017</v>
      </c>
      <c r="T703" s="8">
        <v>5.7560213759999996</v>
      </c>
      <c r="U703" s="67">
        <v>0</v>
      </c>
      <c r="V703" s="4">
        <v>0</v>
      </c>
      <c r="W703" s="4">
        <v>3431</v>
      </c>
      <c r="X703" s="67">
        <v>0</v>
      </c>
      <c r="Y703" s="67">
        <v>0.20300000000000001</v>
      </c>
      <c r="Z703" s="4">
        <v>1</v>
      </c>
      <c r="AA703" s="4">
        <v>2602</v>
      </c>
      <c r="AB703" s="67">
        <v>0</v>
      </c>
      <c r="AC703" s="4">
        <v>5.4250290000000003</v>
      </c>
      <c r="AD703" s="4">
        <v>26</v>
      </c>
    </row>
    <row r="704" spans="1:30" x14ac:dyDescent="0.2">
      <c r="A704" s="8" t="s">
        <v>782</v>
      </c>
      <c r="B704" s="8">
        <v>5</v>
      </c>
      <c r="C704" s="8">
        <v>68878207</v>
      </c>
      <c r="D704" s="8">
        <v>68878207</v>
      </c>
      <c r="E704" s="8" t="s">
        <v>123</v>
      </c>
      <c r="F704" s="8" t="s">
        <v>3108</v>
      </c>
      <c r="G704" s="8" t="s">
        <v>3109</v>
      </c>
      <c r="H704" s="8" t="s">
        <v>105</v>
      </c>
      <c r="I704" s="66" t="s">
        <v>900</v>
      </c>
      <c r="J704" s="66" t="s">
        <v>40</v>
      </c>
      <c r="K704" s="66" t="s">
        <v>5413</v>
      </c>
      <c r="L704" s="66" t="s">
        <v>4535</v>
      </c>
      <c r="M704" s="66" t="s">
        <v>5972</v>
      </c>
      <c r="N704" s="66" t="s">
        <v>4730</v>
      </c>
      <c r="O704" s="8" t="s">
        <v>4731</v>
      </c>
      <c r="P704" s="8" t="s">
        <v>40</v>
      </c>
      <c r="Q704" s="8">
        <v>1</v>
      </c>
      <c r="R704" s="8" t="s">
        <v>40</v>
      </c>
      <c r="S704" s="8" t="s">
        <v>40</v>
      </c>
      <c r="T704" s="8" t="s">
        <v>40</v>
      </c>
      <c r="U704" s="67">
        <v>0</v>
      </c>
      <c r="V704" s="4">
        <v>0</v>
      </c>
      <c r="W704" s="4">
        <v>3431</v>
      </c>
      <c r="X704" s="67">
        <v>0</v>
      </c>
      <c r="Y704" s="67">
        <v>0.16200000000000001</v>
      </c>
      <c r="Z704" s="4">
        <v>2</v>
      </c>
      <c r="AA704" s="4">
        <v>2602</v>
      </c>
      <c r="AB704" s="67">
        <v>1E-3</v>
      </c>
      <c r="AC704" s="4">
        <v>1.5108459999999999</v>
      </c>
      <c r="AD704" s="4">
        <v>13.37</v>
      </c>
    </row>
    <row r="705" spans="1:30" x14ac:dyDescent="0.2">
      <c r="A705" s="8" t="s">
        <v>782</v>
      </c>
      <c r="B705" s="8">
        <v>5</v>
      </c>
      <c r="C705" s="8">
        <v>68878227</v>
      </c>
      <c r="D705" s="8">
        <v>68878227</v>
      </c>
      <c r="E705" s="8" t="s">
        <v>127</v>
      </c>
      <c r="F705" s="8" t="s">
        <v>3108</v>
      </c>
      <c r="G705" s="8" t="s">
        <v>3109</v>
      </c>
      <c r="H705" s="8" t="s">
        <v>105</v>
      </c>
      <c r="I705" s="66" t="s">
        <v>900</v>
      </c>
      <c r="J705" s="66" t="s">
        <v>40</v>
      </c>
      <c r="K705" s="66" t="s">
        <v>3766</v>
      </c>
      <c r="L705" s="66" t="s">
        <v>5786</v>
      </c>
      <c r="M705" s="66" t="s">
        <v>4486</v>
      </c>
      <c r="N705" s="66" t="s">
        <v>4018</v>
      </c>
      <c r="O705" s="8" t="s">
        <v>4308</v>
      </c>
      <c r="P705" s="8" t="s">
        <v>40</v>
      </c>
      <c r="Q705" s="8">
        <v>1</v>
      </c>
      <c r="R705" s="8" t="s">
        <v>40</v>
      </c>
      <c r="S705" s="8" t="s">
        <v>40</v>
      </c>
      <c r="T705" s="8" t="s">
        <v>40</v>
      </c>
      <c r="U705" s="67">
        <v>0.30299999999999999</v>
      </c>
      <c r="V705" s="4">
        <v>1</v>
      </c>
      <c r="W705" s="4">
        <v>3431</v>
      </c>
      <c r="X705" s="67">
        <v>0</v>
      </c>
      <c r="Y705" s="67">
        <v>0</v>
      </c>
      <c r="Z705" s="4">
        <v>0</v>
      </c>
      <c r="AA705" s="4">
        <v>2602</v>
      </c>
      <c r="AB705" s="67">
        <v>0</v>
      </c>
      <c r="AC705" s="4">
        <v>0.77385199999999998</v>
      </c>
      <c r="AD705" s="4">
        <v>9.3019999999999996</v>
      </c>
    </row>
    <row r="706" spans="1:30" x14ac:dyDescent="0.2">
      <c r="A706" s="8" t="s">
        <v>782</v>
      </c>
      <c r="B706" s="8">
        <v>5</v>
      </c>
      <c r="C706" s="8">
        <v>68878257</v>
      </c>
      <c r="D706" s="8">
        <v>68878257</v>
      </c>
      <c r="E706" s="8" t="s">
        <v>121</v>
      </c>
      <c r="F706" s="8" t="s">
        <v>79</v>
      </c>
      <c r="G706" s="8" t="s">
        <v>3469</v>
      </c>
      <c r="H706" s="8" t="s">
        <v>105</v>
      </c>
      <c r="I706" s="66" t="s">
        <v>40</v>
      </c>
      <c r="J706" s="66" t="s">
        <v>524</v>
      </c>
      <c r="K706" s="66" t="s">
        <v>40</v>
      </c>
      <c r="L706" s="66" t="s">
        <v>40</v>
      </c>
      <c r="M706" s="66" t="s">
        <v>40</v>
      </c>
      <c r="N706" s="66" t="s">
        <v>40</v>
      </c>
      <c r="O706" s="8" t="s">
        <v>40</v>
      </c>
      <c r="P706" s="8" t="s">
        <v>40</v>
      </c>
      <c r="Q706" s="8">
        <v>1</v>
      </c>
      <c r="R706" s="8">
        <v>1.210539826</v>
      </c>
      <c r="S706" s="8">
        <v>8.1820272359999997</v>
      </c>
      <c r="T706" s="8">
        <v>9.3925670619999995</v>
      </c>
      <c r="U706" s="67">
        <v>0.183</v>
      </c>
      <c r="V706" s="4">
        <v>1</v>
      </c>
      <c r="W706" s="4">
        <v>3431</v>
      </c>
      <c r="X706" s="67">
        <v>0</v>
      </c>
      <c r="Y706" s="67">
        <v>0</v>
      </c>
      <c r="Z706" s="4">
        <v>0</v>
      </c>
      <c r="AA706" s="4">
        <v>2601</v>
      </c>
      <c r="AB706" s="67">
        <v>0</v>
      </c>
      <c r="AC706" s="4">
        <v>4.5458829999999999</v>
      </c>
      <c r="AD706" s="4">
        <v>24.3</v>
      </c>
    </row>
    <row r="707" spans="1:30" x14ac:dyDescent="0.2">
      <c r="A707" s="8" t="s">
        <v>782</v>
      </c>
      <c r="B707" s="8">
        <v>5</v>
      </c>
      <c r="C707" s="8">
        <v>68881419</v>
      </c>
      <c r="D707" s="8">
        <v>68881420</v>
      </c>
      <c r="E707" s="8" t="s">
        <v>9476</v>
      </c>
      <c r="F707" s="8" t="s">
        <v>78</v>
      </c>
      <c r="G707" s="8" t="s">
        <v>3469</v>
      </c>
      <c r="H707" s="8" t="s">
        <v>105</v>
      </c>
      <c r="I707" s="66" t="s">
        <v>40</v>
      </c>
      <c r="J707" s="66" t="s">
        <v>524</v>
      </c>
      <c r="K707" s="66" t="s">
        <v>40</v>
      </c>
      <c r="L707" s="66" t="s">
        <v>40</v>
      </c>
      <c r="M707" s="66" t="s">
        <v>40</v>
      </c>
      <c r="N707" s="66" t="s">
        <v>40</v>
      </c>
      <c r="O707" s="8" t="s">
        <v>40</v>
      </c>
      <c r="P707" s="8" t="s">
        <v>40</v>
      </c>
      <c r="Q707" s="8">
        <v>1</v>
      </c>
      <c r="R707" s="8" t="s">
        <v>40</v>
      </c>
      <c r="S707" s="8" t="s">
        <v>40</v>
      </c>
      <c r="T707" s="8" t="s">
        <v>40</v>
      </c>
      <c r="U707" s="67">
        <v>0.21099999999999999</v>
      </c>
      <c r="V707" s="4">
        <v>1</v>
      </c>
      <c r="W707" s="4">
        <v>3431</v>
      </c>
      <c r="X707" s="67">
        <v>0</v>
      </c>
      <c r="Y707" s="67">
        <v>0.26200000000000001</v>
      </c>
      <c r="Z707" s="4">
        <v>1</v>
      </c>
      <c r="AA707" s="4">
        <v>2605</v>
      </c>
      <c r="AB707" s="67">
        <v>0</v>
      </c>
      <c r="AC707" s="4">
        <v>4.7544709999999997</v>
      </c>
      <c r="AD707" s="4">
        <v>24.7</v>
      </c>
    </row>
    <row r="708" spans="1:30" x14ac:dyDescent="0.2">
      <c r="A708" s="8" t="s">
        <v>782</v>
      </c>
      <c r="B708" s="8">
        <v>5</v>
      </c>
      <c r="C708" s="8">
        <v>68881429</v>
      </c>
      <c r="D708" s="8">
        <v>68881429</v>
      </c>
      <c r="E708" s="8" t="s">
        <v>127</v>
      </c>
      <c r="F708" s="8" t="s">
        <v>3108</v>
      </c>
      <c r="G708" s="8" t="s">
        <v>3109</v>
      </c>
      <c r="H708" s="8" t="s">
        <v>105</v>
      </c>
      <c r="I708" s="66" t="s">
        <v>9477</v>
      </c>
      <c r="J708" s="66" t="s">
        <v>40</v>
      </c>
      <c r="K708" s="66" t="s">
        <v>5047</v>
      </c>
      <c r="L708" s="66" t="s">
        <v>5690</v>
      </c>
      <c r="M708" s="66" t="s">
        <v>3694</v>
      </c>
      <c r="N708" s="66" t="s">
        <v>3316</v>
      </c>
      <c r="O708" s="8" t="s">
        <v>3317</v>
      </c>
      <c r="P708" s="8" t="s">
        <v>40</v>
      </c>
      <c r="Q708" s="8">
        <v>1</v>
      </c>
      <c r="R708" s="8" t="s">
        <v>40</v>
      </c>
      <c r="S708" s="8" t="s">
        <v>40</v>
      </c>
      <c r="T708" s="8" t="s">
        <v>40</v>
      </c>
      <c r="U708" s="67">
        <v>0</v>
      </c>
      <c r="V708" s="4">
        <v>0</v>
      </c>
      <c r="W708" s="4">
        <v>3431</v>
      </c>
      <c r="X708" s="67">
        <v>0</v>
      </c>
      <c r="Y708" s="67">
        <v>0.249</v>
      </c>
      <c r="Z708" s="4">
        <v>1</v>
      </c>
      <c r="AA708" s="4">
        <v>2605</v>
      </c>
      <c r="AB708" s="67">
        <v>0</v>
      </c>
      <c r="AC708" s="4">
        <v>3.7290920000000001</v>
      </c>
      <c r="AD708" s="4">
        <v>23.3</v>
      </c>
    </row>
    <row r="709" spans="1:30" x14ac:dyDescent="0.2">
      <c r="A709" s="8" t="s">
        <v>782</v>
      </c>
      <c r="B709" s="8">
        <v>5</v>
      </c>
      <c r="C709" s="8">
        <v>68881435</v>
      </c>
      <c r="D709" s="8">
        <v>68881435</v>
      </c>
      <c r="E709" s="8" t="s">
        <v>127</v>
      </c>
      <c r="F709" s="8" t="s">
        <v>3108</v>
      </c>
      <c r="G709" s="8" t="s">
        <v>3109</v>
      </c>
      <c r="H709" s="8" t="s">
        <v>105</v>
      </c>
      <c r="I709" s="66" t="s">
        <v>9477</v>
      </c>
      <c r="J709" s="66" t="s">
        <v>40</v>
      </c>
      <c r="K709" s="66" t="s">
        <v>6001</v>
      </c>
      <c r="L709" s="66" t="s">
        <v>8962</v>
      </c>
      <c r="M709" s="66" t="s">
        <v>4250</v>
      </c>
      <c r="N709" s="66" t="s">
        <v>3682</v>
      </c>
      <c r="O709" s="8" t="s">
        <v>3683</v>
      </c>
      <c r="P709" s="8" t="s">
        <v>40</v>
      </c>
      <c r="Q709" s="8">
        <v>1</v>
      </c>
      <c r="R709" s="8" t="s">
        <v>40</v>
      </c>
      <c r="S709" s="8" t="s">
        <v>40</v>
      </c>
      <c r="T709" s="8" t="s">
        <v>40</v>
      </c>
      <c r="U709" s="67">
        <v>0.245</v>
      </c>
      <c r="V709" s="4">
        <v>2</v>
      </c>
      <c r="W709" s="4">
        <v>3431</v>
      </c>
      <c r="X709" s="67">
        <v>1E-3</v>
      </c>
      <c r="Y709" s="67">
        <v>0.216</v>
      </c>
      <c r="Z709" s="4">
        <v>1</v>
      </c>
      <c r="AA709" s="4">
        <v>2605</v>
      </c>
      <c r="AB709" s="67">
        <v>0</v>
      </c>
      <c r="AC709" s="4">
        <v>-0.22220500000000001</v>
      </c>
      <c r="AD709" s="4">
        <v>0.98599999999999999</v>
      </c>
    </row>
    <row r="710" spans="1:30" x14ac:dyDescent="0.2">
      <c r="A710" s="8" t="s">
        <v>782</v>
      </c>
      <c r="B710" s="8">
        <v>5</v>
      </c>
      <c r="C710" s="8">
        <v>68881440</v>
      </c>
      <c r="D710" s="8">
        <v>68881440</v>
      </c>
      <c r="E710" s="8" t="s">
        <v>123</v>
      </c>
      <c r="F710" s="8" t="s">
        <v>3108</v>
      </c>
      <c r="G710" s="8" t="s">
        <v>3109</v>
      </c>
      <c r="H710" s="8" t="s">
        <v>105</v>
      </c>
      <c r="I710" s="66" t="s">
        <v>9477</v>
      </c>
      <c r="J710" s="66" t="s">
        <v>40</v>
      </c>
      <c r="K710" s="66" t="s">
        <v>4685</v>
      </c>
      <c r="L710" s="66" t="s">
        <v>4528</v>
      </c>
      <c r="M710" s="66" t="s">
        <v>3692</v>
      </c>
      <c r="N710" s="66" t="s">
        <v>4552</v>
      </c>
      <c r="O710" s="8" t="s">
        <v>4553</v>
      </c>
      <c r="P710" s="8" t="s">
        <v>40</v>
      </c>
      <c r="Q710" s="8">
        <v>1</v>
      </c>
      <c r="R710" s="8" t="s">
        <v>40</v>
      </c>
      <c r="S710" s="8" t="s">
        <v>40</v>
      </c>
      <c r="T710" s="8" t="s">
        <v>40</v>
      </c>
      <c r="U710" s="67">
        <v>0.33600000000000002</v>
      </c>
      <c r="V710" s="4">
        <v>1</v>
      </c>
      <c r="W710" s="4">
        <v>3431</v>
      </c>
      <c r="X710" s="67">
        <v>0</v>
      </c>
      <c r="Y710" s="67">
        <v>0</v>
      </c>
      <c r="Z710" s="4">
        <v>0</v>
      </c>
      <c r="AA710" s="4">
        <v>2605</v>
      </c>
      <c r="AB710" s="67">
        <v>0</v>
      </c>
      <c r="AC710" s="4">
        <v>2.0542760000000002</v>
      </c>
      <c r="AD710" s="4">
        <v>16.559999999999999</v>
      </c>
    </row>
    <row r="711" spans="1:30" x14ac:dyDescent="0.2">
      <c r="A711" s="8" t="s">
        <v>782</v>
      </c>
      <c r="B711" s="8">
        <v>5</v>
      </c>
      <c r="C711" s="8">
        <v>68881446</v>
      </c>
      <c r="D711" s="8">
        <v>68881446</v>
      </c>
      <c r="E711" s="8" t="s">
        <v>121</v>
      </c>
      <c r="F711" s="8" t="s">
        <v>3108</v>
      </c>
      <c r="G711" s="8" t="s">
        <v>3109</v>
      </c>
      <c r="H711" s="8" t="s">
        <v>105</v>
      </c>
      <c r="I711" s="66" t="s">
        <v>9477</v>
      </c>
      <c r="J711" s="66" t="s">
        <v>40</v>
      </c>
      <c r="K711" s="66" t="s">
        <v>4187</v>
      </c>
      <c r="L711" s="66" t="s">
        <v>9478</v>
      </c>
      <c r="M711" s="66" t="s">
        <v>4576</v>
      </c>
      <c r="N711" s="66" t="s">
        <v>3302</v>
      </c>
      <c r="O711" s="8" t="s">
        <v>3303</v>
      </c>
      <c r="P711" s="8" t="s">
        <v>40</v>
      </c>
      <c r="Q711" s="8">
        <v>1</v>
      </c>
      <c r="R711" s="8" t="s">
        <v>40</v>
      </c>
      <c r="S711" s="8" t="s">
        <v>40</v>
      </c>
      <c r="T711" s="8" t="s">
        <v>40</v>
      </c>
      <c r="U711" s="67">
        <v>0</v>
      </c>
      <c r="V711" s="4">
        <v>0</v>
      </c>
      <c r="W711" s="4">
        <v>3431</v>
      </c>
      <c r="X711" s="67">
        <v>0</v>
      </c>
      <c r="Y711" s="67">
        <v>0.25700000000000001</v>
      </c>
      <c r="Z711" s="4">
        <v>1</v>
      </c>
      <c r="AA711" s="4">
        <v>2605</v>
      </c>
      <c r="AB711" s="67">
        <v>0</v>
      </c>
      <c r="AC711" s="4">
        <v>2.842292</v>
      </c>
      <c r="AD711" s="4">
        <v>21.6</v>
      </c>
    </row>
    <row r="712" spans="1:30" x14ac:dyDescent="0.2">
      <c r="A712" s="8" t="s">
        <v>782</v>
      </c>
      <c r="B712" s="8">
        <v>5</v>
      </c>
      <c r="C712" s="8">
        <v>68881459</v>
      </c>
      <c r="D712" s="8">
        <v>68881459</v>
      </c>
      <c r="E712" s="8" t="s">
        <v>121</v>
      </c>
      <c r="F712" s="8" t="s">
        <v>3108</v>
      </c>
      <c r="G712" s="8" t="s">
        <v>3109</v>
      </c>
      <c r="H712" s="8" t="s">
        <v>105</v>
      </c>
      <c r="I712" s="66" t="s">
        <v>9477</v>
      </c>
      <c r="J712" s="66" t="s">
        <v>40</v>
      </c>
      <c r="K712" s="66" t="s">
        <v>4190</v>
      </c>
      <c r="L712" s="66" t="s">
        <v>9479</v>
      </c>
      <c r="M712" s="66" t="s">
        <v>5685</v>
      </c>
      <c r="N712" s="66" t="s">
        <v>3255</v>
      </c>
      <c r="O712" s="8" t="s">
        <v>4377</v>
      </c>
      <c r="P712" s="8" t="s">
        <v>40</v>
      </c>
      <c r="Q712" s="8">
        <v>1</v>
      </c>
      <c r="R712" s="8" t="s">
        <v>40</v>
      </c>
      <c r="S712" s="8" t="s">
        <v>40</v>
      </c>
      <c r="T712" s="8" t="s">
        <v>40</v>
      </c>
      <c r="U712" s="67">
        <v>0.314</v>
      </c>
      <c r="V712" s="4">
        <v>1</v>
      </c>
      <c r="W712" s="4">
        <v>3431</v>
      </c>
      <c r="X712" s="67">
        <v>0</v>
      </c>
      <c r="Y712" s="67">
        <v>0.32300000000000001</v>
      </c>
      <c r="Z712" s="4">
        <v>1</v>
      </c>
      <c r="AA712" s="4">
        <v>2605</v>
      </c>
      <c r="AB712" s="67">
        <v>0</v>
      </c>
      <c r="AC712" s="4">
        <v>2.3336160000000001</v>
      </c>
      <c r="AD712" s="4">
        <v>18.39</v>
      </c>
    </row>
    <row r="713" spans="1:30" x14ac:dyDescent="0.2">
      <c r="A713" s="8" t="s">
        <v>782</v>
      </c>
      <c r="B713" s="8">
        <v>5</v>
      </c>
      <c r="C713" s="8">
        <v>68881474</v>
      </c>
      <c r="D713" s="8">
        <v>68881474</v>
      </c>
      <c r="E713" s="8" t="s">
        <v>130</v>
      </c>
      <c r="F713" s="8" t="s">
        <v>3108</v>
      </c>
      <c r="G713" s="8" t="s">
        <v>3109</v>
      </c>
      <c r="H713" s="8" t="s">
        <v>105</v>
      </c>
      <c r="I713" s="66" t="s">
        <v>9477</v>
      </c>
      <c r="J713" s="66" t="s">
        <v>40</v>
      </c>
      <c r="K713" s="66" t="s">
        <v>4689</v>
      </c>
      <c r="L713" s="66" t="s">
        <v>9480</v>
      </c>
      <c r="M713" s="66" t="s">
        <v>4433</v>
      </c>
      <c r="N713" s="66" t="s">
        <v>3309</v>
      </c>
      <c r="O713" s="8" t="s">
        <v>3676</v>
      </c>
      <c r="P713" s="8" t="s">
        <v>40</v>
      </c>
      <c r="Q713" s="8">
        <v>1</v>
      </c>
      <c r="R713" s="8" t="s">
        <v>40</v>
      </c>
      <c r="S713" s="8" t="s">
        <v>40</v>
      </c>
      <c r="T713" s="8" t="s">
        <v>40</v>
      </c>
      <c r="U713" s="67">
        <v>0.22800000000000001</v>
      </c>
      <c r="V713" s="4">
        <v>5</v>
      </c>
      <c r="W713" s="4">
        <v>3431</v>
      </c>
      <c r="X713" s="67">
        <v>1E-3</v>
      </c>
      <c r="Y713" s="67">
        <v>0.23499999999999999</v>
      </c>
      <c r="Z713" s="4">
        <v>4</v>
      </c>
      <c r="AA713" s="4">
        <v>2605</v>
      </c>
      <c r="AB713" s="67">
        <v>2E-3</v>
      </c>
      <c r="AC713" s="4">
        <v>6.4233979999999997</v>
      </c>
      <c r="AD713" s="4">
        <v>29.7</v>
      </c>
    </row>
    <row r="714" spans="1:30" x14ac:dyDescent="0.2">
      <c r="A714" s="8" t="s">
        <v>782</v>
      </c>
      <c r="B714" s="8">
        <v>5</v>
      </c>
      <c r="C714" s="8">
        <v>68881482</v>
      </c>
      <c r="D714" s="8">
        <v>68881482</v>
      </c>
      <c r="E714" s="8" t="s">
        <v>130</v>
      </c>
      <c r="F714" s="8" t="s">
        <v>3108</v>
      </c>
      <c r="G714" s="8" t="s">
        <v>3109</v>
      </c>
      <c r="H714" s="8" t="s">
        <v>105</v>
      </c>
      <c r="I714" s="66" t="s">
        <v>9477</v>
      </c>
      <c r="J714" s="66" t="s">
        <v>40</v>
      </c>
      <c r="K714" s="66" t="s">
        <v>3360</v>
      </c>
      <c r="L714" s="66" t="s">
        <v>4660</v>
      </c>
      <c r="M714" s="66" t="s">
        <v>4008</v>
      </c>
      <c r="N714" s="66" t="s">
        <v>3177</v>
      </c>
      <c r="O714" s="8" t="s">
        <v>3178</v>
      </c>
      <c r="P714" s="8" t="s">
        <v>40</v>
      </c>
      <c r="Q714" s="8">
        <v>1</v>
      </c>
      <c r="R714" s="8" t="s">
        <v>40</v>
      </c>
      <c r="S714" s="8" t="s">
        <v>40</v>
      </c>
      <c r="T714" s="8" t="s">
        <v>40</v>
      </c>
      <c r="U714" s="67">
        <v>0.25900000000000001</v>
      </c>
      <c r="V714" s="4">
        <v>1</v>
      </c>
      <c r="W714" s="4">
        <v>3431</v>
      </c>
      <c r="X714" s="67">
        <v>0</v>
      </c>
      <c r="Y714" s="67">
        <v>0.246</v>
      </c>
      <c r="Z714" s="4">
        <v>1</v>
      </c>
      <c r="AA714" s="4">
        <v>2605</v>
      </c>
      <c r="AB714" s="67">
        <v>0</v>
      </c>
      <c r="AC714" s="4">
        <v>4.1674899999999999</v>
      </c>
      <c r="AD714" s="4">
        <v>23.8</v>
      </c>
    </row>
    <row r="715" spans="1:30" x14ac:dyDescent="0.2">
      <c r="A715" s="8" t="s">
        <v>782</v>
      </c>
      <c r="B715" s="8">
        <v>5</v>
      </c>
      <c r="C715" s="8">
        <v>68881483</v>
      </c>
      <c r="D715" s="8">
        <v>68881483</v>
      </c>
      <c r="E715" s="8" t="s">
        <v>121</v>
      </c>
      <c r="F715" s="8" t="s">
        <v>3108</v>
      </c>
      <c r="G715" s="8" t="s">
        <v>3109</v>
      </c>
      <c r="H715" s="8" t="s">
        <v>105</v>
      </c>
      <c r="I715" s="66" t="s">
        <v>9477</v>
      </c>
      <c r="J715" s="66" t="s">
        <v>40</v>
      </c>
      <c r="K715" s="66" t="s">
        <v>3357</v>
      </c>
      <c r="L715" s="66" t="s">
        <v>3532</v>
      </c>
      <c r="M715" s="66" t="s">
        <v>4008</v>
      </c>
      <c r="N715" s="66" t="s">
        <v>3112</v>
      </c>
      <c r="O715" s="8" t="s">
        <v>3140</v>
      </c>
      <c r="P715" s="8" t="s">
        <v>40</v>
      </c>
      <c r="Q715" s="8">
        <v>1</v>
      </c>
      <c r="R715" s="8" t="s">
        <v>40</v>
      </c>
      <c r="S715" s="8" t="s">
        <v>40</v>
      </c>
      <c r="T715" s="8" t="s">
        <v>40</v>
      </c>
      <c r="U715" s="67">
        <v>0</v>
      </c>
      <c r="V715" s="4">
        <v>0</v>
      </c>
      <c r="W715" s="4">
        <v>3431</v>
      </c>
      <c r="X715" s="67">
        <v>0</v>
      </c>
      <c r="Y715" s="67">
        <v>0.26400000000000001</v>
      </c>
      <c r="Z715" s="4">
        <v>1</v>
      </c>
      <c r="AA715" s="4">
        <v>2605</v>
      </c>
      <c r="AB715" s="67">
        <v>0</v>
      </c>
      <c r="AC715" s="4">
        <v>3.568384</v>
      </c>
      <c r="AD715" s="4">
        <v>23.1</v>
      </c>
    </row>
    <row r="716" spans="1:30" x14ac:dyDescent="0.2">
      <c r="A716" s="8" t="s">
        <v>782</v>
      </c>
      <c r="B716" s="8">
        <v>5</v>
      </c>
      <c r="C716" s="8">
        <v>68881506</v>
      </c>
      <c r="D716" s="8">
        <v>68881506</v>
      </c>
      <c r="E716" s="8" t="s">
        <v>121</v>
      </c>
      <c r="F716" s="8" t="s">
        <v>3108</v>
      </c>
      <c r="G716" s="8" t="s">
        <v>3109</v>
      </c>
      <c r="H716" s="8" t="s">
        <v>105</v>
      </c>
      <c r="I716" s="66" t="s">
        <v>9477</v>
      </c>
      <c r="J716" s="66" t="s">
        <v>40</v>
      </c>
      <c r="K716" s="66" t="s">
        <v>4212</v>
      </c>
      <c r="L716" s="66" t="s">
        <v>5168</v>
      </c>
      <c r="M716" s="66" t="s">
        <v>5102</v>
      </c>
      <c r="N716" s="66" t="s">
        <v>3244</v>
      </c>
      <c r="O716" s="8" t="s">
        <v>3250</v>
      </c>
      <c r="P716" s="8" t="s">
        <v>40</v>
      </c>
      <c r="Q716" s="8">
        <v>1</v>
      </c>
      <c r="R716" s="8" t="s">
        <v>40</v>
      </c>
      <c r="S716" s="8" t="s">
        <v>40</v>
      </c>
      <c r="T716" s="8" t="s">
        <v>40</v>
      </c>
      <c r="U716" s="67">
        <v>0</v>
      </c>
      <c r="V716" s="4">
        <v>0</v>
      </c>
      <c r="W716" s="4">
        <v>3430</v>
      </c>
      <c r="X716" s="67">
        <v>0</v>
      </c>
      <c r="Y716" s="67">
        <v>0.193</v>
      </c>
      <c r="Z716" s="4">
        <v>1</v>
      </c>
      <c r="AA716" s="4">
        <v>2601</v>
      </c>
      <c r="AB716" s="67">
        <v>0</v>
      </c>
      <c r="AC716" s="4">
        <v>3.0085009999999999</v>
      </c>
      <c r="AD716" s="4">
        <v>22.3</v>
      </c>
    </row>
    <row r="717" spans="1:30" x14ac:dyDescent="0.2">
      <c r="A717" s="8" t="s">
        <v>782</v>
      </c>
      <c r="B717" s="8">
        <v>5</v>
      </c>
      <c r="C717" s="8">
        <v>68881511</v>
      </c>
      <c r="D717" s="8">
        <v>68881511</v>
      </c>
      <c r="E717" s="8" t="s">
        <v>127</v>
      </c>
      <c r="F717" s="8" t="s">
        <v>3101</v>
      </c>
      <c r="G717" s="8" t="s">
        <v>3102</v>
      </c>
      <c r="H717" s="8" t="s">
        <v>105</v>
      </c>
      <c r="I717" s="66" t="s">
        <v>9477</v>
      </c>
      <c r="J717" s="66" t="s">
        <v>40</v>
      </c>
      <c r="K717" s="66" t="s">
        <v>5334</v>
      </c>
      <c r="L717" s="66" t="s">
        <v>5026</v>
      </c>
      <c r="M717" s="66" t="s">
        <v>4248</v>
      </c>
      <c r="N717" s="66" t="s">
        <v>3207</v>
      </c>
      <c r="O717" s="8" t="s">
        <v>3688</v>
      </c>
      <c r="P717" s="8" t="s">
        <v>40</v>
      </c>
      <c r="Q717" s="8">
        <v>1</v>
      </c>
      <c r="R717" s="8" t="s">
        <v>40</v>
      </c>
      <c r="S717" s="8" t="s">
        <v>40</v>
      </c>
      <c r="T717" s="8" t="s">
        <v>40</v>
      </c>
      <c r="U717" s="67">
        <v>0.254</v>
      </c>
      <c r="V717" s="4">
        <v>2210</v>
      </c>
      <c r="W717" s="4">
        <v>3430</v>
      </c>
      <c r="X717" s="67">
        <v>0.64400000000000002</v>
      </c>
      <c r="Y717" s="67">
        <v>0.25900000000000001</v>
      </c>
      <c r="Z717" s="4">
        <v>1675</v>
      </c>
      <c r="AA717" s="4">
        <v>2601</v>
      </c>
      <c r="AB717" s="67">
        <v>0.64400000000000002</v>
      </c>
      <c r="AC717" s="4">
        <v>0.67315100000000005</v>
      </c>
      <c r="AD717" s="4">
        <v>8.65</v>
      </c>
    </row>
    <row r="718" spans="1:30" x14ac:dyDescent="0.2">
      <c r="A718" s="8" t="s">
        <v>782</v>
      </c>
      <c r="B718" s="8">
        <v>5</v>
      </c>
      <c r="C718" s="8">
        <v>68882113</v>
      </c>
      <c r="D718" s="8">
        <v>68882113</v>
      </c>
      <c r="E718" s="8" t="s">
        <v>130</v>
      </c>
      <c r="F718" s="8" t="s">
        <v>3108</v>
      </c>
      <c r="G718" s="8" t="s">
        <v>3109</v>
      </c>
      <c r="H718" s="8" t="s">
        <v>105</v>
      </c>
      <c r="I718" s="66" t="s">
        <v>9481</v>
      </c>
      <c r="J718" s="66" t="s">
        <v>40</v>
      </c>
      <c r="K718" s="66" t="s">
        <v>4710</v>
      </c>
      <c r="L718" s="66" t="s">
        <v>5707</v>
      </c>
      <c r="M718" s="66" t="s">
        <v>4743</v>
      </c>
      <c r="N718" s="66" t="s">
        <v>3177</v>
      </c>
      <c r="O718" s="8" t="s">
        <v>3178</v>
      </c>
      <c r="P718" s="8" t="s">
        <v>40</v>
      </c>
      <c r="Q718" s="8">
        <v>1</v>
      </c>
      <c r="R718" s="8" t="s">
        <v>40</v>
      </c>
      <c r="S718" s="8" t="s">
        <v>40</v>
      </c>
      <c r="T718" s="8" t="s">
        <v>40</v>
      </c>
      <c r="U718" s="67">
        <v>0</v>
      </c>
      <c r="V718" s="4">
        <v>0</v>
      </c>
      <c r="W718" s="4">
        <v>3433</v>
      </c>
      <c r="X718" s="67">
        <v>0</v>
      </c>
      <c r="Y718" s="67">
        <v>0.16500000000000001</v>
      </c>
      <c r="Z718" s="4">
        <v>1</v>
      </c>
      <c r="AA718" s="4">
        <v>2604</v>
      </c>
      <c r="AB718" s="67">
        <v>0</v>
      </c>
      <c r="AC718" s="4">
        <v>4.2142999999999997</v>
      </c>
      <c r="AD718" s="4">
        <v>23.9</v>
      </c>
    </row>
    <row r="719" spans="1:30" x14ac:dyDescent="0.2">
      <c r="A719" s="8" t="s">
        <v>782</v>
      </c>
      <c r="B719" s="8">
        <v>5</v>
      </c>
      <c r="C719" s="8">
        <v>68882121</v>
      </c>
      <c r="D719" s="8">
        <v>68882121</v>
      </c>
      <c r="E719" s="8" t="s">
        <v>121</v>
      </c>
      <c r="F719" s="8" t="s">
        <v>81</v>
      </c>
      <c r="G719" s="8" t="s">
        <v>3469</v>
      </c>
      <c r="H719" s="8" t="s">
        <v>105</v>
      </c>
      <c r="I719" s="66" t="s">
        <v>9481</v>
      </c>
      <c r="J719" s="66" t="s">
        <v>40</v>
      </c>
      <c r="K719" s="66" t="s">
        <v>4910</v>
      </c>
      <c r="L719" s="66" t="s">
        <v>5679</v>
      </c>
      <c r="M719" s="66" t="s">
        <v>5203</v>
      </c>
      <c r="N719" s="66" t="s">
        <v>166</v>
      </c>
      <c r="O719" s="8" t="s">
        <v>167</v>
      </c>
      <c r="P719" s="8" t="s">
        <v>40</v>
      </c>
      <c r="Q719" s="8">
        <v>1</v>
      </c>
      <c r="R719" s="8" t="s">
        <v>40</v>
      </c>
      <c r="S719" s="8" t="s">
        <v>40</v>
      </c>
      <c r="T719" s="8" t="s">
        <v>40</v>
      </c>
      <c r="U719" s="67">
        <v>0.20300000000000001</v>
      </c>
      <c r="V719" s="4">
        <v>4</v>
      </c>
      <c r="W719" s="4">
        <v>3433</v>
      </c>
      <c r="X719" s="67">
        <v>1E-3</v>
      </c>
      <c r="Y719" s="67">
        <v>0.17899999999999999</v>
      </c>
      <c r="Z719" s="4">
        <v>5</v>
      </c>
      <c r="AA719" s="4">
        <v>2604</v>
      </c>
      <c r="AB719" s="67">
        <v>2E-3</v>
      </c>
      <c r="AC719" s="4">
        <v>11.042546</v>
      </c>
      <c r="AD719" s="4">
        <v>37</v>
      </c>
    </row>
    <row r="720" spans="1:30" x14ac:dyDescent="0.2">
      <c r="A720" s="8" t="s">
        <v>782</v>
      </c>
      <c r="B720" s="8">
        <v>5</v>
      </c>
      <c r="C720" s="8">
        <v>68882141</v>
      </c>
      <c r="D720" s="8">
        <v>68882141</v>
      </c>
      <c r="E720" s="8" t="s">
        <v>130</v>
      </c>
      <c r="F720" s="8" t="s">
        <v>3108</v>
      </c>
      <c r="G720" s="8" t="s">
        <v>3109</v>
      </c>
      <c r="H720" s="8" t="s">
        <v>105</v>
      </c>
      <c r="I720" s="66" t="s">
        <v>9481</v>
      </c>
      <c r="J720" s="66" t="s">
        <v>40</v>
      </c>
      <c r="K720" s="66" t="s">
        <v>3739</v>
      </c>
      <c r="L720" s="66" t="s">
        <v>4337</v>
      </c>
      <c r="M720" s="66" t="s">
        <v>3767</v>
      </c>
      <c r="N720" s="66" t="s">
        <v>9482</v>
      </c>
      <c r="O720" s="8" t="s">
        <v>9483</v>
      </c>
      <c r="P720" s="8" t="s">
        <v>40</v>
      </c>
      <c r="Q720" s="8">
        <v>1</v>
      </c>
      <c r="R720" s="8" t="s">
        <v>40</v>
      </c>
      <c r="S720" s="8" t="s">
        <v>40</v>
      </c>
      <c r="T720" s="8" t="s">
        <v>40</v>
      </c>
      <c r="U720" s="67">
        <v>0.26300000000000001</v>
      </c>
      <c r="V720" s="4">
        <v>1</v>
      </c>
      <c r="W720" s="4">
        <v>3434</v>
      </c>
      <c r="X720" s="67">
        <v>0</v>
      </c>
      <c r="Y720" s="67">
        <v>0.224</v>
      </c>
      <c r="Z720" s="4">
        <v>2</v>
      </c>
      <c r="AA720" s="4">
        <v>2606</v>
      </c>
      <c r="AB720" s="67">
        <v>1E-3</v>
      </c>
      <c r="AC720" s="4">
        <v>2.3120189999999998</v>
      </c>
      <c r="AD720" s="4">
        <v>18.25</v>
      </c>
    </row>
    <row r="721" spans="1:30" x14ac:dyDescent="0.2">
      <c r="A721" s="8" t="s">
        <v>782</v>
      </c>
      <c r="B721" s="8">
        <v>5</v>
      </c>
      <c r="C721" s="8">
        <v>68882167</v>
      </c>
      <c r="D721" s="8">
        <v>68882167</v>
      </c>
      <c r="E721" s="8" t="s">
        <v>121</v>
      </c>
      <c r="F721" s="8" t="s">
        <v>3108</v>
      </c>
      <c r="G721" s="8" t="s">
        <v>3109</v>
      </c>
      <c r="H721" s="8" t="s">
        <v>105</v>
      </c>
      <c r="I721" s="66" t="s">
        <v>9481</v>
      </c>
      <c r="J721" s="66" t="s">
        <v>40</v>
      </c>
      <c r="K721" s="66" t="s">
        <v>9302</v>
      </c>
      <c r="L721" s="66" t="s">
        <v>3374</v>
      </c>
      <c r="M721" s="66" t="s">
        <v>3616</v>
      </c>
      <c r="N721" s="66" t="s">
        <v>3141</v>
      </c>
      <c r="O721" s="8" t="s">
        <v>3142</v>
      </c>
      <c r="P721" s="8" t="s">
        <v>40</v>
      </c>
      <c r="Q721" s="8">
        <v>1</v>
      </c>
      <c r="R721" s="8" t="s">
        <v>40</v>
      </c>
      <c r="S721" s="8" t="s">
        <v>40</v>
      </c>
      <c r="T721" s="8" t="s">
        <v>40</v>
      </c>
      <c r="U721" s="67">
        <v>0</v>
      </c>
      <c r="V721" s="4">
        <v>0</v>
      </c>
      <c r="W721" s="4">
        <v>3428</v>
      </c>
      <c r="X721" s="67">
        <v>0</v>
      </c>
      <c r="Y721" s="67">
        <v>0.36799999999999999</v>
      </c>
      <c r="Z721" s="4">
        <v>1</v>
      </c>
      <c r="AA721" s="4">
        <v>2605</v>
      </c>
      <c r="AB721" s="67">
        <v>0</v>
      </c>
      <c r="AC721" s="4">
        <v>3.4890159999999999</v>
      </c>
      <c r="AD721" s="4">
        <v>23.1</v>
      </c>
    </row>
    <row r="722" spans="1:30" x14ac:dyDescent="0.2">
      <c r="A722" s="8" t="s">
        <v>782</v>
      </c>
      <c r="B722" s="8">
        <v>5</v>
      </c>
      <c r="C722" s="8">
        <v>68882171</v>
      </c>
      <c r="D722" s="8">
        <v>68882171</v>
      </c>
      <c r="E722" s="8" t="s">
        <v>127</v>
      </c>
      <c r="F722" s="8" t="s">
        <v>3108</v>
      </c>
      <c r="G722" s="8" t="s">
        <v>3109</v>
      </c>
      <c r="H722" s="8" t="s">
        <v>105</v>
      </c>
      <c r="I722" s="66" t="s">
        <v>9481</v>
      </c>
      <c r="J722" s="66" t="s">
        <v>40</v>
      </c>
      <c r="K722" s="66" t="s">
        <v>3336</v>
      </c>
      <c r="L722" s="66" t="s">
        <v>9484</v>
      </c>
      <c r="M722" s="66" t="s">
        <v>4229</v>
      </c>
      <c r="N722" s="66" t="s">
        <v>3999</v>
      </c>
      <c r="O722" s="8" t="s">
        <v>4344</v>
      </c>
      <c r="P722" s="8" t="s">
        <v>40</v>
      </c>
      <c r="Q722" s="8">
        <v>1</v>
      </c>
      <c r="R722" s="8" t="s">
        <v>40</v>
      </c>
      <c r="S722" s="8" t="s">
        <v>40</v>
      </c>
      <c r="T722" s="8" t="s">
        <v>40</v>
      </c>
      <c r="U722" s="67">
        <v>0.187</v>
      </c>
      <c r="V722" s="4">
        <v>18</v>
      </c>
      <c r="W722" s="4">
        <v>3428</v>
      </c>
      <c r="X722" s="67">
        <v>5.0000000000000001E-3</v>
      </c>
      <c r="Y722" s="67">
        <v>0.185</v>
      </c>
      <c r="Z722" s="4">
        <v>17</v>
      </c>
      <c r="AA722" s="4">
        <v>2605</v>
      </c>
      <c r="AB722" s="67">
        <v>7.0000000000000001E-3</v>
      </c>
      <c r="AC722" s="4">
        <v>2.0581170000000002</v>
      </c>
      <c r="AD722" s="4">
        <v>16.579999999999998</v>
      </c>
    </row>
    <row r="723" spans="1:30" x14ac:dyDescent="0.2">
      <c r="A723" s="8" t="s">
        <v>782</v>
      </c>
      <c r="B723" s="8">
        <v>5</v>
      </c>
      <c r="C723" s="8">
        <v>68886186</v>
      </c>
      <c r="D723" s="8">
        <v>68886186</v>
      </c>
      <c r="E723" s="8" t="s">
        <v>130</v>
      </c>
      <c r="F723" s="8" t="s">
        <v>3108</v>
      </c>
      <c r="G723" s="8" t="s">
        <v>3109</v>
      </c>
      <c r="H723" s="8" t="s">
        <v>105</v>
      </c>
      <c r="I723" s="66" t="s">
        <v>9485</v>
      </c>
      <c r="J723" s="66" t="s">
        <v>40</v>
      </c>
      <c r="K723" s="66" t="s">
        <v>5146</v>
      </c>
      <c r="L723" s="66" t="s">
        <v>4349</v>
      </c>
      <c r="M723" s="66" t="s">
        <v>4247</v>
      </c>
      <c r="N723" s="66" t="s">
        <v>3386</v>
      </c>
      <c r="O723" s="8" t="s">
        <v>3944</v>
      </c>
      <c r="P723" s="8" t="s">
        <v>40</v>
      </c>
      <c r="Q723" s="8">
        <v>1</v>
      </c>
      <c r="R723" s="8" t="s">
        <v>40</v>
      </c>
      <c r="S723" s="8" t="s">
        <v>40</v>
      </c>
      <c r="T723" s="8" t="s">
        <v>40</v>
      </c>
      <c r="U723" s="67">
        <v>0.32300000000000001</v>
      </c>
      <c r="V723" s="4">
        <v>1</v>
      </c>
      <c r="W723" s="4">
        <v>3363</v>
      </c>
      <c r="X723" s="67">
        <v>0</v>
      </c>
      <c r="Y723" s="67">
        <v>0.27500000000000002</v>
      </c>
      <c r="Z723" s="4">
        <v>1</v>
      </c>
      <c r="AA723" s="4">
        <v>2572</v>
      </c>
      <c r="AB723" s="67">
        <v>0</v>
      </c>
      <c r="AC723" s="4">
        <v>6.1175949999999997</v>
      </c>
      <c r="AD723" s="4">
        <v>28.3</v>
      </c>
    </row>
    <row r="724" spans="1:30" x14ac:dyDescent="0.2">
      <c r="A724" s="8" t="s">
        <v>782</v>
      </c>
      <c r="B724" s="8">
        <v>5</v>
      </c>
      <c r="C724" s="8">
        <v>68887906</v>
      </c>
      <c r="D724" s="8">
        <v>68887906</v>
      </c>
      <c r="E724" s="8" t="s">
        <v>121</v>
      </c>
      <c r="F724" s="8" t="s">
        <v>3108</v>
      </c>
      <c r="G724" s="8" t="s">
        <v>3109</v>
      </c>
      <c r="H724" s="8" t="s">
        <v>105</v>
      </c>
      <c r="I724" s="66" t="s">
        <v>275</v>
      </c>
      <c r="J724" s="66" t="s">
        <v>40</v>
      </c>
      <c r="K724" s="66" t="s">
        <v>4733</v>
      </c>
      <c r="L724" s="66" t="s">
        <v>3363</v>
      </c>
      <c r="M724" s="66" t="s">
        <v>3679</v>
      </c>
      <c r="N724" s="66" t="s">
        <v>3244</v>
      </c>
      <c r="O724" s="8" t="s">
        <v>3250</v>
      </c>
      <c r="P724" s="8" t="s">
        <v>40</v>
      </c>
      <c r="Q724" s="8">
        <v>1</v>
      </c>
      <c r="R724" s="8">
        <v>10.498691190000001</v>
      </c>
      <c r="S724" s="8">
        <v>0.70280728800000003</v>
      </c>
      <c r="T724" s="8">
        <v>11.20149848</v>
      </c>
      <c r="U724" s="67">
        <v>0.255</v>
      </c>
      <c r="V724" s="4">
        <v>2</v>
      </c>
      <c r="W724" s="4">
        <v>3436</v>
      </c>
      <c r="X724" s="67">
        <v>1E-3</v>
      </c>
      <c r="Y724" s="67">
        <v>0</v>
      </c>
      <c r="Z724" s="4">
        <v>0</v>
      </c>
      <c r="AA724" s="4">
        <v>2606</v>
      </c>
      <c r="AB724" s="67">
        <v>0</v>
      </c>
      <c r="AC724" s="4">
        <v>2.2052010000000002</v>
      </c>
      <c r="AD724" s="4">
        <v>17.54</v>
      </c>
    </row>
    <row r="725" spans="1:30" x14ac:dyDescent="0.2">
      <c r="A725" s="8" t="s">
        <v>782</v>
      </c>
      <c r="B725" s="8">
        <v>5</v>
      </c>
      <c r="C725" s="8">
        <v>68887941</v>
      </c>
      <c r="D725" s="8">
        <v>68887941</v>
      </c>
      <c r="E725" s="8" t="s">
        <v>123</v>
      </c>
      <c r="F725" s="8" t="s">
        <v>3101</v>
      </c>
      <c r="G725" s="8" t="s">
        <v>3102</v>
      </c>
      <c r="H725" s="8" t="s">
        <v>105</v>
      </c>
      <c r="I725" s="66" t="s">
        <v>275</v>
      </c>
      <c r="J725" s="66" t="s">
        <v>40</v>
      </c>
      <c r="K725" s="66" t="s">
        <v>3464</v>
      </c>
      <c r="L725" s="66" t="s">
        <v>5829</v>
      </c>
      <c r="M725" s="66" t="s">
        <v>4021</v>
      </c>
      <c r="N725" s="66" t="s">
        <v>123</v>
      </c>
      <c r="O725" s="8" t="s">
        <v>3466</v>
      </c>
      <c r="P725" s="8" t="s">
        <v>40</v>
      </c>
      <c r="Q725" s="8">
        <v>1</v>
      </c>
      <c r="R725" s="8" t="s">
        <v>40</v>
      </c>
      <c r="S725" s="8" t="s">
        <v>40</v>
      </c>
      <c r="T725" s="8" t="s">
        <v>40</v>
      </c>
      <c r="U725" s="67">
        <v>0.28599999999999998</v>
      </c>
      <c r="V725" s="4">
        <v>19</v>
      </c>
      <c r="W725" s="4">
        <v>3436</v>
      </c>
      <c r="X725" s="67">
        <v>6.0000000000000001E-3</v>
      </c>
      <c r="Y725" s="67">
        <v>0.29899999999999999</v>
      </c>
      <c r="Z725" s="4">
        <v>16</v>
      </c>
      <c r="AA725" s="4">
        <v>2606</v>
      </c>
      <c r="AB725" s="67">
        <v>6.0000000000000001E-3</v>
      </c>
      <c r="AC725" s="4">
        <v>-0.263486</v>
      </c>
      <c r="AD725" s="4">
        <v>0.80200000000000005</v>
      </c>
    </row>
    <row r="726" spans="1:30" x14ac:dyDescent="0.2">
      <c r="A726" s="8" t="s">
        <v>782</v>
      </c>
      <c r="B726" s="8">
        <v>5</v>
      </c>
      <c r="C726" s="8">
        <v>68887961</v>
      </c>
      <c r="D726" s="8">
        <v>68887961</v>
      </c>
      <c r="E726" s="8" t="s">
        <v>121</v>
      </c>
      <c r="F726" s="8" t="s">
        <v>3108</v>
      </c>
      <c r="G726" s="8" t="s">
        <v>3109</v>
      </c>
      <c r="H726" s="8" t="s">
        <v>105</v>
      </c>
      <c r="I726" s="66" t="s">
        <v>275</v>
      </c>
      <c r="J726" s="66" t="s">
        <v>40</v>
      </c>
      <c r="K726" s="66" t="s">
        <v>9194</v>
      </c>
      <c r="L726" s="66" t="s">
        <v>4895</v>
      </c>
      <c r="M726" s="66" t="s">
        <v>348</v>
      </c>
      <c r="N726" s="66" t="s">
        <v>5420</v>
      </c>
      <c r="O726" s="8" t="s">
        <v>5421</v>
      </c>
      <c r="P726" s="8" t="s">
        <v>40</v>
      </c>
      <c r="Q726" s="8">
        <v>1</v>
      </c>
      <c r="R726" s="8" t="s">
        <v>40</v>
      </c>
      <c r="S726" s="8" t="s">
        <v>40</v>
      </c>
      <c r="T726" s="8" t="s">
        <v>40</v>
      </c>
      <c r="U726" s="67">
        <v>0.23499999999999999</v>
      </c>
      <c r="V726" s="4">
        <v>1</v>
      </c>
      <c r="W726" s="4">
        <v>3436</v>
      </c>
      <c r="X726" s="67">
        <v>0</v>
      </c>
      <c r="Y726" s="67">
        <v>0.185</v>
      </c>
      <c r="Z726" s="4">
        <v>1</v>
      </c>
      <c r="AA726" s="4">
        <v>2606</v>
      </c>
      <c r="AB726" s="67">
        <v>0</v>
      </c>
      <c r="AC726" s="4">
        <v>5.7701589999999996</v>
      </c>
      <c r="AD726" s="4">
        <v>27</v>
      </c>
    </row>
    <row r="727" spans="1:30" x14ac:dyDescent="0.2">
      <c r="A727" s="8" t="s">
        <v>782</v>
      </c>
      <c r="B727" s="8">
        <v>5</v>
      </c>
      <c r="C727" s="8">
        <v>68887977</v>
      </c>
      <c r="D727" s="8">
        <v>68887977</v>
      </c>
      <c r="E727" s="8" t="s">
        <v>130</v>
      </c>
      <c r="F727" s="8" t="s">
        <v>3101</v>
      </c>
      <c r="G727" s="8" t="s">
        <v>3102</v>
      </c>
      <c r="H727" s="8" t="s">
        <v>105</v>
      </c>
      <c r="I727" s="66" t="s">
        <v>275</v>
      </c>
      <c r="J727" s="66" t="s">
        <v>40</v>
      </c>
      <c r="K727" s="66" t="s">
        <v>3307</v>
      </c>
      <c r="L727" s="66" t="s">
        <v>5322</v>
      </c>
      <c r="M727" s="66" t="s">
        <v>4233</v>
      </c>
      <c r="N727" s="66" t="s">
        <v>3295</v>
      </c>
      <c r="O727" s="8" t="s">
        <v>3296</v>
      </c>
      <c r="P727" s="8" t="s">
        <v>40</v>
      </c>
      <c r="Q727" s="8">
        <v>1</v>
      </c>
      <c r="R727" s="8" t="s">
        <v>40</v>
      </c>
      <c r="S727" s="8" t="s">
        <v>40</v>
      </c>
      <c r="T727" s="8" t="s">
        <v>40</v>
      </c>
      <c r="U727" s="67">
        <v>0.19500000000000001</v>
      </c>
      <c r="V727" s="4">
        <v>1</v>
      </c>
      <c r="W727" s="4">
        <v>3436</v>
      </c>
      <c r="X727" s="67">
        <v>0</v>
      </c>
      <c r="Y727" s="67">
        <v>0.18</v>
      </c>
      <c r="Z727" s="4">
        <v>1</v>
      </c>
      <c r="AA727" s="4">
        <v>2606</v>
      </c>
      <c r="AB727" s="67">
        <v>0</v>
      </c>
      <c r="AC727" s="4">
        <v>0.99436500000000005</v>
      </c>
      <c r="AD727" s="4">
        <v>10.63</v>
      </c>
    </row>
    <row r="728" spans="1:30" x14ac:dyDescent="0.2">
      <c r="A728" s="8" t="s">
        <v>782</v>
      </c>
      <c r="B728" s="8">
        <v>5</v>
      </c>
      <c r="C728" s="8">
        <v>68887991</v>
      </c>
      <c r="D728" s="8">
        <v>68887991</v>
      </c>
      <c r="E728" s="8" t="s">
        <v>121</v>
      </c>
      <c r="F728" s="8" t="s">
        <v>3108</v>
      </c>
      <c r="G728" s="8" t="s">
        <v>3109</v>
      </c>
      <c r="H728" s="8" t="s">
        <v>105</v>
      </c>
      <c r="I728" s="66" t="s">
        <v>275</v>
      </c>
      <c r="J728" s="66" t="s">
        <v>40</v>
      </c>
      <c r="K728" s="66" t="s">
        <v>6044</v>
      </c>
      <c r="L728" s="66" t="s">
        <v>3353</v>
      </c>
      <c r="M728" s="66" t="s">
        <v>3605</v>
      </c>
      <c r="N728" s="66" t="s">
        <v>3677</v>
      </c>
      <c r="O728" s="8" t="s">
        <v>3678</v>
      </c>
      <c r="P728" s="8" t="s">
        <v>40</v>
      </c>
      <c r="Q728" s="8">
        <v>1</v>
      </c>
      <c r="R728" s="8" t="s">
        <v>40</v>
      </c>
      <c r="S728" s="8" t="s">
        <v>40</v>
      </c>
      <c r="T728" s="8" t="s">
        <v>40</v>
      </c>
      <c r="U728" s="67">
        <v>0.182</v>
      </c>
      <c r="V728" s="4">
        <v>3</v>
      </c>
      <c r="W728" s="4">
        <v>3436</v>
      </c>
      <c r="X728" s="67">
        <v>1E-3</v>
      </c>
      <c r="Y728" s="67">
        <v>0.217</v>
      </c>
      <c r="Z728" s="4">
        <v>4</v>
      </c>
      <c r="AA728" s="4">
        <v>2606</v>
      </c>
      <c r="AB728" s="67">
        <v>2E-3</v>
      </c>
      <c r="AC728" s="4">
        <v>5.6662350000000004</v>
      </c>
      <c r="AD728" s="4">
        <v>26.7</v>
      </c>
    </row>
    <row r="729" spans="1:30" x14ac:dyDescent="0.2">
      <c r="A729" s="8" t="s">
        <v>782</v>
      </c>
      <c r="B729" s="8">
        <v>5</v>
      </c>
      <c r="C729" s="8">
        <v>68887993</v>
      </c>
      <c r="D729" s="8">
        <v>68887993</v>
      </c>
      <c r="E729" s="8" t="s">
        <v>127</v>
      </c>
      <c r="F729" s="8" t="s">
        <v>3108</v>
      </c>
      <c r="G729" s="8" t="s">
        <v>3109</v>
      </c>
      <c r="H729" s="8" t="s">
        <v>105</v>
      </c>
      <c r="I729" s="66" t="s">
        <v>275</v>
      </c>
      <c r="J729" s="66" t="s">
        <v>40</v>
      </c>
      <c r="K729" s="66" t="s">
        <v>4948</v>
      </c>
      <c r="L729" s="66" t="s">
        <v>4211</v>
      </c>
      <c r="M729" s="66" t="s">
        <v>5645</v>
      </c>
      <c r="N729" s="66" t="s">
        <v>3232</v>
      </c>
      <c r="O729" s="8" t="s">
        <v>3233</v>
      </c>
      <c r="P729" s="8" t="s">
        <v>40</v>
      </c>
      <c r="Q729" s="8">
        <v>1</v>
      </c>
      <c r="R729" s="8" t="s">
        <v>40</v>
      </c>
      <c r="S729" s="8" t="s">
        <v>40</v>
      </c>
      <c r="T729" s="8" t="s">
        <v>40</v>
      </c>
      <c r="U729" s="67">
        <v>0.27800000000000002</v>
      </c>
      <c r="V729" s="4">
        <v>1</v>
      </c>
      <c r="W729" s="4">
        <v>3437</v>
      </c>
      <c r="X729" s="67">
        <v>0</v>
      </c>
      <c r="Y729" s="67">
        <v>0.26200000000000001</v>
      </c>
      <c r="Z729" s="4">
        <v>1</v>
      </c>
      <c r="AA729" s="4">
        <v>2607</v>
      </c>
      <c r="AB729" s="67">
        <v>0</v>
      </c>
      <c r="AC729" s="4">
        <v>1.1092219999999999</v>
      </c>
      <c r="AD729" s="4">
        <v>11.26</v>
      </c>
    </row>
    <row r="730" spans="1:30" x14ac:dyDescent="0.2">
      <c r="A730" s="8" t="s">
        <v>782</v>
      </c>
      <c r="B730" s="8">
        <v>5</v>
      </c>
      <c r="C730" s="8">
        <v>69322245</v>
      </c>
      <c r="D730" s="8">
        <v>69322245</v>
      </c>
      <c r="E730" s="8" t="s">
        <v>130</v>
      </c>
      <c r="F730" s="8" t="s">
        <v>81</v>
      </c>
      <c r="G730" s="8" t="s">
        <v>3469</v>
      </c>
      <c r="H730" s="8" t="s">
        <v>102</v>
      </c>
      <c r="I730" s="66" t="s">
        <v>6195</v>
      </c>
      <c r="J730" s="66" t="s">
        <v>40</v>
      </c>
      <c r="K730" s="66" t="s">
        <v>3662</v>
      </c>
      <c r="L730" s="66" t="s">
        <v>3696</v>
      </c>
      <c r="M730" s="66" t="s">
        <v>3920</v>
      </c>
      <c r="N730" s="66" t="s">
        <v>124</v>
      </c>
      <c r="O730" s="8" t="s">
        <v>125</v>
      </c>
      <c r="P730" s="8" t="s">
        <v>40</v>
      </c>
      <c r="Q730" s="8">
        <v>1</v>
      </c>
      <c r="R730" s="8" t="s">
        <v>40</v>
      </c>
      <c r="S730" s="8" t="s">
        <v>40</v>
      </c>
      <c r="T730" s="8" t="s">
        <v>40</v>
      </c>
      <c r="U730" s="67">
        <v>0.50600000000000001</v>
      </c>
      <c r="V730" s="4">
        <v>1</v>
      </c>
      <c r="W730" s="4">
        <v>3429</v>
      </c>
      <c r="X730" s="67">
        <v>0</v>
      </c>
      <c r="Y730" s="67">
        <v>0</v>
      </c>
      <c r="Z730" s="4">
        <v>0</v>
      </c>
      <c r="AA730" s="4">
        <v>2599</v>
      </c>
      <c r="AB730" s="67">
        <v>0</v>
      </c>
      <c r="AC730" s="4">
        <v>9.9966349999999995</v>
      </c>
      <c r="AD730" s="4">
        <v>36</v>
      </c>
    </row>
    <row r="731" spans="1:30" x14ac:dyDescent="0.2">
      <c r="A731" s="8" t="s">
        <v>782</v>
      </c>
      <c r="B731" s="8">
        <v>5</v>
      </c>
      <c r="C731" s="8">
        <v>69322250</v>
      </c>
      <c r="D731" s="8">
        <v>69322250</v>
      </c>
      <c r="E731" s="8" t="s">
        <v>127</v>
      </c>
      <c r="F731" s="8" t="s">
        <v>3101</v>
      </c>
      <c r="G731" s="8" t="s">
        <v>3102</v>
      </c>
      <c r="H731" s="8" t="s">
        <v>102</v>
      </c>
      <c r="I731" s="66" t="s">
        <v>6195</v>
      </c>
      <c r="J731" s="66" t="s">
        <v>40</v>
      </c>
      <c r="K731" s="66" t="s">
        <v>4107</v>
      </c>
      <c r="L731" s="66" t="s">
        <v>3937</v>
      </c>
      <c r="M731" s="66" t="s">
        <v>3935</v>
      </c>
      <c r="N731" s="66" t="s">
        <v>3207</v>
      </c>
      <c r="O731" s="8" t="s">
        <v>3688</v>
      </c>
      <c r="P731" s="8" t="s">
        <v>40</v>
      </c>
      <c r="Q731" s="8">
        <v>1</v>
      </c>
      <c r="R731" s="8" t="s">
        <v>40</v>
      </c>
      <c r="S731" s="8" t="s">
        <v>40</v>
      </c>
      <c r="T731" s="8" t="s">
        <v>40</v>
      </c>
      <c r="U731" s="67">
        <v>0.255</v>
      </c>
      <c r="V731" s="4">
        <v>2</v>
      </c>
      <c r="W731" s="4">
        <v>3429</v>
      </c>
      <c r="X731" s="67">
        <v>1E-3</v>
      </c>
      <c r="Y731" s="67">
        <v>0.32100000000000001</v>
      </c>
      <c r="Z731" s="4">
        <v>1</v>
      </c>
      <c r="AA731" s="4">
        <v>2599</v>
      </c>
      <c r="AB731" s="67">
        <v>0</v>
      </c>
      <c r="AC731" s="4">
        <v>0.57625099999999996</v>
      </c>
      <c r="AD731" s="4">
        <v>7.99</v>
      </c>
    </row>
    <row r="732" spans="1:30" x14ac:dyDescent="0.2">
      <c r="A732" s="8" t="s">
        <v>782</v>
      </c>
      <c r="B732" s="8">
        <v>5</v>
      </c>
      <c r="C732" s="8">
        <v>69322255</v>
      </c>
      <c r="D732" s="8">
        <v>69322255</v>
      </c>
      <c r="E732" s="8" t="s">
        <v>127</v>
      </c>
      <c r="F732" s="8" t="s">
        <v>3108</v>
      </c>
      <c r="G732" s="8" t="s">
        <v>3109</v>
      </c>
      <c r="H732" s="8" t="s">
        <v>102</v>
      </c>
      <c r="I732" s="66" t="s">
        <v>6195</v>
      </c>
      <c r="J732" s="66" t="s">
        <v>40</v>
      </c>
      <c r="K732" s="66" t="s">
        <v>4350</v>
      </c>
      <c r="L732" s="66" t="s">
        <v>3952</v>
      </c>
      <c r="M732" s="66" t="s">
        <v>3929</v>
      </c>
      <c r="N732" s="66" t="s">
        <v>4666</v>
      </c>
      <c r="O732" s="8" t="s">
        <v>4667</v>
      </c>
      <c r="P732" s="8" t="s">
        <v>40</v>
      </c>
      <c r="Q732" s="8">
        <v>1</v>
      </c>
      <c r="R732" s="8" t="s">
        <v>40</v>
      </c>
      <c r="S732" s="8" t="s">
        <v>40</v>
      </c>
      <c r="T732" s="8" t="s">
        <v>40</v>
      </c>
      <c r="U732" s="67">
        <v>0.38100000000000001</v>
      </c>
      <c r="V732" s="4">
        <v>1</v>
      </c>
      <c r="W732" s="4">
        <v>3429</v>
      </c>
      <c r="X732" s="67">
        <v>0</v>
      </c>
      <c r="Y732" s="67">
        <v>0.33200000000000002</v>
      </c>
      <c r="Z732" s="4">
        <v>1</v>
      </c>
      <c r="AA732" s="4">
        <v>2599</v>
      </c>
      <c r="AB732" s="67">
        <v>0</v>
      </c>
      <c r="AC732" s="4">
        <v>5.5622090000000002</v>
      </c>
      <c r="AD732" s="4">
        <v>26.4</v>
      </c>
    </row>
    <row r="733" spans="1:30" x14ac:dyDescent="0.2">
      <c r="A733" s="8" t="s">
        <v>782</v>
      </c>
      <c r="B733" s="8">
        <v>5</v>
      </c>
      <c r="C733" s="8">
        <v>69322325</v>
      </c>
      <c r="D733" s="8">
        <v>69322325</v>
      </c>
      <c r="E733" s="8" t="s">
        <v>130</v>
      </c>
      <c r="F733" s="8" t="s">
        <v>3101</v>
      </c>
      <c r="G733" s="8" t="s">
        <v>3102</v>
      </c>
      <c r="H733" s="8" t="s">
        <v>102</v>
      </c>
      <c r="I733" s="66" t="s">
        <v>6195</v>
      </c>
      <c r="J733" s="66" t="s">
        <v>40</v>
      </c>
      <c r="K733" s="66" t="s">
        <v>4017</v>
      </c>
      <c r="L733" s="66" t="s">
        <v>3686</v>
      </c>
      <c r="M733" s="66" t="s">
        <v>3687</v>
      </c>
      <c r="N733" s="66" t="s">
        <v>121</v>
      </c>
      <c r="O733" s="8" t="s">
        <v>4466</v>
      </c>
      <c r="P733" s="8" t="s">
        <v>40</v>
      </c>
      <c r="Q733" s="8">
        <v>1</v>
      </c>
      <c r="R733" s="8" t="s">
        <v>40</v>
      </c>
      <c r="S733" s="8" t="s">
        <v>40</v>
      </c>
      <c r="T733" s="8" t="s">
        <v>40</v>
      </c>
      <c r="U733" s="67">
        <v>0.26200000000000001</v>
      </c>
      <c r="V733" s="4">
        <v>2</v>
      </c>
      <c r="W733" s="4">
        <v>3429</v>
      </c>
      <c r="X733" s="67">
        <v>1E-3</v>
      </c>
      <c r="Y733" s="67">
        <v>0.255</v>
      </c>
      <c r="Z733" s="4">
        <v>4</v>
      </c>
      <c r="AA733" s="4">
        <v>2599</v>
      </c>
      <c r="AB733" s="67">
        <v>2E-3</v>
      </c>
      <c r="AC733" s="4">
        <v>1.7289479999999999</v>
      </c>
      <c r="AD733" s="4">
        <v>14.57</v>
      </c>
    </row>
    <row r="734" spans="1:30" x14ac:dyDescent="0.2">
      <c r="A734" s="8" t="s">
        <v>782</v>
      </c>
      <c r="B734" s="8">
        <v>5</v>
      </c>
      <c r="C734" s="8">
        <v>69322336</v>
      </c>
      <c r="D734" s="8">
        <v>69322336</v>
      </c>
      <c r="E734" s="8" t="s">
        <v>123</v>
      </c>
      <c r="F734" s="8" t="s">
        <v>3108</v>
      </c>
      <c r="G734" s="8" t="s">
        <v>3109</v>
      </c>
      <c r="H734" s="8" t="s">
        <v>102</v>
      </c>
      <c r="I734" s="66" t="s">
        <v>6195</v>
      </c>
      <c r="J734" s="66" t="s">
        <v>40</v>
      </c>
      <c r="K734" s="66" t="s">
        <v>4002</v>
      </c>
      <c r="L734" s="66" t="s">
        <v>4235</v>
      </c>
      <c r="M734" s="66" t="s">
        <v>4457</v>
      </c>
      <c r="N734" s="66" t="s">
        <v>5997</v>
      </c>
      <c r="O734" s="8" t="s">
        <v>5998</v>
      </c>
      <c r="P734" s="8" t="s">
        <v>40</v>
      </c>
      <c r="Q734" s="8">
        <v>1</v>
      </c>
      <c r="R734" s="8" t="s">
        <v>40</v>
      </c>
      <c r="S734" s="8" t="s">
        <v>40</v>
      </c>
      <c r="T734" s="8" t="s">
        <v>40</v>
      </c>
      <c r="U734" s="67">
        <v>0.247</v>
      </c>
      <c r="V734" s="4">
        <v>1</v>
      </c>
      <c r="W734" s="4">
        <v>3429</v>
      </c>
      <c r="X734" s="67">
        <v>0</v>
      </c>
      <c r="Y734" s="67">
        <v>0.215</v>
      </c>
      <c r="Z734" s="4">
        <v>1</v>
      </c>
      <c r="AA734" s="4">
        <v>2600</v>
      </c>
      <c r="AB734" s="67">
        <v>0</v>
      </c>
      <c r="AC734" s="4">
        <v>5.1075939999999997</v>
      </c>
      <c r="AD734" s="4">
        <v>25.3</v>
      </c>
    </row>
    <row r="735" spans="1:30" x14ac:dyDescent="0.2">
      <c r="A735" s="8" t="s">
        <v>782</v>
      </c>
      <c r="B735" s="8">
        <v>5</v>
      </c>
      <c r="C735" s="8">
        <v>69337348</v>
      </c>
      <c r="D735" s="8">
        <v>69337350</v>
      </c>
      <c r="E735" s="8" t="s">
        <v>3701</v>
      </c>
      <c r="F735" s="8" t="s">
        <v>78</v>
      </c>
      <c r="G735" s="8" t="s">
        <v>3469</v>
      </c>
      <c r="H735" s="8" t="s">
        <v>102</v>
      </c>
      <c r="I735" s="66" t="s">
        <v>40</v>
      </c>
      <c r="J735" s="66" t="s">
        <v>3945</v>
      </c>
      <c r="K735" s="66" t="s">
        <v>40</v>
      </c>
      <c r="L735" s="66" t="s">
        <v>40</v>
      </c>
      <c r="M735" s="66" t="s">
        <v>40</v>
      </c>
      <c r="N735" s="66" t="s">
        <v>40</v>
      </c>
      <c r="O735" s="8" t="s">
        <v>40</v>
      </c>
      <c r="P735" s="8" t="s">
        <v>40</v>
      </c>
      <c r="Q735" s="8">
        <v>1</v>
      </c>
      <c r="R735" s="8" t="s">
        <v>40</v>
      </c>
      <c r="S735" s="8" t="s">
        <v>40</v>
      </c>
      <c r="T735" s="8" t="s">
        <v>40</v>
      </c>
      <c r="U735" s="67">
        <v>0</v>
      </c>
      <c r="V735" s="4">
        <v>0</v>
      </c>
      <c r="W735" s="4">
        <v>3432</v>
      </c>
      <c r="X735" s="67">
        <v>0</v>
      </c>
      <c r="Y735" s="67">
        <v>0.26100000000000001</v>
      </c>
      <c r="Z735" s="4">
        <v>1</v>
      </c>
      <c r="AA735" s="4">
        <v>2600</v>
      </c>
      <c r="AB735" s="67">
        <v>0</v>
      </c>
      <c r="AC735" s="4">
        <v>1.4015390000000001</v>
      </c>
      <c r="AD735" s="4">
        <v>12.8</v>
      </c>
    </row>
    <row r="736" spans="1:30" x14ac:dyDescent="0.2">
      <c r="A736" s="8" t="s">
        <v>782</v>
      </c>
      <c r="B736" s="8">
        <v>5</v>
      </c>
      <c r="C736" s="8">
        <v>69337361</v>
      </c>
      <c r="D736" s="8">
        <v>69337361</v>
      </c>
      <c r="E736" s="8" t="s">
        <v>130</v>
      </c>
      <c r="F736" s="8" t="s">
        <v>81</v>
      </c>
      <c r="G736" s="8" t="s">
        <v>3469</v>
      </c>
      <c r="H736" s="8" t="s">
        <v>102</v>
      </c>
      <c r="I736" s="66" t="s">
        <v>153</v>
      </c>
      <c r="J736" s="66" t="s">
        <v>40</v>
      </c>
      <c r="K736" s="66" t="s">
        <v>453</v>
      </c>
      <c r="L736" s="66" t="s">
        <v>454</v>
      </c>
      <c r="M736" s="66" t="s">
        <v>455</v>
      </c>
      <c r="N736" s="66" t="s">
        <v>137</v>
      </c>
      <c r="O736" s="8" t="s">
        <v>138</v>
      </c>
      <c r="P736" s="8" t="s">
        <v>9486</v>
      </c>
      <c r="Q736" s="8">
        <v>1</v>
      </c>
      <c r="R736" s="8" t="s">
        <v>40</v>
      </c>
      <c r="S736" s="8" t="s">
        <v>40</v>
      </c>
      <c r="T736" s="8" t="s">
        <v>40</v>
      </c>
      <c r="U736" s="67">
        <v>0.23499999999999999</v>
      </c>
      <c r="V736" s="4">
        <v>4</v>
      </c>
      <c r="W736" s="4">
        <v>3432</v>
      </c>
      <c r="X736" s="67">
        <v>1E-3</v>
      </c>
      <c r="Y736" s="67">
        <v>0.11700000000000001</v>
      </c>
      <c r="Z736" s="4">
        <v>2</v>
      </c>
      <c r="AA736" s="4">
        <v>2600</v>
      </c>
      <c r="AB736" s="67">
        <v>1E-3</v>
      </c>
      <c r="AC736" s="4">
        <v>7.8665039999999999</v>
      </c>
      <c r="AD736" s="4">
        <v>35</v>
      </c>
    </row>
    <row r="737" spans="1:30" x14ac:dyDescent="0.2">
      <c r="A737" s="8" t="s">
        <v>782</v>
      </c>
      <c r="B737" s="8">
        <v>5</v>
      </c>
      <c r="C737" s="8">
        <v>69337369</v>
      </c>
      <c r="D737" s="8">
        <v>69337372</v>
      </c>
      <c r="E737" s="8" t="s">
        <v>4259</v>
      </c>
      <c r="F737" s="8" t="s">
        <v>80</v>
      </c>
      <c r="G737" s="8" t="s">
        <v>3469</v>
      </c>
      <c r="H737" s="8" t="s">
        <v>102</v>
      </c>
      <c r="I737" s="66" t="s">
        <v>153</v>
      </c>
      <c r="J737" s="66" t="s">
        <v>40</v>
      </c>
      <c r="K737" s="66" t="s">
        <v>9487</v>
      </c>
      <c r="L737" s="66" t="s">
        <v>9488</v>
      </c>
      <c r="M737" s="66" t="s">
        <v>3681</v>
      </c>
      <c r="N737" s="66" t="s">
        <v>135</v>
      </c>
      <c r="O737" s="8" t="s">
        <v>9489</v>
      </c>
      <c r="P737" s="8" t="s">
        <v>40</v>
      </c>
      <c r="Q737" s="8">
        <v>1</v>
      </c>
      <c r="R737" s="8" t="s">
        <v>40</v>
      </c>
      <c r="S737" s="8" t="s">
        <v>40</v>
      </c>
      <c r="T737" s="8" t="s">
        <v>40</v>
      </c>
      <c r="U737" s="67">
        <v>0.35099999999999998</v>
      </c>
      <c r="V737" s="4">
        <v>1</v>
      </c>
      <c r="W737" s="4">
        <v>3432</v>
      </c>
      <c r="X737" s="67">
        <v>0</v>
      </c>
      <c r="Y737" s="67">
        <v>0</v>
      </c>
      <c r="Z737" s="4">
        <v>0</v>
      </c>
      <c r="AA737" s="4">
        <v>2600</v>
      </c>
      <c r="AB737" s="67">
        <v>0</v>
      </c>
      <c r="AC737" s="4">
        <v>2.774905</v>
      </c>
      <c r="AD737" s="4">
        <v>21.2</v>
      </c>
    </row>
    <row r="738" spans="1:30" x14ac:dyDescent="0.2">
      <c r="A738" s="8" t="s">
        <v>782</v>
      </c>
      <c r="B738" s="8">
        <v>5</v>
      </c>
      <c r="C738" s="8">
        <v>69337418</v>
      </c>
      <c r="D738" s="8">
        <v>69337418</v>
      </c>
      <c r="E738" s="8" t="s">
        <v>121</v>
      </c>
      <c r="F738" s="8" t="s">
        <v>3108</v>
      </c>
      <c r="G738" s="8" t="s">
        <v>3109</v>
      </c>
      <c r="H738" s="8" t="s">
        <v>102</v>
      </c>
      <c r="I738" s="66" t="s">
        <v>153</v>
      </c>
      <c r="J738" s="66" t="s">
        <v>40</v>
      </c>
      <c r="K738" s="66" t="s">
        <v>4209</v>
      </c>
      <c r="L738" s="66" t="s">
        <v>3834</v>
      </c>
      <c r="M738" s="66" t="s">
        <v>3886</v>
      </c>
      <c r="N738" s="66" t="s">
        <v>3141</v>
      </c>
      <c r="O738" s="8" t="s">
        <v>3371</v>
      </c>
      <c r="P738" s="8" t="s">
        <v>40</v>
      </c>
      <c r="Q738" s="8">
        <v>1</v>
      </c>
      <c r="R738" s="8" t="s">
        <v>40</v>
      </c>
      <c r="S738" s="8" t="s">
        <v>40</v>
      </c>
      <c r="T738" s="8" t="s">
        <v>40</v>
      </c>
      <c r="U738" s="67">
        <v>0.29899999999999999</v>
      </c>
      <c r="V738" s="4">
        <v>1</v>
      </c>
      <c r="W738" s="4">
        <v>3429</v>
      </c>
      <c r="X738" s="67">
        <v>0</v>
      </c>
      <c r="Y738" s="67">
        <v>0</v>
      </c>
      <c r="Z738" s="4">
        <v>0</v>
      </c>
      <c r="AA738" s="4">
        <v>2603</v>
      </c>
      <c r="AB738" s="67">
        <v>0</v>
      </c>
      <c r="AC738" s="4">
        <v>0.90447999999999995</v>
      </c>
      <c r="AD738" s="4">
        <v>10.1</v>
      </c>
    </row>
    <row r="739" spans="1:30" x14ac:dyDescent="0.2">
      <c r="A739" s="8" t="s">
        <v>782</v>
      </c>
      <c r="B739" s="8">
        <v>5</v>
      </c>
      <c r="C739" s="8">
        <v>69337426</v>
      </c>
      <c r="D739" s="8">
        <v>69337426</v>
      </c>
      <c r="E739" s="8" t="s">
        <v>127</v>
      </c>
      <c r="F739" s="8" t="s">
        <v>3101</v>
      </c>
      <c r="G739" s="8" t="s">
        <v>3102</v>
      </c>
      <c r="H739" s="8" t="s">
        <v>102</v>
      </c>
      <c r="I739" s="66" t="s">
        <v>153</v>
      </c>
      <c r="J739" s="66" t="s">
        <v>40</v>
      </c>
      <c r="K739" s="66" t="s">
        <v>348</v>
      </c>
      <c r="L739" s="66" t="s">
        <v>3567</v>
      </c>
      <c r="M739" s="66" t="s">
        <v>4281</v>
      </c>
      <c r="N739" s="66" t="s">
        <v>3165</v>
      </c>
      <c r="O739" s="8" t="s">
        <v>5359</v>
      </c>
      <c r="P739" s="8" t="s">
        <v>40</v>
      </c>
      <c r="Q739" s="8">
        <v>1</v>
      </c>
      <c r="R739" s="8" t="s">
        <v>40</v>
      </c>
      <c r="S739" s="8" t="s">
        <v>40</v>
      </c>
      <c r="T739" s="8" t="s">
        <v>40</v>
      </c>
      <c r="U739" s="67">
        <v>0.19400000000000001</v>
      </c>
      <c r="V739" s="4">
        <v>1</v>
      </c>
      <c r="W739" s="4">
        <v>3429</v>
      </c>
      <c r="X739" s="67">
        <v>0</v>
      </c>
      <c r="Y739" s="67">
        <v>0</v>
      </c>
      <c r="Z739" s="4">
        <v>0</v>
      </c>
      <c r="AA739" s="4">
        <v>2603</v>
      </c>
      <c r="AB739" s="67">
        <v>0</v>
      </c>
      <c r="AC739" s="4">
        <v>-0.46276800000000001</v>
      </c>
      <c r="AD739" s="4">
        <v>0.27200000000000002</v>
      </c>
    </row>
    <row r="740" spans="1:30" x14ac:dyDescent="0.2">
      <c r="A740" s="8" t="s">
        <v>782</v>
      </c>
      <c r="B740" s="8">
        <v>5</v>
      </c>
      <c r="C740" s="8">
        <v>69337484</v>
      </c>
      <c r="D740" s="8">
        <v>69337484</v>
      </c>
      <c r="E740" s="8" t="s">
        <v>127</v>
      </c>
      <c r="F740" s="8" t="s">
        <v>3108</v>
      </c>
      <c r="G740" s="8" t="s">
        <v>3109</v>
      </c>
      <c r="H740" s="8" t="s">
        <v>102</v>
      </c>
      <c r="I740" s="66" t="s">
        <v>153</v>
      </c>
      <c r="J740" s="66" t="s">
        <v>40</v>
      </c>
      <c r="K740" s="66" t="s">
        <v>3465</v>
      </c>
      <c r="L740" s="66" t="s">
        <v>3792</v>
      </c>
      <c r="M740" s="66" t="s">
        <v>4557</v>
      </c>
      <c r="N740" s="66" t="s">
        <v>3914</v>
      </c>
      <c r="O740" s="8" t="s">
        <v>5208</v>
      </c>
      <c r="P740" s="8" t="s">
        <v>40</v>
      </c>
      <c r="Q740" s="8">
        <v>1</v>
      </c>
      <c r="R740" s="8" t="s">
        <v>40</v>
      </c>
      <c r="S740" s="8" t="s">
        <v>40</v>
      </c>
      <c r="T740" s="8" t="s">
        <v>40</v>
      </c>
      <c r="U740" s="67">
        <v>0</v>
      </c>
      <c r="V740" s="4">
        <v>0</v>
      </c>
      <c r="W740" s="4">
        <v>3429</v>
      </c>
      <c r="X740" s="67">
        <v>0</v>
      </c>
      <c r="Y740" s="67">
        <v>0.38800000000000001</v>
      </c>
      <c r="Z740" s="4">
        <v>1</v>
      </c>
      <c r="AA740" s="4">
        <v>2603</v>
      </c>
      <c r="AB740" s="67">
        <v>0</v>
      </c>
      <c r="AC740" s="4">
        <v>0.88411899999999999</v>
      </c>
      <c r="AD740" s="4">
        <v>9.9730000000000008</v>
      </c>
    </row>
    <row r="741" spans="1:30" x14ac:dyDescent="0.2">
      <c r="A741" s="8" t="s">
        <v>782</v>
      </c>
      <c r="B741" s="8">
        <v>5</v>
      </c>
      <c r="C741" s="8">
        <v>69337490</v>
      </c>
      <c r="D741" s="8">
        <v>69337490</v>
      </c>
      <c r="E741" s="8" t="s">
        <v>130</v>
      </c>
      <c r="F741" s="8" t="s">
        <v>3108</v>
      </c>
      <c r="G741" s="8" t="s">
        <v>3109</v>
      </c>
      <c r="H741" s="8" t="s">
        <v>102</v>
      </c>
      <c r="I741" s="66" t="s">
        <v>153</v>
      </c>
      <c r="J741" s="66" t="s">
        <v>40</v>
      </c>
      <c r="K741" s="66" t="s">
        <v>3460</v>
      </c>
      <c r="L741" s="66" t="s">
        <v>3505</v>
      </c>
      <c r="M741" s="66" t="s">
        <v>3649</v>
      </c>
      <c r="N741" s="66" t="s">
        <v>3236</v>
      </c>
      <c r="O741" s="8" t="s">
        <v>6003</v>
      </c>
      <c r="P741" s="8" t="s">
        <v>9490</v>
      </c>
      <c r="Q741" s="8">
        <v>1</v>
      </c>
      <c r="R741" s="8" t="s">
        <v>40</v>
      </c>
      <c r="S741" s="8" t="s">
        <v>40</v>
      </c>
      <c r="T741" s="8" t="s">
        <v>40</v>
      </c>
      <c r="U741" s="67">
        <v>0.23799999999999999</v>
      </c>
      <c r="V741" s="4">
        <v>2</v>
      </c>
      <c r="W741" s="4">
        <v>3429</v>
      </c>
      <c r="X741" s="67">
        <v>1E-3</v>
      </c>
      <c r="Y741" s="67">
        <v>0.17100000000000001</v>
      </c>
      <c r="Z741" s="4">
        <v>2</v>
      </c>
      <c r="AA741" s="4">
        <v>2603</v>
      </c>
      <c r="AB741" s="67">
        <v>1E-3</v>
      </c>
      <c r="AC741" s="4">
        <v>1.0731599999999999</v>
      </c>
      <c r="AD741" s="4">
        <v>11.07</v>
      </c>
    </row>
    <row r="742" spans="1:30" x14ac:dyDescent="0.2">
      <c r="A742" s="8" t="s">
        <v>782</v>
      </c>
      <c r="B742" s="8">
        <v>5</v>
      </c>
      <c r="C742" s="8">
        <v>69337536</v>
      </c>
      <c r="D742" s="8">
        <v>69337538</v>
      </c>
      <c r="E742" s="8" t="s">
        <v>3793</v>
      </c>
      <c r="F742" s="8" t="s">
        <v>80</v>
      </c>
      <c r="G742" s="8" t="s">
        <v>3469</v>
      </c>
      <c r="H742" s="8" t="s">
        <v>102</v>
      </c>
      <c r="I742" s="66" t="s">
        <v>153</v>
      </c>
      <c r="J742" s="66" t="s">
        <v>40</v>
      </c>
      <c r="K742" s="66" t="s">
        <v>9491</v>
      </c>
      <c r="L742" s="66" t="s">
        <v>9492</v>
      </c>
      <c r="M742" s="66" t="s">
        <v>9493</v>
      </c>
      <c r="N742" s="66" t="s">
        <v>9494</v>
      </c>
      <c r="O742" s="8" t="s">
        <v>9495</v>
      </c>
      <c r="P742" s="8" t="s">
        <v>40</v>
      </c>
      <c r="Q742" s="8">
        <v>1</v>
      </c>
      <c r="R742" s="8" t="s">
        <v>40</v>
      </c>
      <c r="S742" s="8" t="s">
        <v>40</v>
      </c>
      <c r="T742" s="8" t="s">
        <v>40</v>
      </c>
      <c r="U742" s="67">
        <v>0</v>
      </c>
      <c r="V742" s="4">
        <v>0</v>
      </c>
      <c r="W742" s="4">
        <v>3428</v>
      </c>
      <c r="X742" s="67">
        <v>0</v>
      </c>
      <c r="Y742" s="67">
        <v>0.46800000000000003</v>
      </c>
      <c r="Z742" s="4">
        <v>1</v>
      </c>
      <c r="AA742" s="4">
        <v>2603</v>
      </c>
      <c r="AB742" s="67">
        <v>0</v>
      </c>
      <c r="AC742" s="4">
        <v>4.0182190000000002</v>
      </c>
      <c r="AD742" s="4">
        <v>23.6</v>
      </c>
    </row>
    <row r="743" spans="1:30" x14ac:dyDescent="0.2">
      <c r="A743" s="8" t="s">
        <v>782</v>
      </c>
      <c r="B743" s="8">
        <v>5</v>
      </c>
      <c r="C743" s="8">
        <v>69337544</v>
      </c>
      <c r="D743" s="8">
        <v>69337544</v>
      </c>
      <c r="E743" s="8" t="s">
        <v>121</v>
      </c>
      <c r="F743" s="8" t="s">
        <v>3108</v>
      </c>
      <c r="G743" s="8" t="s">
        <v>3109</v>
      </c>
      <c r="H743" s="8" t="s">
        <v>102</v>
      </c>
      <c r="I743" s="66" t="s">
        <v>153</v>
      </c>
      <c r="J743" s="66" t="s">
        <v>40</v>
      </c>
      <c r="K743" s="66" t="s">
        <v>3633</v>
      </c>
      <c r="L743" s="66" t="s">
        <v>453</v>
      </c>
      <c r="M743" s="66" t="s">
        <v>3621</v>
      </c>
      <c r="N743" s="66" t="s">
        <v>3141</v>
      </c>
      <c r="O743" s="8" t="s">
        <v>3371</v>
      </c>
      <c r="P743" s="8" t="s">
        <v>40</v>
      </c>
      <c r="Q743" s="8">
        <v>1</v>
      </c>
      <c r="R743" s="8" t="s">
        <v>40</v>
      </c>
      <c r="S743" s="8" t="s">
        <v>40</v>
      </c>
      <c r="T743" s="8" t="s">
        <v>40</v>
      </c>
      <c r="U743" s="67">
        <v>0.23599999999999999</v>
      </c>
      <c r="V743" s="4">
        <v>1</v>
      </c>
      <c r="W743" s="4">
        <v>3428</v>
      </c>
      <c r="X743" s="67">
        <v>0</v>
      </c>
      <c r="Y743" s="67">
        <v>0</v>
      </c>
      <c r="Z743" s="4">
        <v>0</v>
      </c>
      <c r="AA743" s="4">
        <v>2603</v>
      </c>
      <c r="AB743" s="67">
        <v>0</v>
      </c>
      <c r="AC743" s="4">
        <v>1.113693</v>
      </c>
      <c r="AD743" s="4">
        <v>11.29</v>
      </c>
    </row>
    <row r="744" spans="1:30" x14ac:dyDescent="0.2">
      <c r="A744" s="8" t="s">
        <v>782</v>
      </c>
      <c r="B744" s="8">
        <v>5</v>
      </c>
      <c r="C744" s="8">
        <v>69337547</v>
      </c>
      <c r="D744" s="8">
        <v>69337547</v>
      </c>
      <c r="E744" s="8" t="s">
        <v>121</v>
      </c>
      <c r="F744" s="8" t="s">
        <v>3108</v>
      </c>
      <c r="G744" s="8" t="s">
        <v>3109</v>
      </c>
      <c r="H744" s="8" t="s">
        <v>102</v>
      </c>
      <c r="I744" s="66" t="s">
        <v>153</v>
      </c>
      <c r="J744" s="66" t="s">
        <v>40</v>
      </c>
      <c r="K744" s="66" t="s">
        <v>3450</v>
      </c>
      <c r="L744" s="66" t="s">
        <v>439</v>
      </c>
      <c r="M744" s="66" t="s">
        <v>440</v>
      </c>
      <c r="N744" s="66" t="s">
        <v>3219</v>
      </c>
      <c r="O744" s="8" t="s">
        <v>3275</v>
      </c>
      <c r="P744" s="8" t="s">
        <v>40</v>
      </c>
      <c r="Q744" s="8">
        <v>1</v>
      </c>
      <c r="R744" s="8" t="s">
        <v>40</v>
      </c>
      <c r="S744" s="8" t="s">
        <v>40</v>
      </c>
      <c r="T744" s="8" t="s">
        <v>40</v>
      </c>
      <c r="U744" s="67">
        <v>0.20699999999999999</v>
      </c>
      <c r="V744" s="4">
        <v>2</v>
      </c>
      <c r="W744" s="4">
        <v>3428</v>
      </c>
      <c r="X744" s="67">
        <v>1E-3</v>
      </c>
      <c r="Y744" s="67">
        <v>0.29199999999999998</v>
      </c>
      <c r="Z744" s="4">
        <v>1</v>
      </c>
      <c r="AA744" s="4">
        <v>2603</v>
      </c>
      <c r="AB744" s="67">
        <v>0</v>
      </c>
      <c r="AC744" s="4">
        <v>0.937639</v>
      </c>
      <c r="AD744" s="4">
        <v>10.3</v>
      </c>
    </row>
    <row r="745" spans="1:30" x14ac:dyDescent="0.2">
      <c r="A745" s="8" t="s">
        <v>782</v>
      </c>
      <c r="B745" s="8">
        <v>5</v>
      </c>
      <c r="C745" s="8">
        <v>70220935</v>
      </c>
      <c r="D745" s="8">
        <v>70220935</v>
      </c>
      <c r="E745" s="8" t="s">
        <v>127</v>
      </c>
      <c r="F745" s="8" t="s">
        <v>3108</v>
      </c>
      <c r="G745" s="8" t="s">
        <v>3109</v>
      </c>
      <c r="H745" s="8" t="s">
        <v>103</v>
      </c>
      <c r="I745" s="66" t="s">
        <v>9496</v>
      </c>
      <c r="J745" s="66" t="s">
        <v>40</v>
      </c>
      <c r="K745" s="66" t="s">
        <v>3653</v>
      </c>
      <c r="L745" s="66" t="s">
        <v>3703</v>
      </c>
      <c r="M745" s="66" t="s">
        <v>4326</v>
      </c>
      <c r="N745" s="66" t="s">
        <v>4666</v>
      </c>
      <c r="O745" s="8" t="s">
        <v>9497</v>
      </c>
      <c r="P745" s="8" t="s">
        <v>9498</v>
      </c>
      <c r="Q745" s="8">
        <v>1</v>
      </c>
      <c r="R745" s="8" t="s">
        <v>40</v>
      </c>
      <c r="S745" s="8" t="s">
        <v>40</v>
      </c>
      <c r="T745" s="8" t="s">
        <v>40</v>
      </c>
      <c r="U745" s="67">
        <v>0.316</v>
      </c>
      <c r="V745" s="4">
        <v>1</v>
      </c>
      <c r="W745" s="4">
        <v>3427</v>
      </c>
      <c r="X745" s="67">
        <v>0</v>
      </c>
      <c r="Y745" s="67">
        <v>0.30099999999999999</v>
      </c>
      <c r="Z745" s="4">
        <v>1</v>
      </c>
      <c r="AA745" s="4">
        <v>2600</v>
      </c>
      <c r="AB745" s="67">
        <v>0</v>
      </c>
      <c r="AC745" s="4">
        <v>4.6515050000000002</v>
      </c>
      <c r="AD745" s="4">
        <v>24.5</v>
      </c>
    </row>
    <row r="746" spans="1:30" x14ac:dyDescent="0.2">
      <c r="A746" s="8" t="s">
        <v>782</v>
      </c>
      <c r="B746" s="8">
        <v>5</v>
      </c>
      <c r="C746" s="8">
        <v>70220936</v>
      </c>
      <c r="D746" s="8">
        <v>70220936</v>
      </c>
      <c r="E746" s="8" t="s">
        <v>121</v>
      </c>
      <c r="F746" s="8" t="s">
        <v>3101</v>
      </c>
      <c r="G746" s="8" t="s">
        <v>3102</v>
      </c>
      <c r="H746" s="8" t="s">
        <v>103</v>
      </c>
      <c r="I746" s="66" t="s">
        <v>9496</v>
      </c>
      <c r="J746" s="66" t="s">
        <v>40</v>
      </c>
      <c r="K746" s="66" t="s">
        <v>3881</v>
      </c>
      <c r="L746" s="66" t="s">
        <v>529</v>
      </c>
      <c r="M746" s="66" t="s">
        <v>4326</v>
      </c>
      <c r="N746" s="66" t="s">
        <v>121</v>
      </c>
      <c r="O746" s="8" t="s">
        <v>3104</v>
      </c>
      <c r="P746" s="8" t="s">
        <v>40</v>
      </c>
      <c r="Q746" s="8">
        <v>1</v>
      </c>
      <c r="R746" s="8" t="s">
        <v>40</v>
      </c>
      <c r="S746" s="8" t="s">
        <v>40</v>
      </c>
      <c r="T746" s="8" t="s">
        <v>40</v>
      </c>
      <c r="U746" s="67">
        <v>0</v>
      </c>
      <c r="V746" s="4">
        <v>0</v>
      </c>
      <c r="W746" s="4">
        <v>3427</v>
      </c>
      <c r="X746" s="67">
        <v>0</v>
      </c>
      <c r="Y746" s="67">
        <v>0.223</v>
      </c>
      <c r="Z746" s="4">
        <v>1</v>
      </c>
      <c r="AA746" s="4">
        <v>2600</v>
      </c>
      <c r="AB746" s="67">
        <v>0</v>
      </c>
      <c r="AC746" s="4">
        <v>0.79471999999999998</v>
      </c>
      <c r="AD746" s="4">
        <v>9.4309999999999992</v>
      </c>
    </row>
    <row r="747" spans="1:30" x14ac:dyDescent="0.2">
      <c r="A747" s="8" t="s">
        <v>782</v>
      </c>
      <c r="B747" s="8">
        <v>5</v>
      </c>
      <c r="C747" s="8">
        <v>70220940</v>
      </c>
      <c r="D747" s="8">
        <v>70220940</v>
      </c>
      <c r="E747" s="8" t="s">
        <v>127</v>
      </c>
      <c r="F747" s="8" t="s">
        <v>3108</v>
      </c>
      <c r="G747" s="8" t="s">
        <v>3109</v>
      </c>
      <c r="H747" s="8" t="s">
        <v>103</v>
      </c>
      <c r="I747" s="66" t="s">
        <v>9496</v>
      </c>
      <c r="J747" s="66" t="s">
        <v>40</v>
      </c>
      <c r="K747" s="66" t="s">
        <v>4557</v>
      </c>
      <c r="L747" s="66" t="s">
        <v>3929</v>
      </c>
      <c r="M747" s="66" t="s">
        <v>3707</v>
      </c>
      <c r="N747" s="66" t="s">
        <v>4736</v>
      </c>
      <c r="O747" s="8" t="s">
        <v>5472</v>
      </c>
      <c r="P747" s="8" t="s">
        <v>40</v>
      </c>
      <c r="Q747" s="8">
        <v>1</v>
      </c>
      <c r="R747" s="8" t="s">
        <v>40</v>
      </c>
      <c r="S747" s="8" t="s">
        <v>40</v>
      </c>
      <c r="T747" s="8" t="s">
        <v>40</v>
      </c>
      <c r="U747" s="67">
        <v>0.28000000000000003</v>
      </c>
      <c r="V747" s="4">
        <v>3</v>
      </c>
      <c r="W747" s="4">
        <v>3427</v>
      </c>
      <c r="X747" s="67">
        <v>1E-3</v>
      </c>
      <c r="Y747" s="67">
        <v>0</v>
      </c>
      <c r="Z747" s="4">
        <v>0</v>
      </c>
      <c r="AA747" s="4">
        <v>2600</v>
      </c>
      <c r="AB747" s="67">
        <v>0</v>
      </c>
      <c r="AC747" s="4">
        <v>-1.194558</v>
      </c>
      <c r="AD747" s="4">
        <v>7.0000000000000001E-3</v>
      </c>
    </row>
    <row r="748" spans="1:30" x14ac:dyDescent="0.2">
      <c r="A748" s="8" t="s">
        <v>782</v>
      </c>
      <c r="B748" s="8">
        <v>5</v>
      </c>
      <c r="C748" s="8">
        <v>70220950</v>
      </c>
      <c r="D748" s="8">
        <v>70220951</v>
      </c>
      <c r="E748" s="8" t="s">
        <v>9499</v>
      </c>
      <c r="F748" s="8" t="s">
        <v>4800</v>
      </c>
      <c r="G748" s="8" t="s">
        <v>3109</v>
      </c>
      <c r="H748" s="8" t="s">
        <v>103</v>
      </c>
      <c r="I748" s="66" t="s">
        <v>9496</v>
      </c>
      <c r="J748" s="66" t="s">
        <v>40</v>
      </c>
      <c r="K748" s="66" t="s">
        <v>3631</v>
      </c>
      <c r="L748" s="66" t="s">
        <v>360</v>
      </c>
      <c r="M748" s="66" t="s">
        <v>3920</v>
      </c>
      <c r="N748" s="66" t="s">
        <v>9500</v>
      </c>
      <c r="O748" s="8" t="s">
        <v>9501</v>
      </c>
      <c r="P748" s="8" t="s">
        <v>40</v>
      </c>
      <c r="Q748" s="8">
        <v>1</v>
      </c>
      <c r="R748" s="8" t="s">
        <v>40</v>
      </c>
      <c r="S748" s="8" t="s">
        <v>40</v>
      </c>
      <c r="T748" s="8" t="s">
        <v>40</v>
      </c>
      <c r="U748" s="67">
        <v>0</v>
      </c>
      <c r="V748" s="4">
        <v>0</v>
      </c>
      <c r="W748" s="4">
        <v>3427</v>
      </c>
      <c r="X748" s="67">
        <v>0</v>
      </c>
      <c r="Y748" s="67">
        <v>0.21</v>
      </c>
      <c r="Z748" s="4">
        <v>3</v>
      </c>
      <c r="AA748" s="4">
        <v>2600</v>
      </c>
      <c r="AB748" s="67">
        <v>1E-3</v>
      </c>
      <c r="AC748" s="4">
        <v>0.79809300000000005</v>
      </c>
      <c r="AD748" s="4">
        <v>9.452</v>
      </c>
    </row>
    <row r="749" spans="1:30" x14ac:dyDescent="0.2">
      <c r="A749" s="8" t="s">
        <v>782</v>
      </c>
      <c r="B749" s="8">
        <v>5</v>
      </c>
      <c r="C749" s="8">
        <v>70220955</v>
      </c>
      <c r="D749" s="8">
        <v>70220955</v>
      </c>
      <c r="E749" s="8" t="s">
        <v>130</v>
      </c>
      <c r="F749" s="8" t="s">
        <v>3108</v>
      </c>
      <c r="G749" s="8" t="s">
        <v>3109</v>
      </c>
      <c r="H749" s="8" t="s">
        <v>103</v>
      </c>
      <c r="I749" s="66" t="s">
        <v>9496</v>
      </c>
      <c r="J749" s="66" t="s">
        <v>40</v>
      </c>
      <c r="K749" s="66" t="s">
        <v>3686</v>
      </c>
      <c r="L749" s="66" t="s">
        <v>4330</v>
      </c>
      <c r="M749" s="66" t="s">
        <v>4467</v>
      </c>
      <c r="N749" s="66" t="s">
        <v>6508</v>
      </c>
      <c r="O749" s="8" t="s">
        <v>9502</v>
      </c>
      <c r="P749" s="8" t="s">
        <v>40</v>
      </c>
      <c r="Q749" s="8">
        <v>1</v>
      </c>
      <c r="R749" s="8" t="s">
        <v>40</v>
      </c>
      <c r="S749" s="8" t="s">
        <v>40</v>
      </c>
      <c r="T749" s="8" t="s">
        <v>40</v>
      </c>
      <c r="U749" s="67">
        <v>0.28699999999999998</v>
      </c>
      <c r="V749" s="4">
        <v>1</v>
      </c>
      <c r="W749" s="4">
        <v>3427</v>
      </c>
      <c r="X749" s="67">
        <v>0</v>
      </c>
      <c r="Y749" s="67">
        <v>0.20799999999999999</v>
      </c>
      <c r="Z749" s="4">
        <v>1</v>
      </c>
      <c r="AA749" s="4">
        <v>2600</v>
      </c>
      <c r="AB749" s="67">
        <v>0</v>
      </c>
      <c r="AC749" s="4">
        <v>3.739662</v>
      </c>
      <c r="AD749" s="4">
        <v>23.3</v>
      </c>
    </row>
    <row r="750" spans="1:30" x14ac:dyDescent="0.2">
      <c r="A750" s="8" t="s">
        <v>782</v>
      </c>
      <c r="B750" s="8">
        <v>5</v>
      </c>
      <c r="C750" s="8">
        <v>70220958</v>
      </c>
      <c r="D750" s="8">
        <v>70220958</v>
      </c>
      <c r="E750" s="8" t="s">
        <v>121</v>
      </c>
      <c r="F750" s="8" t="s">
        <v>3108</v>
      </c>
      <c r="G750" s="8" t="s">
        <v>3109</v>
      </c>
      <c r="H750" s="8" t="s">
        <v>103</v>
      </c>
      <c r="I750" s="66" t="s">
        <v>9496</v>
      </c>
      <c r="J750" s="66" t="s">
        <v>40</v>
      </c>
      <c r="K750" s="66" t="s">
        <v>3628</v>
      </c>
      <c r="L750" s="66" t="s">
        <v>4305</v>
      </c>
      <c r="M750" s="66" t="s">
        <v>3929</v>
      </c>
      <c r="N750" s="66" t="s">
        <v>4011</v>
      </c>
      <c r="O750" s="8" t="s">
        <v>4480</v>
      </c>
      <c r="P750" s="8" t="s">
        <v>40</v>
      </c>
      <c r="Q750" s="8">
        <v>1</v>
      </c>
      <c r="R750" s="8" t="s">
        <v>40</v>
      </c>
      <c r="S750" s="8" t="s">
        <v>40</v>
      </c>
      <c r="T750" s="8" t="s">
        <v>40</v>
      </c>
      <c r="U750" s="67">
        <v>0.26400000000000001</v>
      </c>
      <c r="V750" s="4">
        <v>11</v>
      </c>
      <c r="W750" s="4">
        <v>3427</v>
      </c>
      <c r="X750" s="67">
        <v>3.0000000000000001E-3</v>
      </c>
      <c r="Y750" s="67">
        <v>0.246</v>
      </c>
      <c r="Z750" s="4">
        <v>8</v>
      </c>
      <c r="AA750" s="4">
        <v>2600</v>
      </c>
      <c r="AB750" s="67">
        <v>3.0000000000000001E-3</v>
      </c>
      <c r="AC750" s="4">
        <v>-0.18515599999999999</v>
      </c>
      <c r="AD750" s="4">
        <v>1.1779999999999999</v>
      </c>
    </row>
    <row r="751" spans="1:30" x14ac:dyDescent="0.2">
      <c r="A751" s="8" t="s">
        <v>782</v>
      </c>
      <c r="B751" s="8">
        <v>5</v>
      </c>
      <c r="C751" s="8">
        <v>70220960</v>
      </c>
      <c r="D751" s="8">
        <v>70220960</v>
      </c>
      <c r="E751" s="8" t="s">
        <v>127</v>
      </c>
      <c r="F751" s="8" t="s">
        <v>3101</v>
      </c>
      <c r="G751" s="8" t="s">
        <v>3102</v>
      </c>
      <c r="H751" s="8" t="s">
        <v>103</v>
      </c>
      <c r="I751" s="66" t="s">
        <v>9496</v>
      </c>
      <c r="J751" s="66" t="s">
        <v>40</v>
      </c>
      <c r="K751" s="66" t="s">
        <v>3621</v>
      </c>
      <c r="L751" s="66" t="s">
        <v>3958</v>
      </c>
      <c r="M751" s="66" t="s">
        <v>3929</v>
      </c>
      <c r="N751" s="66" t="s">
        <v>127</v>
      </c>
      <c r="O751" s="8" t="s">
        <v>3563</v>
      </c>
      <c r="P751" s="8" t="s">
        <v>40</v>
      </c>
      <c r="Q751" s="8">
        <v>1</v>
      </c>
      <c r="R751" s="8" t="s">
        <v>40</v>
      </c>
      <c r="S751" s="8" t="s">
        <v>40</v>
      </c>
      <c r="T751" s="8" t="s">
        <v>40</v>
      </c>
      <c r="U751" s="67">
        <v>0.14000000000000001</v>
      </c>
      <c r="V751" s="4">
        <v>1</v>
      </c>
      <c r="W751" s="4">
        <v>3427</v>
      </c>
      <c r="X751" s="67">
        <v>0</v>
      </c>
      <c r="Y751" s="67">
        <v>0.109</v>
      </c>
      <c r="Z751" s="4">
        <v>2</v>
      </c>
      <c r="AA751" s="4">
        <v>2600</v>
      </c>
      <c r="AB751" s="67">
        <v>1E-3</v>
      </c>
      <c r="AC751" s="4">
        <v>1.3666990000000001</v>
      </c>
      <c r="AD751" s="4">
        <v>12.62</v>
      </c>
    </row>
    <row r="752" spans="1:30" x14ac:dyDescent="0.2">
      <c r="A752" s="8" t="s">
        <v>782</v>
      </c>
      <c r="B752" s="8">
        <v>5</v>
      </c>
      <c r="C752" s="8">
        <v>70220967</v>
      </c>
      <c r="D752" s="8">
        <v>70220967</v>
      </c>
      <c r="E752" s="8" t="s">
        <v>130</v>
      </c>
      <c r="F752" s="8" t="s">
        <v>3108</v>
      </c>
      <c r="G752" s="8" t="s">
        <v>3109</v>
      </c>
      <c r="H752" s="8" t="s">
        <v>103</v>
      </c>
      <c r="I752" s="66" t="s">
        <v>9496</v>
      </c>
      <c r="J752" s="66" t="s">
        <v>40</v>
      </c>
      <c r="K752" s="66" t="s">
        <v>4751</v>
      </c>
      <c r="L752" s="66" t="s">
        <v>4457</v>
      </c>
      <c r="M752" s="66" t="s">
        <v>4464</v>
      </c>
      <c r="N752" s="66" t="s">
        <v>3334</v>
      </c>
      <c r="O752" s="8" t="s">
        <v>9503</v>
      </c>
      <c r="P752" s="8" t="s">
        <v>40</v>
      </c>
      <c r="Q752" s="8">
        <v>1</v>
      </c>
      <c r="R752" s="8" t="s">
        <v>40</v>
      </c>
      <c r="S752" s="8" t="s">
        <v>40</v>
      </c>
      <c r="T752" s="8" t="s">
        <v>40</v>
      </c>
      <c r="U752" s="67">
        <v>0.248</v>
      </c>
      <c r="V752" s="4">
        <v>1</v>
      </c>
      <c r="W752" s="4">
        <v>3427</v>
      </c>
      <c r="X752" s="67">
        <v>0</v>
      </c>
      <c r="Y752" s="67">
        <v>0</v>
      </c>
      <c r="Z752" s="4">
        <v>0</v>
      </c>
      <c r="AA752" s="4">
        <v>2600</v>
      </c>
      <c r="AB752" s="67">
        <v>0</v>
      </c>
      <c r="AC752" s="4">
        <v>0.23901500000000001</v>
      </c>
      <c r="AD752" s="4">
        <v>5.085</v>
      </c>
    </row>
    <row r="753" spans="1:30" x14ac:dyDescent="0.2">
      <c r="A753" s="8" t="s">
        <v>782</v>
      </c>
      <c r="B753" s="8">
        <v>5</v>
      </c>
      <c r="C753" s="8">
        <v>70220993</v>
      </c>
      <c r="D753" s="8">
        <v>70220993</v>
      </c>
      <c r="E753" s="8" t="s">
        <v>130</v>
      </c>
      <c r="F753" s="8" t="s">
        <v>3101</v>
      </c>
      <c r="G753" s="8" t="s">
        <v>3102</v>
      </c>
      <c r="H753" s="8" t="s">
        <v>103</v>
      </c>
      <c r="I753" s="66" t="s">
        <v>9496</v>
      </c>
      <c r="J753" s="66" t="s">
        <v>40</v>
      </c>
      <c r="K753" s="66" t="s">
        <v>3680</v>
      </c>
      <c r="L753" s="66" t="s">
        <v>4708</v>
      </c>
      <c r="M753" s="66" t="s">
        <v>360</v>
      </c>
      <c r="N753" s="66" t="s">
        <v>3188</v>
      </c>
      <c r="O753" s="8" t="s">
        <v>3497</v>
      </c>
      <c r="P753" s="8" t="s">
        <v>40</v>
      </c>
      <c r="Q753" s="8">
        <v>1</v>
      </c>
      <c r="R753" s="8" t="s">
        <v>40</v>
      </c>
      <c r="S753" s="8" t="s">
        <v>40</v>
      </c>
      <c r="T753" s="8" t="s">
        <v>40</v>
      </c>
      <c r="U753" s="67">
        <v>0</v>
      </c>
      <c r="V753" s="4">
        <v>0</v>
      </c>
      <c r="W753" s="4">
        <v>3427</v>
      </c>
      <c r="X753" s="67">
        <v>0</v>
      </c>
      <c r="Y753" s="67">
        <v>0.17499999999999999</v>
      </c>
      <c r="Z753" s="4">
        <v>1</v>
      </c>
      <c r="AA753" s="4">
        <v>2600</v>
      </c>
      <c r="AB753" s="67">
        <v>0</v>
      </c>
      <c r="AC753" s="4">
        <v>1.593356</v>
      </c>
      <c r="AD753" s="4">
        <v>13.81</v>
      </c>
    </row>
    <row r="754" spans="1:30" x14ac:dyDescent="0.2">
      <c r="A754" s="8" t="s">
        <v>782</v>
      </c>
      <c r="B754" s="8">
        <v>5</v>
      </c>
      <c r="C754" s="8">
        <v>70220998</v>
      </c>
      <c r="D754" s="8">
        <v>70220998</v>
      </c>
      <c r="E754" s="8" t="s">
        <v>121</v>
      </c>
      <c r="F754" s="8" t="s">
        <v>3108</v>
      </c>
      <c r="G754" s="8" t="s">
        <v>3109</v>
      </c>
      <c r="H754" s="8" t="s">
        <v>103</v>
      </c>
      <c r="I754" s="66" t="s">
        <v>9496</v>
      </c>
      <c r="J754" s="66" t="s">
        <v>40</v>
      </c>
      <c r="K754" s="66" t="s">
        <v>4653</v>
      </c>
      <c r="L754" s="66" t="s">
        <v>3663</v>
      </c>
      <c r="M754" s="66" t="s">
        <v>4588</v>
      </c>
      <c r="N754" s="66" t="s">
        <v>3171</v>
      </c>
      <c r="O754" s="8" t="s">
        <v>3172</v>
      </c>
      <c r="P754" s="8" t="s">
        <v>40</v>
      </c>
      <c r="Q754" s="8">
        <v>1</v>
      </c>
      <c r="R754" s="8" t="s">
        <v>40</v>
      </c>
      <c r="S754" s="8" t="s">
        <v>40</v>
      </c>
      <c r="T754" s="8" t="s">
        <v>40</v>
      </c>
      <c r="U754" s="67">
        <v>0.44700000000000001</v>
      </c>
      <c r="V754" s="4">
        <v>1</v>
      </c>
      <c r="W754" s="4">
        <v>3427</v>
      </c>
      <c r="X754" s="67">
        <v>0</v>
      </c>
      <c r="Y754" s="67">
        <v>0</v>
      </c>
      <c r="Z754" s="4">
        <v>0</v>
      </c>
      <c r="AA754" s="4">
        <v>2600</v>
      </c>
      <c r="AB754" s="67">
        <v>0</v>
      </c>
      <c r="AC754" s="4">
        <v>5.2629010000000003</v>
      </c>
      <c r="AD754" s="4">
        <v>25.7</v>
      </c>
    </row>
    <row r="755" spans="1:30" x14ac:dyDescent="0.2">
      <c r="A755" s="8" t="s">
        <v>782</v>
      </c>
      <c r="B755" s="8">
        <v>5</v>
      </c>
      <c r="C755" s="8">
        <v>70221007</v>
      </c>
      <c r="D755" s="8">
        <v>70221007</v>
      </c>
      <c r="E755" s="8" t="s">
        <v>121</v>
      </c>
      <c r="F755" s="8" t="s">
        <v>3108</v>
      </c>
      <c r="G755" s="8" t="s">
        <v>3109</v>
      </c>
      <c r="H755" s="8" t="s">
        <v>103</v>
      </c>
      <c r="I755" s="66" t="s">
        <v>9496</v>
      </c>
      <c r="J755" s="66" t="s">
        <v>40</v>
      </c>
      <c r="K755" s="66" t="s">
        <v>3964</v>
      </c>
      <c r="L755" s="66" t="s">
        <v>4564</v>
      </c>
      <c r="M755" s="66" t="s">
        <v>4307</v>
      </c>
      <c r="N755" s="66" t="s">
        <v>3423</v>
      </c>
      <c r="O755" s="8" t="s">
        <v>3424</v>
      </c>
      <c r="P755" s="8" t="s">
        <v>40</v>
      </c>
      <c r="Q755" s="8">
        <v>1</v>
      </c>
      <c r="R755" s="8" t="s">
        <v>40</v>
      </c>
      <c r="S755" s="8" t="s">
        <v>40</v>
      </c>
      <c r="T755" s="8" t="s">
        <v>40</v>
      </c>
      <c r="U755" s="67">
        <v>0.252</v>
      </c>
      <c r="V755" s="4">
        <v>11</v>
      </c>
      <c r="W755" s="4">
        <v>3427</v>
      </c>
      <c r="X755" s="67">
        <v>3.0000000000000001E-3</v>
      </c>
      <c r="Y755" s="67">
        <v>0.27200000000000002</v>
      </c>
      <c r="Z755" s="4">
        <v>17</v>
      </c>
      <c r="AA755" s="4">
        <v>2600</v>
      </c>
      <c r="AB755" s="67">
        <v>7.0000000000000001E-3</v>
      </c>
      <c r="AC755" s="4">
        <v>5.3834989999999996</v>
      </c>
      <c r="AD755" s="4">
        <v>25.9</v>
      </c>
    </row>
    <row r="756" spans="1:30" x14ac:dyDescent="0.2">
      <c r="A756" s="8" t="s">
        <v>782</v>
      </c>
      <c r="B756" s="8">
        <v>5</v>
      </c>
      <c r="C756" s="8">
        <v>70234668</v>
      </c>
      <c r="D756" s="8">
        <v>70234668</v>
      </c>
      <c r="E756" s="8" t="s">
        <v>130</v>
      </c>
      <c r="F756" s="8" t="s">
        <v>3101</v>
      </c>
      <c r="G756" s="8" t="s">
        <v>3102</v>
      </c>
      <c r="H756" s="8" t="s">
        <v>103</v>
      </c>
      <c r="I756" s="66" t="s">
        <v>378</v>
      </c>
      <c r="J756" s="66" t="s">
        <v>40</v>
      </c>
      <c r="K756" s="66" t="s">
        <v>426</v>
      </c>
      <c r="L756" s="66" t="s">
        <v>4557</v>
      </c>
      <c r="M756" s="66" t="s">
        <v>4305</v>
      </c>
      <c r="N756" s="66" t="s">
        <v>3107</v>
      </c>
      <c r="O756" s="8" t="s">
        <v>3719</v>
      </c>
      <c r="P756" s="8" t="s">
        <v>9504</v>
      </c>
      <c r="Q756" s="8">
        <v>1</v>
      </c>
      <c r="R756" s="8">
        <v>8.4324924170000006</v>
      </c>
      <c r="S756" s="8">
        <v>0.54298575800000004</v>
      </c>
      <c r="T756" s="8">
        <v>8.9754781749999992</v>
      </c>
      <c r="U756" s="67">
        <v>0.27100000000000002</v>
      </c>
      <c r="V756" s="4">
        <v>734</v>
      </c>
      <c r="W756" s="4">
        <v>3431</v>
      </c>
      <c r="X756" s="67">
        <v>0.214</v>
      </c>
      <c r="Y756" s="67">
        <v>0.27300000000000002</v>
      </c>
      <c r="Z756" s="4">
        <v>520</v>
      </c>
      <c r="AA756" s="4">
        <v>2603</v>
      </c>
      <c r="AB756" s="67">
        <v>0.2</v>
      </c>
      <c r="AC756" s="4">
        <v>1.945829</v>
      </c>
      <c r="AD756" s="4">
        <v>15.87</v>
      </c>
    </row>
    <row r="757" spans="1:30" x14ac:dyDescent="0.2">
      <c r="A757" s="8" t="s">
        <v>782</v>
      </c>
      <c r="B757" s="8">
        <v>5</v>
      </c>
      <c r="C757" s="8">
        <v>70234669</v>
      </c>
      <c r="D757" s="8">
        <v>70234669</v>
      </c>
      <c r="E757" s="8" t="s">
        <v>121</v>
      </c>
      <c r="F757" s="8" t="s">
        <v>3108</v>
      </c>
      <c r="G757" s="8" t="s">
        <v>3109</v>
      </c>
      <c r="H757" s="8" t="s">
        <v>103</v>
      </c>
      <c r="I757" s="66" t="s">
        <v>378</v>
      </c>
      <c r="J757" s="66" t="s">
        <v>40</v>
      </c>
      <c r="K757" s="66" t="s">
        <v>3923</v>
      </c>
      <c r="L757" s="66" t="s">
        <v>3879</v>
      </c>
      <c r="M757" s="66" t="s">
        <v>3952</v>
      </c>
      <c r="N757" s="66" t="s">
        <v>3219</v>
      </c>
      <c r="O757" s="8" t="s">
        <v>3220</v>
      </c>
      <c r="P757" s="8" t="s">
        <v>40</v>
      </c>
      <c r="Q757" s="8">
        <v>1</v>
      </c>
      <c r="R757" s="8" t="s">
        <v>40</v>
      </c>
      <c r="S757" s="8" t="s">
        <v>40</v>
      </c>
      <c r="T757" s="8" t="s">
        <v>40</v>
      </c>
      <c r="U757" s="67">
        <v>0</v>
      </c>
      <c r="V757" s="4">
        <v>0</v>
      </c>
      <c r="W757" s="4">
        <v>3431</v>
      </c>
      <c r="X757" s="67">
        <v>0</v>
      </c>
      <c r="Y757" s="67">
        <v>0.32900000000000001</v>
      </c>
      <c r="Z757" s="4">
        <v>1</v>
      </c>
      <c r="AA757" s="4">
        <v>2603</v>
      </c>
      <c r="AB757" s="67">
        <v>0</v>
      </c>
      <c r="AC757" s="4">
        <v>3.7610329999999998</v>
      </c>
      <c r="AD757" s="4">
        <v>23.3</v>
      </c>
    </row>
    <row r="758" spans="1:30" x14ac:dyDescent="0.2">
      <c r="A758" s="8" t="s">
        <v>782</v>
      </c>
      <c r="B758" s="8">
        <v>5</v>
      </c>
      <c r="C758" s="8">
        <v>70237246</v>
      </c>
      <c r="D758" s="8">
        <v>70237246</v>
      </c>
      <c r="E758" s="8" t="s">
        <v>127</v>
      </c>
      <c r="F758" s="8" t="s">
        <v>3108</v>
      </c>
      <c r="G758" s="8" t="s">
        <v>3109</v>
      </c>
      <c r="H758" s="8" t="s">
        <v>103</v>
      </c>
      <c r="I758" s="66" t="s">
        <v>9355</v>
      </c>
      <c r="J758" s="66" t="s">
        <v>40</v>
      </c>
      <c r="K758" s="66" t="s">
        <v>5972</v>
      </c>
      <c r="L758" s="66" t="s">
        <v>3834</v>
      </c>
      <c r="M758" s="66" t="s">
        <v>3886</v>
      </c>
      <c r="N758" s="66" t="s">
        <v>3914</v>
      </c>
      <c r="O758" s="8" t="s">
        <v>5208</v>
      </c>
      <c r="P758" s="8" t="s">
        <v>40</v>
      </c>
      <c r="Q758" s="8">
        <v>1</v>
      </c>
      <c r="R758" s="8" t="s">
        <v>40</v>
      </c>
      <c r="S758" s="8" t="s">
        <v>40</v>
      </c>
      <c r="T758" s="8" t="s">
        <v>40</v>
      </c>
      <c r="U758" s="67">
        <v>0</v>
      </c>
      <c r="V758" s="4">
        <v>0</v>
      </c>
      <c r="W758" s="4">
        <v>3428</v>
      </c>
      <c r="X758" s="67">
        <v>0</v>
      </c>
      <c r="Y758" s="67">
        <v>0.316</v>
      </c>
      <c r="Z758" s="4">
        <v>2</v>
      </c>
      <c r="AA758" s="4">
        <v>2602</v>
      </c>
      <c r="AB758" s="67">
        <v>1E-3</v>
      </c>
      <c r="AC758" s="4">
        <v>0.28693999999999997</v>
      </c>
      <c r="AD758" s="4">
        <v>5.5659999999999998</v>
      </c>
    </row>
    <row r="759" spans="1:30" x14ac:dyDescent="0.2">
      <c r="A759" s="8" t="s">
        <v>782</v>
      </c>
      <c r="B759" s="8">
        <v>5</v>
      </c>
      <c r="C759" s="8">
        <v>70237251</v>
      </c>
      <c r="D759" s="8">
        <v>70237251</v>
      </c>
      <c r="E759" s="8" t="s">
        <v>121</v>
      </c>
      <c r="F759" s="8" t="s">
        <v>3101</v>
      </c>
      <c r="G759" s="8" t="s">
        <v>3102</v>
      </c>
      <c r="H759" s="8" t="s">
        <v>103</v>
      </c>
      <c r="I759" s="66" t="s">
        <v>9355</v>
      </c>
      <c r="J759" s="66" t="s">
        <v>40</v>
      </c>
      <c r="K759" s="66" t="s">
        <v>3996</v>
      </c>
      <c r="L759" s="66" t="s">
        <v>4405</v>
      </c>
      <c r="M759" s="66" t="s">
        <v>4708</v>
      </c>
      <c r="N759" s="66" t="s">
        <v>3107</v>
      </c>
      <c r="O759" s="8" t="s">
        <v>3989</v>
      </c>
      <c r="P759" s="8" t="s">
        <v>40</v>
      </c>
      <c r="Q759" s="8">
        <v>1</v>
      </c>
      <c r="R759" s="8" t="s">
        <v>40</v>
      </c>
      <c r="S759" s="8" t="s">
        <v>40</v>
      </c>
      <c r="T759" s="8" t="s">
        <v>40</v>
      </c>
      <c r="U759" s="67">
        <v>0.252</v>
      </c>
      <c r="V759" s="4">
        <v>1</v>
      </c>
      <c r="W759" s="4">
        <v>3428</v>
      </c>
      <c r="X759" s="67">
        <v>0</v>
      </c>
      <c r="Y759" s="67">
        <v>0</v>
      </c>
      <c r="Z759" s="4">
        <v>0</v>
      </c>
      <c r="AA759" s="4">
        <v>2602</v>
      </c>
      <c r="AB759" s="67">
        <v>0</v>
      </c>
      <c r="AC759" s="4">
        <v>1.752853</v>
      </c>
      <c r="AD759" s="4">
        <v>14.71</v>
      </c>
    </row>
    <row r="760" spans="1:30" x14ac:dyDescent="0.2">
      <c r="A760" s="8" t="s">
        <v>782</v>
      </c>
      <c r="B760" s="8">
        <v>5</v>
      </c>
      <c r="C760" s="8">
        <v>70237296</v>
      </c>
      <c r="D760" s="8">
        <v>70237296</v>
      </c>
      <c r="E760" s="8" t="s">
        <v>123</v>
      </c>
      <c r="F760" s="8" t="s">
        <v>3101</v>
      </c>
      <c r="G760" s="8" t="s">
        <v>3102</v>
      </c>
      <c r="H760" s="8" t="s">
        <v>103</v>
      </c>
      <c r="I760" s="66" t="s">
        <v>9355</v>
      </c>
      <c r="J760" s="66" t="s">
        <v>40</v>
      </c>
      <c r="K760" s="66" t="s">
        <v>5162</v>
      </c>
      <c r="L760" s="66" t="s">
        <v>4126</v>
      </c>
      <c r="M760" s="66" t="s">
        <v>3936</v>
      </c>
      <c r="N760" s="66" t="s">
        <v>3196</v>
      </c>
      <c r="O760" s="8" t="s">
        <v>3197</v>
      </c>
      <c r="P760" s="8" t="s">
        <v>40</v>
      </c>
      <c r="Q760" s="8">
        <v>1</v>
      </c>
      <c r="R760" s="8" t="s">
        <v>40</v>
      </c>
      <c r="S760" s="8" t="s">
        <v>40</v>
      </c>
      <c r="T760" s="8" t="s">
        <v>40</v>
      </c>
      <c r="U760" s="67">
        <v>0.35199999999999998</v>
      </c>
      <c r="V760" s="4">
        <v>2</v>
      </c>
      <c r="W760" s="4">
        <v>3432</v>
      </c>
      <c r="X760" s="67">
        <v>1E-3</v>
      </c>
      <c r="Y760" s="67">
        <v>0.28599999999999998</v>
      </c>
      <c r="Z760" s="4">
        <v>1</v>
      </c>
      <c r="AA760" s="4">
        <v>2606</v>
      </c>
      <c r="AB760" s="67">
        <v>0</v>
      </c>
      <c r="AC760" s="4">
        <v>0.57522799999999996</v>
      </c>
      <c r="AD760" s="4">
        <v>7.9829999999999997</v>
      </c>
    </row>
    <row r="761" spans="1:30" x14ac:dyDescent="0.2">
      <c r="A761" s="8" t="s">
        <v>782</v>
      </c>
      <c r="B761" s="8">
        <v>5</v>
      </c>
      <c r="C761" s="8">
        <v>70237304</v>
      </c>
      <c r="D761" s="8">
        <v>70237304</v>
      </c>
      <c r="E761" s="8" t="s">
        <v>130</v>
      </c>
      <c r="F761" s="8" t="s">
        <v>3108</v>
      </c>
      <c r="G761" s="8" t="s">
        <v>3109</v>
      </c>
      <c r="H761" s="8" t="s">
        <v>103</v>
      </c>
      <c r="I761" s="66" t="s">
        <v>9355</v>
      </c>
      <c r="J761" s="66" t="s">
        <v>40</v>
      </c>
      <c r="K761" s="66" t="s">
        <v>931</v>
      </c>
      <c r="L761" s="66" t="s">
        <v>3507</v>
      </c>
      <c r="M761" s="66" t="s">
        <v>4010</v>
      </c>
      <c r="N761" s="66" t="s">
        <v>9505</v>
      </c>
      <c r="O761" s="8" t="s">
        <v>9506</v>
      </c>
      <c r="P761" s="8" t="s">
        <v>40</v>
      </c>
      <c r="Q761" s="8">
        <v>1</v>
      </c>
      <c r="R761" s="8" t="s">
        <v>40</v>
      </c>
      <c r="S761" s="8" t="s">
        <v>40</v>
      </c>
      <c r="T761" s="8" t="s">
        <v>40</v>
      </c>
      <c r="U761" s="67">
        <v>0.247</v>
      </c>
      <c r="V761" s="4">
        <v>1</v>
      </c>
      <c r="W761" s="4">
        <v>3432</v>
      </c>
      <c r="X761" s="67">
        <v>0</v>
      </c>
      <c r="Y761" s="67">
        <v>0.27900000000000003</v>
      </c>
      <c r="Z761" s="4">
        <v>1</v>
      </c>
      <c r="AA761" s="4">
        <v>2606</v>
      </c>
      <c r="AB761" s="67">
        <v>0</v>
      </c>
      <c r="AC761" s="4">
        <v>5.5919930000000004</v>
      </c>
      <c r="AD761" s="4">
        <v>26.5</v>
      </c>
    </row>
    <row r="762" spans="1:30" x14ac:dyDescent="0.2">
      <c r="A762" s="8" t="s">
        <v>782</v>
      </c>
      <c r="B762" s="8">
        <v>5</v>
      </c>
      <c r="C762" s="8">
        <v>70238189</v>
      </c>
      <c r="D762" s="8">
        <v>70238189</v>
      </c>
      <c r="E762" s="8" t="s">
        <v>123</v>
      </c>
      <c r="F762" s="8" t="s">
        <v>3108</v>
      </c>
      <c r="G762" s="8" t="s">
        <v>3109</v>
      </c>
      <c r="H762" s="8" t="s">
        <v>103</v>
      </c>
      <c r="I762" s="66" t="s">
        <v>9371</v>
      </c>
      <c r="J762" s="66" t="s">
        <v>40</v>
      </c>
      <c r="K762" s="66" t="s">
        <v>4191</v>
      </c>
      <c r="L762" s="66" t="s">
        <v>4271</v>
      </c>
      <c r="M762" s="66" t="s">
        <v>4251</v>
      </c>
      <c r="N762" s="66" t="s">
        <v>5997</v>
      </c>
      <c r="O762" s="8" t="s">
        <v>9507</v>
      </c>
      <c r="P762" s="8" t="s">
        <v>40</v>
      </c>
      <c r="Q762" s="8">
        <v>1</v>
      </c>
      <c r="R762" s="8" t="s">
        <v>40</v>
      </c>
      <c r="S762" s="8" t="s">
        <v>40</v>
      </c>
      <c r="T762" s="8" t="s">
        <v>40</v>
      </c>
      <c r="U762" s="67">
        <v>0.253</v>
      </c>
      <c r="V762" s="4">
        <v>2</v>
      </c>
      <c r="W762" s="4">
        <v>3427</v>
      </c>
      <c r="X762" s="67">
        <v>1E-3</v>
      </c>
      <c r="Y762" s="67">
        <v>0.215</v>
      </c>
      <c r="Z762" s="4">
        <v>2</v>
      </c>
      <c r="AA762" s="4">
        <v>2599</v>
      </c>
      <c r="AB762" s="67">
        <v>1E-3</v>
      </c>
      <c r="AC762" s="4">
        <v>4.1893130000000003</v>
      </c>
      <c r="AD762" s="4">
        <v>23.8</v>
      </c>
    </row>
    <row r="763" spans="1:30" x14ac:dyDescent="0.2">
      <c r="A763" s="8" t="s">
        <v>782</v>
      </c>
      <c r="B763" s="8">
        <v>5</v>
      </c>
      <c r="C763" s="8">
        <v>70238202</v>
      </c>
      <c r="D763" s="8">
        <v>70238202</v>
      </c>
      <c r="E763" s="8" t="s">
        <v>127</v>
      </c>
      <c r="F763" s="8" t="s">
        <v>3101</v>
      </c>
      <c r="G763" s="8" t="s">
        <v>3102</v>
      </c>
      <c r="H763" s="8" t="s">
        <v>103</v>
      </c>
      <c r="I763" s="66" t="s">
        <v>9371</v>
      </c>
      <c r="J763" s="66" t="s">
        <v>40</v>
      </c>
      <c r="K763" s="66" t="s">
        <v>4239</v>
      </c>
      <c r="L763" s="66" t="s">
        <v>4481</v>
      </c>
      <c r="M763" s="66" t="s">
        <v>3965</v>
      </c>
      <c r="N763" s="66" t="s">
        <v>3229</v>
      </c>
      <c r="O763" s="8" t="s">
        <v>3230</v>
      </c>
      <c r="P763" s="8" t="s">
        <v>40</v>
      </c>
      <c r="Q763" s="8">
        <v>1</v>
      </c>
      <c r="R763" s="8" t="s">
        <v>40</v>
      </c>
      <c r="S763" s="8" t="s">
        <v>40</v>
      </c>
      <c r="T763" s="8" t="s">
        <v>40</v>
      </c>
      <c r="U763" s="67">
        <v>0.20799999999999999</v>
      </c>
      <c r="V763" s="4">
        <v>2</v>
      </c>
      <c r="W763" s="4">
        <v>3427</v>
      </c>
      <c r="X763" s="67">
        <v>1E-3</v>
      </c>
      <c r="Y763" s="67">
        <v>0.29299999999999998</v>
      </c>
      <c r="Z763" s="4">
        <v>2</v>
      </c>
      <c r="AA763" s="4">
        <v>2599</v>
      </c>
      <c r="AB763" s="67">
        <v>1E-3</v>
      </c>
      <c r="AC763" s="4">
        <v>-3.4307999999999998E-2</v>
      </c>
      <c r="AD763" s="4">
        <v>2.2690000000000001</v>
      </c>
    </row>
    <row r="764" spans="1:30" x14ac:dyDescent="0.2">
      <c r="A764" s="8" t="s">
        <v>782</v>
      </c>
      <c r="B764" s="8">
        <v>5</v>
      </c>
      <c r="C764" s="8">
        <v>70238226</v>
      </c>
      <c r="D764" s="8">
        <v>70238228</v>
      </c>
      <c r="E764" s="8" t="s">
        <v>3701</v>
      </c>
      <c r="F764" s="8" t="s">
        <v>80</v>
      </c>
      <c r="G764" s="8" t="s">
        <v>3469</v>
      </c>
      <c r="H764" s="8" t="s">
        <v>103</v>
      </c>
      <c r="I764" s="66" t="s">
        <v>9371</v>
      </c>
      <c r="J764" s="66" t="s">
        <v>40</v>
      </c>
      <c r="K764" s="66" t="s">
        <v>6208</v>
      </c>
      <c r="L764" s="66" t="s">
        <v>9508</v>
      </c>
      <c r="M764" s="66" t="s">
        <v>932</v>
      </c>
      <c r="N764" s="66" t="s">
        <v>4532</v>
      </c>
      <c r="O764" s="8" t="s">
        <v>9509</v>
      </c>
      <c r="P764" s="8" t="s">
        <v>40</v>
      </c>
      <c r="Q764" s="8">
        <v>1</v>
      </c>
      <c r="R764" s="8" t="s">
        <v>40</v>
      </c>
      <c r="S764" s="8" t="s">
        <v>40</v>
      </c>
      <c r="T764" s="8" t="s">
        <v>40</v>
      </c>
      <c r="U764" s="67">
        <v>0.188</v>
      </c>
      <c r="V764" s="4">
        <v>2</v>
      </c>
      <c r="W764" s="4">
        <v>3430</v>
      </c>
      <c r="X764" s="67">
        <v>1E-3</v>
      </c>
      <c r="Y764" s="67">
        <v>0.21099999999999999</v>
      </c>
      <c r="Z764" s="4">
        <v>2</v>
      </c>
      <c r="AA764" s="4">
        <v>2603</v>
      </c>
      <c r="AB764" s="67">
        <v>1E-3</v>
      </c>
      <c r="AC764" s="4">
        <v>6.1282639999999997</v>
      </c>
      <c r="AD764" s="4">
        <v>28.4</v>
      </c>
    </row>
    <row r="765" spans="1:30" x14ac:dyDescent="0.2">
      <c r="A765" s="8" t="s">
        <v>782</v>
      </c>
      <c r="B765" s="8">
        <v>5</v>
      </c>
      <c r="C765" s="8">
        <v>70238263</v>
      </c>
      <c r="D765" s="8">
        <v>70238263</v>
      </c>
      <c r="E765" s="8" t="s">
        <v>127</v>
      </c>
      <c r="F765" s="8" t="s">
        <v>3108</v>
      </c>
      <c r="G765" s="8" t="s">
        <v>3109</v>
      </c>
      <c r="H765" s="8" t="s">
        <v>103</v>
      </c>
      <c r="I765" s="66" t="s">
        <v>9371</v>
      </c>
      <c r="J765" s="66" t="s">
        <v>40</v>
      </c>
      <c r="K765" s="66" t="s">
        <v>4652</v>
      </c>
      <c r="L765" s="66" t="s">
        <v>4191</v>
      </c>
      <c r="M765" s="66" t="s">
        <v>4299</v>
      </c>
      <c r="N765" s="66" t="s">
        <v>3341</v>
      </c>
      <c r="O765" s="8" t="s">
        <v>9510</v>
      </c>
      <c r="P765" s="8" t="s">
        <v>40</v>
      </c>
      <c r="Q765" s="8">
        <v>1</v>
      </c>
      <c r="R765" s="8" t="s">
        <v>40</v>
      </c>
      <c r="S765" s="8" t="s">
        <v>40</v>
      </c>
      <c r="T765" s="8" t="s">
        <v>40</v>
      </c>
      <c r="U765" s="67">
        <v>0</v>
      </c>
      <c r="V765" s="4">
        <v>0</v>
      </c>
      <c r="W765" s="4">
        <v>3430</v>
      </c>
      <c r="X765" s="67">
        <v>0</v>
      </c>
      <c r="Y765" s="67">
        <v>0.26500000000000001</v>
      </c>
      <c r="Z765" s="4">
        <v>1</v>
      </c>
      <c r="AA765" s="4">
        <v>2603</v>
      </c>
      <c r="AB765" s="67">
        <v>0</v>
      </c>
      <c r="AC765" s="4">
        <v>0.70446399999999998</v>
      </c>
      <c r="AD765" s="4">
        <v>8.8559999999999999</v>
      </c>
    </row>
    <row r="766" spans="1:30" x14ac:dyDescent="0.2">
      <c r="A766" s="8" t="s">
        <v>782</v>
      </c>
      <c r="B766" s="8">
        <v>5</v>
      </c>
      <c r="C766" s="8">
        <v>70238276</v>
      </c>
      <c r="D766" s="8">
        <v>70238276</v>
      </c>
      <c r="E766" s="8" t="s">
        <v>121</v>
      </c>
      <c r="F766" s="8" t="s">
        <v>3108</v>
      </c>
      <c r="G766" s="8" t="s">
        <v>3109</v>
      </c>
      <c r="H766" s="8" t="s">
        <v>103</v>
      </c>
      <c r="I766" s="66" t="s">
        <v>9371</v>
      </c>
      <c r="J766" s="66" t="s">
        <v>40</v>
      </c>
      <c r="K766" s="66" t="s">
        <v>3460</v>
      </c>
      <c r="L766" s="66" t="s">
        <v>4239</v>
      </c>
      <c r="M766" s="66" t="s">
        <v>5726</v>
      </c>
      <c r="N766" s="66" t="s">
        <v>4056</v>
      </c>
      <c r="O766" s="8" t="s">
        <v>4057</v>
      </c>
      <c r="P766" s="8" t="s">
        <v>40</v>
      </c>
      <c r="Q766" s="8">
        <v>1</v>
      </c>
      <c r="R766" s="8" t="s">
        <v>40</v>
      </c>
      <c r="S766" s="8" t="s">
        <v>40</v>
      </c>
      <c r="T766" s="8" t="s">
        <v>40</v>
      </c>
      <c r="U766" s="67">
        <v>0.249</v>
      </c>
      <c r="V766" s="4">
        <v>1</v>
      </c>
      <c r="W766" s="4">
        <v>3428</v>
      </c>
      <c r="X766" s="67">
        <v>0</v>
      </c>
      <c r="Y766" s="67">
        <v>0</v>
      </c>
      <c r="Z766" s="4">
        <v>0</v>
      </c>
      <c r="AA766" s="4">
        <v>2600</v>
      </c>
      <c r="AB766" s="67">
        <v>0</v>
      </c>
      <c r="AC766" s="4">
        <v>5.5766039999999997</v>
      </c>
      <c r="AD766" s="4">
        <v>26.4</v>
      </c>
    </row>
    <row r="767" spans="1:30" x14ac:dyDescent="0.2">
      <c r="A767" s="8" t="s">
        <v>782</v>
      </c>
      <c r="B767" s="8">
        <v>5</v>
      </c>
      <c r="C767" s="8">
        <v>70238329</v>
      </c>
      <c r="D767" s="8">
        <v>70238329</v>
      </c>
      <c r="E767" s="8" t="s">
        <v>121</v>
      </c>
      <c r="F767" s="8" t="s">
        <v>3108</v>
      </c>
      <c r="G767" s="8" t="s">
        <v>3109</v>
      </c>
      <c r="H767" s="8" t="s">
        <v>103</v>
      </c>
      <c r="I767" s="66" t="s">
        <v>9371</v>
      </c>
      <c r="J767" s="66" t="s">
        <v>40</v>
      </c>
      <c r="K767" s="66" t="s">
        <v>3637</v>
      </c>
      <c r="L767" s="66" t="s">
        <v>5854</v>
      </c>
      <c r="M767" s="66" t="s">
        <v>3890</v>
      </c>
      <c r="N767" s="66" t="s">
        <v>3219</v>
      </c>
      <c r="O767" s="8" t="s">
        <v>3220</v>
      </c>
      <c r="P767" s="8" t="s">
        <v>40</v>
      </c>
      <c r="Q767" s="8">
        <v>1</v>
      </c>
      <c r="R767" s="8" t="s">
        <v>40</v>
      </c>
      <c r="S767" s="8" t="s">
        <v>40</v>
      </c>
      <c r="T767" s="8" t="s">
        <v>40</v>
      </c>
      <c r="U767" s="67">
        <v>0.38700000000000001</v>
      </c>
      <c r="V767" s="4">
        <v>1</v>
      </c>
      <c r="W767" s="4">
        <v>3428</v>
      </c>
      <c r="X767" s="67">
        <v>0</v>
      </c>
      <c r="Y767" s="67">
        <v>0.35399999999999998</v>
      </c>
      <c r="Z767" s="4">
        <v>1</v>
      </c>
      <c r="AA767" s="4">
        <v>2602</v>
      </c>
      <c r="AB767" s="67">
        <v>0</v>
      </c>
      <c r="AC767" s="4">
        <v>5.2121529999999998</v>
      </c>
      <c r="AD767" s="4">
        <v>25.6</v>
      </c>
    </row>
    <row r="768" spans="1:30" x14ac:dyDescent="0.2">
      <c r="A768" s="8" t="s">
        <v>782</v>
      </c>
      <c r="B768" s="8">
        <v>5</v>
      </c>
      <c r="C768" s="8">
        <v>70238332</v>
      </c>
      <c r="D768" s="8">
        <v>70238332</v>
      </c>
      <c r="E768" s="8" t="s">
        <v>130</v>
      </c>
      <c r="F768" s="8" t="s">
        <v>3101</v>
      </c>
      <c r="G768" s="8" t="s">
        <v>3102</v>
      </c>
      <c r="H768" s="8" t="s">
        <v>103</v>
      </c>
      <c r="I768" s="66" t="s">
        <v>9371</v>
      </c>
      <c r="J768" s="66" t="s">
        <v>40</v>
      </c>
      <c r="K768" s="66" t="s">
        <v>4561</v>
      </c>
      <c r="L768" s="66" t="s">
        <v>425</v>
      </c>
      <c r="M768" s="66" t="s">
        <v>3953</v>
      </c>
      <c r="N768" s="66" t="s">
        <v>3126</v>
      </c>
      <c r="O768" s="8" t="s">
        <v>4812</v>
      </c>
      <c r="P768" s="8" t="s">
        <v>40</v>
      </c>
      <c r="Q768" s="8">
        <v>1</v>
      </c>
      <c r="R768" s="8" t="s">
        <v>40</v>
      </c>
      <c r="S768" s="8" t="s">
        <v>40</v>
      </c>
      <c r="T768" s="8" t="s">
        <v>40</v>
      </c>
      <c r="U768" s="67">
        <v>0.24</v>
      </c>
      <c r="V768" s="4">
        <v>13</v>
      </c>
      <c r="W768" s="4">
        <v>3425</v>
      </c>
      <c r="X768" s="67">
        <v>4.0000000000000001E-3</v>
      </c>
      <c r="Y768" s="67">
        <v>0.26200000000000001</v>
      </c>
      <c r="Z768" s="4">
        <v>8</v>
      </c>
      <c r="AA768" s="4">
        <v>2599</v>
      </c>
      <c r="AB768" s="67">
        <v>3.0000000000000001E-3</v>
      </c>
      <c r="AC768" s="4">
        <v>1.277558</v>
      </c>
      <c r="AD768" s="4">
        <v>12.15</v>
      </c>
    </row>
    <row r="769" spans="1:30" x14ac:dyDescent="0.2">
      <c r="A769" s="8" t="s">
        <v>782</v>
      </c>
      <c r="B769" s="8">
        <v>5</v>
      </c>
      <c r="C769" s="8">
        <v>70238373</v>
      </c>
      <c r="D769" s="8">
        <v>70238373</v>
      </c>
      <c r="E769" s="8" t="s">
        <v>127</v>
      </c>
      <c r="F769" s="8" t="s">
        <v>3101</v>
      </c>
      <c r="G769" s="8" t="s">
        <v>3102</v>
      </c>
      <c r="H769" s="8" t="s">
        <v>103</v>
      </c>
      <c r="I769" s="66" t="s">
        <v>9371</v>
      </c>
      <c r="J769" s="66" t="s">
        <v>40</v>
      </c>
      <c r="K769" s="66" t="s">
        <v>3617</v>
      </c>
      <c r="L769" s="66" t="s">
        <v>5739</v>
      </c>
      <c r="M769" s="66" t="s">
        <v>984</v>
      </c>
      <c r="N769" s="66" t="s">
        <v>3210</v>
      </c>
      <c r="O769" s="8" t="s">
        <v>3603</v>
      </c>
      <c r="P769" s="8" t="s">
        <v>9511</v>
      </c>
      <c r="Q769" s="8">
        <v>1</v>
      </c>
      <c r="R769" s="8" t="s">
        <v>40</v>
      </c>
      <c r="S769" s="8" t="s">
        <v>40</v>
      </c>
      <c r="T769" s="8" t="s">
        <v>40</v>
      </c>
      <c r="U769" s="67">
        <v>0.497</v>
      </c>
      <c r="V769" s="4">
        <v>3239</v>
      </c>
      <c r="W769" s="4">
        <v>3425</v>
      </c>
      <c r="X769" s="67">
        <v>0.94599999999999995</v>
      </c>
      <c r="Y769" s="67">
        <v>0.48</v>
      </c>
      <c r="Z769" s="4">
        <v>2441</v>
      </c>
      <c r="AA769" s="4">
        <v>2599</v>
      </c>
      <c r="AB769" s="67">
        <v>0.93899999999999995</v>
      </c>
      <c r="AC769" s="4">
        <v>-0.13192899999999999</v>
      </c>
      <c r="AD769" s="4">
        <v>1.504</v>
      </c>
    </row>
    <row r="770" spans="1:30" x14ac:dyDescent="0.2">
      <c r="A770" s="8" t="s">
        <v>782</v>
      </c>
      <c r="B770" s="8">
        <v>5</v>
      </c>
      <c r="C770" s="8">
        <v>70238560</v>
      </c>
      <c r="D770" s="8">
        <v>70238560</v>
      </c>
      <c r="E770" s="8" t="s">
        <v>121</v>
      </c>
      <c r="F770" s="8" t="s">
        <v>3108</v>
      </c>
      <c r="G770" s="8" t="s">
        <v>3109</v>
      </c>
      <c r="H770" s="8" t="s">
        <v>103</v>
      </c>
      <c r="I770" s="66" t="s">
        <v>235</v>
      </c>
      <c r="J770" s="66" t="s">
        <v>40</v>
      </c>
      <c r="K770" s="66" t="s">
        <v>5773</v>
      </c>
      <c r="L770" s="66" t="s">
        <v>9094</v>
      </c>
      <c r="M770" s="66" t="s">
        <v>3918</v>
      </c>
      <c r="N770" s="66" t="s">
        <v>3252</v>
      </c>
      <c r="O770" s="8" t="s">
        <v>3253</v>
      </c>
      <c r="P770" s="8" t="s">
        <v>40</v>
      </c>
      <c r="Q770" s="8">
        <v>1</v>
      </c>
      <c r="R770" s="8" t="s">
        <v>40</v>
      </c>
      <c r="S770" s="8" t="s">
        <v>40</v>
      </c>
      <c r="T770" s="8" t="s">
        <v>40</v>
      </c>
      <c r="U770" s="67">
        <v>0.24299999999999999</v>
      </c>
      <c r="V770" s="4">
        <v>2</v>
      </c>
      <c r="W770" s="4">
        <v>3437</v>
      </c>
      <c r="X770" s="67">
        <v>1E-3</v>
      </c>
      <c r="Y770" s="67">
        <v>0.29299999999999998</v>
      </c>
      <c r="Z770" s="4">
        <v>1</v>
      </c>
      <c r="AA770" s="4">
        <v>2605</v>
      </c>
      <c r="AB770" s="67">
        <v>0</v>
      </c>
      <c r="AC770" s="4">
        <v>3.8106520000000002</v>
      </c>
      <c r="AD770" s="4">
        <v>23.4</v>
      </c>
    </row>
    <row r="771" spans="1:30" x14ac:dyDescent="0.2">
      <c r="A771" s="8" t="s">
        <v>782</v>
      </c>
      <c r="B771" s="8">
        <v>5</v>
      </c>
      <c r="C771" s="8">
        <v>70238590</v>
      </c>
      <c r="D771" s="8">
        <v>70238590</v>
      </c>
      <c r="E771" s="8" t="s">
        <v>127</v>
      </c>
      <c r="F771" s="8" t="s">
        <v>3108</v>
      </c>
      <c r="G771" s="8" t="s">
        <v>3109</v>
      </c>
      <c r="H771" s="8" t="s">
        <v>103</v>
      </c>
      <c r="I771" s="66" t="s">
        <v>235</v>
      </c>
      <c r="J771" s="66" t="s">
        <v>40</v>
      </c>
      <c r="K771" s="66" t="s">
        <v>3552</v>
      </c>
      <c r="L771" s="66" t="s">
        <v>9512</v>
      </c>
      <c r="M771" s="66" t="s">
        <v>4075</v>
      </c>
      <c r="N771" s="66" t="s">
        <v>3192</v>
      </c>
      <c r="O771" s="8" t="s">
        <v>3841</v>
      </c>
      <c r="P771" s="8" t="s">
        <v>40</v>
      </c>
      <c r="Q771" s="8">
        <v>1</v>
      </c>
      <c r="R771" s="8" t="s">
        <v>40</v>
      </c>
      <c r="S771" s="8" t="s">
        <v>40</v>
      </c>
      <c r="T771" s="8" t="s">
        <v>40</v>
      </c>
      <c r="U771" s="67">
        <v>0</v>
      </c>
      <c r="V771" s="4">
        <v>0</v>
      </c>
      <c r="W771" s="4">
        <v>3437</v>
      </c>
      <c r="X771" s="67">
        <v>0</v>
      </c>
      <c r="Y771" s="67">
        <v>0.27100000000000002</v>
      </c>
      <c r="Z771" s="4">
        <v>1</v>
      </c>
      <c r="AA771" s="4">
        <v>2605</v>
      </c>
      <c r="AB771" s="67">
        <v>0</v>
      </c>
      <c r="AC771" s="4">
        <v>2.5803250000000002</v>
      </c>
      <c r="AD771" s="4">
        <v>19.98</v>
      </c>
    </row>
    <row r="772" spans="1:30" x14ac:dyDescent="0.2">
      <c r="A772" s="8" t="s">
        <v>782</v>
      </c>
      <c r="B772" s="8">
        <v>5</v>
      </c>
      <c r="C772" s="8">
        <v>70238663</v>
      </c>
      <c r="D772" s="8">
        <v>70238663</v>
      </c>
      <c r="E772" s="8" t="s">
        <v>130</v>
      </c>
      <c r="F772" s="8" t="s">
        <v>3108</v>
      </c>
      <c r="G772" s="8" t="s">
        <v>3109</v>
      </c>
      <c r="H772" s="8" t="s">
        <v>103</v>
      </c>
      <c r="I772" s="66" t="s">
        <v>235</v>
      </c>
      <c r="J772" s="66" t="s">
        <v>40</v>
      </c>
      <c r="K772" s="66" t="s">
        <v>4499</v>
      </c>
      <c r="L772" s="66" t="s">
        <v>5564</v>
      </c>
      <c r="M772" s="66" t="s">
        <v>3553</v>
      </c>
      <c r="N772" s="66" t="s">
        <v>3309</v>
      </c>
      <c r="O772" s="8" t="s">
        <v>3595</v>
      </c>
      <c r="P772" s="8" t="s">
        <v>40</v>
      </c>
      <c r="Q772" s="8">
        <v>1</v>
      </c>
      <c r="R772" s="8" t="s">
        <v>40</v>
      </c>
      <c r="S772" s="8" t="s">
        <v>40</v>
      </c>
      <c r="T772" s="8" t="s">
        <v>40</v>
      </c>
      <c r="U772" s="67">
        <v>0.4</v>
      </c>
      <c r="V772" s="4">
        <v>3</v>
      </c>
      <c r="W772" s="4">
        <v>3432</v>
      </c>
      <c r="X772" s="67">
        <v>1E-3</v>
      </c>
      <c r="Y772" s="67">
        <v>0.248</v>
      </c>
      <c r="Z772" s="4">
        <v>3</v>
      </c>
      <c r="AA772" s="4">
        <v>2605</v>
      </c>
      <c r="AB772" s="67">
        <v>1E-3</v>
      </c>
      <c r="AC772" s="4">
        <v>4.7840800000000003</v>
      </c>
      <c r="AD772" s="4">
        <v>24.7</v>
      </c>
    </row>
    <row r="773" spans="1:30" x14ac:dyDescent="0.2">
      <c r="A773" s="8" t="s">
        <v>782</v>
      </c>
      <c r="B773" s="8">
        <v>5</v>
      </c>
      <c r="C773" s="8">
        <v>70238666</v>
      </c>
      <c r="D773" s="8">
        <v>70238666</v>
      </c>
      <c r="E773" s="8" t="s">
        <v>130</v>
      </c>
      <c r="F773" s="8" t="s">
        <v>3108</v>
      </c>
      <c r="G773" s="8" t="s">
        <v>3109</v>
      </c>
      <c r="H773" s="8" t="s">
        <v>103</v>
      </c>
      <c r="I773" s="66" t="s">
        <v>235</v>
      </c>
      <c r="J773" s="66" t="s">
        <v>40</v>
      </c>
      <c r="K773" s="66" t="s">
        <v>532</v>
      </c>
      <c r="L773" s="66" t="s">
        <v>5183</v>
      </c>
      <c r="M773" s="66" t="s">
        <v>3979</v>
      </c>
      <c r="N773" s="66" t="s">
        <v>3309</v>
      </c>
      <c r="O773" s="8" t="s">
        <v>3595</v>
      </c>
      <c r="P773" s="8" t="s">
        <v>40</v>
      </c>
      <c r="Q773" s="8">
        <v>1</v>
      </c>
      <c r="R773" s="8" t="s">
        <v>40</v>
      </c>
      <c r="S773" s="8" t="s">
        <v>40</v>
      </c>
      <c r="T773" s="8" t="s">
        <v>40</v>
      </c>
      <c r="U773" s="67">
        <v>0</v>
      </c>
      <c r="V773" s="4">
        <v>0</v>
      </c>
      <c r="W773" s="4">
        <v>3432</v>
      </c>
      <c r="X773" s="67">
        <v>0</v>
      </c>
      <c r="Y773" s="67">
        <v>0.29599999999999999</v>
      </c>
      <c r="Z773" s="4">
        <v>2</v>
      </c>
      <c r="AA773" s="4">
        <v>2605</v>
      </c>
      <c r="AB773" s="67">
        <v>1E-3</v>
      </c>
      <c r="AC773" s="4">
        <v>4.0006469999999998</v>
      </c>
      <c r="AD773" s="4">
        <v>23.6</v>
      </c>
    </row>
    <row r="774" spans="1:30" x14ac:dyDescent="0.2">
      <c r="A774" s="8" t="s">
        <v>782</v>
      </c>
      <c r="B774" s="8">
        <v>5</v>
      </c>
      <c r="C774" s="8">
        <v>70238677</v>
      </c>
      <c r="D774" s="8">
        <v>70238677</v>
      </c>
      <c r="E774" s="8" t="s">
        <v>130</v>
      </c>
      <c r="F774" s="8" t="s">
        <v>3108</v>
      </c>
      <c r="G774" s="8" t="s">
        <v>3109</v>
      </c>
      <c r="H774" s="8" t="s">
        <v>103</v>
      </c>
      <c r="I774" s="66" t="s">
        <v>235</v>
      </c>
      <c r="J774" s="66" t="s">
        <v>40</v>
      </c>
      <c r="K774" s="66" t="s">
        <v>3429</v>
      </c>
      <c r="L774" s="66" t="s">
        <v>835</v>
      </c>
      <c r="M774" s="66" t="s">
        <v>3995</v>
      </c>
      <c r="N774" s="66" t="s">
        <v>3334</v>
      </c>
      <c r="O774" s="8" t="s">
        <v>3335</v>
      </c>
      <c r="P774" s="8" t="s">
        <v>40</v>
      </c>
      <c r="Q774" s="8">
        <v>1</v>
      </c>
      <c r="R774" s="8" t="s">
        <v>40</v>
      </c>
      <c r="S774" s="8" t="s">
        <v>40</v>
      </c>
      <c r="T774" s="8" t="s">
        <v>40</v>
      </c>
      <c r="U774" s="67">
        <v>0.16900000000000001</v>
      </c>
      <c r="V774" s="4">
        <v>1</v>
      </c>
      <c r="W774" s="4">
        <v>3432</v>
      </c>
      <c r="X774" s="67">
        <v>0</v>
      </c>
      <c r="Y774" s="67">
        <v>0.16</v>
      </c>
      <c r="Z774" s="4">
        <v>1</v>
      </c>
      <c r="AA774" s="4">
        <v>2605</v>
      </c>
      <c r="AB774" s="67">
        <v>0</v>
      </c>
      <c r="AC774" s="4">
        <v>2.1906999999999999E-2</v>
      </c>
      <c r="AD774" s="4">
        <v>2.7989999999999999</v>
      </c>
    </row>
    <row r="775" spans="1:30" x14ac:dyDescent="0.2">
      <c r="A775" s="8" t="s">
        <v>782</v>
      </c>
      <c r="B775" s="8">
        <v>5</v>
      </c>
      <c r="C775" s="8">
        <v>70238688</v>
      </c>
      <c r="D775" s="8">
        <v>70238688</v>
      </c>
      <c r="E775" s="8" t="s">
        <v>127</v>
      </c>
      <c r="F775" s="8" t="s">
        <v>3101</v>
      </c>
      <c r="G775" s="8" t="s">
        <v>3102</v>
      </c>
      <c r="H775" s="8" t="s">
        <v>103</v>
      </c>
      <c r="I775" s="66" t="s">
        <v>235</v>
      </c>
      <c r="J775" s="66" t="s">
        <v>40</v>
      </c>
      <c r="K775" s="66" t="s">
        <v>3426</v>
      </c>
      <c r="L775" s="66" t="s">
        <v>4980</v>
      </c>
      <c r="M775" s="66" t="s">
        <v>507</v>
      </c>
      <c r="N775" s="66" t="s">
        <v>127</v>
      </c>
      <c r="O775" s="8" t="s">
        <v>5986</v>
      </c>
      <c r="P775" s="8" t="s">
        <v>40</v>
      </c>
      <c r="Q775" s="8">
        <v>1</v>
      </c>
      <c r="R775" s="8" t="s">
        <v>40</v>
      </c>
      <c r="S775" s="8" t="s">
        <v>40</v>
      </c>
      <c r="T775" s="8" t="s">
        <v>40</v>
      </c>
      <c r="U775" s="67">
        <v>0.40400000000000003</v>
      </c>
      <c r="V775" s="4">
        <v>17</v>
      </c>
      <c r="W775" s="4">
        <v>3432</v>
      </c>
      <c r="X775" s="67">
        <v>5.0000000000000001E-3</v>
      </c>
      <c r="Y775" s="67">
        <v>0.307</v>
      </c>
      <c r="Z775" s="4">
        <v>16</v>
      </c>
      <c r="AA775" s="4">
        <v>2605</v>
      </c>
      <c r="AB775" s="67">
        <v>6.0000000000000001E-3</v>
      </c>
      <c r="AC775" s="4">
        <v>0.53249199999999997</v>
      </c>
      <c r="AD775" s="4">
        <v>7.6749999999999998</v>
      </c>
    </row>
    <row r="776" spans="1:30" x14ac:dyDescent="0.2">
      <c r="A776" s="8" t="s">
        <v>782</v>
      </c>
      <c r="B776" s="8">
        <v>5</v>
      </c>
      <c r="C776" s="8">
        <v>70240507</v>
      </c>
      <c r="D776" s="8">
        <v>70240507</v>
      </c>
      <c r="E776" s="8" t="s">
        <v>130</v>
      </c>
      <c r="F776" s="8" t="s">
        <v>3108</v>
      </c>
      <c r="G776" s="8" t="s">
        <v>3109</v>
      </c>
      <c r="H776" s="8" t="s">
        <v>103</v>
      </c>
      <c r="I776" s="66" t="s">
        <v>179</v>
      </c>
      <c r="J776" s="66" t="s">
        <v>40</v>
      </c>
      <c r="K776" s="66" t="s">
        <v>531</v>
      </c>
      <c r="L776" s="66" t="s">
        <v>4504</v>
      </c>
      <c r="M776" s="66" t="s">
        <v>3542</v>
      </c>
      <c r="N776" s="66" t="s">
        <v>3309</v>
      </c>
      <c r="O776" s="8" t="s">
        <v>3676</v>
      </c>
      <c r="P776" s="8" t="s">
        <v>40</v>
      </c>
      <c r="Q776" s="8">
        <v>1</v>
      </c>
      <c r="R776" s="8" t="s">
        <v>40</v>
      </c>
      <c r="S776" s="8" t="s">
        <v>40</v>
      </c>
      <c r="T776" s="8" t="s">
        <v>40</v>
      </c>
      <c r="U776" s="67">
        <v>0</v>
      </c>
      <c r="V776" s="4">
        <v>0</v>
      </c>
      <c r="W776" s="4">
        <v>3424</v>
      </c>
      <c r="X776" s="67">
        <v>0</v>
      </c>
      <c r="Y776" s="67">
        <v>0.23799999999999999</v>
      </c>
      <c r="Z776" s="4">
        <v>1</v>
      </c>
      <c r="AA776" s="4">
        <v>2595</v>
      </c>
      <c r="AB776" s="67">
        <v>0</v>
      </c>
      <c r="AC776" s="4">
        <v>3.9985119999999998</v>
      </c>
      <c r="AD776" s="4">
        <v>23.6</v>
      </c>
    </row>
    <row r="777" spans="1:30" x14ac:dyDescent="0.2">
      <c r="A777" s="8" t="s">
        <v>782</v>
      </c>
      <c r="B777" s="8">
        <v>5</v>
      </c>
      <c r="C777" s="8">
        <v>70240510</v>
      </c>
      <c r="D777" s="8">
        <v>70240510</v>
      </c>
      <c r="E777" s="8" t="s">
        <v>127</v>
      </c>
      <c r="F777" s="8" t="s">
        <v>3108</v>
      </c>
      <c r="G777" s="8" t="s">
        <v>3109</v>
      </c>
      <c r="H777" s="8" t="s">
        <v>103</v>
      </c>
      <c r="I777" s="66" t="s">
        <v>179</v>
      </c>
      <c r="J777" s="66" t="s">
        <v>40</v>
      </c>
      <c r="K777" s="66" t="s">
        <v>4624</v>
      </c>
      <c r="L777" s="66" t="s">
        <v>4989</v>
      </c>
      <c r="M777" s="66" t="s">
        <v>814</v>
      </c>
      <c r="N777" s="66" t="s">
        <v>3131</v>
      </c>
      <c r="O777" s="8" t="s">
        <v>7457</v>
      </c>
      <c r="P777" s="8" t="s">
        <v>40</v>
      </c>
      <c r="Q777" s="8">
        <v>1</v>
      </c>
      <c r="R777" s="8" t="s">
        <v>40</v>
      </c>
      <c r="S777" s="8" t="s">
        <v>40</v>
      </c>
      <c r="T777" s="8" t="s">
        <v>40</v>
      </c>
      <c r="U777" s="67">
        <v>0.32600000000000001</v>
      </c>
      <c r="V777" s="4">
        <v>1</v>
      </c>
      <c r="W777" s="4">
        <v>3424</v>
      </c>
      <c r="X777" s="67">
        <v>0</v>
      </c>
      <c r="Y777" s="67">
        <v>0.41599999999999998</v>
      </c>
      <c r="Z777" s="4">
        <v>2</v>
      </c>
      <c r="AA777" s="4">
        <v>2595</v>
      </c>
      <c r="AB777" s="67">
        <v>1E-3</v>
      </c>
      <c r="AC777" s="4">
        <v>2.3450679999999999</v>
      </c>
      <c r="AD777" s="4">
        <v>18.46</v>
      </c>
    </row>
    <row r="778" spans="1:30" x14ac:dyDescent="0.2">
      <c r="A778" s="8" t="s">
        <v>782</v>
      </c>
      <c r="B778" s="8">
        <v>5</v>
      </c>
      <c r="C778" s="8">
        <v>70240514</v>
      </c>
      <c r="D778" s="8">
        <v>70240514</v>
      </c>
      <c r="E778" s="8" t="s">
        <v>121</v>
      </c>
      <c r="F778" s="8" t="s">
        <v>3101</v>
      </c>
      <c r="G778" s="8" t="s">
        <v>3102</v>
      </c>
      <c r="H778" s="8" t="s">
        <v>103</v>
      </c>
      <c r="I778" s="66" t="s">
        <v>179</v>
      </c>
      <c r="J778" s="66" t="s">
        <v>40</v>
      </c>
      <c r="K778" s="66" t="s">
        <v>3577</v>
      </c>
      <c r="L778" s="66" t="s">
        <v>4118</v>
      </c>
      <c r="M778" s="66" t="s">
        <v>4001</v>
      </c>
      <c r="N778" s="66" t="s">
        <v>3165</v>
      </c>
      <c r="O778" s="8" t="s">
        <v>3308</v>
      </c>
      <c r="P778" s="8" t="s">
        <v>40</v>
      </c>
      <c r="Q778" s="8">
        <v>1</v>
      </c>
      <c r="R778" s="8" t="s">
        <v>40</v>
      </c>
      <c r="S778" s="8" t="s">
        <v>40</v>
      </c>
      <c r="T778" s="8" t="s">
        <v>40</v>
      </c>
      <c r="U778" s="67">
        <v>0.56899999999999995</v>
      </c>
      <c r="V778" s="4">
        <v>1</v>
      </c>
      <c r="W778" s="4">
        <v>3424</v>
      </c>
      <c r="X778" s="67">
        <v>0</v>
      </c>
      <c r="Y778" s="67">
        <v>0.45500000000000002</v>
      </c>
      <c r="Z778" s="4">
        <v>3</v>
      </c>
      <c r="AA778" s="4">
        <v>2595</v>
      </c>
      <c r="AB778" s="67">
        <v>1E-3</v>
      </c>
      <c r="AC778" s="4">
        <v>0.89788299999999999</v>
      </c>
      <c r="AD778" s="4">
        <v>10.06</v>
      </c>
    </row>
    <row r="779" spans="1:30" x14ac:dyDescent="0.2">
      <c r="A779" s="8" t="s">
        <v>782</v>
      </c>
      <c r="B779" s="8">
        <v>5</v>
      </c>
      <c r="C779" s="8">
        <v>70240519</v>
      </c>
      <c r="D779" s="8">
        <v>70240519</v>
      </c>
      <c r="E779" s="8" t="s">
        <v>130</v>
      </c>
      <c r="F779" s="8" t="s">
        <v>3108</v>
      </c>
      <c r="G779" s="8" t="s">
        <v>3109</v>
      </c>
      <c r="H779" s="8" t="s">
        <v>103</v>
      </c>
      <c r="I779" s="66" t="s">
        <v>179</v>
      </c>
      <c r="J779" s="66" t="s">
        <v>40</v>
      </c>
      <c r="K779" s="66" t="s">
        <v>534</v>
      </c>
      <c r="L779" s="66" t="s">
        <v>4600</v>
      </c>
      <c r="M779" s="66" t="s">
        <v>4120</v>
      </c>
      <c r="N779" s="66" t="s">
        <v>3309</v>
      </c>
      <c r="O779" s="8" t="s">
        <v>3310</v>
      </c>
      <c r="P779" s="8" t="s">
        <v>40</v>
      </c>
      <c r="Q779" s="8">
        <v>1</v>
      </c>
      <c r="R779" s="8" t="s">
        <v>40</v>
      </c>
      <c r="S779" s="8" t="s">
        <v>40</v>
      </c>
      <c r="T779" s="8" t="s">
        <v>40</v>
      </c>
      <c r="U779" s="67">
        <v>0.438</v>
      </c>
      <c r="V779" s="4">
        <v>1</v>
      </c>
      <c r="W779" s="4">
        <v>3424</v>
      </c>
      <c r="X779" s="67">
        <v>0</v>
      </c>
      <c r="Y779" s="67">
        <v>0</v>
      </c>
      <c r="Z779" s="4">
        <v>0</v>
      </c>
      <c r="AA779" s="4">
        <v>2595</v>
      </c>
      <c r="AB779" s="67">
        <v>0</v>
      </c>
      <c r="AC779" s="4">
        <v>0.54624399999999995</v>
      </c>
      <c r="AD779" s="4">
        <v>7.7750000000000004</v>
      </c>
    </row>
    <row r="780" spans="1:30" x14ac:dyDescent="0.2">
      <c r="A780" s="8" t="s">
        <v>782</v>
      </c>
      <c r="B780" s="8">
        <v>5</v>
      </c>
      <c r="C780" s="8">
        <v>70240529</v>
      </c>
      <c r="D780" s="8">
        <v>70240529</v>
      </c>
      <c r="E780" s="8" t="s">
        <v>127</v>
      </c>
      <c r="F780" s="8" t="s">
        <v>3101</v>
      </c>
      <c r="G780" s="8" t="s">
        <v>3102</v>
      </c>
      <c r="H780" s="8" t="s">
        <v>103</v>
      </c>
      <c r="I780" s="66" t="s">
        <v>179</v>
      </c>
      <c r="J780" s="66" t="s">
        <v>40</v>
      </c>
      <c r="K780" s="66" t="s">
        <v>9513</v>
      </c>
      <c r="L780" s="66" t="s">
        <v>5184</v>
      </c>
      <c r="M780" s="66" t="s">
        <v>533</v>
      </c>
      <c r="N780" s="66" t="s">
        <v>3165</v>
      </c>
      <c r="O780" s="8" t="s">
        <v>3955</v>
      </c>
      <c r="P780" s="8" t="s">
        <v>40</v>
      </c>
      <c r="Q780" s="8">
        <v>1</v>
      </c>
      <c r="R780" s="8" t="s">
        <v>40</v>
      </c>
      <c r="S780" s="8" t="s">
        <v>40</v>
      </c>
      <c r="T780" s="8" t="s">
        <v>40</v>
      </c>
      <c r="U780" s="67">
        <v>0.27700000000000002</v>
      </c>
      <c r="V780" s="4">
        <v>1</v>
      </c>
      <c r="W780" s="4">
        <v>3424</v>
      </c>
      <c r="X780" s="67">
        <v>0</v>
      </c>
      <c r="Y780" s="67">
        <v>0.5</v>
      </c>
      <c r="Z780" s="4">
        <v>2</v>
      </c>
      <c r="AA780" s="4">
        <v>2595</v>
      </c>
      <c r="AB780" s="67">
        <v>1E-3</v>
      </c>
      <c r="AC780" s="4">
        <v>0.31300699999999998</v>
      </c>
      <c r="AD780" s="4">
        <v>5.819</v>
      </c>
    </row>
    <row r="781" spans="1:30" x14ac:dyDescent="0.2">
      <c r="A781" s="8" t="s">
        <v>782</v>
      </c>
      <c r="B781" s="8">
        <v>5</v>
      </c>
      <c r="C781" s="8">
        <v>70240533</v>
      </c>
      <c r="D781" s="8">
        <v>70240533</v>
      </c>
      <c r="E781" s="8" t="s">
        <v>121</v>
      </c>
      <c r="F781" s="8" t="s">
        <v>3108</v>
      </c>
      <c r="G781" s="8" t="s">
        <v>3109</v>
      </c>
      <c r="H781" s="8" t="s">
        <v>103</v>
      </c>
      <c r="I781" s="66" t="s">
        <v>179</v>
      </c>
      <c r="J781" s="66" t="s">
        <v>40</v>
      </c>
      <c r="K781" s="66" t="s">
        <v>4123</v>
      </c>
      <c r="L781" s="66" t="s">
        <v>3590</v>
      </c>
      <c r="M781" s="66" t="s">
        <v>3802</v>
      </c>
      <c r="N781" s="66" t="s">
        <v>3350</v>
      </c>
      <c r="O781" s="8" t="s">
        <v>3351</v>
      </c>
      <c r="P781" s="8" t="s">
        <v>40</v>
      </c>
      <c r="Q781" s="8">
        <v>1</v>
      </c>
      <c r="R781" s="8" t="s">
        <v>40</v>
      </c>
      <c r="S781" s="8" t="s">
        <v>40</v>
      </c>
      <c r="T781" s="8" t="s">
        <v>40</v>
      </c>
      <c r="U781" s="67">
        <v>0.27900000000000003</v>
      </c>
      <c r="V781" s="4">
        <v>1</v>
      </c>
      <c r="W781" s="4">
        <v>3424</v>
      </c>
      <c r="X781" s="67">
        <v>0</v>
      </c>
      <c r="Y781" s="67">
        <v>0</v>
      </c>
      <c r="Z781" s="4">
        <v>0</v>
      </c>
      <c r="AA781" s="4">
        <v>2595</v>
      </c>
      <c r="AB781" s="67">
        <v>0</v>
      </c>
      <c r="AC781" s="4">
        <v>2.1679689999999998</v>
      </c>
      <c r="AD781" s="4">
        <v>17.3</v>
      </c>
    </row>
    <row r="782" spans="1:30" x14ac:dyDescent="0.2">
      <c r="A782" s="8" t="s">
        <v>782</v>
      </c>
      <c r="B782" s="8">
        <v>5</v>
      </c>
      <c r="C782" s="8">
        <v>70241924</v>
      </c>
      <c r="D782" s="8">
        <v>70241924</v>
      </c>
      <c r="E782" s="8" t="s">
        <v>127</v>
      </c>
      <c r="F782" s="8" t="s">
        <v>3108</v>
      </c>
      <c r="G782" s="8" t="s">
        <v>3109</v>
      </c>
      <c r="H782" s="8" t="s">
        <v>103</v>
      </c>
      <c r="I782" s="66" t="s">
        <v>5166</v>
      </c>
      <c r="J782" s="66" t="s">
        <v>40</v>
      </c>
      <c r="K782" s="66" t="s">
        <v>5487</v>
      </c>
      <c r="L782" s="66" t="s">
        <v>4124</v>
      </c>
      <c r="M782" s="66" t="s">
        <v>3786</v>
      </c>
      <c r="N782" s="66" t="s">
        <v>3316</v>
      </c>
      <c r="O782" s="8" t="s">
        <v>3317</v>
      </c>
      <c r="P782" s="8" t="s">
        <v>40</v>
      </c>
      <c r="Q782" s="8">
        <v>1</v>
      </c>
      <c r="R782" s="8" t="s">
        <v>40</v>
      </c>
      <c r="S782" s="8" t="s">
        <v>40</v>
      </c>
      <c r="T782" s="8" t="s">
        <v>40</v>
      </c>
      <c r="U782" s="67">
        <v>0.248</v>
      </c>
      <c r="V782" s="4">
        <v>1</v>
      </c>
      <c r="W782" s="4">
        <v>3397</v>
      </c>
      <c r="X782" s="67">
        <v>0</v>
      </c>
      <c r="Y782" s="67">
        <v>0</v>
      </c>
      <c r="Z782" s="4">
        <v>0</v>
      </c>
      <c r="AA782" s="4">
        <v>2585</v>
      </c>
      <c r="AB782" s="67">
        <v>0</v>
      </c>
      <c r="AC782" s="4">
        <v>5.9046820000000002</v>
      </c>
      <c r="AD782" s="4">
        <v>27.5</v>
      </c>
    </row>
    <row r="783" spans="1:30" x14ac:dyDescent="0.2">
      <c r="A783" s="8" t="s">
        <v>782</v>
      </c>
      <c r="B783" s="8">
        <v>5</v>
      </c>
      <c r="C783" s="8">
        <v>70241931</v>
      </c>
      <c r="D783" s="8">
        <v>70241931</v>
      </c>
      <c r="E783" s="8" t="s">
        <v>123</v>
      </c>
      <c r="F783" s="8" t="s">
        <v>3101</v>
      </c>
      <c r="G783" s="8" t="s">
        <v>3102</v>
      </c>
      <c r="H783" s="8" t="s">
        <v>103</v>
      </c>
      <c r="I783" s="66" t="s">
        <v>5166</v>
      </c>
      <c r="J783" s="66" t="s">
        <v>40</v>
      </c>
      <c r="K783" s="66" t="s">
        <v>8962</v>
      </c>
      <c r="L783" s="66" t="s">
        <v>4815</v>
      </c>
      <c r="M783" s="66" t="s">
        <v>3991</v>
      </c>
      <c r="N783" s="66" t="s">
        <v>3126</v>
      </c>
      <c r="O783" s="8" t="s">
        <v>6673</v>
      </c>
      <c r="P783" s="8" t="s">
        <v>40</v>
      </c>
      <c r="Q783" s="8">
        <v>1</v>
      </c>
      <c r="R783" s="8" t="s">
        <v>40</v>
      </c>
      <c r="S783" s="8" t="s">
        <v>40</v>
      </c>
      <c r="T783" s="8" t="s">
        <v>40</v>
      </c>
      <c r="U783" s="67">
        <v>0.25</v>
      </c>
      <c r="V783" s="4">
        <v>2</v>
      </c>
      <c r="W783" s="4">
        <v>3397</v>
      </c>
      <c r="X783" s="67">
        <v>1E-3</v>
      </c>
      <c r="Y783" s="67">
        <v>0</v>
      </c>
      <c r="Z783" s="4">
        <v>0</v>
      </c>
      <c r="AA783" s="4">
        <v>2585</v>
      </c>
      <c r="AB783" s="67">
        <v>0</v>
      </c>
      <c r="AC783" s="4">
        <v>0.16766300000000001</v>
      </c>
      <c r="AD783" s="4">
        <v>4.335</v>
      </c>
    </row>
    <row r="784" spans="1:30" x14ac:dyDescent="0.2">
      <c r="A784" s="8" t="s">
        <v>782</v>
      </c>
      <c r="B784" s="8">
        <v>5</v>
      </c>
      <c r="C784" s="8">
        <v>70247773</v>
      </c>
      <c r="D784" s="8">
        <v>70247773</v>
      </c>
      <c r="E784" s="8" t="s">
        <v>130</v>
      </c>
      <c r="F784" s="8" t="s">
        <v>3101</v>
      </c>
      <c r="G784" s="8" t="s">
        <v>3102</v>
      </c>
      <c r="H784" s="8" t="s">
        <v>103</v>
      </c>
      <c r="I784" s="66" t="s">
        <v>9411</v>
      </c>
      <c r="J784" s="66" t="s">
        <v>40</v>
      </c>
      <c r="K784" s="66" t="s">
        <v>3774</v>
      </c>
      <c r="L784" s="66" t="s">
        <v>6196</v>
      </c>
      <c r="M784" s="66" t="s">
        <v>3893</v>
      </c>
      <c r="N784" s="66" t="s">
        <v>3188</v>
      </c>
      <c r="O784" s="8" t="s">
        <v>3497</v>
      </c>
      <c r="P784" s="8" t="s">
        <v>40</v>
      </c>
      <c r="Q784" s="8">
        <v>1</v>
      </c>
      <c r="R784" s="8" t="s">
        <v>40</v>
      </c>
      <c r="S784" s="8" t="s">
        <v>40</v>
      </c>
      <c r="T784" s="8" t="s">
        <v>40</v>
      </c>
      <c r="U784" s="67">
        <v>0.42099999999999999</v>
      </c>
      <c r="V784" s="4">
        <v>3133</v>
      </c>
      <c r="W784" s="4">
        <v>3407</v>
      </c>
      <c r="X784" s="67">
        <v>0.92</v>
      </c>
      <c r="Y784" s="67">
        <v>0.42399999999999999</v>
      </c>
      <c r="Z784" s="4">
        <v>2378</v>
      </c>
      <c r="AA784" s="4">
        <v>2596</v>
      </c>
      <c r="AB784" s="67">
        <v>0.91600000000000004</v>
      </c>
      <c r="AC784" s="4">
        <v>1.469614</v>
      </c>
      <c r="AD784" s="4">
        <v>13.15</v>
      </c>
    </row>
    <row r="785" spans="1:30" x14ac:dyDescent="0.2">
      <c r="A785" s="8" t="s">
        <v>782</v>
      </c>
      <c r="B785" s="8">
        <v>5</v>
      </c>
      <c r="C785" s="8">
        <v>70247792</v>
      </c>
      <c r="D785" s="8">
        <v>70247792</v>
      </c>
      <c r="E785" s="8" t="s">
        <v>123</v>
      </c>
      <c r="F785" s="8" t="s">
        <v>3108</v>
      </c>
      <c r="G785" s="8" t="s">
        <v>3109</v>
      </c>
      <c r="H785" s="8" t="s">
        <v>103</v>
      </c>
      <c r="I785" s="66" t="s">
        <v>9411</v>
      </c>
      <c r="J785" s="66" t="s">
        <v>40</v>
      </c>
      <c r="K785" s="66" t="s">
        <v>4173</v>
      </c>
      <c r="L785" s="66" t="s">
        <v>483</v>
      </c>
      <c r="M785" s="66" t="s">
        <v>5685</v>
      </c>
      <c r="N785" s="66" t="s">
        <v>3302</v>
      </c>
      <c r="O785" s="8" t="s">
        <v>9514</v>
      </c>
      <c r="P785" s="8" t="s">
        <v>40</v>
      </c>
      <c r="Q785" s="8">
        <v>1</v>
      </c>
      <c r="R785" s="8" t="s">
        <v>40</v>
      </c>
      <c r="S785" s="8" t="s">
        <v>40</v>
      </c>
      <c r="T785" s="8" t="s">
        <v>40</v>
      </c>
      <c r="U785" s="67">
        <v>0.25900000000000001</v>
      </c>
      <c r="V785" s="4">
        <v>21</v>
      </c>
      <c r="W785" s="4">
        <v>3407</v>
      </c>
      <c r="X785" s="67">
        <v>6.0000000000000001E-3</v>
      </c>
      <c r="Y785" s="67">
        <v>0.24199999999999999</v>
      </c>
      <c r="Z785" s="4">
        <v>19</v>
      </c>
      <c r="AA785" s="4">
        <v>2596</v>
      </c>
      <c r="AB785" s="67">
        <v>7.0000000000000001E-3</v>
      </c>
      <c r="AC785" s="4">
        <v>4.7656859999999996</v>
      </c>
      <c r="AD785" s="4">
        <v>24.7</v>
      </c>
    </row>
    <row r="786" spans="1:30" x14ac:dyDescent="0.2">
      <c r="A786" s="8" t="s">
        <v>782</v>
      </c>
      <c r="B786" s="8">
        <v>5</v>
      </c>
      <c r="C786" s="8">
        <v>70265955</v>
      </c>
      <c r="D786" s="8">
        <v>70265955</v>
      </c>
      <c r="E786" s="8" t="s">
        <v>130</v>
      </c>
      <c r="F786" s="8" t="s">
        <v>3101</v>
      </c>
      <c r="G786" s="8" t="s">
        <v>3102</v>
      </c>
      <c r="H786" s="8" t="s">
        <v>108</v>
      </c>
      <c r="I786" s="66" t="s">
        <v>9515</v>
      </c>
      <c r="J786" s="66" t="s">
        <v>40</v>
      </c>
      <c r="K786" s="66" t="s">
        <v>6659</v>
      </c>
      <c r="L786" s="66" t="s">
        <v>9516</v>
      </c>
      <c r="M786" s="66" t="s">
        <v>3455</v>
      </c>
      <c r="N786" s="66" t="s">
        <v>3165</v>
      </c>
      <c r="O786" s="8" t="s">
        <v>3308</v>
      </c>
      <c r="P786" s="8" t="s">
        <v>40</v>
      </c>
      <c r="Q786" s="8">
        <v>-1</v>
      </c>
      <c r="R786" s="8" t="s">
        <v>40</v>
      </c>
      <c r="S786" s="8" t="s">
        <v>40</v>
      </c>
      <c r="T786" s="8" t="s">
        <v>40</v>
      </c>
      <c r="U786" s="67">
        <v>0.214</v>
      </c>
      <c r="V786" s="4">
        <v>1</v>
      </c>
      <c r="W786" s="4">
        <v>3426</v>
      </c>
      <c r="X786" s="67">
        <v>0</v>
      </c>
      <c r="Y786" s="67">
        <v>0</v>
      </c>
      <c r="Z786" s="4">
        <v>0</v>
      </c>
      <c r="AA786" s="4">
        <v>2598</v>
      </c>
      <c r="AB786" s="67">
        <v>0</v>
      </c>
      <c r="AC786" s="4">
        <v>1.5320020000000001</v>
      </c>
      <c r="AD786" s="4">
        <v>13.48</v>
      </c>
    </row>
    <row r="787" spans="1:30" x14ac:dyDescent="0.2">
      <c r="A787" s="8" t="s">
        <v>782</v>
      </c>
      <c r="B787" s="8">
        <v>5</v>
      </c>
      <c r="C787" s="8">
        <v>70265956</v>
      </c>
      <c r="D787" s="8">
        <v>70265956</v>
      </c>
      <c r="E787" s="8" t="s">
        <v>121</v>
      </c>
      <c r="F787" s="8" t="s">
        <v>3108</v>
      </c>
      <c r="G787" s="8" t="s">
        <v>3109</v>
      </c>
      <c r="H787" s="8" t="s">
        <v>108</v>
      </c>
      <c r="I787" s="66" t="s">
        <v>9515</v>
      </c>
      <c r="J787" s="66" t="s">
        <v>40</v>
      </c>
      <c r="K787" s="66" t="s">
        <v>9517</v>
      </c>
      <c r="L787" s="66" t="s">
        <v>9518</v>
      </c>
      <c r="M787" s="66" t="s">
        <v>3455</v>
      </c>
      <c r="N787" s="66" t="s">
        <v>3309</v>
      </c>
      <c r="O787" s="8" t="s">
        <v>3310</v>
      </c>
      <c r="P787" s="8" t="s">
        <v>40</v>
      </c>
      <c r="Q787" s="8">
        <v>-1</v>
      </c>
      <c r="R787" s="8" t="s">
        <v>40</v>
      </c>
      <c r="S787" s="8" t="s">
        <v>40</v>
      </c>
      <c r="T787" s="8" t="s">
        <v>40</v>
      </c>
      <c r="U787" s="67">
        <v>0.27900000000000003</v>
      </c>
      <c r="V787" s="4">
        <v>8</v>
      </c>
      <c r="W787" s="4">
        <v>3426</v>
      </c>
      <c r="X787" s="67">
        <v>2E-3</v>
      </c>
      <c r="Y787" s="67">
        <v>0.32100000000000001</v>
      </c>
      <c r="Z787" s="4">
        <v>8</v>
      </c>
      <c r="AA787" s="4">
        <v>2598</v>
      </c>
      <c r="AB787" s="67">
        <v>3.0000000000000001E-3</v>
      </c>
      <c r="AC787" s="4">
        <v>5.7421639999999998</v>
      </c>
      <c r="AD787" s="4">
        <v>26.9</v>
      </c>
    </row>
    <row r="788" spans="1:30" x14ac:dyDescent="0.2">
      <c r="A788" s="8" t="s">
        <v>782</v>
      </c>
      <c r="B788" s="8">
        <v>5</v>
      </c>
      <c r="C788" s="8">
        <v>70265975</v>
      </c>
      <c r="D788" s="8">
        <v>70265975</v>
      </c>
      <c r="E788" s="8" t="s">
        <v>123</v>
      </c>
      <c r="F788" s="8" t="s">
        <v>3108</v>
      </c>
      <c r="G788" s="8" t="s">
        <v>3109</v>
      </c>
      <c r="H788" s="8" t="s">
        <v>108</v>
      </c>
      <c r="I788" s="66" t="s">
        <v>9515</v>
      </c>
      <c r="J788" s="66" t="s">
        <v>40</v>
      </c>
      <c r="K788" s="66" t="s">
        <v>8713</v>
      </c>
      <c r="L788" s="66" t="s">
        <v>9519</v>
      </c>
      <c r="M788" s="66" t="s">
        <v>9407</v>
      </c>
      <c r="N788" s="66" t="s">
        <v>3271</v>
      </c>
      <c r="O788" s="8" t="s">
        <v>3716</v>
      </c>
      <c r="P788" s="8" t="s">
        <v>40</v>
      </c>
      <c r="Q788" s="8">
        <v>-1</v>
      </c>
      <c r="R788" s="8" t="s">
        <v>40</v>
      </c>
      <c r="S788" s="8" t="s">
        <v>40</v>
      </c>
      <c r="T788" s="8" t="s">
        <v>40</v>
      </c>
      <c r="U788" s="67">
        <v>0.26500000000000001</v>
      </c>
      <c r="V788" s="4">
        <v>1</v>
      </c>
      <c r="W788" s="4">
        <v>3426</v>
      </c>
      <c r="X788" s="67">
        <v>0</v>
      </c>
      <c r="Y788" s="67">
        <v>0.32</v>
      </c>
      <c r="Z788" s="4">
        <v>1</v>
      </c>
      <c r="AA788" s="4">
        <v>2598</v>
      </c>
      <c r="AB788" s="67">
        <v>0</v>
      </c>
      <c r="AC788" s="4">
        <v>-1.011781</v>
      </c>
      <c r="AD788" s="4">
        <v>1.4999999999999999E-2</v>
      </c>
    </row>
    <row r="789" spans="1:30" x14ac:dyDescent="0.2">
      <c r="A789" s="8" t="s">
        <v>782</v>
      </c>
      <c r="B789" s="8">
        <v>5</v>
      </c>
      <c r="C789" s="8">
        <v>70265998</v>
      </c>
      <c r="D789" s="8">
        <v>70265998</v>
      </c>
      <c r="E789" s="8" t="s">
        <v>121</v>
      </c>
      <c r="F789" s="8" t="s">
        <v>3108</v>
      </c>
      <c r="G789" s="8" t="s">
        <v>3109</v>
      </c>
      <c r="H789" s="8" t="s">
        <v>108</v>
      </c>
      <c r="I789" s="66" t="s">
        <v>9515</v>
      </c>
      <c r="J789" s="66" t="s">
        <v>40</v>
      </c>
      <c r="K789" s="66" t="s">
        <v>9520</v>
      </c>
      <c r="L789" s="66" t="s">
        <v>9521</v>
      </c>
      <c r="M789" s="66" t="s">
        <v>9102</v>
      </c>
      <c r="N789" s="66" t="s">
        <v>3309</v>
      </c>
      <c r="O789" s="8" t="s">
        <v>3546</v>
      </c>
      <c r="P789" s="8" t="s">
        <v>40</v>
      </c>
      <c r="Q789" s="8">
        <v>-1</v>
      </c>
      <c r="R789" s="8" t="s">
        <v>40</v>
      </c>
      <c r="S789" s="8" t="s">
        <v>40</v>
      </c>
      <c r="T789" s="8" t="s">
        <v>40</v>
      </c>
      <c r="U789" s="67">
        <v>0</v>
      </c>
      <c r="V789" s="4">
        <v>0</v>
      </c>
      <c r="W789" s="4">
        <v>3426</v>
      </c>
      <c r="X789" s="67">
        <v>0</v>
      </c>
      <c r="Y789" s="67">
        <v>0.214</v>
      </c>
      <c r="Z789" s="4">
        <v>1</v>
      </c>
      <c r="AA789" s="4">
        <v>2598</v>
      </c>
      <c r="AB789" s="67">
        <v>0</v>
      </c>
      <c r="AC789" s="4">
        <v>4.047809</v>
      </c>
      <c r="AD789" s="4">
        <v>23.7</v>
      </c>
    </row>
    <row r="790" spans="1:30" x14ac:dyDescent="0.2">
      <c r="A790" s="8" t="s">
        <v>782</v>
      </c>
      <c r="B790" s="8">
        <v>5</v>
      </c>
      <c r="C790" s="8">
        <v>70266003</v>
      </c>
      <c r="D790" s="8">
        <v>70266003</v>
      </c>
      <c r="E790" s="8" t="s">
        <v>123</v>
      </c>
      <c r="F790" s="8" t="s">
        <v>3101</v>
      </c>
      <c r="G790" s="8" t="s">
        <v>3102</v>
      </c>
      <c r="H790" s="8" t="s">
        <v>108</v>
      </c>
      <c r="I790" s="66" t="s">
        <v>9515</v>
      </c>
      <c r="J790" s="66" t="s">
        <v>40</v>
      </c>
      <c r="K790" s="66" t="s">
        <v>8722</v>
      </c>
      <c r="L790" s="66" t="s">
        <v>9522</v>
      </c>
      <c r="M790" s="66" t="s">
        <v>5664</v>
      </c>
      <c r="N790" s="66" t="s">
        <v>3174</v>
      </c>
      <c r="O790" s="8" t="s">
        <v>9388</v>
      </c>
      <c r="P790" s="8" t="s">
        <v>40</v>
      </c>
      <c r="Q790" s="8">
        <v>-1</v>
      </c>
      <c r="R790" s="8" t="s">
        <v>40</v>
      </c>
      <c r="S790" s="8" t="s">
        <v>40</v>
      </c>
      <c r="T790" s="8" t="s">
        <v>40</v>
      </c>
      <c r="U790" s="67">
        <v>0.245</v>
      </c>
      <c r="V790" s="4">
        <v>49</v>
      </c>
      <c r="W790" s="4">
        <v>3426</v>
      </c>
      <c r="X790" s="67">
        <v>1.4E-2</v>
      </c>
      <c r="Y790" s="67">
        <v>0.249</v>
      </c>
      <c r="Z790" s="4">
        <v>39</v>
      </c>
      <c r="AA790" s="4">
        <v>2598</v>
      </c>
      <c r="AB790" s="67">
        <v>1.4999999999999999E-2</v>
      </c>
      <c r="AC790" s="4">
        <v>0.16369600000000001</v>
      </c>
      <c r="AD790" s="4">
        <v>4.2930000000000001</v>
      </c>
    </row>
    <row r="791" spans="1:30" x14ac:dyDescent="0.2">
      <c r="A791" s="8" t="s">
        <v>782</v>
      </c>
      <c r="B791" s="8">
        <v>5</v>
      </c>
      <c r="C791" s="8">
        <v>70266026</v>
      </c>
      <c r="D791" s="8">
        <v>70266026</v>
      </c>
      <c r="E791" s="8" t="s">
        <v>127</v>
      </c>
      <c r="F791" s="8" t="s">
        <v>3101</v>
      </c>
      <c r="G791" s="8" t="s">
        <v>3102</v>
      </c>
      <c r="H791" s="8" t="s">
        <v>108</v>
      </c>
      <c r="I791" s="66" t="s">
        <v>9515</v>
      </c>
      <c r="J791" s="66" t="s">
        <v>40</v>
      </c>
      <c r="K791" s="66" t="s">
        <v>9523</v>
      </c>
      <c r="L791" s="66" t="s">
        <v>9524</v>
      </c>
      <c r="M791" s="66" t="s">
        <v>6251</v>
      </c>
      <c r="N791" s="66" t="s">
        <v>3126</v>
      </c>
      <c r="O791" s="8" t="s">
        <v>3127</v>
      </c>
      <c r="P791" s="8" t="s">
        <v>40</v>
      </c>
      <c r="Q791" s="8">
        <v>-1</v>
      </c>
      <c r="R791" s="8" t="s">
        <v>40</v>
      </c>
      <c r="S791" s="8" t="s">
        <v>40</v>
      </c>
      <c r="T791" s="8" t="s">
        <v>40</v>
      </c>
      <c r="U791" s="67">
        <v>0.25600000000000001</v>
      </c>
      <c r="V791" s="4">
        <v>1</v>
      </c>
      <c r="W791" s="4">
        <v>3426</v>
      </c>
      <c r="X791" s="67">
        <v>0</v>
      </c>
      <c r="Y791" s="67">
        <v>0</v>
      </c>
      <c r="Z791" s="4">
        <v>0</v>
      </c>
      <c r="AA791" s="4">
        <v>2599</v>
      </c>
      <c r="AB791" s="67">
        <v>0</v>
      </c>
      <c r="AC791" s="4">
        <v>0.65704600000000002</v>
      </c>
      <c r="AD791" s="4">
        <v>8.5429999999999993</v>
      </c>
    </row>
    <row r="792" spans="1:30" x14ac:dyDescent="0.2">
      <c r="A792" s="8" t="s">
        <v>782</v>
      </c>
      <c r="B792" s="8">
        <v>5</v>
      </c>
      <c r="C792" s="8">
        <v>70266067</v>
      </c>
      <c r="D792" s="8">
        <v>70266067</v>
      </c>
      <c r="E792" s="8" t="s">
        <v>123</v>
      </c>
      <c r="F792" s="8" t="s">
        <v>3108</v>
      </c>
      <c r="G792" s="8" t="s">
        <v>3109</v>
      </c>
      <c r="H792" s="8" t="s">
        <v>108</v>
      </c>
      <c r="I792" s="66" t="s">
        <v>9515</v>
      </c>
      <c r="J792" s="66" t="s">
        <v>40</v>
      </c>
      <c r="K792" s="66" t="s">
        <v>9525</v>
      </c>
      <c r="L792" s="66" t="s">
        <v>9526</v>
      </c>
      <c r="M792" s="66" t="s">
        <v>4951</v>
      </c>
      <c r="N792" s="66" t="s">
        <v>6219</v>
      </c>
      <c r="O792" s="8" t="s">
        <v>6220</v>
      </c>
      <c r="P792" s="8" t="s">
        <v>40</v>
      </c>
      <c r="Q792" s="8">
        <v>-1</v>
      </c>
      <c r="R792" s="8" t="s">
        <v>40</v>
      </c>
      <c r="S792" s="8" t="s">
        <v>40</v>
      </c>
      <c r="T792" s="8" t="s">
        <v>40</v>
      </c>
      <c r="U792" s="67">
        <v>0.23499999999999999</v>
      </c>
      <c r="V792" s="4">
        <v>4</v>
      </c>
      <c r="W792" s="4">
        <v>3424</v>
      </c>
      <c r="X792" s="67">
        <v>1E-3</v>
      </c>
      <c r="Y792" s="67">
        <v>0.19500000000000001</v>
      </c>
      <c r="Z792" s="4">
        <v>5</v>
      </c>
      <c r="AA792" s="4">
        <v>2597</v>
      </c>
      <c r="AB792" s="67">
        <v>2E-3</v>
      </c>
      <c r="AC792" s="4">
        <v>3.9456039999999999</v>
      </c>
      <c r="AD792" s="4">
        <v>23.6</v>
      </c>
    </row>
    <row r="793" spans="1:30" x14ac:dyDescent="0.2">
      <c r="A793" s="8" t="s">
        <v>782</v>
      </c>
      <c r="B793" s="8">
        <v>5</v>
      </c>
      <c r="C793" s="8">
        <v>70266089</v>
      </c>
      <c r="D793" s="8">
        <v>70266089</v>
      </c>
      <c r="E793" s="8" t="s">
        <v>121</v>
      </c>
      <c r="F793" s="8" t="s">
        <v>81</v>
      </c>
      <c r="G793" s="8" t="s">
        <v>3469</v>
      </c>
      <c r="H793" s="8" t="s">
        <v>108</v>
      </c>
      <c r="I793" s="66" t="s">
        <v>9515</v>
      </c>
      <c r="J793" s="66" t="s">
        <v>40</v>
      </c>
      <c r="K793" s="66" t="s">
        <v>6728</v>
      </c>
      <c r="L793" s="66" t="s">
        <v>9527</v>
      </c>
      <c r="M793" s="66" t="s">
        <v>3475</v>
      </c>
      <c r="N793" s="66" t="s">
        <v>124</v>
      </c>
      <c r="O793" s="8" t="s">
        <v>125</v>
      </c>
      <c r="P793" s="8" t="s">
        <v>40</v>
      </c>
      <c r="Q793" s="8">
        <v>-1</v>
      </c>
      <c r="R793" s="8" t="s">
        <v>40</v>
      </c>
      <c r="S793" s="8" t="s">
        <v>40</v>
      </c>
      <c r="T793" s="8" t="s">
        <v>40</v>
      </c>
      <c r="U793" s="67">
        <v>0</v>
      </c>
      <c r="V793" s="4">
        <v>0</v>
      </c>
      <c r="W793" s="4">
        <v>3424</v>
      </c>
      <c r="X793" s="67">
        <v>0</v>
      </c>
      <c r="Y793" s="67">
        <v>0.25</v>
      </c>
      <c r="Z793" s="4">
        <v>2</v>
      </c>
      <c r="AA793" s="4">
        <v>2597</v>
      </c>
      <c r="AB793" s="67">
        <v>1E-3</v>
      </c>
      <c r="AC793" s="4">
        <v>9.9618680000000008</v>
      </c>
      <c r="AD793" s="4">
        <v>36</v>
      </c>
    </row>
    <row r="794" spans="1:30" x14ac:dyDescent="0.2">
      <c r="A794" s="8" t="s">
        <v>782</v>
      </c>
      <c r="B794" s="8">
        <v>5</v>
      </c>
      <c r="C794" s="8">
        <v>70266182</v>
      </c>
      <c r="D794" s="8">
        <v>70266182</v>
      </c>
      <c r="E794" s="8" t="s">
        <v>130</v>
      </c>
      <c r="F794" s="8" t="s">
        <v>3108</v>
      </c>
      <c r="G794" s="8" t="s">
        <v>3109</v>
      </c>
      <c r="H794" s="8" t="s">
        <v>108</v>
      </c>
      <c r="I794" s="66" t="s">
        <v>9515</v>
      </c>
      <c r="J794" s="66" t="s">
        <v>40</v>
      </c>
      <c r="K794" s="66" t="s">
        <v>9528</v>
      </c>
      <c r="L794" s="66" t="s">
        <v>9529</v>
      </c>
      <c r="M794" s="66" t="s">
        <v>3714</v>
      </c>
      <c r="N794" s="66" t="s">
        <v>3350</v>
      </c>
      <c r="O794" s="8" t="s">
        <v>3394</v>
      </c>
      <c r="P794" s="8" t="s">
        <v>40</v>
      </c>
      <c r="Q794" s="8">
        <v>-1</v>
      </c>
      <c r="R794" s="8" t="s">
        <v>40</v>
      </c>
      <c r="S794" s="8" t="s">
        <v>40</v>
      </c>
      <c r="T794" s="8" t="s">
        <v>40</v>
      </c>
      <c r="U794" s="67">
        <v>0</v>
      </c>
      <c r="V794" s="4">
        <v>0</v>
      </c>
      <c r="W794" s="4">
        <v>3432</v>
      </c>
      <c r="X794" s="67">
        <v>0</v>
      </c>
      <c r="Y794" s="67">
        <v>0.222</v>
      </c>
      <c r="Z794" s="4">
        <v>1</v>
      </c>
      <c r="AA794" s="4">
        <v>2602</v>
      </c>
      <c r="AB794" s="67">
        <v>0</v>
      </c>
      <c r="AC794" s="4">
        <v>3.2197140000000002</v>
      </c>
      <c r="AD794" s="4">
        <v>22.7</v>
      </c>
    </row>
    <row r="795" spans="1:30" x14ac:dyDescent="0.2">
      <c r="A795" s="8" t="s">
        <v>782</v>
      </c>
      <c r="B795" s="8">
        <v>5</v>
      </c>
      <c r="C795" s="8">
        <v>70266224</v>
      </c>
      <c r="D795" s="8">
        <v>70266224</v>
      </c>
      <c r="E795" s="8" t="s">
        <v>130</v>
      </c>
      <c r="F795" s="8" t="s">
        <v>3108</v>
      </c>
      <c r="G795" s="8" t="s">
        <v>3109</v>
      </c>
      <c r="H795" s="8" t="s">
        <v>108</v>
      </c>
      <c r="I795" s="66" t="s">
        <v>9515</v>
      </c>
      <c r="J795" s="66" t="s">
        <v>40</v>
      </c>
      <c r="K795" s="66" t="s">
        <v>9530</v>
      </c>
      <c r="L795" s="66" t="s">
        <v>6991</v>
      </c>
      <c r="M795" s="66" t="s">
        <v>3462</v>
      </c>
      <c r="N795" s="66" t="s">
        <v>3141</v>
      </c>
      <c r="O795" s="8" t="s">
        <v>3371</v>
      </c>
      <c r="P795" s="8" t="s">
        <v>40</v>
      </c>
      <c r="Q795" s="8">
        <v>-1</v>
      </c>
      <c r="R795" s="8" t="s">
        <v>40</v>
      </c>
      <c r="S795" s="8" t="s">
        <v>40</v>
      </c>
      <c r="T795" s="8" t="s">
        <v>40</v>
      </c>
      <c r="U795" s="67">
        <v>0.26600000000000001</v>
      </c>
      <c r="V795" s="4">
        <v>9</v>
      </c>
      <c r="W795" s="4">
        <v>3432</v>
      </c>
      <c r="X795" s="67">
        <v>3.0000000000000001E-3</v>
      </c>
      <c r="Y795" s="67">
        <v>0.27700000000000002</v>
      </c>
      <c r="Z795" s="4">
        <v>6</v>
      </c>
      <c r="AA795" s="4">
        <v>2602</v>
      </c>
      <c r="AB795" s="67">
        <v>2E-3</v>
      </c>
      <c r="AC795" s="4">
        <v>5.776878</v>
      </c>
      <c r="AD795" s="4">
        <v>27</v>
      </c>
    </row>
    <row r="796" spans="1:30" x14ac:dyDescent="0.2">
      <c r="A796" s="8" t="s">
        <v>782</v>
      </c>
      <c r="B796" s="8">
        <v>5</v>
      </c>
      <c r="C796" s="8">
        <v>70266289</v>
      </c>
      <c r="D796" s="8">
        <v>70266289</v>
      </c>
      <c r="E796" s="8" t="s">
        <v>127</v>
      </c>
      <c r="F796" s="8" t="s">
        <v>3108</v>
      </c>
      <c r="G796" s="8" t="s">
        <v>3109</v>
      </c>
      <c r="H796" s="8" t="s">
        <v>108</v>
      </c>
      <c r="I796" s="66" t="s">
        <v>9515</v>
      </c>
      <c r="J796" s="66" t="s">
        <v>40</v>
      </c>
      <c r="K796" s="66" t="s">
        <v>9521</v>
      </c>
      <c r="L796" s="66" t="s">
        <v>9531</v>
      </c>
      <c r="M796" s="66" t="s">
        <v>9200</v>
      </c>
      <c r="N796" s="66" t="s">
        <v>4040</v>
      </c>
      <c r="O796" s="8" t="s">
        <v>9532</v>
      </c>
      <c r="P796" s="8" t="s">
        <v>40</v>
      </c>
      <c r="Q796" s="8">
        <v>-1</v>
      </c>
      <c r="R796" s="8" t="s">
        <v>40</v>
      </c>
      <c r="S796" s="8" t="s">
        <v>40</v>
      </c>
      <c r="T796" s="8" t="s">
        <v>40</v>
      </c>
      <c r="U796" s="67">
        <v>0</v>
      </c>
      <c r="V796" s="4">
        <v>0</v>
      </c>
      <c r="W796" s="4">
        <v>3430</v>
      </c>
      <c r="X796" s="67">
        <v>0</v>
      </c>
      <c r="Y796" s="67">
        <v>0.23400000000000001</v>
      </c>
      <c r="Z796" s="4">
        <v>2</v>
      </c>
      <c r="AA796" s="4">
        <v>2598</v>
      </c>
      <c r="AB796" s="67">
        <v>1E-3</v>
      </c>
      <c r="AC796" s="4">
        <v>-0.48067300000000002</v>
      </c>
      <c r="AD796" s="4">
        <v>0.245</v>
      </c>
    </row>
    <row r="797" spans="1:30" x14ac:dyDescent="0.2">
      <c r="A797" s="8" t="s">
        <v>782</v>
      </c>
      <c r="B797" s="8">
        <v>5</v>
      </c>
      <c r="C797" s="8">
        <v>70269969</v>
      </c>
      <c r="D797" s="8">
        <v>70269969</v>
      </c>
      <c r="E797" s="8" t="s">
        <v>121</v>
      </c>
      <c r="F797" s="8" t="s">
        <v>3101</v>
      </c>
      <c r="G797" s="8" t="s">
        <v>3102</v>
      </c>
      <c r="H797" s="8" t="s">
        <v>108</v>
      </c>
      <c r="I797" s="66" t="s">
        <v>459</v>
      </c>
      <c r="J797" s="66" t="s">
        <v>40</v>
      </c>
      <c r="K797" s="66" t="s">
        <v>6832</v>
      </c>
      <c r="L797" s="66" t="s">
        <v>7058</v>
      </c>
      <c r="M797" s="66" t="s">
        <v>4744</v>
      </c>
      <c r="N797" s="66" t="s">
        <v>3107</v>
      </c>
      <c r="O797" s="8" t="s">
        <v>3719</v>
      </c>
      <c r="P797" s="8" t="s">
        <v>40</v>
      </c>
      <c r="Q797" s="8">
        <v>-1</v>
      </c>
      <c r="R797" s="8" t="s">
        <v>40</v>
      </c>
      <c r="S797" s="8" t="s">
        <v>40</v>
      </c>
      <c r="T797" s="8" t="s">
        <v>40</v>
      </c>
      <c r="U797" s="67">
        <v>0</v>
      </c>
      <c r="V797" s="4">
        <v>0</v>
      </c>
      <c r="W797" s="4">
        <v>3425</v>
      </c>
      <c r="X797" s="67">
        <v>0</v>
      </c>
      <c r="Y797" s="67">
        <v>0.215</v>
      </c>
      <c r="Z797" s="4">
        <v>1</v>
      </c>
      <c r="AA797" s="4">
        <v>2599</v>
      </c>
      <c r="AB797" s="67">
        <v>0</v>
      </c>
      <c r="AC797" s="4">
        <v>1.3383620000000001</v>
      </c>
      <c r="AD797" s="4">
        <v>12.47</v>
      </c>
    </row>
    <row r="798" spans="1:30" x14ac:dyDescent="0.2">
      <c r="A798" s="8" t="s">
        <v>782</v>
      </c>
      <c r="B798" s="8">
        <v>5</v>
      </c>
      <c r="C798" s="8">
        <v>70269986</v>
      </c>
      <c r="D798" s="8">
        <v>70269986</v>
      </c>
      <c r="E798" s="8" t="s">
        <v>123</v>
      </c>
      <c r="F798" s="8" t="s">
        <v>3108</v>
      </c>
      <c r="G798" s="8" t="s">
        <v>3109</v>
      </c>
      <c r="H798" s="8" t="s">
        <v>108</v>
      </c>
      <c r="I798" s="66" t="s">
        <v>459</v>
      </c>
      <c r="J798" s="66" t="s">
        <v>40</v>
      </c>
      <c r="K798" s="66" t="s">
        <v>9533</v>
      </c>
      <c r="L798" s="66" t="s">
        <v>9534</v>
      </c>
      <c r="M798" s="66" t="s">
        <v>4739</v>
      </c>
      <c r="N798" s="66" t="s">
        <v>3914</v>
      </c>
      <c r="O798" s="8" t="s">
        <v>5208</v>
      </c>
      <c r="P798" s="8" t="s">
        <v>40</v>
      </c>
      <c r="Q798" s="8">
        <v>-1</v>
      </c>
      <c r="R798" s="8" t="s">
        <v>40</v>
      </c>
      <c r="S798" s="8" t="s">
        <v>40</v>
      </c>
      <c r="T798" s="8" t="s">
        <v>40</v>
      </c>
      <c r="U798" s="67">
        <v>0.25</v>
      </c>
      <c r="V798" s="4">
        <v>1</v>
      </c>
      <c r="W798" s="4">
        <v>3425</v>
      </c>
      <c r="X798" s="67">
        <v>0</v>
      </c>
      <c r="Y798" s="67">
        <v>0</v>
      </c>
      <c r="Z798" s="4">
        <v>0</v>
      </c>
      <c r="AA798" s="4">
        <v>2599</v>
      </c>
      <c r="AB798" s="67">
        <v>0</v>
      </c>
      <c r="AC798" s="4">
        <v>-1.3123050000000001</v>
      </c>
      <c r="AD798" s="4">
        <v>4.0000000000000001E-3</v>
      </c>
    </row>
    <row r="799" spans="1:30" x14ac:dyDescent="0.2">
      <c r="A799" s="8" t="s">
        <v>782</v>
      </c>
      <c r="B799" s="8">
        <v>5</v>
      </c>
      <c r="C799" s="8">
        <v>70270002</v>
      </c>
      <c r="D799" s="8">
        <v>70270002</v>
      </c>
      <c r="E799" s="8" t="s">
        <v>121</v>
      </c>
      <c r="F799" s="8" t="s">
        <v>3101</v>
      </c>
      <c r="G799" s="8" t="s">
        <v>3102</v>
      </c>
      <c r="H799" s="8" t="s">
        <v>108</v>
      </c>
      <c r="I799" s="66" t="s">
        <v>459</v>
      </c>
      <c r="J799" s="66" t="s">
        <v>40</v>
      </c>
      <c r="K799" s="66" t="s">
        <v>9535</v>
      </c>
      <c r="L799" s="66" t="s">
        <v>7090</v>
      </c>
      <c r="M799" s="66" t="s">
        <v>9110</v>
      </c>
      <c r="N799" s="66" t="s">
        <v>3118</v>
      </c>
      <c r="O799" s="8" t="s">
        <v>3382</v>
      </c>
      <c r="P799" s="8" t="s">
        <v>40</v>
      </c>
      <c r="Q799" s="8">
        <v>-1</v>
      </c>
      <c r="R799" s="8" t="s">
        <v>40</v>
      </c>
      <c r="S799" s="8" t="s">
        <v>40</v>
      </c>
      <c r="T799" s="8" t="s">
        <v>40</v>
      </c>
      <c r="U799" s="67">
        <v>0.27</v>
      </c>
      <c r="V799" s="4">
        <v>3</v>
      </c>
      <c r="W799" s="4">
        <v>3425</v>
      </c>
      <c r="X799" s="67">
        <v>1E-3</v>
      </c>
      <c r="Y799" s="67">
        <v>0.28299999999999997</v>
      </c>
      <c r="Z799" s="4">
        <v>2</v>
      </c>
      <c r="AA799" s="4">
        <v>2599</v>
      </c>
      <c r="AB799" s="67">
        <v>1E-3</v>
      </c>
      <c r="AC799" s="4">
        <v>0.548655</v>
      </c>
      <c r="AD799" s="4">
        <v>7.7930000000000001</v>
      </c>
    </row>
    <row r="800" spans="1:30" x14ac:dyDescent="0.2">
      <c r="A800" s="8" t="s">
        <v>782</v>
      </c>
      <c r="B800" s="8">
        <v>5</v>
      </c>
      <c r="C800" s="8">
        <v>70270003</v>
      </c>
      <c r="D800" s="8">
        <v>70270003</v>
      </c>
      <c r="E800" s="8" t="s">
        <v>123</v>
      </c>
      <c r="F800" s="8" t="s">
        <v>3108</v>
      </c>
      <c r="G800" s="8" t="s">
        <v>3109</v>
      </c>
      <c r="H800" s="8" t="s">
        <v>108</v>
      </c>
      <c r="I800" s="66" t="s">
        <v>459</v>
      </c>
      <c r="J800" s="66" t="s">
        <v>40</v>
      </c>
      <c r="K800" s="66" t="s">
        <v>9536</v>
      </c>
      <c r="L800" s="66" t="s">
        <v>8796</v>
      </c>
      <c r="M800" s="66" t="s">
        <v>9110</v>
      </c>
      <c r="N800" s="66" t="s">
        <v>4577</v>
      </c>
      <c r="O800" s="8" t="s">
        <v>4578</v>
      </c>
      <c r="P800" s="8" t="s">
        <v>40</v>
      </c>
      <c r="Q800" s="8">
        <v>-1</v>
      </c>
      <c r="R800" s="8" t="s">
        <v>40</v>
      </c>
      <c r="S800" s="8" t="s">
        <v>40</v>
      </c>
      <c r="T800" s="8" t="s">
        <v>40</v>
      </c>
      <c r="U800" s="67">
        <v>0.218</v>
      </c>
      <c r="V800" s="4">
        <v>1</v>
      </c>
      <c r="W800" s="4">
        <v>3425</v>
      </c>
      <c r="X800" s="67">
        <v>0</v>
      </c>
      <c r="Y800" s="67">
        <v>0.23400000000000001</v>
      </c>
      <c r="Z800" s="4">
        <v>1</v>
      </c>
      <c r="AA800" s="4">
        <v>2599</v>
      </c>
      <c r="AB800" s="67">
        <v>0</v>
      </c>
      <c r="AC800" s="4">
        <v>1.7310829999999999</v>
      </c>
      <c r="AD800" s="4">
        <v>14.58</v>
      </c>
    </row>
    <row r="801" spans="1:31" s="278" customFormat="1" x14ac:dyDescent="0.2">
      <c r="A801" s="8" t="s">
        <v>782</v>
      </c>
      <c r="B801" s="8">
        <v>5</v>
      </c>
      <c r="C801" s="8">
        <v>70270012</v>
      </c>
      <c r="D801" s="8">
        <v>70270017</v>
      </c>
      <c r="E801" s="8" t="s">
        <v>3412</v>
      </c>
      <c r="F801" s="8" t="s">
        <v>80</v>
      </c>
      <c r="G801" s="8" t="s">
        <v>3469</v>
      </c>
      <c r="H801" s="8" t="s">
        <v>108</v>
      </c>
      <c r="I801" s="66" t="s">
        <v>459</v>
      </c>
      <c r="J801" s="66" t="s">
        <v>40</v>
      </c>
      <c r="K801" s="66" t="s">
        <v>9537</v>
      </c>
      <c r="L801" s="66" t="s">
        <v>9538</v>
      </c>
      <c r="M801" s="66" t="s">
        <v>9539</v>
      </c>
      <c r="N801" s="66" t="s">
        <v>9540</v>
      </c>
      <c r="O801" s="8" t="s">
        <v>9541</v>
      </c>
      <c r="P801" s="8" t="s">
        <v>40</v>
      </c>
      <c r="Q801" s="8">
        <v>-1</v>
      </c>
      <c r="R801" s="8" t="s">
        <v>40</v>
      </c>
      <c r="S801" s="8" t="s">
        <v>40</v>
      </c>
      <c r="T801" s="8" t="s">
        <v>40</v>
      </c>
      <c r="U801" s="67">
        <v>0.30399999999999999</v>
      </c>
      <c r="V801" s="4">
        <v>4</v>
      </c>
      <c r="W801" s="4">
        <v>3425</v>
      </c>
      <c r="X801" s="67">
        <v>1E-3</v>
      </c>
      <c r="Y801" s="67">
        <v>0.24299999999999999</v>
      </c>
      <c r="Z801" s="4">
        <v>2</v>
      </c>
      <c r="AA801" s="4">
        <v>2599</v>
      </c>
      <c r="AB801" s="67">
        <v>1E-3</v>
      </c>
      <c r="AC801" s="4">
        <v>7.9091319999999996</v>
      </c>
      <c r="AD801" s="4">
        <v>35</v>
      </c>
      <c r="AE801" s="275"/>
    </row>
    <row r="802" spans="1:31" s="278" customFormat="1" x14ac:dyDescent="0.2">
      <c r="A802" s="8" t="s">
        <v>782</v>
      </c>
      <c r="B802" s="8">
        <v>5</v>
      </c>
      <c r="C802" s="8">
        <v>70270055</v>
      </c>
      <c r="D802" s="8">
        <v>70270055</v>
      </c>
      <c r="E802" s="8" t="s">
        <v>121</v>
      </c>
      <c r="F802" s="8" t="s">
        <v>81</v>
      </c>
      <c r="G802" s="8" t="s">
        <v>3469</v>
      </c>
      <c r="H802" s="8" t="s">
        <v>108</v>
      </c>
      <c r="I802" s="66" t="s">
        <v>459</v>
      </c>
      <c r="J802" s="66" t="s">
        <v>40</v>
      </c>
      <c r="K802" s="66" t="s">
        <v>456</v>
      </c>
      <c r="L802" s="66" t="s">
        <v>457</v>
      </c>
      <c r="M802" s="66" t="s">
        <v>458</v>
      </c>
      <c r="N802" s="66" t="s">
        <v>124</v>
      </c>
      <c r="O802" s="8" t="s">
        <v>125</v>
      </c>
      <c r="P802" s="8" t="s">
        <v>40</v>
      </c>
      <c r="Q802" s="8">
        <v>-1</v>
      </c>
      <c r="R802" s="8" t="s">
        <v>40</v>
      </c>
      <c r="S802" s="8" t="s">
        <v>40</v>
      </c>
      <c r="T802" s="8" t="s">
        <v>40</v>
      </c>
      <c r="U802" s="67">
        <v>0.17499999999999999</v>
      </c>
      <c r="V802" s="4">
        <v>7</v>
      </c>
      <c r="W802" s="4">
        <v>3430</v>
      </c>
      <c r="X802" s="67">
        <v>2E-3</v>
      </c>
      <c r="Y802" s="67">
        <v>0.17499999999999999</v>
      </c>
      <c r="Z802" s="4">
        <v>5</v>
      </c>
      <c r="AA802" s="4">
        <v>2603</v>
      </c>
      <c r="AB802" s="67">
        <v>2E-3</v>
      </c>
      <c r="AC802" s="4">
        <v>9.5937959999999993</v>
      </c>
      <c r="AD802" s="4">
        <v>36</v>
      </c>
      <c r="AE802" s="275"/>
    </row>
    <row r="803" spans="1:31" s="278" customFormat="1" x14ac:dyDescent="0.2">
      <c r="A803" s="8" t="s">
        <v>782</v>
      </c>
      <c r="B803" s="8">
        <v>5</v>
      </c>
      <c r="C803" s="8">
        <v>70270094</v>
      </c>
      <c r="D803" s="8">
        <v>70270094</v>
      </c>
      <c r="E803" s="8" t="s">
        <v>130</v>
      </c>
      <c r="F803" s="8" t="s">
        <v>3108</v>
      </c>
      <c r="G803" s="8" t="s">
        <v>3109</v>
      </c>
      <c r="H803" s="8" t="s">
        <v>108</v>
      </c>
      <c r="I803" s="66" t="s">
        <v>459</v>
      </c>
      <c r="J803" s="66" t="s">
        <v>40</v>
      </c>
      <c r="K803" s="66" t="s">
        <v>9542</v>
      </c>
      <c r="L803" s="66" t="s">
        <v>9543</v>
      </c>
      <c r="M803" s="66" t="s">
        <v>9544</v>
      </c>
      <c r="N803" s="66" t="s">
        <v>4872</v>
      </c>
      <c r="O803" s="8" t="s">
        <v>4873</v>
      </c>
      <c r="P803" s="8" t="s">
        <v>40</v>
      </c>
      <c r="Q803" s="8">
        <v>-1</v>
      </c>
      <c r="R803" s="8" t="s">
        <v>40</v>
      </c>
      <c r="S803" s="8" t="s">
        <v>40</v>
      </c>
      <c r="T803" s="8" t="s">
        <v>40</v>
      </c>
      <c r="U803" s="67">
        <v>0.252</v>
      </c>
      <c r="V803" s="4">
        <v>2</v>
      </c>
      <c r="W803" s="4">
        <v>3430</v>
      </c>
      <c r="X803" s="67">
        <v>1E-3</v>
      </c>
      <c r="Y803" s="67">
        <v>0</v>
      </c>
      <c r="Z803" s="4">
        <v>0</v>
      </c>
      <c r="AA803" s="4">
        <v>2601</v>
      </c>
      <c r="AB803" s="67">
        <v>0</v>
      </c>
      <c r="AC803" s="4">
        <v>3.8438240000000001</v>
      </c>
      <c r="AD803" s="4">
        <v>23.4</v>
      </c>
      <c r="AE803" s="275"/>
    </row>
    <row r="804" spans="1:31" s="278" customFormat="1" x14ac:dyDescent="0.2">
      <c r="A804" s="8" t="s">
        <v>782</v>
      </c>
      <c r="B804" s="8">
        <v>5</v>
      </c>
      <c r="C804" s="8">
        <v>70270109</v>
      </c>
      <c r="D804" s="8">
        <v>70270109</v>
      </c>
      <c r="E804" s="8" t="s">
        <v>130</v>
      </c>
      <c r="F804" s="8" t="s">
        <v>3108</v>
      </c>
      <c r="G804" s="8" t="s">
        <v>3109</v>
      </c>
      <c r="H804" s="8" t="s">
        <v>108</v>
      </c>
      <c r="I804" s="66" t="s">
        <v>459</v>
      </c>
      <c r="J804" s="66" t="s">
        <v>40</v>
      </c>
      <c r="K804" s="66" t="s">
        <v>9545</v>
      </c>
      <c r="L804" s="66" t="s">
        <v>8826</v>
      </c>
      <c r="M804" s="66" t="s">
        <v>9546</v>
      </c>
      <c r="N804" s="66" t="s">
        <v>4011</v>
      </c>
      <c r="O804" s="8" t="s">
        <v>4012</v>
      </c>
      <c r="P804" s="8" t="s">
        <v>40</v>
      </c>
      <c r="Q804" s="8">
        <v>-1</v>
      </c>
      <c r="R804" s="8" t="s">
        <v>40</v>
      </c>
      <c r="S804" s="8" t="s">
        <v>40</v>
      </c>
      <c r="T804" s="8" t="s">
        <v>40</v>
      </c>
      <c r="U804" s="67">
        <v>0.23799999999999999</v>
      </c>
      <c r="V804" s="4">
        <v>2</v>
      </c>
      <c r="W804" s="4">
        <v>3430</v>
      </c>
      <c r="X804" s="67">
        <v>1E-3</v>
      </c>
      <c r="Y804" s="67">
        <v>0.217</v>
      </c>
      <c r="Z804" s="4">
        <v>2</v>
      </c>
      <c r="AA804" s="4">
        <v>2601</v>
      </c>
      <c r="AB804" s="67">
        <v>1E-3</v>
      </c>
      <c r="AC804" s="4">
        <v>3.9732609999999999</v>
      </c>
      <c r="AD804" s="4">
        <v>23.6</v>
      </c>
      <c r="AE804" s="275"/>
    </row>
    <row r="805" spans="1:31" s="278" customFormat="1" x14ac:dyDescent="0.2">
      <c r="A805" s="8" t="s">
        <v>782</v>
      </c>
      <c r="B805" s="8">
        <v>5</v>
      </c>
      <c r="C805" s="8">
        <v>70272012</v>
      </c>
      <c r="D805" s="8">
        <v>70272012</v>
      </c>
      <c r="E805" s="8" t="s">
        <v>123</v>
      </c>
      <c r="F805" s="8" t="s">
        <v>3101</v>
      </c>
      <c r="G805" s="8" t="s">
        <v>3102</v>
      </c>
      <c r="H805" s="8" t="s">
        <v>108</v>
      </c>
      <c r="I805" s="66" t="s">
        <v>1026</v>
      </c>
      <c r="J805" s="66" t="s">
        <v>40</v>
      </c>
      <c r="K805" s="66" t="s">
        <v>6971</v>
      </c>
      <c r="L805" s="66" t="s">
        <v>9547</v>
      </c>
      <c r="M805" s="66" t="s">
        <v>9548</v>
      </c>
      <c r="N805" s="66" t="s">
        <v>3165</v>
      </c>
      <c r="O805" s="8" t="s">
        <v>5359</v>
      </c>
      <c r="P805" s="8" t="s">
        <v>40</v>
      </c>
      <c r="Q805" s="8">
        <v>-1</v>
      </c>
      <c r="R805" s="8" t="s">
        <v>40</v>
      </c>
      <c r="S805" s="8" t="s">
        <v>40</v>
      </c>
      <c r="T805" s="8" t="s">
        <v>40</v>
      </c>
      <c r="U805" s="67">
        <v>0</v>
      </c>
      <c r="V805" s="4">
        <v>0</v>
      </c>
      <c r="W805" s="4">
        <v>3426</v>
      </c>
      <c r="X805" s="67">
        <v>0</v>
      </c>
      <c r="Y805" s="67">
        <v>0.23</v>
      </c>
      <c r="Z805" s="4">
        <v>1</v>
      </c>
      <c r="AA805" s="4">
        <v>2600</v>
      </c>
      <c r="AB805" s="67">
        <v>0</v>
      </c>
      <c r="AC805" s="4">
        <v>-1.217651</v>
      </c>
      <c r="AD805" s="4">
        <v>6.0000000000000001E-3</v>
      </c>
      <c r="AE805" s="275"/>
    </row>
    <row r="806" spans="1:31" s="278" customFormat="1" x14ac:dyDescent="0.2">
      <c r="A806" s="8" t="s">
        <v>782</v>
      </c>
      <c r="B806" s="8">
        <v>5</v>
      </c>
      <c r="C806" s="8">
        <v>70272032</v>
      </c>
      <c r="D806" s="8">
        <v>70272032</v>
      </c>
      <c r="E806" s="8" t="s">
        <v>130</v>
      </c>
      <c r="F806" s="8" t="s">
        <v>3108</v>
      </c>
      <c r="G806" s="8" t="s">
        <v>3109</v>
      </c>
      <c r="H806" s="8" t="s">
        <v>108</v>
      </c>
      <c r="I806" s="66" t="s">
        <v>1026</v>
      </c>
      <c r="J806" s="66" t="s">
        <v>40</v>
      </c>
      <c r="K806" s="66" t="s">
        <v>5276</v>
      </c>
      <c r="L806" s="66" t="s">
        <v>7241</v>
      </c>
      <c r="M806" s="66" t="s">
        <v>8801</v>
      </c>
      <c r="N806" s="66" t="s">
        <v>3843</v>
      </c>
      <c r="O806" s="8" t="s">
        <v>3844</v>
      </c>
      <c r="P806" s="8" t="s">
        <v>40</v>
      </c>
      <c r="Q806" s="8">
        <v>-1</v>
      </c>
      <c r="R806" s="8" t="s">
        <v>40</v>
      </c>
      <c r="S806" s="8" t="s">
        <v>40</v>
      </c>
      <c r="T806" s="8" t="s">
        <v>40</v>
      </c>
      <c r="U806" s="67">
        <v>0.40200000000000002</v>
      </c>
      <c r="V806" s="4">
        <v>1</v>
      </c>
      <c r="W806" s="4">
        <v>3426</v>
      </c>
      <c r="X806" s="67">
        <v>0</v>
      </c>
      <c r="Y806" s="67">
        <v>0</v>
      </c>
      <c r="Z806" s="4">
        <v>0</v>
      </c>
      <c r="AA806" s="4">
        <v>2600</v>
      </c>
      <c r="AB806" s="67">
        <v>0</v>
      </c>
      <c r="AC806" s="4">
        <v>1.283588</v>
      </c>
      <c r="AD806" s="4">
        <v>12.18</v>
      </c>
      <c r="AE806" s="275"/>
    </row>
    <row r="807" spans="1:31" s="278" customFormat="1" x14ac:dyDescent="0.2">
      <c r="A807" s="8" t="s">
        <v>782</v>
      </c>
      <c r="B807" s="8">
        <v>5</v>
      </c>
      <c r="C807" s="8">
        <v>70272742</v>
      </c>
      <c r="D807" s="8">
        <v>70272742</v>
      </c>
      <c r="E807" s="8" t="s">
        <v>130</v>
      </c>
      <c r="F807" s="8" t="s">
        <v>3108</v>
      </c>
      <c r="G807" s="8" t="s">
        <v>3109</v>
      </c>
      <c r="H807" s="8" t="s">
        <v>108</v>
      </c>
      <c r="I807" s="66" t="s">
        <v>9549</v>
      </c>
      <c r="J807" s="66" t="s">
        <v>40</v>
      </c>
      <c r="K807" s="66" t="s">
        <v>9550</v>
      </c>
      <c r="L807" s="66" t="s">
        <v>3354</v>
      </c>
      <c r="M807" s="66" t="s">
        <v>3729</v>
      </c>
      <c r="N807" s="66" t="s">
        <v>3244</v>
      </c>
      <c r="O807" s="8" t="s">
        <v>3245</v>
      </c>
      <c r="P807" s="8" t="s">
        <v>40</v>
      </c>
      <c r="Q807" s="8">
        <v>-1</v>
      </c>
      <c r="R807" s="8" t="s">
        <v>40</v>
      </c>
      <c r="S807" s="8" t="s">
        <v>40</v>
      </c>
      <c r="T807" s="8" t="s">
        <v>40</v>
      </c>
      <c r="U807" s="67">
        <v>0.26200000000000001</v>
      </c>
      <c r="V807" s="4">
        <v>2</v>
      </c>
      <c r="W807" s="4">
        <v>3431</v>
      </c>
      <c r="X807" s="67">
        <v>1E-3</v>
      </c>
      <c r="Y807" s="67">
        <v>0</v>
      </c>
      <c r="Z807" s="4">
        <v>0</v>
      </c>
      <c r="AA807" s="4">
        <v>2601</v>
      </c>
      <c r="AB807" s="67">
        <v>0</v>
      </c>
      <c r="AC807" s="4">
        <v>-0.14376900000000001</v>
      </c>
      <c r="AD807" s="4">
        <v>1.427</v>
      </c>
      <c r="AE807" s="275"/>
    </row>
    <row r="808" spans="1:31" s="278" customFormat="1" x14ac:dyDescent="0.2">
      <c r="A808" s="8" t="s">
        <v>782</v>
      </c>
      <c r="B808" s="8">
        <v>5</v>
      </c>
      <c r="C808" s="8">
        <v>70272761</v>
      </c>
      <c r="D808" s="8">
        <v>70272761</v>
      </c>
      <c r="E808" s="8" t="s">
        <v>130</v>
      </c>
      <c r="F808" s="8" t="s">
        <v>3101</v>
      </c>
      <c r="G808" s="8" t="s">
        <v>3102</v>
      </c>
      <c r="H808" s="8" t="s">
        <v>108</v>
      </c>
      <c r="I808" s="66" t="s">
        <v>9549</v>
      </c>
      <c r="J808" s="66" t="s">
        <v>40</v>
      </c>
      <c r="K808" s="66" t="s">
        <v>9551</v>
      </c>
      <c r="L808" s="66" t="s">
        <v>9552</v>
      </c>
      <c r="M808" s="66" t="s">
        <v>5944</v>
      </c>
      <c r="N808" s="66" t="s">
        <v>3107</v>
      </c>
      <c r="O808" s="8" t="s">
        <v>3989</v>
      </c>
      <c r="P808" s="8" t="s">
        <v>9553</v>
      </c>
      <c r="Q808" s="8">
        <v>-1</v>
      </c>
      <c r="R808" s="8" t="s">
        <v>40</v>
      </c>
      <c r="S808" s="8" t="s">
        <v>40</v>
      </c>
      <c r="T808" s="8" t="s">
        <v>40</v>
      </c>
      <c r="U808" s="67">
        <v>0.253</v>
      </c>
      <c r="V808" s="4">
        <v>29</v>
      </c>
      <c r="W808" s="4">
        <v>3431</v>
      </c>
      <c r="X808" s="67">
        <v>8.0000000000000002E-3</v>
      </c>
      <c r="Y808" s="67">
        <v>0.24</v>
      </c>
      <c r="Z808" s="4">
        <v>24</v>
      </c>
      <c r="AA808" s="4">
        <v>2601</v>
      </c>
      <c r="AB808" s="67">
        <v>8.9999999999999993E-3</v>
      </c>
      <c r="AC808" s="4">
        <v>0.85546599999999995</v>
      </c>
      <c r="AD808" s="4">
        <v>9.8019999999999996</v>
      </c>
      <c r="AE808" s="275"/>
    </row>
    <row r="809" spans="1:31" s="278" customFormat="1" x14ac:dyDescent="0.2">
      <c r="A809" s="8" t="s">
        <v>782</v>
      </c>
      <c r="B809" s="8">
        <v>5</v>
      </c>
      <c r="C809" s="8">
        <v>70272779</v>
      </c>
      <c r="D809" s="8">
        <v>70272779</v>
      </c>
      <c r="E809" s="8" t="s">
        <v>121</v>
      </c>
      <c r="F809" s="8" t="s">
        <v>3101</v>
      </c>
      <c r="G809" s="8" t="s">
        <v>3102</v>
      </c>
      <c r="H809" s="8" t="s">
        <v>108</v>
      </c>
      <c r="I809" s="66" t="s">
        <v>9549</v>
      </c>
      <c r="J809" s="66" t="s">
        <v>40</v>
      </c>
      <c r="K809" s="66" t="s">
        <v>7053</v>
      </c>
      <c r="L809" s="66" t="s">
        <v>9554</v>
      </c>
      <c r="M809" s="66" t="s">
        <v>3735</v>
      </c>
      <c r="N809" s="66" t="s">
        <v>3126</v>
      </c>
      <c r="O809" s="8" t="s">
        <v>3216</v>
      </c>
      <c r="P809" s="8" t="s">
        <v>40</v>
      </c>
      <c r="Q809" s="8">
        <v>-1</v>
      </c>
      <c r="R809" s="8" t="s">
        <v>40</v>
      </c>
      <c r="S809" s="8" t="s">
        <v>40</v>
      </c>
      <c r="T809" s="8" t="s">
        <v>40</v>
      </c>
      <c r="U809" s="67">
        <v>0</v>
      </c>
      <c r="V809" s="4">
        <v>0</v>
      </c>
      <c r="W809" s="4">
        <v>3431</v>
      </c>
      <c r="X809" s="67">
        <v>0</v>
      </c>
      <c r="Y809" s="67">
        <v>0.34300000000000003</v>
      </c>
      <c r="Z809" s="4">
        <v>1</v>
      </c>
      <c r="AA809" s="4">
        <v>2601</v>
      </c>
      <c r="AB809" s="67">
        <v>0</v>
      </c>
      <c r="AC809" s="4">
        <v>9.1335E-2</v>
      </c>
      <c r="AD809" s="4">
        <v>3.5150000000000001</v>
      </c>
      <c r="AE809" s="275"/>
    </row>
    <row r="810" spans="1:31" s="278" customFormat="1" x14ac:dyDescent="0.2">
      <c r="A810" s="8" t="s">
        <v>782</v>
      </c>
      <c r="B810" s="8">
        <v>5</v>
      </c>
      <c r="C810" s="8">
        <v>70272799</v>
      </c>
      <c r="D810" s="8">
        <v>70272799</v>
      </c>
      <c r="E810" s="8" t="s">
        <v>121</v>
      </c>
      <c r="F810" s="8" t="s">
        <v>3108</v>
      </c>
      <c r="G810" s="8" t="s">
        <v>3109</v>
      </c>
      <c r="H810" s="8" t="s">
        <v>108</v>
      </c>
      <c r="I810" s="66" t="s">
        <v>9549</v>
      </c>
      <c r="J810" s="66" t="s">
        <v>40</v>
      </c>
      <c r="K810" s="66" t="s">
        <v>9555</v>
      </c>
      <c r="L810" s="66" t="s">
        <v>9556</v>
      </c>
      <c r="M810" s="66" t="s">
        <v>346</v>
      </c>
      <c r="N810" s="66" t="s">
        <v>3580</v>
      </c>
      <c r="O810" s="8" t="s">
        <v>4488</v>
      </c>
      <c r="P810" s="8" t="s">
        <v>40</v>
      </c>
      <c r="Q810" s="8">
        <v>-1</v>
      </c>
      <c r="R810" s="8" t="s">
        <v>40</v>
      </c>
      <c r="S810" s="8" t="s">
        <v>40</v>
      </c>
      <c r="T810" s="8" t="s">
        <v>40</v>
      </c>
      <c r="U810" s="67">
        <v>0</v>
      </c>
      <c r="V810" s="4">
        <v>0</v>
      </c>
      <c r="W810" s="4">
        <v>3431</v>
      </c>
      <c r="X810" s="67">
        <v>0</v>
      </c>
      <c r="Y810" s="67">
        <v>0.30099999999999999</v>
      </c>
      <c r="Z810" s="4">
        <v>1</v>
      </c>
      <c r="AA810" s="4">
        <v>2601</v>
      </c>
      <c r="AB810" s="67">
        <v>0</v>
      </c>
      <c r="AC810" s="4">
        <v>3.3062719999999999</v>
      </c>
      <c r="AD810" s="4">
        <v>22.9</v>
      </c>
      <c r="AE810" s="275"/>
    </row>
    <row r="811" spans="1:31" s="278" customFormat="1" x14ac:dyDescent="0.2">
      <c r="A811" s="8" t="s">
        <v>782</v>
      </c>
      <c r="B811" s="8">
        <v>5</v>
      </c>
      <c r="C811" s="8">
        <v>70272825</v>
      </c>
      <c r="D811" s="8">
        <v>70272825</v>
      </c>
      <c r="E811" s="8" t="s">
        <v>121</v>
      </c>
      <c r="F811" s="8" t="s">
        <v>3108</v>
      </c>
      <c r="G811" s="8" t="s">
        <v>3109</v>
      </c>
      <c r="H811" s="8" t="s">
        <v>108</v>
      </c>
      <c r="I811" s="66" t="s">
        <v>9549</v>
      </c>
      <c r="J811" s="66" t="s">
        <v>40</v>
      </c>
      <c r="K811" s="66" t="s">
        <v>9557</v>
      </c>
      <c r="L811" s="66" t="s">
        <v>9558</v>
      </c>
      <c r="M811" s="66" t="s">
        <v>9559</v>
      </c>
      <c r="N811" s="66" t="s">
        <v>3624</v>
      </c>
      <c r="O811" s="8" t="s">
        <v>3987</v>
      </c>
      <c r="P811" s="8" t="s">
        <v>40</v>
      </c>
      <c r="Q811" s="8">
        <v>-1</v>
      </c>
      <c r="R811" s="8" t="s">
        <v>40</v>
      </c>
      <c r="S811" s="8" t="s">
        <v>40</v>
      </c>
      <c r="T811" s="8" t="s">
        <v>40</v>
      </c>
      <c r="U811" s="67">
        <v>0.16700000000000001</v>
      </c>
      <c r="V811" s="4">
        <v>2</v>
      </c>
      <c r="W811" s="4">
        <v>3379</v>
      </c>
      <c r="X811" s="67">
        <v>1E-3</v>
      </c>
      <c r="Y811" s="67">
        <v>0</v>
      </c>
      <c r="Z811" s="4">
        <v>0</v>
      </c>
      <c r="AA811" s="4">
        <v>2581</v>
      </c>
      <c r="AB811" s="67">
        <v>0</v>
      </c>
      <c r="AC811" s="4">
        <v>-0.255075</v>
      </c>
      <c r="AD811" s="4">
        <v>0.83699999999999997</v>
      </c>
      <c r="AE811" s="275"/>
    </row>
    <row r="812" spans="1:31" s="278" customFormat="1" x14ac:dyDescent="0.2">
      <c r="A812" s="8" t="s">
        <v>782</v>
      </c>
      <c r="B812" s="8">
        <v>5</v>
      </c>
      <c r="C812" s="8">
        <v>70275694</v>
      </c>
      <c r="D812" s="8">
        <v>70275694</v>
      </c>
      <c r="E812" s="8" t="s">
        <v>123</v>
      </c>
      <c r="F812" s="8" t="s">
        <v>79</v>
      </c>
      <c r="G812" s="8" t="s">
        <v>3469</v>
      </c>
      <c r="H812" s="8" t="s">
        <v>108</v>
      </c>
      <c r="I812" s="66" t="s">
        <v>40</v>
      </c>
      <c r="J812" s="66" t="s">
        <v>9477</v>
      </c>
      <c r="K812" s="66" t="s">
        <v>40</v>
      </c>
      <c r="L812" s="66" t="s">
        <v>40</v>
      </c>
      <c r="M812" s="66" t="s">
        <v>40</v>
      </c>
      <c r="N812" s="66" t="s">
        <v>40</v>
      </c>
      <c r="O812" s="8" t="s">
        <v>40</v>
      </c>
      <c r="P812" s="8" t="s">
        <v>40</v>
      </c>
      <c r="Q812" s="8">
        <v>-1</v>
      </c>
      <c r="R812" s="8">
        <v>1.665013477</v>
      </c>
      <c r="S812" s="8">
        <v>7.6472363259999998</v>
      </c>
      <c r="T812" s="8">
        <v>9.3122498030000003</v>
      </c>
      <c r="U812" s="67">
        <v>0.17</v>
      </c>
      <c r="V812" s="4">
        <v>1</v>
      </c>
      <c r="W812" s="4">
        <v>3433</v>
      </c>
      <c r="X812" s="67">
        <v>0</v>
      </c>
      <c r="Y812" s="67">
        <v>0</v>
      </c>
      <c r="Z812" s="4">
        <v>0</v>
      </c>
      <c r="AA812" s="4">
        <v>2604</v>
      </c>
      <c r="AB812" s="67">
        <v>0</v>
      </c>
      <c r="AC812" s="4">
        <v>2.6101220000000001</v>
      </c>
      <c r="AD812" s="4">
        <v>20.3</v>
      </c>
      <c r="AE812" s="275"/>
    </row>
    <row r="813" spans="1:31" s="278" customFormat="1" x14ac:dyDescent="0.2">
      <c r="A813" s="8" t="s">
        <v>782</v>
      </c>
      <c r="B813" s="8">
        <v>5</v>
      </c>
      <c r="C813" s="8">
        <v>70275757</v>
      </c>
      <c r="D813" s="8">
        <v>70275757</v>
      </c>
      <c r="E813" s="8" t="s">
        <v>123</v>
      </c>
      <c r="F813" s="8" t="s">
        <v>3108</v>
      </c>
      <c r="G813" s="8" t="s">
        <v>3109</v>
      </c>
      <c r="H813" s="8" t="s">
        <v>108</v>
      </c>
      <c r="I813" s="66" t="s">
        <v>9560</v>
      </c>
      <c r="J813" s="66" t="s">
        <v>40</v>
      </c>
      <c r="K813" s="66" t="s">
        <v>8790</v>
      </c>
      <c r="L813" s="66" t="s">
        <v>9561</v>
      </c>
      <c r="M813" s="66" t="s">
        <v>4704</v>
      </c>
      <c r="N813" s="66" t="s">
        <v>5344</v>
      </c>
      <c r="O813" s="8" t="s">
        <v>7545</v>
      </c>
      <c r="P813" s="8" t="s">
        <v>40</v>
      </c>
      <c r="Q813" s="8">
        <v>-1</v>
      </c>
      <c r="R813" s="8" t="s">
        <v>40</v>
      </c>
      <c r="S813" s="8" t="s">
        <v>40</v>
      </c>
      <c r="T813" s="8" t="s">
        <v>40</v>
      </c>
      <c r="U813" s="67">
        <v>0</v>
      </c>
      <c r="V813" s="4">
        <v>0</v>
      </c>
      <c r="W813" s="4">
        <v>3433</v>
      </c>
      <c r="X813" s="67">
        <v>0</v>
      </c>
      <c r="Y813" s="67">
        <v>0.16700000000000001</v>
      </c>
      <c r="Z813" s="4">
        <v>1</v>
      </c>
      <c r="AA813" s="4">
        <v>2604</v>
      </c>
      <c r="AB813" s="67">
        <v>0</v>
      </c>
      <c r="AC813" s="4">
        <v>0.15307699999999999</v>
      </c>
      <c r="AD813" s="4">
        <v>4.1790000000000003</v>
      </c>
      <c r="AE813" s="275"/>
    </row>
    <row r="814" spans="1:31" s="278" customFormat="1" x14ac:dyDescent="0.2">
      <c r="A814" s="8" t="s">
        <v>782</v>
      </c>
      <c r="B814" s="8">
        <v>5</v>
      </c>
      <c r="C814" s="8">
        <v>70275795</v>
      </c>
      <c r="D814" s="8">
        <v>70275795</v>
      </c>
      <c r="E814" s="8" t="s">
        <v>123</v>
      </c>
      <c r="F814" s="8" t="s">
        <v>3108</v>
      </c>
      <c r="G814" s="8" t="s">
        <v>3109</v>
      </c>
      <c r="H814" s="8" t="s">
        <v>108</v>
      </c>
      <c r="I814" s="66" t="s">
        <v>9560</v>
      </c>
      <c r="J814" s="66" t="s">
        <v>40</v>
      </c>
      <c r="K814" s="66" t="s">
        <v>9562</v>
      </c>
      <c r="L814" s="66" t="s">
        <v>9563</v>
      </c>
      <c r="M814" s="66" t="s">
        <v>4218</v>
      </c>
      <c r="N814" s="66" t="s">
        <v>3232</v>
      </c>
      <c r="O814" s="8" t="s">
        <v>4392</v>
      </c>
      <c r="P814" s="8" t="s">
        <v>40</v>
      </c>
      <c r="Q814" s="8">
        <v>-1</v>
      </c>
      <c r="R814" s="8" t="s">
        <v>40</v>
      </c>
      <c r="S814" s="8" t="s">
        <v>40</v>
      </c>
      <c r="T814" s="8" t="s">
        <v>40</v>
      </c>
      <c r="U814" s="67">
        <v>0</v>
      </c>
      <c r="V814" s="4">
        <v>0</v>
      </c>
      <c r="W814" s="4">
        <v>3436</v>
      </c>
      <c r="X814" s="67">
        <v>0</v>
      </c>
      <c r="Y814" s="67">
        <v>0.16400000000000001</v>
      </c>
      <c r="Z814" s="4">
        <v>2</v>
      </c>
      <c r="AA814" s="4">
        <v>2606</v>
      </c>
      <c r="AB814" s="67">
        <v>1E-3</v>
      </c>
      <c r="AC814" s="4">
        <v>-1.5981190000000001</v>
      </c>
      <c r="AD814" s="4">
        <v>2E-3</v>
      </c>
      <c r="AE814" s="275"/>
    </row>
    <row r="815" spans="1:31" s="278" customFormat="1" x14ac:dyDescent="0.2">
      <c r="A815" s="8" t="s">
        <v>782</v>
      </c>
      <c r="B815" s="8">
        <v>5</v>
      </c>
      <c r="C815" s="8">
        <v>70275802</v>
      </c>
      <c r="D815" s="8">
        <v>70275802</v>
      </c>
      <c r="E815" s="8" t="s">
        <v>127</v>
      </c>
      <c r="F815" s="8" t="s">
        <v>3108</v>
      </c>
      <c r="G815" s="8" t="s">
        <v>3109</v>
      </c>
      <c r="H815" s="8" t="s">
        <v>108</v>
      </c>
      <c r="I815" s="66" t="s">
        <v>9560</v>
      </c>
      <c r="J815" s="66" t="s">
        <v>40</v>
      </c>
      <c r="K815" s="66" t="s">
        <v>8830</v>
      </c>
      <c r="L815" s="66" t="s">
        <v>9564</v>
      </c>
      <c r="M815" s="66" t="s">
        <v>9233</v>
      </c>
      <c r="N815" s="66" t="s">
        <v>4094</v>
      </c>
      <c r="O815" s="8" t="s">
        <v>4095</v>
      </c>
      <c r="P815" s="8" t="s">
        <v>40</v>
      </c>
      <c r="Q815" s="8">
        <v>-1</v>
      </c>
      <c r="R815" s="8" t="s">
        <v>40</v>
      </c>
      <c r="S815" s="8" t="s">
        <v>40</v>
      </c>
      <c r="T815" s="8" t="s">
        <v>40</v>
      </c>
      <c r="U815" s="67">
        <v>0</v>
      </c>
      <c r="V815" s="4">
        <v>0</v>
      </c>
      <c r="W815" s="4">
        <v>3436</v>
      </c>
      <c r="X815" s="67">
        <v>0</v>
      </c>
      <c r="Y815" s="67">
        <v>0.11799999999999999</v>
      </c>
      <c r="Z815" s="4">
        <v>2</v>
      </c>
      <c r="AA815" s="4">
        <v>2606</v>
      </c>
      <c r="AB815" s="67">
        <v>1E-3</v>
      </c>
      <c r="AC815" s="4">
        <v>-1.629302</v>
      </c>
      <c r="AD815" s="4">
        <v>2E-3</v>
      </c>
      <c r="AE815" s="275"/>
    </row>
    <row r="816" spans="1:31" s="278" customFormat="1" x14ac:dyDescent="0.2">
      <c r="A816" s="8" t="s">
        <v>782</v>
      </c>
      <c r="B816" s="8">
        <v>5</v>
      </c>
      <c r="C816" s="8">
        <v>70275843</v>
      </c>
      <c r="D816" s="8">
        <v>70275843</v>
      </c>
      <c r="E816" s="8" t="s">
        <v>130</v>
      </c>
      <c r="F816" s="8" t="s">
        <v>3108</v>
      </c>
      <c r="G816" s="8" t="s">
        <v>3109</v>
      </c>
      <c r="H816" s="8" t="s">
        <v>108</v>
      </c>
      <c r="I816" s="66" t="s">
        <v>9560</v>
      </c>
      <c r="J816" s="66" t="s">
        <v>40</v>
      </c>
      <c r="K816" s="66" t="s">
        <v>3354</v>
      </c>
      <c r="L816" s="66" t="s">
        <v>6132</v>
      </c>
      <c r="M816" s="66" t="s">
        <v>5658</v>
      </c>
      <c r="N816" s="66" t="s">
        <v>3219</v>
      </c>
      <c r="O816" s="8" t="s">
        <v>3220</v>
      </c>
      <c r="P816" s="8" t="s">
        <v>40</v>
      </c>
      <c r="Q816" s="8">
        <v>-1</v>
      </c>
      <c r="R816" s="8" t="s">
        <v>40</v>
      </c>
      <c r="S816" s="8" t="s">
        <v>40</v>
      </c>
      <c r="T816" s="8" t="s">
        <v>40</v>
      </c>
      <c r="U816" s="67">
        <v>0.18</v>
      </c>
      <c r="V816" s="4">
        <v>3</v>
      </c>
      <c r="W816" s="4">
        <v>3436</v>
      </c>
      <c r="X816" s="67">
        <v>1E-3</v>
      </c>
      <c r="Y816" s="67">
        <v>0.14199999999999999</v>
      </c>
      <c r="Z816" s="4">
        <v>3</v>
      </c>
      <c r="AA816" s="4">
        <v>2606</v>
      </c>
      <c r="AB816" s="67">
        <v>1E-3</v>
      </c>
      <c r="AC816" s="4">
        <v>3.6286749999999999</v>
      </c>
      <c r="AD816" s="4">
        <v>23.2</v>
      </c>
      <c r="AE816" s="275"/>
    </row>
    <row r="817" spans="1:31" s="278" customFormat="1" x14ac:dyDescent="0.2">
      <c r="A817" s="8" t="s">
        <v>782</v>
      </c>
      <c r="B817" s="8">
        <v>5</v>
      </c>
      <c r="C817" s="8">
        <v>70279615</v>
      </c>
      <c r="D817" s="8">
        <v>70279615</v>
      </c>
      <c r="E817" s="8" t="s">
        <v>123</v>
      </c>
      <c r="F817" s="8" t="s">
        <v>3101</v>
      </c>
      <c r="G817" s="8" t="s">
        <v>3102</v>
      </c>
      <c r="H817" s="8" t="s">
        <v>108</v>
      </c>
      <c r="I817" s="66" t="s">
        <v>239</v>
      </c>
      <c r="J817" s="66" t="s">
        <v>40</v>
      </c>
      <c r="K817" s="66" t="s">
        <v>9565</v>
      </c>
      <c r="L817" s="66" t="s">
        <v>7505</v>
      </c>
      <c r="M817" s="66" t="s">
        <v>4206</v>
      </c>
      <c r="N817" s="66" t="s">
        <v>130</v>
      </c>
      <c r="O817" s="8" t="s">
        <v>4257</v>
      </c>
      <c r="P817" s="8" t="s">
        <v>40</v>
      </c>
      <c r="Q817" s="8">
        <v>-1</v>
      </c>
      <c r="R817" s="8" t="s">
        <v>40</v>
      </c>
      <c r="S817" s="8" t="s">
        <v>40</v>
      </c>
      <c r="T817" s="8" t="s">
        <v>40</v>
      </c>
      <c r="U817" s="67">
        <v>0.153</v>
      </c>
      <c r="V817" s="4">
        <v>1</v>
      </c>
      <c r="W817" s="4">
        <v>3434</v>
      </c>
      <c r="X817" s="67">
        <v>0</v>
      </c>
      <c r="Y817" s="67">
        <v>0.19700000000000001</v>
      </c>
      <c r="Z817" s="4">
        <v>4</v>
      </c>
      <c r="AA817" s="4">
        <v>2603</v>
      </c>
      <c r="AB817" s="67">
        <v>2E-3</v>
      </c>
      <c r="AC817" s="4">
        <v>-0.460706</v>
      </c>
      <c r="AD817" s="4">
        <v>0.27500000000000002</v>
      </c>
      <c r="AE817" s="275"/>
    </row>
    <row r="818" spans="1:31" s="278" customFormat="1" x14ac:dyDescent="0.2">
      <c r="A818" s="8" t="s">
        <v>782</v>
      </c>
      <c r="B818" s="8">
        <v>5</v>
      </c>
      <c r="C818" s="8">
        <v>70279617</v>
      </c>
      <c r="D818" s="8">
        <v>70279618</v>
      </c>
      <c r="E818" s="8" t="s">
        <v>9566</v>
      </c>
      <c r="F818" s="8" t="s">
        <v>80</v>
      </c>
      <c r="G818" s="8" t="s">
        <v>3469</v>
      </c>
      <c r="H818" s="8" t="s">
        <v>108</v>
      </c>
      <c r="I818" s="66" t="s">
        <v>239</v>
      </c>
      <c r="J818" s="66" t="s">
        <v>40</v>
      </c>
      <c r="K818" s="66" t="s">
        <v>9554</v>
      </c>
      <c r="L818" s="66" t="s">
        <v>9237</v>
      </c>
      <c r="M818" s="66" t="s">
        <v>462</v>
      </c>
      <c r="N818" s="66" t="s">
        <v>463</v>
      </c>
      <c r="O818" s="8" t="s">
        <v>9567</v>
      </c>
      <c r="P818" s="8" t="s">
        <v>40</v>
      </c>
      <c r="Q818" s="8">
        <v>-1</v>
      </c>
      <c r="R818" s="8" t="s">
        <v>40</v>
      </c>
      <c r="S818" s="8" t="s">
        <v>40</v>
      </c>
      <c r="T818" s="8" t="s">
        <v>40</v>
      </c>
      <c r="U818" s="67">
        <v>0.185</v>
      </c>
      <c r="V818" s="4">
        <v>8</v>
      </c>
      <c r="W818" s="4">
        <v>3434</v>
      </c>
      <c r="X818" s="67">
        <v>2E-3</v>
      </c>
      <c r="Y818" s="67">
        <v>0.161</v>
      </c>
      <c r="Z818" s="4">
        <v>5</v>
      </c>
      <c r="AA818" s="4">
        <v>2603</v>
      </c>
      <c r="AB818" s="67">
        <v>2E-3</v>
      </c>
      <c r="AC818" s="4">
        <v>5.7646980000000001</v>
      </c>
      <c r="AD818" s="4">
        <v>27</v>
      </c>
      <c r="AE818" s="275"/>
    </row>
    <row r="819" spans="1:31" s="278" customFormat="1" x14ac:dyDescent="0.2">
      <c r="A819" s="8" t="s">
        <v>782</v>
      </c>
      <c r="B819" s="8">
        <v>5</v>
      </c>
      <c r="C819" s="8">
        <v>70279631</v>
      </c>
      <c r="D819" s="8">
        <v>70279631</v>
      </c>
      <c r="E819" s="8" t="s">
        <v>127</v>
      </c>
      <c r="F819" s="8" t="s">
        <v>3108</v>
      </c>
      <c r="G819" s="8" t="s">
        <v>3109</v>
      </c>
      <c r="H819" s="8" t="s">
        <v>108</v>
      </c>
      <c r="I819" s="66" t="s">
        <v>239</v>
      </c>
      <c r="J819" s="66" t="s">
        <v>40</v>
      </c>
      <c r="K819" s="66" t="s">
        <v>7269</v>
      </c>
      <c r="L819" s="66" t="s">
        <v>5398</v>
      </c>
      <c r="M819" s="66" t="s">
        <v>9568</v>
      </c>
      <c r="N819" s="66" t="s">
        <v>3821</v>
      </c>
      <c r="O819" s="8" t="s">
        <v>4368</v>
      </c>
      <c r="P819" s="8" t="s">
        <v>40</v>
      </c>
      <c r="Q819" s="8">
        <v>-1</v>
      </c>
      <c r="R819" s="8" t="s">
        <v>40</v>
      </c>
      <c r="S819" s="8" t="s">
        <v>40</v>
      </c>
      <c r="T819" s="8" t="s">
        <v>40</v>
      </c>
      <c r="U819" s="67">
        <v>0.16200000000000001</v>
      </c>
      <c r="V819" s="4">
        <v>1</v>
      </c>
      <c r="W819" s="4">
        <v>3434</v>
      </c>
      <c r="X819" s="67">
        <v>0</v>
      </c>
      <c r="Y819" s="67">
        <v>0</v>
      </c>
      <c r="Z819" s="4">
        <v>0</v>
      </c>
      <c r="AA819" s="4">
        <v>2603</v>
      </c>
      <c r="AB819" s="67">
        <v>0</v>
      </c>
      <c r="AC819" s="4">
        <v>4.7184160000000004</v>
      </c>
      <c r="AD819" s="4">
        <v>24.6</v>
      </c>
      <c r="AE819" s="275"/>
    </row>
    <row r="820" spans="1:31" s="278" customFormat="1" x14ac:dyDescent="0.2">
      <c r="A820" s="8" t="s">
        <v>782</v>
      </c>
      <c r="B820" s="8">
        <v>5</v>
      </c>
      <c r="C820" s="8">
        <v>70279671</v>
      </c>
      <c r="D820" s="8">
        <v>70279671</v>
      </c>
      <c r="E820" s="8" t="s">
        <v>130</v>
      </c>
      <c r="F820" s="8" t="s">
        <v>3108</v>
      </c>
      <c r="G820" s="8" t="s">
        <v>3109</v>
      </c>
      <c r="H820" s="8" t="s">
        <v>108</v>
      </c>
      <c r="I820" s="66" t="s">
        <v>239</v>
      </c>
      <c r="J820" s="66" t="s">
        <v>40</v>
      </c>
      <c r="K820" s="66" t="s">
        <v>9569</v>
      </c>
      <c r="L820" s="66" t="s">
        <v>3362</v>
      </c>
      <c r="M820" s="66" t="s">
        <v>3363</v>
      </c>
      <c r="N820" s="66" t="s">
        <v>3141</v>
      </c>
      <c r="O820" s="8" t="s">
        <v>3142</v>
      </c>
      <c r="P820" s="8" t="s">
        <v>40</v>
      </c>
      <c r="Q820" s="8">
        <v>-1</v>
      </c>
      <c r="R820" s="8" t="s">
        <v>40</v>
      </c>
      <c r="S820" s="8" t="s">
        <v>40</v>
      </c>
      <c r="T820" s="8" t="s">
        <v>40</v>
      </c>
      <c r="U820" s="67">
        <v>0</v>
      </c>
      <c r="V820" s="4">
        <v>0</v>
      </c>
      <c r="W820" s="4">
        <v>3434</v>
      </c>
      <c r="X820" s="67">
        <v>0</v>
      </c>
      <c r="Y820" s="67">
        <v>0.19900000000000001</v>
      </c>
      <c r="Z820" s="4">
        <v>3</v>
      </c>
      <c r="AA820" s="4">
        <v>2603</v>
      </c>
      <c r="AB820" s="67">
        <v>1E-3</v>
      </c>
      <c r="AC820" s="4">
        <v>5.317647</v>
      </c>
      <c r="AD820" s="4">
        <v>25.8</v>
      </c>
      <c r="AE820" s="275"/>
    </row>
    <row r="821" spans="1:31" s="278" customFormat="1" x14ac:dyDescent="0.2">
      <c r="A821" s="8" t="s">
        <v>782</v>
      </c>
      <c r="B821" s="8">
        <v>5</v>
      </c>
      <c r="C821" s="8">
        <v>70279677</v>
      </c>
      <c r="D821" s="8">
        <v>70279677</v>
      </c>
      <c r="E821" s="8" t="s">
        <v>130</v>
      </c>
      <c r="F821" s="8" t="s">
        <v>3108</v>
      </c>
      <c r="G821" s="8" t="s">
        <v>3109</v>
      </c>
      <c r="H821" s="8" t="s">
        <v>108</v>
      </c>
      <c r="I821" s="66" t="s">
        <v>239</v>
      </c>
      <c r="J821" s="66" t="s">
        <v>40</v>
      </c>
      <c r="K821" s="66" t="s">
        <v>9570</v>
      </c>
      <c r="L821" s="66" t="s">
        <v>9571</v>
      </c>
      <c r="M821" s="66" t="s">
        <v>485</v>
      </c>
      <c r="N821" s="66" t="s">
        <v>3147</v>
      </c>
      <c r="O821" s="8" t="s">
        <v>3589</v>
      </c>
      <c r="P821" s="8" t="s">
        <v>40</v>
      </c>
      <c r="Q821" s="8">
        <v>-1</v>
      </c>
      <c r="R821" s="8" t="s">
        <v>40</v>
      </c>
      <c r="S821" s="8" t="s">
        <v>40</v>
      </c>
      <c r="T821" s="8" t="s">
        <v>40</v>
      </c>
      <c r="U821" s="67">
        <v>0.152</v>
      </c>
      <c r="V821" s="4">
        <v>7</v>
      </c>
      <c r="W821" s="4">
        <v>3434</v>
      </c>
      <c r="X821" s="67">
        <v>2E-3</v>
      </c>
      <c r="Y821" s="67">
        <v>0.155</v>
      </c>
      <c r="Z821" s="4">
        <v>4</v>
      </c>
      <c r="AA821" s="4">
        <v>2603</v>
      </c>
      <c r="AB821" s="67">
        <v>2E-3</v>
      </c>
      <c r="AC821" s="4">
        <v>-0.14552200000000001</v>
      </c>
      <c r="AD821" s="4">
        <v>1.415</v>
      </c>
      <c r="AE821" s="275"/>
    </row>
    <row r="822" spans="1:31" s="278" customFormat="1" x14ac:dyDescent="0.2">
      <c r="A822" s="8" t="s">
        <v>782</v>
      </c>
      <c r="B822" s="8">
        <v>5</v>
      </c>
      <c r="C822" s="8">
        <v>70279678</v>
      </c>
      <c r="D822" s="8">
        <v>70279678</v>
      </c>
      <c r="E822" s="8" t="s">
        <v>121</v>
      </c>
      <c r="F822" s="8" t="s">
        <v>3101</v>
      </c>
      <c r="G822" s="8" t="s">
        <v>3102</v>
      </c>
      <c r="H822" s="8" t="s">
        <v>108</v>
      </c>
      <c r="I822" s="66" t="s">
        <v>239</v>
      </c>
      <c r="J822" s="66" t="s">
        <v>40</v>
      </c>
      <c r="K822" s="66" t="s">
        <v>9572</v>
      </c>
      <c r="L822" s="66" t="s">
        <v>9573</v>
      </c>
      <c r="M822" s="66" t="s">
        <v>4875</v>
      </c>
      <c r="N822" s="66" t="s">
        <v>3107</v>
      </c>
      <c r="O822" s="8" t="s">
        <v>3719</v>
      </c>
      <c r="P822" s="8" t="s">
        <v>40</v>
      </c>
      <c r="Q822" s="8">
        <v>-1</v>
      </c>
      <c r="R822" s="8" t="s">
        <v>40</v>
      </c>
      <c r="S822" s="8" t="s">
        <v>40</v>
      </c>
      <c r="T822" s="8" t="s">
        <v>40</v>
      </c>
      <c r="U822" s="67">
        <v>0.17299999999999999</v>
      </c>
      <c r="V822" s="4">
        <v>2</v>
      </c>
      <c r="W822" s="4">
        <v>3434</v>
      </c>
      <c r="X822" s="67">
        <v>1E-3</v>
      </c>
      <c r="Y822" s="67">
        <v>0</v>
      </c>
      <c r="Z822" s="4">
        <v>0</v>
      </c>
      <c r="AA822" s="4">
        <v>2603</v>
      </c>
      <c r="AB822" s="67">
        <v>0</v>
      </c>
      <c r="AC822" s="4">
        <v>0.100318</v>
      </c>
      <c r="AD822" s="4">
        <v>3.6110000000000002</v>
      </c>
      <c r="AE822" s="275"/>
    </row>
    <row r="823" spans="1:31" s="278" customFormat="1" x14ac:dyDescent="0.2">
      <c r="A823" s="8" t="s">
        <v>782</v>
      </c>
      <c r="B823" s="8">
        <v>5</v>
      </c>
      <c r="C823" s="8">
        <v>70279683</v>
      </c>
      <c r="D823" s="8">
        <v>70279683</v>
      </c>
      <c r="E823" s="8" t="s">
        <v>121</v>
      </c>
      <c r="F823" s="8" t="s">
        <v>3108</v>
      </c>
      <c r="G823" s="8" t="s">
        <v>3109</v>
      </c>
      <c r="H823" s="8" t="s">
        <v>108</v>
      </c>
      <c r="I823" s="66" t="s">
        <v>239</v>
      </c>
      <c r="J823" s="66" t="s">
        <v>40</v>
      </c>
      <c r="K823" s="66" t="s">
        <v>7313</v>
      </c>
      <c r="L823" s="66" t="s">
        <v>9574</v>
      </c>
      <c r="M823" s="66" t="s">
        <v>4355</v>
      </c>
      <c r="N823" s="66" t="s">
        <v>3580</v>
      </c>
      <c r="O823" s="8" t="s">
        <v>3581</v>
      </c>
      <c r="P823" s="8" t="s">
        <v>40</v>
      </c>
      <c r="Q823" s="8">
        <v>-1</v>
      </c>
      <c r="R823" s="8" t="s">
        <v>40</v>
      </c>
      <c r="S823" s="8" t="s">
        <v>40</v>
      </c>
      <c r="T823" s="8" t="s">
        <v>40</v>
      </c>
      <c r="U823" s="67">
        <v>0.13</v>
      </c>
      <c r="V823" s="4">
        <v>10</v>
      </c>
      <c r="W823" s="4">
        <v>3434</v>
      </c>
      <c r="X823" s="67">
        <v>3.0000000000000001E-3</v>
      </c>
      <c r="Y823" s="67">
        <v>0.128</v>
      </c>
      <c r="Z823" s="4">
        <v>16</v>
      </c>
      <c r="AA823" s="4">
        <v>2603</v>
      </c>
      <c r="AB823" s="67">
        <v>6.0000000000000001E-3</v>
      </c>
      <c r="AC823" s="4">
        <v>3.3371870000000001</v>
      </c>
      <c r="AD823" s="4">
        <v>22.9</v>
      </c>
      <c r="AE823" s="275"/>
    </row>
    <row r="824" spans="1:31" s="278" customFormat="1" x14ac:dyDescent="0.2">
      <c r="A824" s="8" t="s">
        <v>782</v>
      </c>
      <c r="B824" s="8">
        <v>5</v>
      </c>
      <c r="C824" s="8">
        <v>70279696</v>
      </c>
      <c r="D824" s="8">
        <v>70279696</v>
      </c>
      <c r="E824" s="8" t="s">
        <v>123</v>
      </c>
      <c r="F824" s="8" t="s">
        <v>3108</v>
      </c>
      <c r="G824" s="8" t="s">
        <v>3109</v>
      </c>
      <c r="H824" s="8" t="s">
        <v>108</v>
      </c>
      <c r="I824" s="66" t="s">
        <v>239</v>
      </c>
      <c r="J824" s="66" t="s">
        <v>40</v>
      </c>
      <c r="K824" s="66" t="s">
        <v>9575</v>
      </c>
      <c r="L824" s="66" t="s">
        <v>9576</v>
      </c>
      <c r="M824" s="66" t="s">
        <v>4349</v>
      </c>
      <c r="N824" s="66" t="s">
        <v>3924</v>
      </c>
      <c r="O824" s="8" t="s">
        <v>5181</v>
      </c>
      <c r="P824" s="8" t="s">
        <v>40</v>
      </c>
      <c r="Q824" s="8">
        <v>-1</v>
      </c>
      <c r="R824" s="8" t="s">
        <v>40</v>
      </c>
      <c r="S824" s="8" t="s">
        <v>40</v>
      </c>
      <c r="T824" s="8" t="s">
        <v>40</v>
      </c>
      <c r="U824" s="67">
        <v>0.14499999999999999</v>
      </c>
      <c r="V824" s="4">
        <v>1</v>
      </c>
      <c r="W824" s="4">
        <v>3434</v>
      </c>
      <c r="X824" s="67">
        <v>0</v>
      </c>
      <c r="Y824" s="67">
        <v>0.17100000000000001</v>
      </c>
      <c r="Z824" s="4">
        <v>1</v>
      </c>
      <c r="AA824" s="4">
        <v>2603</v>
      </c>
      <c r="AB824" s="67">
        <v>0</v>
      </c>
      <c r="AC824" s="4">
        <v>-1.2878350000000001</v>
      </c>
      <c r="AD824" s="4">
        <v>5.0000000000000001E-3</v>
      </c>
      <c r="AE824" s="275"/>
    </row>
    <row r="825" spans="1:31" s="278" customFormat="1" x14ac:dyDescent="0.2">
      <c r="A825" s="8" t="s">
        <v>782</v>
      </c>
      <c r="B825" s="8">
        <v>5</v>
      </c>
      <c r="C825" s="8">
        <v>70279700</v>
      </c>
      <c r="D825" s="8">
        <v>70279700</v>
      </c>
      <c r="E825" s="8" t="s">
        <v>130</v>
      </c>
      <c r="F825" s="8" t="s">
        <v>3108</v>
      </c>
      <c r="G825" s="8" t="s">
        <v>3109</v>
      </c>
      <c r="H825" s="8" t="s">
        <v>108</v>
      </c>
      <c r="I825" s="66" t="s">
        <v>239</v>
      </c>
      <c r="J825" s="66" t="s">
        <v>40</v>
      </c>
      <c r="K825" s="66" t="s">
        <v>9577</v>
      </c>
      <c r="L825" s="66" t="s">
        <v>9273</v>
      </c>
      <c r="M825" s="66" t="s">
        <v>5701</v>
      </c>
      <c r="N825" s="66" t="s">
        <v>3549</v>
      </c>
      <c r="O825" s="8" t="s">
        <v>3550</v>
      </c>
      <c r="P825" s="8" t="s">
        <v>40</v>
      </c>
      <c r="Q825" s="8">
        <v>-1</v>
      </c>
      <c r="R825" s="8" t="s">
        <v>40</v>
      </c>
      <c r="S825" s="8" t="s">
        <v>40</v>
      </c>
      <c r="T825" s="8" t="s">
        <v>40</v>
      </c>
      <c r="U825" s="67">
        <v>0.161</v>
      </c>
      <c r="V825" s="4">
        <v>1</v>
      </c>
      <c r="W825" s="4">
        <v>3434</v>
      </c>
      <c r="X825" s="67">
        <v>0</v>
      </c>
      <c r="Y825" s="67">
        <v>0</v>
      </c>
      <c r="Z825" s="4">
        <v>0</v>
      </c>
      <c r="AA825" s="4">
        <v>2603</v>
      </c>
      <c r="AB825" s="67">
        <v>0</v>
      </c>
      <c r="AC825" s="4">
        <v>2.8175530000000002</v>
      </c>
      <c r="AD825" s="4">
        <v>21.5</v>
      </c>
      <c r="AE825" s="275"/>
    </row>
    <row r="826" spans="1:31" s="278" customFormat="1" x14ac:dyDescent="0.2">
      <c r="A826" s="8" t="s">
        <v>782</v>
      </c>
      <c r="B826" s="8">
        <v>5</v>
      </c>
      <c r="C826" s="8">
        <v>70279743</v>
      </c>
      <c r="D826" s="8">
        <v>70279743</v>
      </c>
      <c r="E826" s="8" t="s">
        <v>121</v>
      </c>
      <c r="F826" s="8" t="s">
        <v>3108</v>
      </c>
      <c r="G826" s="8" t="s">
        <v>3109</v>
      </c>
      <c r="H826" s="8" t="s">
        <v>108</v>
      </c>
      <c r="I826" s="66" t="s">
        <v>239</v>
      </c>
      <c r="J826" s="66" t="s">
        <v>40</v>
      </c>
      <c r="K826" s="66" t="s">
        <v>7374</v>
      </c>
      <c r="L826" s="66" t="s">
        <v>399</v>
      </c>
      <c r="M826" s="66" t="s">
        <v>6225</v>
      </c>
      <c r="N826" s="66" t="s">
        <v>3144</v>
      </c>
      <c r="O826" s="8" t="s">
        <v>3145</v>
      </c>
      <c r="P826" s="8" t="s">
        <v>40</v>
      </c>
      <c r="Q826" s="8">
        <v>-1</v>
      </c>
      <c r="R826" s="8" t="s">
        <v>40</v>
      </c>
      <c r="S826" s="8" t="s">
        <v>40</v>
      </c>
      <c r="T826" s="8" t="s">
        <v>40</v>
      </c>
      <c r="U826" s="67">
        <v>0</v>
      </c>
      <c r="V826" s="4">
        <v>0</v>
      </c>
      <c r="W826" s="4">
        <v>3433</v>
      </c>
      <c r="X826" s="67">
        <v>0</v>
      </c>
      <c r="Y826" s="67">
        <v>0.14199999999999999</v>
      </c>
      <c r="Z826" s="4">
        <v>1</v>
      </c>
      <c r="AA826" s="4">
        <v>2602</v>
      </c>
      <c r="AB826" s="67">
        <v>0</v>
      </c>
      <c r="AC826" s="4">
        <v>4.5176740000000004</v>
      </c>
      <c r="AD826" s="4">
        <v>24.3</v>
      </c>
      <c r="AE826" s="275"/>
    </row>
    <row r="827" spans="1:31" s="278" customFormat="1" x14ac:dyDescent="0.2">
      <c r="A827" s="8" t="s">
        <v>782</v>
      </c>
      <c r="B827" s="8">
        <v>5</v>
      </c>
      <c r="C827" s="8">
        <v>70279765</v>
      </c>
      <c r="D827" s="8">
        <v>70279765</v>
      </c>
      <c r="E827" s="8" t="s">
        <v>121</v>
      </c>
      <c r="F827" s="8" t="s">
        <v>3101</v>
      </c>
      <c r="G827" s="8" t="s">
        <v>3102</v>
      </c>
      <c r="H827" s="8" t="s">
        <v>108</v>
      </c>
      <c r="I827" s="66" t="s">
        <v>239</v>
      </c>
      <c r="J827" s="66" t="s">
        <v>40</v>
      </c>
      <c r="K827" s="66" t="s">
        <v>9578</v>
      </c>
      <c r="L827" s="66" t="s">
        <v>9579</v>
      </c>
      <c r="M827" s="66" t="s">
        <v>3370</v>
      </c>
      <c r="N827" s="66" t="s">
        <v>3107</v>
      </c>
      <c r="O827" s="8" t="s">
        <v>3719</v>
      </c>
      <c r="P827" s="8" t="s">
        <v>40</v>
      </c>
      <c r="Q827" s="8">
        <v>-1</v>
      </c>
      <c r="R827" s="8" t="s">
        <v>40</v>
      </c>
      <c r="S827" s="8" t="s">
        <v>40</v>
      </c>
      <c r="T827" s="8" t="s">
        <v>40</v>
      </c>
      <c r="U827" s="67">
        <v>0.158</v>
      </c>
      <c r="V827" s="4">
        <v>1</v>
      </c>
      <c r="W827" s="4">
        <v>3433</v>
      </c>
      <c r="X827" s="67">
        <v>0</v>
      </c>
      <c r="Y827" s="67">
        <v>0.17699999999999999</v>
      </c>
      <c r="Z827" s="4">
        <v>1</v>
      </c>
      <c r="AA827" s="4">
        <v>2602</v>
      </c>
      <c r="AB827" s="67">
        <v>0</v>
      </c>
      <c r="AC827" s="4">
        <v>-7.9129000000000005E-2</v>
      </c>
      <c r="AD827" s="4">
        <v>1.89</v>
      </c>
      <c r="AE827" s="275"/>
    </row>
    <row r="828" spans="1:31" s="278" customFormat="1" x14ac:dyDescent="0.2">
      <c r="A828" s="8" t="s">
        <v>782</v>
      </c>
      <c r="B828" s="8">
        <v>5</v>
      </c>
      <c r="C828" s="8">
        <v>70279785</v>
      </c>
      <c r="D828" s="8">
        <v>70279785</v>
      </c>
      <c r="E828" s="8" t="s">
        <v>130</v>
      </c>
      <c r="F828" s="8" t="s">
        <v>3108</v>
      </c>
      <c r="G828" s="8" t="s">
        <v>3109</v>
      </c>
      <c r="H828" s="8" t="s">
        <v>108</v>
      </c>
      <c r="I828" s="66" t="s">
        <v>239</v>
      </c>
      <c r="J828" s="66" t="s">
        <v>40</v>
      </c>
      <c r="K828" s="66" t="s">
        <v>5329</v>
      </c>
      <c r="L828" s="66" t="s">
        <v>9580</v>
      </c>
      <c r="M828" s="66" t="s">
        <v>6001</v>
      </c>
      <c r="N828" s="66" t="s">
        <v>3141</v>
      </c>
      <c r="O828" s="8" t="s">
        <v>3142</v>
      </c>
      <c r="P828" s="8" t="s">
        <v>40</v>
      </c>
      <c r="Q828" s="8">
        <v>-1</v>
      </c>
      <c r="R828" s="8" t="s">
        <v>40</v>
      </c>
      <c r="S828" s="8" t="s">
        <v>40</v>
      </c>
      <c r="T828" s="8" t="s">
        <v>40</v>
      </c>
      <c r="U828" s="67">
        <v>0.185</v>
      </c>
      <c r="V828" s="4">
        <v>1</v>
      </c>
      <c r="W828" s="4">
        <v>3433</v>
      </c>
      <c r="X828" s="67">
        <v>0</v>
      </c>
      <c r="Y828" s="67">
        <v>0.20599999999999999</v>
      </c>
      <c r="Z828" s="4">
        <v>1</v>
      </c>
      <c r="AA828" s="4">
        <v>2602</v>
      </c>
      <c r="AB828" s="67">
        <v>0</v>
      </c>
      <c r="AC828" s="4">
        <v>1.651286</v>
      </c>
      <c r="AD828" s="4">
        <v>14.13</v>
      </c>
      <c r="AE828" s="275"/>
    </row>
    <row r="829" spans="1:31" s="278" customFormat="1" x14ac:dyDescent="0.2">
      <c r="A829" s="8" t="s">
        <v>782</v>
      </c>
      <c r="B829" s="8">
        <v>5</v>
      </c>
      <c r="C829" s="8">
        <v>70279791</v>
      </c>
      <c r="D829" s="8">
        <v>70279791</v>
      </c>
      <c r="E829" s="8" t="s">
        <v>121</v>
      </c>
      <c r="F829" s="8" t="s">
        <v>3108</v>
      </c>
      <c r="G829" s="8" t="s">
        <v>3109</v>
      </c>
      <c r="H829" s="8" t="s">
        <v>108</v>
      </c>
      <c r="I829" s="66" t="s">
        <v>239</v>
      </c>
      <c r="J829" s="66" t="s">
        <v>40</v>
      </c>
      <c r="K829" s="66" t="s">
        <v>9581</v>
      </c>
      <c r="L829" s="66" t="s">
        <v>9582</v>
      </c>
      <c r="M829" s="66" t="s">
        <v>4184</v>
      </c>
      <c r="N829" s="66" t="s">
        <v>3144</v>
      </c>
      <c r="O829" s="8" t="s">
        <v>3145</v>
      </c>
      <c r="P829" s="8" t="s">
        <v>40</v>
      </c>
      <c r="Q829" s="8">
        <v>-1</v>
      </c>
      <c r="R829" s="8" t="s">
        <v>40</v>
      </c>
      <c r="S829" s="8" t="s">
        <v>40</v>
      </c>
      <c r="T829" s="8" t="s">
        <v>40</v>
      </c>
      <c r="U829" s="67">
        <v>0.30499999999999999</v>
      </c>
      <c r="V829" s="4">
        <v>2</v>
      </c>
      <c r="W829" s="4">
        <v>3433</v>
      </c>
      <c r="X829" s="67">
        <v>1E-3</v>
      </c>
      <c r="Y829" s="67">
        <v>0.16400000000000001</v>
      </c>
      <c r="Z829" s="4">
        <v>1</v>
      </c>
      <c r="AA829" s="4">
        <v>2602</v>
      </c>
      <c r="AB829" s="67">
        <v>0</v>
      </c>
      <c r="AC829" s="4">
        <v>2.2013880000000001</v>
      </c>
      <c r="AD829" s="4">
        <v>17.52</v>
      </c>
      <c r="AE829" s="275"/>
    </row>
    <row r="830" spans="1:31" s="278" customFormat="1" x14ac:dyDescent="0.2">
      <c r="A830" s="8" t="s">
        <v>782</v>
      </c>
      <c r="B830" s="8">
        <v>5</v>
      </c>
      <c r="C830" s="8">
        <v>70279836</v>
      </c>
      <c r="D830" s="8">
        <v>70279836</v>
      </c>
      <c r="E830" s="8" t="s">
        <v>121</v>
      </c>
      <c r="F830" s="8" t="s">
        <v>81</v>
      </c>
      <c r="G830" s="8" t="s">
        <v>3469</v>
      </c>
      <c r="H830" s="8" t="s">
        <v>108</v>
      </c>
      <c r="I830" s="66" t="s">
        <v>239</v>
      </c>
      <c r="J830" s="66" t="s">
        <v>40</v>
      </c>
      <c r="K830" s="66" t="s">
        <v>5377</v>
      </c>
      <c r="L830" s="66" t="s">
        <v>9583</v>
      </c>
      <c r="M830" s="66" t="s">
        <v>9584</v>
      </c>
      <c r="N830" s="66" t="s">
        <v>137</v>
      </c>
      <c r="O830" s="8" t="s">
        <v>138</v>
      </c>
      <c r="P830" s="8" t="s">
        <v>40</v>
      </c>
      <c r="Q830" s="8">
        <v>-1</v>
      </c>
      <c r="R830" s="8" t="s">
        <v>40</v>
      </c>
      <c r="S830" s="8" t="s">
        <v>40</v>
      </c>
      <c r="T830" s="8" t="s">
        <v>40</v>
      </c>
      <c r="U830" s="67">
        <v>0.17</v>
      </c>
      <c r="V830" s="4">
        <v>1</v>
      </c>
      <c r="W830" s="4">
        <v>3434</v>
      </c>
      <c r="X830" s="67">
        <v>0</v>
      </c>
      <c r="Y830" s="67">
        <v>0.182</v>
      </c>
      <c r="Z830" s="4">
        <v>1</v>
      </c>
      <c r="AA830" s="4">
        <v>2606</v>
      </c>
      <c r="AB830" s="67">
        <v>0</v>
      </c>
      <c r="AC830" s="4">
        <v>7.5616199999999996</v>
      </c>
      <c r="AD830" s="4">
        <v>34</v>
      </c>
      <c r="AE830" s="275"/>
    </row>
    <row r="831" spans="1:31" s="278" customFormat="1" x14ac:dyDescent="0.2">
      <c r="A831" s="8" t="s">
        <v>782</v>
      </c>
      <c r="B831" s="8">
        <v>5</v>
      </c>
      <c r="C831" s="8">
        <v>70279844</v>
      </c>
      <c r="D831" s="8">
        <v>70279844</v>
      </c>
      <c r="E831" s="8" t="s">
        <v>130</v>
      </c>
      <c r="F831" s="8" t="s">
        <v>3108</v>
      </c>
      <c r="G831" s="8" t="s">
        <v>3109</v>
      </c>
      <c r="H831" s="8" t="s">
        <v>108</v>
      </c>
      <c r="I831" s="66" t="s">
        <v>239</v>
      </c>
      <c r="J831" s="66" t="s">
        <v>40</v>
      </c>
      <c r="K831" s="66" t="s">
        <v>9585</v>
      </c>
      <c r="L831" s="66" t="s">
        <v>8892</v>
      </c>
      <c r="M831" s="66" t="s">
        <v>3762</v>
      </c>
      <c r="N831" s="66" t="s">
        <v>5420</v>
      </c>
      <c r="O831" s="8" t="s">
        <v>5421</v>
      </c>
      <c r="P831" s="8" t="s">
        <v>40</v>
      </c>
      <c r="Q831" s="8">
        <v>-1</v>
      </c>
      <c r="R831" s="8" t="s">
        <v>40</v>
      </c>
      <c r="S831" s="8" t="s">
        <v>40</v>
      </c>
      <c r="T831" s="8" t="s">
        <v>40</v>
      </c>
      <c r="U831" s="67">
        <v>0.14699999999999999</v>
      </c>
      <c r="V831" s="4">
        <v>2</v>
      </c>
      <c r="W831" s="4">
        <v>3434</v>
      </c>
      <c r="X831" s="67">
        <v>1E-3</v>
      </c>
      <c r="Y831" s="67">
        <v>0.15</v>
      </c>
      <c r="Z831" s="4">
        <v>6</v>
      </c>
      <c r="AA831" s="4">
        <v>2606</v>
      </c>
      <c r="AB831" s="67">
        <v>2E-3</v>
      </c>
      <c r="AC831" s="4">
        <v>-0.57807200000000003</v>
      </c>
      <c r="AD831" s="4">
        <v>0.14099999999999999</v>
      </c>
      <c r="AE831" s="275"/>
    </row>
    <row r="832" spans="1:31" s="278" customFormat="1" x14ac:dyDescent="0.2">
      <c r="A832" s="8" t="s">
        <v>782</v>
      </c>
      <c r="B832" s="8">
        <v>5</v>
      </c>
      <c r="C832" s="8">
        <v>70279846</v>
      </c>
      <c r="D832" s="8">
        <v>70279846</v>
      </c>
      <c r="E832" s="8" t="s">
        <v>130</v>
      </c>
      <c r="F832" s="8" t="s">
        <v>3108</v>
      </c>
      <c r="G832" s="8" t="s">
        <v>3109</v>
      </c>
      <c r="H832" s="8" t="s">
        <v>108</v>
      </c>
      <c r="I832" s="66" t="s">
        <v>239</v>
      </c>
      <c r="J832" s="66" t="s">
        <v>40</v>
      </c>
      <c r="K832" s="66" t="s">
        <v>5333</v>
      </c>
      <c r="L832" s="66" t="s">
        <v>9586</v>
      </c>
      <c r="M832" s="66" t="s">
        <v>3377</v>
      </c>
      <c r="N832" s="66" t="s">
        <v>4018</v>
      </c>
      <c r="O832" s="8" t="s">
        <v>5335</v>
      </c>
      <c r="P832" s="8" t="s">
        <v>40</v>
      </c>
      <c r="Q832" s="8">
        <v>-1</v>
      </c>
      <c r="R832" s="8" t="s">
        <v>40</v>
      </c>
      <c r="S832" s="8" t="s">
        <v>40</v>
      </c>
      <c r="T832" s="8" t="s">
        <v>40</v>
      </c>
      <c r="U832" s="67">
        <v>0.156</v>
      </c>
      <c r="V832" s="4">
        <v>2</v>
      </c>
      <c r="W832" s="4">
        <v>3434</v>
      </c>
      <c r="X832" s="67">
        <v>1E-3</v>
      </c>
      <c r="Y832" s="67">
        <v>0.17699999999999999</v>
      </c>
      <c r="Z832" s="4">
        <v>2</v>
      </c>
      <c r="AA832" s="4">
        <v>2606</v>
      </c>
      <c r="AB832" s="67">
        <v>1E-3</v>
      </c>
      <c r="AC832" s="4">
        <v>-1.397818</v>
      </c>
      <c r="AD832" s="4">
        <v>3.0000000000000001E-3</v>
      </c>
      <c r="AE832" s="275"/>
    </row>
    <row r="833" spans="1:30" x14ac:dyDescent="0.2">
      <c r="A833" s="8" t="s">
        <v>782</v>
      </c>
      <c r="B833" s="8">
        <v>5</v>
      </c>
      <c r="C833" s="8">
        <v>70279850</v>
      </c>
      <c r="D833" s="8">
        <v>70279850</v>
      </c>
      <c r="E833" s="8" t="s">
        <v>127</v>
      </c>
      <c r="F833" s="8" t="s">
        <v>3108</v>
      </c>
      <c r="G833" s="8" t="s">
        <v>3109</v>
      </c>
      <c r="H833" s="8" t="s">
        <v>108</v>
      </c>
      <c r="I833" s="66" t="s">
        <v>239</v>
      </c>
      <c r="J833" s="66" t="s">
        <v>40</v>
      </c>
      <c r="K833" s="66" t="s">
        <v>8847</v>
      </c>
      <c r="L833" s="66" t="s">
        <v>9587</v>
      </c>
      <c r="M833" s="66" t="s">
        <v>5380</v>
      </c>
      <c r="N833" s="66" t="s">
        <v>3887</v>
      </c>
      <c r="O833" s="8" t="s">
        <v>3917</v>
      </c>
      <c r="P833" s="8" t="s">
        <v>40</v>
      </c>
      <c r="Q833" s="8">
        <v>-1</v>
      </c>
      <c r="R833" s="8" t="s">
        <v>40</v>
      </c>
      <c r="S833" s="8" t="s">
        <v>40</v>
      </c>
      <c r="T833" s="8" t="s">
        <v>40</v>
      </c>
      <c r="U833" s="67">
        <v>0</v>
      </c>
      <c r="V833" s="4">
        <v>0</v>
      </c>
      <c r="W833" s="4">
        <v>3434</v>
      </c>
      <c r="X833" s="67">
        <v>0</v>
      </c>
      <c r="Y833" s="67">
        <v>0.184</v>
      </c>
      <c r="Z833" s="4">
        <v>1</v>
      </c>
      <c r="AA833" s="4">
        <v>2606</v>
      </c>
      <c r="AB833" s="67">
        <v>0</v>
      </c>
      <c r="AC833" s="4">
        <v>-2.3487840000000002</v>
      </c>
      <c r="AD833" s="4">
        <v>1E-3</v>
      </c>
    </row>
    <row r="834" spans="1:30" x14ac:dyDescent="0.2">
      <c r="A834" s="8" t="s">
        <v>782</v>
      </c>
      <c r="B834" s="8">
        <v>5</v>
      </c>
      <c r="C834" s="8">
        <v>70279859</v>
      </c>
      <c r="D834" s="8">
        <v>70279859</v>
      </c>
      <c r="E834" s="8" t="s">
        <v>127</v>
      </c>
      <c r="F834" s="8" t="s">
        <v>3108</v>
      </c>
      <c r="G834" s="8" t="s">
        <v>3109</v>
      </c>
      <c r="H834" s="8" t="s">
        <v>108</v>
      </c>
      <c r="I834" s="66" t="s">
        <v>239</v>
      </c>
      <c r="J834" s="66" t="s">
        <v>40</v>
      </c>
      <c r="K834" s="66" t="s">
        <v>9588</v>
      </c>
      <c r="L834" s="66" t="s">
        <v>9589</v>
      </c>
      <c r="M834" s="66" t="s">
        <v>5040</v>
      </c>
      <c r="N834" s="66" t="s">
        <v>4040</v>
      </c>
      <c r="O834" s="8" t="s">
        <v>4041</v>
      </c>
      <c r="P834" s="8" t="s">
        <v>40</v>
      </c>
      <c r="Q834" s="8">
        <v>-1</v>
      </c>
      <c r="R834" s="8" t="s">
        <v>40</v>
      </c>
      <c r="S834" s="8" t="s">
        <v>40</v>
      </c>
      <c r="T834" s="8" t="s">
        <v>40</v>
      </c>
      <c r="U834" s="67">
        <v>0.17699999999999999</v>
      </c>
      <c r="V834" s="4">
        <v>4</v>
      </c>
      <c r="W834" s="4">
        <v>3434</v>
      </c>
      <c r="X834" s="67">
        <v>1E-3</v>
      </c>
      <c r="Y834" s="67">
        <v>0.14199999999999999</v>
      </c>
      <c r="Z834" s="4">
        <v>4</v>
      </c>
      <c r="AA834" s="4">
        <v>2606</v>
      </c>
      <c r="AB834" s="67">
        <v>2E-3</v>
      </c>
      <c r="AC834" s="4">
        <v>-0.53062699999999996</v>
      </c>
      <c r="AD834" s="4">
        <v>0.185</v>
      </c>
    </row>
    <row r="835" spans="1:30" x14ac:dyDescent="0.2">
      <c r="A835" s="8" t="s">
        <v>782</v>
      </c>
      <c r="B835" s="8">
        <v>5</v>
      </c>
      <c r="C835" s="8">
        <v>70279926</v>
      </c>
      <c r="D835" s="8">
        <v>70279926</v>
      </c>
      <c r="E835" s="8" t="s">
        <v>121</v>
      </c>
      <c r="F835" s="8" t="s">
        <v>3108</v>
      </c>
      <c r="G835" s="8" t="s">
        <v>3109</v>
      </c>
      <c r="H835" s="8" t="s">
        <v>108</v>
      </c>
      <c r="I835" s="66" t="s">
        <v>239</v>
      </c>
      <c r="J835" s="66" t="s">
        <v>40</v>
      </c>
      <c r="K835" s="66" t="s">
        <v>9590</v>
      </c>
      <c r="L835" s="66" t="s">
        <v>9591</v>
      </c>
      <c r="M835" s="66" t="s">
        <v>5167</v>
      </c>
      <c r="N835" s="66" t="s">
        <v>3386</v>
      </c>
      <c r="O835" s="8" t="s">
        <v>3944</v>
      </c>
      <c r="P835" s="8" t="s">
        <v>40</v>
      </c>
      <c r="Q835" s="8">
        <v>-1</v>
      </c>
      <c r="R835" s="8" t="s">
        <v>40</v>
      </c>
      <c r="S835" s="8" t="s">
        <v>40</v>
      </c>
      <c r="T835" s="8" t="s">
        <v>40</v>
      </c>
      <c r="U835" s="67">
        <v>0.151</v>
      </c>
      <c r="V835" s="4">
        <v>23</v>
      </c>
      <c r="W835" s="4">
        <v>3434</v>
      </c>
      <c r="X835" s="67">
        <v>7.0000000000000001E-3</v>
      </c>
      <c r="Y835" s="67">
        <v>0.14099999999999999</v>
      </c>
      <c r="Z835" s="4">
        <v>20</v>
      </c>
      <c r="AA835" s="4">
        <v>2606</v>
      </c>
      <c r="AB835" s="67">
        <v>8.0000000000000002E-3</v>
      </c>
      <c r="AC835" s="4">
        <v>3.7977560000000001</v>
      </c>
      <c r="AD835" s="4">
        <v>23.4</v>
      </c>
    </row>
    <row r="836" spans="1:30" x14ac:dyDescent="0.2">
      <c r="A836" s="8" t="s">
        <v>782</v>
      </c>
      <c r="B836" s="8">
        <v>5</v>
      </c>
      <c r="C836" s="8">
        <v>70279933</v>
      </c>
      <c r="D836" s="8">
        <v>70279933</v>
      </c>
      <c r="E836" s="8" t="s">
        <v>123</v>
      </c>
      <c r="F836" s="8" t="s">
        <v>3101</v>
      </c>
      <c r="G836" s="8" t="s">
        <v>3102</v>
      </c>
      <c r="H836" s="8" t="s">
        <v>108</v>
      </c>
      <c r="I836" s="66" t="s">
        <v>239</v>
      </c>
      <c r="J836" s="66" t="s">
        <v>40</v>
      </c>
      <c r="K836" s="66" t="s">
        <v>3359</v>
      </c>
      <c r="L836" s="66" t="s">
        <v>8886</v>
      </c>
      <c r="M836" s="66" t="s">
        <v>4679</v>
      </c>
      <c r="N836" s="66" t="s">
        <v>121</v>
      </c>
      <c r="O836" s="8" t="s">
        <v>4342</v>
      </c>
      <c r="P836" s="8" t="s">
        <v>40</v>
      </c>
      <c r="Q836" s="8">
        <v>-1</v>
      </c>
      <c r="R836" s="8" t="s">
        <v>40</v>
      </c>
      <c r="S836" s="8" t="s">
        <v>40</v>
      </c>
      <c r="T836" s="8" t="s">
        <v>40</v>
      </c>
      <c r="U836" s="67">
        <v>0.251</v>
      </c>
      <c r="V836" s="4">
        <v>130</v>
      </c>
      <c r="W836" s="4">
        <v>3426</v>
      </c>
      <c r="X836" s="67">
        <v>3.7999999999999999E-2</v>
      </c>
      <c r="Y836" s="67">
        <v>0.253</v>
      </c>
      <c r="Z836" s="4">
        <v>98</v>
      </c>
      <c r="AA836" s="4">
        <v>2599</v>
      </c>
      <c r="AB836" s="67">
        <v>3.7999999999999999E-2</v>
      </c>
      <c r="AC836" s="4">
        <v>-0.60367599999999999</v>
      </c>
      <c r="AD836" s="4">
        <v>0.122</v>
      </c>
    </row>
    <row r="837" spans="1:30" x14ac:dyDescent="0.2">
      <c r="A837" s="8" t="s">
        <v>782</v>
      </c>
      <c r="B837" s="8">
        <v>5</v>
      </c>
      <c r="C837" s="8">
        <v>70279940</v>
      </c>
      <c r="D837" s="8">
        <v>70279940</v>
      </c>
      <c r="E837" s="8" t="s">
        <v>130</v>
      </c>
      <c r="F837" s="8" t="s">
        <v>3108</v>
      </c>
      <c r="G837" s="8" t="s">
        <v>3109</v>
      </c>
      <c r="H837" s="8" t="s">
        <v>108</v>
      </c>
      <c r="I837" s="66" t="s">
        <v>239</v>
      </c>
      <c r="J837" s="66" t="s">
        <v>40</v>
      </c>
      <c r="K837" s="66" t="s">
        <v>9592</v>
      </c>
      <c r="L837" s="66" t="s">
        <v>9593</v>
      </c>
      <c r="M837" s="66" t="s">
        <v>5815</v>
      </c>
      <c r="N837" s="66" t="s">
        <v>3171</v>
      </c>
      <c r="O837" s="8" t="s">
        <v>3172</v>
      </c>
      <c r="P837" s="8" t="s">
        <v>40</v>
      </c>
      <c r="Q837" s="8">
        <v>-1</v>
      </c>
      <c r="R837" s="8" t="s">
        <v>40</v>
      </c>
      <c r="S837" s="8" t="s">
        <v>40</v>
      </c>
      <c r="T837" s="8" t="s">
        <v>40</v>
      </c>
      <c r="U837" s="67">
        <v>0.152</v>
      </c>
      <c r="V837" s="4">
        <v>1</v>
      </c>
      <c r="W837" s="4">
        <v>3426</v>
      </c>
      <c r="X837" s="67">
        <v>0</v>
      </c>
      <c r="Y837" s="67">
        <v>0.129</v>
      </c>
      <c r="Z837" s="4">
        <v>3</v>
      </c>
      <c r="AA837" s="4">
        <v>2599</v>
      </c>
      <c r="AB837" s="67">
        <v>1E-3</v>
      </c>
      <c r="AC837" s="4">
        <v>-0.439301</v>
      </c>
      <c r="AD837" s="4">
        <v>0.31</v>
      </c>
    </row>
    <row r="838" spans="1:30" x14ac:dyDescent="0.2">
      <c r="A838" s="8" t="s">
        <v>782</v>
      </c>
      <c r="B838" s="8">
        <v>5</v>
      </c>
      <c r="C838" s="8">
        <v>70279941</v>
      </c>
      <c r="D838" s="8">
        <v>70279941</v>
      </c>
      <c r="E838" s="8" t="s">
        <v>121</v>
      </c>
      <c r="F838" s="8" t="s">
        <v>3108</v>
      </c>
      <c r="G838" s="8" t="s">
        <v>3109</v>
      </c>
      <c r="H838" s="8" t="s">
        <v>108</v>
      </c>
      <c r="I838" s="66" t="s">
        <v>239</v>
      </c>
      <c r="J838" s="66" t="s">
        <v>40</v>
      </c>
      <c r="K838" s="66" t="s">
        <v>5404</v>
      </c>
      <c r="L838" s="66" t="s">
        <v>7724</v>
      </c>
      <c r="M838" s="66" t="s">
        <v>5815</v>
      </c>
      <c r="N838" s="66" t="s">
        <v>3144</v>
      </c>
      <c r="O838" s="8" t="s">
        <v>3145</v>
      </c>
      <c r="P838" s="8" t="s">
        <v>40</v>
      </c>
      <c r="Q838" s="8">
        <v>-1</v>
      </c>
      <c r="R838" s="8" t="s">
        <v>40</v>
      </c>
      <c r="S838" s="8" t="s">
        <v>40</v>
      </c>
      <c r="T838" s="8" t="s">
        <v>40</v>
      </c>
      <c r="U838" s="67">
        <v>0.183</v>
      </c>
      <c r="V838" s="4">
        <v>4</v>
      </c>
      <c r="W838" s="4">
        <v>3426</v>
      </c>
      <c r="X838" s="67">
        <v>1E-3</v>
      </c>
      <c r="Y838" s="67">
        <v>0.189</v>
      </c>
      <c r="Z838" s="4">
        <v>4</v>
      </c>
      <c r="AA838" s="4">
        <v>2599</v>
      </c>
      <c r="AB838" s="67">
        <v>2E-3</v>
      </c>
      <c r="AC838" s="4">
        <v>2.9482629999999999</v>
      </c>
      <c r="AD838" s="4">
        <v>22</v>
      </c>
    </row>
    <row r="839" spans="1:30" x14ac:dyDescent="0.2">
      <c r="A839" s="8" t="s">
        <v>782</v>
      </c>
      <c r="B839" s="8">
        <v>5</v>
      </c>
      <c r="C839" s="8">
        <v>70279946</v>
      </c>
      <c r="D839" s="8">
        <v>70279946</v>
      </c>
      <c r="E839" s="8" t="s">
        <v>123</v>
      </c>
      <c r="F839" s="8" t="s">
        <v>3108</v>
      </c>
      <c r="G839" s="8" t="s">
        <v>3109</v>
      </c>
      <c r="H839" s="8" t="s">
        <v>108</v>
      </c>
      <c r="I839" s="66" t="s">
        <v>239</v>
      </c>
      <c r="J839" s="66" t="s">
        <v>40</v>
      </c>
      <c r="K839" s="66" t="s">
        <v>9594</v>
      </c>
      <c r="L839" s="66" t="s">
        <v>9595</v>
      </c>
      <c r="M839" s="66" t="s">
        <v>9596</v>
      </c>
      <c r="N839" s="66" t="s">
        <v>7033</v>
      </c>
      <c r="O839" s="8" t="s">
        <v>7034</v>
      </c>
      <c r="P839" s="8" t="s">
        <v>40</v>
      </c>
      <c r="Q839" s="8">
        <v>-1</v>
      </c>
      <c r="R839" s="8" t="s">
        <v>40</v>
      </c>
      <c r="S839" s="8" t="s">
        <v>40</v>
      </c>
      <c r="T839" s="8" t="s">
        <v>40</v>
      </c>
      <c r="U839" s="67">
        <v>0.255</v>
      </c>
      <c r="V839" s="4">
        <v>1</v>
      </c>
      <c r="W839" s="4">
        <v>3426</v>
      </c>
      <c r="X839" s="67">
        <v>0</v>
      </c>
      <c r="Y839" s="67">
        <v>0</v>
      </c>
      <c r="Z839" s="4">
        <v>0</v>
      </c>
      <c r="AA839" s="4">
        <v>2599</v>
      </c>
      <c r="AB839" s="67">
        <v>0</v>
      </c>
      <c r="AC839" s="4">
        <v>-0.40005499999999999</v>
      </c>
      <c r="AD839" s="4">
        <v>0.38700000000000001</v>
      </c>
    </row>
    <row r="840" spans="1:30" x14ac:dyDescent="0.2">
      <c r="A840" s="8" t="s">
        <v>782</v>
      </c>
      <c r="B840" s="8">
        <v>5</v>
      </c>
      <c r="C840" s="8">
        <v>70279992</v>
      </c>
      <c r="D840" s="8">
        <v>70279992</v>
      </c>
      <c r="E840" s="8" t="s">
        <v>121</v>
      </c>
      <c r="F840" s="8" t="s">
        <v>81</v>
      </c>
      <c r="G840" s="8" t="s">
        <v>3469</v>
      </c>
      <c r="H840" s="8" t="s">
        <v>108</v>
      </c>
      <c r="I840" s="66" t="s">
        <v>239</v>
      </c>
      <c r="J840" s="66" t="s">
        <v>40</v>
      </c>
      <c r="K840" s="66" t="s">
        <v>9597</v>
      </c>
      <c r="L840" s="66" t="s">
        <v>9598</v>
      </c>
      <c r="M840" s="66" t="s">
        <v>5804</v>
      </c>
      <c r="N840" s="66" t="s">
        <v>124</v>
      </c>
      <c r="O840" s="8" t="s">
        <v>125</v>
      </c>
      <c r="P840" s="8" t="s">
        <v>40</v>
      </c>
      <c r="Q840" s="8">
        <v>-1</v>
      </c>
      <c r="R840" s="8" t="s">
        <v>40</v>
      </c>
      <c r="S840" s="8" t="s">
        <v>40</v>
      </c>
      <c r="T840" s="8" t="s">
        <v>40</v>
      </c>
      <c r="U840" s="67">
        <v>0</v>
      </c>
      <c r="V840" s="4">
        <v>0</v>
      </c>
      <c r="W840" s="4">
        <v>3426</v>
      </c>
      <c r="X840" s="67">
        <v>0</v>
      </c>
      <c r="Y840" s="67">
        <v>0.21</v>
      </c>
      <c r="Z840" s="4">
        <v>3</v>
      </c>
      <c r="AA840" s="4">
        <v>2599</v>
      </c>
      <c r="AB840" s="67">
        <v>1E-3</v>
      </c>
      <c r="AC840" s="4">
        <v>9.7569320000000008</v>
      </c>
      <c r="AD840" s="4">
        <v>36</v>
      </c>
    </row>
    <row r="841" spans="1:30" x14ac:dyDescent="0.2">
      <c r="A841" s="8" t="s">
        <v>782</v>
      </c>
      <c r="B841" s="8">
        <v>5</v>
      </c>
      <c r="C841" s="8">
        <v>70280025</v>
      </c>
      <c r="D841" s="8">
        <v>70280025</v>
      </c>
      <c r="E841" s="8" t="s">
        <v>130</v>
      </c>
      <c r="F841" s="8" t="s">
        <v>3108</v>
      </c>
      <c r="G841" s="8" t="s">
        <v>3109</v>
      </c>
      <c r="H841" s="8" t="s">
        <v>108</v>
      </c>
      <c r="I841" s="66" t="s">
        <v>239</v>
      </c>
      <c r="J841" s="66" t="s">
        <v>40</v>
      </c>
      <c r="K841" s="66" t="s">
        <v>9599</v>
      </c>
      <c r="L841" s="66" t="s">
        <v>8925</v>
      </c>
      <c r="M841" s="66" t="s">
        <v>4167</v>
      </c>
      <c r="N841" s="66" t="s">
        <v>3147</v>
      </c>
      <c r="O841" s="8" t="s">
        <v>4321</v>
      </c>
      <c r="P841" s="8" t="s">
        <v>40</v>
      </c>
      <c r="Q841" s="8">
        <v>-1</v>
      </c>
      <c r="R841" s="8" t="s">
        <v>40</v>
      </c>
      <c r="S841" s="8" t="s">
        <v>40</v>
      </c>
      <c r="T841" s="8" t="s">
        <v>40</v>
      </c>
      <c r="U841" s="67">
        <v>0.17499999999999999</v>
      </c>
      <c r="V841" s="4">
        <v>2</v>
      </c>
      <c r="W841" s="4">
        <v>3426</v>
      </c>
      <c r="X841" s="67">
        <v>1E-3</v>
      </c>
      <c r="Y841" s="67">
        <v>0.18099999999999999</v>
      </c>
      <c r="Z841" s="4">
        <v>1</v>
      </c>
      <c r="AA841" s="4">
        <v>2599</v>
      </c>
      <c r="AB841" s="67">
        <v>0</v>
      </c>
      <c r="AC841" s="4">
        <v>1.9630179999999999</v>
      </c>
      <c r="AD841" s="4">
        <v>15.98</v>
      </c>
    </row>
    <row r="842" spans="1:30" x14ac:dyDescent="0.2">
      <c r="A842" s="8" t="s">
        <v>782</v>
      </c>
      <c r="B842" s="8">
        <v>5</v>
      </c>
      <c r="C842" s="8">
        <v>70280027</v>
      </c>
      <c r="D842" s="8">
        <v>70280027</v>
      </c>
      <c r="E842" s="8" t="s">
        <v>123</v>
      </c>
      <c r="F842" s="8" t="s">
        <v>3108</v>
      </c>
      <c r="G842" s="8" t="s">
        <v>3109</v>
      </c>
      <c r="H842" s="8" t="s">
        <v>108</v>
      </c>
      <c r="I842" s="66" t="s">
        <v>239</v>
      </c>
      <c r="J842" s="66" t="s">
        <v>40</v>
      </c>
      <c r="K842" s="66" t="s">
        <v>9600</v>
      </c>
      <c r="L842" s="66" t="s">
        <v>8899</v>
      </c>
      <c r="M842" s="66" t="s">
        <v>555</v>
      </c>
      <c r="N842" s="66" t="s">
        <v>3999</v>
      </c>
      <c r="O842" s="8" t="s">
        <v>4344</v>
      </c>
      <c r="P842" s="8" t="s">
        <v>40</v>
      </c>
      <c r="Q842" s="8">
        <v>-1</v>
      </c>
      <c r="R842" s="8" t="s">
        <v>40</v>
      </c>
      <c r="S842" s="8" t="s">
        <v>40</v>
      </c>
      <c r="T842" s="8" t="s">
        <v>40</v>
      </c>
      <c r="U842" s="67">
        <v>0.122</v>
      </c>
      <c r="V842" s="4">
        <v>4</v>
      </c>
      <c r="W842" s="4">
        <v>3426</v>
      </c>
      <c r="X842" s="67">
        <v>1E-3</v>
      </c>
      <c r="Y842" s="67">
        <v>0.155</v>
      </c>
      <c r="Z842" s="4">
        <v>2</v>
      </c>
      <c r="AA842" s="4">
        <v>2599</v>
      </c>
      <c r="AB842" s="67">
        <v>1E-3</v>
      </c>
      <c r="AC842" s="4">
        <v>2.145902</v>
      </c>
      <c r="AD842" s="4">
        <v>17.149999999999999</v>
      </c>
    </row>
    <row r="843" spans="1:30" x14ac:dyDescent="0.2">
      <c r="A843" s="8" t="s">
        <v>782</v>
      </c>
      <c r="B843" s="8">
        <v>5</v>
      </c>
      <c r="C843" s="8">
        <v>70280054</v>
      </c>
      <c r="D843" s="8">
        <v>70280054</v>
      </c>
      <c r="E843" s="8" t="s">
        <v>130</v>
      </c>
      <c r="F843" s="8" t="s">
        <v>81</v>
      </c>
      <c r="G843" s="8" t="s">
        <v>3469</v>
      </c>
      <c r="H843" s="8" t="s">
        <v>108</v>
      </c>
      <c r="I843" s="66" t="s">
        <v>239</v>
      </c>
      <c r="J843" s="66" t="s">
        <v>40</v>
      </c>
      <c r="K843" s="66" t="s">
        <v>5439</v>
      </c>
      <c r="L843" s="66" t="s">
        <v>9601</v>
      </c>
      <c r="M843" s="66" t="s">
        <v>9602</v>
      </c>
      <c r="N843" s="66" t="s">
        <v>154</v>
      </c>
      <c r="O843" s="8" t="s">
        <v>155</v>
      </c>
      <c r="P843" s="8" t="s">
        <v>40</v>
      </c>
      <c r="Q843" s="8">
        <v>-1</v>
      </c>
      <c r="R843" s="8" t="s">
        <v>40</v>
      </c>
      <c r="S843" s="8" t="s">
        <v>40</v>
      </c>
      <c r="T843" s="8" t="s">
        <v>40</v>
      </c>
      <c r="U843" s="67">
        <v>0</v>
      </c>
      <c r="V843" s="4">
        <v>0</v>
      </c>
      <c r="W843" s="4">
        <v>3434</v>
      </c>
      <c r="X843" s="67">
        <v>0</v>
      </c>
      <c r="Y843" s="67">
        <v>0.19900000000000001</v>
      </c>
      <c r="Z843" s="4">
        <v>1</v>
      </c>
      <c r="AA843" s="4">
        <v>2601</v>
      </c>
      <c r="AB843" s="67">
        <v>0</v>
      </c>
      <c r="AC843" s="4">
        <v>9.5193150000000006</v>
      </c>
      <c r="AD843" s="4">
        <v>35</v>
      </c>
    </row>
    <row r="844" spans="1:30" x14ac:dyDescent="0.2">
      <c r="A844" s="8" t="s">
        <v>782</v>
      </c>
      <c r="B844" s="8">
        <v>5</v>
      </c>
      <c r="C844" s="8">
        <v>70280067</v>
      </c>
      <c r="D844" s="8">
        <v>70280067</v>
      </c>
      <c r="E844" s="8" t="s">
        <v>127</v>
      </c>
      <c r="F844" s="8" t="s">
        <v>3108</v>
      </c>
      <c r="G844" s="8" t="s">
        <v>3109</v>
      </c>
      <c r="H844" s="8" t="s">
        <v>108</v>
      </c>
      <c r="I844" s="66" t="s">
        <v>239</v>
      </c>
      <c r="J844" s="66" t="s">
        <v>40</v>
      </c>
      <c r="K844" s="66" t="s">
        <v>9603</v>
      </c>
      <c r="L844" s="66" t="s">
        <v>9604</v>
      </c>
      <c r="M844" s="66" t="s">
        <v>5441</v>
      </c>
      <c r="N844" s="66" t="s">
        <v>3473</v>
      </c>
      <c r="O844" s="8" t="s">
        <v>3664</v>
      </c>
      <c r="P844" s="8" t="s">
        <v>40</v>
      </c>
      <c r="Q844" s="8">
        <v>-1</v>
      </c>
      <c r="R844" s="8" t="s">
        <v>40</v>
      </c>
      <c r="S844" s="8" t="s">
        <v>40</v>
      </c>
      <c r="T844" s="8" t="s">
        <v>40</v>
      </c>
      <c r="U844" s="67">
        <v>0.154</v>
      </c>
      <c r="V844" s="4">
        <v>1</v>
      </c>
      <c r="W844" s="4">
        <v>3434</v>
      </c>
      <c r="X844" s="67">
        <v>0</v>
      </c>
      <c r="Y844" s="67">
        <v>0</v>
      </c>
      <c r="Z844" s="4">
        <v>0</v>
      </c>
      <c r="AA844" s="4">
        <v>2601</v>
      </c>
      <c r="AB844" s="67">
        <v>0</v>
      </c>
      <c r="AC844" s="4">
        <v>1.268885</v>
      </c>
      <c r="AD844" s="4">
        <v>12.11</v>
      </c>
    </row>
    <row r="845" spans="1:30" x14ac:dyDescent="0.2">
      <c r="A845" s="8" t="s">
        <v>782</v>
      </c>
      <c r="B845" s="8">
        <v>5</v>
      </c>
      <c r="C845" s="8">
        <v>70280089</v>
      </c>
      <c r="D845" s="8">
        <v>70280089</v>
      </c>
      <c r="E845" s="8" t="s">
        <v>123</v>
      </c>
      <c r="F845" s="8" t="s">
        <v>3101</v>
      </c>
      <c r="G845" s="8" t="s">
        <v>3102</v>
      </c>
      <c r="H845" s="8" t="s">
        <v>108</v>
      </c>
      <c r="I845" s="66" t="s">
        <v>239</v>
      </c>
      <c r="J845" s="66" t="s">
        <v>40</v>
      </c>
      <c r="K845" s="66" t="s">
        <v>9605</v>
      </c>
      <c r="L845" s="66" t="s">
        <v>5489</v>
      </c>
      <c r="M845" s="66" t="s">
        <v>3389</v>
      </c>
      <c r="N845" s="66" t="s">
        <v>121</v>
      </c>
      <c r="O845" s="8" t="s">
        <v>4342</v>
      </c>
      <c r="P845" s="8" t="s">
        <v>40</v>
      </c>
      <c r="Q845" s="8">
        <v>-1</v>
      </c>
      <c r="R845" s="8" t="s">
        <v>40</v>
      </c>
      <c r="S845" s="8" t="s">
        <v>40</v>
      </c>
      <c r="T845" s="8" t="s">
        <v>40</v>
      </c>
      <c r="U845" s="67">
        <v>0.17199999999999999</v>
      </c>
      <c r="V845" s="4">
        <v>1</v>
      </c>
      <c r="W845" s="4">
        <v>3434</v>
      </c>
      <c r="X845" s="67">
        <v>0</v>
      </c>
      <c r="Y845" s="67">
        <v>0.154</v>
      </c>
      <c r="Z845" s="4">
        <v>1</v>
      </c>
      <c r="AA845" s="4">
        <v>2601</v>
      </c>
      <c r="AB845" s="67">
        <v>0</v>
      </c>
      <c r="AC845" s="4">
        <v>-1.5430520000000001</v>
      </c>
      <c r="AD845" s="4">
        <v>2E-3</v>
      </c>
    </row>
    <row r="846" spans="1:30" x14ac:dyDescent="0.2">
      <c r="A846" s="8" t="s">
        <v>782</v>
      </c>
      <c r="B846" s="8">
        <v>5</v>
      </c>
      <c r="C846" s="8">
        <v>70280100</v>
      </c>
      <c r="D846" s="8">
        <v>70280100</v>
      </c>
      <c r="E846" s="8" t="s">
        <v>127</v>
      </c>
      <c r="F846" s="8" t="s">
        <v>3108</v>
      </c>
      <c r="G846" s="8" t="s">
        <v>3109</v>
      </c>
      <c r="H846" s="8" t="s">
        <v>108</v>
      </c>
      <c r="I846" s="66" t="s">
        <v>239</v>
      </c>
      <c r="J846" s="66" t="s">
        <v>40</v>
      </c>
      <c r="K846" s="66" t="s">
        <v>9606</v>
      </c>
      <c r="L846" s="66" t="s">
        <v>9607</v>
      </c>
      <c r="M846" s="66" t="s">
        <v>9608</v>
      </c>
      <c r="N846" s="66" t="s">
        <v>3618</v>
      </c>
      <c r="O846" s="8" t="s">
        <v>4389</v>
      </c>
      <c r="P846" s="8" t="s">
        <v>40</v>
      </c>
      <c r="Q846" s="8">
        <v>-1</v>
      </c>
      <c r="R846" s="8" t="s">
        <v>40</v>
      </c>
      <c r="S846" s="8" t="s">
        <v>40</v>
      </c>
      <c r="T846" s="8" t="s">
        <v>40</v>
      </c>
      <c r="U846" s="67">
        <v>0</v>
      </c>
      <c r="V846" s="4">
        <v>0</v>
      </c>
      <c r="W846" s="4">
        <v>3434</v>
      </c>
      <c r="X846" s="67">
        <v>0</v>
      </c>
      <c r="Y846" s="67">
        <v>0.19700000000000001</v>
      </c>
      <c r="Z846" s="4">
        <v>2</v>
      </c>
      <c r="AA846" s="4">
        <v>2601</v>
      </c>
      <c r="AB846" s="67">
        <v>1E-3</v>
      </c>
      <c r="AC846" s="4">
        <v>-0.98338800000000004</v>
      </c>
      <c r="AD846" s="4">
        <v>1.7000000000000001E-2</v>
      </c>
    </row>
    <row r="847" spans="1:30" x14ac:dyDescent="0.2">
      <c r="A847" s="8" t="s">
        <v>782</v>
      </c>
      <c r="B847" s="8">
        <v>5</v>
      </c>
      <c r="C847" s="8">
        <v>70280114</v>
      </c>
      <c r="D847" s="8">
        <v>70280114</v>
      </c>
      <c r="E847" s="8" t="s">
        <v>130</v>
      </c>
      <c r="F847" s="8" t="s">
        <v>3108</v>
      </c>
      <c r="G847" s="8" t="s">
        <v>3109</v>
      </c>
      <c r="H847" s="8" t="s">
        <v>108</v>
      </c>
      <c r="I847" s="66" t="s">
        <v>239</v>
      </c>
      <c r="J847" s="66" t="s">
        <v>40</v>
      </c>
      <c r="K847" s="66" t="s">
        <v>7635</v>
      </c>
      <c r="L847" s="66" t="s">
        <v>7821</v>
      </c>
      <c r="M847" s="66" t="s">
        <v>541</v>
      </c>
      <c r="N847" s="66" t="s">
        <v>3112</v>
      </c>
      <c r="O847" s="8" t="s">
        <v>3113</v>
      </c>
      <c r="P847" s="8" t="s">
        <v>40</v>
      </c>
      <c r="Q847" s="8">
        <v>-1</v>
      </c>
      <c r="R847" s="8" t="s">
        <v>40</v>
      </c>
      <c r="S847" s="8" t="s">
        <v>40</v>
      </c>
      <c r="T847" s="8" t="s">
        <v>40</v>
      </c>
      <c r="U847" s="67">
        <v>0.17499999999999999</v>
      </c>
      <c r="V847" s="4">
        <v>1</v>
      </c>
      <c r="W847" s="4">
        <v>3434</v>
      </c>
      <c r="X847" s="67">
        <v>0</v>
      </c>
      <c r="Y847" s="67">
        <v>0.161</v>
      </c>
      <c r="Z847" s="4">
        <v>1</v>
      </c>
      <c r="AA847" s="4">
        <v>2601</v>
      </c>
      <c r="AB847" s="67">
        <v>0</v>
      </c>
      <c r="AC847" s="4">
        <v>-0.64113799999999999</v>
      </c>
      <c r="AD847" s="4">
        <v>9.9000000000000005E-2</v>
      </c>
    </row>
    <row r="848" spans="1:30" x14ac:dyDescent="0.2">
      <c r="A848" s="8" t="s">
        <v>782</v>
      </c>
      <c r="B848" s="8">
        <v>5</v>
      </c>
      <c r="C848" s="8">
        <v>70280115</v>
      </c>
      <c r="D848" s="8">
        <v>70280115</v>
      </c>
      <c r="E848" s="8" t="s">
        <v>121</v>
      </c>
      <c r="F848" s="8" t="s">
        <v>81</v>
      </c>
      <c r="G848" s="8" t="s">
        <v>3469</v>
      </c>
      <c r="H848" s="8" t="s">
        <v>108</v>
      </c>
      <c r="I848" s="66" t="s">
        <v>239</v>
      </c>
      <c r="J848" s="66" t="s">
        <v>40</v>
      </c>
      <c r="K848" s="66" t="s">
        <v>539</v>
      </c>
      <c r="L848" s="66" t="s">
        <v>540</v>
      </c>
      <c r="M848" s="66" t="s">
        <v>541</v>
      </c>
      <c r="N848" s="66" t="s">
        <v>124</v>
      </c>
      <c r="O848" s="8" t="s">
        <v>125</v>
      </c>
      <c r="P848" s="8" t="s">
        <v>40</v>
      </c>
      <c r="Q848" s="8">
        <v>-1</v>
      </c>
      <c r="R848" s="8" t="s">
        <v>40</v>
      </c>
      <c r="S848" s="8" t="s">
        <v>40</v>
      </c>
      <c r="T848" s="8" t="s">
        <v>40</v>
      </c>
      <c r="U848" s="67">
        <v>0.157</v>
      </c>
      <c r="V848" s="4">
        <v>14</v>
      </c>
      <c r="W848" s="4">
        <v>3434</v>
      </c>
      <c r="X848" s="67">
        <v>4.0000000000000001E-3</v>
      </c>
      <c r="Y848" s="67">
        <v>0.17499999999999999</v>
      </c>
      <c r="Z848" s="4">
        <v>9</v>
      </c>
      <c r="AA848" s="4">
        <v>2601</v>
      </c>
      <c r="AB848" s="67">
        <v>3.0000000000000001E-3</v>
      </c>
      <c r="AC848" s="4">
        <v>7.6922449999999998</v>
      </c>
      <c r="AD848" s="4">
        <v>35</v>
      </c>
    </row>
    <row r="849" spans="1:30" x14ac:dyDescent="0.2">
      <c r="A849" s="8" t="s">
        <v>782</v>
      </c>
      <c r="B849" s="8">
        <v>5</v>
      </c>
      <c r="C849" s="8">
        <v>70280115</v>
      </c>
      <c r="D849" s="8">
        <v>70280115</v>
      </c>
      <c r="E849" s="8" t="s">
        <v>130</v>
      </c>
      <c r="F849" s="8" t="s">
        <v>3101</v>
      </c>
      <c r="G849" s="8" t="s">
        <v>3102</v>
      </c>
      <c r="H849" s="8" t="s">
        <v>108</v>
      </c>
      <c r="I849" s="66" t="s">
        <v>239</v>
      </c>
      <c r="J849" s="66" t="s">
        <v>40</v>
      </c>
      <c r="K849" s="66" t="s">
        <v>539</v>
      </c>
      <c r="L849" s="66" t="s">
        <v>540</v>
      </c>
      <c r="M849" s="66" t="s">
        <v>541</v>
      </c>
      <c r="N849" s="66" t="s">
        <v>3174</v>
      </c>
      <c r="O849" s="8" t="s">
        <v>3194</v>
      </c>
      <c r="P849" s="8" t="s">
        <v>40</v>
      </c>
      <c r="Q849" s="8">
        <v>-1</v>
      </c>
      <c r="R849" s="8" t="s">
        <v>40</v>
      </c>
      <c r="S849" s="8" t="s">
        <v>40</v>
      </c>
      <c r="T849" s="8" t="s">
        <v>40</v>
      </c>
      <c r="U849" s="67">
        <v>4.9000000000000002E-2</v>
      </c>
      <c r="V849" s="4">
        <v>2</v>
      </c>
      <c r="W849" s="4">
        <v>3434</v>
      </c>
      <c r="X849" s="67">
        <v>1E-3</v>
      </c>
      <c r="Y849" s="67">
        <v>8.5999999999999993E-2</v>
      </c>
      <c r="Z849" s="4">
        <v>2</v>
      </c>
      <c r="AA849" s="4">
        <v>2601</v>
      </c>
      <c r="AB849" s="67">
        <v>1E-3</v>
      </c>
      <c r="AC849" s="4">
        <v>-1.7979999999999999E-3</v>
      </c>
      <c r="AD849" s="4">
        <v>2.569</v>
      </c>
    </row>
    <row r="850" spans="1:30" x14ac:dyDescent="0.2">
      <c r="A850" s="8" t="s">
        <v>782</v>
      </c>
      <c r="B850" s="8">
        <v>5</v>
      </c>
      <c r="C850" s="8">
        <v>70280121</v>
      </c>
      <c r="D850" s="8">
        <v>70280121</v>
      </c>
      <c r="E850" s="8" t="s">
        <v>121</v>
      </c>
      <c r="F850" s="8" t="s">
        <v>3108</v>
      </c>
      <c r="G850" s="8" t="s">
        <v>3109</v>
      </c>
      <c r="H850" s="8" t="s">
        <v>108</v>
      </c>
      <c r="I850" s="66" t="s">
        <v>239</v>
      </c>
      <c r="J850" s="66" t="s">
        <v>40</v>
      </c>
      <c r="K850" s="66" t="s">
        <v>7643</v>
      </c>
      <c r="L850" s="66" t="s">
        <v>9609</v>
      </c>
      <c r="M850" s="66" t="s">
        <v>9610</v>
      </c>
      <c r="N850" s="66" t="s">
        <v>3334</v>
      </c>
      <c r="O850" s="8" t="s">
        <v>3335</v>
      </c>
      <c r="P850" s="8" t="s">
        <v>40</v>
      </c>
      <c r="Q850" s="8">
        <v>-1</v>
      </c>
      <c r="R850" s="8" t="s">
        <v>40</v>
      </c>
      <c r="S850" s="8" t="s">
        <v>40</v>
      </c>
      <c r="T850" s="8" t="s">
        <v>40</v>
      </c>
      <c r="U850" s="67">
        <v>0.36299999999999999</v>
      </c>
      <c r="V850" s="4">
        <v>3363</v>
      </c>
      <c r="W850" s="4">
        <v>3434</v>
      </c>
      <c r="X850" s="67">
        <v>0.97899999999999998</v>
      </c>
      <c r="Y850" s="67">
        <v>0.36299999999999999</v>
      </c>
      <c r="Z850" s="4">
        <v>2555</v>
      </c>
      <c r="AA850" s="4">
        <v>2601</v>
      </c>
      <c r="AB850" s="67">
        <v>0.98199999999999998</v>
      </c>
      <c r="AC850" s="4">
        <v>-1.6563300000000001</v>
      </c>
      <c r="AD850" s="4">
        <v>2E-3</v>
      </c>
    </row>
    <row r="851" spans="1:30" x14ac:dyDescent="0.2">
      <c r="A851" s="8" t="s">
        <v>782</v>
      </c>
      <c r="B851" s="8">
        <v>5</v>
      </c>
      <c r="C851" s="8">
        <v>70280134</v>
      </c>
      <c r="D851" s="8">
        <v>70280134</v>
      </c>
      <c r="E851" s="8" t="s">
        <v>130</v>
      </c>
      <c r="F851" s="8" t="s">
        <v>3101</v>
      </c>
      <c r="G851" s="8" t="s">
        <v>3102</v>
      </c>
      <c r="H851" s="8" t="s">
        <v>108</v>
      </c>
      <c r="I851" s="66" t="s">
        <v>239</v>
      </c>
      <c r="J851" s="66" t="s">
        <v>40</v>
      </c>
      <c r="K851" s="66" t="s">
        <v>8890</v>
      </c>
      <c r="L851" s="66" t="s">
        <v>9611</v>
      </c>
      <c r="M851" s="66" t="s">
        <v>3774</v>
      </c>
      <c r="N851" s="66" t="s">
        <v>3174</v>
      </c>
      <c r="O851" s="8" t="s">
        <v>6030</v>
      </c>
      <c r="P851" s="8" t="s">
        <v>40</v>
      </c>
      <c r="Q851" s="8">
        <v>-1</v>
      </c>
      <c r="R851" s="8" t="s">
        <v>40</v>
      </c>
      <c r="S851" s="8" t="s">
        <v>40</v>
      </c>
      <c r="T851" s="8" t="s">
        <v>40</v>
      </c>
      <c r="U851" s="67">
        <v>0.188</v>
      </c>
      <c r="V851" s="4">
        <v>2</v>
      </c>
      <c r="W851" s="4">
        <v>3434</v>
      </c>
      <c r="X851" s="67">
        <v>1E-3</v>
      </c>
      <c r="Y851" s="67">
        <v>0.17899999999999999</v>
      </c>
      <c r="Z851" s="4">
        <v>1</v>
      </c>
      <c r="AA851" s="4">
        <v>2601</v>
      </c>
      <c r="AB851" s="67">
        <v>0</v>
      </c>
      <c r="AC851" s="4">
        <v>0.49254500000000001</v>
      </c>
      <c r="AD851" s="4">
        <v>7.3739999999999997</v>
      </c>
    </row>
    <row r="852" spans="1:30" x14ac:dyDescent="0.2">
      <c r="A852" s="8" t="s">
        <v>782</v>
      </c>
      <c r="B852" s="8">
        <v>5</v>
      </c>
      <c r="C852" s="8">
        <v>70280149</v>
      </c>
      <c r="D852" s="8">
        <v>70280149</v>
      </c>
      <c r="E852" s="8" t="s">
        <v>121</v>
      </c>
      <c r="F852" s="8" t="s">
        <v>3101</v>
      </c>
      <c r="G852" s="8" t="s">
        <v>3102</v>
      </c>
      <c r="H852" s="8" t="s">
        <v>108</v>
      </c>
      <c r="I852" s="66" t="s">
        <v>239</v>
      </c>
      <c r="J852" s="66" t="s">
        <v>40</v>
      </c>
      <c r="K852" s="66" t="s">
        <v>8878</v>
      </c>
      <c r="L852" s="66" t="s">
        <v>9612</v>
      </c>
      <c r="M852" s="66" t="s">
        <v>5101</v>
      </c>
      <c r="N852" s="66" t="s">
        <v>3107</v>
      </c>
      <c r="O852" s="8" t="s">
        <v>3719</v>
      </c>
      <c r="P852" s="8" t="s">
        <v>40</v>
      </c>
      <c r="Q852" s="8">
        <v>-1</v>
      </c>
      <c r="R852" s="8" t="s">
        <v>40</v>
      </c>
      <c r="S852" s="8" t="s">
        <v>40</v>
      </c>
      <c r="T852" s="8" t="s">
        <v>40</v>
      </c>
      <c r="U852" s="67">
        <v>0.22</v>
      </c>
      <c r="V852" s="4">
        <v>1</v>
      </c>
      <c r="W852" s="4">
        <v>3428</v>
      </c>
      <c r="X852" s="67">
        <v>0</v>
      </c>
      <c r="Y852" s="67">
        <v>0.20799999999999999</v>
      </c>
      <c r="Z852" s="4">
        <v>2</v>
      </c>
      <c r="AA852" s="4">
        <v>2604</v>
      </c>
      <c r="AB852" s="67">
        <v>1E-3</v>
      </c>
      <c r="AC852" s="4">
        <v>0.55619799999999997</v>
      </c>
      <c r="AD852" s="4">
        <v>7.8470000000000004</v>
      </c>
    </row>
    <row r="853" spans="1:30" x14ac:dyDescent="0.2">
      <c r="A853" s="8" t="s">
        <v>782</v>
      </c>
      <c r="B853" s="8">
        <v>5</v>
      </c>
      <c r="C853" s="8">
        <v>70280163</v>
      </c>
      <c r="D853" s="8">
        <v>70280163</v>
      </c>
      <c r="E853" s="8" t="s">
        <v>130</v>
      </c>
      <c r="F853" s="8" t="s">
        <v>3108</v>
      </c>
      <c r="G853" s="8" t="s">
        <v>3109</v>
      </c>
      <c r="H853" s="8" t="s">
        <v>108</v>
      </c>
      <c r="I853" s="66" t="s">
        <v>239</v>
      </c>
      <c r="J853" s="66" t="s">
        <v>40</v>
      </c>
      <c r="K853" s="66" t="s">
        <v>6108</v>
      </c>
      <c r="L853" s="66" t="s">
        <v>7852</v>
      </c>
      <c r="M853" s="66" t="s">
        <v>6188</v>
      </c>
      <c r="N853" s="66" t="s">
        <v>3219</v>
      </c>
      <c r="O853" s="8" t="s">
        <v>3275</v>
      </c>
      <c r="P853" s="8" t="s">
        <v>40</v>
      </c>
      <c r="Q853" s="8">
        <v>-1</v>
      </c>
      <c r="R853" s="8" t="s">
        <v>40</v>
      </c>
      <c r="S853" s="8" t="s">
        <v>40</v>
      </c>
      <c r="T853" s="8" t="s">
        <v>40</v>
      </c>
      <c r="U853" s="67">
        <v>0.16</v>
      </c>
      <c r="V853" s="4">
        <v>3</v>
      </c>
      <c r="W853" s="4">
        <v>3428</v>
      </c>
      <c r="X853" s="67">
        <v>1E-3</v>
      </c>
      <c r="Y853" s="67">
        <v>0</v>
      </c>
      <c r="Z853" s="4">
        <v>0</v>
      </c>
      <c r="AA853" s="4">
        <v>2604</v>
      </c>
      <c r="AB853" s="67">
        <v>0</v>
      </c>
      <c r="AC853" s="4">
        <v>6.0250069999999996</v>
      </c>
      <c r="AD853" s="4">
        <v>27.9</v>
      </c>
    </row>
    <row r="854" spans="1:30" x14ac:dyDescent="0.2">
      <c r="A854" s="8" t="s">
        <v>782</v>
      </c>
      <c r="B854" s="8">
        <v>5</v>
      </c>
      <c r="C854" s="8">
        <v>70280173</v>
      </c>
      <c r="D854" s="8">
        <v>70280173</v>
      </c>
      <c r="E854" s="8" t="s">
        <v>130</v>
      </c>
      <c r="F854" s="8" t="s">
        <v>3101</v>
      </c>
      <c r="G854" s="8" t="s">
        <v>3102</v>
      </c>
      <c r="H854" s="8" t="s">
        <v>108</v>
      </c>
      <c r="I854" s="66" t="s">
        <v>239</v>
      </c>
      <c r="J854" s="66" t="s">
        <v>40</v>
      </c>
      <c r="K854" s="66" t="s">
        <v>6105</v>
      </c>
      <c r="L854" s="66" t="s">
        <v>8950</v>
      </c>
      <c r="M854" s="66" t="s">
        <v>3393</v>
      </c>
      <c r="N854" s="66" t="s">
        <v>3210</v>
      </c>
      <c r="O854" s="8" t="s">
        <v>3211</v>
      </c>
      <c r="P854" s="8" t="s">
        <v>9613</v>
      </c>
      <c r="Q854" s="8">
        <v>-1</v>
      </c>
      <c r="R854" s="8" t="s">
        <v>40</v>
      </c>
      <c r="S854" s="8" t="s">
        <v>40</v>
      </c>
      <c r="T854" s="8" t="s">
        <v>40</v>
      </c>
      <c r="U854" s="67">
        <v>0.19700000000000001</v>
      </c>
      <c r="V854" s="4">
        <v>793</v>
      </c>
      <c r="W854" s="4">
        <v>3428</v>
      </c>
      <c r="X854" s="67">
        <v>0.23100000000000001</v>
      </c>
      <c r="Y854" s="67">
        <v>0.19600000000000001</v>
      </c>
      <c r="Z854" s="4">
        <v>670</v>
      </c>
      <c r="AA854" s="4">
        <v>2604</v>
      </c>
      <c r="AB854" s="67">
        <v>0.25700000000000001</v>
      </c>
      <c r="AC854" s="4">
        <v>1.0319020000000001</v>
      </c>
      <c r="AD854" s="4">
        <v>10.84</v>
      </c>
    </row>
    <row r="855" spans="1:30" x14ac:dyDescent="0.2">
      <c r="A855" s="8" t="s">
        <v>782</v>
      </c>
      <c r="B855" s="8">
        <v>5</v>
      </c>
      <c r="C855" s="8">
        <v>70280173</v>
      </c>
      <c r="D855" s="8">
        <v>70280173</v>
      </c>
      <c r="E855" s="8" t="s">
        <v>127</v>
      </c>
      <c r="F855" s="8" t="s">
        <v>3108</v>
      </c>
      <c r="G855" s="8" t="s">
        <v>3109</v>
      </c>
      <c r="H855" s="8" t="s">
        <v>108</v>
      </c>
      <c r="I855" s="66" t="s">
        <v>239</v>
      </c>
      <c r="J855" s="66" t="s">
        <v>40</v>
      </c>
      <c r="K855" s="66" t="s">
        <v>6105</v>
      </c>
      <c r="L855" s="66" t="s">
        <v>8950</v>
      </c>
      <c r="M855" s="66" t="s">
        <v>3393</v>
      </c>
      <c r="N855" s="66" t="s">
        <v>3746</v>
      </c>
      <c r="O855" s="8" t="s">
        <v>6605</v>
      </c>
      <c r="P855" s="8" t="s">
        <v>9613</v>
      </c>
      <c r="Q855" s="8">
        <v>-1</v>
      </c>
      <c r="R855" s="8" t="s">
        <v>40</v>
      </c>
      <c r="S855" s="8" t="s">
        <v>40</v>
      </c>
      <c r="T855" s="8" t="s">
        <v>40</v>
      </c>
      <c r="U855" s="67">
        <v>6.0000000000000001E-3</v>
      </c>
      <c r="V855" s="4">
        <v>1</v>
      </c>
      <c r="W855" s="4">
        <v>3428</v>
      </c>
      <c r="X855" s="67">
        <v>0</v>
      </c>
      <c r="Y855" s="67">
        <v>2E-3</v>
      </c>
      <c r="Z855" s="4">
        <v>0</v>
      </c>
      <c r="AA855" s="4">
        <v>2604</v>
      </c>
      <c r="AB855" s="67">
        <v>0</v>
      </c>
      <c r="AC855" s="4">
        <v>3.3815300000000001</v>
      </c>
      <c r="AD855" s="4">
        <v>23</v>
      </c>
    </row>
    <row r="856" spans="1:30" x14ac:dyDescent="0.2">
      <c r="A856" s="8" t="s">
        <v>782</v>
      </c>
      <c r="B856" s="8">
        <v>5</v>
      </c>
      <c r="C856" s="8">
        <v>70280185</v>
      </c>
      <c r="D856" s="8">
        <v>70280185</v>
      </c>
      <c r="E856" s="8" t="s">
        <v>130</v>
      </c>
      <c r="F856" s="8" t="s">
        <v>3101</v>
      </c>
      <c r="G856" s="8" t="s">
        <v>3102</v>
      </c>
      <c r="H856" s="8" t="s">
        <v>108</v>
      </c>
      <c r="I856" s="66" t="s">
        <v>239</v>
      </c>
      <c r="J856" s="66" t="s">
        <v>40</v>
      </c>
      <c r="K856" s="66" t="s">
        <v>9614</v>
      </c>
      <c r="L856" s="66" t="s">
        <v>9615</v>
      </c>
      <c r="M856" s="66" t="s">
        <v>4168</v>
      </c>
      <c r="N856" s="66" t="s">
        <v>121</v>
      </c>
      <c r="O856" s="8" t="s">
        <v>3104</v>
      </c>
      <c r="P856" s="8" t="s">
        <v>40</v>
      </c>
      <c r="Q856" s="8">
        <v>-1</v>
      </c>
      <c r="R856" s="8" t="s">
        <v>40</v>
      </c>
      <c r="S856" s="8" t="s">
        <v>40</v>
      </c>
      <c r="T856" s="8" t="s">
        <v>40</v>
      </c>
      <c r="U856" s="67">
        <v>0.18</v>
      </c>
      <c r="V856" s="4">
        <v>1</v>
      </c>
      <c r="W856" s="4">
        <v>3428</v>
      </c>
      <c r="X856" s="67">
        <v>0</v>
      </c>
      <c r="Y856" s="67">
        <v>0</v>
      </c>
      <c r="Z856" s="4">
        <v>0</v>
      </c>
      <c r="AA856" s="4">
        <v>2604</v>
      </c>
      <c r="AB856" s="67">
        <v>0</v>
      </c>
      <c r="AC856" s="4">
        <v>1.111313</v>
      </c>
      <c r="AD856" s="4">
        <v>11.28</v>
      </c>
    </row>
    <row r="857" spans="1:30" x14ac:dyDescent="0.2">
      <c r="A857" s="8" t="s">
        <v>782</v>
      </c>
      <c r="B857" s="8">
        <v>5</v>
      </c>
      <c r="C857" s="8">
        <v>70280186</v>
      </c>
      <c r="D857" s="8">
        <v>70280186</v>
      </c>
      <c r="E857" s="8" t="s">
        <v>121</v>
      </c>
      <c r="F857" s="8" t="s">
        <v>3108</v>
      </c>
      <c r="G857" s="8" t="s">
        <v>3109</v>
      </c>
      <c r="H857" s="8" t="s">
        <v>108</v>
      </c>
      <c r="I857" s="66" t="s">
        <v>239</v>
      </c>
      <c r="J857" s="66" t="s">
        <v>40</v>
      </c>
      <c r="K857" s="66" t="s">
        <v>7690</v>
      </c>
      <c r="L857" s="66" t="s">
        <v>7867</v>
      </c>
      <c r="M857" s="66" t="s">
        <v>4168</v>
      </c>
      <c r="N857" s="66" t="s">
        <v>3128</v>
      </c>
      <c r="O857" s="8" t="s">
        <v>3129</v>
      </c>
      <c r="P857" s="8" t="s">
        <v>40</v>
      </c>
      <c r="Q857" s="8">
        <v>-1</v>
      </c>
      <c r="R857" s="8" t="s">
        <v>40</v>
      </c>
      <c r="S857" s="8" t="s">
        <v>40</v>
      </c>
      <c r="T857" s="8" t="s">
        <v>40</v>
      </c>
      <c r="U857" s="67">
        <v>0</v>
      </c>
      <c r="V857" s="4">
        <v>0</v>
      </c>
      <c r="W857" s="4">
        <v>3428</v>
      </c>
      <c r="X857" s="67">
        <v>0</v>
      </c>
      <c r="Y857" s="67">
        <v>0.14099999999999999</v>
      </c>
      <c r="Z857" s="4">
        <v>1</v>
      </c>
      <c r="AA857" s="4">
        <v>2604</v>
      </c>
      <c r="AB857" s="67">
        <v>0</v>
      </c>
      <c r="AC857" s="4">
        <v>-0.64676699999999998</v>
      </c>
      <c r="AD857" s="4">
        <v>9.6000000000000002E-2</v>
      </c>
    </row>
    <row r="858" spans="1:30" x14ac:dyDescent="0.2">
      <c r="A858" s="8" t="s">
        <v>782</v>
      </c>
      <c r="B858" s="8">
        <v>5</v>
      </c>
      <c r="C858" s="8">
        <v>70280204</v>
      </c>
      <c r="D858" s="8">
        <v>70280204</v>
      </c>
      <c r="E858" s="8" t="s">
        <v>121</v>
      </c>
      <c r="F858" s="8" t="s">
        <v>3108</v>
      </c>
      <c r="G858" s="8" t="s">
        <v>3109</v>
      </c>
      <c r="H858" s="8" t="s">
        <v>108</v>
      </c>
      <c r="I858" s="66" t="s">
        <v>239</v>
      </c>
      <c r="J858" s="66" t="s">
        <v>40</v>
      </c>
      <c r="K858" s="66" t="s">
        <v>8902</v>
      </c>
      <c r="L858" s="66" t="s">
        <v>9616</v>
      </c>
      <c r="M858" s="66" t="s">
        <v>4511</v>
      </c>
      <c r="N858" s="66" t="s">
        <v>5173</v>
      </c>
      <c r="O858" s="8" t="s">
        <v>5174</v>
      </c>
      <c r="P858" s="8" t="s">
        <v>40</v>
      </c>
      <c r="Q858" s="8">
        <v>-1</v>
      </c>
      <c r="R858" s="8" t="s">
        <v>40</v>
      </c>
      <c r="S858" s="8" t="s">
        <v>40</v>
      </c>
      <c r="T858" s="8" t="s">
        <v>40</v>
      </c>
      <c r="U858" s="67">
        <v>0.16500000000000001</v>
      </c>
      <c r="V858" s="4">
        <v>1</v>
      </c>
      <c r="W858" s="4">
        <v>3428</v>
      </c>
      <c r="X858" s="67">
        <v>0</v>
      </c>
      <c r="Y858" s="67">
        <v>0</v>
      </c>
      <c r="Z858" s="4">
        <v>0</v>
      </c>
      <c r="AA858" s="4">
        <v>2604</v>
      </c>
      <c r="AB858" s="67">
        <v>0</v>
      </c>
      <c r="AC858" s="4">
        <v>5.2522929999999999</v>
      </c>
      <c r="AD858" s="4">
        <v>25.6</v>
      </c>
    </row>
    <row r="859" spans="1:30" x14ac:dyDescent="0.2">
      <c r="A859" s="8" t="s">
        <v>782</v>
      </c>
      <c r="B859" s="8">
        <v>5</v>
      </c>
      <c r="C859" s="8">
        <v>70280214</v>
      </c>
      <c r="D859" s="8">
        <v>70280214</v>
      </c>
      <c r="E859" s="8" t="s">
        <v>130</v>
      </c>
      <c r="F859" s="8" t="s">
        <v>3108</v>
      </c>
      <c r="G859" s="8" t="s">
        <v>3109</v>
      </c>
      <c r="H859" s="8" t="s">
        <v>108</v>
      </c>
      <c r="I859" s="66" t="s">
        <v>239</v>
      </c>
      <c r="J859" s="66" t="s">
        <v>40</v>
      </c>
      <c r="K859" s="66" t="s">
        <v>8884</v>
      </c>
      <c r="L859" s="66" t="s">
        <v>9617</v>
      </c>
      <c r="M859" s="66" t="s">
        <v>5468</v>
      </c>
      <c r="N859" s="66" t="s">
        <v>3843</v>
      </c>
      <c r="O859" s="8" t="s">
        <v>3844</v>
      </c>
      <c r="P859" s="8" t="s">
        <v>40</v>
      </c>
      <c r="Q859" s="8">
        <v>-1</v>
      </c>
      <c r="R859" s="8" t="s">
        <v>40</v>
      </c>
      <c r="S859" s="8" t="s">
        <v>40</v>
      </c>
      <c r="T859" s="8" t="s">
        <v>40</v>
      </c>
      <c r="U859" s="67">
        <v>0</v>
      </c>
      <c r="V859" s="4">
        <v>0</v>
      </c>
      <c r="W859" s="4">
        <v>3428</v>
      </c>
      <c r="X859" s="67">
        <v>0</v>
      </c>
      <c r="Y859" s="67">
        <v>0.20799999999999999</v>
      </c>
      <c r="Z859" s="4">
        <v>2</v>
      </c>
      <c r="AA859" s="4">
        <v>2604</v>
      </c>
      <c r="AB859" s="67">
        <v>1E-3</v>
      </c>
      <c r="AC859" s="4">
        <v>5.2512980000000002</v>
      </c>
      <c r="AD859" s="4">
        <v>25.6</v>
      </c>
    </row>
    <row r="860" spans="1:30" x14ac:dyDescent="0.2">
      <c r="A860" s="8" t="s">
        <v>782</v>
      </c>
      <c r="B860" s="8">
        <v>5</v>
      </c>
      <c r="C860" s="8">
        <v>70280223</v>
      </c>
      <c r="D860" s="8">
        <v>70280223</v>
      </c>
      <c r="E860" s="8" t="s">
        <v>127</v>
      </c>
      <c r="F860" s="8" t="s">
        <v>3101</v>
      </c>
      <c r="G860" s="8" t="s">
        <v>3102</v>
      </c>
      <c r="H860" s="8" t="s">
        <v>108</v>
      </c>
      <c r="I860" s="66" t="s">
        <v>239</v>
      </c>
      <c r="J860" s="66" t="s">
        <v>40</v>
      </c>
      <c r="K860" s="66" t="s">
        <v>8905</v>
      </c>
      <c r="L860" s="66" t="s">
        <v>8964</v>
      </c>
      <c r="M860" s="66" t="s">
        <v>4161</v>
      </c>
      <c r="N860" s="66" t="s">
        <v>3126</v>
      </c>
      <c r="O860" s="8" t="s">
        <v>3127</v>
      </c>
      <c r="P860" s="8" t="s">
        <v>40</v>
      </c>
      <c r="Q860" s="8">
        <v>-1</v>
      </c>
      <c r="R860" s="8" t="s">
        <v>40</v>
      </c>
      <c r="S860" s="8" t="s">
        <v>40</v>
      </c>
      <c r="T860" s="8" t="s">
        <v>40</v>
      </c>
      <c r="U860" s="67">
        <v>0.192</v>
      </c>
      <c r="V860" s="4">
        <v>1</v>
      </c>
      <c r="W860" s="4">
        <v>3428</v>
      </c>
      <c r="X860" s="67">
        <v>0</v>
      </c>
      <c r="Y860" s="67">
        <v>0.20599999999999999</v>
      </c>
      <c r="Z860" s="4">
        <v>1</v>
      </c>
      <c r="AA860" s="4">
        <v>2604</v>
      </c>
      <c r="AB860" s="67">
        <v>0</v>
      </c>
      <c r="AC860" s="4">
        <v>-0.27410899999999999</v>
      </c>
      <c r="AD860" s="4">
        <v>0.76</v>
      </c>
    </row>
    <row r="861" spans="1:30" x14ac:dyDescent="0.2">
      <c r="A861" s="8" t="s">
        <v>782</v>
      </c>
      <c r="B861" s="8">
        <v>5</v>
      </c>
      <c r="C861" s="8">
        <v>70280231</v>
      </c>
      <c r="D861" s="8">
        <v>70280231</v>
      </c>
      <c r="E861" s="8" t="s">
        <v>130</v>
      </c>
      <c r="F861" s="8" t="s">
        <v>3108</v>
      </c>
      <c r="G861" s="8" t="s">
        <v>3109</v>
      </c>
      <c r="H861" s="8" t="s">
        <v>108</v>
      </c>
      <c r="I861" s="66" t="s">
        <v>239</v>
      </c>
      <c r="J861" s="66" t="s">
        <v>40</v>
      </c>
      <c r="K861" s="66" t="s">
        <v>9593</v>
      </c>
      <c r="L861" s="66" t="s">
        <v>8935</v>
      </c>
      <c r="M861" s="66" t="s">
        <v>6250</v>
      </c>
      <c r="N861" s="66" t="s">
        <v>6166</v>
      </c>
      <c r="O861" s="8" t="s">
        <v>6167</v>
      </c>
      <c r="P861" s="8" t="s">
        <v>40</v>
      </c>
      <c r="Q861" s="8">
        <v>-1</v>
      </c>
      <c r="R861" s="8" t="s">
        <v>40</v>
      </c>
      <c r="S861" s="8" t="s">
        <v>40</v>
      </c>
      <c r="T861" s="8" t="s">
        <v>40</v>
      </c>
      <c r="U861" s="67">
        <v>0.20100000000000001</v>
      </c>
      <c r="V861" s="4">
        <v>4</v>
      </c>
      <c r="W861" s="4">
        <v>3428</v>
      </c>
      <c r="X861" s="67">
        <v>1E-3</v>
      </c>
      <c r="Y861" s="67">
        <v>0</v>
      </c>
      <c r="Z861" s="4">
        <v>0</v>
      </c>
      <c r="AA861" s="4">
        <v>2604</v>
      </c>
      <c r="AB861" s="67">
        <v>0</v>
      </c>
      <c r="AC861" s="4">
        <v>3.5206590000000002</v>
      </c>
      <c r="AD861" s="4">
        <v>23.1</v>
      </c>
    </row>
    <row r="862" spans="1:30" x14ac:dyDescent="0.2">
      <c r="A862" s="8" t="s">
        <v>782</v>
      </c>
      <c r="B862" s="8">
        <v>5</v>
      </c>
      <c r="C862" s="8">
        <v>70280240</v>
      </c>
      <c r="D862" s="8">
        <v>70280240</v>
      </c>
      <c r="E862" s="8" t="s">
        <v>121</v>
      </c>
      <c r="F862" s="8" t="s">
        <v>3108</v>
      </c>
      <c r="G862" s="8" t="s">
        <v>3109</v>
      </c>
      <c r="H862" s="8" t="s">
        <v>108</v>
      </c>
      <c r="I862" s="66" t="s">
        <v>239</v>
      </c>
      <c r="J862" s="66" t="s">
        <v>40</v>
      </c>
      <c r="K862" s="66" t="s">
        <v>5401</v>
      </c>
      <c r="L862" s="66" t="s">
        <v>5470</v>
      </c>
      <c r="M862" s="66" t="s">
        <v>4514</v>
      </c>
      <c r="N862" s="66" t="s">
        <v>3128</v>
      </c>
      <c r="O862" s="8" t="s">
        <v>3129</v>
      </c>
      <c r="P862" s="8" t="s">
        <v>40</v>
      </c>
      <c r="Q862" s="8">
        <v>-1</v>
      </c>
      <c r="R862" s="8" t="s">
        <v>40</v>
      </c>
      <c r="S862" s="8" t="s">
        <v>40</v>
      </c>
      <c r="T862" s="8" t="s">
        <v>40</v>
      </c>
      <c r="U862" s="67">
        <v>0.19900000000000001</v>
      </c>
      <c r="V862" s="4">
        <v>25</v>
      </c>
      <c r="W862" s="4">
        <v>3428</v>
      </c>
      <c r="X862" s="67">
        <v>7.0000000000000001E-3</v>
      </c>
      <c r="Y862" s="67">
        <v>0.17599999999999999</v>
      </c>
      <c r="Z862" s="4">
        <v>16</v>
      </c>
      <c r="AA862" s="4">
        <v>2604</v>
      </c>
      <c r="AB862" s="67">
        <v>6.0000000000000001E-3</v>
      </c>
      <c r="AC862" s="4">
        <v>-0.98870100000000005</v>
      </c>
      <c r="AD862" s="4">
        <v>1.7000000000000001E-2</v>
      </c>
    </row>
    <row r="863" spans="1:30" x14ac:dyDescent="0.2">
      <c r="A863" s="8" t="s">
        <v>782</v>
      </c>
      <c r="B863" s="8">
        <v>5</v>
      </c>
      <c r="C863" s="8">
        <v>70280241</v>
      </c>
      <c r="D863" s="8">
        <v>70280241</v>
      </c>
      <c r="E863" s="8" t="s">
        <v>130</v>
      </c>
      <c r="F863" s="8" t="s">
        <v>3108</v>
      </c>
      <c r="G863" s="8" t="s">
        <v>3109</v>
      </c>
      <c r="H863" s="8" t="s">
        <v>108</v>
      </c>
      <c r="I863" s="66" t="s">
        <v>239</v>
      </c>
      <c r="J863" s="66" t="s">
        <v>40</v>
      </c>
      <c r="K863" s="66" t="s">
        <v>9618</v>
      </c>
      <c r="L863" s="66" t="s">
        <v>6140</v>
      </c>
      <c r="M863" s="66" t="s">
        <v>4514</v>
      </c>
      <c r="N863" s="66" t="s">
        <v>3147</v>
      </c>
      <c r="O863" s="8" t="s">
        <v>4876</v>
      </c>
      <c r="P863" s="8" t="s">
        <v>40</v>
      </c>
      <c r="Q863" s="8">
        <v>-1</v>
      </c>
      <c r="R863" s="8" t="s">
        <v>40</v>
      </c>
      <c r="S863" s="8" t="s">
        <v>40</v>
      </c>
      <c r="T863" s="8" t="s">
        <v>40</v>
      </c>
      <c r="U863" s="67">
        <v>0.16700000000000001</v>
      </c>
      <c r="V863" s="4">
        <v>5</v>
      </c>
      <c r="W863" s="4">
        <v>3435</v>
      </c>
      <c r="X863" s="67">
        <v>1E-3</v>
      </c>
      <c r="Y863" s="67">
        <v>0.19</v>
      </c>
      <c r="Z863" s="4">
        <v>7</v>
      </c>
      <c r="AA863" s="4">
        <v>2608</v>
      </c>
      <c r="AB863" s="67">
        <v>3.0000000000000001E-3</v>
      </c>
      <c r="AC863" s="4">
        <v>0.44534600000000002</v>
      </c>
      <c r="AD863" s="4">
        <v>6.9980000000000002</v>
      </c>
    </row>
    <row r="864" spans="1:30" x14ac:dyDescent="0.2">
      <c r="A864" s="8" t="s">
        <v>782</v>
      </c>
      <c r="B864" s="8">
        <v>5</v>
      </c>
      <c r="C864" s="8">
        <v>70280246</v>
      </c>
      <c r="D864" s="8">
        <v>70280246</v>
      </c>
      <c r="E864" s="8" t="s">
        <v>127</v>
      </c>
      <c r="F864" s="8" t="s">
        <v>3108</v>
      </c>
      <c r="G864" s="8" t="s">
        <v>3109</v>
      </c>
      <c r="H864" s="8" t="s">
        <v>108</v>
      </c>
      <c r="I864" s="66" t="s">
        <v>239</v>
      </c>
      <c r="J864" s="66" t="s">
        <v>40</v>
      </c>
      <c r="K864" s="66" t="s">
        <v>3391</v>
      </c>
      <c r="L864" s="66" t="s">
        <v>9619</v>
      </c>
      <c r="M864" s="66" t="s">
        <v>5097</v>
      </c>
      <c r="N864" s="66" t="s">
        <v>4040</v>
      </c>
      <c r="O864" s="8" t="s">
        <v>5711</v>
      </c>
      <c r="P864" s="8" t="s">
        <v>40</v>
      </c>
      <c r="Q864" s="8">
        <v>-1</v>
      </c>
      <c r="R864" s="8" t="s">
        <v>40</v>
      </c>
      <c r="S864" s="8" t="s">
        <v>40</v>
      </c>
      <c r="T864" s="8" t="s">
        <v>40</v>
      </c>
      <c r="U864" s="67">
        <v>0.17399999999999999</v>
      </c>
      <c r="V864" s="4">
        <v>8</v>
      </c>
      <c r="W864" s="4">
        <v>3435</v>
      </c>
      <c r="X864" s="67">
        <v>2E-3</v>
      </c>
      <c r="Y864" s="67">
        <v>0.17699999999999999</v>
      </c>
      <c r="Z864" s="4">
        <v>7</v>
      </c>
      <c r="AA864" s="4">
        <v>2608</v>
      </c>
      <c r="AB864" s="67">
        <v>3.0000000000000001E-3</v>
      </c>
      <c r="AC864" s="4">
        <v>1.6496740000000001</v>
      </c>
      <c r="AD864" s="4">
        <v>14.12</v>
      </c>
    </row>
    <row r="865" spans="1:30" x14ac:dyDescent="0.2">
      <c r="A865" s="8" t="s">
        <v>782</v>
      </c>
      <c r="B865" s="8">
        <v>5</v>
      </c>
      <c r="C865" s="8">
        <v>70280304</v>
      </c>
      <c r="D865" s="8">
        <v>70280304</v>
      </c>
      <c r="E865" s="8" t="s">
        <v>123</v>
      </c>
      <c r="F865" s="8" t="s">
        <v>3108</v>
      </c>
      <c r="G865" s="8" t="s">
        <v>3109</v>
      </c>
      <c r="H865" s="8" t="s">
        <v>108</v>
      </c>
      <c r="I865" s="66" t="s">
        <v>239</v>
      </c>
      <c r="J865" s="66" t="s">
        <v>40</v>
      </c>
      <c r="K865" s="66" t="s">
        <v>3398</v>
      </c>
      <c r="L865" s="66" t="s">
        <v>9620</v>
      </c>
      <c r="M865" s="66" t="s">
        <v>467</v>
      </c>
      <c r="N865" s="66" t="s">
        <v>4065</v>
      </c>
      <c r="O865" s="8" t="s">
        <v>4066</v>
      </c>
      <c r="P865" s="8" t="s">
        <v>40</v>
      </c>
      <c r="Q865" s="8">
        <v>-1</v>
      </c>
      <c r="R865" s="8" t="s">
        <v>40</v>
      </c>
      <c r="S865" s="8" t="s">
        <v>40</v>
      </c>
      <c r="T865" s="8" t="s">
        <v>40</v>
      </c>
      <c r="U865" s="67">
        <v>0.157</v>
      </c>
      <c r="V865" s="4">
        <v>3</v>
      </c>
      <c r="W865" s="4">
        <v>3434</v>
      </c>
      <c r="X865" s="67">
        <v>1E-3</v>
      </c>
      <c r="Y865" s="67">
        <v>0.20300000000000001</v>
      </c>
      <c r="Z865" s="4">
        <v>1</v>
      </c>
      <c r="AA865" s="4">
        <v>2605</v>
      </c>
      <c r="AB865" s="67">
        <v>0</v>
      </c>
      <c r="AC865" s="4">
        <v>-1.639743</v>
      </c>
      <c r="AD865" s="4">
        <v>2E-3</v>
      </c>
    </row>
    <row r="866" spans="1:30" x14ac:dyDescent="0.2">
      <c r="A866" s="8" t="s">
        <v>782</v>
      </c>
      <c r="B866" s="8">
        <v>5</v>
      </c>
      <c r="C866" s="8">
        <v>70280320</v>
      </c>
      <c r="D866" s="8">
        <v>70280320</v>
      </c>
      <c r="E866" s="8" t="s">
        <v>127</v>
      </c>
      <c r="F866" s="8" t="s">
        <v>3101</v>
      </c>
      <c r="G866" s="8" t="s">
        <v>3102</v>
      </c>
      <c r="H866" s="8" t="s">
        <v>108</v>
      </c>
      <c r="I866" s="66" t="s">
        <v>239</v>
      </c>
      <c r="J866" s="66" t="s">
        <v>40</v>
      </c>
      <c r="K866" s="66" t="s">
        <v>5424</v>
      </c>
      <c r="L866" s="66" t="s">
        <v>7990</v>
      </c>
      <c r="M866" s="66" t="s">
        <v>4832</v>
      </c>
      <c r="N866" s="66" t="s">
        <v>3165</v>
      </c>
      <c r="O866" s="8" t="s">
        <v>5048</v>
      </c>
      <c r="P866" s="8" t="s">
        <v>40</v>
      </c>
      <c r="Q866" s="8">
        <v>-1</v>
      </c>
      <c r="R866" s="8" t="s">
        <v>40</v>
      </c>
      <c r="S866" s="8" t="s">
        <v>40</v>
      </c>
      <c r="T866" s="8" t="s">
        <v>40</v>
      </c>
      <c r="U866" s="67">
        <v>0.151</v>
      </c>
      <c r="V866" s="4">
        <v>1</v>
      </c>
      <c r="W866" s="4">
        <v>3434</v>
      </c>
      <c r="X866" s="67">
        <v>0</v>
      </c>
      <c r="Y866" s="67">
        <v>0</v>
      </c>
      <c r="Z866" s="4">
        <v>0</v>
      </c>
      <c r="AA866" s="4">
        <v>2605</v>
      </c>
      <c r="AB866" s="67">
        <v>0</v>
      </c>
      <c r="AC866" s="4">
        <v>-0.34382800000000002</v>
      </c>
      <c r="AD866" s="4">
        <v>0.52600000000000002</v>
      </c>
    </row>
    <row r="867" spans="1:30" x14ac:dyDescent="0.2">
      <c r="A867" s="8" t="s">
        <v>782</v>
      </c>
      <c r="B867" s="8">
        <v>5</v>
      </c>
      <c r="C867" s="8">
        <v>70280412</v>
      </c>
      <c r="D867" s="8">
        <v>70280412</v>
      </c>
      <c r="E867" s="8" t="s">
        <v>127</v>
      </c>
      <c r="F867" s="8" t="s">
        <v>3108</v>
      </c>
      <c r="G867" s="8" t="s">
        <v>3109</v>
      </c>
      <c r="H867" s="8" t="s">
        <v>108</v>
      </c>
      <c r="I867" s="66" t="s">
        <v>239</v>
      </c>
      <c r="J867" s="66" t="s">
        <v>40</v>
      </c>
      <c r="K867" s="66" t="s">
        <v>9609</v>
      </c>
      <c r="L867" s="66" t="s">
        <v>5525</v>
      </c>
      <c r="M867" s="66" t="s">
        <v>4143</v>
      </c>
      <c r="N867" s="66" t="s">
        <v>4552</v>
      </c>
      <c r="O867" s="8" t="s">
        <v>4553</v>
      </c>
      <c r="P867" s="8" t="s">
        <v>40</v>
      </c>
      <c r="Q867" s="8">
        <v>-1</v>
      </c>
      <c r="R867" s="8" t="s">
        <v>40</v>
      </c>
      <c r="S867" s="8" t="s">
        <v>40</v>
      </c>
      <c r="T867" s="8" t="s">
        <v>40</v>
      </c>
      <c r="U867" s="67">
        <v>0.14699999999999999</v>
      </c>
      <c r="V867" s="4">
        <v>1</v>
      </c>
      <c r="W867" s="4">
        <v>3430</v>
      </c>
      <c r="X867" s="67">
        <v>0</v>
      </c>
      <c r="Y867" s="67">
        <v>0</v>
      </c>
      <c r="Z867" s="4">
        <v>0</v>
      </c>
      <c r="AA867" s="4">
        <v>2606</v>
      </c>
      <c r="AB867" s="67">
        <v>0</v>
      </c>
      <c r="AC867" s="4">
        <v>2.821815</v>
      </c>
      <c r="AD867" s="4">
        <v>21.5</v>
      </c>
    </row>
    <row r="868" spans="1:30" x14ac:dyDescent="0.2">
      <c r="A868" s="8" t="s">
        <v>782</v>
      </c>
      <c r="B868" s="8">
        <v>5</v>
      </c>
      <c r="C868" s="8">
        <v>70280418</v>
      </c>
      <c r="D868" s="8">
        <v>70280418</v>
      </c>
      <c r="E868" s="8" t="s">
        <v>127</v>
      </c>
      <c r="F868" s="8" t="s">
        <v>3108</v>
      </c>
      <c r="G868" s="8" t="s">
        <v>3109</v>
      </c>
      <c r="H868" s="8" t="s">
        <v>108</v>
      </c>
      <c r="I868" s="66" t="s">
        <v>239</v>
      </c>
      <c r="J868" s="66" t="s">
        <v>40</v>
      </c>
      <c r="K868" s="66" t="s">
        <v>9621</v>
      </c>
      <c r="L868" s="66" t="s">
        <v>9622</v>
      </c>
      <c r="M868" s="66" t="s">
        <v>4140</v>
      </c>
      <c r="N868" s="66" t="s">
        <v>3618</v>
      </c>
      <c r="O868" s="8" t="s">
        <v>4389</v>
      </c>
      <c r="P868" s="8" t="s">
        <v>40</v>
      </c>
      <c r="Q868" s="8">
        <v>-1</v>
      </c>
      <c r="R868" s="8" t="s">
        <v>40</v>
      </c>
      <c r="S868" s="8" t="s">
        <v>40</v>
      </c>
      <c r="T868" s="8" t="s">
        <v>40</v>
      </c>
      <c r="U868" s="67">
        <v>0.192</v>
      </c>
      <c r="V868" s="4">
        <v>1</v>
      </c>
      <c r="W868" s="4">
        <v>3430</v>
      </c>
      <c r="X868" s="67">
        <v>0</v>
      </c>
      <c r="Y868" s="67">
        <v>0.17299999999999999</v>
      </c>
      <c r="Z868" s="4">
        <v>1</v>
      </c>
      <c r="AA868" s="4">
        <v>2606</v>
      </c>
      <c r="AB868" s="67">
        <v>0</v>
      </c>
      <c r="AC868" s="4">
        <v>4.0227500000000003</v>
      </c>
      <c r="AD868" s="4">
        <v>23.6</v>
      </c>
    </row>
    <row r="869" spans="1:30" x14ac:dyDescent="0.2">
      <c r="A869" s="8" t="s">
        <v>782</v>
      </c>
      <c r="B869" s="8">
        <v>5</v>
      </c>
      <c r="C869" s="8">
        <v>70280430</v>
      </c>
      <c r="D869" s="8">
        <v>70280430</v>
      </c>
      <c r="E869" s="8" t="s">
        <v>121</v>
      </c>
      <c r="F869" s="8" t="s">
        <v>3108</v>
      </c>
      <c r="G869" s="8" t="s">
        <v>3109</v>
      </c>
      <c r="H869" s="8" t="s">
        <v>108</v>
      </c>
      <c r="I869" s="66" t="s">
        <v>239</v>
      </c>
      <c r="J869" s="66" t="s">
        <v>40</v>
      </c>
      <c r="K869" s="66" t="s">
        <v>9623</v>
      </c>
      <c r="L869" s="66" t="s">
        <v>6067</v>
      </c>
      <c r="M869" s="66" t="s">
        <v>5021</v>
      </c>
      <c r="N869" s="66" t="s">
        <v>3386</v>
      </c>
      <c r="O869" s="8" t="s">
        <v>3387</v>
      </c>
      <c r="P869" s="8" t="s">
        <v>40</v>
      </c>
      <c r="Q869" s="8">
        <v>-1</v>
      </c>
      <c r="R869" s="8" t="s">
        <v>40</v>
      </c>
      <c r="S869" s="8" t="s">
        <v>40</v>
      </c>
      <c r="T869" s="8" t="s">
        <v>40</v>
      </c>
      <c r="U869" s="67">
        <v>0.19600000000000001</v>
      </c>
      <c r="V869" s="4">
        <v>2</v>
      </c>
      <c r="W869" s="4">
        <v>3430</v>
      </c>
      <c r="X869" s="67">
        <v>1E-3</v>
      </c>
      <c r="Y869" s="67">
        <v>0.193</v>
      </c>
      <c r="Z869" s="4">
        <v>1</v>
      </c>
      <c r="AA869" s="4">
        <v>2606</v>
      </c>
      <c r="AB869" s="67">
        <v>0</v>
      </c>
      <c r="AC869" s="4">
        <v>3.3451650000000002</v>
      </c>
      <c r="AD869" s="4">
        <v>22.9</v>
      </c>
    </row>
    <row r="870" spans="1:30" x14ac:dyDescent="0.2">
      <c r="A870" s="8" t="s">
        <v>782</v>
      </c>
      <c r="B870" s="8">
        <v>5</v>
      </c>
      <c r="C870" s="8">
        <v>70280440</v>
      </c>
      <c r="D870" s="8">
        <v>70280440</v>
      </c>
      <c r="E870" s="8" t="s">
        <v>130</v>
      </c>
      <c r="F870" s="8" t="s">
        <v>3101</v>
      </c>
      <c r="G870" s="8" t="s">
        <v>3102</v>
      </c>
      <c r="H870" s="8" t="s">
        <v>108</v>
      </c>
      <c r="I870" s="66" t="s">
        <v>239</v>
      </c>
      <c r="J870" s="66" t="s">
        <v>40</v>
      </c>
      <c r="K870" s="66" t="s">
        <v>9612</v>
      </c>
      <c r="L870" s="66" t="s">
        <v>9624</v>
      </c>
      <c r="M870" s="66" t="s">
        <v>4158</v>
      </c>
      <c r="N870" s="66" t="s">
        <v>3126</v>
      </c>
      <c r="O870" s="8" t="s">
        <v>7300</v>
      </c>
      <c r="P870" s="8" t="s">
        <v>40</v>
      </c>
      <c r="Q870" s="8">
        <v>-1</v>
      </c>
      <c r="R870" s="8" t="s">
        <v>40</v>
      </c>
      <c r="S870" s="8" t="s">
        <v>40</v>
      </c>
      <c r="T870" s="8" t="s">
        <v>40</v>
      </c>
      <c r="U870" s="67">
        <v>0.17899999999999999</v>
      </c>
      <c r="V870" s="4">
        <v>1</v>
      </c>
      <c r="W870" s="4">
        <v>3430</v>
      </c>
      <c r="X870" s="67">
        <v>0</v>
      </c>
      <c r="Y870" s="67">
        <v>0</v>
      </c>
      <c r="Z870" s="4">
        <v>0</v>
      </c>
      <c r="AA870" s="4">
        <v>2606</v>
      </c>
      <c r="AB870" s="67">
        <v>0</v>
      </c>
      <c r="AC870" s="4">
        <v>3.0190999999999999E-2</v>
      </c>
      <c r="AD870" s="4">
        <v>2.8820000000000001</v>
      </c>
    </row>
    <row r="871" spans="1:30" x14ac:dyDescent="0.2">
      <c r="A871" s="8" t="s">
        <v>782</v>
      </c>
      <c r="B871" s="8">
        <v>5</v>
      </c>
      <c r="C871" s="8">
        <v>70280480</v>
      </c>
      <c r="D871" s="8">
        <v>70280480</v>
      </c>
      <c r="E871" s="8" t="s">
        <v>121</v>
      </c>
      <c r="F871" s="8" t="s">
        <v>3108</v>
      </c>
      <c r="G871" s="8" t="s">
        <v>3109</v>
      </c>
      <c r="H871" s="8" t="s">
        <v>108</v>
      </c>
      <c r="I871" s="66" t="s">
        <v>239</v>
      </c>
      <c r="J871" s="66" t="s">
        <v>40</v>
      </c>
      <c r="K871" s="66" t="s">
        <v>9625</v>
      </c>
      <c r="L871" s="66" t="s">
        <v>9626</v>
      </c>
      <c r="M871" s="66" t="s">
        <v>4646</v>
      </c>
      <c r="N871" s="66" t="s">
        <v>3309</v>
      </c>
      <c r="O871" s="8" t="s">
        <v>3546</v>
      </c>
      <c r="P871" s="8" t="s">
        <v>40</v>
      </c>
      <c r="Q871" s="8">
        <v>-1</v>
      </c>
      <c r="R871" s="8" t="s">
        <v>40</v>
      </c>
      <c r="S871" s="8" t="s">
        <v>40</v>
      </c>
      <c r="T871" s="8" t="s">
        <v>40</v>
      </c>
      <c r="U871" s="67">
        <v>0.24099999999999999</v>
      </c>
      <c r="V871" s="4">
        <v>2</v>
      </c>
      <c r="W871" s="4">
        <v>3432</v>
      </c>
      <c r="X871" s="67">
        <v>1E-3</v>
      </c>
      <c r="Y871" s="67">
        <v>0.21199999999999999</v>
      </c>
      <c r="Z871" s="4">
        <v>3</v>
      </c>
      <c r="AA871" s="4">
        <v>2606</v>
      </c>
      <c r="AB871" s="67">
        <v>1E-3</v>
      </c>
      <c r="AC871" s="4">
        <v>0.61815299999999995</v>
      </c>
      <c r="AD871" s="4">
        <v>8.2810000000000006</v>
      </c>
    </row>
    <row r="872" spans="1:30" x14ac:dyDescent="0.2">
      <c r="A872" s="8" t="s">
        <v>782</v>
      </c>
      <c r="B872" s="8">
        <v>5</v>
      </c>
      <c r="C872" s="8">
        <v>70280499</v>
      </c>
      <c r="D872" s="8">
        <v>70280499</v>
      </c>
      <c r="E872" s="8" t="s">
        <v>123</v>
      </c>
      <c r="F872" s="8" t="s">
        <v>3108</v>
      </c>
      <c r="G872" s="8" t="s">
        <v>3109</v>
      </c>
      <c r="H872" s="8" t="s">
        <v>108</v>
      </c>
      <c r="I872" s="66" t="s">
        <v>239</v>
      </c>
      <c r="J872" s="66" t="s">
        <v>40</v>
      </c>
      <c r="K872" s="66" t="s">
        <v>9627</v>
      </c>
      <c r="L872" s="66" t="s">
        <v>8139</v>
      </c>
      <c r="M872" s="66" t="s">
        <v>9461</v>
      </c>
      <c r="N872" s="66" t="s">
        <v>5111</v>
      </c>
      <c r="O872" s="8" t="s">
        <v>5112</v>
      </c>
      <c r="P872" s="8" t="s">
        <v>40</v>
      </c>
      <c r="Q872" s="8">
        <v>-1</v>
      </c>
      <c r="R872" s="8" t="s">
        <v>40</v>
      </c>
      <c r="S872" s="8" t="s">
        <v>40</v>
      </c>
      <c r="T872" s="8" t="s">
        <v>40</v>
      </c>
      <c r="U872" s="67">
        <v>0.17199999999999999</v>
      </c>
      <c r="V872" s="4">
        <v>97</v>
      </c>
      <c r="W872" s="4">
        <v>3432</v>
      </c>
      <c r="X872" s="67">
        <v>2.8000000000000001E-2</v>
      </c>
      <c r="Y872" s="67">
        <v>0.16900000000000001</v>
      </c>
      <c r="Z872" s="4">
        <v>73</v>
      </c>
      <c r="AA872" s="4">
        <v>2606</v>
      </c>
      <c r="AB872" s="67">
        <v>2.8000000000000001E-2</v>
      </c>
      <c r="AC872" s="4">
        <v>2.1003669999999999</v>
      </c>
      <c r="AD872" s="4">
        <v>16.86</v>
      </c>
    </row>
    <row r="873" spans="1:30" x14ac:dyDescent="0.2">
      <c r="A873" s="8" t="s">
        <v>782</v>
      </c>
      <c r="B873" s="8">
        <v>5</v>
      </c>
      <c r="C873" s="8">
        <v>70280500</v>
      </c>
      <c r="D873" s="8">
        <v>70280500</v>
      </c>
      <c r="E873" s="8" t="s">
        <v>127</v>
      </c>
      <c r="F873" s="8" t="s">
        <v>3108</v>
      </c>
      <c r="G873" s="8" t="s">
        <v>3109</v>
      </c>
      <c r="H873" s="8" t="s">
        <v>108</v>
      </c>
      <c r="I873" s="66" t="s">
        <v>239</v>
      </c>
      <c r="J873" s="66" t="s">
        <v>40</v>
      </c>
      <c r="K873" s="66" t="s">
        <v>5462</v>
      </c>
      <c r="L873" s="66" t="s">
        <v>9628</v>
      </c>
      <c r="M873" s="66" t="s">
        <v>5786</v>
      </c>
      <c r="N873" s="66" t="s">
        <v>3580</v>
      </c>
      <c r="O873" s="8" t="s">
        <v>5105</v>
      </c>
      <c r="P873" s="8" t="s">
        <v>40</v>
      </c>
      <c r="Q873" s="8">
        <v>-1</v>
      </c>
      <c r="R873" s="8" t="s">
        <v>40</v>
      </c>
      <c r="S873" s="8" t="s">
        <v>40</v>
      </c>
      <c r="T873" s="8" t="s">
        <v>40</v>
      </c>
      <c r="U873" s="67">
        <v>0.16800000000000001</v>
      </c>
      <c r="V873" s="4">
        <v>3</v>
      </c>
      <c r="W873" s="4">
        <v>3432</v>
      </c>
      <c r="X873" s="67">
        <v>1E-3</v>
      </c>
      <c r="Y873" s="67">
        <v>0</v>
      </c>
      <c r="Z873" s="4">
        <v>0</v>
      </c>
      <c r="AA873" s="4">
        <v>2606</v>
      </c>
      <c r="AB873" s="67">
        <v>0</v>
      </c>
      <c r="AC873" s="4">
        <v>1.704895</v>
      </c>
      <c r="AD873" s="4">
        <v>14.44</v>
      </c>
    </row>
    <row r="874" spans="1:30" x14ac:dyDescent="0.2">
      <c r="A874" s="8" t="s">
        <v>782</v>
      </c>
      <c r="B874" s="8">
        <v>5</v>
      </c>
      <c r="C874" s="8">
        <v>70280506</v>
      </c>
      <c r="D874" s="8">
        <v>70280510</v>
      </c>
      <c r="E874" s="8" t="s">
        <v>3352</v>
      </c>
      <c r="F874" s="8" t="s">
        <v>3897</v>
      </c>
      <c r="G874" s="8" t="s">
        <v>3109</v>
      </c>
      <c r="H874" s="8" t="s">
        <v>108</v>
      </c>
      <c r="I874" s="66" t="s">
        <v>239</v>
      </c>
      <c r="J874" s="66" t="s">
        <v>40</v>
      </c>
      <c r="K874" s="66" t="s">
        <v>9629</v>
      </c>
      <c r="L874" s="66" t="s">
        <v>9630</v>
      </c>
      <c r="M874" s="66" t="s">
        <v>9631</v>
      </c>
      <c r="N874" s="66" t="s">
        <v>9632</v>
      </c>
      <c r="O874" s="8" t="s">
        <v>9633</v>
      </c>
      <c r="P874" s="8" t="s">
        <v>40</v>
      </c>
      <c r="Q874" s="8">
        <v>-1</v>
      </c>
      <c r="R874" s="8" t="s">
        <v>40</v>
      </c>
      <c r="S874" s="8" t="s">
        <v>40</v>
      </c>
      <c r="T874" s="8" t="s">
        <v>40</v>
      </c>
      <c r="U874" s="67">
        <v>0.186</v>
      </c>
      <c r="V874" s="4">
        <v>5</v>
      </c>
      <c r="W874" s="4">
        <v>3432</v>
      </c>
      <c r="X874" s="67">
        <v>1E-3</v>
      </c>
      <c r="Y874" s="67">
        <v>0.19800000000000001</v>
      </c>
      <c r="Z874" s="4">
        <v>5</v>
      </c>
      <c r="AA874" s="4">
        <v>2606</v>
      </c>
      <c r="AB874" s="67">
        <v>2E-3</v>
      </c>
      <c r="AC874" s="4">
        <v>0.58363500000000001</v>
      </c>
      <c r="AD874" s="4">
        <v>8.0419999999999998</v>
      </c>
    </row>
    <row r="875" spans="1:30" x14ac:dyDescent="0.2">
      <c r="A875" s="8" t="s">
        <v>782</v>
      </c>
      <c r="B875" s="8">
        <v>5</v>
      </c>
      <c r="C875" s="8">
        <v>70280518</v>
      </c>
      <c r="D875" s="8">
        <v>70280518</v>
      </c>
      <c r="E875" s="8" t="s">
        <v>121</v>
      </c>
      <c r="F875" s="8" t="s">
        <v>3101</v>
      </c>
      <c r="G875" s="8" t="s">
        <v>3102</v>
      </c>
      <c r="H875" s="8" t="s">
        <v>108</v>
      </c>
      <c r="I875" s="66" t="s">
        <v>239</v>
      </c>
      <c r="J875" s="66" t="s">
        <v>40</v>
      </c>
      <c r="K875" s="66" t="s">
        <v>9634</v>
      </c>
      <c r="L875" s="66" t="s">
        <v>9635</v>
      </c>
      <c r="M875" s="66" t="s">
        <v>5013</v>
      </c>
      <c r="N875" s="66" t="s">
        <v>3107</v>
      </c>
      <c r="O875" s="8" t="s">
        <v>3719</v>
      </c>
      <c r="P875" s="8" t="s">
        <v>40</v>
      </c>
      <c r="Q875" s="8">
        <v>-1</v>
      </c>
      <c r="R875" s="8" t="s">
        <v>40</v>
      </c>
      <c r="S875" s="8" t="s">
        <v>40</v>
      </c>
      <c r="T875" s="8" t="s">
        <v>40</v>
      </c>
      <c r="U875" s="67">
        <v>0.17199999999999999</v>
      </c>
      <c r="V875" s="4">
        <v>115</v>
      </c>
      <c r="W875" s="4">
        <v>3432</v>
      </c>
      <c r="X875" s="67">
        <v>3.4000000000000002E-2</v>
      </c>
      <c r="Y875" s="67">
        <v>0.17</v>
      </c>
      <c r="Z875" s="4">
        <v>88</v>
      </c>
      <c r="AA875" s="4">
        <v>2606</v>
      </c>
      <c r="AB875" s="67">
        <v>3.4000000000000002E-2</v>
      </c>
      <c r="AC875" s="4">
        <v>0.14865100000000001</v>
      </c>
      <c r="AD875" s="4">
        <v>4.1310000000000002</v>
      </c>
    </row>
    <row r="876" spans="1:30" x14ac:dyDescent="0.2">
      <c r="A876" s="8" t="s">
        <v>782</v>
      </c>
      <c r="B876" s="8">
        <v>5</v>
      </c>
      <c r="C876" s="8">
        <v>70280532</v>
      </c>
      <c r="D876" s="8">
        <v>70280532</v>
      </c>
      <c r="E876" s="8" t="s">
        <v>123</v>
      </c>
      <c r="F876" s="8" t="s">
        <v>3108</v>
      </c>
      <c r="G876" s="8" t="s">
        <v>3109</v>
      </c>
      <c r="H876" s="8" t="s">
        <v>108</v>
      </c>
      <c r="I876" s="66" t="s">
        <v>239</v>
      </c>
      <c r="J876" s="66" t="s">
        <v>40</v>
      </c>
      <c r="K876" s="66" t="s">
        <v>6140</v>
      </c>
      <c r="L876" s="66" t="s">
        <v>9636</v>
      </c>
      <c r="M876" s="66" t="s">
        <v>4534</v>
      </c>
      <c r="N876" s="66" t="s">
        <v>4065</v>
      </c>
      <c r="O876" s="8" t="s">
        <v>4066</v>
      </c>
      <c r="P876" s="8" t="s">
        <v>40</v>
      </c>
      <c r="Q876" s="8">
        <v>-1</v>
      </c>
      <c r="R876" s="8" t="s">
        <v>40</v>
      </c>
      <c r="S876" s="8" t="s">
        <v>40</v>
      </c>
      <c r="T876" s="8" t="s">
        <v>40</v>
      </c>
      <c r="U876" s="67">
        <v>0.17100000000000001</v>
      </c>
      <c r="V876" s="4">
        <v>57</v>
      </c>
      <c r="W876" s="4">
        <v>3432</v>
      </c>
      <c r="X876" s="67">
        <v>1.7000000000000001E-2</v>
      </c>
      <c r="Y876" s="67">
        <v>0.17699999999999999</v>
      </c>
      <c r="Z876" s="4">
        <v>42</v>
      </c>
      <c r="AA876" s="4">
        <v>2606</v>
      </c>
      <c r="AB876" s="67">
        <v>1.6E-2</v>
      </c>
      <c r="AC876" s="4">
        <v>-1.5674129999999999</v>
      </c>
      <c r="AD876" s="4">
        <v>2E-3</v>
      </c>
    </row>
    <row r="877" spans="1:30" x14ac:dyDescent="0.2">
      <c r="A877" s="8" t="s">
        <v>782</v>
      </c>
      <c r="B877" s="8">
        <v>5</v>
      </c>
      <c r="C877" s="8">
        <v>70280539</v>
      </c>
      <c r="D877" s="8">
        <v>70280539</v>
      </c>
      <c r="E877" s="8" t="s">
        <v>123</v>
      </c>
      <c r="F877" s="8" t="s">
        <v>3108</v>
      </c>
      <c r="G877" s="8" t="s">
        <v>3109</v>
      </c>
      <c r="H877" s="8" t="s">
        <v>108</v>
      </c>
      <c r="I877" s="66" t="s">
        <v>239</v>
      </c>
      <c r="J877" s="66" t="s">
        <v>40</v>
      </c>
      <c r="K877" s="66" t="s">
        <v>9637</v>
      </c>
      <c r="L877" s="66" t="s">
        <v>9638</v>
      </c>
      <c r="M877" s="66" t="s">
        <v>4145</v>
      </c>
      <c r="N877" s="66" t="s">
        <v>5344</v>
      </c>
      <c r="O877" s="8" t="s">
        <v>7545</v>
      </c>
      <c r="P877" s="8" t="s">
        <v>40</v>
      </c>
      <c r="Q877" s="8">
        <v>-1</v>
      </c>
      <c r="R877" s="8" t="s">
        <v>40</v>
      </c>
      <c r="S877" s="8" t="s">
        <v>40</v>
      </c>
      <c r="T877" s="8" t="s">
        <v>40</v>
      </c>
      <c r="U877" s="67">
        <v>0.189</v>
      </c>
      <c r="V877" s="4">
        <v>27</v>
      </c>
      <c r="W877" s="4">
        <v>3432</v>
      </c>
      <c r="X877" s="67">
        <v>8.0000000000000002E-3</v>
      </c>
      <c r="Y877" s="67">
        <v>0.16600000000000001</v>
      </c>
      <c r="Z877" s="4">
        <v>15</v>
      </c>
      <c r="AA877" s="4">
        <v>2606</v>
      </c>
      <c r="AB877" s="67">
        <v>6.0000000000000001E-3</v>
      </c>
      <c r="AC877" s="4">
        <v>1.819172</v>
      </c>
      <c r="AD877" s="4">
        <v>15.1</v>
      </c>
    </row>
    <row r="878" spans="1:30" x14ac:dyDescent="0.2">
      <c r="A878" s="8" t="s">
        <v>782</v>
      </c>
      <c r="B878" s="8">
        <v>5</v>
      </c>
      <c r="C878" s="8">
        <v>70280554</v>
      </c>
      <c r="D878" s="8">
        <v>70280554</v>
      </c>
      <c r="E878" s="8" t="s">
        <v>127</v>
      </c>
      <c r="F878" s="8" t="s">
        <v>3101</v>
      </c>
      <c r="G878" s="8" t="s">
        <v>3102</v>
      </c>
      <c r="H878" s="8" t="s">
        <v>108</v>
      </c>
      <c r="I878" s="66" t="s">
        <v>239</v>
      </c>
      <c r="J878" s="66" t="s">
        <v>40</v>
      </c>
      <c r="K878" s="66" t="s">
        <v>7924</v>
      </c>
      <c r="L878" s="66" t="s">
        <v>9639</v>
      </c>
      <c r="M878" s="66" t="s">
        <v>9640</v>
      </c>
      <c r="N878" s="66" t="s">
        <v>3295</v>
      </c>
      <c r="O878" s="8" t="s">
        <v>3327</v>
      </c>
      <c r="P878" s="8" t="s">
        <v>40</v>
      </c>
      <c r="Q878" s="8">
        <v>-1</v>
      </c>
      <c r="R878" s="8" t="s">
        <v>40</v>
      </c>
      <c r="S878" s="8" t="s">
        <v>40</v>
      </c>
      <c r="T878" s="8" t="s">
        <v>40</v>
      </c>
      <c r="U878" s="67">
        <v>0</v>
      </c>
      <c r="V878" s="4">
        <v>0</v>
      </c>
      <c r="W878" s="4">
        <v>3436</v>
      </c>
      <c r="X878" s="67">
        <v>0</v>
      </c>
      <c r="Y878" s="67">
        <v>0.2</v>
      </c>
      <c r="Z878" s="4">
        <v>1</v>
      </c>
      <c r="AA878" s="4">
        <v>2608</v>
      </c>
      <c r="AB878" s="67">
        <v>0</v>
      </c>
      <c r="AC878" s="4">
        <v>-1.3526229999999999</v>
      </c>
      <c r="AD878" s="4">
        <v>4.0000000000000001E-3</v>
      </c>
    </row>
    <row r="879" spans="1:30" x14ac:dyDescent="0.2">
      <c r="A879" s="8" t="s">
        <v>782</v>
      </c>
      <c r="B879" s="8">
        <v>5</v>
      </c>
      <c r="C879" s="8">
        <v>70280560</v>
      </c>
      <c r="D879" s="8">
        <v>70280560</v>
      </c>
      <c r="E879" s="8" t="s">
        <v>130</v>
      </c>
      <c r="F879" s="8" t="s">
        <v>3101</v>
      </c>
      <c r="G879" s="8" t="s">
        <v>3102</v>
      </c>
      <c r="H879" s="8" t="s">
        <v>108</v>
      </c>
      <c r="I879" s="66" t="s">
        <v>239</v>
      </c>
      <c r="J879" s="66" t="s">
        <v>40</v>
      </c>
      <c r="K879" s="66" t="s">
        <v>5474</v>
      </c>
      <c r="L879" s="66" t="s">
        <v>9641</v>
      </c>
      <c r="M879" s="66" t="s">
        <v>4535</v>
      </c>
      <c r="N879" s="66" t="s">
        <v>3126</v>
      </c>
      <c r="O879" s="8" t="s">
        <v>3419</v>
      </c>
      <c r="P879" s="8" t="s">
        <v>40</v>
      </c>
      <c r="Q879" s="8">
        <v>-1</v>
      </c>
      <c r="R879" s="8" t="s">
        <v>40</v>
      </c>
      <c r="S879" s="8" t="s">
        <v>40</v>
      </c>
      <c r="T879" s="8" t="s">
        <v>40</v>
      </c>
      <c r="U879" s="67">
        <v>0</v>
      </c>
      <c r="V879" s="4">
        <v>0</v>
      </c>
      <c r="W879" s="4">
        <v>3436</v>
      </c>
      <c r="X879" s="67">
        <v>0</v>
      </c>
      <c r="Y879" s="67">
        <v>0.16700000000000001</v>
      </c>
      <c r="Z879" s="4">
        <v>1</v>
      </c>
      <c r="AA879" s="4">
        <v>2608</v>
      </c>
      <c r="AB879" s="67">
        <v>0</v>
      </c>
      <c r="AC879" s="4">
        <v>0.119533</v>
      </c>
      <c r="AD879" s="4">
        <v>3.8170000000000002</v>
      </c>
    </row>
    <row r="880" spans="1:30" x14ac:dyDescent="0.2">
      <c r="A880" s="8" t="s">
        <v>782</v>
      </c>
      <c r="B880" s="8">
        <v>5</v>
      </c>
      <c r="C880" s="8">
        <v>70280562</v>
      </c>
      <c r="D880" s="8">
        <v>70280562</v>
      </c>
      <c r="E880" s="8" t="s">
        <v>123</v>
      </c>
      <c r="F880" s="8" t="s">
        <v>3108</v>
      </c>
      <c r="G880" s="8" t="s">
        <v>3109</v>
      </c>
      <c r="H880" s="8" t="s">
        <v>108</v>
      </c>
      <c r="I880" s="66" t="s">
        <v>239</v>
      </c>
      <c r="J880" s="66" t="s">
        <v>40</v>
      </c>
      <c r="K880" s="66" t="s">
        <v>8970</v>
      </c>
      <c r="L880" s="66" t="s">
        <v>4950</v>
      </c>
      <c r="M880" s="66" t="s">
        <v>4535</v>
      </c>
      <c r="N880" s="66" t="s">
        <v>3271</v>
      </c>
      <c r="O880" s="8" t="s">
        <v>3272</v>
      </c>
      <c r="P880" s="8" t="s">
        <v>40</v>
      </c>
      <c r="Q880" s="8">
        <v>-1</v>
      </c>
      <c r="R880" s="8" t="s">
        <v>40</v>
      </c>
      <c r="S880" s="8" t="s">
        <v>40</v>
      </c>
      <c r="T880" s="8" t="s">
        <v>40</v>
      </c>
      <c r="U880" s="67">
        <v>0.14699999999999999</v>
      </c>
      <c r="V880" s="4">
        <v>2</v>
      </c>
      <c r="W880" s="4">
        <v>3436</v>
      </c>
      <c r="X880" s="67">
        <v>1E-3</v>
      </c>
      <c r="Y880" s="67">
        <v>0.14000000000000001</v>
      </c>
      <c r="Z880" s="4">
        <v>1</v>
      </c>
      <c r="AA880" s="4">
        <v>2608</v>
      </c>
      <c r="AB880" s="67">
        <v>0</v>
      </c>
      <c r="AC880" s="4">
        <v>2.364576</v>
      </c>
      <c r="AD880" s="4">
        <v>18.59</v>
      </c>
    </row>
    <row r="881" spans="1:30" x14ac:dyDescent="0.2">
      <c r="A881" s="8" t="s">
        <v>782</v>
      </c>
      <c r="B881" s="8">
        <v>5</v>
      </c>
      <c r="C881" s="8">
        <v>70280621</v>
      </c>
      <c r="D881" s="8">
        <v>70280621</v>
      </c>
      <c r="E881" s="8" t="s">
        <v>123</v>
      </c>
      <c r="F881" s="8" t="s">
        <v>3108</v>
      </c>
      <c r="G881" s="8" t="s">
        <v>3109</v>
      </c>
      <c r="H881" s="8" t="s">
        <v>108</v>
      </c>
      <c r="I881" s="66" t="s">
        <v>239</v>
      </c>
      <c r="J881" s="66" t="s">
        <v>40</v>
      </c>
      <c r="K881" s="66" t="s">
        <v>8975</v>
      </c>
      <c r="L881" s="66" t="s">
        <v>9642</v>
      </c>
      <c r="M881" s="66" t="s">
        <v>9472</v>
      </c>
      <c r="N881" s="66" t="s">
        <v>4666</v>
      </c>
      <c r="O881" s="8" t="s">
        <v>9497</v>
      </c>
      <c r="P881" s="8" t="s">
        <v>40</v>
      </c>
      <c r="Q881" s="8">
        <v>-1</v>
      </c>
      <c r="R881" s="8" t="s">
        <v>40</v>
      </c>
      <c r="S881" s="8" t="s">
        <v>40</v>
      </c>
      <c r="T881" s="8" t="s">
        <v>40</v>
      </c>
      <c r="U881" s="67">
        <v>0.159</v>
      </c>
      <c r="V881" s="4">
        <v>1</v>
      </c>
      <c r="W881" s="4">
        <v>3433</v>
      </c>
      <c r="X881" s="67">
        <v>0</v>
      </c>
      <c r="Y881" s="67">
        <v>0</v>
      </c>
      <c r="Z881" s="4">
        <v>0</v>
      </c>
      <c r="AA881" s="4">
        <v>2604</v>
      </c>
      <c r="AB881" s="67">
        <v>0</v>
      </c>
      <c r="AC881" s="4">
        <v>4.7944209999999998</v>
      </c>
      <c r="AD881" s="4">
        <v>24.7</v>
      </c>
    </row>
    <row r="882" spans="1:30" x14ac:dyDescent="0.2">
      <c r="A882" s="8" t="s">
        <v>782</v>
      </c>
      <c r="B882" s="8">
        <v>5</v>
      </c>
      <c r="C882" s="8">
        <v>70280654</v>
      </c>
      <c r="D882" s="8">
        <v>70280654</v>
      </c>
      <c r="E882" s="8" t="s">
        <v>130</v>
      </c>
      <c r="F882" s="8" t="s">
        <v>3108</v>
      </c>
      <c r="G882" s="8" t="s">
        <v>3109</v>
      </c>
      <c r="H882" s="8" t="s">
        <v>108</v>
      </c>
      <c r="I882" s="66" t="s">
        <v>239</v>
      </c>
      <c r="J882" s="66" t="s">
        <v>40</v>
      </c>
      <c r="K882" s="66" t="s">
        <v>9643</v>
      </c>
      <c r="L882" s="66" t="s">
        <v>9644</v>
      </c>
      <c r="M882" s="66" t="s">
        <v>5083</v>
      </c>
      <c r="N882" s="66" t="s">
        <v>3112</v>
      </c>
      <c r="O882" s="8" t="s">
        <v>3140</v>
      </c>
      <c r="P882" s="8" t="s">
        <v>40</v>
      </c>
      <c r="Q882" s="8">
        <v>-1</v>
      </c>
      <c r="R882" s="8" t="s">
        <v>40</v>
      </c>
      <c r="S882" s="8" t="s">
        <v>40</v>
      </c>
      <c r="T882" s="8" t="s">
        <v>40</v>
      </c>
      <c r="U882" s="67">
        <v>0.13400000000000001</v>
      </c>
      <c r="V882" s="4">
        <v>7</v>
      </c>
      <c r="W882" s="4">
        <v>3430</v>
      </c>
      <c r="X882" s="67">
        <v>2E-3</v>
      </c>
      <c r="Y882" s="67">
        <v>0.14499999999999999</v>
      </c>
      <c r="Z882" s="4">
        <v>4</v>
      </c>
      <c r="AA882" s="4">
        <v>2601</v>
      </c>
      <c r="AB882" s="67">
        <v>2E-3</v>
      </c>
      <c r="AC882" s="4">
        <v>0.31619399999999998</v>
      </c>
      <c r="AD882" s="4">
        <v>5.85</v>
      </c>
    </row>
    <row r="883" spans="1:30" x14ac:dyDescent="0.2">
      <c r="A883" s="8" t="s">
        <v>782</v>
      </c>
      <c r="B883" s="8">
        <v>5</v>
      </c>
      <c r="C883" s="8">
        <v>70280655</v>
      </c>
      <c r="D883" s="8">
        <v>70280655</v>
      </c>
      <c r="E883" s="8" t="s">
        <v>121</v>
      </c>
      <c r="F883" s="8" t="s">
        <v>3108</v>
      </c>
      <c r="G883" s="8" t="s">
        <v>3109</v>
      </c>
      <c r="H883" s="8" t="s">
        <v>108</v>
      </c>
      <c r="I883" s="66" t="s">
        <v>239</v>
      </c>
      <c r="J883" s="66" t="s">
        <v>40</v>
      </c>
      <c r="K883" s="66" t="s">
        <v>9645</v>
      </c>
      <c r="L883" s="66" t="s">
        <v>4924</v>
      </c>
      <c r="M883" s="66" t="s">
        <v>5083</v>
      </c>
      <c r="N883" s="66" t="s">
        <v>3177</v>
      </c>
      <c r="O883" s="8" t="s">
        <v>3178</v>
      </c>
      <c r="P883" s="8" t="s">
        <v>40</v>
      </c>
      <c r="Q883" s="8">
        <v>-1</v>
      </c>
      <c r="R883" s="8" t="s">
        <v>40</v>
      </c>
      <c r="S883" s="8" t="s">
        <v>40</v>
      </c>
      <c r="T883" s="8" t="s">
        <v>40</v>
      </c>
      <c r="U883" s="67">
        <v>0.191</v>
      </c>
      <c r="V883" s="4">
        <v>9</v>
      </c>
      <c r="W883" s="4">
        <v>3430</v>
      </c>
      <c r="X883" s="67">
        <v>3.0000000000000001E-3</v>
      </c>
      <c r="Y883" s="67">
        <v>0.17499999999999999</v>
      </c>
      <c r="Z883" s="4">
        <v>10</v>
      </c>
      <c r="AA883" s="4">
        <v>2601</v>
      </c>
      <c r="AB883" s="67">
        <v>4.0000000000000001E-3</v>
      </c>
      <c r="AC883" s="4">
        <v>4.6322190000000001</v>
      </c>
      <c r="AD883" s="4">
        <v>24.5</v>
      </c>
    </row>
    <row r="884" spans="1:30" x14ac:dyDescent="0.2">
      <c r="A884" s="8" t="s">
        <v>782</v>
      </c>
      <c r="B884" s="8">
        <v>5</v>
      </c>
      <c r="C884" s="8">
        <v>70280677</v>
      </c>
      <c r="D884" s="8">
        <v>70280677</v>
      </c>
      <c r="E884" s="8" t="s">
        <v>121</v>
      </c>
      <c r="F884" s="8" t="s">
        <v>3101</v>
      </c>
      <c r="G884" s="8" t="s">
        <v>3102</v>
      </c>
      <c r="H884" s="8" t="s">
        <v>108</v>
      </c>
      <c r="I884" s="66" t="s">
        <v>239</v>
      </c>
      <c r="J884" s="66" t="s">
        <v>40</v>
      </c>
      <c r="K884" s="66" t="s">
        <v>8063</v>
      </c>
      <c r="L884" s="66" t="s">
        <v>9296</v>
      </c>
      <c r="M884" s="66" t="s">
        <v>9646</v>
      </c>
      <c r="N884" s="66" t="s">
        <v>121</v>
      </c>
      <c r="O884" s="8" t="s">
        <v>4466</v>
      </c>
      <c r="P884" s="8" t="s">
        <v>40</v>
      </c>
      <c r="Q884" s="8">
        <v>-1</v>
      </c>
      <c r="R884" s="8" t="s">
        <v>40</v>
      </c>
      <c r="S884" s="8" t="s">
        <v>40</v>
      </c>
      <c r="T884" s="8" t="s">
        <v>40</v>
      </c>
      <c r="U884" s="67">
        <v>0</v>
      </c>
      <c r="V884" s="4">
        <v>0</v>
      </c>
      <c r="W884" s="4">
        <v>3430</v>
      </c>
      <c r="X884" s="67">
        <v>0</v>
      </c>
      <c r="Y884" s="67">
        <v>0.17</v>
      </c>
      <c r="Z884" s="4">
        <v>1</v>
      </c>
      <c r="AA884" s="4">
        <v>2601</v>
      </c>
      <c r="AB884" s="67">
        <v>0</v>
      </c>
      <c r="AC884" s="4">
        <v>0.97849200000000003</v>
      </c>
      <c r="AD884" s="4">
        <v>10.54</v>
      </c>
    </row>
    <row r="885" spans="1:30" x14ac:dyDescent="0.2">
      <c r="A885" s="8" t="s">
        <v>782</v>
      </c>
      <c r="B885" s="8">
        <v>5</v>
      </c>
      <c r="C885" s="8">
        <v>70280698</v>
      </c>
      <c r="D885" s="8">
        <v>70280698</v>
      </c>
      <c r="E885" s="8" t="s">
        <v>121</v>
      </c>
      <c r="F885" s="8" t="s">
        <v>3101</v>
      </c>
      <c r="G885" s="8" t="s">
        <v>3102</v>
      </c>
      <c r="H885" s="8" t="s">
        <v>108</v>
      </c>
      <c r="I885" s="66" t="s">
        <v>239</v>
      </c>
      <c r="J885" s="66" t="s">
        <v>40</v>
      </c>
      <c r="K885" s="66" t="s">
        <v>9647</v>
      </c>
      <c r="L885" s="66" t="s">
        <v>9648</v>
      </c>
      <c r="M885" s="66" t="s">
        <v>8994</v>
      </c>
      <c r="N885" s="66" t="s">
        <v>123</v>
      </c>
      <c r="O885" s="8" t="s">
        <v>3345</v>
      </c>
      <c r="P885" s="8" t="s">
        <v>40</v>
      </c>
      <c r="Q885" s="8">
        <v>-1</v>
      </c>
      <c r="R885" s="8" t="s">
        <v>40</v>
      </c>
      <c r="S885" s="8" t="s">
        <v>40</v>
      </c>
      <c r="T885" s="8" t="s">
        <v>40</v>
      </c>
      <c r="U885" s="67">
        <v>0.17299999999999999</v>
      </c>
      <c r="V885" s="4">
        <v>7</v>
      </c>
      <c r="W885" s="4">
        <v>3430</v>
      </c>
      <c r="X885" s="67">
        <v>2E-3</v>
      </c>
      <c r="Y885" s="67">
        <v>0.19</v>
      </c>
      <c r="Z885" s="4">
        <v>7</v>
      </c>
      <c r="AA885" s="4">
        <v>2601</v>
      </c>
      <c r="AB885" s="67">
        <v>3.0000000000000001E-3</v>
      </c>
      <c r="AC885" s="4">
        <v>-3.8674E-2</v>
      </c>
      <c r="AD885" s="4">
        <v>2.23</v>
      </c>
    </row>
    <row r="886" spans="1:30" x14ac:dyDescent="0.2">
      <c r="A886" s="8" t="s">
        <v>782</v>
      </c>
      <c r="B886" s="8">
        <v>5</v>
      </c>
      <c r="C886" s="8">
        <v>70280710</v>
      </c>
      <c r="D886" s="8">
        <v>70280714</v>
      </c>
      <c r="E886" s="8" t="s">
        <v>3352</v>
      </c>
      <c r="F886" s="8" t="s">
        <v>3897</v>
      </c>
      <c r="G886" s="8" t="s">
        <v>3109</v>
      </c>
      <c r="H886" s="8" t="s">
        <v>108</v>
      </c>
      <c r="I886" s="66" t="s">
        <v>239</v>
      </c>
      <c r="J886" s="66" t="s">
        <v>40</v>
      </c>
      <c r="K886" s="66" t="s">
        <v>9649</v>
      </c>
      <c r="L886" s="66" t="s">
        <v>9650</v>
      </c>
      <c r="M886" s="66" t="s">
        <v>9651</v>
      </c>
      <c r="N886" s="66" t="s">
        <v>9652</v>
      </c>
      <c r="O886" s="8" t="s">
        <v>9653</v>
      </c>
      <c r="P886" s="8" t="s">
        <v>40</v>
      </c>
      <c r="Q886" s="8">
        <v>-1</v>
      </c>
      <c r="R886" s="8" t="s">
        <v>40</v>
      </c>
      <c r="S886" s="8" t="s">
        <v>40</v>
      </c>
      <c r="T886" s="8" t="s">
        <v>40</v>
      </c>
      <c r="U886" s="67">
        <v>0.14799999999999999</v>
      </c>
      <c r="V886" s="4">
        <v>2</v>
      </c>
      <c r="W886" s="4">
        <v>3430</v>
      </c>
      <c r="X886" s="67">
        <v>1E-3</v>
      </c>
      <c r="Y886" s="67">
        <v>0.157</v>
      </c>
      <c r="Z886" s="4">
        <v>1</v>
      </c>
      <c r="AA886" s="4">
        <v>2601</v>
      </c>
      <c r="AB886" s="67">
        <v>0</v>
      </c>
      <c r="AC886" s="4">
        <v>-0.89952299999999996</v>
      </c>
      <c r="AD886" s="4">
        <v>2.5999999999999999E-2</v>
      </c>
    </row>
    <row r="887" spans="1:30" x14ac:dyDescent="0.2">
      <c r="A887" s="8" t="s">
        <v>782</v>
      </c>
      <c r="B887" s="8">
        <v>5</v>
      </c>
      <c r="C887" s="8">
        <v>70280771</v>
      </c>
      <c r="D887" s="8">
        <v>70280773</v>
      </c>
      <c r="E887" s="8" t="s">
        <v>3896</v>
      </c>
      <c r="F887" s="8" t="s">
        <v>80</v>
      </c>
      <c r="G887" s="8" t="s">
        <v>3469</v>
      </c>
      <c r="H887" s="8" t="s">
        <v>108</v>
      </c>
      <c r="I887" s="66" t="s">
        <v>239</v>
      </c>
      <c r="J887" s="66" t="s">
        <v>40</v>
      </c>
      <c r="K887" s="66" t="s">
        <v>9654</v>
      </c>
      <c r="L887" s="66" t="s">
        <v>9655</v>
      </c>
      <c r="M887" s="66" t="s">
        <v>9656</v>
      </c>
      <c r="N887" s="66" t="s">
        <v>9657</v>
      </c>
      <c r="O887" s="8" t="s">
        <v>9658</v>
      </c>
      <c r="P887" s="8" t="s">
        <v>40</v>
      </c>
      <c r="Q887" s="8">
        <v>-1</v>
      </c>
      <c r="R887" s="8" t="s">
        <v>40</v>
      </c>
      <c r="S887" s="8" t="s">
        <v>40</v>
      </c>
      <c r="T887" s="8" t="s">
        <v>40</v>
      </c>
      <c r="U887" s="67">
        <v>0.185</v>
      </c>
      <c r="V887" s="4">
        <v>1</v>
      </c>
      <c r="W887" s="4">
        <v>3430</v>
      </c>
      <c r="X887" s="67">
        <v>0</v>
      </c>
      <c r="Y887" s="67">
        <v>0.154</v>
      </c>
      <c r="Z887" s="4">
        <v>1</v>
      </c>
      <c r="AA887" s="4">
        <v>2602</v>
      </c>
      <c r="AB887" s="67">
        <v>0</v>
      </c>
      <c r="AC887" s="4">
        <v>11.187703000000001</v>
      </c>
      <c r="AD887" s="4">
        <v>37</v>
      </c>
    </row>
    <row r="888" spans="1:30" x14ac:dyDescent="0.2">
      <c r="A888" s="8" t="s">
        <v>782</v>
      </c>
      <c r="B888" s="8">
        <v>5</v>
      </c>
      <c r="C888" s="8">
        <v>70280789</v>
      </c>
      <c r="D888" s="8">
        <v>70280789</v>
      </c>
      <c r="E888" s="8" t="s">
        <v>130</v>
      </c>
      <c r="F888" s="8" t="s">
        <v>3108</v>
      </c>
      <c r="G888" s="8" t="s">
        <v>3109</v>
      </c>
      <c r="H888" s="8" t="s">
        <v>108</v>
      </c>
      <c r="I888" s="66" t="s">
        <v>239</v>
      </c>
      <c r="J888" s="66" t="s">
        <v>40</v>
      </c>
      <c r="K888" s="66" t="s">
        <v>9659</v>
      </c>
      <c r="L888" s="66" t="s">
        <v>8387</v>
      </c>
      <c r="M888" s="66" t="s">
        <v>3832</v>
      </c>
      <c r="N888" s="66" t="s">
        <v>6209</v>
      </c>
      <c r="O888" s="8" t="s">
        <v>6210</v>
      </c>
      <c r="P888" s="8" t="s">
        <v>40</v>
      </c>
      <c r="Q888" s="8">
        <v>-1</v>
      </c>
      <c r="R888" s="8" t="s">
        <v>40</v>
      </c>
      <c r="S888" s="8" t="s">
        <v>40</v>
      </c>
      <c r="T888" s="8" t="s">
        <v>40</v>
      </c>
      <c r="U888" s="67">
        <v>0.14099999999999999</v>
      </c>
      <c r="V888" s="4">
        <v>1</v>
      </c>
      <c r="W888" s="4">
        <v>3430</v>
      </c>
      <c r="X888" s="67">
        <v>0</v>
      </c>
      <c r="Y888" s="67">
        <v>0</v>
      </c>
      <c r="Z888" s="4">
        <v>0</v>
      </c>
      <c r="AA888" s="4">
        <v>2602</v>
      </c>
      <c r="AB888" s="67">
        <v>0</v>
      </c>
      <c r="AC888" s="4">
        <v>5.7618960000000001</v>
      </c>
      <c r="AD888" s="4">
        <v>27</v>
      </c>
    </row>
    <row r="889" spans="1:30" x14ac:dyDescent="0.2">
      <c r="A889" s="8" t="s">
        <v>782</v>
      </c>
      <c r="B889" s="8">
        <v>5</v>
      </c>
      <c r="C889" s="8">
        <v>70280816</v>
      </c>
      <c r="D889" s="8">
        <v>70280816</v>
      </c>
      <c r="E889" s="8" t="s">
        <v>130</v>
      </c>
      <c r="F889" s="8" t="s">
        <v>3108</v>
      </c>
      <c r="G889" s="8" t="s">
        <v>3109</v>
      </c>
      <c r="H889" s="8" t="s">
        <v>108</v>
      </c>
      <c r="I889" s="66" t="s">
        <v>239</v>
      </c>
      <c r="J889" s="66" t="s">
        <v>40</v>
      </c>
      <c r="K889" s="66" t="s">
        <v>9660</v>
      </c>
      <c r="L889" s="66" t="s">
        <v>3170</v>
      </c>
      <c r="M889" s="66" t="s">
        <v>4391</v>
      </c>
      <c r="N889" s="66" t="s">
        <v>4035</v>
      </c>
      <c r="O889" s="8" t="s">
        <v>9661</v>
      </c>
      <c r="P889" s="8" t="s">
        <v>40</v>
      </c>
      <c r="Q889" s="8">
        <v>-1</v>
      </c>
      <c r="R889" s="8" t="s">
        <v>40</v>
      </c>
      <c r="S889" s="8" t="s">
        <v>40</v>
      </c>
      <c r="T889" s="8" t="s">
        <v>40</v>
      </c>
      <c r="U889" s="67">
        <v>0.189</v>
      </c>
      <c r="V889" s="4">
        <v>1</v>
      </c>
      <c r="W889" s="4">
        <v>3430</v>
      </c>
      <c r="X889" s="67">
        <v>0</v>
      </c>
      <c r="Y889" s="67">
        <v>0</v>
      </c>
      <c r="Z889" s="4">
        <v>0</v>
      </c>
      <c r="AA889" s="4">
        <v>2602</v>
      </c>
      <c r="AB889" s="67">
        <v>0</v>
      </c>
      <c r="AC889" s="4">
        <v>-0.224328</v>
      </c>
      <c r="AD889" s="4">
        <v>0.97499999999999998</v>
      </c>
    </row>
    <row r="890" spans="1:30" x14ac:dyDescent="0.2">
      <c r="A890" s="8" t="s">
        <v>782</v>
      </c>
      <c r="B890" s="8">
        <v>5</v>
      </c>
      <c r="C890" s="8">
        <v>70280832</v>
      </c>
      <c r="D890" s="8">
        <v>70280832</v>
      </c>
      <c r="E890" s="8" t="s">
        <v>127</v>
      </c>
      <c r="F890" s="8" t="s">
        <v>3108</v>
      </c>
      <c r="G890" s="8" t="s">
        <v>3109</v>
      </c>
      <c r="H890" s="8" t="s">
        <v>108</v>
      </c>
      <c r="I890" s="66" t="s">
        <v>239</v>
      </c>
      <c r="J890" s="66" t="s">
        <v>40</v>
      </c>
      <c r="K890" s="66" t="s">
        <v>8151</v>
      </c>
      <c r="L890" s="66" t="s">
        <v>9662</v>
      </c>
      <c r="M890" s="66" t="s">
        <v>4612</v>
      </c>
      <c r="N890" s="66" t="s">
        <v>3478</v>
      </c>
      <c r="O890" s="8" t="s">
        <v>8930</v>
      </c>
      <c r="P890" s="8" t="s">
        <v>40</v>
      </c>
      <c r="Q890" s="8">
        <v>-1</v>
      </c>
      <c r="R890" s="8" t="s">
        <v>40</v>
      </c>
      <c r="S890" s="8" t="s">
        <v>40</v>
      </c>
      <c r="T890" s="8" t="s">
        <v>40</v>
      </c>
      <c r="U890" s="67">
        <v>0.17100000000000001</v>
      </c>
      <c r="V890" s="4">
        <v>6</v>
      </c>
      <c r="W890" s="4">
        <v>3430</v>
      </c>
      <c r="X890" s="67">
        <v>2E-3</v>
      </c>
      <c r="Y890" s="67">
        <v>0.14699999999999999</v>
      </c>
      <c r="Z890" s="4">
        <v>2</v>
      </c>
      <c r="AA890" s="4">
        <v>2602</v>
      </c>
      <c r="AB890" s="67">
        <v>1E-3</v>
      </c>
      <c r="AC890" s="4">
        <v>-0.26848899999999998</v>
      </c>
      <c r="AD890" s="4">
        <v>0.78200000000000003</v>
      </c>
    </row>
    <row r="891" spans="1:30" x14ac:dyDescent="0.2">
      <c r="A891" s="8" t="s">
        <v>782</v>
      </c>
      <c r="B891" s="8">
        <v>5</v>
      </c>
      <c r="C891" s="8">
        <v>70280837</v>
      </c>
      <c r="D891" s="8">
        <v>70280837</v>
      </c>
      <c r="E891" s="8" t="s">
        <v>121</v>
      </c>
      <c r="F891" s="8" t="s">
        <v>3108</v>
      </c>
      <c r="G891" s="8" t="s">
        <v>3109</v>
      </c>
      <c r="H891" s="8" t="s">
        <v>108</v>
      </c>
      <c r="I891" s="66" t="s">
        <v>239</v>
      </c>
      <c r="J891" s="66" t="s">
        <v>40</v>
      </c>
      <c r="K891" s="66" t="s">
        <v>8154</v>
      </c>
      <c r="L891" s="66" t="s">
        <v>9663</v>
      </c>
      <c r="M891" s="66" t="s">
        <v>3527</v>
      </c>
      <c r="N891" s="66" t="s">
        <v>3128</v>
      </c>
      <c r="O891" s="8" t="s">
        <v>3129</v>
      </c>
      <c r="P891" s="8" t="s">
        <v>40</v>
      </c>
      <c r="Q891" s="8">
        <v>-1</v>
      </c>
      <c r="R891" s="8" t="s">
        <v>40</v>
      </c>
      <c r="S891" s="8" t="s">
        <v>40</v>
      </c>
      <c r="T891" s="8" t="s">
        <v>40</v>
      </c>
      <c r="U891" s="67">
        <v>0</v>
      </c>
      <c r="V891" s="4">
        <v>0</v>
      </c>
      <c r="W891" s="4">
        <v>3430</v>
      </c>
      <c r="X891" s="67">
        <v>0</v>
      </c>
      <c r="Y891" s="67">
        <v>0.157</v>
      </c>
      <c r="Z891" s="4">
        <v>1</v>
      </c>
      <c r="AA891" s="4">
        <v>2602</v>
      </c>
      <c r="AB891" s="67">
        <v>0</v>
      </c>
      <c r="AC891" s="4">
        <v>-0.93527000000000005</v>
      </c>
      <c r="AD891" s="4">
        <v>2.1999999999999999E-2</v>
      </c>
    </row>
    <row r="892" spans="1:30" x14ac:dyDescent="0.2">
      <c r="A892" s="8" t="s">
        <v>782</v>
      </c>
      <c r="B892" s="8">
        <v>5</v>
      </c>
      <c r="C892" s="8">
        <v>70280858</v>
      </c>
      <c r="D892" s="8">
        <v>70280858</v>
      </c>
      <c r="E892" s="8" t="s">
        <v>130</v>
      </c>
      <c r="F892" s="8" t="s">
        <v>3108</v>
      </c>
      <c r="G892" s="8" t="s">
        <v>3109</v>
      </c>
      <c r="H892" s="8" t="s">
        <v>108</v>
      </c>
      <c r="I892" s="66" t="s">
        <v>239</v>
      </c>
      <c r="J892" s="66" t="s">
        <v>40</v>
      </c>
      <c r="K892" s="66" t="s">
        <v>9664</v>
      </c>
      <c r="L892" s="66" t="s">
        <v>8447</v>
      </c>
      <c r="M892" s="66" t="s">
        <v>4105</v>
      </c>
      <c r="N892" s="66" t="s">
        <v>3171</v>
      </c>
      <c r="O892" s="8" t="s">
        <v>3172</v>
      </c>
      <c r="P892" s="8" t="s">
        <v>40</v>
      </c>
      <c r="Q892" s="8">
        <v>-1</v>
      </c>
      <c r="R892" s="8" t="s">
        <v>40</v>
      </c>
      <c r="S892" s="8" t="s">
        <v>40</v>
      </c>
      <c r="T892" s="8" t="s">
        <v>40</v>
      </c>
      <c r="U892" s="67">
        <v>0</v>
      </c>
      <c r="V892" s="4">
        <v>0</v>
      </c>
      <c r="W892" s="4">
        <v>3430</v>
      </c>
      <c r="X892" s="67">
        <v>0</v>
      </c>
      <c r="Y892" s="67">
        <v>0.13400000000000001</v>
      </c>
      <c r="Z892" s="4">
        <v>1</v>
      </c>
      <c r="AA892" s="4">
        <v>2602</v>
      </c>
      <c r="AB892" s="67">
        <v>0</v>
      </c>
      <c r="AC892" s="4">
        <v>2.468089</v>
      </c>
      <c r="AD892" s="4">
        <v>19.260000000000002</v>
      </c>
    </row>
    <row r="893" spans="1:30" x14ac:dyDescent="0.2">
      <c r="A893" s="8" t="s">
        <v>782</v>
      </c>
      <c r="B893" s="8">
        <v>5</v>
      </c>
      <c r="C893" s="8">
        <v>70280863</v>
      </c>
      <c r="D893" s="8">
        <v>70280863</v>
      </c>
      <c r="E893" s="8" t="s">
        <v>130</v>
      </c>
      <c r="F893" s="8" t="s">
        <v>3108</v>
      </c>
      <c r="G893" s="8" t="s">
        <v>3109</v>
      </c>
      <c r="H893" s="8" t="s">
        <v>108</v>
      </c>
      <c r="I893" s="66" t="s">
        <v>239</v>
      </c>
      <c r="J893" s="66" t="s">
        <v>40</v>
      </c>
      <c r="K893" s="66" t="s">
        <v>8187</v>
      </c>
      <c r="L893" s="66" t="s">
        <v>5575</v>
      </c>
      <c r="M893" s="66" t="s">
        <v>4604</v>
      </c>
      <c r="N893" s="66" t="s">
        <v>3712</v>
      </c>
      <c r="O893" s="8" t="s">
        <v>3713</v>
      </c>
      <c r="P893" s="8" t="s">
        <v>40</v>
      </c>
      <c r="Q893" s="8">
        <v>-1</v>
      </c>
      <c r="R893" s="8" t="s">
        <v>40</v>
      </c>
      <c r="S893" s="8" t="s">
        <v>40</v>
      </c>
      <c r="T893" s="8" t="s">
        <v>40</v>
      </c>
      <c r="U893" s="67">
        <v>0.16200000000000001</v>
      </c>
      <c r="V893" s="4">
        <v>2</v>
      </c>
      <c r="W893" s="4">
        <v>3430</v>
      </c>
      <c r="X893" s="67">
        <v>1E-3</v>
      </c>
      <c r="Y893" s="67">
        <v>0.19400000000000001</v>
      </c>
      <c r="Z893" s="4">
        <v>1</v>
      </c>
      <c r="AA893" s="4">
        <v>2602</v>
      </c>
      <c r="AB893" s="67">
        <v>0</v>
      </c>
      <c r="AC893" s="4">
        <v>2.1902270000000001</v>
      </c>
      <c r="AD893" s="4">
        <v>17.440000000000001</v>
      </c>
    </row>
    <row r="894" spans="1:30" x14ac:dyDescent="0.2">
      <c r="A894" s="8" t="s">
        <v>782</v>
      </c>
      <c r="B894" s="8">
        <v>5</v>
      </c>
      <c r="C894" s="8">
        <v>70280867</v>
      </c>
      <c r="D894" s="8">
        <v>70280867</v>
      </c>
      <c r="E894" s="8" t="s">
        <v>123</v>
      </c>
      <c r="F894" s="8" t="s">
        <v>3108</v>
      </c>
      <c r="G894" s="8" t="s">
        <v>3109</v>
      </c>
      <c r="H894" s="8" t="s">
        <v>108</v>
      </c>
      <c r="I894" s="66" t="s">
        <v>239</v>
      </c>
      <c r="J894" s="66" t="s">
        <v>40</v>
      </c>
      <c r="K894" s="66" t="s">
        <v>9665</v>
      </c>
      <c r="L894" s="66" t="s">
        <v>9666</v>
      </c>
      <c r="M894" s="66" t="s">
        <v>532</v>
      </c>
      <c r="N894" s="66" t="s">
        <v>3999</v>
      </c>
      <c r="O894" s="8" t="s">
        <v>4344</v>
      </c>
      <c r="P894" s="8" t="s">
        <v>40</v>
      </c>
      <c r="Q894" s="8">
        <v>-1</v>
      </c>
      <c r="R894" s="8" t="s">
        <v>40</v>
      </c>
      <c r="S894" s="8" t="s">
        <v>40</v>
      </c>
      <c r="T894" s="8" t="s">
        <v>40</v>
      </c>
      <c r="U894" s="67">
        <v>0.17599999999999999</v>
      </c>
      <c r="V894" s="4">
        <v>3</v>
      </c>
      <c r="W894" s="4">
        <v>3430</v>
      </c>
      <c r="X894" s="67">
        <v>1E-3</v>
      </c>
      <c r="Y894" s="67">
        <v>0.16800000000000001</v>
      </c>
      <c r="Z894" s="4">
        <v>2</v>
      </c>
      <c r="AA894" s="4">
        <v>2605</v>
      </c>
      <c r="AB894" s="67">
        <v>1E-3</v>
      </c>
      <c r="AC894" s="4">
        <v>5.1258999999999997</v>
      </c>
      <c r="AD894" s="4">
        <v>25.4</v>
      </c>
    </row>
    <row r="895" spans="1:30" x14ac:dyDescent="0.2">
      <c r="A895" s="8" t="s">
        <v>782</v>
      </c>
      <c r="B895" s="8">
        <v>5</v>
      </c>
      <c r="C895" s="8">
        <v>70280884</v>
      </c>
      <c r="D895" s="8">
        <v>70280884</v>
      </c>
      <c r="E895" s="8" t="s">
        <v>130</v>
      </c>
      <c r="F895" s="8" t="s">
        <v>3101</v>
      </c>
      <c r="G895" s="8" t="s">
        <v>3102</v>
      </c>
      <c r="H895" s="8" t="s">
        <v>108</v>
      </c>
      <c r="I895" s="66" t="s">
        <v>239</v>
      </c>
      <c r="J895" s="66" t="s">
        <v>40</v>
      </c>
      <c r="K895" s="66" t="s">
        <v>9667</v>
      </c>
      <c r="L895" s="66" t="s">
        <v>6036</v>
      </c>
      <c r="M895" s="66" t="s">
        <v>3533</v>
      </c>
      <c r="N895" s="66" t="s">
        <v>3118</v>
      </c>
      <c r="O895" s="8" t="s">
        <v>3213</v>
      </c>
      <c r="P895" s="8" t="s">
        <v>40</v>
      </c>
      <c r="Q895" s="8">
        <v>-1</v>
      </c>
      <c r="R895" s="8" t="s">
        <v>40</v>
      </c>
      <c r="S895" s="8" t="s">
        <v>40</v>
      </c>
      <c r="T895" s="8" t="s">
        <v>40</v>
      </c>
      <c r="U895" s="67">
        <v>0.17199999999999999</v>
      </c>
      <c r="V895" s="4">
        <v>2</v>
      </c>
      <c r="W895" s="4">
        <v>3426</v>
      </c>
      <c r="X895" s="67">
        <v>1E-3</v>
      </c>
      <c r="Y895" s="67">
        <v>0.182</v>
      </c>
      <c r="Z895" s="4">
        <v>1</v>
      </c>
      <c r="AA895" s="4">
        <v>2604</v>
      </c>
      <c r="AB895" s="67">
        <v>0</v>
      </c>
      <c r="AC895" s="4">
        <v>1.319618</v>
      </c>
      <c r="AD895" s="4">
        <v>12.37</v>
      </c>
    </row>
    <row r="896" spans="1:30" x14ac:dyDescent="0.2">
      <c r="A896" s="8" t="s">
        <v>782</v>
      </c>
      <c r="B896" s="8">
        <v>5</v>
      </c>
      <c r="C896" s="8">
        <v>70280900</v>
      </c>
      <c r="D896" s="8">
        <v>70280900</v>
      </c>
      <c r="E896" s="8" t="s">
        <v>130</v>
      </c>
      <c r="F896" s="8" t="s">
        <v>3108</v>
      </c>
      <c r="G896" s="8" t="s">
        <v>3109</v>
      </c>
      <c r="H896" s="8" t="s">
        <v>108</v>
      </c>
      <c r="I896" s="66" t="s">
        <v>239</v>
      </c>
      <c r="J896" s="66" t="s">
        <v>40</v>
      </c>
      <c r="K896" s="66" t="s">
        <v>5518</v>
      </c>
      <c r="L896" s="66" t="s">
        <v>9668</v>
      </c>
      <c r="M896" s="66" t="s">
        <v>4549</v>
      </c>
      <c r="N896" s="66" t="s">
        <v>6166</v>
      </c>
      <c r="O896" s="8" t="s">
        <v>6167</v>
      </c>
      <c r="P896" s="8" t="s">
        <v>40</v>
      </c>
      <c r="Q896" s="8">
        <v>-1</v>
      </c>
      <c r="R896" s="8" t="s">
        <v>40</v>
      </c>
      <c r="S896" s="8" t="s">
        <v>40</v>
      </c>
      <c r="T896" s="8" t="s">
        <v>40</v>
      </c>
      <c r="U896" s="67">
        <v>0.17699999999999999</v>
      </c>
      <c r="V896" s="4">
        <v>1</v>
      </c>
      <c r="W896" s="4">
        <v>3426</v>
      </c>
      <c r="X896" s="67">
        <v>0</v>
      </c>
      <c r="Y896" s="67">
        <v>0.19</v>
      </c>
      <c r="Z896" s="4">
        <v>1</v>
      </c>
      <c r="AA896" s="4">
        <v>2604</v>
      </c>
      <c r="AB896" s="67">
        <v>0</v>
      </c>
      <c r="AC896" s="4">
        <v>-0.28828700000000002</v>
      </c>
      <c r="AD896" s="4">
        <v>0.70599999999999996</v>
      </c>
    </row>
    <row r="897" spans="1:30" x14ac:dyDescent="0.2">
      <c r="A897" s="8" t="s">
        <v>782</v>
      </c>
      <c r="B897" s="8">
        <v>5</v>
      </c>
      <c r="C897" s="8">
        <v>70280901</v>
      </c>
      <c r="D897" s="8">
        <v>70280901</v>
      </c>
      <c r="E897" s="8" t="s">
        <v>130</v>
      </c>
      <c r="F897" s="8" t="s">
        <v>3108</v>
      </c>
      <c r="G897" s="8" t="s">
        <v>3109</v>
      </c>
      <c r="H897" s="8" t="s">
        <v>108</v>
      </c>
      <c r="I897" s="66" t="s">
        <v>239</v>
      </c>
      <c r="J897" s="66" t="s">
        <v>40</v>
      </c>
      <c r="K897" s="66" t="s">
        <v>8227</v>
      </c>
      <c r="L897" s="66" t="s">
        <v>9669</v>
      </c>
      <c r="M897" s="66" t="s">
        <v>4549</v>
      </c>
      <c r="N897" s="66" t="s">
        <v>3350</v>
      </c>
      <c r="O897" s="8" t="s">
        <v>3394</v>
      </c>
      <c r="P897" s="8" t="s">
        <v>40</v>
      </c>
      <c r="Q897" s="8">
        <v>-1</v>
      </c>
      <c r="R897" s="8" t="s">
        <v>40</v>
      </c>
      <c r="S897" s="8" t="s">
        <v>40</v>
      </c>
      <c r="T897" s="8" t="s">
        <v>40</v>
      </c>
      <c r="U897" s="67">
        <v>0.19400000000000001</v>
      </c>
      <c r="V897" s="4">
        <v>3</v>
      </c>
      <c r="W897" s="4">
        <v>3426</v>
      </c>
      <c r="X897" s="67">
        <v>1E-3</v>
      </c>
      <c r="Y897" s="67">
        <v>0.23100000000000001</v>
      </c>
      <c r="Z897" s="4">
        <v>2</v>
      </c>
      <c r="AA897" s="4">
        <v>2604</v>
      </c>
      <c r="AB897" s="67">
        <v>1E-3</v>
      </c>
      <c r="AC897" s="4">
        <v>-3.8816000000000003E-2</v>
      </c>
      <c r="AD897" s="4">
        <v>2.2290000000000001</v>
      </c>
    </row>
    <row r="898" spans="1:30" x14ac:dyDescent="0.2">
      <c r="A898" s="8" t="s">
        <v>782</v>
      </c>
      <c r="B898" s="8">
        <v>5</v>
      </c>
      <c r="C898" s="8">
        <v>70280933</v>
      </c>
      <c r="D898" s="8">
        <v>70280933</v>
      </c>
      <c r="E898" s="8" t="s">
        <v>127</v>
      </c>
      <c r="F898" s="8" t="s">
        <v>3108</v>
      </c>
      <c r="G898" s="8" t="s">
        <v>3109</v>
      </c>
      <c r="H898" s="8" t="s">
        <v>108</v>
      </c>
      <c r="I898" s="66" t="s">
        <v>239</v>
      </c>
      <c r="J898" s="66" t="s">
        <v>40</v>
      </c>
      <c r="K898" s="66" t="s">
        <v>8267</v>
      </c>
      <c r="L898" s="66" t="s">
        <v>9670</v>
      </c>
      <c r="M898" s="66" t="s">
        <v>5180</v>
      </c>
      <c r="N898" s="66" t="s">
        <v>3887</v>
      </c>
      <c r="O898" s="8" t="s">
        <v>3888</v>
      </c>
      <c r="P898" s="8" t="s">
        <v>40</v>
      </c>
      <c r="Q898" s="8">
        <v>-1</v>
      </c>
      <c r="R898" s="8" t="s">
        <v>40</v>
      </c>
      <c r="S898" s="8" t="s">
        <v>40</v>
      </c>
      <c r="T898" s="8" t="s">
        <v>40</v>
      </c>
      <c r="U898" s="67">
        <v>0.19700000000000001</v>
      </c>
      <c r="V898" s="4">
        <v>5</v>
      </c>
      <c r="W898" s="4">
        <v>3426</v>
      </c>
      <c r="X898" s="67">
        <v>1E-3</v>
      </c>
      <c r="Y898" s="67">
        <v>0.182</v>
      </c>
      <c r="Z898" s="4">
        <v>4</v>
      </c>
      <c r="AA898" s="4">
        <v>2604</v>
      </c>
      <c r="AB898" s="67">
        <v>2E-3</v>
      </c>
      <c r="AC898" s="4">
        <v>2.2695E-2</v>
      </c>
      <c r="AD898" s="4">
        <v>2.8069999999999999</v>
      </c>
    </row>
    <row r="899" spans="1:30" x14ac:dyDescent="0.2">
      <c r="A899" s="8" t="s">
        <v>782</v>
      </c>
      <c r="B899" s="8">
        <v>5</v>
      </c>
      <c r="C899" s="8">
        <v>70280935</v>
      </c>
      <c r="D899" s="8">
        <v>70280935</v>
      </c>
      <c r="E899" s="8" t="s">
        <v>130</v>
      </c>
      <c r="F899" s="8" t="s">
        <v>3101</v>
      </c>
      <c r="G899" s="8" t="s">
        <v>3102</v>
      </c>
      <c r="H899" s="8" t="s">
        <v>108</v>
      </c>
      <c r="I899" s="66" t="s">
        <v>239</v>
      </c>
      <c r="J899" s="66" t="s">
        <v>40</v>
      </c>
      <c r="K899" s="66" t="s">
        <v>9671</v>
      </c>
      <c r="L899" s="66" t="s">
        <v>9672</v>
      </c>
      <c r="M899" s="66" t="s">
        <v>5056</v>
      </c>
      <c r="N899" s="66" t="s">
        <v>121</v>
      </c>
      <c r="O899" s="8" t="s">
        <v>3104</v>
      </c>
      <c r="P899" s="8" t="s">
        <v>40</v>
      </c>
      <c r="Q899" s="8">
        <v>-1</v>
      </c>
      <c r="R899" s="8" t="s">
        <v>40</v>
      </c>
      <c r="S899" s="8" t="s">
        <v>40</v>
      </c>
      <c r="T899" s="8" t="s">
        <v>40</v>
      </c>
      <c r="U899" s="67">
        <v>0.28299999999999997</v>
      </c>
      <c r="V899" s="4">
        <v>1</v>
      </c>
      <c r="W899" s="4">
        <v>3426</v>
      </c>
      <c r="X899" s="67">
        <v>0</v>
      </c>
      <c r="Y899" s="67">
        <v>0.109</v>
      </c>
      <c r="Z899" s="4">
        <v>1</v>
      </c>
      <c r="AA899" s="4">
        <v>2604</v>
      </c>
      <c r="AB899" s="67">
        <v>0</v>
      </c>
      <c r="AC899" s="4">
        <v>0.62717999999999996</v>
      </c>
      <c r="AD899" s="4">
        <v>8.343</v>
      </c>
    </row>
    <row r="900" spans="1:30" x14ac:dyDescent="0.2">
      <c r="A900" s="8" t="s">
        <v>782</v>
      </c>
      <c r="B900" s="8">
        <v>5</v>
      </c>
      <c r="C900" s="8">
        <v>70280936</v>
      </c>
      <c r="D900" s="8">
        <v>70280936</v>
      </c>
      <c r="E900" s="8" t="s">
        <v>121</v>
      </c>
      <c r="F900" s="8" t="s">
        <v>3108</v>
      </c>
      <c r="G900" s="8" t="s">
        <v>3109</v>
      </c>
      <c r="H900" s="8" t="s">
        <v>108</v>
      </c>
      <c r="I900" s="66" t="s">
        <v>239</v>
      </c>
      <c r="J900" s="66" t="s">
        <v>40</v>
      </c>
      <c r="K900" s="66" t="s">
        <v>9673</v>
      </c>
      <c r="L900" s="66" t="s">
        <v>9674</v>
      </c>
      <c r="M900" s="66" t="s">
        <v>5056</v>
      </c>
      <c r="N900" s="66" t="s">
        <v>3128</v>
      </c>
      <c r="O900" s="8" t="s">
        <v>3129</v>
      </c>
      <c r="P900" s="8" t="s">
        <v>40</v>
      </c>
      <c r="Q900" s="8">
        <v>-1</v>
      </c>
      <c r="R900" s="8" t="s">
        <v>40</v>
      </c>
      <c r="S900" s="8" t="s">
        <v>40</v>
      </c>
      <c r="T900" s="8" t="s">
        <v>40</v>
      </c>
      <c r="U900" s="67">
        <v>0.20499999999999999</v>
      </c>
      <c r="V900" s="4">
        <v>1</v>
      </c>
      <c r="W900" s="4">
        <v>3426</v>
      </c>
      <c r="X900" s="67">
        <v>0</v>
      </c>
      <c r="Y900" s="67">
        <v>0</v>
      </c>
      <c r="Z900" s="4">
        <v>0</v>
      </c>
      <c r="AA900" s="4">
        <v>2604</v>
      </c>
      <c r="AB900" s="67">
        <v>0</v>
      </c>
      <c r="AC900" s="4">
        <v>3.62649</v>
      </c>
      <c r="AD900" s="4">
        <v>23.2</v>
      </c>
    </row>
    <row r="901" spans="1:30" x14ac:dyDescent="0.2">
      <c r="A901" s="8" t="s">
        <v>782</v>
      </c>
      <c r="B901" s="8">
        <v>5</v>
      </c>
      <c r="C901" s="8">
        <v>70280938</v>
      </c>
      <c r="D901" s="8">
        <v>70280938</v>
      </c>
      <c r="E901" s="8" t="s">
        <v>130</v>
      </c>
      <c r="F901" s="8" t="s">
        <v>3101</v>
      </c>
      <c r="G901" s="8" t="s">
        <v>3102</v>
      </c>
      <c r="H901" s="8" t="s">
        <v>108</v>
      </c>
      <c r="I901" s="66" t="s">
        <v>239</v>
      </c>
      <c r="J901" s="66" t="s">
        <v>40</v>
      </c>
      <c r="K901" s="66" t="s">
        <v>9675</v>
      </c>
      <c r="L901" s="66" t="s">
        <v>4852</v>
      </c>
      <c r="M901" s="66" t="s">
        <v>9676</v>
      </c>
      <c r="N901" s="66" t="s">
        <v>121</v>
      </c>
      <c r="O901" s="8" t="s">
        <v>3104</v>
      </c>
      <c r="P901" s="8" t="s">
        <v>40</v>
      </c>
      <c r="Q901" s="8">
        <v>-1</v>
      </c>
      <c r="R901" s="8" t="s">
        <v>40</v>
      </c>
      <c r="S901" s="8" t="s">
        <v>40</v>
      </c>
      <c r="T901" s="8" t="s">
        <v>40</v>
      </c>
      <c r="U901" s="67">
        <v>0.17199999999999999</v>
      </c>
      <c r="V901" s="4">
        <v>1</v>
      </c>
      <c r="W901" s="4">
        <v>3426</v>
      </c>
      <c r="X901" s="67">
        <v>0</v>
      </c>
      <c r="Y901" s="67">
        <v>0.14699999999999999</v>
      </c>
      <c r="Z901" s="4">
        <v>1</v>
      </c>
      <c r="AA901" s="4">
        <v>2604</v>
      </c>
      <c r="AB901" s="67">
        <v>0</v>
      </c>
      <c r="AC901" s="4">
        <v>1.03695</v>
      </c>
      <c r="AD901" s="4">
        <v>10.87</v>
      </c>
    </row>
    <row r="902" spans="1:30" x14ac:dyDescent="0.2">
      <c r="A902" s="8" t="s">
        <v>782</v>
      </c>
      <c r="B902" s="8">
        <v>5</v>
      </c>
      <c r="C902" s="8">
        <v>70280939</v>
      </c>
      <c r="D902" s="8">
        <v>70280939</v>
      </c>
      <c r="E902" s="8" t="s">
        <v>121</v>
      </c>
      <c r="F902" s="8" t="s">
        <v>3108</v>
      </c>
      <c r="G902" s="8" t="s">
        <v>3109</v>
      </c>
      <c r="H902" s="8" t="s">
        <v>108</v>
      </c>
      <c r="I902" s="66" t="s">
        <v>239</v>
      </c>
      <c r="J902" s="66" t="s">
        <v>40</v>
      </c>
      <c r="K902" s="66" t="s">
        <v>4930</v>
      </c>
      <c r="L902" s="66" t="s">
        <v>9677</v>
      </c>
      <c r="M902" s="66" t="s">
        <v>9676</v>
      </c>
      <c r="N902" s="66" t="s">
        <v>3128</v>
      </c>
      <c r="O902" s="8" t="s">
        <v>3129</v>
      </c>
      <c r="P902" s="8" t="s">
        <v>40</v>
      </c>
      <c r="Q902" s="8">
        <v>-1</v>
      </c>
      <c r="R902" s="8" t="s">
        <v>40</v>
      </c>
      <c r="S902" s="8" t="s">
        <v>40</v>
      </c>
      <c r="T902" s="8" t="s">
        <v>40</v>
      </c>
      <c r="U902" s="67">
        <v>0.16600000000000001</v>
      </c>
      <c r="V902" s="4">
        <v>3</v>
      </c>
      <c r="W902" s="4">
        <v>3426</v>
      </c>
      <c r="X902" s="67">
        <v>1E-3</v>
      </c>
      <c r="Y902" s="67">
        <v>0.14599999999999999</v>
      </c>
      <c r="Z902" s="4">
        <v>1</v>
      </c>
      <c r="AA902" s="4">
        <v>2604</v>
      </c>
      <c r="AB902" s="67">
        <v>0</v>
      </c>
      <c r="AC902" s="4">
        <v>-1.550384</v>
      </c>
      <c r="AD902" s="4">
        <v>2E-3</v>
      </c>
    </row>
    <row r="903" spans="1:30" x14ac:dyDescent="0.2">
      <c r="A903" s="8" t="s">
        <v>782</v>
      </c>
      <c r="B903" s="8">
        <v>5</v>
      </c>
      <c r="C903" s="8">
        <v>70280944</v>
      </c>
      <c r="D903" s="8">
        <v>70280944</v>
      </c>
      <c r="E903" s="8" t="s">
        <v>123</v>
      </c>
      <c r="F903" s="8" t="s">
        <v>3108</v>
      </c>
      <c r="G903" s="8" t="s">
        <v>3109</v>
      </c>
      <c r="H903" s="8" t="s">
        <v>108</v>
      </c>
      <c r="I903" s="66" t="s">
        <v>239</v>
      </c>
      <c r="J903" s="66" t="s">
        <v>40</v>
      </c>
      <c r="K903" s="66" t="s">
        <v>9678</v>
      </c>
      <c r="L903" s="66" t="s">
        <v>9679</v>
      </c>
      <c r="M903" s="66" t="s">
        <v>4112</v>
      </c>
      <c r="N903" s="66" t="s">
        <v>3508</v>
      </c>
      <c r="O903" s="8" t="s">
        <v>8710</v>
      </c>
      <c r="P903" s="8" t="s">
        <v>40</v>
      </c>
      <c r="Q903" s="8">
        <v>-1</v>
      </c>
      <c r="R903" s="8" t="s">
        <v>40</v>
      </c>
      <c r="S903" s="8" t="s">
        <v>40</v>
      </c>
      <c r="T903" s="8" t="s">
        <v>40</v>
      </c>
      <c r="U903" s="67">
        <v>0.23100000000000001</v>
      </c>
      <c r="V903" s="4">
        <v>489</v>
      </c>
      <c r="W903" s="4">
        <v>3426</v>
      </c>
      <c r="X903" s="67">
        <v>0.14299999999999999</v>
      </c>
      <c r="Y903" s="67">
        <v>0.23100000000000001</v>
      </c>
      <c r="Z903" s="4">
        <v>374</v>
      </c>
      <c r="AA903" s="4">
        <v>2604</v>
      </c>
      <c r="AB903" s="67">
        <v>0.14399999999999999</v>
      </c>
      <c r="AC903" s="4">
        <v>0.40779399999999999</v>
      </c>
      <c r="AD903" s="4">
        <v>6.6820000000000004</v>
      </c>
    </row>
    <row r="904" spans="1:30" x14ac:dyDescent="0.2">
      <c r="A904" s="8" t="s">
        <v>782</v>
      </c>
      <c r="B904" s="8">
        <v>5</v>
      </c>
      <c r="C904" s="8">
        <v>70280945</v>
      </c>
      <c r="D904" s="8">
        <v>70280948</v>
      </c>
      <c r="E904" s="8" t="s">
        <v>9680</v>
      </c>
      <c r="F904" s="8" t="s">
        <v>80</v>
      </c>
      <c r="G904" s="8" t="s">
        <v>3469</v>
      </c>
      <c r="H904" s="8" t="s">
        <v>108</v>
      </c>
      <c r="I904" s="66" t="s">
        <v>239</v>
      </c>
      <c r="J904" s="66" t="s">
        <v>40</v>
      </c>
      <c r="K904" s="66" t="s">
        <v>9681</v>
      </c>
      <c r="L904" s="66" t="s">
        <v>9682</v>
      </c>
      <c r="M904" s="66" t="s">
        <v>9683</v>
      </c>
      <c r="N904" s="66" t="s">
        <v>9684</v>
      </c>
      <c r="O904" s="8" t="s">
        <v>9685</v>
      </c>
      <c r="P904" s="8" t="s">
        <v>40</v>
      </c>
      <c r="Q904" s="8">
        <v>-1</v>
      </c>
      <c r="R904" s="8" t="s">
        <v>40</v>
      </c>
      <c r="S904" s="8" t="s">
        <v>40</v>
      </c>
      <c r="T904" s="8" t="s">
        <v>40</v>
      </c>
      <c r="U904" s="67">
        <v>0</v>
      </c>
      <c r="V904" s="4">
        <v>0</v>
      </c>
      <c r="W904" s="4">
        <v>3426</v>
      </c>
      <c r="X904" s="67">
        <v>0</v>
      </c>
      <c r="Y904" s="67">
        <v>0.318</v>
      </c>
      <c r="Z904" s="4">
        <v>1</v>
      </c>
      <c r="AA904" s="4">
        <v>2604</v>
      </c>
      <c r="AB904" s="67">
        <v>0</v>
      </c>
      <c r="AC904" s="4">
        <v>4.8952540000000004</v>
      </c>
      <c r="AD904" s="4">
        <v>24.9</v>
      </c>
    </row>
    <row r="905" spans="1:30" x14ac:dyDescent="0.2">
      <c r="A905" s="8" t="s">
        <v>782</v>
      </c>
      <c r="B905" s="8">
        <v>5</v>
      </c>
      <c r="C905" s="8">
        <v>70280951</v>
      </c>
      <c r="D905" s="8">
        <v>70280951</v>
      </c>
      <c r="E905" s="8" t="s">
        <v>130</v>
      </c>
      <c r="F905" s="8" t="s">
        <v>3108</v>
      </c>
      <c r="G905" s="8" t="s">
        <v>3109</v>
      </c>
      <c r="H905" s="8" t="s">
        <v>108</v>
      </c>
      <c r="I905" s="66" t="s">
        <v>239</v>
      </c>
      <c r="J905" s="66" t="s">
        <v>40</v>
      </c>
      <c r="K905" s="66" t="s">
        <v>4923</v>
      </c>
      <c r="L905" s="66" t="s">
        <v>9686</v>
      </c>
      <c r="M905" s="66" t="s">
        <v>4101</v>
      </c>
      <c r="N905" s="66" t="s">
        <v>3528</v>
      </c>
      <c r="O905" s="8" t="s">
        <v>9123</v>
      </c>
      <c r="P905" s="8" t="s">
        <v>40</v>
      </c>
      <c r="Q905" s="8">
        <v>-1</v>
      </c>
      <c r="R905" s="8" t="s">
        <v>40</v>
      </c>
      <c r="S905" s="8" t="s">
        <v>40</v>
      </c>
      <c r="T905" s="8" t="s">
        <v>40</v>
      </c>
      <c r="U905" s="67">
        <v>0.156</v>
      </c>
      <c r="V905" s="4">
        <v>1</v>
      </c>
      <c r="W905" s="4">
        <v>3426</v>
      </c>
      <c r="X905" s="67">
        <v>0</v>
      </c>
      <c r="Y905" s="67">
        <v>0</v>
      </c>
      <c r="Z905" s="4">
        <v>0</v>
      </c>
      <c r="AA905" s="4">
        <v>2604</v>
      </c>
      <c r="AB905" s="67">
        <v>0</v>
      </c>
      <c r="AC905" s="4">
        <v>3.975619</v>
      </c>
      <c r="AD905" s="4">
        <v>23.6</v>
      </c>
    </row>
    <row r="906" spans="1:30" x14ac:dyDescent="0.2">
      <c r="A906" s="8" t="s">
        <v>782</v>
      </c>
      <c r="B906" s="8">
        <v>5</v>
      </c>
      <c r="C906" s="8">
        <v>70280961</v>
      </c>
      <c r="D906" s="8">
        <v>70280961</v>
      </c>
      <c r="E906" s="8" t="s">
        <v>121</v>
      </c>
      <c r="F906" s="8" t="s">
        <v>81</v>
      </c>
      <c r="G906" s="8" t="s">
        <v>3469</v>
      </c>
      <c r="H906" s="8" t="s">
        <v>108</v>
      </c>
      <c r="I906" s="66" t="s">
        <v>239</v>
      </c>
      <c r="J906" s="66" t="s">
        <v>40</v>
      </c>
      <c r="K906" s="66" t="s">
        <v>9687</v>
      </c>
      <c r="L906" s="66" t="s">
        <v>9688</v>
      </c>
      <c r="M906" s="66" t="s">
        <v>4509</v>
      </c>
      <c r="N906" s="66" t="s">
        <v>137</v>
      </c>
      <c r="O906" s="8" t="s">
        <v>138</v>
      </c>
      <c r="P906" s="8" t="s">
        <v>40</v>
      </c>
      <c r="Q906" s="8">
        <v>-1</v>
      </c>
      <c r="R906" s="8" t="s">
        <v>40</v>
      </c>
      <c r="S906" s="8" t="s">
        <v>40</v>
      </c>
      <c r="T906" s="8" t="s">
        <v>40</v>
      </c>
      <c r="U906" s="67">
        <v>0.23599999999999999</v>
      </c>
      <c r="V906" s="4">
        <v>1</v>
      </c>
      <c r="W906" s="4">
        <v>3426</v>
      </c>
      <c r="X906" s="67">
        <v>0</v>
      </c>
      <c r="Y906" s="67">
        <v>0.17799999999999999</v>
      </c>
      <c r="Z906" s="4">
        <v>1</v>
      </c>
      <c r="AA906" s="4">
        <v>2604</v>
      </c>
      <c r="AB906" s="67">
        <v>0</v>
      </c>
      <c r="AC906" s="4">
        <v>6.7027729999999996</v>
      </c>
      <c r="AD906" s="4">
        <v>32</v>
      </c>
    </row>
    <row r="907" spans="1:30" x14ac:dyDescent="0.2">
      <c r="A907" s="8" t="s">
        <v>782</v>
      </c>
      <c r="B907" s="8">
        <v>5</v>
      </c>
      <c r="C907" s="8">
        <v>70280983</v>
      </c>
      <c r="D907" s="8">
        <v>70280983</v>
      </c>
      <c r="E907" s="8" t="s">
        <v>127</v>
      </c>
      <c r="F907" s="8" t="s">
        <v>3108</v>
      </c>
      <c r="G907" s="8" t="s">
        <v>3109</v>
      </c>
      <c r="H907" s="8" t="s">
        <v>108</v>
      </c>
      <c r="I907" s="66" t="s">
        <v>239</v>
      </c>
      <c r="J907" s="66" t="s">
        <v>40</v>
      </c>
      <c r="K907" s="66" t="s">
        <v>8303</v>
      </c>
      <c r="L907" s="66" t="s">
        <v>8524</v>
      </c>
      <c r="M907" s="66" t="s">
        <v>3812</v>
      </c>
      <c r="N907" s="66" t="s">
        <v>3162</v>
      </c>
      <c r="O907" s="8" t="s">
        <v>3163</v>
      </c>
      <c r="P907" s="8" t="s">
        <v>40</v>
      </c>
      <c r="Q907" s="8">
        <v>-1</v>
      </c>
      <c r="R907" s="8" t="s">
        <v>40</v>
      </c>
      <c r="S907" s="8" t="s">
        <v>40</v>
      </c>
      <c r="T907" s="8" t="s">
        <v>40</v>
      </c>
      <c r="U907" s="67">
        <v>0.19900000000000001</v>
      </c>
      <c r="V907" s="4">
        <v>1</v>
      </c>
      <c r="W907" s="4">
        <v>3432</v>
      </c>
      <c r="X907" s="67">
        <v>0</v>
      </c>
      <c r="Y907" s="67">
        <v>0.223</v>
      </c>
      <c r="Z907" s="4">
        <v>1</v>
      </c>
      <c r="AA907" s="4">
        <v>2603</v>
      </c>
      <c r="AB907" s="67">
        <v>0</v>
      </c>
      <c r="AC907" s="4">
        <v>-0.32283200000000001</v>
      </c>
      <c r="AD907" s="4">
        <v>0.58899999999999997</v>
      </c>
    </row>
    <row r="908" spans="1:30" x14ac:dyDescent="0.2">
      <c r="A908" s="8" t="s">
        <v>782</v>
      </c>
      <c r="B908" s="8">
        <v>5</v>
      </c>
      <c r="C908" s="8">
        <v>70281009</v>
      </c>
      <c r="D908" s="8">
        <v>70281009</v>
      </c>
      <c r="E908" s="8" t="s">
        <v>121</v>
      </c>
      <c r="F908" s="8" t="s">
        <v>81</v>
      </c>
      <c r="G908" s="8" t="s">
        <v>3469</v>
      </c>
      <c r="H908" s="8" t="s">
        <v>108</v>
      </c>
      <c r="I908" s="66" t="s">
        <v>239</v>
      </c>
      <c r="J908" s="66" t="s">
        <v>40</v>
      </c>
      <c r="K908" s="66" t="s">
        <v>542</v>
      </c>
      <c r="L908" s="66" t="s">
        <v>543</v>
      </c>
      <c r="M908" s="66" t="s">
        <v>544</v>
      </c>
      <c r="N908" s="66" t="s">
        <v>124</v>
      </c>
      <c r="O908" s="8" t="s">
        <v>125</v>
      </c>
      <c r="P908" s="8" t="s">
        <v>40</v>
      </c>
      <c r="Q908" s="8">
        <v>-1</v>
      </c>
      <c r="R908" s="8" t="s">
        <v>40</v>
      </c>
      <c r="S908" s="8" t="s">
        <v>40</v>
      </c>
      <c r="T908" s="8" t="s">
        <v>40</v>
      </c>
      <c r="U908" s="67">
        <v>0.182</v>
      </c>
      <c r="V908" s="4">
        <v>78</v>
      </c>
      <c r="W908" s="4">
        <v>3432</v>
      </c>
      <c r="X908" s="67">
        <v>2.3E-2</v>
      </c>
      <c r="Y908" s="67">
        <v>0.16900000000000001</v>
      </c>
      <c r="Z908" s="4">
        <v>55</v>
      </c>
      <c r="AA908" s="4">
        <v>2603</v>
      </c>
      <c r="AB908" s="67">
        <v>2.1000000000000001E-2</v>
      </c>
      <c r="AC908" s="4">
        <v>7.665044</v>
      </c>
      <c r="AD908" s="4">
        <v>35</v>
      </c>
    </row>
    <row r="909" spans="1:30" x14ac:dyDescent="0.2">
      <c r="A909" s="8" t="s">
        <v>782</v>
      </c>
      <c r="B909" s="8">
        <v>5</v>
      </c>
      <c r="C909" s="8">
        <v>70281014</v>
      </c>
      <c r="D909" s="8">
        <v>70281014</v>
      </c>
      <c r="E909" s="8" t="s">
        <v>127</v>
      </c>
      <c r="F909" s="8" t="s">
        <v>3108</v>
      </c>
      <c r="G909" s="8" t="s">
        <v>3109</v>
      </c>
      <c r="H909" s="8" t="s">
        <v>108</v>
      </c>
      <c r="I909" s="66" t="s">
        <v>239</v>
      </c>
      <c r="J909" s="66" t="s">
        <v>40</v>
      </c>
      <c r="K909" s="66" t="s">
        <v>8324</v>
      </c>
      <c r="L909" s="66" t="s">
        <v>9689</v>
      </c>
      <c r="M909" s="66" t="s">
        <v>6217</v>
      </c>
      <c r="N909" s="66" t="s">
        <v>4436</v>
      </c>
      <c r="O909" s="8" t="s">
        <v>9462</v>
      </c>
      <c r="P909" s="8" t="s">
        <v>40</v>
      </c>
      <c r="Q909" s="8">
        <v>-1</v>
      </c>
      <c r="R909" s="8" t="s">
        <v>40</v>
      </c>
      <c r="S909" s="8" t="s">
        <v>40</v>
      </c>
      <c r="T909" s="8" t="s">
        <v>40</v>
      </c>
      <c r="U909" s="67">
        <v>0.30499999999999999</v>
      </c>
      <c r="V909" s="4">
        <v>1</v>
      </c>
      <c r="W909" s="4">
        <v>3432</v>
      </c>
      <c r="X909" s="67">
        <v>0</v>
      </c>
      <c r="Y909" s="67">
        <v>0.09</v>
      </c>
      <c r="Z909" s="4">
        <v>1</v>
      </c>
      <c r="AA909" s="4">
        <v>2603</v>
      </c>
      <c r="AB909" s="67">
        <v>0</v>
      </c>
      <c r="AC909" s="4">
        <v>2.276678</v>
      </c>
      <c r="AD909" s="4">
        <v>18.010000000000002</v>
      </c>
    </row>
    <row r="910" spans="1:30" x14ac:dyDescent="0.2">
      <c r="A910" s="8" t="s">
        <v>782</v>
      </c>
      <c r="B910" s="8">
        <v>5</v>
      </c>
      <c r="C910" s="8">
        <v>70281014</v>
      </c>
      <c r="D910" s="8">
        <v>70281014</v>
      </c>
      <c r="E910" s="8" t="s">
        <v>130</v>
      </c>
      <c r="F910" s="8" t="s">
        <v>3108</v>
      </c>
      <c r="G910" s="8" t="s">
        <v>3109</v>
      </c>
      <c r="H910" s="8" t="s">
        <v>108</v>
      </c>
      <c r="I910" s="66" t="s">
        <v>239</v>
      </c>
      <c r="J910" s="66" t="s">
        <v>40</v>
      </c>
      <c r="K910" s="66" t="s">
        <v>8324</v>
      </c>
      <c r="L910" s="66" t="s">
        <v>9689</v>
      </c>
      <c r="M910" s="66" t="s">
        <v>6217</v>
      </c>
      <c r="N910" s="66" t="s">
        <v>3171</v>
      </c>
      <c r="O910" s="8" t="s">
        <v>3222</v>
      </c>
      <c r="P910" s="8" t="s">
        <v>40</v>
      </c>
      <c r="Q910" s="8">
        <v>-1</v>
      </c>
      <c r="R910" s="8" t="s">
        <v>40</v>
      </c>
      <c r="S910" s="8" t="s">
        <v>40</v>
      </c>
      <c r="T910" s="8" t="s">
        <v>40</v>
      </c>
      <c r="U910" s="67">
        <v>0.158</v>
      </c>
      <c r="V910" s="4">
        <v>2</v>
      </c>
      <c r="W910" s="4">
        <v>3432</v>
      </c>
      <c r="X910" s="67">
        <v>1E-3</v>
      </c>
      <c r="Y910" s="67">
        <v>0.128</v>
      </c>
      <c r="Z910" s="4">
        <v>1</v>
      </c>
      <c r="AA910" s="4">
        <v>2603</v>
      </c>
      <c r="AB910" s="67">
        <v>0</v>
      </c>
      <c r="AC910" s="4">
        <v>1.506235</v>
      </c>
      <c r="AD910" s="4">
        <v>13.35</v>
      </c>
    </row>
    <row r="911" spans="1:30" x14ac:dyDescent="0.2">
      <c r="A911" s="8" t="s">
        <v>782</v>
      </c>
      <c r="B911" s="8">
        <v>5</v>
      </c>
      <c r="C911" s="8">
        <v>70281036</v>
      </c>
      <c r="D911" s="8">
        <v>70281036</v>
      </c>
      <c r="E911" s="8" t="s">
        <v>121</v>
      </c>
      <c r="F911" s="8" t="s">
        <v>3108</v>
      </c>
      <c r="G911" s="8" t="s">
        <v>3109</v>
      </c>
      <c r="H911" s="8" t="s">
        <v>108</v>
      </c>
      <c r="I911" s="66" t="s">
        <v>239</v>
      </c>
      <c r="J911" s="66" t="s">
        <v>40</v>
      </c>
      <c r="K911" s="66" t="s">
        <v>3435</v>
      </c>
      <c r="L911" s="66" t="s">
        <v>9690</v>
      </c>
      <c r="M911" s="66" t="s">
        <v>4394</v>
      </c>
      <c r="N911" s="66" t="s">
        <v>3580</v>
      </c>
      <c r="O911" s="8" t="s">
        <v>3581</v>
      </c>
      <c r="P911" s="8" t="s">
        <v>40</v>
      </c>
      <c r="Q911" s="8">
        <v>-1</v>
      </c>
      <c r="R911" s="8" t="s">
        <v>40</v>
      </c>
      <c r="S911" s="8" t="s">
        <v>40</v>
      </c>
      <c r="T911" s="8" t="s">
        <v>40</v>
      </c>
      <c r="U911" s="67">
        <v>0.16400000000000001</v>
      </c>
      <c r="V911" s="4">
        <v>1</v>
      </c>
      <c r="W911" s="4">
        <v>3432</v>
      </c>
      <c r="X911" s="67">
        <v>0</v>
      </c>
      <c r="Y911" s="67">
        <v>0</v>
      </c>
      <c r="Z911" s="4">
        <v>0</v>
      </c>
      <c r="AA911" s="4">
        <v>2603</v>
      </c>
      <c r="AB911" s="67">
        <v>0</v>
      </c>
      <c r="AC911" s="4">
        <v>0.42134700000000003</v>
      </c>
      <c r="AD911" s="4">
        <v>6.7969999999999997</v>
      </c>
    </row>
    <row r="912" spans="1:30" x14ac:dyDescent="0.2">
      <c r="A912" s="8" t="s">
        <v>782</v>
      </c>
      <c r="B912" s="8">
        <v>5</v>
      </c>
      <c r="C912" s="8">
        <v>70281042</v>
      </c>
      <c r="D912" s="8">
        <v>70281042</v>
      </c>
      <c r="E912" s="8" t="s">
        <v>121</v>
      </c>
      <c r="F912" s="8" t="s">
        <v>3108</v>
      </c>
      <c r="G912" s="8" t="s">
        <v>3109</v>
      </c>
      <c r="H912" s="8" t="s">
        <v>108</v>
      </c>
      <c r="I912" s="66" t="s">
        <v>239</v>
      </c>
      <c r="J912" s="66" t="s">
        <v>40</v>
      </c>
      <c r="K912" s="66" t="s">
        <v>8348</v>
      </c>
      <c r="L912" s="66" t="s">
        <v>8559</v>
      </c>
      <c r="M912" s="66" t="s">
        <v>9691</v>
      </c>
      <c r="N912" s="66" t="s">
        <v>3177</v>
      </c>
      <c r="O912" s="8" t="s">
        <v>3178</v>
      </c>
      <c r="P912" s="8" t="s">
        <v>40</v>
      </c>
      <c r="Q912" s="8">
        <v>-1</v>
      </c>
      <c r="R912" s="8" t="s">
        <v>40</v>
      </c>
      <c r="S912" s="8" t="s">
        <v>40</v>
      </c>
      <c r="T912" s="8" t="s">
        <v>40</v>
      </c>
      <c r="U912" s="67">
        <v>0</v>
      </c>
      <c r="V912" s="4">
        <v>0</v>
      </c>
      <c r="W912" s="4">
        <v>3432</v>
      </c>
      <c r="X912" s="67">
        <v>0</v>
      </c>
      <c r="Y912" s="67">
        <v>0.12</v>
      </c>
      <c r="Z912" s="4">
        <v>1</v>
      </c>
      <c r="AA912" s="4">
        <v>2603</v>
      </c>
      <c r="AB912" s="67">
        <v>0</v>
      </c>
      <c r="AC912" s="4">
        <v>2.2016689999999999</v>
      </c>
      <c r="AD912" s="4">
        <v>17.52</v>
      </c>
    </row>
    <row r="913" spans="1:30" x14ac:dyDescent="0.2">
      <c r="A913" s="8" t="s">
        <v>782</v>
      </c>
      <c r="B913" s="8">
        <v>5</v>
      </c>
      <c r="C913" s="8">
        <v>70281051</v>
      </c>
      <c r="D913" s="8">
        <v>70281051</v>
      </c>
      <c r="E913" s="8" t="s">
        <v>127</v>
      </c>
      <c r="F913" s="8" t="s">
        <v>3108</v>
      </c>
      <c r="G913" s="8" t="s">
        <v>3109</v>
      </c>
      <c r="H913" s="8" t="s">
        <v>108</v>
      </c>
      <c r="I913" s="66" t="s">
        <v>239</v>
      </c>
      <c r="J913" s="66" t="s">
        <v>40</v>
      </c>
      <c r="K913" s="66" t="s">
        <v>4909</v>
      </c>
      <c r="L913" s="66" t="s">
        <v>9692</v>
      </c>
      <c r="M913" s="66" t="s">
        <v>4088</v>
      </c>
      <c r="N913" s="66" t="s">
        <v>3473</v>
      </c>
      <c r="O913" s="8" t="s">
        <v>3664</v>
      </c>
      <c r="P913" s="8" t="s">
        <v>40</v>
      </c>
      <c r="Q913" s="8">
        <v>-1</v>
      </c>
      <c r="R913" s="8" t="s">
        <v>40</v>
      </c>
      <c r="S913" s="8" t="s">
        <v>40</v>
      </c>
      <c r="T913" s="8" t="s">
        <v>40</v>
      </c>
      <c r="U913" s="67">
        <v>0.214</v>
      </c>
      <c r="V913" s="4">
        <v>1</v>
      </c>
      <c r="W913" s="4">
        <v>3434</v>
      </c>
      <c r="X913" s="67">
        <v>0</v>
      </c>
      <c r="Y913" s="67">
        <v>0</v>
      </c>
      <c r="Z913" s="4">
        <v>0</v>
      </c>
      <c r="AA913" s="4">
        <v>2604</v>
      </c>
      <c r="AB913" s="67">
        <v>0</v>
      </c>
      <c r="AC913" s="4">
        <v>-0.170184</v>
      </c>
      <c r="AD913" s="4">
        <v>1.264</v>
      </c>
    </row>
    <row r="914" spans="1:30" x14ac:dyDescent="0.2">
      <c r="A914" s="8" t="s">
        <v>782</v>
      </c>
      <c r="B914" s="8">
        <v>5</v>
      </c>
      <c r="C914" s="8">
        <v>70281107</v>
      </c>
      <c r="D914" s="8">
        <v>70281107</v>
      </c>
      <c r="E914" s="8" t="s">
        <v>130</v>
      </c>
      <c r="F914" s="8" t="s">
        <v>3108</v>
      </c>
      <c r="G914" s="8" t="s">
        <v>3109</v>
      </c>
      <c r="H914" s="8" t="s">
        <v>108</v>
      </c>
      <c r="I914" s="66" t="s">
        <v>239</v>
      </c>
      <c r="J914" s="66" t="s">
        <v>40</v>
      </c>
      <c r="K914" s="66" t="s">
        <v>3170</v>
      </c>
      <c r="L914" s="66" t="s">
        <v>9693</v>
      </c>
      <c r="M914" s="66" t="s">
        <v>3556</v>
      </c>
      <c r="N914" s="66" t="s">
        <v>3171</v>
      </c>
      <c r="O914" s="8" t="s">
        <v>3172</v>
      </c>
      <c r="P914" s="8" t="s">
        <v>40</v>
      </c>
      <c r="Q914" s="8">
        <v>-1</v>
      </c>
      <c r="R914" s="8" t="s">
        <v>40</v>
      </c>
      <c r="S914" s="8" t="s">
        <v>40</v>
      </c>
      <c r="T914" s="8" t="s">
        <v>40</v>
      </c>
      <c r="U914" s="67">
        <v>0.13900000000000001</v>
      </c>
      <c r="V914" s="4">
        <v>2</v>
      </c>
      <c r="W914" s="4">
        <v>3427</v>
      </c>
      <c r="X914" s="67">
        <v>1E-3</v>
      </c>
      <c r="Y914" s="67">
        <v>0.16700000000000001</v>
      </c>
      <c r="Z914" s="4">
        <v>2</v>
      </c>
      <c r="AA914" s="4">
        <v>2596</v>
      </c>
      <c r="AB914" s="67">
        <v>1E-3</v>
      </c>
      <c r="AC914" s="4">
        <v>4.4767109999999999</v>
      </c>
      <c r="AD914" s="4">
        <v>24.2</v>
      </c>
    </row>
    <row r="915" spans="1:30" x14ac:dyDescent="0.2">
      <c r="A915" s="8" t="s">
        <v>782</v>
      </c>
      <c r="B915" s="8">
        <v>5</v>
      </c>
      <c r="C915" s="8">
        <v>70281108</v>
      </c>
      <c r="D915" s="8">
        <v>70281108</v>
      </c>
      <c r="E915" s="8" t="s">
        <v>130</v>
      </c>
      <c r="F915" s="8" t="s">
        <v>3108</v>
      </c>
      <c r="G915" s="8" t="s">
        <v>3109</v>
      </c>
      <c r="H915" s="8" t="s">
        <v>108</v>
      </c>
      <c r="I915" s="66" t="s">
        <v>239</v>
      </c>
      <c r="J915" s="66" t="s">
        <v>40</v>
      </c>
      <c r="K915" s="66" t="s">
        <v>8412</v>
      </c>
      <c r="L915" s="66" t="s">
        <v>8594</v>
      </c>
      <c r="M915" s="66" t="s">
        <v>3556</v>
      </c>
      <c r="N915" s="66" t="s">
        <v>4253</v>
      </c>
      <c r="O915" s="8" t="s">
        <v>4254</v>
      </c>
      <c r="P915" s="8" t="s">
        <v>40</v>
      </c>
      <c r="Q915" s="8">
        <v>-1</v>
      </c>
      <c r="R915" s="8" t="s">
        <v>40</v>
      </c>
      <c r="S915" s="8" t="s">
        <v>40</v>
      </c>
      <c r="T915" s="8" t="s">
        <v>40</v>
      </c>
      <c r="U915" s="67">
        <v>0.17299999999999999</v>
      </c>
      <c r="V915" s="4">
        <v>3</v>
      </c>
      <c r="W915" s="4">
        <v>3427</v>
      </c>
      <c r="X915" s="67">
        <v>1E-3</v>
      </c>
      <c r="Y915" s="67">
        <v>0</v>
      </c>
      <c r="Z915" s="4">
        <v>0</v>
      </c>
      <c r="AA915" s="4">
        <v>2596</v>
      </c>
      <c r="AB915" s="67">
        <v>0</v>
      </c>
      <c r="AC915" s="4">
        <v>3.9851220000000001</v>
      </c>
      <c r="AD915" s="4">
        <v>23.6</v>
      </c>
    </row>
    <row r="916" spans="1:30" x14ac:dyDescent="0.2">
      <c r="A916" s="8" t="s">
        <v>782</v>
      </c>
      <c r="B916" s="8">
        <v>5</v>
      </c>
      <c r="C916" s="8">
        <v>70281116</v>
      </c>
      <c r="D916" s="8">
        <v>70281116</v>
      </c>
      <c r="E916" s="8" t="s">
        <v>127</v>
      </c>
      <c r="F916" s="8" t="s">
        <v>3108</v>
      </c>
      <c r="G916" s="8" t="s">
        <v>3109</v>
      </c>
      <c r="H916" s="8" t="s">
        <v>108</v>
      </c>
      <c r="I916" s="66" t="s">
        <v>239</v>
      </c>
      <c r="J916" s="66" t="s">
        <v>40</v>
      </c>
      <c r="K916" s="66" t="s">
        <v>9018</v>
      </c>
      <c r="L916" s="66" t="s">
        <v>3218</v>
      </c>
      <c r="M916" s="66" t="s">
        <v>4400</v>
      </c>
      <c r="N916" s="66" t="s">
        <v>6289</v>
      </c>
      <c r="O916" s="8" t="s">
        <v>6290</v>
      </c>
      <c r="P916" s="8" t="s">
        <v>40</v>
      </c>
      <c r="Q916" s="8">
        <v>-1</v>
      </c>
      <c r="R916" s="8" t="s">
        <v>40</v>
      </c>
      <c r="S916" s="8" t="s">
        <v>40</v>
      </c>
      <c r="T916" s="8" t="s">
        <v>40</v>
      </c>
      <c r="U916" s="67">
        <v>0.19400000000000001</v>
      </c>
      <c r="V916" s="4">
        <v>1</v>
      </c>
      <c r="W916" s="4">
        <v>3427</v>
      </c>
      <c r="X916" s="67">
        <v>0</v>
      </c>
      <c r="Y916" s="67">
        <v>0</v>
      </c>
      <c r="Z916" s="4">
        <v>0</v>
      </c>
      <c r="AA916" s="4">
        <v>2596</v>
      </c>
      <c r="AB916" s="67">
        <v>0</v>
      </c>
      <c r="AC916" s="4">
        <v>2.366546</v>
      </c>
      <c r="AD916" s="4">
        <v>18.600000000000001</v>
      </c>
    </row>
    <row r="917" spans="1:30" x14ac:dyDescent="0.2">
      <c r="A917" s="8" t="s">
        <v>782</v>
      </c>
      <c r="B917" s="8">
        <v>5</v>
      </c>
      <c r="C917" s="8">
        <v>70281136</v>
      </c>
      <c r="D917" s="8">
        <v>70281136</v>
      </c>
      <c r="E917" s="8" t="s">
        <v>127</v>
      </c>
      <c r="F917" s="8" t="s">
        <v>3101</v>
      </c>
      <c r="G917" s="8" t="s">
        <v>3102</v>
      </c>
      <c r="H917" s="8" t="s">
        <v>108</v>
      </c>
      <c r="I917" s="66" t="s">
        <v>239</v>
      </c>
      <c r="J917" s="66" t="s">
        <v>40</v>
      </c>
      <c r="K917" s="66" t="s">
        <v>9694</v>
      </c>
      <c r="L917" s="66" t="s">
        <v>9695</v>
      </c>
      <c r="M917" s="66" t="s">
        <v>6072</v>
      </c>
      <c r="N917" s="66" t="s">
        <v>121</v>
      </c>
      <c r="O917" s="8" t="s">
        <v>3202</v>
      </c>
      <c r="P917" s="8" t="s">
        <v>40</v>
      </c>
      <c r="Q917" s="8">
        <v>-1</v>
      </c>
      <c r="R917" s="8" t="s">
        <v>40</v>
      </c>
      <c r="S917" s="8" t="s">
        <v>40</v>
      </c>
      <c r="T917" s="8" t="s">
        <v>40</v>
      </c>
      <c r="U917" s="67">
        <v>0.215</v>
      </c>
      <c r="V917" s="4">
        <v>1</v>
      </c>
      <c r="W917" s="4">
        <v>3427</v>
      </c>
      <c r="X917" s="67">
        <v>0</v>
      </c>
      <c r="Y917" s="67">
        <v>0</v>
      </c>
      <c r="Z917" s="4">
        <v>0</v>
      </c>
      <c r="AA917" s="4">
        <v>2596</v>
      </c>
      <c r="AB917" s="67">
        <v>0</v>
      </c>
      <c r="AC917" s="4">
        <v>-1.247916</v>
      </c>
      <c r="AD917" s="4">
        <v>5.0000000000000001E-3</v>
      </c>
    </row>
    <row r="918" spans="1:30" x14ac:dyDescent="0.2">
      <c r="A918" s="8" t="s">
        <v>782</v>
      </c>
      <c r="B918" s="8">
        <v>5</v>
      </c>
      <c r="C918" s="8">
        <v>70281147</v>
      </c>
      <c r="D918" s="8">
        <v>70281147</v>
      </c>
      <c r="E918" s="8" t="s">
        <v>121</v>
      </c>
      <c r="F918" s="8" t="s">
        <v>3101</v>
      </c>
      <c r="G918" s="8" t="s">
        <v>3102</v>
      </c>
      <c r="H918" s="8" t="s">
        <v>108</v>
      </c>
      <c r="I918" s="66" t="s">
        <v>239</v>
      </c>
      <c r="J918" s="66" t="s">
        <v>40</v>
      </c>
      <c r="K918" s="66" t="s">
        <v>9028</v>
      </c>
      <c r="L918" s="66" t="s">
        <v>9696</v>
      </c>
      <c r="M918" s="66" t="s">
        <v>3564</v>
      </c>
      <c r="N918" s="66" t="s">
        <v>3126</v>
      </c>
      <c r="O918" s="8" t="s">
        <v>4812</v>
      </c>
      <c r="P918" s="8" t="s">
        <v>40</v>
      </c>
      <c r="Q918" s="8">
        <v>-1</v>
      </c>
      <c r="R918" s="8" t="s">
        <v>40</v>
      </c>
      <c r="S918" s="8" t="s">
        <v>40</v>
      </c>
      <c r="T918" s="8" t="s">
        <v>40</v>
      </c>
      <c r="U918" s="67">
        <v>0.14899999999999999</v>
      </c>
      <c r="V918" s="4">
        <v>1</v>
      </c>
      <c r="W918" s="4">
        <v>3429</v>
      </c>
      <c r="X918" s="67">
        <v>0</v>
      </c>
      <c r="Y918" s="67">
        <v>0</v>
      </c>
      <c r="Z918" s="4">
        <v>0</v>
      </c>
      <c r="AA918" s="4">
        <v>2605</v>
      </c>
      <c r="AB918" s="67">
        <v>0</v>
      </c>
      <c r="AC918" s="4">
        <v>-0.566272</v>
      </c>
      <c r="AD918" s="4">
        <v>0.151</v>
      </c>
    </row>
    <row r="919" spans="1:30" x14ac:dyDescent="0.2">
      <c r="A919" s="8" t="s">
        <v>782</v>
      </c>
      <c r="B919" s="8">
        <v>5</v>
      </c>
      <c r="C919" s="8">
        <v>70281153</v>
      </c>
      <c r="D919" s="8">
        <v>70281155</v>
      </c>
      <c r="E919" s="8" t="s">
        <v>5961</v>
      </c>
      <c r="F919" s="8" t="s">
        <v>80</v>
      </c>
      <c r="G919" s="8" t="s">
        <v>3469</v>
      </c>
      <c r="H919" s="8" t="s">
        <v>108</v>
      </c>
      <c r="I919" s="66" t="s">
        <v>239</v>
      </c>
      <c r="J919" s="66" t="s">
        <v>40</v>
      </c>
      <c r="K919" s="66" t="s">
        <v>9697</v>
      </c>
      <c r="L919" s="66" t="s">
        <v>9698</v>
      </c>
      <c r="M919" s="66" t="s">
        <v>5034</v>
      </c>
      <c r="N919" s="66" t="s">
        <v>9699</v>
      </c>
      <c r="O919" s="8" t="s">
        <v>9700</v>
      </c>
      <c r="P919" s="8" t="s">
        <v>40</v>
      </c>
      <c r="Q919" s="8">
        <v>-1</v>
      </c>
      <c r="R919" s="8" t="s">
        <v>40</v>
      </c>
      <c r="S919" s="8" t="s">
        <v>40</v>
      </c>
      <c r="T919" s="8" t="s">
        <v>40</v>
      </c>
      <c r="U919" s="67">
        <v>0.115</v>
      </c>
      <c r="V919" s="4">
        <v>1</v>
      </c>
      <c r="W919" s="4">
        <v>3429</v>
      </c>
      <c r="X919" s="67">
        <v>0</v>
      </c>
      <c r="Y919" s="67">
        <v>0</v>
      </c>
      <c r="Z919" s="4">
        <v>0</v>
      </c>
      <c r="AA919" s="4">
        <v>2605</v>
      </c>
      <c r="AB919" s="67">
        <v>0</v>
      </c>
      <c r="AC919" s="4">
        <v>4.1208260000000001</v>
      </c>
      <c r="AD919" s="4">
        <v>23.8</v>
      </c>
    </row>
    <row r="920" spans="1:30" x14ac:dyDescent="0.2">
      <c r="A920" s="8" t="s">
        <v>782</v>
      </c>
      <c r="B920" s="8">
        <v>5</v>
      </c>
      <c r="C920" s="8">
        <v>70281198</v>
      </c>
      <c r="D920" s="8">
        <v>70281198</v>
      </c>
      <c r="E920" s="8" t="s">
        <v>121</v>
      </c>
      <c r="F920" s="8" t="s">
        <v>3108</v>
      </c>
      <c r="G920" s="8" t="s">
        <v>3109</v>
      </c>
      <c r="H920" s="8" t="s">
        <v>108</v>
      </c>
      <c r="I920" s="66" t="s">
        <v>239</v>
      </c>
      <c r="J920" s="66" t="s">
        <v>40</v>
      </c>
      <c r="K920" s="66" t="s">
        <v>9701</v>
      </c>
      <c r="L920" s="66" t="s">
        <v>5579</v>
      </c>
      <c r="M920" s="66" t="s">
        <v>5580</v>
      </c>
      <c r="N920" s="66" t="s">
        <v>3334</v>
      </c>
      <c r="O920" s="8" t="s">
        <v>3981</v>
      </c>
      <c r="P920" s="8" t="s">
        <v>40</v>
      </c>
      <c r="Q920" s="8">
        <v>-1</v>
      </c>
      <c r="R920" s="8" t="s">
        <v>40</v>
      </c>
      <c r="S920" s="8" t="s">
        <v>40</v>
      </c>
      <c r="T920" s="8" t="s">
        <v>40</v>
      </c>
      <c r="U920" s="67">
        <v>0</v>
      </c>
      <c r="V920" s="4">
        <v>0</v>
      </c>
      <c r="W920" s="4">
        <v>3428</v>
      </c>
      <c r="X920" s="67">
        <v>0</v>
      </c>
      <c r="Y920" s="67">
        <v>0.217</v>
      </c>
      <c r="Z920" s="4">
        <v>1</v>
      </c>
      <c r="AA920" s="4">
        <v>2604</v>
      </c>
      <c r="AB920" s="67">
        <v>0</v>
      </c>
      <c r="AC920" s="4">
        <v>1.6966030000000001</v>
      </c>
      <c r="AD920" s="4">
        <v>14.39</v>
      </c>
    </row>
    <row r="921" spans="1:30" x14ac:dyDescent="0.2">
      <c r="A921" s="8" t="s">
        <v>782</v>
      </c>
      <c r="B921" s="8">
        <v>5</v>
      </c>
      <c r="C921" s="8">
        <v>70281209</v>
      </c>
      <c r="D921" s="8">
        <v>70281209</v>
      </c>
      <c r="E921" s="8" t="s">
        <v>130</v>
      </c>
      <c r="F921" s="8" t="s">
        <v>3108</v>
      </c>
      <c r="G921" s="8" t="s">
        <v>3109</v>
      </c>
      <c r="H921" s="8" t="s">
        <v>108</v>
      </c>
      <c r="I921" s="66" t="s">
        <v>239</v>
      </c>
      <c r="J921" s="66" t="s">
        <v>40</v>
      </c>
      <c r="K921" s="66" t="s">
        <v>8487</v>
      </c>
      <c r="L921" s="66" t="s">
        <v>3239</v>
      </c>
      <c r="M921" s="66" t="s">
        <v>5771</v>
      </c>
      <c r="N921" s="66" t="s">
        <v>9156</v>
      </c>
      <c r="O921" s="8" t="s">
        <v>9157</v>
      </c>
      <c r="P921" s="8" t="s">
        <v>40</v>
      </c>
      <c r="Q921" s="8">
        <v>-1</v>
      </c>
      <c r="R921" s="8" t="s">
        <v>40</v>
      </c>
      <c r="S921" s="8" t="s">
        <v>40</v>
      </c>
      <c r="T921" s="8" t="s">
        <v>40</v>
      </c>
      <c r="U921" s="67">
        <v>0.19700000000000001</v>
      </c>
      <c r="V921" s="4">
        <v>3</v>
      </c>
      <c r="W921" s="4">
        <v>3428</v>
      </c>
      <c r="X921" s="67">
        <v>1E-3</v>
      </c>
      <c r="Y921" s="67">
        <v>0.152</v>
      </c>
      <c r="Z921" s="4">
        <v>1</v>
      </c>
      <c r="AA921" s="4">
        <v>2604</v>
      </c>
      <c r="AB921" s="67">
        <v>0</v>
      </c>
      <c r="AC921" s="4">
        <v>-0.24235799999999999</v>
      </c>
      <c r="AD921" s="4">
        <v>0.89200000000000002</v>
      </c>
    </row>
    <row r="922" spans="1:30" x14ac:dyDescent="0.2">
      <c r="A922" s="8" t="s">
        <v>782</v>
      </c>
      <c r="B922" s="8">
        <v>5</v>
      </c>
      <c r="C922" s="8">
        <v>70281265</v>
      </c>
      <c r="D922" s="8">
        <v>70281267</v>
      </c>
      <c r="E922" s="8" t="s">
        <v>6144</v>
      </c>
      <c r="F922" s="8" t="s">
        <v>80</v>
      </c>
      <c r="G922" s="8" t="s">
        <v>3469</v>
      </c>
      <c r="H922" s="8" t="s">
        <v>108</v>
      </c>
      <c r="I922" s="66" t="s">
        <v>239</v>
      </c>
      <c r="J922" s="66" t="s">
        <v>40</v>
      </c>
      <c r="K922" s="66" t="s">
        <v>240</v>
      </c>
      <c r="L922" s="66" t="s">
        <v>241</v>
      </c>
      <c r="M922" s="66" t="s">
        <v>545</v>
      </c>
      <c r="N922" s="66" t="s">
        <v>242</v>
      </c>
      <c r="O922" s="8" t="s">
        <v>243</v>
      </c>
      <c r="P922" s="8" t="s">
        <v>40</v>
      </c>
      <c r="Q922" s="8">
        <v>-1</v>
      </c>
      <c r="R922" s="8" t="s">
        <v>40</v>
      </c>
      <c r="S922" s="8" t="s">
        <v>40</v>
      </c>
      <c r="T922" s="8" t="s">
        <v>40</v>
      </c>
      <c r="U922" s="67">
        <v>0.183</v>
      </c>
      <c r="V922" s="4">
        <v>112</v>
      </c>
      <c r="W922" s="4">
        <v>3429</v>
      </c>
      <c r="X922" s="67">
        <v>3.3000000000000002E-2</v>
      </c>
      <c r="Y922" s="67">
        <v>0.191</v>
      </c>
      <c r="Z922" s="4">
        <v>72</v>
      </c>
      <c r="AA922" s="4">
        <v>2601</v>
      </c>
      <c r="AB922" s="67">
        <v>2.8000000000000001E-2</v>
      </c>
      <c r="AC922" s="4">
        <v>-0.299568</v>
      </c>
      <c r="AD922" s="4">
        <v>0.66600000000000004</v>
      </c>
    </row>
    <row r="923" spans="1:30" x14ac:dyDescent="0.2">
      <c r="A923" s="8" t="s">
        <v>782</v>
      </c>
      <c r="B923" s="8">
        <v>5</v>
      </c>
      <c r="C923" s="8">
        <v>70281268</v>
      </c>
      <c r="D923" s="8">
        <v>70281268</v>
      </c>
      <c r="E923" s="8" t="s">
        <v>130</v>
      </c>
      <c r="F923" s="8" t="s">
        <v>3101</v>
      </c>
      <c r="G923" s="8" t="s">
        <v>3102</v>
      </c>
      <c r="H923" s="8" t="s">
        <v>108</v>
      </c>
      <c r="I923" s="66" t="s">
        <v>239</v>
      </c>
      <c r="J923" s="66" t="s">
        <v>40</v>
      </c>
      <c r="K923" s="66" t="s">
        <v>9702</v>
      </c>
      <c r="L923" s="66" t="s">
        <v>9079</v>
      </c>
      <c r="M923" s="66" t="s">
        <v>3617</v>
      </c>
      <c r="N923" s="66" t="s">
        <v>3174</v>
      </c>
      <c r="O923" s="8" t="s">
        <v>6030</v>
      </c>
      <c r="P923" s="8" t="s">
        <v>40</v>
      </c>
      <c r="Q923" s="8">
        <v>-1</v>
      </c>
      <c r="R923" s="8" t="s">
        <v>40</v>
      </c>
      <c r="S923" s="8" t="s">
        <v>40</v>
      </c>
      <c r="T923" s="8" t="s">
        <v>40</v>
      </c>
      <c r="U923" s="67">
        <v>0.189</v>
      </c>
      <c r="V923" s="4">
        <v>1</v>
      </c>
      <c r="W923" s="4">
        <v>3429</v>
      </c>
      <c r="X923" s="67">
        <v>0</v>
      </c>
      <c r="Y923" s="67">
        <v>0.17299999999999999</v>
      </c>
      <c r="Z923" s="4">
        <v>2</v>
      </c>
      <c r="AA923" s="4">
        <v>2601</v>
      </c>
      <c r="AB923" s="67">
        <v>1E-3</v>
      </c>
      <c r="AC923" s="4">
        <v>0.11809600000000001</v>
      </c>
      <c r="AD923" s="4">
        <v>3.802</v>
      </c>
    </row>
    <row r="924" spans="1:30" x14ac:dyDescent="0.2">
      <c r="A924" s="8" t="s">
        <v>782</v>
      </c>
      <c r="B924" s="8">
        <v>5</v>
      </c>
      <c r="C924" s="8">
        <v>70281273</v>
      </c>
      <c r="D924" s="8">
        <v>70281273</v>
      </c>
      <c r="E924" s="8" t="s">
        <v>130</v>
      </c>
      <c r="F924" s="8" t="s">
        <v>3108</v>
      </c>
      <c r="G924" s="8" t="s">
        <v>3109</v>
      </c>
      <c r="H924" s="8" t="s">
        <v>108</v>
      </c>
      <c r="I924" s="66" t="s">
        <v>239</v>
      </c>
      <c r="J924" s="66" t="s">
        <v>40</v>
      </c>
      <c r="K924" s="66" t="s">
        <v>6086</v>
      </c>
      <c r="L924" s="66" t="s">
        <v>9703</v>
      </c>
      <c r="M924" s="66" t="s">
        <v>3839</v>
      </c>
      <c r="N924" s="66" t="s">
        <v>3168</v>
      </c>
      <c r="O924" s="8" t="s">
        <v>3169</v>
      </c>
      <c r="P924" s="8" t="s">
        <v>9704</v>
      </c>
      <c r="Q924" s="8">
        <v>-1</v>
      </c>
      <c r="R924" s="8" t="s">
        <v>40</v>
      </c>
      <c r="S924" s="8" t="s">
        <v>40</v>
      </c>
      <c r="T924" s="8" t="s">
        <v>40</v>
      </c>
      <c r="U924" s="67">
        <v>0.78800000000000003</v>
      </c>
      <c r="V924" s="4">
        <v>3429</v>
      </c>
      <c r="W924" s="4">
        <v>3429</v>
      </c>
      <c r="X924" s="67">
        <v>1</v>
      </c>
      <c r="Y924" s="67">
        <v>0.78400000000000003</v>
      </c>
      <c r="Z924" s="4">
        <v>2601</v>
      </c>
      <c r="AA924" s="4">
        <v>2601</v>
      </c>
      <c r="AB924" s="67">
        <v>1</v>
      </c>
      <c r="AC924" s="4">
        <v>0.25228499999999998</v>
      </c>
      <c r="AD924" s="4">
        <v>5.22</v>
      </c>
    </row>
    <row r="925" spans="1:30" x14ac:dyDescent="0.2">
      <c r="A925" s="8" t="s">
        <v>782</v>
      </c>
      <c r="B925" s="8">
        <v>5</v>
      </c>
      <c r="C925" s="8">
        <v>70281275</v>
      </c>
      <c r="D925" s="8">
        <v>70281275</v>
      </c>
      <c r="E925" s="8" t="s">
        <v>130</v>
      </c>
      <c r="F925" s="8" t="s">
        <v>3108</v>
      </c>
      <c r="G925" s="8" t="s">
        <v>3109</v>
      </c>
      <c r="H925" s="8" t="s">
        <v>108</v>
      </c>
      <c r="I925" s="66" t="s">
        <v>239</v>
      </c>
      <c r="J925" s="66" t="s">
        <v>40</v>
      </c>
      <c r="K925" s="66" t="s">
        <v>8527</v>
      </c>
      <c r="L925" s="66" t="s">
        <v>9705</v>
      </c>
      <c r="M925" s="66" t="s">
        <v>3445</v>
      </c>
      <c r="N925" s="66" t="s">
        <v>3677</v>
      </c>
      <c r="O925" s="8" t="s">
        <v>4147</v>
      </c>
      <c r="P925" s="8" t="s">
        <v>40</v>
      </c>
      <c r="Q925" s="8">
        <v>-1</v>
      </c>
      <c r="R925" s="8" t="s">
        <v>40</v>
      </c>
      <c r="S925" s="8" t="s">
        <v>40</v>
      </c>
      <c r="T925" s="8" t="s">
        <v>40</v>
      </c>
      <c r="U925" s="67">
        <v>0.191</v>
      </c>
      <c r="V925" s="4">
        <v>1</v>
      </c>
      <c r="W925" s="4">
        <v>3429</v>
      </c>
      <c r="X925" s="67">
        <v>0</v>
      </c>
      <c r="Y925" s="67">
        <v>0</v>
      </c>
      <c r="Z925" s="4">
        <v>0</v>
      </c>
      <c r="AA925" s="4">
        <v>2601</v>
      </c>
      <c r="AB925" s="67">
        <v>0</v>
      </c>
      <c r="AC925" s="4">
        <v>0.52010699999999999</v>
      </c>
      <c r="AD925" s="4">
        <v>7.5830000000000002</v>
      </c>
    </row>
    <row r="926" spans="1:30" x14ac:dyDescent="0.2">
      <c r="A926" s="8" t="s">
        <v>782</v>
      </c>
      <c r="B926" s="8">
        <v>5</v>
      </c>
      <c r="C926" s="8">
        <v>70281293</v>
      </c>
      <c r="D926" s="8">
        <v>70281293</v>
      </c>
      <c r="E926" s="8" t="s">
        <v>121</v>
      </c>
      <c r="F926" s="8" t="s">
        <v>3108</v>
      </c>
      <c r="G926" s="8" t="s">
        <v>3109</v>
      </c>
      <c r="H926" s="8" t="s">
        <v>108</v>
      </c>
      <c r="I926" s="66" t="s">
        <v>239</v>
      </c>
      <c r="J926" s="66" t="s">
        <v>40</v>
      </c>
      <c r="K926" s="66" t="s">
        <v>6026</v>
      </c>
      <c r="L926" s="66" t="s">
        <v>5984</v>
      </c>
      <c r="M926" s="66" t="s">
        <v>5193</v>
      </c>
      <c r="N926" s="66" t="s">
        <v>3518</v>
      </c>
      <c r="O926" s="8" t="s">
        <v>3519</v>
      </c>
      <c r="P926" s="8" t="s">
        <v>40</v>
      </c>
      <c r="Q926" s="8">
        <v>-1</v>
      </c>
      <c r="R926" s="8" t="s">
        <v>40</v>
      </c>
      <c r="S926" s="8" t="s">
        <v>40</v>
      </c>
      <c r="T926" s="8" t="s">
        <v>40</v>
      </c>
      <c r="U926" s="67">
        <v>0.192</v>
      </c>
      <c r="V926" s="4">
        <v>2</v>
      </c>
      <c r="W926" s="4">
        <v>3429</v>
      </c>
      <c r="X926" s="67">
        <v>1E-3</v>
      </c>
      <c r="Y926" s="67">
        <v>0</v>
      </c>
      <c r="Z926" s="4">
        <v>0</v>
      </c>
      <c r="AA926" s="4">
        <v>2601</v>
      </c>
      <c r="AB926" s="67">
        <v>0</v>
      </c>
      <c r="AC926" s="4">
        <v>-1.1673910000000001</v>
      </c>
      <c r="AD926" s="4">
        <v>7.0000000000000001E-3</v>
      </c>
    </row>
    <row r="927" spans="1:30" x14ac:dyDescent="0.2">
      <c r="A927" s="8" t="s">
        <v>782</v>
      </c>
      <c r="B927" s="8">
        <v>5</v>
      </c>
      <c r="C927" s="8">
        <v>70281294</v>
      </c>
      <c r="D927" s="8">
        <v>70281294</v>
      </c>
      <c r="E927" s="8" t="s">
        <v>130</v>
      </c>
      <c r="F927" s="8" t="s">
        <v>3108</v>
      </c>
      <c r="G927" s="8" t="s">
        <v>3109</v>
      </c>
      <c r="H927" s="8" t="s">
        <v>108</v>
      </c>
      <c r="I927" s="66" t="s">
        <v>239</v>
      </c>
      <c r="J927" s="66" t="s">
        <v>40</v>
      </c>
      <c r="K927" s="66" t="s">
        <v>9706</v>
      </c>
      <c r="L927" s="66" t="s">
        <v>5902</v>
      </c>
      <c r="M927" s="66" t="s">
        <v>5193</v>
      </c>
      <c r="N927" s="66" t="s">
        <v>3302</v>
      </c>
      <c r="O927" s="8" t="s">
        <v>3390</v>
      </c>
      <c r="P927" s="8" t="s">
        <v>40</v>
      </c>
      <c r="Q927" s="8">
        <v>-1</v>
      </c>
      <c r="R927" s="8" t="s">
        <v>40</v>
      </c>
      <c r="S927" s="8" t="s">
        <v>40</v>
      </c>
      <c r="T927" s="8" t="s">
        <v>40</v>
      </c>
      <c r="U927" s="67">
        <v>0.18099999999999999</v>
      </c>
      <c r="V927" s="4">
        <v>1</v>
      </c>
      <c r="W927" s="4">
        <v>3429</v>
      </c>
      <c r="X927" s="67">
        <v>0</v>
      </c>
      <c r="Y927" s="67">
        <v>0</v>
      </c>
      <c r="Z927" s="4">
        <v>0</v>
      </c>
      <c r="AA927" s="4">
        <v>2601</v>
      </c>
      <c r="AB927" s="67">
        <v>0</v>
      </c>
      <c r="AC927" s="4">
        <v>2.7870560000000002</v>
      </c>
      <c r="AD927" s="4">
        <v>21.3</v>
      </c>
    </row>
    <row r="928" spans="1:30" x14ac:dyDescent="0.2">
      <c r="A928" s="8" t="s">
        <v>782</v>
      </c>
      <c r="B928" s="8">
        <v>5</v>
      </c>
      <c r="C928" s="8">
        <v>70281301</v>
      </c>
      <c r="D928" s="8">
        <v>70281301</v>
      </c>
      <c r="E928" s="8" t="s">
        <v>130</v>
      </c>
      <c r="F928" s="8" t="s">
        <v>3101</v>
      </c>
      <c r="G928" s="8" t="s">
        <v>3102</v>
      </c>
      <c r="H928" s="8" t="s">
        <v>108</v>
      </c>
      <c r="I928" s="66" t="s">
        <v>239</v>
      </c>
      <c r="J928" s="66" t="s">
        <v>40</v>
      </c>
      <c r="K928" s="66" t="s">
        <v>9707</v>
      </c>
      <c r="L928" s="66" t="s">
        <v>5980</v>
      </c>
      <c r="M928" s="66" t="s">
        <v>9708</v>
      </c>
      <c r="N928" s="66" t="s">
        <v>3207</v>
      </c>
      <c r="O928" s="8" t="s">
        <v>3208</v>
      </c>
      <c r="P928" s="8" t="s">
        <v>40</v>
      </c>
      <c r="Q928" s="8">
        <v>-1</v>
      </c>
      <c r="R928" s="8" t="s">
        <v>40</v>
      </c>
      <c r="S928" s="8" t="s">
        <v>40</v>
      </c>
      <c r="T928" s="8" t="s">
        <v>40</v>
      </c>
      <c r="U928" s="67">
        <v>0.19</v>
      </c>
      <c r="V928" s="4">
        <v>2</v>
      </c>
      <c r="W928" s="4">
        <v>3429</v>
      </c>
      <c r="X928" s="67">
        <v>1E-3</v>
      </c>
      <c r="Y928" s="67">
        <v>0.151</v>
      </c>
      <c r="Z928" s="4">
        <v>1</v>
      </c>
      <c r="AA928" s="4">
        <v>2601</v>
      </c>
      <c r="AB928" s="67">
        <v>0</v>
      </c>
      <c r="AC928" s="4">
        <v>1.1768460000000001</v>
      </c>
      <c r="AD928" s="4">
        <v>11.63</v>
      </c>
    </row>
    <row r="929" spans="1:30" x14ac:dyDescent="0.2">
      <c r="A929" s="8" t="s">
        <v>782</v>
      </c>
      <c r="B929" s="8">
        <v>5</v>
      </c>
      <c r="C929" s="8">
        <v>70281319</v>
      </c>
      <c r="D929" s="8">
        <v>70281319</v>
      </c>
      <c r="E929" s="8" t="s">
        <v>121</v>
      </c>
      <c r="F929" s="8" t="s">
        <v>3101</v>
      </c>
      <c r="G929" s="8" t="s">
        <v>3102</v>
      </c>
      <c r="H929" s="8" t="s">
        <v>108</v>
      </c>
      <c r="I929" s="66" t="s">
        <v>239</v>
      </c>
      <c r="J929" s="66" t="s">
        <v>40</v>
      </c>
      <c r="K929" s="66" t="s">
        <v>9709</v>
      </c>
      <c r="L929" s="66" t="s">
        <v>6274</v>
      </c>
      <c r="M929" s="66" t="s">
        <v>4412</v>
      </c>
      <c r="N929" s="66" t="s">
        <v>3136</v>
      </c>
      <c r="O929" s="8" t="s">
        <v>3872</v>
      </c>
      <c r="P929" s="8" t="s">
        <v>40</v>
      </c>
      <c r="Q929" s="8">
        <v>-1</v>
      </c>
      <c r="R929" s="8" t="s">
        <v>40</v>
      </c>
      <c r="S929" s="8" t="s">
        <v>40</v>
      </c>
      <c r="T929" s="8" t="s">
        <v>40</v>
      </c>
      <c r="U929" s="67">
        <v>0.14199999999999999</v>
      </c>
      <c r="V929" s="4">
        <v>1</v>
      </c>
      <c r="W929" s="4">
        <v>3429</v>
      </c>
      <c r="X929" s="67">
        <v>0</v>
      </c>
      <c r="Y929" s="67">
        <v>0</v>
      </c>
      <c r="Z929" s="4">
        <v>0</v>
      </c>
      <c r="AA929" s="4">
        <v>2601</v>
      </c>
      <c r="AB929" s="67">
        <v>0</v>
      </c>
      <c r="AC929" s="4">
        <v>-2.0569999999999998E-3</v>
      </c>
      <c r="AD929" s="4">
        <v>2.5659999999999998</v>
      </c>
    </row>
    <row r="930" spans="1:30" x14ac:dyDescent="0.2">
      <c r="A930" s="8" t="s">
        <v>782</v>
      </c>
      <c r="B930" s="8">
        <v>5</v>
      </c>
      <c r="C930" s="8">
        <v>70281340</v>
      </c>
      <c r="D930" s="8">
        <v>70281340</v>
      </c>
      <c r="E930" s="8" t="s">
        <v>121</v>
      </c>
      <c r="F930" s="8" t="s">
        <v>3101</v>
      </c>
      <c r="G930" s="8" t="s">
        <v>3102</v>
      </c>
      <c r="H930" s="8" t="s">
        <v>108</v>
      </c>
      <c r="I930" s="66" t="s">
        <v>239</v>
      </c>
      <c r="J930" s="66" t="s">
        <v>40</v>
      </c>
      <c r="K930" s="66" t="s">
        <v>9051</v>
      </c>
      <c r="L930" s="66" t="s">
        <v>9710</v>
      </c>
      <c r="M930" s="66" t="s">
        <v>4068</v>
      </c>
      <c r="N930" s="66" t="s">
        <v>3121</v>
      </c>
      <c r="O930" s="8" t="s">
        <v>3122</v>
      </c>
      <c r="P930" s="8" t="s">
        <v>40</v>
      </c>
      <c r="Q930" s="8">
        <v>-1</v>
      </c>
      <c r="R930" s="8" t="s">
        <v>40</v>
      </c>
      <c r="S930" s="8" t="s">
        <v>40</v>
      </c>
      <c r="T930" s="8" t="s">
        <v>40</v>
      </c>
      <c r="U930" s="67">
        <v>0.185</v>
      </c>
      <c r="V930" s="4">
        <v>119</v>
      </c>
      <c r="W930" s="4">
        <v>3429</v>
      </c>
      <c r="X930" s="67">
        <v>3.5000000000000003E-2</v>
      </c>
      <c r="Y930" s="67">
        <v>0.192</v>
      </c>
      <c r="Z930" s="4">
        <v>79</v>
      </c>
      <c r="AA930" s="4">
        <v>2601</v>
      </c>
      <c r="AB930" s="67">
        <v>0.03</v>
      </c>
      <c r="AC930" s="4">
        <v>-0.46328900000000001</v>
      </c>
      <c r="AD930" s="4">
        <v>0.27100000000000002</v>
      </c>
    </row>
    <row r="931" spans="1:30" x14ac:dyDescent="0.2">
      <c r="A931" s="8" t="s">
        <v>782</v>
      </c>
      <c r="B931" s="8">
        <v>5</v>
      </c>
      <c r="C931" s="8">
        <v>70281365</v>
      </c>
      <c r="D931" s="8">
        <v>70281365</v>
      </c>
      <c r="E931" s="8" t="s">
        <v>123</v>
      </c>
      <c r="F931" s="8" t="s">
        <v>3108</v>
      </c>
      <c r="G931" s="8" t="s">
        <v>3109</v>
      </c>
      <c r="H931" s="8" t="s">
        <v>108</v>
      </c>
      <c r="I931" s="66" t="s">
        <v>239</v>
      </c>
      <c r="J931" s="66" t="s">
        <v>40</v>
      </c>
      <c r="K931" s="66" t="s">
        <v>9711</v>
      </c>
      <c r="L931" s="66" t="s">
        <v>9712</v>
      </c>
      <c r="M931" s="66" t="s">
        <v>3852</v>
      </c>
      <c r="N931" s="66" t="s">
        <v>6219</v>
      </c>
      <c r="O931" s="8" t="s">
        <v>7303</v>
      </c>
      <c r="P931" s="8" t="s">
        <v>40</v>
      </c>
      <c r="Q931" s="8">
        <v>-1</v>
      </c>
      <c r="R931" s="8" t="s">
        <v>40</v>
      </c>
      <c r="S931" s="8" t="s">
        <v>40</v>
      </c>
      <c r="T931" s="8" t="s">
        <v>40</v>
      </c>
      <c r="U931" s="67">
        <v>0.183</v>
      </c>
      <c r="V931" s="4">
        <v>1</v>
      </c>
      <c r="W931" s="4">
        <v>3433</v>
      </c>
      <c r="X931" s="67">
        <v>0</v>
      </c>
      <c r="Y931" s="67">
        <v>0.114</v>
      </c>
      <c r="Z931" s="4">
        <v>1</v>
      </c>
      <c r="AA931" s="4">
        <v>2602</v>
      </c>
      <c r="AB931" s="67">
        <v>0</v>
      </c>
      <c r="AC931" s="4">
        <v>4.215878</v>
      </c>
      <c r="AD931" s="4">
        <v>23.9</v>
      </c>
    </row>
    <row r="932" spans="1:30" x14ac:dyDescent="0.2">
      <c r="A932" s="8" t="s">
        <v>782</v>
      </c>
      <c r="B932" s="8">
        <v>5</v>
      </c>
      <c r="C932" s="8">
        <v>70281374</v>
      </c>
      <c r="D932" s="8">
        <v>70281374</v>
      </c>
      <c r="E932" s="8" t="s">
        <v>127</v>
      </c>
      <c r="F932" s="8" t="s">
        <v>3108</v>
      </c>
      <c r="G932" s="8" t="s">
        <v>3109</v>
      </c>
      <c r="H932" s="8" t="s">
        <v>108</v>
      </c>
      <c r="I932" s="66" t="s">
        <v>239</v>
      </c>
      <c r="J932" s="66" t="s">
        <v>40</v>
      </c>
      <c r="K932" s="66" t="s">
        <v>9713</v>
      </c>
      <c r="L932" s="66" t="s">
        <v>9714</v>
      </c>
      <c r="M932" s="66" t="s">
        <v>3856</v>
      </c>
      <c r="N932" s="66" t="s">
        <v>4040</v>
      </c>
      <c r="O932" s="8" t="s">
        <v>5711</v>
      </c>
      <c r="P932" s="8" t="s">
        <v>40</v>
      </c>
      <c r="Q932" s="8">
        <v>-1</v>
      </c>
      <c r="R932" s="8" t="s">
        <v>40</v>
      </c>
      <c r="S932" s="8" t="s">
        <v>40</v>
      </c>
      <c r="T932" s="8" t="s">
        <v>40</v>
      </c>
      <c r="U932" s="67">
        <v>0</v>
      </c>
      <c r="V932" s="4">
        <v>0</v>
      </c>
      <c r="W932" s="4">
        <v>3433</v>
      </c>
      <c r="X932" s="67">
        <v>0</v>
      </c>
      <c r="Y932" s="67">
        <v>0.26100000000000001</v>
      </c>
      <c r="Z932" s="4">
        <v>1</v>
      </c>
      <c r="AA932" s="4">
        <v>2602</v>
      </c>
      <c r="AB932" s="67">
        <v>0</v>
      </c>
      <c r="AC932" s="4">
        <v>4.540883</v>
      </c>
      <c r="AD932" s="4">
        <v>24.3</v>
      </c>
    </row>
    <row r="933" spans="1:30" x14ac:dyDescent="0.2">
      <c r="A933" s="8" t="s">
        <v>782</v>
      </c>
      <c r="B933" s="8">
        <v>5</v>
      </c>
      <c r="C933" s="8">
        <v>70281403</v>
      </c>
      <c r="D933" s="8">
        <v>70281403</v>
      </c>
      <c r="E933" s="8" t="s">
        <v>121</v>
      </c>
      <c r="F933" s="8" t="s">
        <v>3101</v>
      </c>
      <c r="G933" s="8" t="s">
        <v>3102</v>
      </c>
      <c r="H933" s="8" t="s">
        <v>108</v>
      </c>
      <c r="I933" s="66" t="s">
        <v>239</v>
      </c>
      <c r="J933" s="66" t="s">
        <v>40</v>
      </c>
      <c r="K933" s="66" t="s">
        <v>9715</v>
      </c>
      <c r="L933" s="66" t="s">
        <v>9093</v>
      </c>
      <c r="M933" s="66" t="s">
        <v>3641</v>
      </c>
      <c r="N933" s="66" t="s">
        <v>123</v>
      </c>
      <c r="O933" s="8" t="s">
        <v>3345</v>
      </c>
      <c r="P933" s="8" t="s">
        <v>40</v>
      </c>
      <c r="Q933" s="8">
        <v>-1</v>
      </c>
      <c r="R933" s="8" t="s">
        <v>40</v>
      </c>
      <c r="S933" s="8" t="s">
        <v>40</v>
      </c>
      <c r="T933" s="8" t="s">
        <v>40</v>
      </c>
      <c r="U933" s="67">
        <v>0.17199999999999999</v>
      </c>
      <c r="V933" s="4">
        <v>1</v>
      </c>
      <c r="W933" s="4">
        <v>3433</v>
      </c>
      <c r="X933" s="67">
        <v>0</v>
      </c>
      <c r="Y933" s="67">
        <v>0</v>
      </c>
      <c r="Z933" s="4">
        <v>0</v>
      </c>
      <c r="AA933" s="4">
        <v>2602</v>
      </c>
      <c r="AB933" s="67">
        <v>0</v>
      </c>
      <c r="AC933" s="4">
        <v>-0.23868900000000001</v>
      </c>
      <c r="AD933" s="4">
        <v>0.90800000000000003</v>
      </c>
    </row>
    <row r="934" spans="1:30" x14ac:dyDescent="0.2">
      <c r="A934" s="8" t="s">
        <v>782</v>
      </c>
      <c r="B934" s="8">
        <v>5</v>
      </c>
      <c r="C934" s="8">
        <v>70281416</v>
      </c>
      <c r="D934" s="8">
        <v>70281416</v>
      </c>
      <c r="E934" s="8" t="s">
        <v>127</v>
      </c>
      <c r="F934" s="8" t="s">
        <v>3108</v>
      </c>
      <c r="G934" s="8" t="s">
        <v>3109</v>
      </c>
      <c r="H934" s="8" t="s">
        <v>108</v>
      </c>
      <c r="I934" s="66" t="s">
        <v>239</v>
      </c>
      <c r="J934" s="66" t="s">
        <v>40</v>
      </c>
      <c r="K934" s="66" t="s">
        <v>9060</v>
      </c>
      <c r="L934" s="66" t="s">
        <v>4771</v>
      </c>
      <c r="M934" s="66" t="s">
        <v>3643</v>
      </c>
      <c r="N934" s="66" t="s">
        <v>5592</v>
      </c>
      <c r="O934" s="8" t="s">
        <v>5593</v>
      </c>
      <c r="P934" s="8" t="s">
        <v>40</v>
      </c>
      <c r="Q934" s="8">
        <v>-1</v>
      </c>
      <c r="R934" s="8" t="s">
        <v>40</v>
      </c>
      <c r="S934" s="8" t="s">
        <v>40</v>
      </c>
      <c r="T934" s="8" t="s">
        <v>40</v>
      </c>
      <c r="U934" s="67">
        <v>0.16</v>
      </c>
      <c r="V934" s="4">
        <v>3</v>
      </c>
      <c r="W934" s="4">
        <v>3433</v>
      </c>
      <c r="X934" s="67">
        <v>1E-3</v>
      </c>
      <c r="Y934" s="67">
        <v>0.16900000000000001</v>
      </c>
      <c r="Z934" s="4">
        <v>8</v>
      </c>
      <c r="AA934" s="4">
        <v>2602</v>
      </c>
      <c r="AB934" s="67">
        <v>3.0000000000000001E-3</v>
      </c>
      <c r="AC934" s="4">
        <v>4.5014729999999998</v>
      </c>
      <c r="AD934" s="4">
        <v>24.3</v>
      </c>
    </row>
    <row r="935" spans="1:30" x14ac:dyDescent="0.2">
      <c r="A935" s="8" t="s">
        <v>782</v>
      </c>
      <c r="B935" s="8">
        <v>5</v>
      </c>
      <c r="C935" s="8">
        <v>70281426</v>
      </c>
      <c r="D935" s="8">
        <v>70281426</v>
      </c>
      <c r="E935" s="8" t="s">
        <v>127</v>
      </c>
      <c r="F935" s="8" t="s">
        <v>3108</v>
      </c>
      <c r="G935" s="8" t="s">
        <v>3109</v>
      </c>
      <c r="H935" s="8" t="s">
        <v>108</v>
      </c>
      <c r="I935" s="66" t="s">
        <v>239</v>
      </c>
      <c r="J935" s="66" t="s">
        <v>40</v>
      </c>
      <c r="K935" s="66" t="s">
        <v>9716</v>
      </c>
      <c r="L935" s="66" t="s">
        <v>9717</v>
      </c>
      <c r="M935" s="66" t="s">
        <v>4419</v>
      </c>
      <c r="N935" s="66" t="s">
        <v>3478</v>
      </c>
      <c r="O935" s="8" t="s">
        <v>8930</v>
      </c>
      <c r="P935" s="8" t="s">
        <v>40</v>
      </c>
      <c r="Q935" s="8">
        <v>-1</v>
      </c>
      <c r="R935" s="8" t="s">
        <v>40</v>
      </c>
      <c r="S935" s="8" t="s">
        <v>40</v>
      </c>
      <c r="T935" s="8" t="s">
        <v>40</v>
      </c>
      <c r="U935" s="67">
        <v>0.16200000000000001</v>
      </c>
      <c r="V935" s="4">
        <v>2</v>
      </c>
      <c r="W935" s="4">
        <v>3433</v>
      </c>
      <c r="X935" s="67">
        <v>1E-3</v>
      </c>
      <c r="Y935" s="67">
        <v>0</v>
      </c>
      <c r="Z935" s="4">
        <v>0</v>
      </c>
      <c r="AA935" s="4">
        <v>2602</v>
      </c>
      <c r="AB935" s="67">
        <v>0</v>
      </c>
      <c r="AC935" s="4">
        <v>4.3649290000000001</v>
      </c>
      <c r="AD935" s="4">
        <v>24.1</v>
      </c>
    </row>
    <row r="936" spans="1:30" x14ac:dyDescent="0.2">
      <c r="A936" s="8" t="s">
        <v>782</v>
      </c>
      <c r="B936" s="8">
        <v>5</v>
      </c>
      <c r="C936" s="8">
        <v>70281475</v>
      </c>
      <c r="D936" s="8">
        <v>70281475</v>
      </c>
      <c r="E936" s="8" t="s">
        <v>127</v>
      </c>
      <c r="F936" s="8" t="s">
        <v>3101</v>
      </c>
      <c r="G936" s="8" t="s">
        <v>3102</v>
      </c>
      <c r="H936" s="8" t="s">
        <v>108</v>
      </c>
      <c r="I936" s="66" t="s">
        <v>239</v>
      </c>
      <c r="J936" s="66" t="s">
        <v>40</v>
      </c>
      <c r="K936" s="66" t="s">
        <v>3231</v>
      </c>
      <c r="L936" s="66" t="s">
        <v>9718</v>
      </c>
      <c r="M936" s="66" t="s">
        <v>4416</v>
      </c>
      <c r="N936" s="66" t="s">
        <v>123</v>
      </c>
      <c r="O936" s="8" t="s">
        <v>3466</v>
      </c>
      <c r="P936" s="8" t="s">
        <v>40</v>
      </c>
      <c r="Q936" s="8">
        <v>-1</v>
      </c>
      <c r="R936" s="8" t="s">
        <v>40</v>
      </c>
      <c r="S936" s="8" t="s">
        <v>40</v>
      </c>
      <c r="T936" s="8" t="s">
        <v>40</v>
      </c>
      <c r="U936" s="67">
        <v>0.17199999999999999</v>
      </c>
      <c r="V936" s="4">
        <v>1</v>
      </c>
      <c r="W936" s="4">
        <v>3430</v>
      </c>
      <c r="X936" s="67">
        <v>0</v>
      </c>
      <c r="Y936" s="67">
        <v>0.17899999999999999</v>
      </c>
      <c r="Z936" s="4">
        <v>1</v>
      </c>
      <c r="AA936" s="4">
        <v>2604</v>
      </c>
      <c r="AB936" s="67">
        <v>0</v>
      </c>
      <c r="AC936" s="4">
        <v>-0.85314500000000004</v>
      </c>
      <c r="AD936" s="4">
        <v>3.3000000000000002E-2</v>
      </c>
    </row>
    <row r="937" spans="1:30" x14ac:dyDescent="0.2">
      <c r="A937" s="8" t="s">
        <v>782</v>
      </c>
      <c r="B937" s="8">
        <v>5</v>
      </c>
      <c r="C937" s="8">
        <v>70281492</v>
      </c>
      <c r="D937" s="8">
        <v>70281492</v>
      </c>
      <c r="E937" s="8" t="s">
        <v>123</v>
      </c>
      <c r="F937" s="8" t="s">
        <v>3108</v>
      </c>
      <c r="G937" s="8" t="s">
        <v>3109</v>
      </c>
      <c r="H937" s="8" t="s">
        <v>108</v>
      </c>
      <c r="I937" s="66" t="s">
        <v>239</v>
      </c>
      <c r="J937" s="66" t="s">
        <v>40</v>
      </c>
      <c r="K937" s="66" t="s">
        <v>3238</v>
      </c>
      <c r="L937" s="66" t="s">
        <v>9719</v>
      </c>
      <c r="M937" s="66" t="s">
        <v>5739</v>
      </c>
      <c r="N937" s="66" t="s">
        <v>3271</v>
      </c>
      <c r="O937" s="8" t="s">
        <v>8918</v>
      </c>
      <c r="P937" s="8" t="s">
        <v>40</v>
      </c>
      <c r="Q937" s="8">
        <v>-1</v>
      </c>
      <c r="R937" s="8" t="s">
        <v>40</v>
      </c>
      <c r="S937" s="8" t="s">
        <v>40</v>
      </c>
      <c r="T937" s="8" t="s">
        <v>40</v>
      </c>
      <c r="U937" s="67">
        <v>0.17799999999999999</v>
      </c>
      <c r="V937" s="4">
        <v>1</v>
      </c>
      <c r="W937" s="4">
        <v>3430</v>
      </c>
      <c r="X937" s="67">
        <v>0</v>
      </c>
      <c r="Y937" s="67">
        <v>0</v>
      </c>
      <c r="Z937" s="4">
        <v>0</v>
      </c>
      <c r="AA937" s="4">
        <v>2604</v>
      </c>
      <c r="AB937" s="67">
        <v>0</v>
      </c>
      <c r="AC937" s="4">
        <v>1.4381280000000001</v>
      </c>
      <c r="AD937" s="4">
        <v>12.99</v>
      </c>
    </row>
    <row r="938" spans="1:30" x14ac:dyDescent="0.2">
      <c r="A938" s="8" t="s">
        <v>782</v>
      </c>
      <c r="B938" s="8">
        <v>5</v>
      </c>
      <c r="C938" s="8">
        <v>70281498</v>
      </c>
      <c r="D938" s="8">
        <v>70281498</v>
      </c>
      <c r="E938" s="8" t="s">
        <v>130</v>
      </c>
      <c r="F938" s="8" t="s">
        <v>3108</v>
      </c>
      <c r="G938" s="8" t="s">
        <v>3109</v>
      </c>
      <c r="H938" s="8" t="s">
        <v>108</v>
      </c>
      <c r="I938" s="66" t="s">
        <v>239</v>
      </c>
      <c r="J938" s="66" t="s">
        <v>40</v>
      </c>
      <c r="K938" s="66" t="s">
        <v>9720</v>
      </c>
      <c r="L938" s="66" t="s">
        <v>9115</v>
      </c>
      <c r="M938" s="66" t="s">
        <v>3588</v>
      </c>
      <c r="N938" s="66" t="s">
        <v>4011</v>
      </c>
      <c r="O938" s="8" t="s">
        <v>4480</v>
      </c>
      <c r="P938" s="8" t="s">
        <v>40</v>
      </c>
      <c r="Q938" s="8">
        <v>-1</v>
      </c>
      <c r="R938" s="8" t="s">
        <v>40</v>
      </c>
      <c r="S938" s="8" t="s">
        <v>40</v>
      </c>
      <c r="T938" s="8" t="s">
        <v>40</v>
      </c>
      <c r="U938" s="67">
        <v>0.112</v>
      </c>
      <c r="V938" s="4">
        <v>1</v>
      </c>
      <c r="W938" s="4">
        <v>3430</v>
      </c>
      <c r="X938" s="67">
        <v>0</v>
      </c>
      <c r="Y938" s="67">
        <v>0.14000000000000001</v>
      </c>
      <c r="Z938" s="4">
        <v>1</v>
      </c>
      <c r="AA938" s="4">
        <v>2604</v>
      </c>
      <c r="AB938" s="67">
        <v>0</v>
      </c>
      <c r="AC938" s="4">
        <v>-1.376269</v>
      </c>
      <c r="AD938" s="4">
        <v>4.0000000000000001E-3</v>
      </c>
    </row>
    <row r="939" spans="1:30" x14ac:dyDescent="0.2">
      <c r="A939" s="8" t="s">
        <v>782</v>
      </c>
      <c r="B939" s="8">
        <v>5</v>
      </c>
      <c r="C939" s="8">
        <v>70281499</v>
      </c>
      <c r="D939" s="8">
        <v>70281499</v>
      </c>
      <c r="E939" s="8" t="s">
        <v>127</v>
      </c>
      <c r="F939" s="8" t="s">
        <v>3101</v>
      </c>
      <c r="G939" s="8" t="s">
        <v>3102</v>
      </c>
      <c r="H939" s="8" t="s">
        <v>108</v>
      </c>
      <c r="I939" s="66" t="s">
        <v>239</v>
      </c>
      <c r="J939" s="66" t="s">
        <v>40</v>
      </c>
      <c r="K939" s="66" t="s">
        <v>9721</v>
      </c>
      <c r="L939" s="66" t="s">
        <v>9722</v>
      </c>
      <c r="M939" s="66" t="s">
        <v>3862</v>
      </c>
      <c r="N939" s="66" t="s">
        <v>3188</v>
      </c>
      <c r="O939" s="8" t="s">
        <v>3189</v>
      </c>
      <c r="P939" s="8" t="s">
        <v>40</v>
      </c>
      <c r="Q939" s="8">
        <v>-1</v>
      </c>
      <c r="R939" s="8" t="s">
        <v>40</v>
      </c>
      <c r="S939" s="8" t="s">
        <v>40</v>
      </c>
      <c r="T939" s="8" t="s">
        <v>40</v>
      </c>
      <c r="U939" s="67">
        <v>0.219</v>
      </c>
      <c r="V939" s="4">
        <v>2</v>
      </c>
      <c r="W939" s="4">
        <v>3430</v>
      </c>
      <c r="X939" s="67">
        <v>1E-3</v>
      </c>
      <c r="Y939" s="67">
        <v>0.22700000000000001</v>
      </c>
      <c r="Z939" s="4">
        <v>1</v>
      </c>
      <c r="AA939" s="4">
        <v>2604</v>
      </c>
      <c r="AB939" s="67">
        <v>0</v>
      </c>
      <c r="AC939" s="4">
        <v>-0.94358900000000001</v>
      </c>
      <c r="AD939" s="4">
        <v>2.1000000000000001E-2</v>
      </c>
    </row>
    <row r="940" spans="1:30" x14ac:dyDescent="0.2">
      <c r="A940" s="8" t="s">
        <v>782</v>
      </c>
      <c r="B940" s="8">
        <v>5</v>
      </c>
      <c r="C940" s="8">
        <v>70281529</v>
      </c>
      <c r="D940" s="8">
        <v>70281529</v>
      </c>
      <c r="E940" s="8" t="s">
        <v>127</v>
      </c>
      <c r="F940" s="8" t="s">
        <v>3101</v>
      </c>
      <c r="G940" s="8" t="s">
        <v>3102</v>
      </c>
      <c r="H940" s="8" t="s">
        <v>108</v>
      </c>
      <c r="I940" s="66" t="s">
        <v>239</v>
      </c>
      <c r="J940" s="66" t="s">
        <v>40</v>
      </c>
      <c r="K940" s="66" t="s">
        <v>393</v>
      </c>
      <c r="L940" s="66" t="s">
        <v>9400</v>
      </c>
      <c r="M940" s="66" t="s">
        <v>5772</v>
      </c>
      <c r="N940" s="66" t="s">
        <v>3118</v>
      </c>
      <c r="O940" s="8" t="s">
        <v>3119</v>
      </c>
      <c r="P940" s="8" t="s">
        <v>40</v>
      </c>
      <c r="Q940" s="8">
        <v>-1</v>
      </c>
      <c r="R940" s="8" t="s">
        <v>40</v>
      </c>
      <c r="S940" s="8" t="s">
        <v>40</v>
      </c>
      <c r="T940" s="8" t="s">
        <v>40</v>
      </c>
      <c r="U940" s="67">
        <v>0.13800000000000001</v>
      </c>
      <c r="V940" s="4">
        <v>2</v>
      </c>
      <c r="W940" s="4">
        <v>3430</v>
      </c>
      <c r="X940" s="67">
        <v>1E-3</v>
      </c>
      <c r="Y940" s="67">
        <v>0.14399999999999999</v>
      </c>
      <c r="Z940" s="4">
        <v>1</v>
      </c>
      <c r="AA940" s="4">
        <v>2604</v>
      </c>
      <c r="AB940" s="67">
        <v>0</v>
      </c>
      <c r="AC940" s="4">
        <v>-0.22873499999999999</v>
      </c>
      <c r="AD940" s="4">
        <v>0.95399999999999996</v>
      </c>
    </row>
    <row r="941" spans="1:30" x14ac:dyDescent="0.2">
      <c r="A941" s="8" t="s">
        <v>782</v>
      </c>
      <c r="B941" s="8">
        <v>5</v>
      </c>
      <c r="C941" s="8">
        <v>70281531</v>
      </c>
      <c r="D941" s="8">
        <v>70281531</v>
      </c>
      <c r="E941" s="8" t="s">
        <v>127</v>
      </c>
      <c r="F941" s="8" t="s">
        <v>3108</v>
      </c>
      <c r="G941" s="8" t="s">
        <v>3109</v>
      </c>
      <c r="H941" s="8" t="s">
        <v>108</v>
      </c>
      <c r="I941" s="66" t="s">
        <v>239</v>
      </c>
      <c r="J941" s="66" t="s">
        <v>40</v>
      </c>
      <c r="K941" s="66" t="s">
        <v>5582</v>
      </c>
      <c r="L941" s="66" t="s">
        <v>9723</v>
      </c>
      <c r="M941" s="66" t="s">
        <v>5772</v>
      </c>
      <c r="N941" s="66" t="s">
        <v>3788</v>
      </c>
      <c r="O941" s="8" t="s">
        <v>4086</v>
      </c>
      <c r="P941" s="8" t="s">
        <v>40</v>
      </c>
      <c r="Q941" s="8">
        <v>-1</v>
      </c>
      <c r="R941" s="8" t="s">
        <v>40</v>
      </c>
      <c r="S941" s="8" t="s">
        <v>40</v>
      </c>
      <c r="T941" s="8" t="s">
        <v>40</v>
      </c>
      <c r="U941" s="67">
        <v>0</v>
      </c>
      <c r="V941" s="4">
        <v>0</v>
      </c>
      <c r="W941" s="4">
        <v>3430</v>
      </c>
      <c r="X941" s="67">
        <v>0</v>
      </c>
      <c r="Y941" s="67">
        <v>0.13900000000000001</v>
      </c>
      <c r="Z941" s="4">
        <v>1</v>
      </c>
      <c r="AA941" s="4">
        <v>2604</v>
      </c>
      <c r="AB941" s="67">
        <v>0</v>
      </c>
      <c r="AC941" s="4">
        <v>0.17125299999999999</v>
      </c>
      <c r="AD941" s="4">
        <v>4.3739999999999997</v>
      </c>
    </row>
    <row r="942" spans="1:30" x14ac:dyDescent="0.2">
      <c r="A942" s="8" t="s">
        <v>782</v>
      </c>
      <c r="B942" s="8">
        <v>5</v>
      </c>
      <c r="C942" s="8">
        <v>70281544</v>
      </c>
      <c r="D942" s="8">
        <v>70281544</v>
      </c>
      <c r="E942" s="8" t="s">
        <v>121</v>
      </c>
      <c r="F942" s="8" t="s">
        <v>3101</v>
      </c>
      <c r="G942" s="8" t="s">
        <v>3102</v>
      </c>
      <c r="H942" s="8" t="s">
        <v>108</v>
      </c>
      <c r="I942" s="66" t="s">
        <v>239</v>
      </c>
      <c r="J942" s="66" t="s">
        <v>40</v>
      </c>
      <c r="K942" s="66" t="s">
        <v>9077</v>
      </c>
      <c r="L942" s="66" t="s">
        <v>3312</v>
      </c>
      <c r="M942" s="66" t="s">
        <v>4053</v>
      </c>
      <c r="N942" s="66" t="s">
        <v>3295</v>
      </c>
      <c r="O942" s="8" t="s">
        <v>3296</v>
      </c>
      <c r="P942" s="8" t="s">
        <v>40</v>
      </c>
      <c r="Q942" s="8">
        <v>-1</v>
      </c>
      <c r="R942" s="8" t="s">
        <v>40</v>
      </c>
      <c r="S942" s="8" t="s">
        <v>40</v>
      </c>
      <c r="T942" s="8" t="s">
        <v>40</v>
      </c>
      <c r="U942" s="67">
        <v>0.16200000000000001</v>
      </c>
      <c r="V942" s="4">
        <v>3</v>
      </c>
      <c r="W942" s="4">
        <v>3430</v>
      </c>
      <c r="X942" s="67">
        <v>1E-3</v>
      </c>
      <c r="Y942" s="67">
        <v>0.14599999999999999</v>
      </c>
      <c r="Z942" s="4">
        <v>2</v>
      </c>
      <c r="AA942" s="4">
        <v>2604</v>
      </c>
      <c r="AB942" s="67">
        <v>1E-3</v>
      </c>
      <c r="AC942" s="4">
        <v>-0.43371199999999999</v>
      </c>
      <c r="AD942" s="4">
        <v>0.32</v>
      </c>
    </row>
    <row r="943" spans="1:30" x14ac:dyDescent="0.2">
      <c r="A943" s="8" t="s">
        <v>782</v>
      </c>
      <c r="B943" s="8">
        <v>5</v>
      </c>
      <c r="C943" s="8">
        <v>70281547</v>
      </c>
      <c r="D943" s="8">
        <v>70281547</v>
      </c>
      <c r="E943" s="8" t="s">
        <v>123</v>
      </c>
      <c r="F943" s="8" t="s">
        <v>3101</v>
      </c>
      <c r="G943" s="8" t="s">
        <v>3102</v>
      </c>
      <c r="H943" s="8" t="s">
        <v>108</v>
      </c>
      <c r="I943" s="66" t="s">
        <v>239</v>
      </c>
      <c r="J943" s="66" t="s">
        <v>40</v>
      </c>
      <c r="K943" s="66" t="s">
        <v>9078</v>
      </c>
      <c r="L943" s="66" t="s">
        <v>9398</v>
      </c>
      <c r="M943" s="66" t="s">
        <v>6285</v>
      </c>
      <c r="N943" s="66" t="s">
        <v>3229</v>
      </c>
      <c r="O943" s="8" t="s">
        <v>3230</v>
      </c>
      <c r="P943" s="8" t="s">
        <v>40</v>
      </c>
      <c r="Q943" s="8">
        <v>-1</v>
      </c>
      <c r="R943" s="8" t="s">
        <v>40</v>
      </c>
      <c r="S943" s="8" t="s">
        <v>40</v>
      </c>
      <c r="T943" s="8" t="s">
        <v>40</v>
      </c>
      <c r="U943" s="67">
        <v>0.20399999999999999</v>
      </c>
      <c r="V943" s="4">
        <v>7</v>
      </c>
      <c r="W943" s="4">
        <v>3430</v>
      </c>
      <c r="X943" s="67">
        <v>2E-3</v>
      </c>
      <c r="Y943" s="67">
        <v>0.14099999999999999</v>
      </c>
      <c r="Z943" s="4">
        <v>9</v>
      </c>
      <c r="AA943" s="4">
        <v>2604</v>
      </c>
      <c r="AB943" s="67">
        <v>3.0000000000000001E-3</v>
      </c>
      <c r="AC943" s="4">
        <v>-1.3373139999999999</v>
      </c>
      <c r="AD943" s="4">
        <v>4.0000000000000001E-3</v>
      </c>
    </row>
    <row r="944" spans="1:30" x14ac:dyDescent="0.2">
      <c r="A944" s="8" t="s">
        <v>782</v>
      </c>
      <c r="B944" s="8">
        <v>5</v>
      </c>
      <c r="C944" s="8">
        <v>70281558</v>
      </c>
      <c r="D944" s="8">
        <v>70281558</v>
      </c>
      <c r="E944" s="8" t="s">
        <v>127</v>
      </c>
      <c r="F944" s="8" t="s">
        <v>3108</v>
      </c>
      <c r="G944" s="8" t="s">
        <v>3109</v>
      </c>
      <c r="H944" s="8" t="s">
        <v>108</v>
      </c>
      <c r="I944" s="66" t="s">
        <v>239</v>
      </c>
      <c r="J944" s="66" t="s">
        <v>40</v>
      </c>
      <c r="K944" s="66" t="s">
        <v>9724</v>
      </c>
      <c r="L944" s="66" t="s">
        <v>5632</v>
      </c>
      <c r="M944" s="66" t="s">
        <v>3946</v>
      </c>
      <c r="N944" s="66" t="s">
        <v>9725</v>
      </c>
      <c r="O944" s="8" t="s">
        <v>9726</v>
      </c>
      <c r="P944" s="8" t="s">
        <v>40</v>
      </c>
      <c r="Q944" s="8">
        <v>-1</v>
      </c>
      <c r="R944" s="8" t="s">
        <v>40</v>
      </c>
      <c r="S944" s="8" t="s">
        <v>40</v>
      </c>
      <c r="T944" s="8" t="s">
        <v>40</v>
      </c>
      <c r="U944" s="67">
        <v>0.189</v>
      </c>
      <c r="V944" s="4">
        <v>1</v>
      </c>
      <c r="W944" s="4">
        <v>3433</v>
      </c>
      <c r="X944" s="67">
        <v>0</v>
      </c>
      <c r="Y944" s="67">
        <v>0</v>
      </c>
      <c r="Z944" s="4">
        <v>0</v>
      </c>
      <c r="AA944" s="4">
        <v>2604</v>
      </c>
      <c r="AB944" s="67">
        <v>0</v>
      </c>
      <c r="AC944" s="4">
        <v>-1.5939160000000001</v>
      </c>
      <c r="AD944" s="4">
        <v>2E-3</v>
      </c>
    </row>
    <row r="945" spans="1:30" x14ac:dyDescent="0.2">
      <c r="A945" s="8" t="s">
        <v>782</v>
      </c>
      <c r="B945" s="8">
        <v>5</v>
      </c>
      <c r="C945" s="8">
        <v>70281558</v>
      </c>
      <c r="D945" s="8">
        <v>70281558</v>
      </c>
      <c r="E945" s="8" t="s">
        <v>123</v>
      </c>
      <c r="F945" s="8" t="s">
        <v>3108</v>
      </c>
      <c r="G945" s="8" t="s">
        <v>3109</v>
      </c>
      <c r="H945" s="8" t="s">
        <v>108</v>
      </c>
      <c r="I945" s="66" t="s">
        <v>239</v>
      </c>
      <c r="J945" s="66" t="s">
        <v>40</v>
      </c>
      <c r="K945" s="66" t="s">
        <v>9724</v>
      </c>
      <c r="L945" s="66" t="s">
        <v>5632</v>
      </c>
      <c r="M945" s="66" t="s">
        <v>3946</v>
      </c>
      <c r="N945" s="66" t="s">
        <v>3232</v>
      </c>
      <c r="O945" s="8" t="s">
        <v>3233</v>
      </c>
      <c r="P945" s="8" t="s">
        <v>40</v>
      </c>
      <c r="Q945" s="8">
        <v>-1</v>
      </c>
      <c r="R945" s="8" t="s">
        <v>40</v>
      </c>
      <c r="S945" s="8" t="s">
        <v>40</v>
      </c>
      <c r="T945" s="8" t="s">
        <v>40</v>
      </c>
      <c r="U945" s="67">
        <v>0.126</v>
      </c>
      <c r="V945" s="4">
        <v>3</v>
      </c>
      <c r="W945" s="4">
        <v>3433</v>
      </c>
      <c r="X945" s="67">
        <v>1E-3</v>
      </c>
      <c r="Y945" s="67">
        <v>0</v>
      </c>
      <c r="Z945" s="4">
        <v>0</v>
      </c>
      <c r="AA945" s="4">
        <v>2604</v>
      </c>
      <c r="AB945" s="67">
        <v>0</v>
      </c>
      <c r="AC945" s="4">
        <v>-2.0255899999999998</v>
      </c>
      <c r="AD945" s="4">
        <v>1E-3</v>
      </c>
    </row>
    <row r="946" spans="1:30" x14ac:dyDescent="0.2">
      <c r="A946" s="8" t="s">
        <v>782</v>
      </c>
      <c r="B946" s="8">
        <v>5</v>
      </c>
      <c r="C946" s="8">
        <v>70281563</v>
      </c>
      <c r="D946" s="8">
        <v>70281565</v>
      </c>
      <c r="E946" s="8" t="s">
        <v>9680</v>
      </c>
      <c r="F946" s="8" t="s">
        <v>80</v>
      </c>
      <c r="G946" s="8" t="s">
        <v>3469</v>
      </c>
      <c r="H946" s="8" t="s">
        <v>108</v>
      </c>
      <c r="I946" s="66" t="s">
        <v>239</v>
      </c>
      <c r="J946" s="66" t="s">
        <v>40</v>
      </c>
      <c r="K946" s="66" t="s">
        <v>244</v>
      </c>
      <c r="L946" s="66" t="s">
        <v>245</v>
      </c>
      <c r="M946" s="66" t="s">
        <v>246</v>
      </c>
      <c r="N946" s="66" t="s">
        <v>247</v>
      </c>
      <c r="O946" s="8" t="s">
        <v>248</v>
      </c>
      <c r="P946" s="8" t="s">
        <v>40</v>
      </c>
      <c r="Q946" s="8">
        <v>-1</v>
      </c>
      <c r="R946" s="8" t="s">
        <v>40</v>
      </c>
      <c r="S946" s="8" t="s">
        <v>40</v>
      </c>
      <c r="T946" s="8" t="s">
        <v>40</v>
      </c>
      <c r="U946" s="67">
        <v>0.21</v>
      </c>
      <c r="V946" s="4">
        <v>34</v>
      </c>
      <c r="W946" s="4">
        <v>3430</v>
      </c>
      <c r="X946" s="67">
        <v>0.01</v>
      </c>
      <c r="Y946" s="67">
        <v>0.20499999999999999</v>
      </c>
      <c r="Z946" s="4">
        <v>31</v>
      </c>
      <c r="AA946" s="4">
        <v>2601</v>
      </c>
      <c r="AB946" s="67">
        <v>1.2E-2</v>
      </c>
      <c r="AC946" s="4">
        <v>3.1518139999999999</v>
      </c>
      <c r="AD946" s="4">
        <v>22.6</v>
      </c>
    </row>
    <row r="947" spans="1:30" x14ac:dyDescent="0.2">
      <c r="A947" s="8" t="s">
        <v>782</v>
      </c>
      <c r="B947" s="8">
        <v>5</v>
      </c>
      <c r="C947" s="8">
        <v>70281577</v>
      </c>
      <c r="D947" s="8">
        <v>70281577</v>
      </c>
      <c r="E947" s="8" t="s">
        <v>127</v>
      </c>
      <c r="F947" s="8" t="s">
        <v>3108</v>
      </c>
      <c r="G947" s="8" t="s">
        <v>3109</v>
      </c>
      <c r="H947" s="8" t="s">
        <v>108</v>
      </c>
      <c r="I947" s="66" t="s">
        <v>239</v>
      </c>
      <c r="J947" s="66" t="s">
        <v>40</v>
      </c>
      <c r="K947" s="66" t="s">
        <v>6065</v>
      </c>
      <c r="L947" s="66" t="s">
        <v>3464</v>
      </c>
      <c r="M947" s="66" t="s">
        <v>3465</v>
      </c>
      <c r="N947" s="66" t="s">
        <v>3580</v>
      </c>
      <c r="O947" s="8" t="s">
        <v>5105</v>
      </c>
      <c r="P947" s="8" t="s">
        <v>40</v>
      </c>
      <c r="Q947" s="8">
        <v>-1</v>
      </c>
      <c r="R947" s="8" t="s">
        <v>40</v>
      </c>
      <c r="S947" s="8" t="s">
        <v>40</v>
      </c>
      <c r="T947" s="8" t="s">
        <v>40</v>
      </c>
      <c r="U947" s="67">
        <v>0.16500000000000001</v>
      </c>
      <c r="V947" s="4">
        <v>1</v>
      </c>
      <c r="W947" s="4">
        <v>3430</v>
      </c>
      <c r="X947" s="67">
        <v>0</v>
      </c>
      <c r="Y947" s="67">
        <v>0</v>
      </c>
      <c r="Z947" s="4">
        <v>0</v>
      </c>
      <c r="AA947" s="4">
        <v>2601</v>
      </c>
      <c r="AB947" s="67">
        <v>0</v>
      </c>
      <c r="AC947" s="4">
        <v>2.44136</v>
      </c>
      <c r="AD947" s="4">
        <v>19.09</v>
      </c>
    </row>
    <row r="948" spans="1:30" x14ac:dyDescent="0.2">
      <c r="A948" s="8" t="s">
        <v>782</v>
      </c>
      <c r="B948" s="8">
        <v>5</v>
      </c>
      <c r="C948" s="8">
        <v>70281583</v>
      </c>
      <c r="D948" s="8">
        <v>70281583</v>
      </c>
      <c r="E948" s="8" t="s">
        <v>123</v>
      </c>
      <c r="F948" s="8" t="s">
        <v>3108</v>
      </c>
      <c r="G948" s="8" t="s">
        <v>3109</v>
      </c>
      <c r="H948" s="8" t="s">
        <v>108</v>
      </c>
      <c r="I948" s="66" t="s">
        <v>239</v>
      </c>
      <c r="J948" s="66" t="s">
        <v>40</v>
      </c>
      <c r="K948" s="66" t="s">
        <v>5904</v>
      </c>
      <c r="L948" s="66" t="s">
        <v>3749</v>
      </c>
      <c r="M948" s="66" t="s">
        <v>4033</v>
      </c>
      <c r="N948" s="66" t="s">
        <v>4018</v>
      </c>
      <c r="O948" s="8" t="s">
        <v>4308</v>
      </c>
      <c r="P948" s="8" t="s">
        <v>40</v>
      </c>
      <c r="Q948" s="8">
        <v>-1</v>
      </c>
      <c r="R948" s="8" t="s">
        <v>40</v>
      </c>
      <c r="S948" s="8" t="s">
        <v>40</v>
      </c>
      <c r="T948" s="8" t="s">
        <v>40</v>
      </c>
      <c r="U948" s="67">
        <v>0.17</v>
      </c>
      <c r="V948" s="4">
        <v>13</v>
      </c>
      <c r="W948" s="4">
        <v>3430</v>
      </c>
      <c r="X948" s="67">
        <v>4.0000000000000001E-3</v>
      </c>
      <c r="Y948" s="67">
        <v>0.161</v>
      </c>
      <c r="Z948" s="4">
        <v>10</v>
      </c>
      <c r="AA948" s="4">
        <v>2601</v>
      </c>
      <c r="AB948" s="67">
        <v>4.0000000000000001E-3</v>
      </c>
      <c r="AC948" s="4">
        <v>4.4237250000000001</v>
      </c>
      <c r="AD948" s="4">
        <v>24.2</v>
      </c>
    </row>
    <row r="949" spans="1:30" x14ac:dyDescent="0.2">
      <c r="A949" s="8" t="s">
        <v>782</v>
      </c>
      <c r="B949" s="8">
        <v>5</v>
      </c>
      <c r="C949" s="8">
        <v>70281586</v>
      </c>
      <c r="D949" s="8">
        <v>70281586</v>
      </c>
      <c r="E949" s="8" t="s">
        <v>130</v>
      </c>
      <c r="F949" s="8" t="s">
        <v>3101</v>
      </c>
      <c r="G949" s="8" t="s">
        <v>3102</v>
      </c>
      <c r="H949" s="8" t="s">
        <v>108</v>
      </c>
      <c r="I949" s="66" t="s">
        <v>239</v>
      </c>
      <c r="J949" s="66" t="s">
        <v>40</v>
      </c>
      <c r="K949" s="66" t="s">
        <v>3258</v>
      </c>
      <c r="L949" s="66" t="s">
        <v>9727</v>
      </c>
      <c r="M949" s="66" t="s">
        <v>6279</v>
      </c>
      <c r="N949" s="66" t="s">
        <v>130</v>
      </c>
      <c r="O949" s="8" t="s">
        <v>3155</v>
      </c>
      <c r="P949" s="8" t="s">
        <v>40</v>
      </c>
      <c r="Q949" s="8">
        <v>-1</v>
      </c>
      <c r="R949" s="8" t="s">
        <v>40</v>
      </c>
      <c r="S949" s="8" t="s">
        <v>40</v>
      </c>
      <c r="T949" s="8" t="s">
        <v>40</v>
      </c>
      <c r="U949" s="67">
        <v>0.17</v>
      </c>
      <c r="V949" s="4">
        <v>2</v>
      </c>
      <c r="W949" s="4">
        <v>3430</v>
      </c>
      <c r="X949" s="67">
        <v>1E-3</v>
      </c>
      <c r="Y949" s="67">
        <v>0</v>
      </c>
      <c r="Z949" s="4">
        <v>0</v>
      </c>
      <c r="AA949" s="4">
        <v>2601</v>
      </c>
      <c r="AB949" s="67">
        <v>0</v>
      </c>
      <c r="AC949" s="4">
        <v>2.0039820000000002</v>
      </c>
      <c r="AD949" s="4">
        <v>16.239999999999998</v>
      </c>
    </row>
    <row r="950" spans="1:30" x14ac:dyDescent="0.2">
      <c r="A950" s="8" t="s">
        <v>782</v>
      </c>
      <c r="B950" s="8">
        <v>5</v>
      </c>
      <c r="C950" s="8">
        <v>70281587</v>
      </c>
      <c r="D950" s="8">
        <v>70281587</v>
      </c>
      <c r="E950" s="8" t="s">
        <v>121</v>
      </c>
      <c r="F950" s="8" t="s">
        <v>3108</v>
      </c>
      <c r="G950" s="8" t="s">
        <v>3109</v>
      </c>
      <c r="H950" s="8" t="s">
        <v>108</v>
      </c>
      <c r="I950" s="66" t="s">
        <v>239</v>
      </c>
      <c r="J950" s="66" t="s">
        <v>40</v>
      </c>
      <c r="K950" s="66" t="s">
        <v>5591</v>
      </c>
      <c r="L950" s="66" t="s">
        <v>9728</v>
      </c>
      <c r="M950" s="66" t="s">
        <v>6279</v>
      </c>
      <c r="N950" s="66" t="s">
        <v>3157</v>
      </c>
      <c r="O950" s="8" t="s">
        <v>3158</v>
      </c>
      <c r="P950" s="8" t="s">
        <v>40</v>
      </c>
      <c r="Q950" s="8">
        <v>-1</v>
      </c>
      <c r="R950" s="8" t="s">
        <v>40</v>
      </c>
      <c r="S950" s="8" t="s">
        <v>40</v>
      </c>
      <c r="T950" s="8" t="s">
        <v>40</v>
      </c>
      <c r="U950" s="67">
        <v>0.14899999999999999</v>
      </c>
      <c r="V950" s="4">
        <v>1</v>
      </c>
      <c r="W950" s="4">
        <v>3430</v>
      </c>
      <c r="X950" s="67">
        <v>0</v>
      </c>
      <c r="Y950" s="67">
        <v>0.19</v>
      </c>
      <c r="Z950" s="4">
        <v>2</v>
      </c>
      <c r="AA950" s="4">
        <v>2601</v>
      </c>
      <c r="AB950" s="67">
        <v>1E-3</v>
      </c>
      <c r="AC950" s="4">
        <v>3.7743820000000001</v>
      </c>
      <c r="AD950" s="4">
        <v>23.4</v>
      </c>
    </row>
    <row r="951" spans="1:30" x14ac:dyDescent="0.2">
      <c r="A951" s="8" t="s">
        <v>782</v>
      </c>
      <c r="B951" s="8">
        <v>5</v>
      </c>
      <c r="C951" s="8">
        <v>70281590</v>
      </c>
      <c r="D951" s="8">
        <v>70281590</v>
      </c>
      <c r="E951" s="8" t="s">
        <v>121</v>
      </c>
      <c r="F951" s="8" t="s">
        <v>3108</v>
      </c>
      <c r="G951" s="8" t="s">
        <v>3109</v>
      </c>
      <c r="H951" s="8" t="s">
        <v>108</v>
      </c>
      <c r="I951" s="66" t="s">
        <v>239</v>
      </c>
      <c r="J951" s="66" t="s">
        <v>40</v>
      </c>
      <c r="K951" s="66" t="s">
        <v>9729</v>
      </c>
      <c r="L951" s="66" t="s">
        <v>9730</v>
      </c>
      <c r="M951" s="66" t="s">
        <v>4420</v>
      </c>
      <c r="N951" s="66" t="s">
        <v>3128</v>
      </c>
      <c r="O951" s="8" t="s">
        <v>4048</v>
      </c>
      <c r="P951" s="8" t="s">
        <v>40</v>
      </c>
      <c r="Q951" s="8">
        <v>-1</v>
      </c>
      <c r="R951" s="8" t="s">
        <v>40</v>
      </c>
      <c r="S951" s="8" t="s">
        <v>40</v>
      </c>
      <c r="T951" s="8" t="s">
        <v>40</v>
      </c>
      <c r="U951" s="67">
        <v>0.159</v>
      </c>
      <c r="V951" s="4">
        <v>1</v>
      </c>
      <c r="W951" s="4">
        <v>3430</v>
      </c>
      <c r="X951" s="67">
        <v>0</v>
      </c>
      <c r="Y951" s="67">
        <v>0.215</v>
      </c>
      <c r="Z951" s="4">
        <v>1</v>
      </c>
      <c r="AA951" s="4">
        <v>2601</v>
      </c>
      <c r="AB951" s="67">
        <v>0</v>
      </c>
      <c r="AC951" s="4">
        <v>0.99344900000000003</v>
      </c>
      <c r="AD951" s="4">
        <v>10.62</v>
      </c>
    </row>
    <row r="952" spans="1:30" x14ac:dyDescent="0.2">
      <c r="A952" s="8" t="s">
        <v>782</v>
      </c>
      <c r="B952" s="8">
        <v>5</v>
      </c>
      <c r="C952" s="8">
        <v>70281601</v>
      </c>
      <c r="D952" s="8">
        <v>70281601</v>
      </c>
      <c r="E952" s="8" t="s">
        <v>127</v>
      </c>
      <c r="F952" s="8" t="s">
        <v>3101</v>
      </c>
      <c r="G952" s="8" t="s">
        <v>3102</v>
      </c>
      <c r="H952" s="8" t="s">
        <v>108</v>
      </c>
      <c r="I952" s="66" t="s">
        <v>239</v>
      </c>
      <c r="J952" s="66" t="s">
        <v>40</v>
      </c>
      <c r="K952" s="66" t="s">
        <v>5896</v>
      </c>
      <c r="L952" s="66" t="s">
        <v>4742</v>
      </c>
      <c r="M952" s="66" t="s">
        <v>518</v>
      </c>
      <c r="N952" s="66" t="s">
        <v>3107</v>
      </c>
      <c r="O952" s="8" t="s">
        <v>3718</v>
      </c>
      <c r="P952" s="8" t="s">
        <v>40</v>
      </c>
      <c r="Q952" s="8">
        <v>-1</v>
      </c>
      <c r="R952" s="8" t="s">
        <v>40</v>
      </c>
      <c r="S952" s="8" t="s">
        <v>40</v>
      </c>
      <c r="T952" s="8" t="s">
        <v>40</v>
      </c>
      <c r="U952" s="67">
        <v>0.16400000000000001</v>
      </c>
      <c r="V952" s="4">
        <v>40</v>
      </c>
      <c r="W952" s="4">
        <v>3430</v>
      </c>
      <c r="X952" s="67">
        <v>1.2E-2</v>
      </c>
      <c r="Y952" s="67">
        <v>0.185</v>
      </c>
      <c r="Z952" s="4">
        <v>37</v>
      </c>
      <c r="AA952" s="4">
        <v>2601</v>
      </c>
      <c r="AB952" s="67">
        <v>1.4E-2</v>
      </c>
      <c r="AC952" s="4">
        <v>-5.3393000000000003E-2</v>
      </c>
      <c r="AD952" s="4">
        <v>2.1019999999999999</v>
      </c>
    </row>
    <row r="953" spans="1:30" x14ac:dyDescent="0.2">
      <c r="A953" s="8" t="s">
        <v>782</v>
      </c>
      <c r="B953" s="8">
        <v>5</v>
      </c>
      <c r="C953" s="8">
        <v>70281619</v>
      </c>
      <c r="D953" s="8">
        <v>70281622</v>
      </c>
      <c r="E953" s="8" t="s">
        <v>3701</v>
      </c>
      <c r="F953" s="8" t="s">
        <v>80</v>
      </c>
      <c r="G953" s="8" t="s">
        <v>3469</v>
      </c>
      <c r="H953" s="8" t="s">
        <v>108</v>
      </c>
      <c r="I953" s="66" t="s">
        <v>239</v>
      </c>
      <c r="J953" s="66" t="s">
        <v>40</v>
      </c>
      <c r="K953" s="66" t="s">
        <v>249</v>
      </c>
      <c r="L953" s="66" t="s">
        <v>250</v>
      </c>
      <c r="M953" s="66" t="s">
        <v>251</v>
      </c>
      <c r="N953" s="66" t="s">
        <v>252</v>
      </c>
      <c r="O953" s="8" t="s">
        <v>253</v>
      </c>
      <c r="P953" s="8" t="s">
        <v>40</v>
      </c>
      <c r="Q953" s="8">
        <v>-1</v>
      </c>
      <c r="R953" s="8" t="s">
        <v>40</v>
      </c>
      <c r="S953" s="8" t="s">
        <v>40</v>
      </c>
      <c r="T953" s="8" t="s">
        <v>40</v>
      </c>
      <c r="U953" s="67">
        <v>0.156</v>
      </c>
      <c r="V953" s="4">
        <v>37</v>
      </c>
      <c r="W953" s="4">
        <v>3430</v>
      </c>
      <c r="X953" s="67">
        <v>1.0999999999999999E-2</v>
      </c>
      <c r="Y953" s="67">
        <v>0.16300000000000001</v>
      </c>
      <c r="Z953" s="4">
        <v>12</v>
      </c>
      <c r="AA953" s="4">
        <v>2601</v>
      </c>
      <c r="AB953" s="67">
        <v>5.0000000000000001E-3</v>
      </c>
      <c r="AC953" s="4">
        <v>4.6336639999999996</v>
      </c>
      <c r="AD953" s="4">
        <v>24.5</v>
      </c>
    </row>
    <row r="954" spans="1:30" x14ac:dyDescent="0.2">
      <c r="A954" s="8" t="s">
        <v>782</v>
      </c>
      <c r="B954" s="8">
        <v>5</v>
      </c>
      <c r="C954" s="8">
        <v>70281626</v>
      </c>
      <c r="D954" s="8">
        <v>70281626</v>
      </c>
      <c r="E954" s="8" t="s">
        <v>130</v>
      </c>
      <c r="F954" s="8" t="s">
        <v>3108</v>
      </c>
      <c r="G954" s="8" t="s">
        <v>3109</v>
      </c>
      <c r="H954" s="8" t="s">
        <v>108</v>
      </c>
      <c r="I954" s="66" t="s">
        <v>239</v>
      </c>
      <c r="J954" s="66" t="s">
        <v>40</v>
      </c>
      <c r="K954" s="66" t="s">
        <v>9731</v>
      </c>
      <c r="L954" s="66" t="s">
        <v>458</v>
      </c>
      <c r="M954" s="66" t="s">
        <v>3849</v>
      </c>
      <c r="N954" s="66" t="s">
        <v>3171</v>
      </c>
      <c r="O954" s="8" t="s">
        <v>3172</v>
      </c>
      <c r="P954" s="8" t="s">
        <v>40</v>
      </c>
      <c r="Q954" s="8">
        <v>-1</v>
      </c>
      <c r="R954" s="8" t="s">
        <v>40</v>
      </c>
      <c r="S954" s="8" t="s">
        <v>40</v>
      </c>
      <c r="T954" s="8" t="s">
        <v>40</v>
      </c>
      <c r="U954" s="67">
        <v>0.16500000000000001</v>
      </c>
      <c r="V954" s="4">
        <v>12</v>
      </c>
      <c r="W954" s="4">
        <v>3430</v>
      </c>
      <c r="X954" s="67">
        <v>3.0000000000000001E-3</v>
      </c>
      <c r="Y954" s="67">
        <v>0.16900000000000001</v>
      </c>
      <c r="Z954" s="4">
        <v>9</v>
      </c>
      <c r="AA954" s="4">
        <v>2601</v>
      </c>
      <c r="AB954" s="67">
        <v>3.0000000000000001E-3</v>
      </c>
      <c r="AC954" s="4">
        <v>1.8262339999999999</v>
      </c>
      <c r="AD954" s="4">
        <v>15.14</v>
      </c>
    </row>
    <row r="955" spans="1:30" x14ac:dyDescent="0.2">
      <c r="A955" s="8" t="s">
        <v>782</v>
      </c>
      <c r="B955" s="8">
        <v>5</v>
      </c>
      <c r="C955" s="8">
        <v>70281631</v>
      </c>
      <c r="D955" s="8">
        <v>70281631</v>
      </c>
      <c r="E955" s="8" t="s">
        <v>127</v>
      </c>
      <c r="F955" s="8" t="s">
        <v>3101</v>
      </c>
      <c r="G955" s="8" t="s">
        <v>3102</v>
      </c>
      <c r="H955" s="8" t="s">
        <v>108</v>
      </c>
      <c r="I955" s="66" t="s">
        <v>239</v>
      </c>
      <c r="J955" s="66" t="s">
        <v>40</v>
      </c>
      <c r="K955" s="66" t="s">
        <v>9710</v>
      </c>
      <c r="L955" s="66" t="s">
        <v>3468</v>
      </c>
      <c r="M955" s="66" t="s">
        <v>337</v>
      </c>
      <c r="N955" s="66" t="s">
        <v>3107</v>
      </c>
      <c r="O955" s="8" t="s">
        <v>4478</v>
      </c>
      <c r="P955" s="8" t="s">
        <v>40</v>
      </c>
      <c r="Q955" s="8">
        <v>-1</v>
      </c>
      <c r="R955" s="8" t="s">
        <v>40</v>
      </c>
      <c r="S955" s="8" t="s">
        <v>40</v>
      </c>
      <c r="T955" s="8" t="s">
        <v>40</v>
      </c>
      <c r="U955" s="67">
        <v>0.192</v>
      </c>
      <c r="V955" s="4">
        <v>2</v>
      </c>
      <c r="W955" s="4">
        <v>3430</v>
      </c>
      <c r="X955" s="67">
        <v>1E-3</v>
      </c>
      <c r="Y955" s="67">
        <v>0.16700000000000001</v>
      </c>
      <c r="Z955" s="4">
        <v>2</v>
      </c>
      <c r="AA955" s="4">
        <v>2601</v>
      </c>
      <c r="AB955" s="67">
        <v>1E-3</v>
      </c>
      <c r="AC955" s="4">
        <v>-0.41719800000000001</v>
      </c>
      <c r="AD955" s="4">
        <v>0.35099999999999998</v>
      </c>
    </row>
    <row r="956" spans="1:30" x14ac:dyDescent="0.2">
      <c r="A956" s="8" t="s">
        <v>782</v>
      </c>
      <c r="B956" s="8">
        <v>5</v>
      </c>
      <c r="C956" s="8">
        <v>70281637</v>
      </c>
      <c r="D956" s="8">
        <v>70281637</v>
      </c>
      <c r="E956" s="8" t="s">
        <v>121</v>
      </c>
      <c r="F956" s="8" t="s">
        <v>3101</v>
      </c>
      <c r="G956" s="8" t="s">
        <v>3102</v>
      </c>
      <c r="H956" s="8" t="s">
        <v>108</v>
      </c>
      <c r="I956" s="66" t="s">
        <v>239</v>
      </c>
      <c r="J956" s="66" t="s">
        <v>40</v>
      </c>
      <c r="K956" s="66" t="s">
        <v>5914</v>
      </c>
      <c r="L956" s="66" t="s">
        <v>5268</v>
      </c>
      <c r="M956" s="66" t="s">
        <v>6213</v>
      </c>
      <c r="N956" s="66" t="s">
        <v>3107</v>
      </c>
      <c r="O956" s="8" t="s">
        <v>3719</v>
      </c>
      <c r="P956" s="8" t="s">
        <v>40</v>
      </c>
      <c r="Q956" s="8">
        <v>-1</v>
      </c>
      <c r="R956" s="8" t="s">
        <v>40</v>
      </c>
      <c r="S956" s="8" t="s">
        <v>40</v>
      </c>
      <c r="T956" s="8" t="s">
        <v>40</v>
      </c>
      <c r="U956" s="67">
        <v>0.185</v>
      </c>
      <c r="V956" s="4">
        <v>9</v>
      </c>
      <c r="W956" s="4">
        <v>3430</v>
      </c>
      <c r="X956" s="67">
        <v>3.0000000000000001E-3</v>
      </c>
      <c r="Y956" s="67">
        <v>0.16700000000000001</v>
      </c>
      <c r="Z956" s="4">
        <v>5</v>
      </c>
      <c r="AA956" s="4">
        <v>2601</v>
      </c>
      <c r="AB956" s="67">
        <v>2E-3</v>
      </c>
      <c r="AC956" s="4">
        <v>0.57834799999999997</v>
      </c>
      <c r="AD956" s="4">
        <v>8.0050000000000008</v>
      </c>
    </row>
    <row r="957" spans="1:30" x14ac:dyDescent="0.2">
      <c r="A957" s="8" t="s">
        <v>782</v>
      </c>
      <c r="B957" s="8">
        <v>5</v>
      </c>
      <c r="C957" s="8">
        <v>70281645</v>
      </c>
      <c r="D957" s="8">
        <v>70281646</v>
      </c>
      <c r="E957" s="8" t="s">
        <v>9732</v>
      </c>
      <c r="F957" s="8" t="s">
        <v>80</v>
      </c>
      <c r="G957" s="8" t="s">
        <v>3469</v>
      </c>
      <c r="H957" s="8" t="s">
        <v>108</v>
      </c>
      <c r="I957" s="66" t="s">
        <v>239</v>
      </c>
      <c r="J957" s="66" t="s">
        <v>40</v>
      </c>
      <c r="K957" s="66" t="s">
        <v>5912</v>
      </c>
      <c r="L957" s="66" t="s">
        <v>5086</v>
      </c>
      <c r="M957" s="66" t="s">
        <v>3874</v>
      </c>
      <c r="N957" s="66" t="s">
        <v>9733</v>
      </c>
      <c r="O957" s="8" t="s">
        <v>9734</v>
      </c>
      <c r="P957" s="8" t="s">
        <v>40</v>
      </c>
      <c r="Q957" s="8">
        <v>-1</v>
      </c>
      <c r="R957" s="8" t="s">
        <v>40</v>
      </c>
      <c r="S957" s="8" t="s">
        <v>40</v>
      </c>
      <c r="T957" s="8" t="s">
        <v>40</v>
      </c>
      <c r="U957" s="67">
        <v>0.214</v>
      </c>
      <c r="V957" s="4">
        <v>1</v>
      </c>
      <c r="W957" s="4">
        <v>3430</v>
      </c>
      <c r="X957" s="67">
        <v>0</v>
      </c>
      <c r="Y957" s="67">
        <v>0</v>
      </c>
      <c r="Z957" s="4">
        <v>0</v>
      </c>
      <c r="AA957" s="4">
        <v>2601</v>
      </c>
      <c r="AB957" s="67">
        <v>0</v>
      </c>
      <c r="AC957" s="4">
        <v>4.3979749999999997</v>
      </c>
      <c r="AD957" s="4">
        <v>24.1</v>
      </c>
    </row>
    <row r="958" spans="1:30" x14ac:dyDescent="0.2">
      <c r="A958" s="8" t="s">
        <v>782</v>
      </c>
      <c r="B958" s="8">
        <v>5</v>
      </c>
      <c r="C958" s="8">
        <v>70281672</v>
      </c>
      <c r="D958" s="8">
        <v>70281672</v>
      </c>
      <c r="E958" s="8" t="s">
        <v>121</v>
      </c>
      <c r="F958" s="8" t="s">
        <v>3108</v>
      </c>
      <c r="G958" s="8" t="s">
        <v>3109</v>
      </c>
      <c r="H958" s="8" t="s">
        <v>108</v>
      </c>
      <c r="I958" s="66" t="s">
        <v>239</v>
      </c>
      <c r="J958" s="66" t="s">
        <v>40</v>
      </c>
      <c r="K958" s="66" t="s">
        <v>5134</v>
      </c>
      <c r="L958" s="66" t="s">
        <v>6264</v>
      </c>
      <c r="M958" s="66" t="s">
        <v>3601</v>
      </c>
      <c r="N958" s="66" t="s">
        <v>4379</v>
      </c>
      <c r="O958" s="8" t="s">
        <v>9735</v>
      </c>
      <c r="P958" s="8" t="s">
        <v>40</v>
      </c>
      <c r="Q958" s="8">
        <v>-1</v>
      </c>
      <c r="R958" s="8" t="s">
        <v>40</v>
      </c>
      <c r="S958" s="8" t="s">
        <v>40</v>
      </c>
      <c r="T958" s="8" t="s">
        <v>40</v>
      </c>
      <c r="U958" s="67">
        <v>0</v>
      </c>
      <c r="V958" s="4">
        <v>0</v>
      </c>
      <c r="W958" s="4">
        <v>3428</v>
      </c>
      <c r="X958" s="67">
        <v>0</v>
      </c>
      <c r="Y958" s="67">
        <v>0.17499999999999999</v>
      </c>
      <c r="Z958" s="4">
        <v>2</v>
      </c>
      <c r="AA958" s="4">
        <v>2601</v>
      </c>
      <c r="AB958" s="67">
        <v>1E-3</v>
      </c>
      <c r="AC958" s="4">
        <v>2.1485159999999999</v>
      </c>
      <c r="AD958" s="4">
        <v>17.170000000000002</v>
      </c>
    </row>
    <row r="959" spans="1:30" x14ac:dyDescent="0.2">
      <c r="A959" s="8" t="s">
        <v>782</v>
      </c>
      <c r="B959" s="8">
        <v>5</v>
      </c>
      <c r="C959" s="8">
        <v>70281677</v>
      </c>
      <c r="D959" s="8">
        <v>70281677</v>
      </c>
      <c r="E959" s="8" t="s">
        <v>123</v>
      </c>
      <c r="F959" s="8" t="s">
        <v>3108</v>
      </c>
      <c r="G959" s="8" t="s">
        <v>3109</v>
      </c>
      <c r="H959" s="8" t="s">
        <v>108</v>
      </c>
      <c r="I959" s="66" t="s">
        <v>239</v>
      </c>
      <c r="J959" s="66" t="s">
        <v>40</v>
      </c>
      <c r="K959" s="66" t="s">
        <v>9736</v>
      </c>
      <c r="L959" s="66" t="s">
        <v>4921</v>
      </c>
      <c r="M959" s="66" t="s">
        <v>4028</v>
      </c>
      <c r="N959" s="66" t="s">
        <v>4666</v>
      </c>
      <c r="O959" s="8" t="s">
        <v>6222</v>
      </c>
      <c r="P959" s="8" t="s">
        <v>40</v>
      </c>
      <c r="Q959" s="8">
        <v>-1</v>
      </c>
      <c r="R959" s="8" t="s">
        <v>40</v>
      </c>
      <c r="S959" s="8" t="s">
        <v>40</v>
      </c>
      <c r="T959" s="8" t="s">
        <v>40</v>
      </c>
      <c r="U959" s="67">
        <v>0.14499999999999999</v>
      </c>
      <c r="V959" s="4">
        <v>1</v>
      </c>
      <c r="W959" s="4">
        <v>3428</v>
      </c>
      <c r="X959" s="67">
        <v>0</v>
      </c>
      <c r="Y959" s="67">
        <v>0.193</v>
      </c>
      <c r="Z959" s="4">
        <v>1</v>
      </c>
      <c r="AA959" s="4">
        <v>2601</v>
      </c>
      <c r="AB959" s="67">
        <v>0</v>
      </c>
      <c r="AC959" s="4">
        <v>3.9552670000000001</v>
      </c>
      <c r="AD959" s="4">
        <v>23.6</v>
      </c>
    </row>
    <row r="960" spans="1:30" x14ac:dyDescent="0.2">
      <c r="A960" s="8" t="s">
        <v>782</v>
      </c>
      <c r="B960" s="8">
        <v>5</v>
      </c>
      <c r="C960" s="8">
        <v>70281678</v>
      </c>
      <c r="D960" s="8">
        <v>70281678</v>
      </c>
      <c r="E960" s="8" t="s">
        <v>130</v>
      </c>
      <c r="F960" s="8" t="s">
        <v>3108</v>
      </c>
      <c r="G960" s="8" t="s">
        <v>3109</v>
      </c>
      <c r="H960" s="8" t="s">
        <v>108</v>
      </c>
      <c r="I960" s="66" t="s">
        <v>239</v>
      </c>
      <c r="J960" s="66" t="s">
        <v>40</v>
      </c>
      <c r="K960" s="66" t="s">
        <v>9737</v>
      </c>
      <c r="L960" s="66" t="s">
        <v>5288</v>
      </c>
      <c r="M960" s="66" t="s">
        <v>4028</v>
      </c>
      <c r="N960" s="66" t="s">
        <v>3147</v>
      </c>
      <c r="O960" s="8" t="s">
        <v>3589</v>
      </c>
      <c r="P960" s="8" t="s">
        <v>40</v>
      </c>
      <c r="Q960" s="8">
        <v>-1</v>
      </c>
      <c r="R960" s="8" t="s">
        <v>40</v>
      </c>
      <c r="S960" s="8" t="s">
        <v>40</v>
      </c>
      <c r="T960" s="8" t="s">
        <v>40</v>
      </c>
      <c r="U960" s="67">
        <v>0.16700000000000001</v>
      </c>
      <c r="V960" s="4">
        <v>1</v>
      </c>
      <c r="W960" s="4">
        <v>3428</v>
      </c>
      <c r="X960" s="67">
        <v>0</v>
      </c>
      <c r="Y960" s="67">
        <v>0</v>
      </c>
      <c r="Z960" s="4">
        <v>0</v>
      </c>
      <c r="AA960" s="4">
        <v>2601</v>
      </c>
      <c r="AB960" s="67">
        <v>0</v>
      </c>
      <c r="AC960" s="4">
        <v>3.8094540000000001</v>
      </c>
      <c r="AD960" s="4">
        <v>23.4</v>
      </c>
    </row>
    <row r="961" spans="1:31" x14ac:dyDescent="0.2">
      <c r="A961" s="8" t="s">
        <v>782</v>
      </c>
      <c r="B961" s="8">
        <v>5</v>
      </c>
      <c r="C961" s="8">
        <v>70281679</v>
      </c>
      <c r="D961" s="8">
        <v>70281679</v>
      </c>
      <c r="E961" s="8" t="s">
        <v>130</v>
      </c>
      <c r="F961" s="8" t="s">
        <v>3101</v>
      </c>
      <c r="G961" s="8" t="s">
        <v>3102</v>
      </c>
      <c r="H961" s="8" t="s">
        <v>108</v>
      </c>
      <c r="I961" s="66" t="s">
        <v>239</v>
      </c>
      <c r="J961" s="66" t="s">
        <v>40</v>
      </c>
      <c r="K961" s="66" t="s">
        <v>3449</v>
      </c>
      <c r="L961" s="66" t="s">
        <v>8811</v>
      </c>
      <c r="M961" s="66" t="s">
        <v>3730</v>
      </c>
      <c r="N961" s="66" t="s">
        <v>3207</v>
      </c>
      <c r="O961" s="8" t="s">
        <v>3208</v>
      </c>
      <c r="P961" s="8" t="s">
        <v>40</v>
      </c>
      <c r="Q961" s="8">
        <v>-1</v>
      </c>
      <c r="R961" s="8" t="s">
        <v>40</v>
      </c>
      <c r="S961" s="8" t="s">
        <v>40</v>
      </c>
      <c r="T961" s="8" t="s">
        <v>40</v>
      </c>
      <c r="U961" s="67">
        <v>0.2</v>
      </c>
      <c r="V961" s="4">
        <v>2</v>
      </c>
      <c r="W961" s="4">
        <v>3428</v>
      </c>
      <c r="X961" s="67">
        <v>1E-3</v>
      </c>
      <c r="Y961" s="67">
        <v>0</v>
      </c>
      <c r="Z961" s="4">
        <v>0</v>
      </c>
      <c r="AA961" s="4">
        <v>2601</v>
      </c>
      <c r="AB961" s="67">
        <v>0</v>
      </c>
      <c r="AC961" s="4">
        <v>1.0000009999999999</v>
      </c>
      <c r="AD961" s="4">
        <v>10.66</v>
      </c>
    </row>
    <row r="962" spans="1:31" x14ac:dyDescent="0.2">
      <c r="A962" s="8" t="s">
        <v>782</v>
      </c>
      <c r="B962" s="8">
        <v>5</v>
      </c>
      <c r="C962" s="8">
        <v>70281688</v>
      </c>
      <c r="D962" s="8">
        <v>70281688</v>
      </c>
      <c r="E962" s="8" t="s">
        <v>121</v>
      </c>
      <c r="F962" s="8" t="s">
        <v>3108</v>
      </c>
      <c r="G962" s="8" t="s">
        <v>3109</v>
      </c>
      <c r="H962" s="8" t="s">
        <v>108</v>
      </c>
      <c r="I962" s="66" t="s">
        <v>239</v>
      </c>
      <c r="J962" s="66" t="s">
        <v>40</v>
      </c>
      <c r="K962" s="66" t="s">
        <v>5132</v>
      </c>
      <c r="L962" s="66" t="s">
        <v>3733</v>
      </c>
      <c r="M962" s="66" t="s">
        <v>3734</v>
      </c>
      <c r="N962" s="66" t="s">
        <v>3959</v>
      </c>
      <c r="O962" s="8" t="s">
        <v>3960</v>
      </c>
      <c r="P962" s="8" t="s">
        <v>40</v>
      </c>
      <c r="Q962" s="8">
        <v>-1</v>
      </c>
      <c r="R962" s="8" t="s">
        <v>40</v>
      </c>
      <c r="S962" s="8" t="s">
        <v>40</v>
      </c>
      <c r="T962" s="8" t="s">
        <v>40</v>
      </c>
      <c r="U962" s="67">
        <v>0.154</v>
      </c>
      <c r="V962" s="4">
        <v>1</v>
      </c>
      <c r="W962" s="4">
        <v>3428</v>
      </c>
      <c r="X962" s="67">
        <v>0</v>
      </c>
      <c r="Y962" s="67">
        <v>0</v>
      </c>
      <c r="Z962" s="4">
        <v>0</v>
      </c>
      <c r="AA962" s="4">
        <v>2601</v>
      </c>
      <c r="AB962" s="67">
        <v>0</v>
      </c>
      <c r="AC962" s="4">
        <v>5.5219469999999999</v>
      </c>
      <c r="AD962" s="4">
        <v>26.3</v>
      </c>
    </row>
    <row r="963" spans="1:31" x14ac:dyDescent="0.2">
      <c r="A963" s="8" t="s">
        <v>782</v>
      </c>
      <c r="B963" s="8">
        <v>5</v>
      </c>
      <c r="C963" s="8">
        <v>70281695</v>
      </c>
      <c r="D963" s="8">
        <v>70281695</v>
      </c>
      <c r="E963" s="8" t="s">
        <v>121</v>
      </c>
      <c r="F963" s="8" t="s">
        <v>3108</v>
      </c>
      <c r="G963" s="8" t="s">
        <v>3109</v>
      </c>
      <c r="H963" s="8" t="s">
        <v>108</v>
      </c>
      <c r="I963" s="66" t="s">
        <v>239</v>
      </c>
      <c r="J963" s="66" t="s">
        <v>40</v>
      </c>
      <c r="K963" s="66" t="s">
        <v>9738</v>
      </c>
      <c r="L963" s="66" t="s">
        <v>3739</v>
      </c>
      <c r="M963" s="66" t="s">
        <v>3740</v>
      </c>
      <c r="N963" s="66" t="s">
        <v>3128</v>
      </c>
      <c r="O963" s="8" t="s">
        <v>4048</v>
      </c>
      <c r="P963" s="8" t="s">
        <v>40</v>
      </c>
      <c r="Q963" s="8">
        <v>-1</v>
      </c>
      <c r="R963" s="8" t="s">
        <v>40</v>
      </c>
      <c r="S963" s="8" t="s">
        <v>40</v>
      </c>
      <c r="T963" s="8" t="s">
        <v>40</v>
      </c>
      <c r="U963" s="67">
        <v>0.16800000000000001</v>
      </c>
      <c r="V963" s="4">
        <v>14</v>
      </c>
      <c r="W963" s="4">
        <v>3428</v>
      </c>
      <c r="X963" s="67">
        <v>4.0000000000000001E-3</v>
      </c>
      <c r="Y963" s="67">
        <v>0.17199999999999999</v>
      </c>
      <c r="Z963" s="4">
        <v>6</v>
      </c>
      <c r="AA963" s="4">
        <v>2601</v>
      </c>
      <c r="AB963" s="67">
        <v>2E-3</v>
      </c>
      <c r="AC963" s="4">
        <v>0.71939900000000001</v>
      </c>
      <c r="AD963" s="4">
        <v>8.9540000000000006</v>
      </c>
    </row>
    <row r="964" spans="1:31" x14ac:dyDescent="0.2">
      <c r="A964" s="8" t="s">
        <v>782</v>
      </c>
      <c r="B964" s="8">
        <v>5</v>
      </c>
      <c r="C964" s="8">
        <v>70281710</v>
      </c>
      <c r="D964" s="8">
        <v>70281710</v>
      </c>
      <c r="E964" s="8" t="s">
        <v>127</v>
      </c>
      <c r="F964" s="8" t="s">
        <v>3108</v>
      </c>
      <c r="G964" s="8" t="s">
        <v>3109</v>
      </c>
      <c r="H964" s="8" t="s">
        <v>108</v>
      </c>
      <c r="I964" s="66" t="s">
        <v>239</v>
      </c>
      <c r="J964" s="66" t="s">
        <v>40</v>
      </c>
      <c r="K964" s="66" t="s">
        <v>9739</v>
      </c>
      <c r="L964" s="66" t="s">
        <v>9740</v>
      </c>
      <c r="M964" s="66" t="s">
        <v>4228</v>
      </c>
      <c r="N964" s="66" t="s">
        <v>3875</v>
      </c>
      <c r="O964" s="8" t="s">
        <v>3876</v>
      </c>
      <c r="P964" s="8" t="s">
        <v>40</v>
      </c>
      <c r="Q964" s="8">
        <v>-1</v>
      </c>
      <c r="R964" s="8" t="s">
        <v>40</v>
      </c>
      <c r="S964" s="8" t="s">
        <v>40</v>
      </c>
      <c r="T964" s="8" t="s">
        <v>40</v>
      </c>
      <c r="U964" s="67">
        <v>0.23699999999999999</v>
      </c>
      <c r="V964" s="4">
        <v>14</v>
      </c>
      <c r="W964" s="4">
        <v>3428</v>
      </c>
      <c r="X964" s="67">
        <v>4.0000000000000001E-3</v>
      </c>
      <c r="Y964" s="67">
        <v>0.219</v>
      </c>
      <c r="Z964" s="4">
        <v>23</v>
      </c>
      <c r="AA964" s="4">
        <v>2601</v>
      </c>
      <c r="AB964" s="67">
        <v>8.9999999999999993E-3</v>
      </c>
      <c r="AC964" s="4">
        <v>-0.84348500000000004</v>
      </c>
      <c r="AD964" s="4">
        <v>3.4000000000000002E-2</v>
      </c>
    </row>
    <row r="965" spans="1:31" x14ac:dyDescent="0.2">
      <c r="A965" s="8" t="s">
        <v>782</v>
      </c>
      <c r="B965" s="8">
        <v>5</v>
      </c>
      <c r="C965" s="8">
        <v>70282576</v>
      </c>
      <c r="D965" s="8">
        <v>70282576</v>
      </c>
      <c r="E965" s="8" t="s">
        <v>130</v>
      </c>
      <c r="F965" s="8" t="s">
        <v>3101</v>
      </c>
      <c r="G965" s="8" t="s">
        <v>3102</v>
      </c>
      <c r="H965" s="8" t="s">
        <v>108</v>
      </c>
      <c r="I965" s="66" t="s">
        <v>9741</v>
      </c>
      <c r="J965" s="66" t="s">
        <v>40</v>
      </c>
      <c r="K965" s="66" t="s">
        <v>5647</v>
      </c>
      <c r="L965" s="66" t="s">
        <v>5078</v>
      </c>
      <c r="M965" s="66" t="s">
        <v>5645</v>
      </c>
      <c r="N965" s="66" t="s">
        <v>3118</v>
      </c>
      <c r="O965" s="8" t="s">
        <v>3213</v>
      </c>
      <c r="P965" s="8" t="s">
        <v>40</v>
      </c>
      <c r="Q965" s="8">
        <v>-1</v>
      </c>
      <c r="R965" s="8" t="s">
        <v>40</v>
      </c>
      <c r="S965" s="8" t="s">
        <v>40</v>
      </c>
      <c r="T965" s="8" t="s">
        <v>40</v>
      </c>
      <c r="U965" s="67">
        <v>0.19700000000000001</v>
      </c>
      <c r="V965" s="4">
        <v>1</v>
      </c>
      <c r="W965" s="4">
        <v>3439</v>
      </c>
      <c r="X965" s="67">
        <v>0</v>
      </c>
      <c r="Y965" s="67">
        <v>0</v>
      </c>
      <c r="Z965" s="4">
        <v>0</v>
      </c>
      <c r="AA965" s="4">
        <v>2606</v>
      </c>
      <c r="AB965" s="67">
        <v>0</v>
      </c>
      <c r="AC965" s="4">
        <v>0.71209999999999996</v>
      </c>
      <c r="AD965" s="4">
        <v>8.9060000000000006</v>
      </c>
    </row>
    <row r="966" spans="1:31" x14ac:dyDescent="0.2">
      <c r="A966" s="8" t="s">
        <v>782</v>
      </c>
      <c r="B966" s="8">
        <v>5</v>
      </c>
      <c r="C966" s="8">
        <v>70282584</v>
      </c>
      <c r="D966" s="8">
        <v>70282584</v>
      </c>
      <c r="E966" s="8" t="s">
        <v>121</v>
      </c>
      <c r="F966" s="8" t="s">
        <v>3108</v>
      </c>
      <c r="G966" s="8" t="s">
        <v>3109</v>
      </c>
      <c r="H966" s="8" t="s">
        <v>108</v>
      </c>
      <c r="I966" s="66" t="s">
        <v>9741</v>
      </c>
      <c r="J966" s="66" t="s">
        <v>40</v>
      </c>
      <c r="K966" s="66" t="s">
        <v>5894</v>
      </c>
      <c r="L966" s="66" t="s">
        <v>5942</v>
      </c>
      <c r="M966" s="66" t="s">
        <v>3608</v>
      </c>
      <c r="N966" s="66" t="s">
        <v>3334</v>
      </c>
      <c r="O966" s="8" t="s">
        <v>3981</v>
      </c>
      <c r="P966" s="8" t="s">
        <v>40</v>
      </c>
      <c r="Q966" s="8">
        <v>-1</v>
      </c>
      <c r="R966" s="8" t="s">
        <v>40</v>
      </c>
      <c r="S966" s="8" t="s">
        <v>40</v>
      </c>
      <c r="T966" s="8" t="s">
        <v>40</v>
      </c>
      <c r="U966" s="67">
        <v>0</v>
      </c>
      <c r="V966" s="4">
        <v>0</v>
      </c>
      <c r="W966" s="4">
        <v>3439</v>
      </c>
      <c r="X966" s="67">
        <v>0</v>
      </c>
      <c r="Y966" s="67">
        <v>0.15</v>
      </c>
      <c r="Z966" s="4">
        <v>1</v>
      </c>
      <c r="AA966" s="4">
        <v>2606</v>
      </c>
      <c r="AB966" s="67">
        <v>0</v>
      </c>
      <c r="AC966" s="4">
        <v>-2.1484230000000002</v>
      </c>
      <c r="AD966" s="4">
        <v>1E-3</v>
      </c>
    </row>
    <row r="967" spans="1:31" x14ac:dyDescent="0.2">
      <c r="A967" s="8" t="s">
        <v>782</v>
      </c>
      <c r="B967" s="8">
        <v>5</v>
      </c>
      <c r="C967" s="8">
        <v>70282598</v>
      </c>
      <c r="D967" s="8">
        <v>70282598</v>
      </c>
      <c r="E967" s="8" t="s">
        <v>123</v>
      </c>
      <c r="F967" s="8" t="s">
        <v>81</v>
      </c>
      <c r="G967" s="8" t="s">
        <v>3469</v>
      </c>
      <c r="H967" s="8" t="s">
        <v>108</v>
      </c>
      <c r="I967" s="66" t="s">
        <v>9741</v>
      </c>
      <c r="J967" s="66" t="s">
        <v>40</v>
      </c>
      <c r="K967" s="66" t="s">
        <v>4764</v>
      </c>
      <c r="L967" s="66" t="s">
        <v>9742</v>
      </c>
      <c r="M967" s="66" t="s">
        <v>3472</v>
      </c>
      <c r="N967" s="66" t="s">
        <v>154</v>
      </c>
      <c r="O967" s="8" t="s">
        <v>213</v>
      </c>
      <c r="P967" s="8" t="s">
        <v>40</v>
      </c>
      <c r="Q967" s="8">
        <v>-1</v>
      </c>
      <c r="R967" s="8" t="s">
        <v>40</v>
      </c>
      <c r="S967" s="8" t="s">
        <v>40</v>
      </c>
      <c r="T967" s="8" t="s">
        <v>40</v>
      </c>
      <c r="U967" s="67">
        <v>0.157</v>
      </c>
      <c r="V967" s="4">
        <v>2</v>
      </c>
      <c r="W967" s="4">
        <v>3439</v>
      </c>
      <c r="X967" s="67">
        <v>1E-3</v>
      </c>
      <c r="Y967" s="67">
        <v>0</v>
      </c>
      <c r="Z967" s="4">
        <v>0</v>
      </c>
      <c r="AA967" s="4">
        <v>2606</v>
      </c>
      <c r="AB967" s="67">
        <v>0</v>
      </c>
      <c r="AC967" s="4">
        <v>6.7312519999999996</v>
      </c>
      <c r="AD967" s="4">
        <v>32</v>
      </c>
    </row>
    <row r="968" spans="1:31" x14ac:dyDescent="0.2">
      <c r="A968" s="8" t="s">
        <v>782</v>
      </c>
      <c r="B968" s="8">
        <v>5</v>
      </c>
      <c r="C968" s="8">
        <v>70282607</v>
      </c>
      <c r="D968" s="8">
        <v>70282607</v>
      </c>
      <c r="E968" s="8" t="s">
        <v>127</v>
      </c>
      <c r="F968" s="8" t="s">
        <v>3108</v>
      </c>
      <c r="G968" s="8" t="s">
        <v>3109</v>
      </c>
      <c r="H968" s="8" t="s">
        <v>108</v>
      </c>
      <c r="I968" s="66" t="s">
        <v>9741</v>
      </c>
      <c r="J968" s="66" t="s">
        <v>40</v>
      </c>
      <c r="K968" s="66" t="s">
        <v>5862</v>
      </c>
      <c r="L968" s="66" t="s">
        <v>4704</v>
      </c>
      <c r="M968" s="66" t="s">
        <v>4490</v>
      </c>
      <c r="N968" s="66" t="s">
        <v>3821</v>
      </c>
      <c r="O968" s="8" t="s">
        <v>4368</v>
      </c>
      <c r="P968" s="8" t="s">
        <v>40</v>
      </c>
      <c r="Q968" s="8">
        <v>-1</v>
      </c>
      <c r="R968" s="8" t="s">
        <v>40</v>
      </c>
      <c r="S968" s="8" t="s">
        <v>40</v>
      </c>
      <c r="T968" s="8" t="s">
        <v>40</v>
      </c>
      <c r="U968" s="67">
        <v>0.183</v>
      </c>
      <c r="V968" s="4">
        <v>1</v>
      </c>
      <c r="W968" s="4">
        <v>3439</v>
      </c>
      <c r="X968" s="67">
        <v>0</v>
      </c>
      <c r="Y968" s="67">
        <v>0</v>
      </c>
      <c r="Z968" s="4">
        <v>0</v>
      </c>
      <c r="AA968" s="4">
        <v>2606</v>
      </c>
      <c r="AB968" s="67">
        <v>0</v>
      </c>
      <c r="AC968" s="4">
        <v>0.76538700000000004</v>
      </c>
      <c r="AD968" s="4">
        <v>9.2479999999999993</v>
      </c>
    </row>
    <row r="969" spans="1:31" x14ac:dyDescent="0.2">
      <c r="A969" s="8" t="s">
        <v>782</v>
      </c>
      <c r="B969" s="92">
        <v>5</v>
      </c>
      <c r="C969" s="92">
        <v>70282609</v>
      </c>
      <c r="D969" s="92">
        <v>70282609</v>
      </c>
      <c r="E969" s="92" t="s">
        <v>127</v>
      </c>
      <c r="F969" s="92" t="s">
        <v>3101</v>
      </c>
      <c r="G969" s="92" t="s">
        <v>3102</v>
      </c>
      <c r="H969" s="92" t="s">
        <v>108</v>
      </c>
      <c r="I969" s="93" t="s">
        <v>9741</v>
      </c>
      <c r="J969" s="93" t="s">
        <v>40</v>
      </c>
      <c r="K969" s="93" t="s">
        <v>5652</v>
      </c>
      <c r="L969" s="93" t="s">
        <v>4898</v>
      </c>
      <c r="M969" s="93" t="s">
        <v>348</v>
      </c>
      <c r="N969" s="93" t="s">
        <v>3196</v>
      </c>
      <c r="O969" s="92" t="s">
        <v>3197</v>
      </c>
      <c r="P969" s="92" t="s">
        <v>40</v>
      </c>
      <c r="Q969" s="92">
        <v>-1</v>
      </c>
      <c r="R969" s="92" t="s">
        <v>40</v>
      </c>
      <c r="S969" s="92" t="s">
        <v>40</v>
      </c>
      <c r="T969" s="92" t="s">
        <v>40</v>
      </c>
      <c r="U969" s="94">
        <v>0.21099999999999999</v>
      </c>
      <c r="V969" s="19">
        <v>826</v>
      </c>
      <c r="W969" s="19">
        <v>3439</v>
      </c>
      <c r="X969" s="94">
        <v>0.24</v>
      </c>
      <c r="Y969" s="94">
        <v>0.218</v>
      </c>
      <c r="Z969" s="19">
        <v>586</v>
      </c>
      <c r="AA969" s="19">
        <v>2606</v>
      </c>
      <c r="AB969" s="94">
        <v>0.22500000000000001</v>
      </c>
      <c r="AC969" s="19">
        <v>-1.174499</v>
      </c>
      <c r="AD969" s="19">
        <v>7.0000000000000001E-3</v>
      </c>
      <c r="AE969" s="279"/>
    </row>
    <row r="970" spans="1:31" x14ac:dyDescent="0.2">
      <c r="A970" s="8" t="s">
        <v>782</v>
      </c>
      <c r="B970" s="92">
        <v>5</v>
      </c>
      <c r="C970" s="92">
        <v>70282612</v>
      </c>
      <c r="D970" s="92">
        <v>70282612</v>
      </c>
      <c r="E970" s="92" t="s">
        <v>121</v>
      </c>
      <c r="F970" s="92" t="s">
        <v>3101</v>
      </c>
      <c r="G970" s="92" t="s">
        <v>3102</v>
      </c>
      <c r="H970" s="92" t="s">
        <v>108</v>
      </c>
      <c r="I970" s="93" t="s">
        <v>9741</v>
      </c>
      <c r="J970" s="93" t="s">
        <v>40</v>
      </c>
      <c r="K970" s="93" t="s">
        <v>3292</v>
      </c>
      <c r="L970" s="93" t="s">
        <v>3355</v>
      </c>
      <c r="M970" s="93" t="s">
        <v>436</v>
      </c>
      <c r="N970" s="93" t="s">
        <v>3107</v>
      </c>
      <c r="O970" s="92" t="s">
        <v>3719</v>
      </c>
      <c r="P970" s="92" t="s">
        <v>40</v>
      </c>
      <c r="Q970" s="92">
        <v>-1</v>
      </c>
      <c r="R970" s="92" t="s">
        <v>40</v>
      </c>
      <c r="S970" s="92" t="s">
        <v>40</v>
      </c>
      <c r="T970" s="92" t="s">
        <v>40</v>
      </c>
      <c r="U970" s="94">
        <v>0.151</v>
      </c>
      <c r="V970" s="19">
        <v>1</v>
      </c>
      <c r="W970" s="19">
        <v>3439</v>
      </c>
      <c r="X970" s="94">
        <v>0</v>
      </c>
      <c r="Y970" s="94">
        <v>0.20799999999999999</v>
      </c>
      <c r="Z970" s="19">
        <v>1</v>
      </c>
      <c r="AA970" s="19">
        <v>2606</v>
      </c>
      <c r="AB970" s="94">
        <v>0</v>
      </c>
      <c r="AC970" s="19">
        <v>0.12145599999999999</v>
      </c>
      <c r="AD970" s="19">
        <v>3.8380000000000001</v>
      </c>
      <c r="AE970" s="279"/>
    </row>
    <row r="971" spans="1:31" x14ac:dyDescent="0.2">
      <c r="A971" s="8" t="s">
        <v>782</v>
      </c>
      <c r="B971" s="92">
        <v>5</v>
      </c>
      <c r="C971" s="92">
        <v>70282617</v>
      </c>
      <c r="D971" s="92">
        <v>70282617</v>
      </c>
      <c r="E971" s="92" t="s">
        <v>130</v>
      </c>
      <c r="F971" s="92" t="s">
        <v>3108</v>
      </c>
      <c r="G971" s="92" t="s">
        <v>3109</v>
      </c>
      <c r="H971" s="92" t="s">
        <v>108</v>
      </c>
      <c r="I971" s="93" t="s">
        <v>9741</v>
      </c>
      <c r="J971" s="93" t="s">
        <v>40</v>
      </c>
      <c r="K971" s="93" t="s">
        <v>9743</v>
      </c>
      <c r="L971" s="93" t="s">
        <v>4195</v>
      </c>
      <c r="M971" s="93" t="s">
        <v>4473</v>
      </c>
      <c r="N971" s="93" t="s">
        <v>3141</v>
      </c>
      <c r="O971" s="92" t="s">
        <v>3142</v>
      </c>
      <c r="P971" s="92" t="s">
        <v>40</v>
      </c>
      <c r="Q971" s="92">
        <v>-1</v>
      </c>
      <c r="R971" s="92" t="s">
        <v>40</v>
      </c>
      <c r="S971" s="92" t="s">
        <v>40</v>
      </c>
      <c r="T971" s="92" t="s">
        <v>40</v>
      </c>
      <c r="U971" s="94">
        <v>0</v>
      </c>
      <c r="V971" s="19">
        <v>0</v>
      </c>
      <c r="W971" s="19">
        <v>3439</v>
      </c>
      <c r="X971" s="94">
        <v>0</v>
      </c>
      <c r="Y971" s="94">
        <v>0.20599999999999999</v>
      </c>
      <c r="Z971" s="19">
        <v>1</v>
      </c>
      <c r="AA971" s="19">
        <v>2606</v>
      </c>
      <c r="AB971" s="94">
        <v>0</v>
      </c>
      <c r="AC971" s="19">
        <v>1.9927859999999999</v>
      </c>
      <c r="AD971" s="19">
        <v>16.170000000000002</v>
      </c>
      <c r="AE971" s="279"/>
    </row>
    <row r="972" spans="1:31" x14ac:dyDescent="0.2">
      <c r="A972" s="8" t="s">
        <v>782</v>
      </c>
      <c r="B972" s="92">
        <v>5</v>
      </c>
      <c r="C972" s="92">
        <v>70283620</v>
      </c>
      <c r="D972" s="92">
        <v>70283620</v>
      </c>
      <c r="E972" s="92" t="s">
        <v>130</v>
      </c>
      <c r="F972" s="92" t="s">
        <v>3101</v>
      </c>
      <c r="G972" s="92" t="s">
        <v>3102</v>
      </c>
      <c r="H972" s="92" t="s">
        <v>108</v>
      </c>
      <c r="I972" s="93" t="s">
        <v>9744</v>
      </c>
      <c r="J972" s="93" t="s">
        <v>40</v>
      </c>
      <c r="K972" s="93" t="s">
        <v>5620</v>
      </c>
      <c r="L972" s="93" t="s">
        <v>5829</v>
      </c>
      <c r="M972" s="93" t="s">
        <v>4021</v>
      </c>
      <c r="N972" s="93" t="s">
        <v>3126</v>
      </c>
      <c r="O972" s="92" t="s">
        <v>3419</v>
      </c>
      <c r="P972" s="92" t="s">
        <v>40</v>
      </c>
      <c r="Q972" s="92">
        <v>-1</v>
      </c>
      <c r="R972" s="92">
        <v>5.6694371180000003</v>
      </c>
      <c r="S972" s="92">
        <v>0</v>
      </c>
      <c r="T972" s="92">
        <v>5.6694371180000003</v>
      </c>
      <c r="U972" s="94">
        <v>0.219</v>
      </c>
      <c r="V972" s="19">
        <v>2</v>
      </c>
      <c r="W972" s="19">
        <v>3430</v>
      </c>
      <c r="X972" s="94">
        <v>1E-3</v>
      </c>
      <c r="Y972" s="94">
        <v>0.17599999999999999</v>
      </c>
      <c r="Z972" s="19">
        <v>2</v>
      </c>
      <c r="AA972" s="19">
        <v>2604</v>
      </c>
      <c r="AB972" s="94">
        <v>1E-3</v>
      </c>
      <c r="AC972" s="19">
        <v>-8.6356000000000002E-2</v>
      </c>
      <c r="AD972" s="19">
        <v>1.8340000000000001</v>
      </c>
      <c r="AE972" s="279"/>
    </row>
    <row r="973" spans="1:31" x14ac:dyDescent="0.2">
      <c r="A973" s="8" t="s">
        <v>782</v>
      </c>
      <c r="B973" s="92">
        <v>5</v>
      </c>
      <c r="C973" s="92">
        <v>70283634</v>
      </c>
      <c r="D973" s="92">
        <v>70283634</v>
      </c>
      <c r="E973" s="92" t="s">
        <v>130</v>
      </c>
      <c r="F973" s="92" t="s">
        <v>3108</v>
      </c>
      <c r="G973" s="92" t="s">
        <v>3109</v>
      </c>
      <c r="H973" s="92" t="s">
        <v>108</v>
      </c>
      <c r="I973" s="93" t="s">
        <v>9744</v>
      </c>
      <c r="J973" s="93" t="s">
        <v>40</v>
      </c>
      <c r="K973" s="93" t="s">
        <v>9745</v>
      </c>
      <c r="L973" s="93" t="s">
        <v>5160</v>
      </c>
      <c r="M973" s="93" t="s">
        <v>5140</v>
      </c>
      <c r="N973" s="93" t="s">
        <v>3843</v>
      </c>
      <c r="O973" s="92" t="s">
        <v>3844</v>
      </c>
      <c r="P973" s="92" t="s">
        <v>40</v>
      </c>
      <c r="Q973" s="92">
        <v>-1</v>
      </c>
      <c r="R973" s="92" t="s">
        <v>40</v>
      </c>
      <c r="S973" s="92" t="s">
        <v>40</v>
      </c>
      <c r="T973" s="92" t="s">
        <v>40</v>
      </c>
      <c r="U973" s="94">
        <v>0.16900000000000001</v>
      </c>
      <c r="V973" s="19">
        <v>1</v>
      </c>
      <c r="W973" s="19">
        <v>3430</v>
      </c>
      <c r="X973" s="94">
        <v>0</v>
      </c>
      <c r="Y973" s="94">
        <v>0</v>
      </c>
      <c r="Z973" s="19">
        <v>0</v>
      </c>
      <c r="AA973" s="19">
        <v>2604</v>
      </c>
      <c r="AB973" s="94">
        <v>0</v>
      </c>
      <c r="AC973" s="19">
        <v>-1.3367830000000001</v>
      </c>
      <c r="AD973" s="19">
        <v>4.0000000000000001E-3</v>
      </c>
      <c r="AE973" s="279"/>
    </row>
    <row r="974" spans="1:31" x14ac:dyDescent="0.2">
      <c r="A974" s="8" t="s">
        <v>782</v>
      </c>
      <c r="B974" s="92">
        <v>5</v>
      </c>
      <c r="C974" s="92">
        <v>70283637</v>
      </c>
      <c r="D974" s="92">
        <v>70283637</v>
      </c>
      <c r="E974" s="92" t="s">
        <v>130</v>
      </c>
      <c r="F974" s="92" t="s">
        <v>3108</v>
      </c>
      <c r="G974" s="92" t="s">
        <v>3109</v>
      </c>
      <c r="H974" s="92" t="s">
        <v>108</v>
      </c>
      <c r="I974" s="93" t="s">
        <v>9744</v>
      </c>
      <c r="J974" s="93" t="s">
        <v>40</v>
      </c>
      <c r="K974" s="93" t="s">
        <v>9115</v>
      </c>
      <c r="L974" s="93" t="s">
        <v>4206</v>
      </c>
      <c r="M974" s="93" t="s">
        <v>4207</v>
      </c>
      <c r="N974" s="93" t="s">
        <v>3141</v>
      </c>
      <c r="O974" s="92" t="s">
        <v>3142</v>
      </c>
      <c r="P974" s="92" t="s">
        <v>40</v>
      </c>
      <c r="Q974" s="92">
        <v>-1</v>
      </c>
      <c r="R974" s="92" t="s">
        <v>40</v>
      </c>
      <c r="S974" s="92" t="s">
        <v>40</v>
      </c>
      <c r="T974" s="92" t="s">
        <v>40</v>
      </c>
      <c r="U974" s="94">
        <v>0.17</v>
      </c>
      <c r="V974" s="19">
        <v>8</v>
      </c>
      <c r="W974" s="19">
        <v>3430</v>
      </c>
      <c r="X974" s="94">
        <v>2E-3</v>
      </c>
      <c r="Y974" s="94">
        <v>0.191</v>
      </c>
      <c r="Z974" s="19">
        <v>4</v>
      </c>
      <c r="AA974" s="19">
        <v>2604</v>
      </c>
      <c r="AB974" s="94">
        <v>2E-3</v>
      </c>
      <c r="AC974" s="19">
        <v>1.1345700000000001</v>
      </c>
      <c r="AD974" s="19">
        <v>11.4</v>
      </c>
      <c r="AE974" s="279"/>
    </row>
    <row r="975" spans="1:31" x14ac:dyDescent="0.2">
      <c r="A975" s="8" t="s">
        <v>782</v>
      </c>
      <c r="B975" s="92">
        <v>5</v>
      </c>
      <c r="C975" s="92">
        <v>70283643</v>
      </c>
      <c r="D975" s="92">
        <v>70283643</v>
      </c>
      <c r="E975" s="92" t="s">
        <v>121</v>
      </c>
      <c r="F975" s="92" t="s">
        <v>3108</v>
      </c>
      <c r="G975" s="92" t="s">
        <v>3109</v>
      </c>
      <c r="H975" s="92" t="s">
        <v>108</v>
      </c>
      <c r="I975" s="93" t="s">
        <v>9744</v>
      </c>
      <c r="J975" s="93" t="s">
        <v>40</v>
      </c>
      <c r="K975" s="93" t="s">
        <v>3297</v>
      </c>
      <c r="L975" s="93" t="s">
        <v>5155</v>
      </c>
      <c r="M975" s="93" t="s">
        <v>5156</v>
      </c>
      <c r="N975" s="93" t="s">
        <v>3144</v>
      </c>
      <c r="O975" s="92" t="s">
        <v>4644</v>
      </c>
      <c r="P975" s="92" t="s">
        <v>40</v>
      </c>
      <c r="Q975" s="92">
        <v>-1</v>
      </c>
      <c r="R975" s="92" t="s">
        <v>40</v>
      </c>
      <c r="S975" s="92" t="s">
        <v>40</v>
      </c>
      <c r="T975" s="92" t="s">
        <v>40</v>
      </c>
      <c r="U975" s="94">
        <v>0.182</v>
      </c>
      <c r="V975" s="19">
        <v>3</v>
      </c>
      <c r="W975" s="19">
        <v>3430</v>
      </c>
      <c r="X975" s="94">
        <v>1E-3</v>
      </c>
      <c r="Y975" s="94">
        <v>0</v>
      </c>
      <c r="Z975" s="19">
        <v>0</v>
      </c>
      <c r="AA975" s="19">
        <v>2604</v>
      </c>
      <c r="AB975" s="94">
        <v>0</v>
      </c>
      <c r="AC975" s="19">
        <v>1.3240050000000001</v>
      </c>
      <c r="AD975" s="19">
        <v>12.39</v>
      </c>
      <c r="AE975" s="279"/>
    </row>
    <row r="976" spans="1:31" x14ac:dyDescent="0.2">
      <c r="A976" s="8" t="s">
        <v>782</v>
      </c>
      <c r="B976" s="92">
        <v>5</v>
      </c>
      <c r="C976" s="92">
        <v>70283659</v>
      </c>
      <c r="D976" s="92">
        <v>70283659</v>
      </c>
      <c r="E976" s="92" t="s">
        <v>127</v>
      </c>
      <c r="F976" s="92" t="s">
        <v>3101</v>
      </c>
      <c r="G976" s="92" t="s">
        <v>3102</v>
      </c>
      <c r="H976" s="92" t="s">
        <v>108</v>
      </c>
      <c r="I976" s="93" t="s">
        <v>9744</v>
      </c>
      <c r="J976" s="93" t="s">
        <v>40</v>
      </c>
      <c r="K976" s="93" t="s">
        <v>5877</v>
      </c>
      <c r="L976" s="93" t="s">
        <v>4355</v>
      </c>
      <c r="M976" s="93" t="s">
        <v>4197</v>
      </c>
      <c r="N976" s="93" t="s">
        <v>130</v>
      </c>
      <c r="O976" s="92" t="s">
        <v>3226</v>
      </c>
      <c r="P976" s="92" t="s">
        <v>40</v>
      </c>
      <c r="Q976" s="92">
        <v>-1</v>
      </c>
      <c r="R976" s="92" t="s">
        <v>40</v>
      </c>
      <c r="S976" s="92" t="s">
        <v>40</v>
      </c>
      <c r="T976" s="92" t="s">
        <v>40</v>
      </c>
      <c r="U976" s="94">
        <v>0.3</v>
      </c>
      <c r="V976" s="19">
        <v>3</v>
      </c>
      <c r="W976" s="19">
        <v>3434</v>
      </c>
      <c r="X976" s="94">
        <v>1E-3</v>
      </c>
      <c r="Y976" s="94">
        <v>0.252</v>
      </c>
      <c r="Z976" s="19">
        <v>5</v>
      </c>
      <c r="AA976" s="19">
        <v>2606</v>
      </c>
      <c r="AB976" s="94">
        <v>2E-3</v>
      </c>
      <c r="AC976" s="19">
        <v>-0.13391600000000001</v>
      </c>
      <c r="AD976" s="19">
        <v>1.4910000000000001</v>
      </c>
      <c r="AE976" s="279"/>
    </row>
    <row r="977" spans="1:31" x14ac:dyDescent="0.2">
      <c r="A977" s="8" t="s">
        <v>782</v>
      </c>
      <c r="B977" s="92">
        <v>5</v>
      </c>
      <c r="C977" s="92">
        <v>70283668</v>
      </c>
      <c r="D977" s="92">
        <v>70283668</v>
      </c>
      <c r="E977" s="92" t="s">
        <v>130</v>
      </c>
      <c r="F977" s="92" t="s">
        <v>3101</v>
      </c>
      <c r="G977" s="92" t="s">
        <v>3102</v>
      </c>
      <c r="H977" s="92" t="s">
        <v>108</v>
      </c>
      <c r="I977" s="93" t="s">
        <v>9744</v>
      </c>
      <c r="J977" s="93" t="s">
        <v>40</v>
      </c>
      <c r="K977" s="93" t="s">
        <v>9400</v>
      </c>
      <c r="L977" s="93" t="s">
        <v>4345</v>
      </c>
      <c r="M977" s="93" t="s">
        <v>4191</v>
      </c>
      <c r="N977" s="93" t="s">
        <v>121</v>
      </c>
      <c r="O977" s="92" t="s">
        <v>3104</v>
      </c>
      <c r="P977" s="92" t="s">
        <v>40</v>
      </c>
      <c r="Q977" s="92">
        <v>-1</v>
      </c>
      <c r="R977" s="92" t="s">
        <v>40</v>
      </c>
      <c r="S977" s="92" t="s">
        <v>40</v>
      </c>
      <c r="T977" s="92" t="s">
        <v>40</v>
      </c>
      <c r="U977" s="94">
        <v>0.17399999999999999</v>
      </c>
      <c r="V977" s="19">
        <v>4</v>
      </c>
      <c r="W977" s="19">
        <v>3434</v>
      </c>
      <c r="X977" s="94">
        <v>1E-3</v>
      </c>
      <c r="Y977" s="94">
        <v>0.157</v>
      </c>
      <c r="Z977" s="19">
        <v>3</v>
      </c>
      <c r="AA977" s="19">
        <v>2606</v>
      </c>
      <c r="AB977" s="94">
        <v>1E-3</v>
      </c>
      <c r="AC977" s="19">
        <v>1.3087279999999999</v>
      </c>
      <c r="AD977" s="19">
        <v>12.31</v>
      </c>
      <c r="AE977" s="279"/>
    </row>
    <row r="978" spans="1:31" x14ac:dyDescent="0.2">
      <c r="A978" s="8" t="s">
        <v>782</v>
      </c>
      <c r="B978" s="92">
        <v>5</v>
      </c>
      <c r="C978" s="92">
        <v>70283669</v>
      </c>
      <c r="D978" s="92">
        <v>70283669</v>
      </c>
      <c r="E978" s="92" t="s">
        <v>121</v>
      </c>
      <c r="F978" s="92" t="s">
        <v>3108</v>
      </c>
      <c r="G978" s="92" t="s">
        <v>3109</v>
      </c>
      <c r="H978" s="92" t="s">
        <v>108</v>
      </c>
      <c r="I978" s="93" t="s">
        <v>9744</v>
      </c>
      <c r="J978" s="93" t="s">
        <v>40</v>
      </c>
      <c r="K978" s="93" t="s">
        <v>4753</v>
      </c>
      <c r="L978" s="93" t="s">
        <v>4190</v>
      </c>
      <c r="M978" s="93" t="s">
        <v>4191</v>
      </c>
      <c r="N978" s="93" t="s">
        <v>3128</v>
      </c>
      <c r="O978" s="92" t="s">
        <v>3129</v>
      </c>
      <c r="P978" s="92" t="s">
        <v>40</v>
      </c>
      <c r="Q978" s="92">
        <v>-1</v>
      </c>
      <c r="R978" s="92" t="s">
        <v>40</v>
      </c>
      <c r="S978" s="92" t="s">
        <v>40</v>
      </c>
      <c r="T978" s="92" t="s">
        <v>40</v>
      </c>
      <c r="U978" s="94">
        <v>0</v>
      </c>
      <c r="V978" s="19">
        <v>0</v>
      </c>
      <c r="W978" s="19">
        <v>3434</v>
      </c>
      <c r="X978" s="94">
        <v>0</v>
      </c>
      <c r="Y978" s="94">
        <v>0.183</v>
      </c>
      <c r="Z978" s="19">
        <v>1</v>
      </c>
      <c r="AA978" s="19">
        <v>2606</v>
      </c>
      <c r="AB978" s="94">
        <v>0</v>
      </c>
      <c r="AC978" s="19">
        <v>0.43143999999999999</v>
      </c>
      <c r="AD978" s="19">
        <v>6.883</v>
      </c>
      <c r="AE978" s="279"/>
    </row>
    <row r="979" spans="1:31" x14ac:dyDescent="0.2">
      <c r="A979" s="8" t="s">
        <v>782</v>
      </c>
      <c r="B979" s="92">
        <v>5</v>
      </c>
      <c r="C979" s="92">
        <v>70283671</v>
      </c>
      <c r="D979" s="92">
        <v>70283671</v>
      </c>
      <c r="E979" s="92" t="s">
        <v>127</v>
      </c>
      <c r="F979" s="92" t="s">
        <v>3101</v>
      </c>
      <c r="G979" s="92" t="s">
        <v>3102</v>
      </c>
      <c r="H979" s="92" t="s">
        <v>108</v>
      </c>
      <c r="I979" s="93" t="s">
        <v>9744</v>
      </c>
      <c r="J979" s="93" t="s">
        <v>40</v>
      </c>
      <c r="K979" s="93" t="s">
        <v>9746</v>
      </c>
      <c r="L979" s="93" t="s">
        <v>4687</v>
      </c>
      <c r="M979" s="93" t="s">
        <v>4551</v>
      </c>
      <c r="N979" s="93" t="s">
        <v>3107</v>
      </c>
      <c r="O979" s="92" t="s">
        <v>3718</v>
      </c>
      <c r="P979" s="92" t="s">
        <v>40</v>
      </c>
      <c r="Q979" s="92">
        <v>-1</v>
      </c>
      <c r="R979" s="92" t="s">
        <v>40</v>
      </c>
      <c r="S979" s="92" t="s">
        <v>40</v>
      </c>
      <c r="T979" s="92" t="s">
        <v>40</v>
      </c>
      <c r="U979" s="94">
        <v>0.224</v>
      </c>
      <c r="V979" s="19">
        <v>1</v>
      </c>
      <c r="W979" s="19">
        <v>3434</v>
      </c>
      <c r="X979" s="94">
        <v>0</v>
      </c>
      <c r="Y979" s="94">
        <v>0</v>
      </c>
      <c r="Z979" s="19">
        <v>0</v>
      </c>
      <c r="AA979" s="19">
        <v>2606</v>
      </c>
      <c r="AB979" s="94">
        <v>0</v>
      </c>
      <c r="AC979" s="19">
        <v>-8.5902000000000006E-2</v>
      </c>
      <c r="AD979" s="19">
        <v>1.837</v>
      </c>
      <c r="AE979" s="279"/>
    </row>
    <row r="980" spans="1:31" x14ac:dyDescent="0.2">
      <c r="A980" s="8" t="s">
        <v>782</v>
      </c>
      <c r="B980" s="92">
        <v>5</v>
      </c>
      <c r="C980" s="92">
        <v>70294637</v>
      </c>
      <c r="D980" s="92">
        <v>70294637</v>
      </c>
      <c r="E980" s="92" t="s">
        <v>121</v>
      </c>
      <c r="F980" s="92" t="s">
        <v>3101</v>
      </c>
      <c r="G980" s="92" t="s">
        <v>3102</v>
      </c>
      <c r="H980" s="92" t="s">
        <v>108</v>
      </c>
      <c r="I980" s="93" t="s">
        <v>9747</v>
      </c>
      <c r="J980" s="93" t="s">
        <v>40</v>
      </c>
      <c r="K980" s="93" t="s">
        <v>5949</v>
      </c>
      <c r="L980" s="93" t="s">
        <v>5709</v>
      </c>
      <c r="M980" s="93" t="s">
        <v>3620</v>
      </c>
      <c r="N980" s="93" t="s">
        <v>3136</v>
      </c>
      <c r="O980" s="92" t="s">
        <v>3872</v>
      </c>
      <c r="P980" s="92" t="s">
        <v>40</v>
      </c>
      <c r="Q980" s="92">
        <v>-1</v>
      </c>
      <c r="R980" s="92" t="s">
        <v>40</v>
      </c>
      <c r="S980" s="92" t="s">
        <v>40</v>
      </c>
      <c r="T980" s="92" t="s">
        <v>40</v>
      </c>
      <c r="U980" s="94">
        <v>0.127</v>
      </c>
      <c r="V980" s="19">
        <v>6</v>
      </c>
      <c r="W980" s="19">
        <v>3438</v>
      </c>
      <c r="X980" s="94">
        <v>2E-3</v>
      </c>
      <c r="Y980" s="94">
        <v>0.107</v>
      </c>
      <c r="Z980" s="19">
        <v>9</v>
      </c>
      <c r="AA980" s="19">
        <v>2605</v>
      </c>
      <c r="AB980" s="94">
        <v>3.0000000000000001E-3</v>
      </c>
      <c r="AC980" s="19">
        <v>0.95060699999999998</v>
      </c>
      <c r="AD980" s="19">
        <v>10.38</v>
      </c>
      <c r="AE980" s="279"/>
    </row>
    <row r="981" spans="1:31" x14ac:dyDescent="0.2">
      <c r="A981" s="8" t="s">
        <v>782</v>
      </c>
      <c r="B981" s="92">
        <v>5</v>
      </c>
      <c r="C981" s="92">
        <v>70297606</v>
      </c>
      <c r="D981" s="92">
        <v>70297606</v>
      </c>
      <c r="E981" s="92" t="s">
        <v>121</v>
      </c>
      <c r="F981" s="92" t="s">
        <v>3108</v>
      </c>
      <c r="G981" s="92" t="s">
        <v>3109</v>
      </c>
      <c r="H981" s="92" t="s">
        <v>108</v>
      </c>
      <c r="I981" s="93" t="s">
        <v>469</v>
      </c>
      <c r="J981" s="93" t="s">
        <v>40</v>
      </c>
      <c r="K981" s="93" t="s">
        <v>3476</v>
      </c>
      <c r="L981" s="93" t="s">
        <v>4528</v>
      </c>
      <c r="M981" s="93" t="s">
        <v>3692</v>
      </c>
      <c r="N981" s="93" t="s">
        <v>3177</v>
      </c>
      <c r="O981" s="92" t="s">
        <v>3178</v>
      </c>
      <c r="P981" s="92" t="s">
        <v>40</v>
      </c>
      <c r="Q981" s="92">
        <v>-1</v>
      </c>
      <c r="R981" s="92" t="s">
        <v>40</v>
      </c>
      <c r="S981" s="92" t="s">
        <v>40</v>
      </c>
      <c r="T981" s="92" t="s">
        <v>40</v>
      </c>
      <c r="U981" s="94">
        <v>0.13</v>
      </c>
      <c r="V981" s="19">
        <v>9</v>
      </c>
      <c r="W981" s="19">
        <v>3434</v>
      </c>
      <c r="X981" s="94">
        <v>3.0000000000000001E-3</v>
      </c>
      <c r="Y981" s="94">
        <v>0.13800000000000001</v>
      </c>
      <c r="Z981" s="19">
        <v>4</v>
      </c>
      <c r="AA981" s="19">
        <v>2605</v>
      </c>
      <c r="AB981" s="94">
        <v>2E-3</v>
      </c>
      <c r="AC981" s="19">
        <v>4.032368</v>
      </c>
      <c r="AD981" s="19">
        <v>23.7</v>
      </c>
      <c r="AE981" s="279"/>
    </row>
    <row r="982" spans="1:31" x14ac:dyDescent="0.2">
      <c r="A982" s="8" t="s">
        <v>782</v>
      </c>
      <c r="B982" s="92">
        <v>5</v>
      </c>
      <c r="C982" s="92">
        <v>70297953</v>
      </c>
      <c r="D982" s="92">
        <v>70297953</v>
      </c>
      <c r="E982" s="92" t="s">
        <v>127</v>
      </c>
      <c r="F982" s="92" t="s">
        <v>3101</v>
      </c>
      <c r="G982" s="92" t="s">
        <v>3102</v>
      </c>
      <c r="H982" s="92" t="s">
        <v>108</v>
      </c>
      <c r="I982" s="93" t="s">
        <v>9748</v>
      </c>
      <c r="J982" s="93" t="s">
        <v>40</v>
      </c>
      <c r="K982" s="93" t="s">
        <v>5701</v>
      </c>
      <c r="L982" s="93" t="s">
        <v>3504</v>
      </c>
      <c r="M982" s="93" t="s">
        <v>3505</v>
      </c>
      <c r="N982" s="93" t="s">
        <v>3196</v>
      </c>
      <c r="O982" s="92" t="s">
        <v>3197</v>
      </c>
      <c r="P982" s="92" t="s">
        <v>40</v>
      </c>
      <c r="Q982" s="92">
        <v>-1</v>
      </c>
      <c r="R982" s="92" t="s">
        <v>40</v>
      </c>
      <c r="S982" s="92" t="s">
        <v>40</v>
      </c>
      <c r="T982" s="92" t="s">
        <v>40</v>
      </c>
      <c r="U982" s="94">
        <v>0.16800000000000001</v>
      </c>
      <c r="V982" s="19">
        <v>1</v>
      </c>
      <c r="W982" s="19">
        <v>3428</v>
      </c>
      <c r="X982" s="94">
        <v>0</v>
      </c>
      <c r="Y982" s="94">
        <v>0</v>
      </c>
      <c r="Z982" s="19">
        <v>0</v>
      </c>
      <c r="AA982" s="19">
        <v>2604</v>
      </c>
      <c r="AB982" s="94">
        <v>0</v>
      </c>
      <c r="AC982" s="19">
        <v>0.12718199999999999</v>
      </c>
      <c r="AD982" s="19">
        <v>3.9</v>
      </c>
      <c r="AE982" s="279"/>
    </row>
    <row r="983" spans="1:31" x14ac:dyDescent="0.2">
      <c r="A983" s="8" t="s">
        <v>782</v>
      </c>
      <c r="B983" s="92">
        <v>5</v>
      </c>
      <c r="C983" s="92">
        <v>70299639</v>
      </c>
      <c r="D983" s="92">
        <v>70299639</v>
      </c>
      <c r="E983" s="92" t="s">
        <v>130</v>
      </c>
      <c r="F983" s="92" t="s">
        <v>3101</v>
      </c>
      <c r="G983" s="92" t="s">
        <v>3102</v>
      </c>
      <c r="H983" s="92" t="s">
        <v>108</v>
      </c>
      <c r="I983" s="93" t="s">
        <v>9749</v>
      </c>
      <c r="J983" s="93" t="s">
        <v>40</v>
      </c>
      <c r="K983" s="93" t="s">
        <v>5037</v>
      </c>
      <c r="L983" s="93" t="s">
        <v>4618</v>
      </c>
      <c r="M983" s="93" t="s">
        <v>4610</v>
      </c>
      <c r="N983" s="93" t="s">
        <v>3210</v>
      </c>
      <c r="O983" s="92" t="s">
        <v>3211</v>
      </c>
      <c r="P983" s="92" t="s">
        <v>40</v>
      </c>
      <c r="Q983" s="92">
        <v>-1</v>
      </c>
      <c r="R983" s="92" t="s">
        <v>40</v>
      </c>
      <c r="S983" s="92" t="s">
        <v>40</v>
      </c>
      <c r="T983" s="92" t="s">
        <v>40</v>
      </c>
      <c r="U983" s="94">
        <v>0.127</v>
      </c>
      <c r="V983" s="19">
        <v>2</v>
      </c>
      <c r="W983" s="19">
        <v>3437</v>
      </c>
      <c r="X983" s="94">
        <v>1E-3</v>
      </c>
      <c r="Y983" s="94">
        <v>0.111</v>
      </c>
      <c r="Z983" s="19">
        <v>3</v>
      </c>
      <c r="AA983" s="19">
        <v>2609</v>
      </c>
      <c r="AB983" s="94">
        <v>1E-3</v>
      </c>
      <c r="AC983" s="19">
        <v>1.3206469999999999</v>
      </c>
      <c r="AD983" s="19">
        <v>12.38</v>
      </c>
      <c r="AE983" s="279"/>
    </row>
    <row r="984" spans="1:31" x14ac:dyDescent="0.2">
      <c r="A984" s="8" t="s">
        <v>782</v>
      </c>
      <c r="B984" s="92">
        <v>5</v>
      </c>
      <c r="C984" s="92">
        <v>70299670</v>
      </c>
      <c r="D984" s="92">
        <v>70299670</v>
      </c>
      <c r="E984" s="92" t="s">
        <v>130</v>
      </c>
      <c r="F984" s="92" t="s">
        <v>3108</v>
      </c>
      <c r="G984" s="92" t="s">
        <v>3109</v>
      </c>
      <c r="H984" s="92" t="s">
        <v>108</v>
      </c>
      <c r="I984" s="93" t="s">
        <v>9749</v>
      </c>
      <c r="J984" s="93" t="s">
        <v>40</v>
      </c>
      <c r="K984" s="93" t="s">
        <v>5032</v>
      </c>
      <c r="L984" s="93" t="s">
        <v>4614</v>
      </c>
      <c r="M984" s="93" t="s">
        <v>3524</v>
      </c>
      <c r="N984" s="93" t="s">
        <v>3112</v>
      </c>
      <c r="O984" s="92" t="s">
        <v>3140</v>
      </c>
      <c r="P984" s="92" t="s">
        <v>40</v>
      </c>
      <c r="Q984" s="92">
        <v>-1</v>
      </c>
      <c r="R984" s="92" t="s">
        <v>40</v>
      </c>
      <c r="S984" s="92" t="s">
        <v>40</v>
      </c>
      <c r="T984" s="92" t="s">
        <v>40</v>
      </c>
      <c r="U984" s="94">
        <v>0.12</v>
      </c>
      <c r="V984" s="19">
        <v>6</v>
      </c>
      <c r="W984" s="19">
        <v>3436</v>
      </c>
      <c r="X984" s="94">
        <v>2E-3</v>
      </c>
      <c r="Y984" s="94">
        <v>0.125</v>
      </c>
      <c r="Z984" s="19">
        <v>5</v>
      </c>
      <c r="AA984" s="19">
        <v>2609</v>
      </c>
      <c r="AB984" s="94">
        <v>2E-3</v>
      </c>
      <c r="AC984" s="19">
        <v>1.446547</v>
      </c>
      <c r="AD984" s="19">
        <v>13.03</v>
      </c>
      <c r="AE984" s="279"/>
    </row>
    <row r="985" spans="1:31" x14ac:dyDescent="0.2">
      <c r="A985" s="8" t="s">
        <v>782</v>
      </c>
      <c r="B985" s="92">
        <v>5</v>
      </c>
      <c r="C985" s="92">
        <v>70308223</v>
      </c>
      <c r="D985" s="92">
        <v>70308223</v>
      </c>
      <c r="E985" s="92" t="s">
        <v>121</v>
      </c>
      <c r="F985" s="92" t="s">
        <v>81</v>
      </c>
      <c r="G985" s="92" t="s">
        <v>3469</v>
      </c>
      <c r="H985" s="92" t="s">
        <v>108</v>
      </c>
      <c r="I985" s="93" t="s">
        <v>254</v>
      </c>
      <c r="J985" s="93" t="s">
        <v>40</v>
      </c>
      <c r="K985" s="93" t="s">
        <v>5087</v>
      </c>
      <c r="L985" s="93" t="s">
        <v>9512</v>
      </c>
      <c r="M985" s="93" t="s">
        <v>4075</v>
      </c>
      <c r="N985" s="93" t="s">
        <v>137</v>
      </c>
      <c r="O985" s="92" t="s">
        <v>139</v>
      </c>
      <c r="P985" s="92" t="s">
        <v>9750</v>
      </c>
      <c r="Q985" s="92">
        <v>-1</v>
      </c>
      <c r="R985" s="92" t="s">
        <v>40</v>
      </c>
      <c r="S985" s="92" t="s">
        <v>40</v>
      </c>
      <c r="T985" s="92" t="s">
        <v>40</v>
      </c>
      <c r="U985" s="94">
        <v>0.372</v>
      </c>
      <c r="V985" s="19">
        <v>1</v>
      </c>
      <c r="W985" s="19">
        <v>3420</v>
      </c>
      <c r="X985" s="94">
        <v>0</v>
      </c>
      <c r="Y985" s="94">
        <v>0.63600000000000001</v>
      </c>
      <c r="Z985" s="19">
        <v>2</v>
      </c>
      <c r="AA985" s="19">
        <v>2591</v>
      </c>
      <c r="AB985" s="94">
        <v>1E-3</v>
      </c>
      <c r="AC985" s="19">
        <v>7.1875939999999998</v>
      </c>
      <c r="AD985" s="19">
        <v>34</v>
      </c>
      <c r="AE985" s="279"/>
    </row>
    <row r="986" spans="1:31" x14ac:dyDescent="0.2">
      <c r="A986" s="8" t="s">
        <v>782</v>
      </c>
      <c r="B986" s="92">
        <v>5</v>
      </c>
      <c r="C986" s="92">
        <v>70308251</v>
      </c>
      <c r="D986" s="92">
        <v>70308251</v>
      </c>
      <c r="E986" s="92" t="s">
        <v>130</v>
      </c>
      <c r="F986" s="92" t="s">
        <v>3101</v>
      </c>
      <c r="G986" s="92" t="s">
        <v>3102</v>
      </c>
      <c r="H986" s="92" t="s">
        <v>108</v>
      </c>
      <c r="I986" s="93" t="s">
        <v>254</v>
      </c>
      <c r="J986" s="93" t="s">
        <v>40</v>
      </c>
      <c r="K986" s="93" t="s">
        <v>5177</v>
      </c>
      <c r="L986" s="93" t="s">
        <v>3637</v>
      </c>
      <c r="M986" s="93" t="s">
        <v>3918</v>
      </c>
      <c r="N986" s="93" t="s">
        <v>121</v>
      </c>
      <c r="O986" s="92" t="s">
        <v>3104</v>
      </c>
      <c r="P986" s="92" t="s">
        <v>9751</v>
      </c>
      <c r="Q986" s="92">
        <v>-1</v>
      </c>
      <c r="R986" s="92" t="s">
        <v>40</v>
      </c>
      <c r="S986" s="92" t="s">
        <v>40</v>
      </c>
      <c r="T986" s="92" t="s">
        <v>40</v>
      </c>
      <c r="U986" s="94">
        <v>0.498</v>
      </c>
      <c r="V986" s="19">
        <v>3196</v>
      </c>
      <c r="W986" s="19">
        <v>3426</v>
      </c>
      <c r="X986" s="94">
        <v>0.93300000000000005</v>
      </c>
      <c r="Y986" s="94">
        <v>0.49399999999999999</v>
      </c>
      <c r="Z986" s="19">
        <v>2406</v>
      </c>
      <c r="AA986" s="19">
        <v>2594</v>
      </c>
      <c r="AB986" s="94">
        <v>0.92800000000000005</v>
      </c>
      <c r="AC986" s="19">
        <v>1.7544869999999999</v>
      </c>
      <c r="AD986" s="19">
        <v>14.72</v>
      </c>
      <c r="AE986" s="279"/>
    </row>
    <row r="987" spans="1:31" x14ac:dyDescent="0.2">
      <c r="A987" s="8" t="s">
        <v>782</v>
      </c>
      <c r="B987" s="92">
        <v>5</v>
      </c>
      <c r="C987" s="92">
        <v>70308262</v>
      </c>
      <c r="D987" s="92">
        <v>70308262</v>
      </c>
      <c r="E987" s="92" t="s">
        <v>130</v>
      </c>
      <c r="F987" s="92" t="s">
        <v>3108</v>
      </c>
      <c r="G987" s="92" t="s">
        <v>3109</v>
      </c>
      <c r="H987" s="92" t="s">
        <v>108</v>
      </c>
      <c r="I987" s="93" t="s">
        <v>254</v>
      </c>
      <c r="J987" s="93" t="s">
        <v>40</v>
      </c>
      <c r="K987" s="93" t="s">
        <v>4535</v>
      </c>
      <c r="L987" s="93" t="s">
        <v>3453</v>
      </c>
      <c r="M987" s="93" t="s">
        <v>3674</v>
      </c>
      <c r="N987" s="93" t="s">
        <v>3147</v>
      </c>
      <c r="O987" s="92" t="s">
        <v>4321</v>
      </c>
      <c r="P987" s="92" t="s">
        <v>9752</v>
      </c>
      <c r="Q987" s="92">
        <v>-1</v>
      </c>
      <c r="R987" s="92" t="s">
        <v>40</v>
      </c>
      <c r="S987" s="92" t="s">
        <v>40</v>
      </c>
      <c r="T987" s="92" t="s">
        <v>40</v>
      </c>
      <c r="U987" s="94">
        <v>0.48</v>
      </c>
      <c r="V987" s="19">
        <v>154</v>
      </c>
      <c r="W987" s="19">
        <v>3426</v>
      </c>
      <c r="X987" s="94">
        <v>4.4999999999999998E-2</v>
      </c>
      <c r="Y987" s="94">
        <v>0.45800000000000002</v>
      </c>
      <c r="Z987" s="19">
        <v>121</v>
      </c>
      <c r="AA987" s="19">
        <v>2594</v>
      </c>
      <c r="AB987" s="94">
        <v>4.7E-2</v>
      </c>
      <c r="AC987" s="19">
        <v>1.357421</v>
      </c>
      <c r="AD987" s="19">
        <v>12.57</v>
      </c>
      <c r="AE987" s="279"/>
    </row>
    <row r="988" spans="1:31" x14ac:dyDescent="0.2">
      <c r="A988" s="8" t="s">
        <v>782</v>
      </c>
      <c r="B988" s="92">
        <v>5</v>
      </c>
      <c r="C988" s="92">
        <v>70308271</v>
      </c>
      <c r="D988" s="92">
        <v>70308271</v>
      </c>
      <c r="E988" s="92" t="s">
        <v>127</v>
      </c>
      <c r="F988" s="92" t="s">
        <v>3108</v>
      </c>
      <c r="G988" s="92" t="s">
        <v>3109</v>
      </c>
      <c r="H988" s="92" t="s">
        <v>108</v>
      </c>
      <c r="I988" s="93" t="s">
        <v>254</v>
      </c>
      <c r="J988" s="93" t="s">
        <v>40</v>
      </c>
      <c r="K988" s="93" t="s">
        <v>4130</v>
      </c>
      <c r="L988" s="93" t="s">
        <v>4765</v>
      </c>
      <c r="M988" s="93" t="s">
        <v>426</v>
      </c>
      <c r="N988" s="93" t="s">
        <v>4552</v>
      </c>
      <c r="O988" s="92" t="s">
        <v>5991</v>
      </c>
      <c r="P988" s="92" t="s">
        <v>9753</v>
      </c>
      <c r="Q988" s="92">
        <v>-1</v>
      </c>
      <c r="R988" s="92" t="s">
        <v>40</v>
      </c>
      <c r="S988" s="92" t="s">
        <v>40</v>
      </c>
      <c r="T988" s="92" t="s">
        <v>40</v>
      </c>
      <c r="U988" s="94">
        <v>0.38400000000000001</v>
      </c>
      <c r="V988" s="19">
        <v>1</v>
      </c>
      <c r="W988" s="19">
        <v>3424</v>
      </c>
      <c r="X988" s="94">
        <v>0</v>
      </c>
      <c r="Y988" s="94">
        <v>0</v>
      </c>
      <c r="Z988" s="19">
        <v>0</v>
      </c>
      <c r="AA988" s="19">
        <v>2590</v>
      </c>
      <c r="AB988" s="94">
        <v>0</v>
      </c>
      <c r="AC988" s="19">
        <v>0.56636600000000004</v>
      </c>
      <c r="AD988" s="19">
        <v>7.92</v>
      </c>
      <c r="AE988" s="279"/>
    </row>
    <row r="989" spans="1:31" x14ac:dyDescent="0.2">
      <c r="A989" s="8" t="s">
        <v>782</v>
      </c>
      <c r="B989" s="92">
        <v>5</v>
      </c>
      <c r="C989" s="92">
        <v>70308294</v>
      </c>
      <c r="D989" s="92">
        <v>70308294</v>
      </c>
      <c r="E989" s="92" t="s">
        <v>130</v>
      </c>
      <c r="F989" s="92" t="s">
        <v>3108</v>
      </c>
      <c r="G989" s="92" t="s">
        <v>3109</v>
      </c>
      <c r="H989" s="92" t="s">
        <v>108</v>
      </c>
      <c r="I989" s="93" t="s">
        <v>254</v>
      </c>
      <c r="J989" s="93" t="s">
        <v>40</v>
      </c>
      <c r="K989" s="93" t="s">
        <v>9754</v>
      </c>
      <c r="L989" s="93" t="s">
        <v>5772</v>
      </c>
      <c r="M989" s="93" t="s">
        <v>3961</v>
      </c>
      <c r="N989" s="93" t="s">
        <v>4332</v>
      </c>
      <c r="O989" s="92" t="s">
        <v>4673</v>
      </c>
      <c r="P989" s="92" t="s">
        <v>40</v>
      </c>
      <c r="Q989" s="92">
        <v>-1</v>
      </c>
      <c r="R989" s="92" t="s">
        <v>40</v>
      </c>
      <c r="S989" s="92" t="s">
        <v>40</v>
      </c>
      <c r="T989" s="92" t="s">
        <v>40</v>
      </c>
      <c r="U989" s="94">
        <v>0.49399999999999999</v>
      </c>
      <c r="V989" s="19">
        <v>1</v>
      </c>
      <c r="W989" s="19">
        <v>3424</v>
      </c>
      <c r="X989" s="94">
        <v>0</v>
      </c>
      <c r="Y989" s="94">
        <v>0.41499999999999998</v>
      </c>
      <c r="Z989" s="19">
        <v>2</v>
      </c>
      <c r="AA989" s="19">
        <v>2590</v>
      </c>
      <c r="AB989" s="94">
        <v>1E-3</v>
      </c>
      <c r="AC989" s="19">
        <v>0.54289900000000002</v>
      </c>
      <c r="AD989" s="19">
        <v>7.7510000000000003</v>
      </c>
      <c r="AE989" s="279"/>
    </row>
    <row r="990" spans="1:31" x14ac:dyDescent="0.2">
      <c r="A990" s="8" t="s">
        <v>782</v>
      </c>
      <c r="B990" s="92">
        <v>5</v>
      </c>
      <c r="C990" s="92">
        <v>70308402</v>
      </c>
      <c r="D990" s="92">
        <v>70308402</v>
      </c>
      <c r="E990" s="92" t="s">
        <v>127</v>
      </c>
      <c r="F990" s="92" t="s">
        <v>3108</v>
      </c>
      <c r="G990" s="92" t="s">
        <v>3109</v>
      </c>
      <c r="H990" s="92" t="s">
        <v>108</v>
      </c>
      <c r="I990" s="93" t="s">
        <v>254</v>
      </c>
      <c r="J990" s="93" t="s">
        <v>40</v>
      </c>
      <c r="K990" s="93" t="s">
        <v>3810</v>
      </c>
      <c r="L990" s="93" t="s">
        <v>5006</v>
      </c>
      <c r="M990" s="93" t="s">
        <v>3614</v>
      </c>
      <c r="N990" s="93" t="s">
        <v>3887</v>
      </c>
      <c r="O990" s="92" t="s">
        <v>8356</v>
      </c>
      <c r="P990" s="92" t="s">
        <v>40</v>
      </c>
      <c r="Q990" s="92">
        <v>-1</v>
      </c>
      <c r="R990" s="92" t="s">
        <v>40</v>
      </c>
      <c r="S990" s="92" t="s">
        <v>40</v>
      </c>
      <c r="T990" s="92" t="s">
        <v>40</v>
      </c>
      <c r="U990" s="94">
        <v>0.505</v>
      </c>
      <c r="V990" s="19">
        <v>1</v>
      </c>
      <c r="W990" s="19">
        <v>3431</v>
      </c>
      <c r="X990" s="94">
        <v>0</v>
      </c>
      <c r="Y990" s="94">
        <v>0</v>
      </c>
      <c r="Z990" s="19">
        <v>0</v>
      </c>
      <c r="AA990" s="19">
        <v>2597</v>
      </c>
      <c r="AB990" s="94">
        <v>0</v>
      </c>
      <c r="AC990" s="19">
        <v>1.9848159999999999</v>
      </c>
      <c r="AD990" s="19">
        <v>16.12</v>
      </c>
      <c r="AE990" s="279"/>
    </row>
    <row r="991" spans="1:31" x14ac:dyDescent="0.2">
      <c r="A991" s="8" t="s">
        <v>782</v>
      </c>
      <c r="B991" s="92">
        <v>5</v>
      </c>
      <c r="C991" s="92">
        <v>70308414</v>
      </c>
      <c r="D991" s="92">
        <v>70308414</v>
      </c>
      <c r="E991" s="92" t="s">
        <v>121</v>
      </c>
      <c r="F991" s="92" t="s">
        <v>3108</v>
      </c>
      <c r="G991" s="92" t="s">
        <v>3109</v>
      </c>
      <c r="H991" s="92" t="s">
        <v>108</v>
      </c>
      <c r="I991" s="93" t="s">
        <v>254</v>
      </c>
      <c r="J991" s="93" t="s">
        <v>40</v>
      </c>
      <c r="K991" s="93" t="s">
        <v>4982</v>
      </c>
      <c r="L991" s="93" t="s">
        <v>3767</v>
      </c>
      <c r="M991" s="93" t="s">
        <v>4235</v>
      </c>
      <c r="N991" s="93" t="s">
        <v>3157</v>
      </c>
      <c r="O991" s="92" t="s">
        <v>3158</v>
      </c>
      <c r="P991" s="92" t="s">
        <v>9755</v>
      </c>
      <c r="Q991" s="92">
        <v>-1</v>
      </c>
      <c r="R991" s="92" t="s">
        <v>40</v>
      </c>
      <c r="S991" s="92" t="s">
        <v>40</v>
      </c>
      <c r="T991" s="92" t="s">
        <v>40</v>
      </c>
      <c r="U991" s="94">
        <v>0.25600000000000001</v>
      </c>
      <c r="V991" s="19">
        <v>1</v>
      </c>
      <c r="W991" s="19">
        <v>3431</v>
      </c>
      <c r="X991" s="94">
        <v>0</v>
      </c>
      <c r="Y991" s="94">
        <v>0.26200000000000001</v>
      </c>
      <c r="Z991" s="19">
        <v>1</v>
      </c>
      <c r="AA991" s="19">
        <v>2597</v>
      </c>
      <c r="AB991" s="94">
        <v>0</v>
      </c>
      <c r="AC991" s="19">
        <v>0.48879299999999998</v>
      </c>
      <c r="AD991" s="19">
        <v>7.3449999999999998</v>
      </c>
      <c r="AE991" s="279"/>
    </row>
    <row r="992" spans="1:31" x14ac:dyDescent="0.2">
      <c r="A992" s="8" t="s">
        <v>782</v>
      </c>
      <c r="B992" s="92">
        <v>5</v>
      </c>
      <c r="C992" s="92">
        <v>70308421</v>
      </c>
      <c r="D992" s="92">
        <v>70308421</v>
      </c>
      <c r="E992" s="92" t="s">
        <v>130</v>
      </c>
      <c r="F992" s="92" t="s">
        <v>3108</v>
      </c>
      <c r="G992" s="92" t="s">
        <v>3109</v>
      </c>
      <c r="H992" s="92" t="s">
        <v>108</v>
      </c>
      <c r="I992" s="93" t="s">
        <v>254</v>
      </c>
      <c r="J992" s="93" t="s">
        <v>40</v>
      </c>
      <c r="K992" s="93" t="s">
        <v>4090</v>
      </c>
      <c r="L992" s="93" t="s">
        <v>5203</v>
      </c>
      <c r="M992" s="93" t="s">
        <v>3950</v>
      </c>
      <c r="N992" s="93" t="s">
        <v>4011</v>
      </c>
      <c r="O992" s="92" t="s">
        <v>4480</v>
      </c>
      <c r="P992" s="92" t="s">
        <v>9756</v>
      </c>
      <c r="Q992" s="92">
        <v>-1</v>
      </c>
      <c r="R992" s="92" t="s">
        <v>40</v>
      </c>
      <c r="S992" s="92" t="s">
        <v>40</v>
      </c>
      <c r="T992" s="92" t="s">
        <v>40</v>
      </c>
      <c r="U992" s="94">
        <v>0.51300000000000001</v>
      </c>
      <c r="V992" s="19">
        <v>2</v>
      </c>
      <c r="W992" s="19">
        <v>3431</v>
      </c>
      <c r="X992" s="94">
        <v>1E-3</v>
      </c>
      <c r="Y992" s="94">
        <v>0.48699999999999999</v>
      </c>
      <c r="Z992" s="19">
        <v>1</v>
      </c>
      <c r="AA992" s="19">
        <v>2597</v>
      </c>
      <c r="AB992" s="94">
        <v>0</v>
      </c>
      <c r="AC992" s="19">
        <v>-1.4386939999999999</v>
      </c>
      <c r="AD992" s="19">
        <v>3.0000000000000001E-3</v>
      </c>
      <c r="AE992" s="279"/>
    </row>
    <row r="993" spans="1:31" x14ac:dyDescent="0.2">
      <c r="A993" s="8" t="s">
        <v>782</v>
      </c>
      <c r="B993" s="92">
        <v>5</v>
      </c>
      <c r="C993" s="92">
        <v>70308422</v>
      </c>
      <c r="D993" s="92">
        <v>70308422</v>
      </c>
      <c r="E993" s="92" t="s">
        <v>121</v>
      </c>
      <c r="F993" s="92" t="s">
        <v>3101</v>
      </c>
      <c r="G993" s="92" t="s">
        <v>3102</v>
      </c>
      <c r="H993" s="92" t="s">
        <v>108</v>
      </c>
      <c r="I993" s="93" t="s">
        <v>254</v>
      </c>
      <c r="J993" s="93" t="s">
        <v>40</v>
      </c>
      <c r="K993" s="93" t="s">
        <v>9691</v>
      </c>
      <c r="L993" s="93" t="s">
        <v>5681</v>
      </c>
      <c r="M993" s="93" t="s">
        <v>4459</v>
      </c>
      <c r="N993" s="93" t="s">
        <v>121</v>
      </c>
      <c r="O993" s="92" t="s">
        <v>4466</v>
      </c>
      <c r="P993" s="92" t="s">
        <v>9757</v>
      </c>
      <c r="Q993" s="92">
        <v>-1</v>
      </c>
      <c r="R993" s="92" t="s">
        <v>40</v>
      </c>
      <c r="S993" s="92" t="s">
        <v>40</v>
      </c>
      <c r="T993" s="92" t="s">
        <v>40</v>
      </c>
      <c r="U993" s="94">
        <v>0.33800000000000002</v>
      </c>
      <c r="V993" s="19">
        <v>12</v>
      </c>
      <c r="W993" s="19">
        <v>3431</v>
      </c>
      <c r="X993" s="94">
        <v>3.0000000000000001E-3</v>
      </c>
      <c r="Y993" s="94">
        <v>0.371</v>
      </c>
      <c r="Z993" s="19">
        <v>8</v>
      </c>
      <c r="AA993" s="19">
        <v>2597</v>
      </c>
      <c r="AB993" s="94">
        <v>3.0000000000000001E-3</v>
      </c>
      <c r="AC993" s="19">
        <v>0.58982999999999997</v>
      </c>
      <c r="AD993" s="19">
        <v>8.0860000000000003</v>
      </c>
      <c r="AE993" s="279"/>
    </row>
    <row r="994" spans="1:31" x14ac:dyDescent="0.2">
      <c r="A994" s="8" t="s">
        <v>782</v>
      </c>
      <c r="B994" s="92">
        <v>5</v>
      </c>
      <c r="C994" s="92">
        <v>70308498</v>
      </c>
      <c r="D994" s="92">
        <v>70308498</v>
      </c>
      <c r="E994" s="92" t="s">
        <v>121</v>
      </c>
      <c r="F994" s="92" t="s">
        <v>3108</v>
      </c>
      <c r="G994" s="92" t="s">
        <v>3109</v>
      </c>
      <c r="H994" s="92" t="s">
        <v>108</v>
      </c>
      <c r="I994" s="93" t="s">
        <v>254</v>
      </c>
      <c r="J994" s="93" t="s">
        <v>40</v>
      </c>
      <c r="K994" s="93" t="s">
        <v>3617</v>
      </c>
      <c r="L994" s="93" t="s">
        <v>4359</v>
      </c>
      <c r="M994" s="93" t="s">
        <v>4304</v>
      </c>
      <c r="N994" s="93" t="s">
        <v>3128</v>
      </c>
      <c r="O994" s="92" t="s">
        <v>3129</v>
      </c>
      <c r="P994" s="92" t="s">
        <v>9758</v>
      </c>
      <c r="Q994" s="92">
        <v>-1</v>
      </c>
      <c r="R994" s="92" t="s">
        <v>40</v>
      </c>
      <c r="S994" s="92" t="s">
        <v>40</v>
      </c>
      <c r="T994" s="92" t="s">
        <v>40</v>
      </c>
      <c r="U994" s="94">
        <v>0</v>
      </c>
      <c r="V994" s="19">
        <v>0</v>
      </c>
      <c r="W994" s="19">
        <v>3427</v>
      </c>
      <c r="X994" s="94">
        <v>0</v>
      </c>
      <c r="Y994" s="94">
        <v>0.34699999999999998</v>
      </c>
      <c r="Z994" s="19">
        <v>1</v>
      </c>
      <c r="AA994" s="19">
        <v>2594</v>
      </c>
      <c r="AB994" s="94">
        <v>0</v>
      </c>
      <c r="AC994" s="19">
        <v>5.5368729999999999</v>
      </c>
      <c r="AD994" s="19">
        <v>26.3</v>
      </c>
      <c r="AE994" s="279"/>
    </row>
    <row r="995" spans="1:31" x14ac:dyDescent="0.2">
      <c r="A995" s="8" t="s">
        <v>782</v>
      </c>
      <c r="B995" s="92">
        <v>5</v>
      </c>
      <c r="C995" s="92">
        <v>70308554</v>
      </c>
      <c r="D995" s="92">
        <v>70308554</v>
      </c>
      <c r="E995" s="92" t="s">
        <v>121</v>
      </c>
      <c r="F995" s="92" t="s">
        <v>3108</v>
      </c>
      <c r="G995" s="92" t="s">
        <v>3109</v>
      </c>
      <c r="H995" s="92" t="s">
        <v>108</v>
      </c>
      <c r="I995" s="93" t="s">
        <v>254</v>
      </c>
      <c r="J995" s="93" t="s">
        <v>40</v>
      </c>
      <c r="K995" s="93" t="s">
        <v>3583</v>
      </c>
      <c r="L995" s="93" t="s">
        <v>4405</v>
      </c>
      <c r="M995" s="93" t="s">
        <v>4708</v>
      </c>
      <c r="N995" s="93" t="s">
        <v>4253</v>
      </c>
      <c r="O995" s="92" t="s">
        <v>4622</v>
      </c>
      <c r="P995" s="92" t="s">
        <v>9759</v>
      </c>
      <c r="Q995" s="92">
        <v>-1</v>
      </c>
      <c r="R995" s="92" t="s">
        <v>40</v>
      </c>
      <c r="S995" s="92" t="s">
        <v>40</v>
      </c>
      <c r="T995" s="92" t="s">
        <v>40</v>
      </c>
      <c r="U995" s="94">
        <v>0.46700000000000003</v>
      </c>
      <c r="V995" s="19">
        <v>44</v>
      </c>
      <c r="W995" s="19">
        <v>3427</v>
      </c>
      <c r="X995" s="94">
        <v>1.2999999999999999E-2</v>
      </c>
      <c r="Y995" s="94">
        <v>0.46899999999999997</v>
      </c>
      <c r="Z995" s="19">
        <v>20</v>
      </c>
      <c r="AA995" s="19">
        <v>2595</v>
      </c>
      <c r="AB995" s="94">
        <v>8.0000000000000002E-3</v>
      </c>
      <c r="AC995" s="19">
        <v>4.8945740000000004</v>
      </c>
      <c r="AD995" s="19">
        <v>24.9</v>
      </c>
      <c r="AE995" s="279"/>
    </row>
    <row r="996" spans="1:31" x14ac:dyDescent="0.2">
      <c r="A996" s="8" t="s">
        <v>782</v>
      </c>
      <c r="B996" s="92">
        <v>5</v>
      </c>
      <c r="C996" s="92">
        <v>70308555</v>
      </c>
      <c r="D996" s="92">
        <v>70308557</v>
      </c>
      <c r="E996" s="92" t="s">
        <v>3793</v>
      </c>
      <c r="F996" s="92" t="s">
        <v>80</v>
      </c>
      <c r="G996" s="92" t="s">
        <v>3469</v>
      </c>
      <c r="H996" s="92" t="s">
        <v>108</v>
      </c>
      <c r="I996" s="93" t="s">
        <v>254</v>
      </c>
      <c r="J996" s="93" t="s">
        <v>40</v>
      </c>
      <c r="K996" s="93" t="s">
        <v>9760</v>
      </c>
      <c r="L996" s="93" t="s">
        <v>9761</v>
      </c>
      <c r="M996" s="93" t="s">
        <v>9762</v>
      </c>
      <c r="N996" s="93" t="s">
        <v>9763</v>
      </c>
      <c r="O996" s="92" t="s">
        <v>9764</v>
      </c>
      <c r="P996" s="92" t="s">
        <v>40</v>
      </c>
      <c r="Q996" s="92">
        <v>-1</v>
      </c>
      <c r="R996" s="92" t="s">
        <v>40</v>
      </c>
      <c r="S996" s="92" t="s">
        <v>40</v>
      </c>
      <c r="T996" s="92" t="s">
        <v>40</v>
      </c>
      <c r="U996" s="94">
        <v>0.308</v>
      </c>
      <c r="V996" s="19">
        <v>2</v>
      </c>
      <c r="W996" s="19">
        <v>3427</v>
      </c>
      <c r="X996" s="94">
        <v>1E-3</v>
      </c>
      <c r="Y996" s="94">
        <v>0.26600000000000001</v>
      </c>
      <c r="Z996" s="19">
        <v>2</v>
      </c>
      <c r="AA996" s="19">
        <v>2595</v>
      </c>
      <c r="AB996" s="94">
        <v>1E-3</v>
      </c>
      <c r="AC996" s="19">
        <v>3.7936160000000001</v>
      </c>
      <c r="AD996" s="19">
        <v>23.4</v>
      </c>
      <c r="AE996" s="279"/>
    </row>
    <row r="997" spans="1:31" x14ac:dyDescent="0.2">
      <c r="A997" s="8" t="s">
        <v>782</v>
      </c>
      <c r="B997" s="92">
        <v>5</v>
      </c>
      <c r="C997" s="92">
        <v>70308620</v>
      </c>
      <c r="D997" s="92">
        <v>70308624</v>
      </c>
      <c r="E997" s="92" t="s">
        <v>3793</v>
      </c>
      <c r="F997" s="92" t="s">
        <v>3897</v>
      </c>
      <c r="G997" s="92" t="s">
        <v>3109</v>
      </c>
      <c r="H997" s="92" t="s">
        <v>108</v>
      </c>
      <c r="I997" s="93" t="s">
        <v>254</v>
      </c>
      <c r="J997" s="93" t="s">
        <v>40</v>
      </c>
      <c r="K997" s="93" t="s">
        <v>9765</v>
      </c>
      <c r="L997" s="93" t="s">
        <v>9766</v>
      </c>
      <c r="M997" s="93" t="s">
        <v>9767</v>
      </c>
      <c r="N997" s="93" t="s">
        <v>9768</v>
      </c>
      <c r="O997" s="92" t="s">
        <v>9769</v>
      </c>
      <c r="P997" s="92" t="s">
        <v>40</v>
      </c>
      <c r="Q997" s="92">
        <v>-1</v>
      </c>
      <c r="R997" s="92" t="s">
        <v>40</v>
      </c>
      <c r="S997" s="92" t="s">
        <v>40</v>
      </c>
      <c r="T997" s="92" t="s">
        <v>40</v>
      </c>
      <c r="U997" s="94">
        <v>0</v>
      </c>
      <c r="V997" s="19">
        <v>0</v>
      </c>
      <c r="W997" s="19">
        <v>3415</v>
      </c>
      <c r="X997" s="94">
        <v>0</v>
      </c>
      <c r="Y997" s="94">
        <v>0.34899999999999998</v>
      </c>
      <c r="Z997" s="19">
        <v>2</v>
      </c>
      <c r="AA997" s="19">
        <v>2589</v>
      </c>
      <c r="AB997" s="94">
        <v>1E-3</v>
      </c>
      <c r="AC997" s="19">
        <v>0.59978500000000001</v>
      </c>
      <c r="AD997" s="19">
        <v>8.1549999999999994</v>
      </c>
      <c r="AE997" s="279"/>
    </row>
    <row r="998" spans="1:31" x14ac:dyDescent="0.2">
      <c r="A998" s="8" t="s">
        <v>782</v>
      </c>
      <c r="B998" s="92">
        <v>5</v>
      </c>
      <c r="C998" s="92">
        <v>70308643</v>
      </c>
      <c r="D998" s="92">
        <v>70308643</v>
      </c>
      <c r="E998" s="92" t="s">
        <v>127</v>
      </c>
      <c r="F998" s="92" t="s">
        <v>3101</v>
      </c>
      <c r="G998" s="92" t="s">
        <v>3102</v>
      </c>
      <c r="H998" s="92" t="s">
        <v>108</v>
      </c>
      <c r="I998" s="93" t="s">
        <v>254</v>
      </c>
      <c r="J998" s="93" t="s">
        <v>40</v>
      </c>
      <c r="K998" s="93" t="s">
        <v>324</v>
      </c>
      <c r="L998" s="93" t="s">
        <v>4300</v>
      </c>
      <c r="M998" s="93" t="s">
        <v>3913</v>
      </c>
      <c r="N998" s="93" t="s">
        <v>3126</v>
      </c>
      <c r="O998" s="92" t="s">
        <v>3127</v>
      </c>
      <c r="P998" s="92" t="s">
        <v>9770</v>
      </c>
      <c r="Q998" s="92">
        <v>-1</v>
      </c>
      <c r="R998" s="92" t="s">
        <v>40</v>
      </c>
      <c r="S998" s="92" t="s">
        <v>40</v>
      </c>
      <c r="T998" s="92" t="s">
        <v>40</v>
      </c>
      <c r="U998" s="94">
        <v>0.47399999999999998</v>
      </c>
      <c r="V998" s="19">
        <v>18</v>
      </c>
      <c r="W998" s="19">
        <v>3424</v>
      </c>
      <c r="X998" s="94">
        <v>5.0000000000000001E-3</v>
      </c>
      <c r="Y998" s="94">
        <v>0.47499999999999998</v>
      </c>
      <c r="Z998" s="19">
        <v>15</v>
      </c>
      <c r="AA998" s="19">
        <v>2593</v>
      </c>
      <c r="AB998" s="94">
        <v>6.0000000000000001E-3</v>
      </c>
      <c r="AC998" s="19">
        <v>-0.33015</v>
      </c>
      <c r="AD998" s="19">
        <v>0.56599999999999995</v>
      </c>
      <c r="AE998" s="279"/>
    </row>
    <row r="999" spans="1:31" x14ac:dyDescent="0.2">
      <c r="A999" s="8" t="s">
        <v>782</v>
      </c>
      <c r="B999" s="92">
        <v>5</v>
      </c>
      <c r="C999" s="92">
        <v>70308695</v>
      </c>
      <c r="D999" s="92">
        <v>70308695</v>
      </c>
      <c r="E999" s="92" t="s">
        <v>127</v>
      </c>
      <c r="F999" s="92" t="s">
        <v>3101</v>
      </c>
      <c r="G999" s="92" t="s">
        <v>3102</v>
      </c>
      <c r="H999" s="92" t="s">
        <v>108</v>
      </c>
      <c r="I999" s="93" t="s">
        <v>254</v>
      </c>
      <c r="J999" s="93" t="s">
        <v>40</v>
      </c>
      <c r="K999" s="93" t="s">
        <v>4229</v>
      </c>
      <c r="L999" s="93" t="s">
        <v>5747</v>
      </c>
      <c r="M999" s="93" t="s">
        <v>5748</v>
      </c>
      <c r="N999" s="93" t="s">
        <v>3121</v>
      </c>
      <c r="O999" s="92" t="s">
        <v>3319</v>
      </c>
      <c r="P999" s="92" t="s">
        <v>40</v>
      </c>
      <c r="Q999" s="92">
        <v>-1</v>
      </c>
      <c r="R999" s="92" t="s">
        <v>40</v>
      </c>
      <c r="S999" s="92" t="s">
        <v>40</v>
      </c>
      <c r="T999" s="92" t="s">
        <v>40</v>
      </c>
      <c r="U999" s="94">
        <v>0.38100000000000001</v>
      </c>
      <c r="V999" s="19">
        <v>2</v>
      </c>
      <c r="W999" s="19">
        <v>3424</v>
      </c>
      <c r="X999" s="94">
        <v>1E-3</v>
      </c>
      <c r="Y999" s="94">
        <v>0</v>
      </c>
      <c r="Z999" s="19">
        <v>0</v>
      </c>
      <c r="AA999" s="19">
        <v>2591</v>
      </c>
      <c r="AB999" s="94">
        <v>0</v>
      </c>
      <c r="AC999" s="19">
        <v>-0.74210600000000004</v>
      </c>
      <c r="AD999" s="19">
        <v>5.8000000000000003E-2</v>
      </c>
      <c r="AE999" s="279"/>
    </row>
    <row r="1000" spans="1:31" x14ac:dyDescent="0.2">
      <c r="A1000" s="8" t="s">
        <v>782</v>
      </c>
      <c r="B1000" s="92">
        <v>5</v>
      </c>
      <c r="C1000" s="92">
        <v>70308716</v>
      </c>
      <c r="D1000" s="92">
        <v>70308716</v>
      </c>
      <c r="E1000" s="92" t="s">
        <v>121</v>
      </c>
      <c r="F1000" s="92" t="s">
        <v>3101</v>
      </c>
      <c r="G1000" s="92" t="s">
        <v>3102</v>
      </c>
      <c r="H1000" s="92" t="s">
        <v>108</v>
      </c>
      <c r="I1000" s="93" t="s">
        <v>254</v>
      </c>
      <c r="J1000" s="93" t="s">
        <v>40</v>
      </c>
      <c r="K1000" s="93" t="s">
        <v>4740</v>
      </c>
      <c r="L1000" s="93" t="s">
        <v>4497</v>
      </c>
      <c r="M1000" s="93" t="s">
        <v>4467</v>
      </c>
      <c r="N1000" s="93" t="s">
        <v>3121</v>
      </c>
      <c r="O1000" s="92" t="s">
        <v>3122</v>
      </c>
      <c r="P1000" s="92" t="s">
        <v>9771</v>
      </c>
      <c r="Q1000" s="92">
        <v>-1</v>
      </c>
      <c r="R1000" s="92" t="s">
        <v>40</v>
      </c>
      <c r="S1000" s="92" t="s">
        <v>40</v>
      </c>
      <c r="T1000" s="92" t="s">
        <v>40</v>
      </c>
      <c r="U1000" s="94">
        <v>0</v>
      </c>
      <c r="V1000" s="19">
        <v>0</v>
      </c>
      <c r="W1000" s="19">
        <v>3424</v>
      </c>
      <c r="X1000" s="94">
        <v>0</v>
      </c>
      <c r="Y1000" s="94">
        <v>0.60399999999999998</v>
      </c>
      <c r="Z1000" s="19">
        <v>1</v>
      </c>
      <c r="AA1000" s="19">
        <v>2591</v>
      </c>
      <c r="AB1000" s="94">
        <v>0</v>
      </c>
      <c r="AC1000" s="19">
        <v>-0.38272699999999998</v>
      </c>
      <c r="AD1000" s="19">
        <v>0.42599999999999999</v>
      </c>
      <c r="AE1000" s="279"/>
    </row>
    <row r="1001" spans="1:31" x14ac:dyDescent="0.2">
      <c r="A1001" s="8" t="s">
        <v>782</v>
      </c>
      <c r="B1001" s="8">
        <v>6</v>
      </c>
      <c r="C1001" s="8">
        <v>304636</v>
      </c>
      <c r="D1001" s="8">
        <v>304636</v>
      </c>
      <c r="E1001" s="8" t="s">
        <v>130</v>
      </c>
      <c r="F1001" s="8" t="s">
        <v>3101</v>
      </c>
      <c r="G1001" s="8" t="s">
        <v>3102</v>
      </c>
      <c r="H1001" s="8" t="s">
        <v>17</v>
      </c>
      <c r="I1001" s="66" t="s">
        <v>4580</v>
      </c>
      <c r="J1001" s="66" t="s">
        <v>40</v>
      </c>
      <c r="K1001" s="66" t="s">
        <v>4421</v>
      </c>
      <c r="L1001" s="66" t="s">
        <v>3958</v>
      </c>
      <c r="M1001" s="66" t="s">
        <v>3929</v>
      </c>
      <c r="N1001" s="66" t="s">
        <v>3165</v>
      </c>
      <c r="O1001" s="8" t="s">
        <v>3400</v>
      </c>
      <c r="P1001" s="8" t="s">
        <v>4581</v>
      </c>
      <c r="Q1001" s="8">
        <v>1</v>
      </c>
      <c r="R1001" s="8" t="s">
        <v>40</v>
      </c>
      <c r="S1001" s="8" t="s">
        <v>40</v>
      </c>
      <c r="T1001" s="8" t="s">
        <v>40</v>
      </c>
      <c r="U1001" s="67">
        <v>0.249</v>
      </c>
      <c r="V1001" s="4">
        <v>1</v>
      </c>
      <c r="W1001" s="4">
        <v>3429</v>
      </c>
      <c r="X1001" s="67">
        <v>0</v>
      </c>
      <c r="Y1001" s="67">
        <v>0.29299999999999998</v>
      </c>
      <c r="Z1001" s="4">
        <v>2</v>
      </c>
      <c r="AA1001" s="4">
        <v>2603</v>
      </c>
      <c r="AB1001" s="67">
        <v>1E-3</v>
      </c>
      <c r="AC1001" s="4">
        <v>1.251398</v>
      </c>
      <c r="AD1001" s="4">
        <v>12.02</v>
      </c>
    </row>
    <row r="1002" spans="1:31" x14ac:dyDescent="0.2">
      <c r="A1002" s="8" t="s">
        <v>782</v>
      </c>
      <c r="B1002" s="8">
        <v>6</v>
      </c>
      <c r="C1002" s="8">
        <v>304637</v>
      </c>
      <c r="D1002" s="8">
        <v>304637</v>
      </c>
      <c r="E1002" s="8" t="s">
        <v>121</v>
      </c>
      <c r="F1002" s="8" t="s">
        <v>3108</v>
      </c>
      <c r="G1002" s="8" t="s">
        <v>3109</v>
      </c>
      <c r="H1002" s="8" t="s">
        <v>17</v>
      </c>
      <c r="I1002" s="66" t="s">
        <v>4580</v>
      </c>
      <c r="J1002" s="66" t="s">
        <v>40</v>
      </c>
      <c r="K1002" s="66" t="s">
        <v>4582</v>
      </c>
      <c r="L1002" s="66" t="s">
        <v>4301</v>
      </c>
      <c r="M1002" s="66" t="s">
        <v>3700</v>
      </c>
      <c r="N1002" s="66" t="s">
        <v>4011</v>
      </c>
      <c r="O1002" s="8" t="s">
        <v>4480</v>
      </c>
      <c r="P1002" s="8" t="s">
        <v>4583</v>
      </c>
      <c r="Q1002" s="8">
        <v>1</v>
      </c>
      <c r="R1002" s="8" t="s">
        <v>40</v>
      </c>
      <c r="S1002" s="8" t="s">
        <v>40</v>
      </c>
      <c r="T1002" s="8" t="s">
        <v>40</v>
      </c>
      <c r="U1002" s="67">
        <v>0.245</v>
      </c>
      <c r="V1002" s="4">
        <v>5</v>
      </c>
      <c r="W1002" s="4">
        <v>3429</v>
      </c>
      <c r="X1002" s="67">
        <v>1E-3</v>
      </c>
      <c r="Y1002" s="67">
        <v>0.32900000000000001</v>
      </c>
      <c r="Z1002" s="4">
        <v>1</v>
      </c>
      <c r="AA1002" s="4">
        <v>2603</v>
      </c>
      <c r="AB1002" s="67">
        <v>0</v>
      </c>
      <c r="AC1002" s="4">
        <v>4.2436030000000002</v>
      </c>
      <c r="AD1002" s="4">
        <v>23.9</v>
      </c>
    </row>
    <row r="1003" spans="1:31" x14ac:dyDescent="0.2">
      <c r="A1003" s="8" t="s">
        <v>782</v>
      </c>
      <c r="B1003" s="8">
        <v>6</v>
      </c>
      <c r="C1003" s="8">
        <v>304646</v>
      </c>
      <c r="D1003" s="8">
        <v>304646</v>
      </c>
      <c r="E1003" s="8" t="s">
        <v>127</v>
      </c>
      <c r="F1003" s="8" t="s">
        <v>3108</v>
      </c>
      <c r="G1003" s="8" t="s">
        <v>3109</v>
      </c>
      <c r="H1003" s="8" t="s">
        <v>17</v>
      </c>
      <c r="I1003" s="66" t="s">
        <v>4580</v>
      </c>
      <c r="J1003" s="66" t="s">
        <v>40</v>
      </c>
      <c r="K1003" s="66" t="s">
        <v>4584</v>
      </c>
      <c r="L1003" s="66" t="s">
        <v>3939</v>
      </c>
      <c r="M1003" s="66" t="s">
        <v>3911</v>
      </c>
      <c r="N1003" s="66" t="s">
        <v>3232</v>
      </c>
      <c r="O1003" s="8" t="s">
        <v>4409</v>
      </c>
      <c r="P1003" s="8" t="s">
        <v>4585</v>
      </c>
      <c r="Q1003" s="8">
        <v>1</v>
      </c>
      <c r="R1003" s="8" t="s">
        <v>40</v>
      </c>
      <c r="S1003" s="8" t="s">
        <v>40</v>
      </c>
      <c r="T1003" s="8" t="s">
        <v>40</v>
      </c>
      <c r="U1003" s="67">
        <v>0.36</v>
      </c>
      <c r="V1003" s="4">
        <v>1</v>
      </c>
      <c r="W1003" s="4">
        <v>3429</v>
      </c>
      <c r="X1003" s="67">
        <v>0</v>
      </c>
      <c r="Y1003" s="67">
        <v>0</v>
      </c>
      <c r="Z1003" s="4">
        <v>0</v>
      </c>
      <c r="AA1003" s="4">
        <v>2603</v>
      </c>
      <c r="AB1003" s="67">
        <v>0</v>
      </c>
      <c r="AC1003" s="4">
        <v>1.356843</v>
      </c>
      <c r="AD1003" s="4">
        <v>12.56</v>
      </c>
    </row>
    <row r="1004" spans="1:31" x14ac:dyDescent="0.2">
      <c r="A1004" s="8" t="s">
        <v>782</v>
      </c>
      <c r="B1004" s="8">
        <v>6</v>
      </c>
      <c r="C1004" s="8">
        <v>311890</v>
      </c>
      <c r="D1004" s="8">
        <v>311890</v>
      </c>
      <c r="E1004" s="8" t="s">
        <v>130</v>
      </c>
      <c r="F1004" s="8" t="s">
        <v>3101</v>
      </c>
      <c r="G1004" s="8" t="s">
        <v>3102</v>
      </c>
      <c r="H1004" s="8" t="s">
        <v>17</v>
      </c>
      <c r="I1004" s="66" t="s">
        <v>4586</v>
      </c>
      <c r="J1004" s="66" t="s">
        <v>40</v>
      </c>
      <c r="K1004" s="66" t="s">
        <v>4536</v>
      </c>
      <c r="L1004" s="66" t="s">
        <v>3689</v>
      </c>
      <c r="M1004" s="66" t="s">
        <v>3690</v>
      </c>
      <c r="N1004" s="66" t="s">
        <v>3121</v>
      </c>
      <c r="O1004" s="8" t="s">
        <v>3122</v>
      </c>
      <c r="P1004" s="8" t="s">
        <v>4587</v>
      </c>
      <c r="Q1004" s="8">
        <v>1</v>
      </c>
      <c r="R1004" s="8" t="s">
        <v>40</v>
      </c>
      <c r="S1004" s="8" t="s">
        <v>40</v>
      </c>
      <c r="T1004" s="8" t="s">
        <v>40</v>
      </c>
      <c r="U1004" s="67">
        <v>0.25</v>
      </c>
      <c r="V1004" s="4">
        <v>1</v>
      </c>
      <c r="W1004" s="4">
        <v>3434</v>
      </c>
      <c r="X1004" s="67">
        <v>0</v>
      </c>
      <c r="Y1004" s="67">
        <v>0.248</v>
      </c>
      <c r="Z1004" s="4">
        <v>2</v>
      </c>
      <c r="AA1004" s="4">
        <v>2604</v>
      </c>
      <c r="AB1004" s="67">
        <v>1E-3</v>
      </c>
      <c r="AC1004" s="4">
        <v>1.2231700000000001</v>
      </c>
      <c r="AD1004" s="4">
        <v>11.87</v>
      </c>
    </row>
    <row r="1005" spans="1:31" x14ac:dyDescent="0.2">
      <c r="A1005" s="8" t="s">
        <v>782</v>
      </c>
      <c r="B1005" s="8">
        <v>6</v>
      </c>
      <c r="C1005" s="8">
        <v>311892</v>
      </c>
      <c r="D1005" s="8">
        <v>311892</v>
      </c>
      <c r="E1005" s="8" t="s">
        <v>130</v>
      </c>
      <c r="F1005" s="8" t="s">
        <v>3108</v>
      </c>
      <c r="G1005" s="8" t="s">
        <v>3109</v>
      </c>
      <c r="H1005" s="8" t="s">
        <v>17</v>
      </c>
      <c r="I1005" s="66" t="s">
        <v>4586</v>
      </c>
      <c r="J1005" s="66" t="s">
        <v>40</v>
      </c>
      <c r="K1005" s="66" t="s">
        <v>3578</v>
      </c>
      <c r="L1005" s="66" t="s">
        <v>3663</v>
      </c>
      <c r="M1005" s="66" t="s">
        <v>4588</v>
      </c>
      <c r="N1005" s="66" t="s">
        <v>3128</v>
      </c>
      <c r="O1005" s="8" t="s">
        <v>3129</v>
      </c>
      <c r="P1005" s="8" t="s">
        <v>4589</v>
      </c>
      <c r="Q1005" s="8">
        <v>1</v>
      </c>
      <c r="R1005" s="8" t="s">
        <v>40</v>
      </c>
      <c r="S1005" s="8" t="s">
        <v>40</v>
      </c>
      <c r="T1005" s="8" t="s">
        <v>40</v>
      </c>
      <c r="U1005" s="67">
        <v>0.34200000000000003</v>
      </c>
      <c r="V1005" s="4">
        <v>1</v>
      </c>
      <c r="W1005" s="4">
        <v>3434</v>
      </c>
      <c r="X1005" s="67">
        <v>0</v>
      </c>
      <c r="Y1005" s="67">
        <v>0.24399999999999999</v>
      </c>
      <c r="Z1005" s="4">
        <v>1</v>
      </c>
      <c r="AA1005" s="4">
        <v>2604</v>
      </c>
      <c r="AB1005" s="67">
        <v>0</v>
      </c>
      <c r="AC1005" s="4">
        <v>1.521857</v>
      </c>
      <c r="AD1005" s="4">
        <v>13.43</v>
      </c>
    </row>
    <row r="1006" spans="1:31" x14ac:dyDescent="0.2">
      <c r="A1006" s="8" t="s">
        <v>782</v>
      </c>
      <c r="B1006" s="8">
        <v>6</v>
      </c>
      <c r="C1006" s="8">
        <v>311902</v>
      </c>
      <c r="D1006" s="8">
        <v>311902</v>
      </c>
      <c r="E1006" s="8" t="s">
        <v>121</v>
      </c>
      <c r="F1006" s="8" t="s">
        <v>3101</v>
      </c>
      <c r="G1006" s="8" t="s">
        <v>3102</v>
      </c>
      <c r="H1006" s="8" t="s">
        <v>17</v>
      </c>
      <c r="I1006" s="66" t="s">
        <v>4586</v>
      </c>
      <c r="J1006" s="66" t="s">
        <v>40</v>
      </c>
      <c r="K1006" s="66" t="s">
        <v>4074</v>
      </c>
      <c r="L1006" s="66" t="s">
        <v>3936</v>
      </c>
      <c r="M1006" s="66" t="s">
        <v>4307</v>
      </c>
      <c r="N1006" s="66" t="s">
        <v>3126</v>
      </c>
      <c r="O1006" s="8" t="s">
        <v>3199</v>
      </c>
      <c r="P1006" s="8" t="s">
        <v>4590</v>
      </c>
      <c r="Q1006" s="8">
        <v>1</v>
      </c>
      <c r="R1006" s="8" t="s">
        <v>40</v>
      </c>
      <c r="S1006" s="8" t="s">
        <v>40</v>
      </c>
      <c r="T1006" s="8" t="s">
        <v>40</v>
      </c>
      <c r="U1006" s="67">
        <v>0.31900000000000001</v>
      </c>
      <c r="V1006" s="4">
        <v>1</v>
      </c>
      <c r="W1006" s="4">
        <v>3434</v>
      </c>
      <c r="X1006" s="67">
        <v>0</v>
      </c>
      <c r="Y1006" s="67">
        <v>0</v>
      </c>
      <c r="Z1006" s="4">
        <v>0</v>
      </c>
      <c r="AA1006" s="4">
        <v>2604</v>
      </c>
      <c r="AB1006" s="67">
        <v>0</v>
      </c>
      <c r="AC1006" s="4">
        <v>0.76677799999999996</v>
      </c>
      <c r="AD1006" s="4">
        <v>9.2569999999999997</v>
      </c>
    </row>
    <row r="1007" spans="1:31" x14ac:dyDescent="0.2">
      <c r="A1007" s="8" t="s">
        <v>782</v>
      </c>
      <c r="B1007" s="8">
        <v>6</v>
      </c>
      <c r="C1007" s="8">
        <v>311938</v>
      </c>
      <c r="D1007" s="8">
        <v>311938</v>
      </c>
      <c r="E1007" s="8" t="s">
        <v>130</v>
      </c>
      <c r="F1007" s="8" t="s">
        <v>3101</v>
      </c>
      <c r="G1007" s="8" t="s">
        <v>3102</v>
      </c>
      <c r="H1007" s="8" t="s">
        <v>17</v>
      </c>
      <c r="I1007" s="66" t="s">
        <v>4586</v>
      </c>
      <c r="J1007" s="66" t="s">
        <v>40</v>
      </c>
      <c r="K1007" s="66" t="s">
        <v>526</v>
      </c>
      <c r="L1007" s="66" t="s">
        <v>3614</v>
      </c>
      <c r="M1007" s="66" t="s">
        <v>3685</v>
      </c>
      <c r="N1007" s="66" t="s">
        <v>3295</v>
      </c>
      <c r="O1007" s="8" t="s">
        <v>3296</v>
      </c>
      <c r="P1007" s="8" t="s">
        <v>4591</v>
      </c>
      <c r="Q1007" s="8">
        <v>1</v>
      </c>
      <c r="R1007" s="8" t="s">
        <v>40</v>
      </c>
      <c r="S1007" s="8" t="s">
        <v>40</v>
      </c>
      <c r="T1007" s="8" t="s">
        <v>40</v>
      </c>
      <c r="U1007" s="67">
        <v>0.30099999999999999</v>
      </c>
      <c r="V1007" s="4">
        <v>763</v>
      </c>
      <c r="W1007" s="4">
        <v>3434</v>
      </c>
      <c r="X1007" s="67">
        <v>0.222</v>
      </c>
      <c r="Y1007" s="67">
        <v>0.29799999999999999</v>
      </c>
      <c r="Z1007" s="4">
        <v>579</v>
      </c>
      <c r="AA1007" s="4">
        <v>2604</v>
      </c>
      <c r="AB1007" s="67">
        <v>0.222</v>
      </c>
      <c r="AC1007" s="4">
        <v>2.405535</v>
      </c>
      <c r="AD1007" s="4">
        <v>18.86</v>
      </c>
    </row>
    <row r="1008" spans="1:31" x14ac:dyDescent="0.2">
      <c r="A1008" s="8" t="s">
        <v>782</v>
      </c>
      <c r="B1008" s="8">
        <v>6</v>
      </c>
      <c r="C1008" s="8">
        <v>335143</v>
      </c>
      <c r="D1008" s="8">
        <v>335143</v>
      </c>
      <c r="E1008" s="8" t="s">
        <v>121</v>
      </c>
      <c r="F1008" s="8" t="s">
        <v>3101</v>
      </c>
      <c r="G1008" s="8" t="s">
        <v>3102</v>
      </c>
      <c r="H1008" s="8" t="s">
        <v>17</v>
      </c>
      <c r="I1008" s="66" t="s">
        <v>4592</v>
      </c>
      <c r="J1008" s="66" t="s">
        <v>40</v>
      </c>
      <c r="K1008" s="66" t="s">
        <v>3548</v>
      </c>
      <c r="L1008" s="66" t="s">
        <v>3970</v>
      </c>
      <c r="M1008" s="66" t="s">
        <v>4284</v>
      </c>
      <c r="N1008" s="66" t="s">
        <v>121</v>
      </c>
      <c r="O1008" s="8" t="s">
        <v>3104</v>
      </c>
      <c r="P1008" s="8" t="s">
        <v>4593</v>
      </c>
      <c r="Q1008" s="8">
        <v>1</v>
      </c>
      <c r="R1008" s="8" t="s">
        <v>40</v>
      </c>
      <c r="S1008" s="8" t="s">
        <v>40</v>
      </c>
      <c r="T1008" s="8" t="s">
        <v>40</v>
      </c>
      <c r="U1008" s="67">
        <v>0.27</v>
      </c>
      <c r="V1008" s="4">
        <v>5</v>
      </c>
      <c r="W1008" s="4">
        <v>3167</v>
      </c>
      <c r="X1008" s="67">
        <v>2E-3</v>
      </c>
      <c r="Y1008" s="67">
        <v>0.33300000000000002</v>
      </c>
      <c r="Z1008" s="4">
        <v>1</v>
      </c>
      <c r="AA1008" s="4">
        <v>2514</v>
      </c>
      <c r="AB1008" s="67">
        <v>0</v>
      </c>
      <c r="AC1008" s="4">
        <v>1.870889</v>
      </c>
      <c r="AD1008" s="4">
        <v>15.41</v>
      </c>
    </row>
    <row r="1009" spans="1:30" x14ac:dyDescent="0.2">
      <c r="A1009" s="8" t="s">
        <v>782</v>
      </c>
      <c r="B1009" s="8">
        <v>6</v>
      </c>
      <c r="C1009" s="8">
        <v>335156</v>
      </c>
      <c r="D1009" s="8">
        <v>335156</v>
      </c>
      <c r="E1009" s="8" t="s">
        <v>130</v>
      </c>
      <c r="F1009" s="8" t="s">
        <v>81</v>
      </c>
      <c r="G1009" s="8" t="s">
        <v>3469</v>
      </c>
      <c r="H1009" s="8" t="s">
        <v>17</v>
      </c>
      <c r="I1009" s="66" t="s">
        <v>4592</v>
      </c>
      <c r="J1009" s="66" t="s">
        <v>40</v>
      </c>
      <c r="K1009" s="66" t="s">
        <v>4594</v>
      </c>
      <c r="L1009" s="66" t="s">
        <v>4595</v>
      </c>
      <c r="M1009" s="66" t="s">
        <v>3693</v>
      </c>
      <c r="N1009" s="66" t="s">
        <v>137</v>
      </c>
      <c r="O1009" s="8" t="s">
        <v>139</v>
      </c>
      <c r="P1009" s="8" t="s">
        <v>4596</v>
      </c>
      <c r="Q1009" s="8">
        <v>1</v>
      </c>
      <c r="R1009" s="8" t="s">
        <v>40</v>
      </c>
      <c r="S1009" s="8" t="s">
        <v>40</v>
      </c>
      <c r="T1009" s="8" t="s">
        <v>40</v>
      </c>
      <c r="U1009" s="67">
        <v>0.188</v>
      </c>
      <c r="V1009" s="4">
        <v>1</v>
      </c>
      <c r="W1009" s="4">
        <v>3167</v>
      </c>
      <c r="X1009" s="67">
        <v>0</v>
      </c>
      <c r="Y1009" s="67">
        <v>0.2</v>
      </c>
      <c r="Z1009" s="4">
        <v>1</v>
      </c>
      <c r="AA1009" s="4">
        <v>2514</v>
      </c>
      <c r="AB1009" s="67">
        <v>0</v>
      </c>
      <c r="AC1009" s="4">
        <v>13.552161</v>
      </c>
      <c r="AD1009" s="4">
        <v>42</v>
      </c>
    </row>
    <row r="1010" spans="1:30" x14ac:dyDescent="0.2">
      <c r="A1010" s="8" t="s">
        <v>782</v>
      </c>
      <c r="B1010" s="8">
        <v>6</v>
      </c>
      <c r="C1010" s="8">
        <v>345853</v>
      </c>
      <c r="D1010" s="8">
        <v>345853</v>
      </c>
      <c r="E1010" s="8" t="s">
        <v>121</v>
      </c>
      <c r="F1010" s="8" t="s">
        <v>78</v>
      </c>
      <c r="G1010" s="8" t="s">
        <v>3469</v>
      </c>
      <c r="H1010" s="8" t="s">
        <v>17</v>
      </c>
      <c r="I1010" s="66" t="s">
        <v>40</v>
      </c>
      <c r="J1010" s="66" t="s">
        <v>4597</v>
      </c>
      <c r="K1010" s="66" t="s">
        <v>40</v>
      </c>
      <c r="L1010" s="66" t="s">
        <v>40</v>
      </c>
      <c r="M1010" s="66" t="s">
        <v>40</v>
      </c>
      <c r="N1010" s="66" t="s">
        <v>40</v>
      </c>
      <c r="O1010" s="8" t="s">
        <v>40</v>
      </c>
      <c r="P1010" s="8" t="s">
        <v>40</v>
      </c>
      <c r="Q1010" s="8">
        <v>1</v>
      </c>
      <c r="R1010" s="8">
        <v>2.4575335210000002</v>
      </c>
      <c r="S1010" s="8">
        <v>8.7503793040000009</v>
      </c>
      <c r="T1010" s="8">
        <v>11.207912820000001</v>
      </c>
      <c r="U1010" s="67">
        <v>0.26300000000000001</v>
      </c>
      <c r="V1010" s="4">
        <v>1</v>
      </c>
      <c r="W1010" s="4">
        <v>3433</v>
      </c>
      <c r="X1010" s="67">
        <v>0</v>
      </c>
      <c r="Y1010" s="67">
        <v>0</v>
      </c>
      <c r="Z1010" s="4">
        <v>0</v>
      </c>
      <c r="AA1010" s="4">
        <v>2603</v>
      </c>
      <c r="AB1010" s="67">
        <v>0</v>
      </c>
      <c r="AC1010" s="4">
        <v>5.7350060000000003</v>
      </c>
      <c r="AD1010" s="4">
        <v>26.9</v>
      </c>
    </row>
    <row r="1011" spans="1:30" x14ac:dyDescent="0.2">
      <c r="A1011" s="8" t="s">
        <v>782</v>
      </c>
      <c r="B1011" s="8">
        <v>6</v>
      </c>
      <c r="C1011" s="8">
        <v>345880</v>
      </c>
      <c r="D1011" s="8">
        <v>345880</v>
      </c>
      <c r="E1011" s="8" t="s">
        <v>127</v>
      </c>
      <c r="F1011" s="8" t="s">
        <v>3108</v>
      </c>
      <c r="G1011" s="8" t="s">
        <v>3109</v>
      </c>
      <c r="H1011" s="8" t="s">
        <v>17</v>
      </c>
      <c r="I1011" s="66" t="s">
        <v>4598</v>
      </c>
      <c r="J1011" s="66" t="s">
        <v>40</v>
      </c>
      <c r="K1011" s="66" t="s">
        <v>3806</v>
      </c>
      <c r="L1011" s="66" t="s">
        <v>3656</v>
      </c>
      <c r="M1011" s="66" t="s">
        <v>3657</v>
      </c>
      <c r="N1011" s="66" t="s">
        <v>4050</v>
      </c>
      <c r="O1011" s="8" t="s">
        <v>4312</v>
      </c>
      <c r="P1011" s="8" t="s">
        <v>4599</v>
      </c>
      <c r="Q1011" s="8">
        <v>1</v>
      </c>
      <c r="R1011" s="8" t="s">
        <v>40</v>
      </c>
      <c r="S1011" s="8" t="s">
        <v>40</v>
      </c>
      <c r="T1011" s="8" t="s">
        <v>40</v>
      </c>
      <c r="U1011" s="67">
        <v>0.254</v>
      </c>
      <c r="V1011" s="4">
        <v>1</v>
      </c>
      <c r="W1011" s="4">
        <v>3433</v>
      </c>
      <c r="X1011" s="67">
        <v>0</v>
      </c>
      <c r="Y1011" s="67">
        <v>0.28299999999999997</v>
      </c>
      <c r="Z1011" s="4">
        <v>1</v>
      </c>
      <c r="AA1011" s="4">
        <v>2603</v>
      </c>
      <c r="AB1011" s="67">
        <v>0</v>
      </c>
      <c r="AC1011" s="4">
        <v>1.571474</v>
      </c>
      <c r="AD1011" s="4">
        <v>13.7</v>
      </c>
    </row>
    <row r="1012" spans="1:30" x14ac:dyDescent="0.2">
      <c r="A1012" s="8" t="s">
        <v>782</v>
      </c>
      <c r="B1012" s="8">
        <v>6</v>
      </c>
      <c r="C1012" s="8">
        <v>345884</v>
      </c>
      <c r="D1012" s="8">
        <v>345884</v>
      </c>
      <c r="E1012" s="8" t="s">
        <v>121</v>
      </c>
      <c r="F1012" s="8" t="s">
        <v>3108</v>
      </c>
      <c r="G1012" s="8" t="s">
        <v>3109</v>
      </c>
      <c r="H1012" s="8" t="s">
        <v>17</v>
      </c>
      <c r="I1012" s="66" t="s">
        <v>4598</v>
      </c>
      <c r="J1012" s="66" t="s">
        <v>40</v>
      </c>
      <c r="K1012" s="66" t="s">
        <v>4600</v>
      </c>
      <c r="L1012" s="66" t="s">
        <v>4001</v>
      </c>
      <c r="M1012" s="66" t="s">
        <v>815</v>
      </c>
      <c r="N1012" s="66" t="s">
        <v>3508</v>
      </c>
      <c r="O1012" s="8" t="s">
        <v>3968</v>
      </c>
      <c r="P1012" s="8" t="s">
        <v>4601</v>
      </c>
      <c r="Q1012" s="8">
        <v>1</v>
      </c>
      <c r="R1012" s="8" t="s">
        <v>40</v>
      </c>
      <c r="S1012" s="8" t="s">
        <v>40</v>
      </c>
      <c r="T1012" s="8" t="s">
        <v>40</v>
      </c>
      <c r="U1012" s="67">
        <v>0</v>
      </c>
      <c r="V1012" s="4">
        <v>0</v>
      </c>
      <c r="W1012" s="4">
        <v>3433</v>
      </c>
      <c r="X1012" s="67">
        <v>0</v>
      </c>
      <c r="Y1012" s="67">
        <v>0.39100000000000001</v>
      </c>
      <c r="Z1012" s="4">
        <v>1</v>
      </c>
      <c r="AA1012" s="4">
        <v>2603</v>
      </c>
      <c r="AB1012" s="67">
        <v>0</v>
      </c>
      <c r="AC1012" s="4">
        <v>6.4508559999999999</v>
      </c>
      <c r="AD1012" s="4">
        <v>29.8</v>
      </c>
    </row>
    <row r="1013" spans="1:30" x14ac:dyDescent="0.2">
      <c r="A1013" s="8" t="s">
        <v>782</v>
      </c>
      <c r="B1013" s="8">
        <v>6</v>
      </c>
      <c r="C1013" s="8">
        <v>345890</v>
      </c>
      <c r="D1013" s="8">
        <v>345890</v>
      </c>
      <c r="E1013" s="8" t="s">
        <v>130</v>
      </c>
      <c r="F1013" s="8" t="s">
        <v>3101</v>
      </c>
      <c r="G1013" s="8" t="s">
        <v>3102</v>
      </c>
      <c r="H1013" s="8" t="s">
        <v>17</v>
      </c>
      <c r="I1013" s="66" t="s">
        <v>4598</v>
      </c>
      <c r="J1013" s="66" t="s">
        <v>40</v>
      </c>
      <c r="K1013" s="66" t="s">
        <v>4602</v>
      </c>
      <c r="L1013" s="66" t="s">
        <v>4274</v>
      </c>
      <c r="M1013" s="66" t="s">
        <v>3933</v>
      </c>
      <c r="N1013" s="66" t="s">
        <v>3295</v>
      </c>
      <c r="O1013" s="8" t="s">
        <v>3296</v>
      </c>
      <c r="P1013" s="8" t="s">
        <v>4603</v>
      </c>
      <c r="Q1013" s="8">
        <v>1</v>
      </c>
      <c r="R1013" s="8" t="s">
        <v>40</v>
      </c>
      <c r="S1013" s="8" t="s">
        <v>40</v>
      </c>
      <c r="T1013" s="8" t="s">
        <v>40</v>
      </c>
      <c r="U1013" s="67">
        <v>0.125</v>
      </c>
      <c r="V1013" s="4">
        <v>1</v>
      </c>
      <c r="W1013" s="4">
        <v>3433</v>
      </c>
      <c r="X1013" s="67">
        <v>0</v>
      </c>
      <c r="Y1013" s="67">
        <v>0.251</v>
      </c>
      <c r="Z1013" s="4">
        <v>1</v>
      </c>
      <c r="AA1013" s="4">
        <v>2603</v>
      </c>
      <c r="AB1013" s="67">
        <v>0</v>
      </c>
      <c r="AC1013" s="4">
        <v>0.94222799999999995</v>
      </c>
      <c r="AD1013" s="4">
        <v>10.33</v>
      </c>
    </row>
    <row r="1014" spans="1:30" x14ac:dyDescent="0.2">
      <c r="A1014" s="8" t="s">
        <v>782</v>
      </c>
      <c r="B1014" s="8">
        <v>6</v>
      </c>
      <c r="C1014" s="8">
        <v>345893</v>
      </c>
      <c r="D1014" s="8">
        <v>345893</v>
      </c>
      <c r="E1014" s="8" t="s">
        <v>130</v>
      </c>
      <c r="F1014" s="8" t="s">
        <v>3108</v>
      </c>
      <c r="G1014" s="8" t="s">
        <v>3109</v>
      </c>
      <c r="H1014" s="8" t="s">
        <v>17</v>
      </c>
      <c r="I1014" s="66" t="s">
        <v>4598</v>
      </c>
      <c r="J1014" s="66" t="s">
        <v>40</v>
      </c>
      <c r="K1014" s="66" t="s">
        <v>4604</v>
      </c>
      <c r="L1014" s="66" t="s">
        <v>3524</v>
      </c>
      <c r="M1014" s="66" t="s">
        <v>974</v>
      </c>
      <c r="N1014" s="66" t="s">
        <v>4094</v>
      </c>
      <c r="O1014" s="8" t="s">
        <v>4162</v>
      </c>
      <c r="P1014" s="8" t="s">
        <v>4605</v>
      </c>
      <c r="Q1014" s="8">
        <v>1</v>
      </c>
      <c r="R1014" s="8" t="s">
        <v>40</v>
      </c>
      <c r="S1014" s="8" t="s">
        <v>40</v>
      </c>
      <c r="T1014" s="8" t="s">
        <v>40</v>
      </c>
      <c r="U1014" s="67">
        <v>0</v>
      </c>
      <c r="V1014" s="4">
        <v>0</v>
      </c>
      <c r="W1014" s="4">
        <v>3433</v>
      </c>
      <c r="X1014" s="67">
        <v>0</v>
      </c>
      <c r="Y1014" s="67">
        <v>0.28599999999999998</v>
      </c>
      <c r="Z1014" s="4">
        <v>1</v>
      </c>
      <c r="AA1014" s="4">
        <v>2603</v>
      </c>
      <c r="AB1014" s="67">
        <v>0</v>
      </c>
      <c r="AC1014" s="4">
        <v>1.572452</v>
      </c>
      <c r="AD1014" s="4">
        <v>13.7</v>
      </c>
    </row>
    <row r="1015" spans="1:30" x14ac:dyDescent="0.2">
      <c r="A1015" s="8" t="s">
        <v>782</v>
      </c>
      <c r="B1015" s="8">
        <v>6</v>
      </c>
      <c r="C1015" s="8">
        <v>345896</v>
      </c>
      <c r="D1015" s="8">
        <v>345896</v>
      </c>
      <c r="E1015" s="8" t="s">
        <v>127</v>
      </c>
      <c r="F1015" s="8" t="s">
        <v>3108</v>
      </c>
      <c r="G1015" s="8" t="s">
        <v>3109</v>
      </c>
      <c r="H1015" s="8" t="s">
        <v>17</v>
      </c>
      <c r="I1015" s="66" t="s">
        <v>4598</v>
      </c>
      <c r="J1015" s="66" t="s">
        <v>40</v>
      </c>
      <c r="K1015" s="66" t="s">
        <v>4606</v>
      </c>
      <c r="L1015" s="66" t="s">
        <v>4563</v>
      </c>
      <c r="M1015" s="66" t="s">
        <v>4564</v>
      </c>
      <c r="N1015" s="66" t="s">
        <v>3697</v>
      </c>
      <c r="O1015" s="8" t="s">
        <v>3698</v>
      </c>
      <c r="P1015" s="8" t="s">
        <v>4607</v>
      </c>
      <c r="Q1015" s="8">
        <v>1</v>
      </c>
      <c r="R1015" s="8" t="s">
        <v>40</v>
      </c>
      <c r="S1015" s="8" t="s">
        <v>40</v>
      </c>
      <c r="T1015" s="8" t="s">
        <v>40</v>
      </c>
      <c r="U1015" s="67">
        <v>0.27300000000000002</v>
      </c>
      <c r="V1015" s="4">
        <v>16</v>
      </c>
      <c r="W1015" s="4">
        <v>3433</v>
      </c>
      <c r="X1015" s="67">
        <v>5.0000000000000001E-3</v>
      </c>
      <c r="Y1015" s="67">
        <v>0.25900000000000001</v>
      </c>
      <c r="Z1015" s="4">
        <v>11</v>
      </c>
      <c r="AA1015" s="4">
        <v>2603</v>
      </c>
      <c r="AB1015" s="67">
        <v>4.0000000000000001E-3</v>
      </c>
      <c r="AC1015" s="4">
        <v>5.9482350000000004</v>
      </c>
      <c r="AD1015" s="4">
        <v>27.6</v>
      </c>
    </row>
    <row r="1016" spans="1:30" x14ac:dyDescent="0.2">
      <c r="A1016" s="8" t="s">
        <v>782</v>
      </c>
      <c r="B1016" s="8">
        <v>6</v>
      </c>
      <c r="C1016" s="8">
        <v>345897</v>
      </c>
      <c r="D1016" s="8">
        <v>345897</v>
      </c>
      <c r="E1016" s="8" t="s">
        <v>130</v>
      </c>
      <c r="F1016" s="8" t="s">
        <v>3108</v>
      </c>
      <c r="G1016" s="8" t="s">
        <v>3109</v>
      </c>
      <c r="H1016" s="8" t="s">
        <v>17</v>
      </c>
      <c r="I1016" s="66" t="s">
        <v>4598</v>
      </c>
      <c r="J1016" s="66" t="s">
        <v>40</v>
      </c>
      <c r="K1016" s="66" t="s">
        <v>3593</v>
      </c>
      <c r="L1016" s="66" t="s">
        <v>3705</v>
      </c>
      <c r="M1016" s="66" t="s">
        <v>3936</v>
      </c>
      <c r="N1016" s="66" t="s">
        <v>3177</v>
      </c>
      <c r="O1016" s="8" t="s">
        <v>3178</v>
      </c>
      <c r="P1016" s="8" t="s">
        <v>4608</v>
      </c>
      <c r="Q1016" s="8">
        <v>1</v>
      </c>
      <c r="R1016" s="8" t="s">
        <v>40</v>
      </c>
      <c r="S1016" s="8" t="s">
        <v>40</v>
      </c>
      <c r="T1016" s="8" t="s">
        <v>40</v>
      </c>
      <c r="U1016" s="67">
        <v>0.23400000000000001</v>
      </c>
      <c r="V1016" s="4">
        <v>2</v>
      </c>
      <c r="W1016" s="4">
        <v>3433</v>
      </c>
      <c r="X1016" s="67">
        <v>1E-3</v>
      </c>
      <c r="Y1016" s="67">
        <v>0</v>
      </c>
      <c r="Z1016" s="4">
        <v>0</v>
      </c>
      <c r="AA1016" s="4">
        <v>2603</v>
      </c>
      <c r="AB1016" s="67">
        <v>0</v>
      </c>
      <c r="AC1016" s="4">
        <v>7.034071</v>
      </c>
      <c r="AD1016" s="4">
        <v>33</v>
      </c>
    </row>
    <row r="1017" spans="1:30" x14ac:dyDescent="0.2">
      <c r="A1017" s="8" t="s">
        <v>782</v>
      </c>
      <c r="B1017" s="8">
        <v>6</v>
      </c>
      <c r="C1017" s="8">
        <v>345898</v>
      </c>
      <c r="D1017" s="8">
        <v>345898</v>
      </c>
      <c r="E1017" s="8" t="s">
        <v>121</v>
      </c>
      <c r="F1017" s="8" t="s">
        <v>3108</v>
      </c>
      <c r="G1017" s="8" t="s">
        <v>3109</v>
      </c>
      <c r="H1017" s="8" t="s">
        <v>17</v>
      </c>
      <c r="I1017" s="66" t="s">
        <v>4598</v>
      </c>
      <c r="J1017" s="66" t="s">
        <v>40</v>
      </c>
      <c r="K1017" s="66" t="s">
        <v>3590</v>
      </c>
      <c r="L1017" s="66" t="s">
        <v>3517</v>
      </c>
      <c r="M1017" s="66" t="s">
        <v>3936</v>
      </c>
      <c r="N1017" s="66" t="s">
        <v>3112</v>
      </c>
      <c r="O1017" s="8" t="s">
        <v>3140</v>
      </c>
      <c r="P1017" s="8" t="s">
        <v>4609</v>
      </c>
      <c r="Q1017" s="8">
        <v>1</v>
      </c>
      <c r="R1017" s="8" t="s">
        <v>40</v>
      </c>
      <c r="S1017" s="8" t="s">
        <v>40</v>
      </c>
      <c r="T1017" s="8" t="s">
        <v>40</v>
      </c>
      <c r="U1017" s="67">
        <v>0</v>
      </c>
      <c r="V1017" s="4">
        <v>0</v>
      </c>
      <c r="W1017" s="4">
        <v>3433</v>
      </c>
      <c r="X1017" s="67">
        <v>0</v>
      </c>
      <c r="Y1017" s="67">
        <v>0.254</v>
      </c>
      <c r="Z1017" s="4">
        <v>1</v>
      </c>
      <c r="AA1017" s="4">
        <v>2603</v>
      </c>
      <c r="AB1017" s="67">
        <v>0</v>
      </c>
      <c r="AC1017" s="4">
        <v>5.1946570000000003</v>
      </c>
      <c r="AD1017" s="4">
        <v>25.5</v>
      </c>
    </row>
    <row r="1018" spans="1:30" x14ac:dyDescent="0.2">
      <c r="A1018" s="8" t="s">
        <v>782</v>
      </c>
      <c r="B1018" s="8">
        <v>6</v>
      </c>
      <c r="C1018" s="8">
        <v>345903</v>
      </c>
      <c r="D1018" s="8">
        <v>345903</v>
      </c>
      <c r="E1018" s="8" t="s">
        <v>130</v>
      </c>
      <c r="F1018" s="8" t="s">
        <v>3108</v>
      </c>
      <c r="G1018" s="8" t="s">
        <v>3109</v>
      </c>
      <c r="H1018" s="8" t="s">
        <v>17</v>
      </c>
      <c r="I1018" s="66" t="s">
        <v>4598</v>
      </c>
      <c r="J1018" s="66" t="s">
        <v>40</v>
      </c>
      <c r="K1018" s="66" t="s">
        <v>3429</v>
      </c>
      <c r="L1018" s="66" t="s">
        <v>4610</v>
      </c>
      <c r="M1018" s="66" t="s">
        <v>3881</v>
      </c>
      <c r="N1018" s="66" t="s">
        <v>3144</v>
      </c>
      <c r="O1018" s="8" t="s">
        <v>3145</v>
      </c>
      <c r="P1018" s="8" t="s">
        <v>4611</v>
      </c>
      <c r="Q1018" s="8">
        <v>1</v>
      </c>
      <c r="R1018" s="8" t="s">
        <v>40</v>
      </c>
      <c r="S1018" s="8" t="s">
        <v>40</v>
      </c>
      <c r="T1018" s="8" t="s">
        <v>40</v>
      </c>
      <c r="U1018" s="67">
        <v>0.26200000000000001</v>
      </c>
      <c r="V1018" s="4">
        <v>3</v>
      </c>
      <c r="W1018" s="4">
        <v>3433</v>
      </c>
      <c r="X1018" s="67">
        <v>1E-3</v>
      </c>
      <c r="Y1018" s="67">
        <v>0.40899999999999997</v>
      </c>
      <c r="Z1018" s="4">
        <v>1</v>
      </c>
      <c r="AA1018" s="4">
        <v>2603</v>
      </c>
      <c r="AB1018" s="67">
        <v>0</v>
      </c>
      <c r="AC1018" s="4">
        <v>3.0057839999999998</v>
      </c>
      <c r="AD1018" s="4">
        <v>22.3</v>
      </c>
    </row>
    <row r="1019" spans="1:30" x14ac:dyDescent="0.2">
      <c r="A1019" s="8" t="s">
        <v>782</v>
      </c>
      <c r="B1019" s="8">
        <v>6</v>
      </c>
      <c r="C1019" s="8">
        <v>345904</v>
      </c>
      <c r="D1019" s="8">
        <v>345904</v>
      </c>
      <c r="E1019" s="8" t="s">
        <v>121</v>
      </c>
      <c r="F1019" s="8" t="s">
        <v>3108</v>
      </c>
      <c r="G1019" s="8" t="s">
        <v>3109</v>
      </c>
      <c r="H1019" s="8" t="s">
        <v>17</v>
      </c>
      <c r="I1019" s="66" t="s">
        <v>4598</v>
      </c>
      <c r="J1019" s="66" t="s">
        <v>40</v>
      </c>
      <c r="K1019" s="66" t="s">
        <v>4612</v>
      </c>
      <c r="L1019" s="66" t="s">
        <v>4003</v>
      </c>
      <c r="M1019" s="66" t="s">
        <v>3881</v>
      </c>
      <c r="N1019" s="66" t="s">
        <v>3171</v>
      </c>
      <c r="O1019" s="8" t="s">
        <v>3172</v>
      </c>
      <c r="P1019" s="8" t="s">
        <v>4613</v>
      </c>
      <c r="Q1019" s="8">
        <v>1</v>
      </c>
      <c r="R1019" s="8" t="s">
        <v>40</v>
      </c>
      <c r="S1019" s="8" t="s">
        <v>40</v>
      </c>
      <c r="T1019" s="8" t="s">
        <v>40</v>
      </c>
      <c r="U1019" s="67">
        <v>0.25</v>
      </c>
      <c r="V1019" s="4">
        <v>3</v>
      </c>
      <c r="W1019" s="4">
        <v>3433</v>
      </c>
      <c r="X1019" s="67">
        <v>1E-3</v>
      </c>
      <c r="Y1019" s="67">
        <v>0.247</v>
      </c>
      <c r="Z1019" s="4">
        <v>3</v>
      </c>
      <c r="AA1019" s="4">
        <v>2603</v>
      </c>
      <c r="AB1019" s="67">
        <v>1E-3</v>
      </c>
      <c r="AC1019" s="4">
        <v>0.89501299999999995</v>
      </c>
      <c r="AD1019" s="4">
        <v>10.050000000000001</v>
      </c>
    </row>
    <row r="1020" spans="1:30" x14ac:dyDescent="0.2">
      <c r="A1020" s="8" t="s">
        <v>782</v>
      </c>
      <c r="B1020" s="8">
        <v>6</v>
      </c>
      <c r="C1020" s="8">
        <v>345905</v>
      </c>
      <c r="D1020" s="8">
        <v>345905</v>
      </c>
      <c r="E1020" s="8" t="s">
        <v>130</v>
      </c>
      <c r="F1020" s="8" t="s">
        <v>3101</v>
      </c>
      <c r="G1020" s="8" t="s">
        <v>3102</v>
      </c>
      <c r="H1020" s="8" t="s">
        <v>17</v>
      </c>
      <c r="I1020" s="66" t="s">
        <v>4598</v>
      </c>
      <c r="J1020" s="66" t="s">
        <v>40</v>
      </c>
      <c r="K1020" s="66" t="s">
        <v>4614</v>
      </c>
      <c r="L1020" s="66" t="s">
        <v>3880</v>
      </c>
      <c r="M1020" s="66" t="s">
        <v>3881</v>
      </c>
      <c r="N1020" s="66" t="s">
        <v>3174</v>
      </c>
      <c r="O1020" s="8" t="s">
        <v>3260</v>
      </c>
      <c r="P1020" s="8" t="s">
        <v>4615</v>
      </c>
      <c r="Q1020" s="8">
        <v>1</v>
      </c>
      <c r="R1020" s="8" t="s">
        <v>40</v>
      </c>
      <c r="S1020" s="8" t="s">
        <v>40</v>
      </c>
      <c r="T1020" s="8" t="s">
        <v>40</v>
      </c>
      <c r="U1020" s="67">
        <v>0.21099999999999999</v>
      </c>
      <c r="V1020" s="4">
        <v>2</v>
      </c>
      <c r="W1020" s="4">
        <v>3433</v>
      </c>
      <c r="X1020" s="67">
        <v>1E-3</v>
      </c>
      <c r="Y1020" s="67">
        <v>0</v>
      </c>
      <c r="Z1020" s="4">
        <v>0</v>
      </c>
      <c r="AA1020" s="4">
        <v>2603</v>
      </c>
      <c r="AB1020" s="67">
        <v>0</v>
      </c>
      <c r="AC1020" s="4">
        <v>1.104719</v>
      </c>
      <c r="AD1020" s="4">
        <v>11.24</v>
      </c>
    </row>
    <row r="1021" spans="1:30" x14ac:dyDescent="0.2">
      <c r="A1021" s="8" t="s">
        <v>782</v>
      </c>
      <c r="B1021" s="8">
        <v>6</v>
      </c>
      <c r="C1021" s="8">
        <v>348101</v>
      </c>
      <c r="D1021" s="8">
        <v>348101</v>
      </c>
      <c r="E1021" s="8" t="s">
        <v>127</v>
      </c>
      <c r="F1021" s="8" t="s">
        <v>78</v>
      </c>
      <c r="G1021" s="8" t="s">
        <v>3469</v>
      </c>
      <c r="H1021" s="8" t="s">
        <v>17</v>
      </c>
      <c r="I1021" s="66" t="s">
        <v>40</v>
      </c>
      <c r="J1021" s="66" t="s">
        <v>297</v>
      </c>
      <c r="K1021" s="66" t="s">
        <v>40</v>
      </c>
      <c r="L1021" s="66" t="s">
        <v>40</v>
      </c>
      <c r="M1021" s="66" t="s">
        <v>40</v>
      </c>
      <c r="N1021" s="66" t="s">
        <v>40</v>
      </c>
      <c r="O1021" s="8" t="s">
        <v>40</v>
      </c>
      <c r="P1021" s="8" t="s">
        <v>4616</v>
      </c>
      <c r="Q1021" s="8">
        <v>1</v>
      </c>
      <c r="R1021" s="8">
        <v>1.0103400920000001</v>
      </c>
      <c r="S1021" s="8">
        <v>7.9548615370000002</v>
      </c>
      <c r="T1021" s="8">
        <v>8.9652016280000009</v>
      </c>
      <c r="U1021" s="67">
        <v>0.34</v>
      </c>
      <c r="V1021" s="4">
        <v>1</v>
      </c>
      <c r="W1021" s="4">
        <v>3432</v>
      </c>
      <c r="X1021" s="67">
        <v>0</v>
      </c>
      <c r="Y1021" s="67">
        <v>0.28199999999999997</v>
      </c>
      <c r="Z1021" s="4">
        <v>1</v>
      </c>
      <c r="AA1021" s="4">
        <v>2602</v>
      </c>
      <c r="AB1021" s="67">
        <v>0</v>
      </c>
      <c r="AC1021" s="4">
        <v>5.3151609999999998</v>
      </c>
      <c r="AD1021" s="4">
        <v>25.8</v>
      </c>
    </row>
    <row r="1022" spans="1:30" x14ac:dyDescent="0.2">
      <c r="A1022" s="8" t="s">
        <v>782</v>
      </c>
      <c r="B1022" s="8">
        <v>6</v>
      </c>
      <c r="C1022" s="8">
        <v>348110</v>
      </c>
      <c r="D1022" s="8">
        <v>348110</v>
      </c>
      <c r="E1022" s="8" t="s">
        <v>121</v>
      </c>
      <c r="F1022" s="8" t="s">
        <v>3108</v>
      </c>
      <c r="G1022" s="8" t="s">
        <v>3109</v>
      </c>
      <c r="H1022" s="8" t="s">
        <v>17</v>
      </c>
      <c r="I1022" s="66" t="s">
        <v>4617</v>
      </c>
      <c r="J1022" s="66" t="s">
        <v>40</v>
      </c>
      <c r="K1022" s="66" t="s">
        <v>4618</v>
      </c>
      <c r="L1022" s="66" t="s">
        <v>3642</v>
      </c>
      <c r="M1022" s="66" t="s">
        <v>3635</v>
      </c>
      <c r="N1022" s="66" t="s">
        <v>3302</v>
      </c>
      <c r="O1022" s="8" t="s">
        <v>3303</v>
      </c>
      <c r="P1022" s="8" t="s">
        <v>4619</v>
      </c>
      <c r="Q1022" s="8">
        <v>1</v>
      </c>
      <c r="R1022" s="8" t="s">
        <v>40</v>
      </c>
      <c r="S1022" s="8" t="s">
        <v>40</v>
      </c>
      <c r="T1022" s="8" t="s">
        <v>40</v>
      </c>
      <c r="U1022" s="67">
        <v>0.30099999999999999</v>
      </c>
      <c r="V1022" s="4">
        <v>1</v>
      </c>
      <c r="W1022" s="4">
        <v>3432</v>
      </c>
      <c r="X1022" s="67">
        <v>0</v>
      </c>
      <c r="Y1022" s="67">
        <v>0.23899999999999999</v>
      </c>
      <c r="Z1022" s="4">
        <v>2</v>
      </c>
      <c r="AA1022" s="4">
        <v>2602</v>
      </c>
      <c r="AB1022" s="67">
        <v>1E-3</v>
      </c>
      <c r="AC1022" s="4">
        <v>7.5845089999999997</v>
      </c>
      <c r="AD1022" s="4">
        <v>34</v>
      </c>
    </row>
    <row r="1023" spans="1:30" x14ac:dyDescent="0.2">
      <c r="A1023" s="8" t="s">
        <v>782</v>
      </c>
      <c r="B1023" s="8">
        <v>6</v>
      </c>
      <c r="C1023" s="8">
        <v>348112</v>
      </c>
      <c r="D1023" s="8">
        <v>348112</v>
      </c>
      <c r="E1023" s="8" t="s">
        <v>121</v>
      </c>
      <c r="F1023" s="8" t="s">
        <v>3101</v>
      </c>
      <c r="G1023" s="8" t="s">
        <v>3102</v>
      </c>
      <c r="H1023" s="8" t="s">
        <v>17</v>
      </c>
      <c r="I1023" s="66" t="s">
        <v>4617</v>
      </c>
      <c r="J1023" s="66" t="s">
        <v>40</v>
      </c>
      <c r="K1023" s="66" t="s">
        <v>3827</v>
      </c>
      <c r="L1023" s="66" t="s">
        <v>3634</v>
      </c>
      <c r="M1023" s="66" t="s">
        <v>3635</v>
      </c>
      <c r="N1023" s="66" t="s">
        <v>127</v>
      </c>
      <c r="O1023" s="8" t="s">
        <v>3632</v>
      </c>
      <c r="P1023" s="8" t="s">
        <v>4620</v>
      </c>
      <c r="Q1023" s="8">
        <v>1</v>
      </c>
      <c r="R1023" s="8" t="s">
        <v>40</v>
      </c>
      <c r="S1023" s="8" t="s">
        <v>40</v>
      </c>
      <c r="T1023" s="8" t="s">
        <v>40</v>
      </c>
      <c r="U1023" s="67">
        <v>0</v>
      </c>
      <c r="V1023" s="4">
        <v>0</v>
      </c>
      <c r="W1023" s="4">
        <v>3432</v>
      </c>
      <c r="X1023" s="67">
        <v>0</v>
      </c>
      <c r="Y1023" s="67">
        <v>0.25900000000000001</v>
      </c>
      <c r="Z1023" s="4">
        <v>1</v>
      </c>
      <c r="AA1023" s="4">
        <v>2602</v>
      </c>
      <c r="AB1023" s="67">
        <v>0</v>
      </c>
      <c r="AC1023" s="4">
        <v>1.177805</v>
      </c>
      <c r="AD1023" s="4">
        <v>11.63</v>
      </c>
    </row>
    <row r="1024" spans="1:30" x14ac:dyDescent="0.2">
      <c r="A1024" s="8" t="s">
        <v>782</v>
      </c>
      <c r="B1024" s="8">
        <v>6</v>
      </c>
      <c r="C1024" s="8">
        <v>348113</v>
      </c>
      <c r="D1024" s="8">
        <v>348113</v>
      </c>
      <c r="E1024" s="8" t="s">
        <v>121</v>
      </c>
      <c r="F1024" s="8" t="s">
        <v>3108</v>
      </c>
      <c r="G1024" s="8" t="s">
        <v>3109</v>
      </c>
      <c r="H1024" s="8" t="s">
        <v>17</v>
      </c>
      <c r="I1024" s="66" t="s">
        <v>4617</v>
      </c>
      <c r="J1024" s="66" t="s">
        <v>40</v>
      </c>
      <c r="K1024" s="66" t="s">
        <v>4542</v>
      </c>
      <c r="L1024" s="66" t="s">
        <v>856</v>
      </c>
      <c r="M1024" s="66" t="s">
        <v>857</v>
      </c>
      <c r="N1024" s="66" t="s">
        <v>3244</v>
      </c>
      <c r="O1024" s="8" t="s">
        <v>3245</v>
      </c>
      <c r="P1024" s="8" t="s">
        <v>4621</v>
      </c>
      <c r="Q1024" s="8">
        <v>1</v>
      </c>
      <c r="R1024" s="8" t="s">
        <v>40</v>
      </c>
      <c r="S1024" s="8" t="s">
        <v>40</v>
      </c>
      <c r="T1024" s="8" t="s">
        <v>40</v>
      </c>
      <c r="U1024" s="67">
        <v>0</v>
      </c>
      <c r="V1024" s="4">
        <v>0</v>
      </c>
      <c r="W1024" s="4">
        <v>3432</v>
      </c>
      <c r="X1024" s="67">
        <v>0</v>
      </c>
      <c r="Y1024" s="67">
        <v>0.21099999999999999</v>
      </c>
      <c r="Z1024" s="4">
        <v>1</v>
      </c>
      <c r="AA1024" s="4">
        <v>2602</v>
      </c>
      <c r="AB1024" s="67">
        <v>0</v>
      </c>
      <c r="AC1024" s="4">
        <v>5.4734610000000004</v>
      </c>
      <c r="AD1024" s="4">
        <v>26.2</v>
      </c>
    </row>
    <row r="1025" spans="1:30" x14ac:dyDescent="0.2">
      <c r="A1025" s="8" t="s">
        <v>782</v>
      </c>
      <c r="B1025" s="8">
        <v>6</v>
      </c>
      <c r="C1025" s="8">
        <v>348121</v>
      </c>
      <c r="D1025" s="8">
        <v>348121</v>
      </c>
      <c r="E1025" s="8" t="s">
        <v>130</v>
      </c>
      <c r="F1025" s="8" t="s">
        <v>3108</v>
      </c>
      <c r="G1025" s="8" t="s">
        <v>3109</v>
      </c>
      <c r="H1025" s="8" t="s">
        <v>17</v>
      </c>
      <c r="I1025" s="66" t="s">
        <v>4617</v>
      </c>
      <c r="J1025" s="66" t="s">
        <v>40</v>
      </c>
      <c r="K1025" s="66" t="s">
        <v>3818</v>
      </c>
      <c r="L1025" s="66" t="s">
        <v>4017</v>
      </c>
      <c r="M1025" s="66" t="s">
        <v>3938</v>
      </c>
      <c r="N1025" s="66" t="s">
        <v>4253</v>
      </c>
      <c r="O1025" s="8" t="s">
        <v>4622</v>
      </c>
      <c r="P1025" s="8" t="s">
        <v>4623</v>
      </c>
      <c r="Q1025" s="8">
        <v>1</v>
      </c>
      <c r="R1025" s="8" t="s">
        <v>40</v>
      </c>
      <c r="S1025" s="8" t="s">
        <v>40</v>
      </c>
      <c r="T1025" s="8" t="s">
        <v>40</v>
      </c>
      <c r="U1025" s="67">
        <v>0.30299999999999999</v>
      </c>
      <c r="V1025" s="4">
        <v>1</v>
      </c>
      <c r="W1025" s="4">
        <v>3432</v>
      </c>
      <c r="X1025" s="67">
        <v>0</v>
      </c>
      <c r="Y1025" s="67">
        <v>0</v>
      </c>
      <c r="Z1025" s="4">
        <v>0</v>
      </c>
      <c r="AA1025" s="4">
        <v>2602</v>
      </c>
      <c r="AB1025" s="67">
        <v>0</v>
      </c>
      <c r="AC1025" s="4">
        <v>6.4411969999999998</v>
      </c>
      <c r="AD1025" s="4">
        <v>29.8</v>
      </c>
    </row>
    <row r="1026" spans="1:30" x14ac:dyDescent="0.2">
      <c r="A1026" s="8" t="s">
        <v>782</v>
      </c>
      <c r="B1026" s="8">
        <v>6</v>
      </c>
      <c r="C1026" s="8">
        <v>348123</v>
      </c>
      <c r="D1026" s="8">
        <v>348123</v>
      </c>
      <c r="E1026" s="8" t="s">
        <v>121</v>
      </c>
      <c r="F1026" s="8" t="s">
        <v>3108</v>
      </c>
      <c r="G1026" s="8" t="s">
        <v>3109</v>
      </c>
      <c r="H1026" s="8" t="s">
        <v>17</v>
      </c>
      <c r="I1026" s="66" t="s">
        <v>4617</v>
      </c>
      <c r="J1026" s="66" t="s">
        <v>40</v>
      </c>
      <c r="K1026" s="66" t="s">
        <v>4624</v>
      </c>
      <c r="L1026" s="66" t="s">
        <v>3889</v>
      </c>
      <c r="M1026" s="66" t="s">
        <v>3631</v>
      </c>
      <c r="N1026" s="66" t="s">
        <v>4004</v>
      </c>
      <c r="O1026" s="8" t="s">
        <v>4109</v>
      </c>
      <c r="P1026" s="8" t="s">
        <v>40</v>
      </c>
      <c r="Q1026" s="8">
        <v>1</v>
      </c>
      <c r="R1026" s="8" t="s">
        <v>40</v>
      </c>
      <c r="S1026" s="8" t="s">
        <v>40</v>
      </c>
      <c r="T1026" s="8" t="s">
        <v>40</v>
      </c>
      <c r="U1026" s="67">
        <v>0</v>
      </c>
      <c r="V1026" s="4">
        <v>0</v>
      </c>
      <c r="W1026" s="4">
        <v>3432</v>
      </c>
      <c r="X1026" s="67">
        <v>0</v>
      </c>
      <c r="Y1026" s="67">
        <v>0.30399999999999999</v>
      </c>
      <c r="Z1026" s="4">
        <v>1</v>
      </c>
      <c r="AA1026" s="4">
        <v>2602</v>
      </c>
      <c r="AB1026" s="67">
        <v>0</v>
      </c>
      <c r="AC1026" s="4">
        <v>6.5737670000000001</v>
      </c>
      <c r="AD1026" s="4">
        <v>31</v>
      </c>
    </row>
    <row r="1027" spans="1:30" x14ac:dyDescent="0.2">
      <c r="A1027" s="8" t="s">
        <v>782</v>
      </c>
      <c r="B1027" s="8">
        <v>6</v>
      </c>
      <c r="C1027" s="8">
        <v>348124</v>
      </c>
      <c r="D1027" s="8">
        <v>348124</v>
      </c>
      <c r="E1027" s="8" t="s">
        <v>130</v>
      </c>
      <c r="F1027" s="8" t="s">
        <v>3101</v>
      </c>
      <c r="G1027" s="8" t="s">
        <v>3102</v>
      </c>
      <c r="H1027" s="8" t="s">
        <v>17</v>
      </c>
      <c r="I1027" s="66" t="s">
        <v>4617</v>
      </c>
      <c r="J1027" s="66" t="s">
        <v>40</v>
      </c>
      <c r="K1027" s="66" t="s">
        <v>4625</v>
      </c>
      <c r="L1027" s="66" t="s">
        <v>3630</v>
      </c>
      <c r="M1027" s="66" t="s">
        <v>3631</v>
      </c>
      <c r="N1027" s="66" t="s">
        <v>3107</v>
      </c>
      <c r="O1027" s="8" t="s">
        <v>3719</v>
      </c>
      <c r="P1027" s="8" t="s">
        <v>4626</v>
      </c>
      <c r="Q1027" s="8">
        <v>1</v>
      </c>
      <c r="R1027" s="8" t="s">
        <v>40</v>
      </c>
      <c r="S1027" s="8" t="s">
        <v>40</v>
      </c>
      <c r="T1027" s="8" t="s">
        <v>40</v>
      </c>
      <c r="U1027" s="67">
        <v>0.28599999999999998</v>
      </c>
      <c r="V1027" s="4">
        <v>150</v>
      </c>
      <c r="W1027" s="4">
        <v>3432</v>
      </c>
      <c r="X1027" s="67">
        <v>4.3999999999999997E-2</v>
      </c>
      <c r="Y1027" s="67">
        <v>0.26400000000000001</v>
      </c>
      <c r="Z1027" s="4">
        <v>100</v>
      </c>
      <c r="AA1027" s="4">
        <v>2602</v>
      </c>
      <c r="AB1027" s="67">
        <v>3.7999999999999999E-2</v>
      </c>
      <c r="AC1027" s="4">
        <v>2.418091</v>
      </c>
      <c r="AD1027" s="4">
        <v>18.940000000000001</v>
      </c>
    </row>
    <row r="1028" spans="1:30" x14ac:dyDescent="0.2">
      <c r="A1028" s="8" t="s">
        <v>782</v>
      </c>
      <c r="B1028" s="8">
        <v>6</v>
      </c>
      <c r="C1028" s="8">
        <v>348125</v>
      </c>
      <c r="D1028" s="8">
        <v>348125</v>
      </c>
      <c r="E1028" s="8" t="s">
        <v>121</v>
      </c>
      <c r="F1028" s="8" t="s">
        <v>3108</v>
      </c>
      <c r="G1028" s="8" t="s">
        <v>3109</v>
      </c>
      <c r="H1028" s="8" t="s">
        <v>17</v>
      </c>
      <c r="I1028" s="66" t="s">
        <v>4617</v>
      </c>
      <c r="J1028" s="66" t="s">
        <v>40</v>
      </c>
      <c r="K1028" s="66" t="s">
        <v>4627</v>
      </c>
      <c r="L1028" s="66" t="s">
        <v>468</v>
      </c>
      <c r="M1028" s="66" t="s">
        <v>3962</v>
      </c>
      <c r="N1028" s="66" t="s">
        <v>3168</v>
      </c>
      <c r="O1028" s="8" t="s">
        <v>3169</v>
      </c>
      <c r="P1028" s="8" t="s">
        <v>4628</v>
      </c>
      <c r="Q1028" s="8">
        <v>1</v>
      </c>
      <c r="R1028" s="8" t="s">
        <v>40</v>
      </c>
      <c r="S1028" s="8" t="s">
        <v>40</v>
      </c>
      <c r="T1028" s="8" t="s">
        <v>40</v>
      </c>
      <c r="U1028" s="67">
        <v>0.27100000000000002</v>
      </c>
      <c r="V1028" s="4">
        <v>2</v>
      </c>
      <c r="W1028" s="4">
        <v>3432</v>
      </c>
      <c r="X1028" s="67">
        <v>1E-3</v>
      </c>
      <c r="Y1028" s="67">
        <v>0.23699999999999999</v>
      </c>
      <c r="Z1028" s="4">
        <v>3</v>
      </c>
      <c r="AA1028" s="4">
        <v>2602</v>
      </c>
      <c r="AB1028" s="67">
        <v>1E-3</v>
      </c>
      <c r="AC1028" s="4">
        <v>7.1181109999999999</v>
      </c>
      <c r="AD1028" s="4">
        <v>34</v>
      </c>
    </row>
    <row r="1029" spans="1:30" x14ac:dyDescent="0.2">
      <c r="A1029" s="8" t="s">
        <v>782</v>
      </c>
      <c r="B1029" s="8">
        <v>6</v>
      </c>
      <c r="C1029" s="8">
        <v>348130</v>
      </c>
      <c r="D1029" s="8">
        <v>348130</v>
      </c>
      <c r="E1029" s="8" t="s">
        <v>127</v>
      </c>
      <c r="F1029" s="8" t="s">
        <v>3101</v>
      </c>
      <c r="G1029" s="8" t="s">
        <v>3102</v>
      </c>
      <c r="H1029" s="8" t="s">
        <v>17</v>
      </c>
      <c r="I1029" s="66" t="s">
        <v>4617</v>
      </c>
      <c r="J1029" s="66" t="s">
        <v>40</v>
      </c>
      <c r="K1029" s="66" t="s">
        <v>4629</v>
      </c>
      <c r="L1029" s="66" t="s">
        <v>4481</v>
      </c>
      <c r="M1029" s="66" t="s">
        <v>3965</v>
      </c>
      <c r="N1029" s="66" t="s">
        <v>130</v>
      </c>
      <c r="O1029" s="8" t="s">
        <v>4257</v>
      </c>
      <c r="P1029" s="8" t="s">
        <v>4630</v>
      </c>
      <c r="Q1029" s="8">
        <v>1</v>
      </c>
      <c r="R1029" s="8" t="s">
        <v>40</v>
      </c>
      <c r="S1029" s="8" t="s">
        <v>40</v>
      </c>
      <c r="T1029" s="8" t="s">
        <v>40</v>
      </c>
      <c r="U1029" s="67">
        <v>0.30499999999999999</v>
      </c>
      <c r="V1029" s="4">
        <v>2</v>
      </c>
      <c r="W1029" s="4">
        <v>3432</v>
      </c>
      <c r="X1029" s="67">
        <v>1E-3</v>
      </c>
      <c r="Y1029" s="67">
        <v>0.248</v>
      </c>
      <c r="Z1029" s="4">
        <v>1</v>
      </c>
      <c r="AA1029" s="4">
        <v>2602</v>
      </c>
      <c r="AB1029" s="67">
        <v>0</v>
      </c>
      <c r="AC1029" s="4">
        <v>-0.233878</v>
      </c>
      <c r="AD1029" s="4">
        <v>0.93</v>
      </c>
    </row>
    <row r="1030" spans="1:30" x14ac:dyDescent="0.2">
      <c r="A1030" s="8" t="s">
        <v>782</v>
      </c>
      <c r="B1030" s="8">
        <v>6</v>
      </c>
      <c r="C1030" s="8">
        <v>348131</v>
      </c>
      <c r="D1030" s="8">
        <v>348131</v>
      </c>
      <c r="E1030" s="8" t="s">
        <v>127</v>
      </c>
      <c r="F1030" s="8" t="s">
        <v>3108</v>
      </c>
      <c r="G1030" s="8" t="s">
        <v>3109</v>
      </c>
      <c r="H1030" s="8" t="s">
        <v>17</v>
      </c>
      <c r="I1030" s="66" t="s">
        <v>4617</v>
      </c>
      <c r="J1030" s="66" t="s">
        <v>40</v>
      </c>
      <c r="K1030" s="66" t="s">
        <v>4631</v>
      </c>
      <c r="L1030" s="66" t="s">
        <v>4433</v>
      </c>
      <c r="M1030" s="66" t="s">
        <v>4372</v>
      </c>
      <c r="N1030" s="66" t="s">
        <v>3271</v>
      </c>
      <c r="O1030" s="8" t="s">
        <v>3272</v>
      </c>
      <c r="P1030" s="8" t="s">
        <v>4632</v>
      </c>
      <c r="Q1030" s="8">
        <v>1</v>
      </c>
      <c r="R1030" s="8" t="s">
        <v>40</v>
      </c>
      <c r="S1030" s="8" t="s">
        <v>40</v>
      </c>
      <c r="T1030" s="8" t="s">
        <v>40</v>
      </c>
      <c r="U1030" s="67">
        <v>0.20499999999999999</v>
      </c>
      <c r="V1030" s="4">
        <v>1</v>
      </c>
      <c r="W1030" s="4">
        <v>3432</v>
      </c>
      <c r="X1030" s="67">
        <v>0</v>
      </c>
      <c r="Y1030" s="67">
        <v>0</v>
      </c>
      <c r="Z1030" s="4">
        <v>0</v>
      </c>
      <c r="AA1030" s="4">
        <v>2602</v>
      </c>
      <c r="AB1030" s="67">
        <v>0</v>
      </c>
      <c r="AC1030" s="4">
        <v>2.2051560000000001</v>
      </c>
      <c r="AD1030" s="4">
        <v>17.54</v>
      </c>
    </row>
    <row r="1031" spans="1:30" x14ac:dyDescent="0.2">
      <c r="A1031" s="8" t="s">
        <v>782</v>
      </c>
      <c r="B1031" s="8">
        <v>6</v>
      </c>
      <c r="C1031" s="8">
        <v>348139</v>
      </c>
      <c r="D1031" s="8">
        <v>348139</v>
      </c>
      <c r="E1031" s="8" t="s">
        <v>130</v>
      </c>
      <c r="F1031" s="8" t="s">
        <v>3101</v>
      </c>
      <c r="G1031" s="8" t="s">
        <v>3102</v>
      </c>
      <c r="H1031" s="8" t="s">
        <v>17</v>
      </c>
      <c r="I1031" s="66" t="s">
        <v>4617</v>
      </c>
      <c r="J1031" s="66" t="s">
        <v>40</v>
      </c>
      <c r="K1031" s="66" t="s">
        <v>4633</v>
      </c>
      <c r="L1031" s="66" t="s">
        <v>4634</v>
      </c>
      <c r="M1031" s="66" t="s">
        <v>4300</v>
      </c>
      <c r="N1031" s="66" t="s">
        <v>3136</v>
      </c>
      <c r="O1031" s="8" t="s">
        <v>3872</v>
      </c>
      <c r="P1031" s="8" t="s">
        <v>4635</v>
      </c>
      <c r="Q1031" s="8">
        <v>1</v>
      </c>
      <c r="R1031" s="8" t="s">
        <v>40</v>
      </c>
      <c r="S1031" s="8" t="s">
        <v>40</v>
      </c>
      <c r="T1031" s="8" t="s">
        <v>40</v>
      </c>
      <c r="U1031" s="67">
        <v>0.22900000000000001</v>
      </c>
      <c r="V1031" s="4">
        <v>1</v>
      </c>
      <c r="W1031" s="4">
        <v>3432</v>
      </c>
      <c r="X1031" s="67">
        <v>0</v>
      </c>
      <c r="Y1031" s="67">
        <v>0</v>
      </c>
      <c r="Z1031" s="4">
        <v>0</v>
      </c>
      <c r="AA1031" s="4">
        <v>2602</v>
      </c>
      <c r="AB1031" s="67">
        <v>0</v>
      </c>
      <c r="AC1031" s="4">
        <v>1.821569</v>
      </c>
      <c r="AD1031" s="4">
        <v>15.11</v>
      </c>
    </row>
    <row r="1032" spans="1:30" x14ac:dyDescent="0.2">
      <c r="A1032" s="8" t="s">
        <v>782</v>
      </c>
      <c r="B1032" s="8">
        <v>6</v>
      </c>
      <c r="C1032" s="8">
        <v>348141</v>
      </c>
      <c r="D1032" s="8">
        <v>348141</v>
      </c>
      <c r="E1032" s="8" t="s">
        <v>130</v>
      </c>
      <c r="F1032" s="8" t="s">
        <v>3108</v>
      </c>
      <c r="G1032" s="8" t="s">
        <v>3109</v>
      </c>
      <c r="H1032" s="8" t="s">
        <v>17</v>
      </c>
      <c r="I1032" s="66" t="s">
        <v>4617</v>
      </c>
      <c r="J1032" s="66" t="s">
        <v>40</v>
      </c>
      <c r="K1032" s="66" t="s">
        <v>4636</v>
      </c>
      <c r="L1032" s="66" t="s">
        <v>3502</v>
      </c>
      <c r="M1032" s="66" t="s">
        <v>4461</v>
      </c>
      <c r="N1032" s="66" t="s">
        <v>3128</v>
      </c>
      <c r="O1032" s="8" t="s">
        <v>3205</v>
      </c>
      <c r="P1032" s="8" t="s">
        <v>40</v>
      </c>
      <c r="Q1032" s="8">
        <v>1</v>
      </c>
      <c r="R1032" s="8" t="s">
        <v>40</v>
      </c>
      <c r="S1032" s="8" t="s">
        <v>40</v>
      </c>
      <c r="T1032" s="8" t="s">
        <v>40</v>
      </c>
      <c r="U1032" s="67">
        <v>0.193</v>
      </c>
      <c r="V1032" s="4">
        <v>1</v>
      </c>
      <c r="W1032" s="4">
        <v>3432</v>
      </c>
      <c r="X1032" s="67">
        <v>0</v>
      </c>
      <c r="Y1032" s="67">
        <v>0</v>
      </c>
      <c r="Z1032" s="4">
        <v>0</v>
      </c>
      <c r="AA1032" s="4">
        <v>2602</v>
      </c>
      <c r="AB1032" s="67">
        <v>0</v>
      </c>
      <c r="AC1032" s="4">
        <v>6.5701219999999996</v>
      </c>
      <c r="AD1032" s="4">
        <v>31</v>
      </c>
    </row>
    <row r="1033" spans="1:30" x14ac:dyDescent="0.2">
      <c r="A1033" s="8" t="s">
        <v>782</v>
      </c>
      <c r="B1033" s="8">
        <v>6</v>
      </c>
      <c r="C1033" s="8">
        <v>348146</v>
      </c>
      <c r="D1033" s="8">
        <v>348146</v>
      </c>
      <c r="E1033" s="8" t="s">
        <v>127</v>
      </c>
      <c r="F1033" s="8" t="s">
        <v>3108</v>
      </c>
      <c r="G1033" s="8" t="s">
        <v>3109</v>
      </c>
      <c r="H1033" s="8" t="s">
        <v>17</v>
      </c>
      <c r="I1033" s="66" t="s">
        <v>4617</v>
      </c>
      <c r="J1033" s="66" t="s">
        <v>40</v>
      </c>
      <c r="K1033" s="66" t="s">
        <v>4123</v>
      </c>
      <c r="L1033" s="66" t="s">
        <v>3868</v>
      </c>
      <c r="M1033" s="66" t="s">
        <v>3869</v>
      </c>
      <c r="N1033" s="66" t="s">
        <v>3232</v>
      </c>
      <c r="O1033" s="8" t="s">
        <v>4409</v>
      </c>
      <c r="P1033" s="8" t="s">
        <v>4637</v>
      </c>
      <c r="Q1033" s="8">
        <v>1</v>
      </c>
      <c r="R1033" s="8" t="s">
        <v>40</v>
      </c>
      <c r="S1033" s="8" t="s">
        <v>40</v>
      </c>
      <c r="T1033" s="8" t="s">
        <v>40</v>
      </c>
      <c r="U1033" s="67">
        <v>0.25700000000000001</v>
      </c>
      <c r="V1033" s="4">
        <v>1</v>
      </c>
      <c r="W1033" s="4">
        <v>3432</v>
      </c>
      <c r="X1033" s="67">
        <v>0</v>
      </c>
      <c r="Y1033" s="67">
        <v>0</v>
      </c>
      <c r="Z1033" s="4">
        <v>0</v>
      </c>
      <c r="AA1033" s="4">
        <v>2602</v>
      </c>
      <c r="AB1033" s="67">
        <v>0</v>
      </c>
      <c r="AC1033" s="4">
        <v>0.96018700000000001</v>
      </c>
      <c r="AD1033" s="4">
        <v>10.43</v>
      </c>
    </row>
    <row r="1034" spans="1:30" x14ac:dyDescent="0.2">
      <c r="A1034" s="8" t="s">
        <v>782</v>
      </c>
      <c r="B1034" s="8">
        <v>6</v>
      </c>
      <c r="C1034" s="8">
        <v>348154</v>
      </c>
      <c r="D1034" s="8">
        <v>348154</v>
      </c>
      <c r="E1034" s="8" t="s">
        <v>130</v>
      </c>
      <c r="F1034" s="8" t="s">
        <v>3101</v>
      </c>
      <c r="G1034" s="8" t="s">
        <v>3102</v>
      </c>
      <c r="H1034" s="8" t="s">
        <v>17</v>
      </c>
      <c r="I1034" s="66" t="s">
        <v>4617</v>
      </c>
      <c r="J1034" s="66" t="s">
        <v>40</v>
      </c>
      <c r="K1034" s="66" t="s">
        <v>4638</v>
      </c>
      <c r="L1034" s="66" t="s">
        <v>3863</v>
      </c>
      <c r="M1034" s="66" t="s">
        <v>440</v>
      </c>
      <c r="N1034" s="66" t="s">
        <v>130</v>
      </c>
      <c r="O1034" s="8" t="s">
        <v>3506</v>
      </c>
      <c r="P1034" s="8" t="s">
        <v>4639</v>
      </c>
      <c r="Q1034" s="8">
        <v>1</v>
      </c>
      <c r="R1034" s="8" t="s">
        <v>40</v>
      </c>
      <c r="S1034" s="8" t="s">
        <v>40</v>
      </c>
      <c r="T1034" s="8" t="s">
        <v>40</v>
      </c>
      <c r="U1034" s="67">
        <v>0.34699999999999998</v>
      </c>
      <c r="V1034" s="4">
        <v>1</v>
      </c>
      <c r="W1034" s="4">
        <v>3432</v>
      </c>
      <c r="X1034" s="67">
        <v>0</v>
      </c>
      <c r="Y1034" s="67">
        <v>0.221</v>
      </c>
      <c r="Z1034" s="4">
        <v>2</v>
      </c>
      <c r="AA1034" s="4">
        <v>2602</v>
      </c>
      <c r="AB1034" s="67">
        <v>1E-3</v>
      </c>
      <c r="AC1034" s="4">
        <v>1.8987350000000001</v>
      </c>
      <c r="AD1034" s="4">
        <v>15.58</v>
      </c>
    </row>
    <row r="1035" spans="1:30" x14ac:dyDescent="0.2">
      <c r="A1035" s="8" t="s">
        <v>782</v>
      </c>
      <c r="B1035" s="8">
        <v>6</v>
      </c>
      <c r="C1035" s="8">
        <v>348155</v>
      </c>
      <c r="D1035" s="8">
        <v>348155</v>
      </c>
      <c r="E1035" s="8" t="s">
        <v>121</v>
      </c>
      <c r="F1035" s="8" t="s">
        <v>3108</v>
      </c>
      <c r="G1035" s="8" t="s">
        <v>3109</v>
      </c>
      <c r="H1035" s="8" t="s">
        <v>17</v>
      </c>
      <c r="I1035" s="66" t="s">
        <v>4617</v>
      </c>
      <c r="J1035" s="66" t="s">
        <v>40</v>
      </c>
      <c r="K1035" s="66" t="s">
        <v>4128</v>
      </c>
      <c r="L1035" s="66" t="s">
        <v>931</v>
      </c>
      <c r="M1035" s="66" t="s">
        <v>932</v>
      </c>
      <c r="N1035" s="66" t="s">
        <v>3244</v>
      </c>
      <c r="O1035" s="8" t="s">
        <v>3245</v>
      </c>
      <c r="P1035" s="8" t="s">
        <v>4640</v>
      </c>
      <c r="Q1035" s="8">
        <v>1</v>
      </c>
      <c r="R1035" s="8" t="s">
        <v>40</v>
      </c>
      <c r="S1035" s="8" t="s">
        <v>40</v>
      </c>
      <c r="T1035" s="8" t="s">
        <v>40</v>
      </c>
      <c r="U1035" s="67">
        <v>0.27800000000000002</v>
      </c>
      <c r="V1035" s="4">
        <v>4</v>
      </c>
      <c r="W1035" s="4">
        <v>3432</v>
      </c>
      <c r="X1035" s="67">
        <v>1E-3</v>
      </c>
      <c r="Y1035" s="67">
        <v>0.28999999999999998</v>
      </c>
      <c r="Z1035" s="4">
        <v>4</v>
      </c>
      <c r="AA1035" s="4">
        <v>2602</v>
      </c>
      <c r="AB1035" s="67">
        <v>2E-3</v>
      </c>
      <c r="AC1035" s="4">
        <v>2.7062729999999999</v>
      </c>
      <c r="AD1035" s="4">
        <v>20.8</v>
      </c>
    </row>
    <row r="1036" spans="1:30" x14ac:dyDescent="0.2">
      <c r="A1036" s="8" t="s">
        <v>782</v>
      </c>
      <c r="B1036" s="8">
        <v>6</v>
      </c>
      <c r="C1036" s="8">
        <v>348190</v>
      </c>
      <c r="D1036" s="8">
        <v>348190</v>
      </c>
      <c r="E1036" s="8" t="s">
        <v>130</v>
      </c>
      <c r="F1036" s="8" t="s">
        <v>3101</v>
      </c>
      <c r="G1036" s="8" t="s">
        <v>3102</v>
      </c>
      <c r="H1036" s="8" t="s">
        <v>17</v>
      </c>
      <c r="I1036" s="66" t="s">
        <v>4617</v>
      </c>
      <c r="J1036" s="66" t="s">
        <v>40</v>
      </c>
      <c r="K1036" s="66" t="s">
        <v>4641</v>
      </c>
      <c r="L1036" s="66" t="s">
        <v>4551</v>
      </c>
      <c r="M1036" s="66" t="s">
        <v>4493</v>
      </c>
      <c r="N1036" s="66" t="s">
        <v>130</v>
      </c>
      <c r="O1036" s="8" t="s">
        <v>3506</v>
      </c>
      <c r="P1036" s="8" t="s">
        <v>4642</v>
      </c>
      <c r="Q1036" s="8">
        <v>1</v>
      </c>
      <c r="R1036" s="8" t="s">
        <v>40</v>
      </c>
      <c r="S1036" s="8" t="s">
        <v>40</v>
      </c>
      <c r="T1036" s="8" t="s">
        <v>40</v>
      </c>
      <c r="U1036" s="67">
        <v>0.252</v>
      </c>
      <c r="V1036" s="4">
        <v>1</v>
      </c>
      <c r="W1036" s="4">
        <v>3433</v>
      </c>
      <c r="X1036" s="67">
        <v>0</v>
      </c>
      <c r="Y1036" s="67">
        <v>0.22</v>
      </c>
      <c r="Z1036" s="4">
        <v>1</v>
      </c>
      <c r="AA1036" s="4">
        <v>2605</v>
      </c>
      <c r="AB1036" s="67">
        <v>0</v>
      </c>
      <c r="AC1036" s="4">
        <v>1.9061779999999999</v>
      </c>
      <c r="AD1036" s="4">
        <v>15.63</v>
      </c>
    </row>
    <row r="1037" spans="1:30" x14ac:dyDescent="0.2">
      <c r="A1037" s="8" t="s">
        <v>782</v>
      </c>
      <c r="B1037" s="8">
        <v>6</v>
      </c>
      <c r="C1037" s="8">
        <v>348194</v>
      </c>
      <c r="D1037" s="8">
        <v>348194</v>
      </c>
      <c r="E1037" s="8" t="s">
        <v>130</v>
      </c>
      <c r="F1037" s="8" t="s">
        <v>3108</v>
      </c>
      <c r="G1037" s="8" t="s">
        <v>3109</v>
      </c>
      <c r="H1037" s="8" t="s">
        <v>17</v>
      </c>
      <c r="I1037" s="66" t="s">
        <v>4617</v>
      </c>
      <c r="J1037" s="66" t="s">
        <v>40</v>
      </c>
      <c r="K1037" s="66" t="s">
        <v>4643</v>
      </c>
      <c r="L1037" s="66" t="s">
        <v>4197</v>
      </c>
      <c r="M1037" s="66" t="s">
        <v>3857</v>
      </c>
      <c r="N1037" s="66" t="s">
        <v>3144</v>
      </c>
      <c r="O1037" s="8" t="s">
        <v>4644</v>
      </c>
      <c r="P1037" s="8" t="s">
        <v>4645</v>
      </c>
      <c r="Q1037" s="8">
        <v>1</v>
      </c>
      <c r="R1037" s="8" t="s">
        <v>40</v>
      </c>
      <c r="S1037" s="8" t="s">
        <v>40</v>
      </c>
      <c r="T1037" s="8" t="s">
        <v>40</v>
      </c>
      <c r="U1037" s="67">
        <v>0.19400000000000001</v>
      </c>
      <c r="V1037" s="4">
        <v>1</v>
      </c>
      <c r="W1037" s="4">
        <v>3433</v>
      </c>
      <c r="X1037" s="67">
        <v>0</v>
      </c>
      <c r="Y1037" s="67">
        <v>0</v>
      </c>
      <c r="Z1037" s="4">
        <v>0</v>
      </c>
      <c r="AA1037" s="4">
        <v>2605</v>
      </c>
      <c r="AB1037" s="67">
        <v>0</v>
      </c>
      <c r="AC1037" s="4">
        <v>8.1483699999999999</v>
      </c>
      <c r="AD1037" s="4">
        <v>35</v>
      </c>
    </row>
    <row r="1038" spans="1:30" x14ac:dyDescent="0.2">
      <c r="A1038" s="8" t="s">
        <v>782</v>
      </c>
      <c r="B1038" s="8">
        <v>6</v>
      </c>
      <c r="C1038" s="8">
        <v>348195</v>
      </c>
      <c r="D1038" s="8">
        <v>348195</v>
      </c>
      <c r="E1038" s="8" t="s">
        <v>121</v>
      </c>
      <c r="F1038" s="8" t="s">
        <v>3108</v>
      </c>
      <c r="G1038" s="8" t="s">
        <v>3109</v>
      </c>
      <c r="H1038" s="8" t="s">
        <v>17</v>
      </c>
      <c r="I1038" s="66" t="s">
        <v>4617</v>
      </c>
      <c r="J1038" s="66" t="s">
        <v>40</v>
      </c>
      <c r="K1038" s="66" t="s">
        <v>4646</v>
      </c>
      <c r="L1038" s="66" t="s">
        <v>1008</v>
      </c>
      <c r="M1038" s="66" t="s">
        <v>3857</v>
      </c>
      <c r="N1038" s="66" t="s">
        <v>3171</v>
      </c>
      <c r="O1038" s="8" t="s">
        <v>3222</v>
      </c>
      <c r="P1038" s="8" t="s">
        <v>4647</v>
      </c>
      <c r="Q1038" s="8">
        <v>1</v>
      </c>
      <c r="R1038" s="8" t="s">
        <v>40</v>
      </c>
      <c r="S1038" s="8" t="s">
        <v>40</v>
      </c>
      <c r="T1038" s="8" t="s">
        <v>40</v>
      </c>
      <c r="U1038" s="67">
        <v>0.28000000000000003</v>
      </c>
      <c r="V1038" s="4">
        <v>92</v>
      </c>
      <c r="W1038" s="4">
        <v>3433</v>
      </c>
      <c r="X1038" s="67">
        <v>2.7E-2</v>
      </c>
      <c r="Y1038" s="67">
        <v>0.29099999999999998</v>
      </c>
      <c r="Z1038" s="4">
        <v>73</v>
      </c>
      <c r="AA1038" s="4">
        <v>2605</v>
      </c>
      <c r="AB1038" s="67">
        <v>2.8000000000000001E-2</v>
      </c>
      <c r="AC1038" s="4">
        <v>7.3745589999999996</v>
      </c>
      <c r="AD1038" s="4">
        <v>34</v>
      </c>
    </row>
    <row r="1039" spans="1:30" x14ac:dyDescent="0.2">
      <c r="A1039" s="8" t="s">
        <v>782</v>
      </c>
      <c r="B1039" s="8">
        <v>6</v>
      </c>
      <c r="C1039" s="8">
        <v>348216</v>
      </c>
      <c r="D1039" s="8">
        <v>348216</v>
      </c>
      <c r="E1039" s="8" t="s">
        <v>127</v>
      </c>
      <c r="F1039" s="8" t="s">
        <v>3108</v>
      </c>
      <c r="G1039" s="8" t="s">
        <v>3109</v>
      </c>
      <c r="H1039" s="8" t="s">
        <v>17</v>
      </c>
      <c r="I1039" s="66" t="s">
        <v>4617</v>
      </c>
      <c r="J1039" s="66" t="s">
        <v>40</v>
      </c>
      <c r="K1039" s="66" t="s">
        <v>4140</v>
      </c>
      <c r="L1039" s="66" t="s">
        <v>3610</v>
      </c>
      <c r="M1039" s="66" t="s">
        <v>3611</v>
      </c>
      <c r="N1039" s="66" t="s">
        <v>3682</v>
      </c>
      <c r="O1039" s="8" t="s">
        <v>4648</v>
      </c>
      <c r="P1039" s="8" t="s">
        <v>4649</v>
      </c>
      <c r="Q1039" s="8">
        <v>1</v>
      </c>
      <c r="R1039" s="8" t="s">
        <v>40</v>
      </c>
      <c r="S1039" s="8" t="s">
        <v>40</v>
      </c>
      <c r="T1039" s="8" t="s">
        <v>40</v>
      </c>
      <c r="U1039" s="67">
        <v>0</v>
      </c>
      <c r="V1039" s="4">
        <v>0</v>
      </c>
      <c r="W1039" s="4">
        <v>3428</v>
      </c>
      <c r="X1039" s="67">
        <v>0</v>
      </c>
      <c r="Y1039" s="67">
        <v>0.23200000000000001</v>
      </c>
      <c r="Z1039" s="4">
        <v>1</v>
      </c>
      <c r="AA1039" s="4">
        <v>2602</v>
      </c>
      <c r="AB1039" s="67">
        <v>0</v>
      </c>
      <c r="AC1039" s="4">
        <v>2.9012820000000001</v>
      </c>
      <c r="AD1039" s="4">
        <v>21.9</v>
      </c>
    </row>
    <row r="1040" spans="1:30" x14ac:dyDescent="0.2">
      <c r="A1040" s="8" t="s">
        <v>782</v>
      </c>
      <c r="B1040" s="8">
        <v>6</v>
      </c>
      <c r="C1040" s="8">
        <v>348239</v>
      </c>
      <c r="D1040" s="8">
        <v>348239</v>
      </c>
      <c r="E1040" s="8" t="s">
        <v>130</v>
      </c>
      <c r="F1040" s="8" t="s">
        <v>81</v>
      </c>
      <c r="G1040" s="8" t="s">
        <v>3469</v>
      </c>
      <c r="H1040" s="8" t="s">
        <v>17</v>
      </c>
      <c r="I1040" s="66" t="s">
        <v>4617</v>
      </c>
      <c r="J1040" s="66" t="s">
        <v>40</v>
      </c>
      <c r="K1040" s="66" t="s">
        <v>4650</v>
      </c>
      <c r="L1040" s="66" t="s">
        <v>4028</v>
      </c>
      <c r="M1040" s="66" t="s">
        <v>3602</v>
      </c>
      <c r="N1040" s="66" t="s">
        <v>137</v>
      </c>
      <c r="O1040" s="8" t="s">
        <v>138</v>
      </c>
      <c r="P1040" s="8" t="s">
        <v>4651</v>
      </c>
      <c r="Q1040" s="8">
        <v>1</v>
      </c>
      <c r="R1040" s="8" t="s">
        <v>40</v>
      </c>
      <c r="S1040" s="8" t="s">
        <v>40</v>
      </c>
      <c r="T1040" s="8" t="s">
        <v>40</v>
      </c>
      <c r="U1040" s="67">
        <v>0</v>
      </c>
      <c r="V1040" s="4">
        <v>0</v>
      </c>
      <c r="W1040" s="4">
        <v>3428</v>
      </c>
      <c r="X1040" s="67">
        <v>0</v>
      </c>
      <c r="Y1040" s="67">
        <v>0.30499999999999999</v>
      </c>
      <c r="Z1040" s="4">
        <v>1</v>
      </c>
      <c r="AA1040" s="4">
        <v>2602</v>
      </c>
      <c r="AB1040" s="67">
        <v>0</v>
      </c>
      <c r="AC1040" s="4">
        <v>14.225066</v>
      </c>
      <c r="AD1040" s="4">
        <v>45</v>
      </c>
    </row>
    <row r="1041" spans="1:30" x14ac:dyDescent="0.2">
      <c r="A1041" s="8" t="s">
        <v>782</v>
      </c>
      <c r="B1041" s="8">
        <v>6</v>
      </c>
      <c r="C1041" s="8">
        <v>348265</v>
      </c>
      <c r="D1041" s="8">
        <v>348265</v>
      </c>
      <c r="E1041" s="8" t="s">
        <v>130</v>
      </c>
      <c r="F1041" s="8" t="s">
        <v>3108</v>
      </c>
      <c r="G1041" s="8" t="s">
        <v>3109</v>
      </c>
      <c r="H1041" s="8" t="s">
        <v>17</v>
      </c>
      <c r="I1041" s="66" t="s">
        <v>4617</v>
      </c>
      <c r="J1041" s="66" t="s">
        <v>40</v>
      </c>
      <c r="K1041" s="66" t="s">
        <v>3402</v>
      </c>
      <c r="L1041" s="66" t="s">
        <v>4652</v>
      </c>
      <c r="M1041" s="66" t="s">
        <v>4653</v>
      </c>
      <c r="N1041" s="66" t="s">
        <v>4094</v>
      </c>
      <c r="O1041" s="8" t="s">
        <v>4162</v>
      </c>
      <c r="P1041" s="8" t="s">
        <v>4654</v>
      </c>
      <c r="Q1041" s="8">
        <v>1</v>
      </c>
      <c r="R1041" s="8" t="s">
        <v>40</v>
      </c>
      <c r="S1041" s="8" t="s">
        <v>40</v>
      </c>
      <c r="T1041" s="8" t="s">
        <v>40</v>
      </c>
      <c r="U1041" s="67">
        <v>0.309</v>
      </c>
      <c r="V1041" s="4">
        <v>1</v>
      </c>
      <c r="W1041" s="4">
        <v>3428</v>
      </c>
      <c r="X1041" s="67">
        <v>0</v>
      </c>
      <c r="Y1041" s="67">
        <v>0.25</v>
      </c>
      <c r="Z1041" s="4">
        <v>1</v>
      </c>
      <c r="AA1041" s="4">
        <v>2602</v>
      </c>
      <c r="AB1041" s="67">
        <v>0</v>
      </c>
      <c r="AC1041" s="4">
        <v>1.291382</v>
      </c>
      <c r="AD1041" s="4">
        <v>12.22</v>
      </c>
    </row>
    <row r="1042" spans="1:30" x14ac:dyDescent="0.2">
      <c r="A1042" s="8" t="s">
        <v>782</v>
      </c>
      <c r="B1042" s="8">
        <v>6</v>
      </c>
      <c r="C1042" s="8">
        <v>348266</v>
      </c>
      <c r="D1042" s="8">
        <v>348266</v>
      </c>
      <c r="E1042" s="8" t="s">
        <v>121</v>
      </c>
      <c r="F1042" s="8" t="s">
        <v>3108</v>
      </c>
      <c r="G1042" s="8" t="s">
        <v>3109</v>
      </c>
      <c r="H1042" s="8" t="s">
        <v>17</v>
      </c>
      <c r="I1042" s="66" t="s">
        <v>4617</v>
      </c>
      <c r="J1042" s="66" t="s">
        <v>40</v>
      </c>
      <c r="K1042" s="66" t="s">
        <v>4655</v>
      </c>
      <c r="L1042" s="66" t="s">
        <v>4045</v>
      </c>
      <c r="M1042" s="66" t="s">
        <v>4046</v>
      </c>
      <c r="N1042" s="66" t="s">
        <v>3244</v>
      </c>
      <c r="O1042" s="8" t="s">
        <v>3245</v>
      </c>
      <c r="P1042" s="8" t="s">
        <v>4656</v>
      </c>
      <c r="Q1042" s="8">
        <v>1</v>
      </c>
      <c r="R1042" s="8" t="s">
        <v>40</v>
      </c>
      <c r="S1042" s="8" t="s">
        <v>40</v>
      </c>
      <c r="T1042" s="8" t="s">
        <v>40</v>
      </c>
      <c r="U1042" s="67">
        <v>0.34599999999999997</v>
      </c>
      <c r="V1042" s="4">
        <v>10</v>
      </c>
      <c r="W1042" s="4">
        <v>3428</v>
      </c>
      <c r="X1042" s="67">
        <v>3.0000000000000001E-3</v>
      </c>
      <c r="Y1042" s="67">
        <v>0.34899999999999998</v>
      </c>
      <c r="Z1042" s="4">
        <v>7</v>
      </c>
      <c r="AA1042" s="4">
        <v>2602</v>
      </c>
      <c r="AB1042" s="67">
        <v>3.0000000000000001E-3</v>
      </c>
      <c r="AC1042" s="4">
        <v>3.471336</v>
      </c>
      <c r="AD1042" s="4">
        <v>23</v>
      </c>
    </row>
    <row r="1043" spans="1:30" x14ac:dyDescent="0.2">
      <c r="A1043" s="8" t="s">
        <v>782</v>
      </c>
      <c r="B1043" s="8">
        <v>6</v>
      </c>
      <c r="C1043" s="8">
        <v>348768</v>
      </c>
      <c r="D1043" s="8">
        <v>348768</v>
      </c>
      <c r="E1043" s="8" t="s">
        <v>130</v>
      </c>
      <c r="F1043" s="8" t="s">
        <v>78</v>
      </c>
      <c r="G1043" s="8" t="s">
        <v>3469</v>
      </c>
      <c r="H1043" s="8" t="s">
        <v>17</v>
      </c>
      <c r="I1043" s="66" t="s">
        <v>40</v>
      </c>
      <c r="J1043" s="66" t="s">
        <v>4657</v>
      </c>
      <c r="K1043" s="66" t="s">
        <v>40</v>
      </c>
      <c r="L1043" s="66" t="s">
        <v>40</v>
      </c>
      <c r="M1043" s="66" t="s">
        <v>40</v>
      </c>
      <c r="N1043" s="66" t="s">
        <v>40</v>
      </c>
      <c r="O1043" s="8" t="s">
        <v>40</v>
      </c>
      <c r="P1043" s="8" t="s">
        <v>4658</v>
      </c>
      <c r="Q1043" s="8">
        <v>1</v>
      </c>
      <c r="R1043" s="8">
        <v>-0.709048542</v>
      </c>
      <c r="S1043" s="8">
        <v>8.5983762099999996</v>
      </c>
      <c r="T1043" s="8">
        <v>7.889327668</v>
      </c>
      <c r="U1043" s="67">
        <v>0.28199999999999997</v>
      </c>
      <c r="V1043" s="4">
        <v>1</v>
      </c>
      <c r="W1043" s="4">
        <v>3426</v>
      </c>
      <c r="X1043" s="67">
        <v>0</v>
      </c>
      <c r="Y1043" s="67">
        <v>0</v>
      </c>
      <c r="Z1043" s="4">
        <v>0</v>
      </c>
      <c r="AA1043" s="4">
        <v>2598</v>
      </c>
      <c r="AB1043" s="67">
        <v>0</v>
      </c>
      <c r="AC1043" s="4">
        <v>4.5904410000000002</v>
      </c>
      <c r="AD1043" s="4">
        <v>24.4</v>
      </c>
    </row>
    <row r="1044" spans="1:30" x14ac:dyDescent="0.2">
      <c r="A1044" s="8" t="s">
        <v>782</v>
      </c>
      <c r="B1044" s="8">
        <v>6</v>
      </c>
      <c r="C1044" s="8">
        <v>348773</v>
      </c>
      <c r="D1044" s="8">
        <v>348773</v>
      </c>
      <c r="E1044" s="8" t="s">
        <v>121</v>
      </c>
      <c r="F1044" s="8" t="s">
        <v>3108</v>
      </c>
      <c r="G1044" s="8" t="s">
        <v>3109</v>
      </c>
      <c r="H1044" s="8" t="s">
        <v>17</v>
      </c>
      <c r="I1044" s="66" t="s">
        <v>4659</v>
      </c>
      <c r="J1044" s="66" t="s">
        <v>40</v>
      </c>
      <c r="K1044" s="66" t="s">
        <v>4660</v>
      </c>
      <c r="L1044" s="66" t="s">
        <v>3946</v>
      </c>
      <c r="M1044" s="66" t="s">
        <v>4545</v>
      </c>
      <c r="N1044" s="66" t="s">
        <v>3112</v>
      </c>
      <c r="O1044" s="8" t="s">
        <v>3140</v>
      </c>
      <c r="P1044" s="8" t="s">
        <v>4661</v>
      </c>
      <c r="Q1044" s="8">
        <v>1</v>
      </c>
      <c r="R1044" s="8" t="s">
        <v>40</v>
      </c>
      <c r="S1044" s="8" t="s">
        <v>40</v>
      </c>
      <c r="T1044" s="8" t="s">
        <v>40</v>
      </c>
      <c r="U1044" s="67">
        <v>0</v>
      </c>
      <c r="V1044" s="4">
        <v>0</v>
      </c>
      <c r="W1044" s="4">
        <v>3426</v>
      </c>
      <c r="X1044" s="67">
        <v>0</v>
      </c>
      <c r="Y1044" s="67">
        <v>0.28799999999999998</v>
      </c>
      <c r="Z1044" s="4">
        <v>1</v>
      </c>
      <c r="AA1044" s="4">
        <v>2598</v>
      </c>
      <c r="AB1044" s="67">
        <v>0</v>
      </c>
      <c r="AC1044" s="4">
        <v>6.8805579999999997</v>
      </c>
      <c r="AD1044" s="4">
        <v>33</v>
      </c>
    </row>
    <row r="1045" spans="1:30" x14ac:dyDescent="0.2">
      <c r="A1045" s="8" t="s">
        <v>782</v>
      </c>
      <c r="B1045" s="8">
        <v>6</v>
      </c>
      <c r="C1045" s="8">
        <v>348829</v>
      </c>
      <c r="D1045" s="8">
        <v>348829</v>
      </c>
      <c r="E1045" s="8" t="s">
        <v>130</v>
      </c>
      <c r="F1045" s="8" t="s">
        <v>81</v>
      </c>
      <c r="G1045" s="8" t="s">
        <v>3469</v>
      </c>
      <c r="H1045" s="8" t="s">
        <v>17</v>
      </c>
      <c r="I1045" s="66" t="s">
        <v>4659</v>
      </c>
      <c r="J1045" s="66" t="s">
        <v>40</v>
      </c>
      <c r="K1045" s="66" t="s">
        <v>3499</v>
      </c>
      <c r="L1045" s="66" t="s">
        <v>3450</v>
      </c>
      <c r="M1045" s="66" t="s">
        <v>4662</v>
      </c>
      <c r="N1045" s="66" t="s">
        <v>4347</v>
      </c>
      <c r="O1045" s="8" t="s">
        <v>4663</v>
      </c>
      <c r="P1045" s="8" t="s">
        <v>4664</v>
      </c>
      <c r="Q1045" s="8">
        <v>1</v>
      </c>
      <c r="R1045" s="8" t="s">
        <v>40</v>
      </c>
      <c r="S1045" s="8" t="s">
        <v>40</v>
      </c>
      <c r="T1045" s="8" t="s">
        <v>40</v>
      </c>
      <c r="U1045" s="67">
        <v>0.17299999999999999</v>
      </c>
      <c r="V1045" s="4">
        <v>1</v>
      </c>
      <c r="W1045" s="4">
        <v>3426</v>
      </c>
      <c r="X1045" s="67">
        <v>0</v>
      </c>
      <c r="Y1045" s="67">
        <v>0</v>
      </c>
      <c r="Z1045" s="4">
        <v>0</v>
      </c>
      <c r="AA1045" s="4">
        <v>2598</v>
      </c>
      <c r="AB1045" s="67">
        <v>0</v>
      </c>
      <c r="AC1045" s="4">
        <v>14.308185999999999</v>
      </c>
      <c r="AD1045" s="4">
        <v>45</v>
      </c>
    </row>
    <row r="1046" spans="1:30" x14ac:dyDescent="0.2">
      <c r="A1046" s="8" t="s">
        <v>782</v>
      </c>
      <c r="B1046" s="8">
        <v>6</v>
      </c>
      <c r="C1046" s="8">
        <v>350822</v>
      </c>
      <c r="D1046" s="8">
        <v>350822</v>
      </c>
      <c r="E1046" s="8" t="s">
        <v>127</v>
      </c>
      <c r="F1046" s="8" t="s">
        <v>3108</v>
      </c>
      <c r="G1046" s="8" t="s">
        <v>3109</v>
      </c>
      <c r="H1046" s="8" t="s">
        <v>17</v>
      </c>
      <c r="I1046" s="66" t="s">
        <v>222</v>
      </c>
      <c r="J1046" s="66" t="s">
        <v>40</v>
      </c>
      <c r="K1046" s="66" t="s">
        <v>4665</v>
      </c>
      <c r="L1046" s="66" t="s">
        <v>4536</v>
      </c>
      <c r="M1046" s="66" t="s">
        <v>4296</v>
      </c>
      <c r="N1046" s="66" t="s">
        <v>4666</v>
      </c>
      <c r="O1046" s="8" t="s">
        <v>4667</v>
      </c>
      <c r="P1046" s="8" t="s">
        <v>4668</v>
      </c>
      <c r="Q1046" s="8">
        <v>1</v>
      </c>
      <c r="R1046" s="8">
        <v>9.9528616809999999</v>
      </c>
      <c r="S1046" s="8">
        <v>-0.913410473</v>
      </c>
      <c r="T1046" s="8">
        <v>9.0394512079999991</v>
      </c>
      <c r="U1046" s="67">
        <v>0.24299999999999999</v>
      </c>
      <c r="V1046" s="4">
        <v>2</v>
      </c>
      <c r="W1046" s="4">
        <v>3430</v>
      </c>
      <c r="X1046" s="67">
        <v>1E-3</v>
      </c>
      <c r="Y1046" s="67">
        <v>0.26800000000000002</v>
      </c>
      <c r="Z1046" s="4">
        <v>2</v>
      </c>
      <c r="AA1046" s="4">
        <v>2605</v>
      </c>
      <c r="AB1046" s="67">
        <v>1E-3</v>
      </c>
      <c r="AC1046" s="4">
        <v>2.7057850000000001</v>
      </c>
      <c r="AD1046" s="4">
        <v>20.8</v>
      </c>
    </row>
    <row r="1047" spans="1:30" x14ac:dyDescent="0.2">
      <c r="A1047" s="8" t="s">
        <v>782</v>
      </c>
      <c r="B1047" s="8">
        <v>6</v>
      </c>
      <c r="C1047" s="8">
        <v>350824</v>
      </c>
      <c r="D1047" s="8">
        <v>350824</v>
      </c>
      <c r="E1047" s="8" t="s">
        <v>121</v>
      </c>
      <c r="F1047" s="8" t="s">
        <v>3108</v>
      </c>
      <c r="G1047" s="8" t="s">
        <v>3109</v>
      </c>
      <c r="H1047" s="8" t="s">
        <v>17</v>
      </c>
      <c r="I1047" s="66" t="s">
        <v>222</v>
      </c>
      <c r="J1047" s="66" t="s">
        <v>40</v>
      </c>
      <c r="K1047" s="66" t="s">
        <v>4669</v>
      </c>
      <c r="L1047" s="66" t="s">
        <v>3578</v>
      </c>
      <c r="M1047" s="66" t="s">
        <v>3579</v>
      </c>
      <c r="N1047" s="66" t="s">
        <v>3147</v>
      </c>
      <c r="O1047" s="8" t="s">
        <v>4321</v>
      </c>
      <c r="P1047" s="8" t="s">
        <v>4670</v>
      </c>
      <c r="Q1047" s="8">
        <v>1</v>
      </c>
      <c r="R1047" s="8">
        <v>8.8028121109999997</v>
      </c>
      <c r="S1047" s="8">
        <v>0.23663909699999999</v>
      </c>
      <c r="T1047" s="8">
        <v>9.0394512079999991</v>
      </c>
      <c r="U1047" s="67">
        <v>0.26700000000000002</v>
      </c>
      <c r="V1047" s="4">
        <v>3</v>
      </c>
      <c r="W1047" s="4">
        <v>3430</v>
      </c>
      <c r="X1047" s="67">
        <v>1E-3</v>
      </c>
      <c r="Y1047" s="67">
        <v>0</v>
      </c>
      <c r="Z1047" s="4">
        <v>0</v>
      </c>
      <c r="AA1047" s="4">
        <v>2605</v>
      </c>
      <c r="AB1047" s="67">
        <v>0</v>
      </c>
      <c r="AC1047" s="4">
        <v>1.2792920000000001</v>
      </c>
      <c r="AD1047" s="4">
        <v>12.16</v>
      </c>
    </row>
    <row r="1048" spans="1:30" x14ac:dyDescent="0.2">
      <c r="A1048" s="8" t="s">
        <v>782</v>
      </c>
      <c r="B1048" s="8">
        <v>6</v>
      </c>
      <c r="C1048" s="8">
        <v>350829</v>
      </c>
      <c r="D1048" s="8">
        <v>350829</v>
      </c>
      <c r="E1048" s="8" t="s">
        <v>121</v>
      </c>
      <c r="F1048" s="8" t="s">
        <v>3101</v>
      </c>
      <c r="G1048" s="8" t="s">
        <v>3102</v>
      </c>
      <c r="H1048" s="8" t="s">
        <v>17</v>
      </c>
      <c r="I1048" s="66" t="s">
        <v>222</v>
      </c>
      <c r="J1048" s="66" t="s">
        <v>40</v>
      </c>
      <c r="K1048" s="66" t="s">
        <v>4671</v>
      </c>
      <c r="L1048" s="66" t="s">
        <v>4418</v>
      </c>
      <c r="M1048" s="66" t="s">
        <v>4453</v>
      </c>
      <c r="N1048" s="66" t="s">
        <v>3165</v>
      </c>
      <c r="O1048" s="8" t="s">
        <v>3308</v>
      </c>
      <c r="P1048" s="8" t="s">
        <v>4672</v>
      </c>
      <c r="Q1048" s="8">
        <v>1</v>
      </c>
      <c r="R1048" s="8" t="s">
        <v>40</v>
      </c>
      <c r="S1048" s="8" t="s">
        <v>40</v>
      </c>
      <c r="T1048" s="8" t="s">
        <v>40</v>
      </c>
      <c r="U1048" s="67">
        <v>0.36699999999999999</v>
      </c>
      <c r="V1048" s="4">
        <v>2398</v>
      </c>
      <c r="W1048" s="4">
        <v>3430</v>
      </c>
      <c r="X1048" s="67">
        <v>0.69899999999999995</v>
      </c>
      <c r="Y1048" s="67">
        <v>0.372</v>
      </c>
      <c r="Z1048" s="4">
        <v>1774</v>
      </c>
      <c r="AA1048" s="4">
        <v>2605</v>
      </c>
      <c r="AB1048" s="67">
        <v>0.68100000000000005</v>
      </c>
      <c r="AC1048" s="4">
        <v>1.1704000000000001</v>
      </c>
      <c r="AD1048" s="4">
        <v>11.59</v>
      </c>
    </row>
    <row r="1049" spans="1:30" x14ac:dyDescent="0.2">
      <c r="A1049" s="8" t="s">
        <v>782</v>
      </c>
      <c r="B1049" s="8">
        <v>6</v>
      </c>
      <c r="C1049" s="8">
        <v>350858</v>
      </c>
      <c r="D1049" s="8">
        <v>350858</v>
      </c>
      <c r="E1049" s="8" t="s">
        <v>121</v>
      </c>
      <c r="F1049" s="8" t="s">
        <v>3108</v>
      </c>
      <c r="G1049" s="8" t="s">
        <v>3109</v>
      </c>
      <c r="H1049" s="8" t="s">
        <v>17</v>
      </c>
      <c r="I1049" s="66" t="s">
        <v>222</v>
      </c>
      <c r="J1049" s="66" t="s">
        <v>40</v>
      </c>
      <c r="K1049" s="66" t="s">
        <v>3503</v>
      </c>
      <c r="L1049" s="66" t="s">
        <v>4554</v>
      </c>
      <c r="M1049" s="66" t="s">
        <v>3569</v>
      </c>
      <c r="N1049" s="66" t="s">
        <v>4332</v>
      </c>
      <c r="O1049" s="8" t="s">
        <v>4673</v>
      </c>
      <c r="P1049" s="8" t="s">
        <v>4674</v>
      </c>
      <c r="Q1049" s="8">
        <v>1</v>
      </c>
      <c r="R1049" s="8" t="s">
        <v>40</v>
      </c>
      <c r="S1049" s="8" t="s">
        <v>40</v>
      </c>
      <c r="T1049" s="8" t="s">
        <v>40</v>
      </c>
      <c r="U1049" s="67">
        <v>0</v>
      </c>
      <c r="V1049" s="4">
        <v>0</v>
      </c>
      <c r="W1049" s="4">
        <v>3430</v>
      </c>
      <c r="X1049" s="67">
        <v>0</v>
      </c>
      <c r="Y1049" s="67">
        <v>0.189</v>
      </c>
      <c r="Z1049" s="4">
        <v>2</v>
      </c>
      <c r="AA1049" s="4">
        <v>2605</v>
      </c>
      <c r="AB1049" s="67">
        <v>1E-3</v>
      </c>
      <c r="AC1049" s="4">
        <v>5.1660810000000001</v>
      </c>
      <c r="AD1049" s="4">
        <v>25.5</v>
      </c>
    </row>
    <row r="1050" spans="1:30" x14ac:dyDescent="0.2">
      <c r="A1050" s="8" t="s">
        <v>782</v>
      </c>
      <c r="B1050" s="8">
        <v>7</v>
      </c>
      <c r="C1050" s="8">
        <v>74103513</v>
      </c>
      <c r="D1050" s="8">
        <v>74103513</v>
      </c>
      <c r="E1050" s="8" t="s">
        <v>121</v>
      </c>
      <c r="F1050" s="8" t="s">
        <v>3101</v>
      </c>
      <c r="G1050" s="8" t="s">
        <v>3102</v>
      </c>
      <c r="H1050" s="8" t="s">
        <v>98</v>
      </c>
      <c r="I1050" s="66" t="s">
        <v>9825</v>
      </c>
      <c r="J1050" s="66" t="s">
        <v>40</v>
      </c>
      <c r="K1050" s="66" t="s">
        <v>3946</v>
      </c>
      <c r="L1050" s="66" t="s">
        <v>3940</v>
      </c>
      <c r="M1050" s="66" t="s">
        <v>3941</v>
      </c>
      <c r="N1050" s="66" t="s">
        <v>3107</v>
      </c>
      <c r="O1050" s="8" t="s">
        <v>3989</v>
      </c>
      <c r="P1050" s="8" t="s">
        <v>9826</v>
      </c>
      <c r="Q1050" s="8">
        <v>1</v>
      </c>
      <c r="R1050" s="8" t="s">
        <v>40</v>
      </c>
      <c r="S1050" s="8" t="s">
        <v>40</v>
      </c>
      <c r="T1050" s="8" t="s">
        <v>40</v>
      </c>
      <c r="U1050" s="67">
        <v>0.51400000000000001</v>
      </c>
      <c r="V1050" s="4">
        <v>4</v>
      </c>
      <c r="W1050" s="4">
        <v>3430</v>
      </c>
      <c r="X1050" s="67">
        <v>1E-3</v>
      </c>
      <c r="Y1050" s="67">
        <v>0.501</v>
      </c>
      <c r="Z1050" s="4">
        <v>2</v>
      </c>
      <c r="AA1050" s="4">
        <v>2600</v>
      </c>
      <c r="AB1050" s="67">
        <v>1E-3</v>
      </c>
      <c r="AC1050" s="4">
        <v>1.9484239999999999</v>
      </c>
      <c r="AD1050" s="4">
        <v>15.89</v>
      </c>
    </row>
    <row r="1051" spans="1:30" x14ac:dyDescent="0.2">
      <c r="A1051" s="8" t="s">
        <v>782</v>
      </c>
      <c r="B1051" s="8">
        <v>7</v>
      </c>
      <c r="C1051" s="8">
        <v>74103528</v>
      </c>
      <c r="D1051" s="8">
        <v>74103528</v>
      </c>
      <c r="E1051" s="8" t="s">
        <v>121</v>
      </c>
      <c r="F1051" s="8" t="s">
        <v>3101</v>
      </c>
      <c r="G1051" s="8" t="s">
        <v>3102</v>
      </c>
      <c r="H1051" s="8" t="s">
        <v>98</v>
      </c>
      <c r="I1051" s="66" t="s">
        <v>9825</v>
      </c>
      <c r="J1051" s="66" t="s">
        <v>40</v>
      </c>
      <c r="K1051" s="66" t="s">
        <v>3594</v>
      </c>
      <c r="L1051" s="66" t="s">
        <v>3689</v>
      </c>
      <c r="M1051" s="66" t="s">
        <v>3690</v>
      </c>
      <c r="N1051" s="66" t="s">
        <v>3118</v>
      </c>
      <c r="O1051" s="8" t="s">
        <v>3213</v>
      </c>
      <c r="P1051" s="8" t="s">
        <v>9827</v>
      </c>
      <c r="Q1051" s="8">
        <v>1</v>
      </c>
      <c r="R1051" s="8" t="s">
        <v>40</v>
      </c>
      <c r="S1051" s="8" t="s">
        <v>40</v>
      </c>
      <c r="T1051" s="8" t="s">
        <v>40</v>
      </c>
      <c r="U1051" s="67">
        <v>0.51</v>
      </c>
      <c r="V1051" s="4">
        <v>2</v>
      </c>
      <c r="W1051" s="4">
        <v>3430</v>
      </c>
      <c r="X1051" s="67">
        <v>1E-3</v>
      </c>
      <c r="Y1051" s="67">
        <v>0.49</v>
      </c>
      <c r="Z1051" s="4">
        <v>3</v>
      </c>
      <c r="AA1051" s="4">
        <v>2600</v>
      </c>
      <c r="AB1051" s="67">
        <v>1E-3</v>
      </c>
      <c r="AC1051" s="4">
        <v>2.0671010000000001</v>
      </c>
      <c r="AD1051" s="4">
        <v>16.64</v>
      </c>
    </row>
    <row r="1052" spans="1:30" x14ac:dyDescent="0.2">
      <c r="A1052" s="8" t="s">
        <v>782</v>
      </c>
      <c r="B1052" s="8">
        <v>7</v>
      </c>
      <c r="C1052" s="8">
        <v>74105331</v>
      </c>
      <c r="D1052" s="8">
        <v>74105331</v>
      </c>
      <c r="E1052" s="8" t="s">
        <v>130</v>
      </c>
      <c r="F1052" s="8" t="s">
        <v>3101</v>
      </c>
      <c r="G1052" s="8" t="s">
        <v>3102</v>
      </c>
      <c r="H1052" s="8" t="s">
        <v>98</v>
      </c>
      <c r="I1052" s="66" t="s">
        <v>9828</v>
      </c>
      <c r="J1052" s="66" t="s">
        <v>40</v>
      </c>
      <c r="K1052" s="66" t="s">
        <v>4055</v>
      </c>
      <c r="L1052" s="66" t="s">
        <v>3611</v>
      </c>
      <c r="M1052" s="66" t="s">
        <v>3910</v>
      </c>
      <c r="N1052" s="66" t="s">
        <v>121</v>
      </c>
      <c r="O1052" s="8" t="s">
        <v>4466</v>
      </c>
      <c r="P1052" s="8" t="s">
        <v>9829</v>
      </c>
      <c r="Q1052" s="8">
        <v>1</v>
      </c>
      <c r="R1052" s="8" t="s">
        <v>40</v>
      </c>
      <c r="S1052" s="8" t="s">
        <v>40</v>
      </c>
      <c r="T1052" s="8" t="s">
        <v>40</v>
      </c>
      <c r="U1052" s="67">
        <v>0.47399999999999998</v>
      </c>
      <c r="V1052" s="4">
        <v>3</v>
      </c>
      <c r="W1052" s="4">
        <v>3427</v>
      </c>
      <c r="X1052" s="67">
        <v>1E-3</v>
      </c>
      <c r="Y1052" s="67">
        <v>0</v>
      </c>
      <c r="Z1052" s="4">
        <v>0</v>
      </c>
      <c r="AA1052" s="4">
        <v>2600</v>
      </c>
      <c r="AB1052" s="67">
        <v>0</v>
      </c>
      <c r="AC1052" s="4">
        <v>2.6700539999999999</v>
      </c>
      <c r="AD1052" s="4">
        <v>20.6</v>
      </c>
    </row>
    <row r="1053" spans="1:30" x14ac:dyDescent="0.2">
      <c r="A1053" s="8" t="s">
        <v>782</v>
      </c>
      <c r="B1053" s="8">
        <v>7</v>
      </c>
      <c r="C1053" s="8">
        <v>74105424</v>
      </c>
      <c r="D1053" s="8">
        <v>74105424</v>
      </c>
      <c r="E1053" s="8" t="s">
        <v>127</v>
      </c>
      <c r="F1053" s="8" t="s">
        <v>3101</v>
      </c>
      <c r="G1053" s="8" t="s">
        <v>3102</v>
      </c>
      <c r="H1053" s="8" t="s">
        <v>98</v>
      </c>
      <c r="I1053" s="66" t="s">
        <v>9828</v>
      </c>
      <c r="J1053" s="66" t="s">
        <v>40</v>
      </c>
      <c r="K1053" s="66" t="s">
        <v>4396</v>
      </c>
      <c r="L1053" s="66" t="s">
        <v>4001</v>
      </c>
      <c r="M1053" s="66" t="s">
        <v>815</v>
      </c>
      <c r="N1053" s="66" t="s">
        <v>3210</v>
      </c>
      <c r="O1053" s="8" t="s">
        <v>3603</v>
      </c>
      <c r="P1053" s="8" t="s">
        <v>9830</v>
      </c>
      <c r="Q1053" s="8">
        <v>1</v>
      </c>
      <c r="R1053" s="8" t="s">
        <v>40</v>
      </c>
      <c r="S1053" s="8" t="s">
        <v>40</v>
      </c>
      <c r="T1053" s="8" t="s">
        <v>40</v>
      </c>
      <c r="U1053" s="67">
        <v>0.50800000000000001</v>
      </c>
      <c r="V1053" s="4">
        <v>4</v>
      </c>
      <c r="W1053" s="4">
        <v>3429</v>
      </c>
      <c r="X1053" s="67">
        <v>1E-3</v>
      </c>
      <c r="Y1053" s="67">
        <v>0.47099999999999997</v>
      </c>
      <c r="Z1053" s="4">
        <v>2</v>
      </c>
      <c r="AA1053" s="4">
        <v>2599</v>
      </c>
      <c r="AB1053" s="67">
        <v>1E-3</v>
      </c>
      <c r="AC1053" s="4">
        <v>-0.58962199999999998</v>
      </c>
      <c r="AD1053" s="4">
        <v>0.13200000000000001</v>
      </c>
    </row>
    <row r="1054" spans="1:30" x14ac:dyDescent="0.2">
      <c r="A1054" s="8" t="s">
        <v>782</v>
      </c>
      <c r="B1054" s="8">
        <v>7</v>
      </c>
      <c r="C1054" s="8">
        <v>74114595</v>
      </c>
      <c r="D1054" s="8">
        <v>74114595</v>
      </c>
      <c r="E1054" s="8" t="s">
        <v>127</v>
      </c>
      <c r="F1054" s="8" t="s">
        <v>3108</v>
      </c>
      <c r="G1054" s="8" t="s">
        <v>3109</v>
      </c>
      <c r="H1054" s="8" t="s">
        <v>98</v>
      </c>
      <c r="I1054" s="66" t="s">
        <v>9831</v>
      </c>
      <c r="J1054" s="66" t="s">
        <v>40</v>
      </c>
      <c r="K1054" s="66" t="s">
        <v>4152</v>
      </c>
      <c r="L1054" s="66" t="s">
        <v>5149</v>
      </c>
      <c r="M1054" s="66" t="s">
        <v>4754</v>
      </c>
      <c r="N1054" s="66" t="s">
        <v>3741</v>
      </c>
      <c r="O1054" s="8" t="s">
        <v>3921</v>
      </c>
      <c r="P1054" s="8" t="s">
        <v>9832</v>
      </c>
      <c r="Q1054" s="8">
        <v>1</v>
      </c>
      <c r="R1054" s="8" t="s">
        <v>40</v>
      </c>
      <c r="S1054" s="8" t="s">
        <v>40</v>
      </c>
      <c r="T1054" s="8" t="s">
        <v>40</v>
      </c>
      <c r="U1054" s="67">
        <v>0</v>
      </c>
      <c r="V1054" s="4">
        <v>0</v>
      </c>
      <c r="W1054" s="4">
        <v>3429</v>
      </c>
      <c r="X1054" s="67">
        <v>0</v>
      </c>
      <c r="Y1054" s="67">
        <v>0.50800000000000001</v>
      </c>
      <c r="Z1054" s="4">
        <v>1</v>
      </c>
      <c r="AA1054" s="4">
        <v>2597</v>
      </c>
      <c r="AB1054" s="67">
        <v>0</v>
      </c>
      <c r="AC1054" s="4">
        <v>6.1112979999999997</v>
      </c>
      <c r="AD1054" s="4">
        <v>28.3</v>
      </c>
    </row>
    <row r="1055" spans="1:30" x14ac:dyDescent="0.2">
      <c r="A1055" s="8" t="s">
        <v>782</v>
      </c>
      <c r="B1055" s="8">
        <v>7</v>
      </c>
      <c r="C1055" s="8">
        <v>74114641</v>
      </c>
      <c r="D1055" s="8">
        <v>74114641</v>
      </c>
      <c r="E1055" s="8" t="s">
        <v>121</v>
      </c>
      <c r="F1055" s="8" t="s">
        <v>3101</v>
      </c>
      <c r="G1055" s="8" t="s">
        <v>3102</v>
      </c>
      <c r="H1055" s="8" t="s">
        <v>98</v>
      </c>
      <c r="I1055" s="66" t="s">
        <v>9831</v>
      </c>
      <c r="J1055" s="66" t="s">
        <v>40</v>
      </c>
      <c r="K1055" s="66" t="s">
        <v>6121</v>
      </c>
      <c r="L1055" s="66" t="s">
        <v>6283</v>
      </c>
      <c r="M1055" s="66" t="s">
        <v>6204</v>
      </c>
      <c r="N1055" s="66" t="s">
        <v>3107</v>
      </c>
      <c r="O1055" s="8" t="s">
        <v>3989</v>
      </c>
      <c r="P1055" s="8" t="s">
        <v>9833</v>
      </c>
      <c r="Q1055" s="8">
        <v>1</v>
      </c>
      <c r="R1055" s="8" t="s">
        <v>40</v>
      </c>
      <c r="S1055" s="8" t="s">
        <v>40</v>
      </c>
      <c r="T1055" s="8" t="s">
        <v>40</v>
      </c>
      <c r="U1055" s="67">
        <v>0.47899999999999998</v>
      </c>
      <c r="V1055" s="4">
        <v>2</v>
      </c>
      <c r="W1055" s="4">
        <v>3429</v>
      </c>
      <c r="X1055" s="67">
        <v>1E-3</v>
      </c>
      <c r="Y1055" s="67">
        <v>0.495</v>
      </c>
      <c r="Z1055" s="4">
        <v>1</v>
      </c>
      <c r="AA1055" s="4">
        <v>2597</v>
      </c>
      <c r="AB1055" s="67">
        <v>0</v>
      </c>
      <c r="AC1055" s="4">
        <v>1.5499970000000001</v>
      </c>
      <c r="AD1055" s="4">
        <v>13.58</v>
      </c>
    </row>
    <row r="1056" spans="1:30" x14ac:dyDescent="0.2">
      <c r="A1056" s="8" t="s">
        <v>782</v>
      </c>
      <c r="B1056" s="8">
        <v>7</v>
      </c>
      <c r="C1056" s="8">
        <v>74119494</v>
      </c>
      <c r="D1056" s="8">
        <v>74119494</v>
      </c>
      <c r="E1056" s="8" t="s">
        <v>127</v>
      </c>
      <c r="F1056" s="8" t="s">
        <v>78</v>
      </c>
      <c r="G1056" s="8" t="s">
        <v>3469</v>
      </c>
      <c r="H1056" s="8" t="s">
        <v>98</v>
      </c>
      <c r="I1056" s="66" t="s">
        <v>40</v>
      </c>
      <c r="J1056" s="66" t="s">
        <v>3486</v>
      </c>
      <c r="K1056" s="66" t="s">
        <v>40</v>
      </c>
      <c r="L1056" s="66" t="s">
        <v>40</v>
      </c>
      <c r="M1056" s="66" t="s">
        <v>40</v>
      </c>
      <c r="N1056" s="66" t="s">
        <v>40</v>
      </c>
      <c r="O1056" s="8" t="s">
        <v>40</v>
      </c>
      <c r="P1056" s="8" t="s">
        <v>9834</v>
      </c>
      <c r="Q1056" s="8">
        <v>1</v>
      </c>
      <c r="R1056" s="8">
        <v>2.3699652520000001</v>
      </c>
      <c r="S1056" s="8">
        <v>7.9548615370000002</v>
      </c>
      <c r="T1056" s="8">
        <v>10.324826789999999</v>
      </c>
      <c r="U1056" s="67">
        <v>0</v>
      </c>
      <c r="V1056" s="4">
        <v>0</v>
      </c>
      <c r="W1056" s="4">
        <v>3427</v>
      </c>
      <c r="X1056" s="67">
        <v>0</v>
      </c>
      <c r="Y1056" s="67">
        <v>0.45900000000000002</v>
      </c>
      <c r="Z1056" s="4">
        <v>2</v>
      </c>
      <c r="AA1056" s="4">
        <v>2603</v>
      </c>
      <c r="AB1056" s="67">
        <v>1E-3</v>
      </c>
      <c r="AC1056" s="4">
        <v>4.6554580000000003</v>
      </c>
      <c r="AD1056" s="4">
        <v>24.5</v>
      </c>
    </row>
    <row r="1057" spans="1:30" x14ac:dyDescent="0.2">
      <c r="A1057" s="8" t="s">
        <v>782</v>
      </c>
      <c r="B1057" s="8">
        <v>7</v>
      </c>
      <c r="C1057" s="8">
        <v>74143143</v>
      </c>
      <c r="D1057" s="8">
        <v>74143143</v>
      </c>
      <c r="E1057" s="8" t="s">
        <v>121</v>
      </c>
      <c r="F1057" s="8" t="s">
        <v>3101</v>
      </c>
      <c r="G1057" s="8" t="s">
        <v>3102</v>
      </c>
      <c r="H1057" s="8" t="s">
        <v>98</v>
      </c>
      <c r="I1057" s="66" t="s">
        <v>9835</v>
      </c>
      <c r="J1057" s="66" t="s">
        <v>40</v>
      </c>
      <c r="K1057" s="66" t="s">
        <v>3475</v>
      </c>
      <c r="L1057" s="66" t="s">
        <v>5417</v>
      </c>
      <c r="M1057" s="66" t="s">
        <v>5681</v>
      </c>
      <c r="N1057" s="66" t="s">
        <v>3165</v>
      </c>
      <c r="O1057" s="8" t="s">
        <v>3308</v>
      </c>
      <c r="P1057" s="8" t="s">
        <v>40</v>
      </c>
      <c r="Q1057" s="8">
        <v>1</v>
      </c>
      <c r="R1057" s="8" t="s">
        <v>40</v>
      </c>
      <c r="S1057" s="8" t="s">
        <v>40</v>
      </c>
      <c r="T1057" s="8" t="s">
        <v>40</v>
      </c>
      <c r="U1057" s="67">
        <v>0.188</v>
      </c>
      <c r="V1057" s="4">
        <v>2</v>
      </c>
      <c r="W1057" s="4">
        <v>3427</v>
      </c>
      <c r="X1057" s="67">
        <v>1E-3</v>
      </c>
      <c r="Y1057" s="67">
        <v>0.185</v>
      </c>
      <c r="Z1057" s="4">
        <v>1</v>
      </c>
      <c r="AA1057" s="4">
        <v>2599</v>
      </c>
      <c r="AB1057" s="67">
        <v>0</v>
      </c>
      <c r="AC1057" s="4">
        <v>1.8886069999999999</v>
      </c>
      <c r="AD1057" s="4">
        <v>15.52</v>
      </c>
    </row>
    <row r="1058" spans="1:30" x14ac:dyDescent="0.2">
      <c r="A1058" s="8" t="s">
        <v>782</v>
      </c>
      <c r="B1058" s="8">
        <v>7</v>
      </c>
      <c r="C1058" s="8">
        <v>74143188</v>
      </c>
      <c r="D1058" s="8">
        <v>74143188</v>
      </c>
      <c r="E1058" s="8" t="s">
        <v>121</v>
      </c>
      <c r="F1058" s="8" t="s">
        <v>3101</v>
      </c>
      <c r="G1058" s="8" t="s">
        <v>3102</v>
      </c>
      <c r="H1058" s="8" t="s">
        <v>98</v>
      </c>
      <c r="I1058" s="66" t="s">
        <v>9835</v>
      </c>
      <c r="J1058" s="66" t="s">
        <v>40</v>
      </c>
      <c r="K1058" s="66" t="s">
        <v>5662</v>
      </c>
      <c r="L1058" s="66" t="s">
        <v>4179</v>
      </c>
      <c r="M1058" s="66" t="s">
        <v>3860</v>
      </c>
      <c r="N1058" s="66" t="s">
        <v>3165</v>
      </c>
      <c r="O1058" s="8" t="s">
        <v>3308</v>
      </c>
      <c r="P1058" s="8" t="s">
        <v>40</v>
      </c>
      <c r="Q1058" s="8">
        <v>1</v>
      </c>
      <c r="R1058" s="8" t="s">
        <v>40</v>
      </c>
      <c r="S1058" s="8" t="s">
        <v>40</v>
      </c>
      <c r="T1058" s="8" t="s">
        <v>40</v>
      </c>
      <c r="U1058" s="67">
        <v>0.156</v>
      </c>
      <c r="V1058" s="4">
        <v>1</v>
      </c>
      <c r="W1058" s="4">
        <v>3427</v>
      </c>
      <c r="X1058" s="67">
        <v>0</v>
      </c>
      <c r="Y1058" s="67">
        <v>0</v>
      </c>
      <c r="Z1058" s="4">
        <v>0</v>
      </c>
      <c r="AA1058" s="4">
        <v>2599</v>
      </c>
      <c r="AB1058" s="67">
        <v>0</v>
      </c>
      <c r="AC1058" s="4">
        <v>1.220904</v>
      </c>
      <c r="AD1058" s="4">
        <v>11.86</v>
      </c>
    </row>
    <row r="1059" spans="1:30" x14ac:dyDescent="0.2">
      <c r="A1059" s="8" t="s">
        <v>782</v>
      </c>
      <c r="B1059" s="8">
        <v>7</v>
      </c>
      <c r="C1059" s="8">
        <v>74143195</v>
      </c>
      <c r="D1059" s="8">
        <v>74143195</v>
      </c>
      <c r="E1059" s="8" t="s">
        <v>121</v>
      </c>
      <c r="F1059" s="8" t="s">
        <v>3108</v>
      </c>
      <c r="G1059" s="8" t="s">
        <v>3109</v>
      </c>
      <c r="H1059" s="8" t="s">
        <v>98</v>
      </c>
      <c r="I1059" s="66" t="s">
        <v>9835</v>
      </c>
      <c r="J1059" s="66" t="s">
        <v>40</v>
      </c>
      <c r="K1059" s="66" t="s">
        <v>9836</v>
      </c>
      <c r="L1059" s="66" t="s">
        <v>9837</v>
      </c>
      <c r="M1059" s="66" t="s">
        <v>4229</v>
      </c>
      <c r="N1059" s="66" t="s">
        <v>3147</v>
      </c>
      <c r="O1059" s="8" t="s">
        <v>3148</v>
      </c>
      <c r="P1059" s="8" t="s">
        <v>40</v>
      </c>
      <c r="Q1059" s="8">
        <v>1</v>
      </c>
      <c r="R1059" s="8" t="s">
        <v>40</v>
      </c>
      <c r="S1059" s="8" t="s">
        <v>40</v>
      </c>
      <c r="T1059" s="8" t="s">
        <v>40</v>
      </c>
      <c r="U1059" s="67">
        <v>0.193</v>
      </c>
      <c r="V1059" s="4">
        <v>2</v>
      </c>
      <c r="W1059" s="4">
        <v>3427</v>
      </c>
      <c r="X1059" s="67">
        <v>1E-3</v>
      </c>
      <c r="Y1059" s="67">
        <v>0.17199999999999999</v>
      </c>
      <c r="Z1059" s="4">
        <v>1</v>
      </c>
      <c r="AA1059" s="4">
        <v>2599</v>
      </c>
      <c r="AB1059" s="67">
        <v>0</v>
      </c>
      <c r="AC1059" s="4">
        <v>2.1236380000000001</v>
      </c>
      <c r="AD1059" s="4">
        <v>17.010000000000002</v>
      </c>
    </row>
    <row r="1060" spans="1:30" x14ac:dyDescent="0.2">
      <c r="A1060" s="8" t="s">
        <v>782</v>
      </c>
      <c r="B1060" s="8">
        <v>7</v>
      </c>
      <c r="C1060" s="8">
        <v>74143199</v>
      </c>
      <c r="D1060" s="8">
        <v>74143199</v>
      </c>
      <c r="E1060" s="8" t="s">
        <v>127</v>
      </c>
      <c r="F1060" s="8" t="s">
        <v>3108</v>
      </c>
      <c r="G1060" s="8" t="s">
        <v>3109</v>
      </c>
      <c r="H1060" s="8" t="s">
        <v>98</v>
      </c>
      <c r="I1060" s="66" t="s">
        <v>9835</v>
      </c>
      <c r="J1060" s="66" t="s">
        <v>40</v>
      </c>
      <c r="K1060" s="66" t="s">
        <v>9743</v>
      </c>
      <c r="L1060" s="66" t="s">
        <v>5702</v>
      </c>
      <c r="M1060" s="66" t="s">
        <v>4476</v>
      </c>
      <c r="N1060" s="66" t="s">
        <v>3682</v>
      </c>
      <c r="O1060" s="8" t="s">
        <v>3683</v>
      </c>
      <c r="P1060" s="8" t="s">
        <v>40</v>
      </c>
      <c r="Q1060" s="8">
        <v>1</v>
      </c>
      <c r="R1060" s="8" t="s">
        <v>40</v>
      </c>
      <c r="S1060" s="8" t="s">
        <v>40</v>
      </c>
      <c r="T1060" s="8" t="s">
        <v>40</v>
      </c>
      <c r="U1060" s="67">
        <v>0.14899999999999999</v>
      </c>
      <c r="V1060" s="4">
        <v>3</v>
      </c>
      <c r="W1060" s="4">
        <v>3427</v>
      </c>
      <c r="X1060" s="67">
        <v>1E-3</v>
      </c>
      <c r="Y1060" s="67">
        <v>0.17899999999999999</v>
      </c>
      <c r="Z1060" s="4">
        <v>3</v>
      </c>
      <c r="AA1060" s="4">
        <v>2599</v>
      </c>
      <c r="AB1060" s="67">
        <v>1E-3</v>
      </c>
      <c r="AC1060" s="4">
        <v>2.0878209999999999</v>
      </c>
      <c r="AD1060" s="4">
        <v>16.78</v>
      </c>
    </row>
    <row r="1061" spans="1:30" x14ac:dyDescent="0.2">
      <c r="A1061" s="8" t="s">
        <v>782</v>
      </c>
      <c r="B1061" s="8">
        <v>7</v>
      </c>
      <c r="C1061" s="8">
        <v>74143210</v>
      </c>
      <c r="D1061" s="8">
        <v>74143210</v>
      </c>
      <c r="E1061" s="8" t="s">
        <v>130</v>
      </c>
      <c r="F1061" s="8" t="s">
        <v>3108</v>
      </c>
      <c r="G1061" s="8" t="s">
        <v>3109</v>
      </c>
      <c r="H1061" s="8" t="s">
        <v>98</v>
      </c>
      <c r="I1061" s="66" t="s">
        <v>9835</v>
      </c>
      <c r="J1061" s="66" t="s">
        <v>40</v>
      </c>
      <c r="K1061" s="66" t="s">
        <v>6048</v>
      </c>
      <c r="L1061" s="66" t="s">
        <v>9838</v>
      </c>
      <c r="M1061" s="66" t="s">
        <v>3496</v>
      </c>
      <c r="N1061" s="66" t="s">
        <v>3177</v>
      </c>
      <c r="O1061" s="8" t="s">
        <v>3178</v>
      </c>
      <c r="P1061" s="8" t="s">
        <v>40</v>
      </c>
      <c r="Q1061" s="8">
        <v>1</v>
      </c>
      <c r="R1061" s="8" t="s">
        <v>40</v>
      </c>
      <c r="S1061" s="8" t="s">
        <v>40</v>
      </c>
      <c r="T1061" s="8" t="s">
        <v>40</v>
      </c>
      <c r="U1061" s="67">
        <v>0.215</v>
      </c>
      <c r="V1061" s="4">
        <v>1</v>
      </c>
      <c r="W1061" s="4">
        <v>3427</v>
      </c>
      <c r="X1061" s="67">
        <v>0</v>
      </c>
      <c r="Y1061" s="67">
        <v>0</v>
      </c>
      <c r="Z1061" s="4">
        <v>0</v>
      </c>
      <c r="AA1061" s="4">
        <v>2599</v>
      </c>
      <c r="AB1061" s="67">
        <v>0</v>
      </c>
      <c r="AC1061" s="4">
        <v>7.1699130000000002</v>
      </c>
      <c r="AD1061" s="4">
        <v>34</v>
      </c>
    </row>
    <row r="1062" spans="1:30" x14ac:dyDescent="0.2">
      <c r="A1062" s="8" t="s">
        <v>782</v>
      </c>
      <c r="B1062" s="8">
        <v>7</v>
      </c>
      <c r="C1062" s="8">
        <v>74143233</v>
      </c>
      <c r="D1062" s="8">
        <v>74143233</v>
      </c>
      <c r="E1062" s="8" t="s">
        <v>130</v>
      </c>
      <c r="F1062" s="8" t="s">
        <v>3101</v>
      </c>
      <c r="G1062" s="8" t="s">
        <v>3102</v>
      </c>
      <c r="H1062" s="8" t="s">
        <v>98</v>
      </c>
      <c r="I1062" s="66" t="s">
        <v>9835</v>
      </c>
      <c r="J1062" s="66" t="s">
        <v>40</v>
      </c>
      <c r="K1062" s="66" t="s">
        <v>9775</v>
      </c>
      <c r="L1062" s="66" t="s">
        <v>4687</v>
      </c>
      <c r="M1062" s="66" t="s">
        <v>4551</v>
      </c>
      <c r="N1062" s="66" t="s">
        <v>3188</v>
      </c>
      <c r="O1062" s="8" t="s">
        <v>3497</v>
      </c>
      <c r="P1062" s="8" t="s">
        <v>40</v>
      </c>
      <c r="Q1062" s="8">
        <v>1</v>
      </c>
      <c r="R1062" s="8">
        <v>10.47145373</v>
      </c>
      <c r="S1062" s="8">
        <v>1.3036536519999999</v>
      </c>
      <c r="T1062" s="8">
        <v>11.775107390000001</v>
      </c>
      <c r="U1062" s="67">
        <v>0.17399999999999999</v>
      </c>
      <c r="V1062" s="4">
        <v>1</v>
      </c>
      <c r="W1062" s="4">
        <v>3433</v>
      </c>
      <c r="X1062" s="67">
        <v>0</v>
      </c>
      <c r="Y1062" s="67">
        <v>0.193</v>
      </c>
      <c r="Z1062" s="4">
        <v>3</v>
      </c>
      <c r="AA1062" s="4">
        <v>2606</v>
      </c>
      <c r="AB1062" s="67">
        <v>1E-3</v>
      </c>
      <c r="AC1062" s="4">
        <v>1.215219</v>
      </c>
      <c r="AD1062" s="4">
        <v>11.83</v>
      </c>
    </row>
    <row r="1063" spans="1:30" x14ac:dyDescent="0.2">
      <c r="A1063" s="8" t="s">
        <v>782</v>
      </c>
      <c r="B1063" s="8">
        <v>7</v>
      </c>
      <c r="C1063" s="8">
        <v>74144581</v>
      </c>
      <c r="D1063" s="8">
        <v>74144581</v>
      </c>
      <c r="E1063" s="8" t="s">
        <v>130</v>
      </c>
      <c r="F1063" s="8" t="s">
        <v>3108</v>
      </c>
      <c r="G1063" s="8" t="s">
        <v>3109</v>
      </c>
      <c r="H1063" s="8" t="s">
        <v>98</v>
      </c>
      <c r="I1063" s="66" t="s">
        <v>9839</v>
      </c>
      <c r="J1063" s="66" t="s">
        <v>40</v>
      </c>
      <c r="K1063" s="66" t="s">
        <v>9840</v>
      </c>
      <c r="L1063" s="66" t="s">
        <v>3363</v>
      </c>
      <c r="M1063" s="66" t="s">
        <v>3679</v>
      </c>
      <c r="N1063" s="66" t="s">
        <v>3144</v>
      </c>
      <c r="O1063" s="8" t="s">
        <v>3145</v>
      </c>
      <c r="P1063" s="8" t="s">
        <v>40</v>
      </c>
      <c r="Q1063" s="8">
        <v>1</v>
      </c>
      <c r="R1063" s="8" t="s">
        <v>40</v>
      </c>
      <c r="S1063" s="8" t="s">
        <v>40</v>
      </c>
      <c r="T1063" s="8" t="s">
        <v>40</v>
      </c>
      <c r="U1063" s="67">
        <v>0.17699999999999999</v>
      </c>
      <c r="V1063" s="4">
        <v>1</v>
      </c>
      <c r="W1063" s="4">
        <v>3432</v>
      </c>
      <c r="X1063" s="67">
        <v>0</v>
      </c>
      <c r="Y1063" s="67">
        <v>0</v>
      </c>
      <c r="Z1063" s="4">
        <v>0</v>
      </c>
      <c r="AA1063" s="4">
        <v>2606</v>
      </c>
      <c r="AB1063" s="67">
        <v>0</v>
      </c>
      <c r="AC1063" s="4">
        <v>5.6526649999999998</v>
      </c>
      <c r="AD1063" s="4">
        <v>26.7</v>
      </c>
    </row>
    <row r="1064" spans="1:30" x14ac:dyDescent="0.2">
      <c r="A1064" s="8" t="s">
        <v>782</v>
      </c>
      <c r="B1064" s="8">
        <v>7</v>
      </c>
      <c r="C1064" s="8">
        <v>74144582</v>
      </c>
      <c r="D1064" s="8">
        <v>74144582</v>
      </c>
      <c r="E1064" s="8" t="s">
        <v>123</v>
      </c>
      <c r="F1064" s="8" t="s">
        <v>3108</v>
      </c>
      <c r="G1064" s="8" t="s">
        <v>3109</v>
      </c>
      <c r="H1064" s="8" t="s">
        <v>98</v>
      </c>
      <c r="I1064" s="66" t="s">
        <v>9839</v>
      </c>
      <c r="J1064" s="66" t="s">
        <v>40</v>
      </c>
      <c r="K1064" s="66" t="s">
        <v>5869</v>
      </c>
      <c r="L1064" s="66" t="s">
        <v>4689</v>
      </c>
      <c r="M1064" s="66" t="s">
        <v>3679</v>
      </c>
      <c r="N1064" s="66" t="s">
        <v>4436</v>
      </c>
      <c r="O1064" s="8" t="s">
        <v>6206</v>
      </c>
      <c r="P1064" s="8" t="s">
        <v>40</v>
      </c>
      <c r="Q1064" s="8">
        <v>1</v>
      </c>
      <c r="R1064" s="8" t="s">
        <v>40</v>
      </c>
      <c r="S1064" s="8" t="s">
        <v>40</v>
      </c>
      <c r="T1064" s="8" t="s">
        <v>40</v>
      </c>
      <c r="U1064" s="67">
        <v>0.19500000000000001</v>
      </c>
      <c r="V1064" s="4">
        <v>1</v>
      </c>
      <c r="W1064" s="4">
        <v>3432</v>
      </c>
      <c r="X1064" s="67">
        <v>0</v>
      </c>
      <c r="Y1064" s="67">
        <v>0.158</v>
      </c>
      <c r="Z1064" s="4">
        <v>1</v>
      </c>
      <c r="AA1064" s="4">
        <v>2606</v>
      </c>
      <c r="AB1064" s="67">
        <v>0</v>
      </c>
      <c r="AC1064" s="4">
        <v>5.0520810000000003</v>
      </c>
      <c r="AD1064" s="4">
        <v>25.2</v>
      </c>
    </row>
    <row r="1065" spans="1:30" x14ac:dyDescent="0.2">
      <c r="A1065" s="8" t="s">
        <v>782</v>
      </c>
      <c r="B1065" s="8">
        <v>7</v>
      </c>
      <c r="C1065" s="8">
        <v>74144582</v>
      </c>
      <c r="D1065" s="8">
        <v>74144582</v>
      </c>
      <c r="E1065" s="8" t="s">
        <v>130</v>
      </c>
      <c r="F1065" s="8" t="s">
        <v>3108</v>
      </c>
      <c r="G1065" s="8" t="s">
        <v>3109</v>
      </c>
      <c r="H1065" s="8" t="s">
        <v>98</v>
      </c>
      <c r="I1065" s="66" t="s">
        <v>9839</v>
      </c>
      <c r="J1065" s="66" t="s">
        <v>40</v>
      </c>
      <c r="K1065" s="66" t="s">
        <v>5869</v>
      </c>
      <c r="L1065" s="66" t="s">
        <v>4689</v>
      </c>
      <c r="M1065" s="66" t="s">
        <v>3679</v>
      </c>
      <c r="N1065" s="66" t="s">
        <v>3639</v>
      </c>
      <c r="O1065" s="8" t="s">
        <v>4452</v>
      </c>
      <c r="P1065" s="8" t="s">
        <v>40</v>
      </c>
      <c r="Q1065" s="8">
        <v>1</v>
      </c>
      <c r="R1065" s="8" t="s">
        <v>40</v>
      </c>
      <c r="S1065" s="8" t="s">
        <v>40</v>
      </c>
      <c r="T1065" s="8" t="s">
        <v>40</v>
      </c>
      <c r="U1065" s="67">
        <v>0.14899999999999999</v>
      </c>
      <c r="V1065" s="4">
        <v>1</v>
      </c>
      <c r="W1065" s="4">
        <v>3432</v>
      </c>
      <c r="X1065" s="67">
        <v>0</v>
      </c>
      <c r="Y1065" s="67">
        <v>0</v>
      </c>
      <c r="Z1065" s="4">
        <v>0</v>
      </c>
      <c r="AA1065" s="4">
        <v>2606</v>
      </c>
      <c r="AB1065" s="67">
        <v>0</v>
      </c>
      <c r="AC1065" s="4">
        <v>3.697759</v>
      </c>
      <c r="AD1065" s="4">
        <v>23.3</v>
      </c>
    </row>
    <row r="1066" spans="1:30" x14ac:dyDescent="0.2">
      <c r="A1066" s="8" t="s">
        <v>782</v>
      </c>
      <c r="B1066" s="8">
        <v>7</v>
      </c>
      <c r="C1066" s="8">
        <v>74144596</v>
      </c>
      <c r="D1066" s="8">
        <v>74144596</v>
      </c>
      <c r="E1066" s="8" t="s">
        <v>130</v>
      </c>
      <c r="F1066" s="8" t="s">
        <v>3108</v>
      </c>
      <c r="G1066" s="8" t="s">
        <v>3109</v>
      </c>
      <c r="H1066" s="8" t="s">
        <v>98</v>
      </c>
      <c r="I1066" s="66" t="s">
        <v>9839</v>
      </c>
      <c r="J1066" s="66" t="s">
        <v>40</v>
      </c>
      <c r="K1066" s="66" t="s">
        <v>9093</v>
      </c>
      <c r="L1066" s="66" t="s">
        <v>4693</v>
      </c>
      <c r="M1066" s="66" t="s">
        <v>4241</v>
      </c>
      <c r="N1066" s="66" t="s">
        <v>3144</v>
      </c>
      <c r="O1066" s="8" t="s">
        <v>4644</v>
      </c>
      <c r="P1066" s="8" t="s">
        <v>40</v>
      </c>
      <c r="Q1066" s="8">
        <v>1</v>
      </c>
      <c r="R1066" s="8" t="s">
        <v>40</v>
      </c>
      <c r="S1066" s="8" t="s">
        <v>40</v>
      </c>
      <c r="T1066" s="8" t="s">
        <v>40</v>
      </c>
      <c r="U1066" s="67">
        <v>0.16200000000000001</v>
      </c>
      <c r="V1066" s="4">
        <v>9</v>
      </c>
      <c r="W1066" s="4">
        <v>3432</v>
      </c>
      <c r="X1066" s="67">
        <v>3.0000000000000001E-3</v>
      </c>
      <c r="Y1066" s="67">
        <v>0.16800000000000001</v>
      </c>
      <c r="Z1066" s="4">
        <v>12</v>
      </c>
      <c r="AA1066" s="4">
        <v>2606</v>
      </c>
      <c r="AB1066" s="67">
        <v>5.0000000000000001E-3</v>
      </c>
      <c r="AC1066" s="4">
        <v>6.2643680000000002</v>
      </c>
      <c r="AD1066" s="4">
        <v>29</v>
      </c>
    </row>
    <row r="1067" spans="1:30" x14ac:dyDescent="0.2">
      <c r="A1067" s="8" t="s">
        <v>782</v>
      </c>
      <c r="B1067" s="8">
        <v>7</v>
      </c>
      <c r="C1067" s="8">
        <v>74146845</v>
      </c>
      <c r="D1067" s="8">
        <v>74146845</v>
      </c>
      <c r="E1067" s="8" t="s">
        <v>121</v>
      </c>
      <c r="F1067" s="8" t="s">
        <v>3101</v>
      </c>
      <c r="G1067" s="8" t="s">
        <v>3102</v>
      </c>
      <c r="H1067" s="8" t="s">
        <v>98</v>
      </c>
      <c r="I1067" s="66" t="s">
        <v>258</v>
      </c>
      <c r="J1067" s="66" t="s">
        <v>40</v>
      </c>
      <c r="K1067" s="66" t="s">
        <v>3458</v>
      </c>
      <c r="L1067" s="66" t="s">
        <v>5648</v>
      </c>
      <c r="M1067" s="66" t="s">
        <v>3851</v>
      </c>
      <c r="N1067" s="66" t="s">
        <v>3165</v>
      </c>
      <c r="O1067" s="8" t="s">
        <v>3308</v>
      </c>
      <c r="P1067" s="8" t="s">
        <v>9841</v>
      </c>
      <c r="Q1067" s="8">
        <v>1</v>
      </c>
      <c r="R1067" s="8" t="s">
        <v>40</v>
      </c>
      <c r="S1067" s="8" t="s">
        <v>40</v>
      </c>
      <c r="T1067" s="8" t="s">
        <v>40</v>
      </c>
      <c r="U1067" s="67">
        <v>0.19500000000000001</v>
      </c>
      <c r="V1067" s="4">
        <v>1395</v>
      </c>
      <c r="W1067" s="4">
        <v>3432</v>
      </c>
      <c r="X1067" s="67">
        <v>0.40600000000000003</v>
      </c>
      <c r="Y1067" s="67">
        <v>0.19600000000000001</v>
      </c>
      <c r="Z1067" s="4">
        <v>1006</v>
      </c>
      <c r="AA1067" s="4">
        <v>2604</v>
      </c>
      <c r="AB1067" s="67">
        <v>0.38600000000000001</v>
      </c>
      <c r="AC1067" s="4">
        <v>1.5148839999999999</v>
      </c>
      <c r="AD1067" s="4">
        <v>13.39</v>
      </c>
    </row>
    <row r="1068" spans="1:30" x14ac:dyDescent="0.2">
      <c r="A1068" s="8" t="s">
        <v>782</v>
      </c>
      <c r="B1068" s="8">
        <v>7</v>
      </c>
      <c r="C1068" s="8">
        <v>74146850</v>
      </c>
      <c r="D1068" s="8">
        <v>74146850</v>
      </c>
      <c r="E1068" s="8" t="s">
        <v>130</v>
      </c>
      <c r="F1068" s="8" t="s">
        <v>3108</v>
      </c>
      <c r="G1068" s="8" t="s">
        <v>3109</v>
      </c>
      <c r="H1068" s="8" t="s">
        <v>98</v>
      </c>
      <c r="I1068" s="66" t="s">
        <v>258</v>
      </c>
      <c r="J1068" s="66" t="s">
        <v>40</v>
      </c>
      <c r="K1068" s="66" t="s">
        <v>4785</v>
      </c>
      <c r="L1068" s="66" t="s">
        <v>5821</v>
      </c>
      <c r="M1068" s="66" t="s">
        <v>3608</v>
      </c>
      <c r="N1068" s="66" t="s">
        <v>3157</v>
      </c>
      <c r="O1068" s="8" t="s">
        <v>3158</v>
      </c>
      <c r="P1068" s="8" t="s">
        <v>9842</v>
      </c>
      <c r="Q1068" s="8">
        <v>1</v>
      </c>
      <c r="R1068" s="8" t="s">
        <v>40</v>
      </c>
      <c r="S1068" s="8" t="s">
        <v>40</v>
      </c>
      <c r="T1068" s="8" t="s">
        <v>40</v>
      </c>
      <c r="U1068" s="67">
        <v>0.184</v>
      </c>
      <c r="V1068" s="4">
        <v>1</v>
      </c>
      <c r="W1068" s="4">
        <v>3432</v>
      </c>
      <c r="X1068" s="67">
        <v>0</v>
      </c>
      <c r="Y1068" s="67">
        <v>0</v>
      </c>
      <c r="Z1068" s="4">
        <v>0</v>
      </c>
      <c r="AA1068" s="4">
        <v>2604</v>
      </c>
      <c r="AB1068" s="67">
        <v>0</v>
      </c>
      <c r="AC1068" s="4">
        <v>6.4747269999999997</v>
      </c>
      <c r="AD1068" s="4">
        <v>30</v>
      </c>
    </row>
    <row r="1069" spans="1:30" x14ac:dyDescent="0.2">
      <c r="A1069" s="8" t="s">
        <v>782</v>
      </c>
      <c r="B1069" s="8">
        <v>7</v>
      </c>
      <c r="C1069" s="8">
        <v>74146851</v>
      </c>
      <c r="D1069" s="8">
        <v>74146851</v>
      </c>
      <c r="E1069" s="8" t="s">
        <v>121</v>
      </c>
      <c r="F1069" s="8" t="s">
        <v>3101</v>
      </c>
      <c r="G1069" s="8" t="s">
        <v>3102</v>
      </c>
      <c r="H1069" s="8" t="s">
        <v>98</v>
      </c>
      <c r="I1069" s="66" t="s">
        <v>258</v>
      </c>
      <c r="J1069" s="66" t="s">
        <v>40</v>
      </c>
      <c r="K1069" s="66" t="s">
        <v>9731</v>
      </c>
      <c r="L1069" s="66" t="s">
        <v>5845</v>
      </c>
      <c r="M1069" s="66" t="s">
        <v>3608</v>
      </c>
      <c r="N1069" s="66" t="s">
        <v>130</v>
      </c>
      <c r="O1069" s="8" t="s">
        <v>3155</v>
      </c>
      <c r="P1069" s="8" t="s">
        <v>9843</v>
      </c>
      <c r="Q1069" s="8">
        <v>1</v>
      </c>
      <c r="R1069" s="8" t="s">
        <v>40</v>
      </c>
      <c r="S1069" s="8" t="s">
        <v>40</v>
      </c>
      <c r="T1069" s="8" t="s">
        <v>40</v>
      </c>
      <c r="U1069" s="67">
        <v>0</v>
      </c>
      <c r="V1069" s="4">
        <v>0</v>
      </c>
      <c r="W1069" s="4">
        <v>3432</v>
      </c>
      <c r="X1069" s="67">
        <v>0</v>
      </c>
      <c r="Y1069" s="67">
        <v>0.17399999999999999</v>
      </c>
      <c r="Z1069" s="4">
        <v>1</v>
      </c>
      <c r="AA1069" s="4">
        <v>2604</v>
      </c>
      <c r="AB1069" s="67">
        <v>0</v>
      </c>
      <c r="AC1069" s="4">
        <v>1.831715</v>
      </c>
      <c r="AD1069" s="4">
        <v>15.17</v>
      </c>
    </row>
    <row r="1070" spans="1:30" x14ac:dyDescent="0.2">
      <c r="A1070" s="8" t="s">
        <v>782</v>
      </c>
      <c r="B1070" s="8">
        <v>7</v>
      </c>
      <c r="C1070" s="8">
        <v>74146856</v>
      </c>
      <c r="D1070" s="8">
        <v>74146856</v>
      </c>
      <c r="E1070" s="8" t="s">
        <v>121</v>
      </c>
      <c r="F1070" s="8" t="s">
        <v>3108</v>
      </c>
      <c r="G1070" s="8" t="s">
        <v>3109</v>
      </c>
      <c r="H1070" s="8" t="s">
        <v>98</v>
      </c>
      <c r="I1070" s="66" t="s">
        <v>258</v>
      </c>
      <c r="J1070" s="66" t="s">
        <v>40</v>
      </c>
      <c r="K1070" s="66" t="s">
        <v>9383</v>
      </c>
      <c r="L1070" s="66" t="s">
        <v>382</v>
      </c>
      <c r="M1070" s="66" t="s">
        <v>5645</v>
      </c>
      <c r="N1070" s="66" t="s">
        <v>6166</v>
      </c>
      <c r="O1070" s="8" t="s">
        <v>8096</v>
      </c>
      <c r="P1070" s="8" t="s">
        <v>40</v>
      </c>
      <c r="Q1070" s="8">
        <v>1</v>
      </c>
      <c r="R1070" s="8" t="s">
        <v>40</v>
      </c>
      <c r="S1070" s="8" t="s">
        <v>40</v>
      </c>
      <c r="T1070" s="8" t="s">
        <v>40</v>
      </c>
      <c r="U1070" s="67">
        <v>0.17</v>
      </c>
      <c r="V1070" s="4">
        <v>16</v>
      </c>
      <c r="W1070" s="4">
        <v>3432</v>
      </c>
      <c r="X1070" s="67">
        <v>5.0000000000000001E-3</v>
      </c>
      <c r="Y1070" s="67">
        <v>0.151</v>
      </c>
      <c r="Z1070" s="4">
        <v>12</v>
      </c>
      <c r="AA1070" s="4">
        <v>2604</v>
      </c>
      <c r="AB1070" s="67">
        <v>5.0000000000000001E-3</v>
      </c>
      <c r="AC1070" s="4">
        <v>6.5753740000000001</v>
      </c>
      <c r="AD1070" s="4">
        <v>31</v>
      </c>
    </row>
    <row r="1071" spans="1:30" x14ac:dyDescent="0.2">
      <c r="A1071" s="8" t="s">
        <v>782</v>
      </c>
      <c r="B1071" s="8">
        <v>7</v>
      </c>
      <c r="C1071" s="8">
        <v>74146857</v>
      </c>
      <c r="D1071" s="8">
        <v>74146857</v>
      </c>
      <c r="E1071" s="8" t="s">
        <v>121</v>
      </c>
      <c r="F1071" s="8" t="s">
        <v>3101</v>
      </c>
      <c r="G1071" s="8" t="s">
        <v>3102</v>
      </c>
      <c r="H1071" s="8" t="s">
        <v>98</v>
      </c>
      <c r="I1071" s="66" t="s">
        <v>258</v>
      </c>
      <c r="J1071" s="66" t="s">
        <v>40</v>
      </c>
      <c r="K1071" s="66" t="s">
        <v>5893</v>
      </c>
      <c r="L1071" s="66" t="s">
        <v>5078</v>
      </c>
      <c r="M1071" s="66" t="s">
        <v>5645</v>
      </c>
      <c r="N1071" s="66" t="s">
        <v>3165</v>
      </c>
      <c r="O1071" s="8" t="s">
        <v>3308</v>
      </c>
      <c r="P1071" s="8" t="s">
        <v>9844</v>
      </c>
      <c r="Q1071" s="8">
        <v>1</v>
      </c>
      <c r="R1071" s="8" t="s">
        <v>40</v>
      </c>
      <c r="S1071" s="8" t="s">
        <v>40</v>
      </c>
      <c r="T1071" s="8" t="s">
        <v>40</v>
      </c>
      <c r="U1071" s="67">
        <v>0.193</v>
      </c>
      <c r="V1071" s="4">
        <v>2</v>
      </c>
      <c r="W1071" s="4">
        <v>3432</v>
      </c>
      <c r="X1071" s="67">
        <v>1E-3</v>
      </c>
      <c r="Y1071" s="67">
        <v>0.16300000000000001</v>
      </c>
      <c r="Z1071" s="4">
        <v>2</v>
      </c>
      <c r="AA1071" s="4">
        <v>2604</v>
      </c>
      <c r="AB1071" s="67">
        <v>1E-3</v>
      </c>
      <c r="AC1071" s="4">
        <v>1.2835559999999999</v>
      </c>
      <c r="AD1071" s="4">
        <v>12.18</v>
      </c>
    </row>
    <row r="1072" spans="1:30" x14ac:dyDescent="0.2">
      <c r="A1072" s="8" t="s">
        <v>782</v>
      </c>
      <c r="B1072" s="8">
        <v>7</v>
      </c>
      <c r="C1072" s="8">
        <v>74146864</v>
      </c>
      <c r="D1072" s="8">
        <v>74146864</v>
      </c>
      <c r="E1072" s="8" t="s">
        <v>130</v>
      </c>
      <c r="F1072" s="8" t="s">
        <v>3108</v>
      </c>
      <c r="G1072" s="8" t="s">
        <v>3109</v>
      </c>
      <c r="H1072" s="8" t="s">
        <v>98</v>
      </c>
      <c r="I1072" s="66" t="s">
        <v>258</v>
      </c>
      <c r="J1072" s="66" t="s">
        <v>40</v>
      </c>
      <c r="K1072" s="66" t="s">
        <v>3447</v>
      </c>
      <c r="L1072" s="66" t="s">
        <v>5314</v>
      </c>
      <c r="M1072" s="66" t="s">
        <v>4228</v>
      </c>
      <c r="N1072" s="66" t="s">
        <v>3580</v>
      </c>
      <c r="O1072" s="8" t="s">
        <v>4488</v>
      </c>
      <c r="P1072" s="8" t="s">
        <v>9845</v>
      </c>
      <c r="Q1072" s="8">
        <v>1</v>
      </c>
      <c r="R1072" s="8" t="s">
        <v>40</v>
      </c>
      <c r="S1072" s="8" t="s">
        <v>40</v>
      </c>
      <c r="T1072" s="8" t="s">
        <v>40</v>
      </c>
      <c r="U1072" s="67">
        <v>0.15</v>
      </c>
      <c r="V1072" s="4">
        <v>6</v>
      </c>
      <c r="W1072" s="4">
        <v>3432</v>
      </c>
      <c r="X1072" s="67">
        <v>2E-3</v>
      </c>
      <c r="Y1072" s="67">
        <v>0.155</v>
      </c>
      <c r="Z1072" s="4">
        <v>6</v>
      </c>
      <c r="AA1072" s="4">
        <v>2604</v>
      </c>
      <c r="AB1072" s="67">
        <v>2E-3</v>
      </c>
      <c r="AC1072" s="4">
        <v>4.5112230000000002</v>
      </c>
      <c r="AD1072" s="4">
        <v>24.3</v>
      </c>
    </row>
    <row r="1073" spans="1:30" x14ac:dyDescent="0.2">
      <c r="A1073" s="8" t="s">
        <v>782</v>
      </c>
      <c r="B1073" s="8">
        <v>7</v>
      </c>
      <c r="C1073" s="8">
        <v>74146870</v>
      </c>
      <c r="D1073" s="8">
        <v>74146870</v>
      </c>
      <c r="E1073" s="8" t="s">
        <v>130</v>
      </c>
      <c r="F1073" s="8" t="s">
        <v>81</v>
      </c>
      <c r="G1073" s="8" t="s">
        <v>3469</v>
      </c>
      <c r="H1073" s="8" t="s">
        <v>98</v>
      </c>
      <c r="I1073" s="66" t="s">
        <v>258</v>
      </c>
      <c r="J1073" s="66" t="s">
        <v>40</v>
      </c>
      <c r="K1073" s="66" t="s">
        <v>546</v>
      </c>
      <c r="L1073" s="66" t="s">
        <v>547</v>
      </c>
      <c r="M1073" s="66" t="s">
        <v>324</v>
      </c>
      <c r="N1073" s="66" t="s">
        <v>137</v>
      </c>
      <c r="O1073" s="8" t="s">
        <v>138</v>
      </c>
      <c r="P1073" s="8" t="s">
        <v>9846</v>
      </c>
      <c r="Q1073" s="8">
        <v>1</v>
      </c>
      <c r="R1073" s="8" t="s">
        <v>40</v>
      </c>
      <c r="S1073" s="8" t="s">
        <v>40</v>
      </c>
      <c r="T1073" s="8" t="s">
        <v>40</v>
      </c>
      <c r="U1073" s="67">
        <v>0.65700000000000003</v>
      </c>
      <c r="V1073" s="4">
        <v>3431</v>
      </c>
      <c r="W1073" s="4">
        <v>3432</v>
      </c>
      <c r="X1073" s="67">
        <v>1</v>
      </c>
      <c r="Y1073" s="67">
        <v>0.65800000000000003</v>
      </c>
      <c r="Z1073" s="4">
        <v>2604</v>
      </c>
      <c r="AA1073" s="4">
        <v>2604</v>
      </c>
      <c r="AB1073" s="67">
        <v>1</v>
      </c>
      <c r="AC1073" s="4">
        <v>11.710542</v>
      </c>
      <c r="AD1073" s="4">
        <v>38</v>
      </c>
    </row>
    <row r="1074" spans="1:30" x14ac:dyDescent="0.2">
      <c r="A1074" s="8" t="s">
        <v>782</v>
      </c>
      <c r="B1074" s="8">
        <v>7</v>
      </c>
      <c r="C1074" s="8">
        <v>74146896</v>
      </c>
      <c r="D1074" s="8">
        <v>74146896</v>
      </c>
      <c r="E1074" s="8" t="s">
        <v>127</v>
      </c>
      <c r="F1074" s="8" t="s">
        <v>3101</v>
      </c>
      <c r="G1074" s="8" t="s">
        <v>3102</v>
      </c>
      <c r="H1074" s="8" t="s">
        <v>98</v>
      </c>
      <c r="I1074" s="66" t="s">
        <v>258</v>
      </c>
      <c r="J1074" s="66" t="s">
        <v>40</v>
      </c>
      <c r="K1074" s="66" t="s">
        <v>8662</v>
      </c>
      <c r="L1074" s="66" t="s">
        <v>8811</v>
      </c>
      <c r="M1074" s="66" t="s">
        <v>3730</v>
      </c>
      <c r="N1074" s="66" t="s">
        <v>3118</v>
      </c>
      <c r="O1074" s="8" t="s">
        <v>9460</v>
      </c>
      <c r="P1074" s="8" t="s">
        <v>40</v>
      </c>
      <c r="Q1074" s="8">
        <v>1</v>
      </c>
      <c r="R1074" s="8" t="s">
        <v>40</v>
      </c>
      <c r="S1074" s="8" t="s">
        <v>40</v>
      </c>
      <c r="T1074" s="8" t="s">
        <v>40</v>
      </c>
      <c r="U1074" s="67">
        <v>0</v>
      </c>
      <c r="V1074" s="4">
        <v>0</v>
      </c>
      <c r="W1074" s="4">
        <v>3432</v>
      </c>
      <c r="X1074" s="67">
        <v>0</v>
      </c>
      <c r="Y1074" s="67">
        <v>0.16300000000000001</v>
      </c>
      <c r="Z1074" s="4">
        <v>4</v>
      </c>
      <c r="AA1074" s="4">
        <v>2604</v>
      </c>
      <c r="AB1074" s="67">
        <v>2E-3</v>
      </c>
      <c r="AC1074" s="4">
        <v>6.6947000000000007E-2</v>
      </c>
      <c r="AD1074" s="4">
        <v>3.258</v>
      </c>
    </row>
    <row r="1075" spans="1:30" x14ac:dyDescent="0.2">
      <c r="A1075" s="8" t="s">
        <v>782</v>
      </c>
      <c r="B1075" s="8">
        <v>7</v>
      </c>
      <c r="C1075" s="8">
        <v>74146901</v>
      </c>
      <c r="D1075" s="8">
        <v>74146901</v>
      </c>
      <c r="E1075" s="8" t="s">
        <v>121</v>
      </c>
      <c r="F1075" s="8" t="s">
        <v>3108</v>
      </c>
      <c r="G1075" s="8" t="s">
        <v>3109</v>
      </c>
      <c r="H1075" s="8" t="s">
        <v>98</v>
      </c>
      <c r="I1075" s="66" t="s">
        <v>258</v>
      </c>
      <c r="J1075" s="66" t="s">
        <v>40</v>
      </c>
      <c r="K1075" s="66" t="s">
        <v>9847</v>
      </c>
      <c r="L1075" s="66" t="s">
        <v>5281</v>
      </c>
      <c r="M1075" s="66" t="s">
        <v>5853</v>
      </c>
      <c r="N1075" s="66" t="s">
        <v>3255</v>
      </c>
      <c r="O1075" s="8" t="s">
        <v>4377</v>
      </c>
      <c r="P1075" s="8" t="s">
        <v>40</v>
      </c>
      <c r="Q1075" s="8">
        <v>1</v>
      </c>
      <c r="R1075" s="8" t="s">
        <v>40</v>
      </c>
      <c r="S1075" s="8" t="s">
        <v>40</v>
      </c>
      <c r="T1075" s="8" t="s">
        <v>40</v>
      </c>
      <c r="U1075" s="67">
        <v>0.185</v>
      </c>
      <c r="V1075" s="4">
        <v>1</v>
      </c>
      <c r="W1075" s="4">
        <v>3432</v>
      </c>
      <c r="X1075" s="67">
        <v>0</v>
      </c>
      <c r="Y1075" s="67">
        <v>0.159</v>
      </c>
      <c r="Z1075" s="4">
        <v>1</v>
      </c>
      <c r="AA1075" s="4">
        <v>2604</v>
      </c>
      <c r="AB1075" s="67">
        <v>0</v>
      </c>
      <c r="AC1075" s="4">
        <v>5.3057109999999996</v>
      </c>
      <c r="AD1075" s="4">
        <v>25.8</v>
      </c>
    </row>
    <row r="1076" spans="1:30" x14ac:dyDescent="0.2">
      <c r="A1076" s="8" t="s">
        <v>782</v>
      </c>
      <c r="B1076" s="8">
        <v>7</v>
      </c>
      <c r="C1076" s="8">
        <v>74146929</v>
      </c>
      <c r="D1076" s="8">
        <v>74146929</v>
      </c>
      <c r="E1076" s="8" t="s">
        <v>123</v>
      </c>
      <c r="F1076" s="8" t="s">
        <v>3108</v>
      </c>
      <c r="G1076" s="8" t="s">
        <v>3109</v>
      </c>
      <c r="H1076" s="8" t="s">
        <v>98</v>
      </c>
      <c r="I1076" s="66" t="s">
        <v>258</v>
      </c>
      <c r="J1076" s="66" t="s">
        <v>40</v>
      </c>
      <c r="K1076" s="66" t="s">
        <v>6284</v>
      </c>
      <c r="L1076" s="66" t="s">
        <v>5086</v>
      </c>
      <c r="M1076" s="66" t="s">
        <v>3874</v>
      </c>
      <c r="N1076" s="66" t="s">
        <v>4253</v>
      </c>
      <c r="O1076" s="8" t="s">
        <v>6194</v>
      </c>
      <c r="P1076" s="8" t="s">
        <v>9848</v>
      </c>
      <c r="Q1076" s="8">
        <v>1</v>
      </c>
      <c r="R1076" s="8" t="s">
        <v>40</v>
      </c>
      <c r="S1076" s="8" t="s">
        <v>40</v>
      </c>
      <c r="T1076" s="8" t="s">
        <v>40</v>
      </c>
      <c r="U1076" s="67">
        <v>0.111</v>
      </c>
      <c r="V1076" s="4">
        <v>1</v>
      </c>
      <c r="W1076" s="4">
        <v>3424</v>
      </c>
      <c r="X1076" s="67">
        <v>0</v>
      </c>
      <c r="Y1076" s="67">
        <v>0.152</v>
      </c>
      <c r="Z1076" s="4">
        <v>3</v>
      </c>
      <c r="AA1076" s="4">
        <v>2597</v>
      </c>
      <c r="AB1076" s="67">
        <v>1E-3</v>
      </c>
      <c r="AC1076" s="4">
        <v>1.819169</v>
      </c>
      <c r="AD1076" s="4">
        <v>15.1</v>
      </c>
    </row>
    <row r="1077" spans="1:30" x14ac:dyDescent="0.2">
      <c r="A1077" s="8" t="s">
        <v>782</v>
      </c>
      <c r="B1077" s="8">
        <v>7</v>
      </c>
      <c r="C1077" s="8">
        <v>74146965</v>
      </c>
      <c r="D1077" s="8">
        <v>74146967</v>
      </c>
      <c r="E1077" s="8" t="s">
        <v>3352</v>
      </c>
      <c r="F1077" s="8" t="s">
        <v>80</v>
      </c>
      <c r="G1077" s="8" t="s">
        <v>3469</v>
      </c>
      <c r="H1077" s="8" t="s">
        <v>98</v>
      </c>
      <c r="I1077" s="66" t="s">
        <v>258</v>
      </c>
      <c r="J1077" s="66" t="s">
        <v>40</v>
      </c>
      <c r="K1077" s="66" t="s">
        <v>9849</v>
      </c>
      <c r="L1077" s="66" t="s">
        <v>9850</v>
      </c>
      <c r="M1077" s="66" t="s">
        <v>4422</v>
      </c>
      <c r="N1077" s="66" t="s">
        <v>362</v>
      </c>
      <c r="O1077" s="8" t="s">
        <v>5756</v>
      </c>
      <c r="P1077" s="8" t="s">
        <v>40</v>
      </c>
      <c r="Q1077" s="8">
        <v>1</v>
      </c>
      <c r="R1077" s="8" t="s">
        <v>40</v>
      </c>
      <c r="S1077" s="8" t="s">
        <v>40</v>
      </c>
      <c r="T1077" s="8" t="s">
        <v>40</v>
      </c>
      <c r="U1077" s="67">
        <v>0.188</v>
      </c>
      <c r="V1077" s="4">
        <v>1</v>
      </c>
      <c r="W1077" s="4">
        <v>3424</v>
      </c>
      <c r="X1077" s="67">
        <v>0</v>
      </c>
      <c r="Y1077" s="67">
        <v>0</v>
      </c>
      <c r="Z1077" s="4">
        <v>0</v>
      </c>
      <c r="AA1077" s="4">
        <v>2597</v>
      </c>
      <c r="AB1077" s="67">
        <v>0</v>
      </c>
      <c r="AC1077" s="4">
        <v>7.2320330000000004</v>
      </c>
      <c r="AD1077" s="4">
        <v>34</v>
      </c>
    </row>
    <row r="1078" spans="1:30" x14ac:dyDescent="0.2">
      <c r="A1078" s="8" t="s">
        <v>782</v>
      </c>
      <c r="B1078" s="8">
        <v>7</v>
      </c>
      <c r="C1078" s="8">
        <v>74146987</v>
      </c>
      <c r="D1078" s="8">
        <v>74146987</v>
      </c>
      <c r="E1078" s="8" t="s">
        <v>130</v>
      </c>
      <c r="F1078" s="8" t="s">
        <v>3108</v>
      </c>
      <c r="G1078" s="8" t="s">
        <v>3109</v>
      </c>
      <c r="H1078" s="8" t="s">
        <v>98</v>
      </c>
      <c r="I1078" s="66" t="s">
        <v>258</v>
      </c>
      <c r="J1078" s="66" t="s">
        <v>40</v>
      </c>
      <c r="K1078" s="66" t="s">
        <v>8621</v>
      </c>
      <c r="L1078" s="66" t="s">
        <v>4750</v>
      </c>
      <c r="M1078" s="66" t="s">
        <v>6279</v>
      </c>
      <c r="N1078" s="66" t="s">
        <v>3144</v>
      </c>
      <c r="O1078" s="8" t="s">
        <v>4644</v>
      </c>
      <c r="P1078" s="8" t="s">
        <v>9851</v>
      </c>
      <c r="Q1078" s="8">
        <v>1</v>
      </c>
      <c r="R1078" s="8" t="s">
        <v>40</v>
      </c>
      <c r="S1078" s="8" t="s">
        <v>40</v>
      </c>
      <c r="T1078" s="8" t="s">
        <v>40</v>
      </c>
      <c r="U1078" s="67">
        <v>0.16800000000000001</v>
      </c>
      <c r="V1078" s="4">
        <v>1</v>
      </c>
      <c r="W1078" s="4">
        <v>3424</v>
      </c>
      <c r="X1078" s="67">
        <v>0</v>
      </c>
      <c r="Y1078" s="67">
        <v>0.20100000000000001</v>
      </c>
      <c r="Z1078" s="4">
        <v>2</v>
      </c>
      <c r="AA1078" s="4">
        <v>2597</v>
      </c>
      <c r="AB1078" s="67">
        <v>1E-3</v>
      </c>
      <c r="AC1078" s="4">
        <v>7.2196319999999998</v>
      </c>
      <c r="AD1078" s="4">
        <v>34</v>
      </c>
    </row>
    <row r="1079" spans="1:30" x14ac:dyDescent="0.2">
      <c r="A1079" s="8" t="s">
        <v>782</v>
      </c>
      <c r="B1079" s="8">
        <v>7</v>
      </c>
      <c r="C1079" s="8">
        <v>74147004</v>
      </c>
      <c r="D1079" s="8">
        <v>74147004</v>
      </c>
      <c r="E1079" s="8" t="s">
        <v>121</v>
      </c>
      <c r="F1079" s="8" t="s">
        <v>79</v>
      </c>
      <c r="G1079" s="8" t="s">
        <v>3469</v>
      </c>
      <c r="H1079" s="8" t="s">
        <v>98</v>
      </c>
      <c r="I1079" s="66" t="s">
        <v>40</v>
      </c>
      <c r="J1079" s="66" t="s">
        <v>476</v>
      </c>
      <c r="K1079" s="66" t="s">
        <v>40</v>
      </c>
      <c r="L1079" s="66" t="s">
        <v>40</v>
      </c>
      <c r="M1079" s="66" t="s">
        <v>40</v>
      </c>
      <c r="N1079" s="66" t="s">
        <v>40</v>
      </c>
      <c r="O1079" s="8" t="s">
        <v>40</v>
      </c>
      <c r="P1079" s="8" t="s">
        <v>40</v>
      </c>
      <c r="Q1079" s="8">
        <v>1</v>
      </c>
      <c r="R1079" s="8">
        <v>-1.7584516649999999</v>
      </c>
      <c r="S1079" s="8">
        <v>8.1820272359999997</v>
      </c>
      <c r="T1079" s="8">
        <v>6.4235755709999998</v>
      </c>
      <c r="U1079" s="67">
        <v>0.14099999999999999</v>
      </c>
      <c r="V1079" s="4">
        <v>9</v>
      </c>
      <c r="W1079" s="4">
        <v>3424</v>
      </c>
      <c r="X1079" s="67">
        <v>3.0000000000000001E-3</v>
      </c>
      <c r="Y1079" s="67">
        <v>0.14899999999999999</v>
      </c>
      <c r="Z1079" s="4">
        <v>5</v>
      </c>
      <c r="AA1079" s="4">
        <v>2597</v>
      </c>
      <c r="AB1079" s="67">
        <v>2E-3</v>
      </c>
      <c r="AC1079" s="4">
        <v>4.8792429999999998</v>
      </c>
      <c r="AD1079" s="4">
        <v>24.9</v>
      </c>
    </row>
    <row r="1080" spans="1:30" x14ac:dyDescent="0.2">
      <c r="A1080" s="8" t="s">
        <v>782</v>
      </c>
      <c r="B1080" s="8">
        <v>7</v>
      </c>
      <c r="C1080" s="8">
        <v>74148270</v>
      </c>
      <c r="D1080" s="8">
        <v>74148270</v>
      </c>
      <c r="E1080" s="8" t="s">
        <v>123</v>
      </c>
      <c r="F1080" s="8" t="s">
        <v>3108</v>
      </c>
      <c r="G1080" s="8" t="s">
        <v>3109</v>
      </c>
      <c r="H1080" s="8" t="s">
        <v>98</v>
      </c>
      <c r="I1080" s="66" t="s">
        <v>9852</v>
      </c>
      <c r="J1080" s="66" t="s">
        <v>40</v>
      </c>
      <c r="K1080" s="66" t="s">
        <v>9853</v>
      </c>
      <c r="L1080" s="66" t="s">
        <v>5852</v>
      </c>
      <c r="M1080" s="66" t="s">
        <v>5864</v>
      </c>
      <c r="N1080" s="66" t="s">
        <v>4701</v>
      </c>
      <c r="O1080" s="8" t="s">
        <v>4702</v>
      </c>
      <c r="P1080" s="8" t="s">
        <v>9854</v>
      </c>
      <c r="Q1080" s="8">
        <v>1</v>
      </c>
      <c r="R1080" s="8" t="s">
        <v>40</v>
      </c>
      <c r="S1080" s="8" t="s">
        <v>40</v>
      </c>
      <c r="T1080" s="8" t="s">
        <v>40</v>
      </c>
      <c r="U1080" s="67">
        <v>0.16</v>
      </c>
      <c r="V1080" s="4">
        <v>62</v>
      </c>
      <c r="W1080" s="4">
        <v>3434</v>
      </c>
      <c r="X1080" s="67">
        <v>1.7999999999999999E-2</v>
      </c>
      <c r="Y1080" s="67">
        <v>0.156</v>
      </c>
      <c r="Z1080" s="4">
        <v>40</v>
      </c>
      <c r="AA1080" s="4">
        <v>2607</v>
      </c>
      <c r="AB1080" s="67">
        <v>1.4999999999999999E-2</v>
      </c>
      <c r="AC1080" s="4">
        <v>2.877904</v>
      </c>
      <c r="AD1080" s="4">
        <v>21.8</v>
      </c>
    </row>
    <row r="1081" spans="1:30" x14ac:dyDescent="0.2">
      <c r="A1081" s="8" t="s">
        <v>782</v>
      </c>
      <c r="B1081" s="8">
        <v>7</v>
      </c>
      <c r="C1081" s="8">
        <v>74148279</v>
      </c>
      <c r="D1081" s="8">
        <v>74148279</v>
      </c>
      <c r="E1081" s="8" t="s">
        <v>127</v>
      </c>
      <c r="F1081" s="8" t="s">
        <v>3108</v>
      </c>
      <c r="G1081" s="8" t="s">
        <v>3109</v>
      </c>
      <c r="H1081" s="8" t="s">
        <v>98</v>
      </c>
      <c r="I1081" s="66" t="s">
        <v>9852</v>
      </c>
      <c r="J1081" s="66" t="s">
        <v>40</v>
      </c>
      <c r="K1081" s="66" t="s">
        <v>3448</v>
      </c>
      <c r="L1081" s="66" t="s">
        <v>9194</v>
      </c>
      <c r="M1081" s="66" t="s">
        <v>3946</v>
      </c>
      <c r="N1081" s="66" t="s">
        <v>3682</v>
      </c>
      <c r="O1081" s="8" t="s">
        <v>3683</v>
      </c>
      <c r="P1081" s="8" t="s">
        <v>9855</v>
      </c>
      <c r="Q1081" s="8">
        <v>1</v>
      </c>
      <c r="R1081" s="8" t="s">
        <v>40</v>
      </c>
      <c r="S1081" s="8" t="s">
        <v>40</v>
      </c>
      <c r="T1081" s="8" t="s">
        <v>40</v>
      </c>
      <c r="U1081" s="67">
        <v>0.64400000000000002</v>
      </c>
      <c r="V1081" s="4">
        <v>3432</v>
      </c>
      <c r="W1081" s="4">
        <v>3434</v>
      </c>
      <c r="X1081" s="67">
        <v>0.999</v>
      </c>
      <c r="Y1081" s="67">
        <v>0.64400000000000002</v>
      </c>
      <c r="Z1081" s="4">
        <v>2606</v>
      </c>
      <c r="AA1081" s="4">
        <v>2607</v>
      </c>
      <c r="AB1081" s="67">
        <v>1</v>
      </c>
      <c r="AC1081" s="4">
        <v>3.8931629999999999</v>
      </c>
      <c r="AD1081" s="4">
        <v>23.5</v>
      </c>
    </row>
    <row r="1082" spans="1:30" x14ac:dyDescent="0.2">
      <c r="A1082" s="8" t="s">
        <v>782</v>
      </c>
      <c r="B1082" s="8">
        <v>7</v>
      </c>
      <c r="C1082" s="8">
        <v>74148280</v>
      </c>
      <c r="D1082" s="8">
        <v>74148280</v>
      </c>
      <c r="E1082" s="8" t="s">
        <v>123</v>
      </c>
      <c r="F1082" s="8" t="s">
        <v>3101</v>
      </c>
      <c r="G1082" s="8" t="s">
        <v>3102</v>
      </c>
      <c r="H1082" s="8" t="s">
        <v>98</v>
      </c>
      <c r="I1082" s="66" t="s">
        <v>9852</v>
      </c>
      <c r="J1082" s="66" t="s">
        <v>40</v>
      </c>
      <c r="K1082" s="66" t="s">
        <v>9856</v>
      </c>
      <c r="L1082" s="66" t="s">
        <v>5669</v>
      </c>
      <c r="M1082" s="66" t="s">
        <v>3946</v>
      </c>
      <c r="N1082" s="66" t="s">
        <v>3196</v>
      </c>
      <c r="O1082" s="8" t="s">
        <v>3197</v>
      </c>
      <c r="P1082" s="8" t="s">
        <v>9857</v>
      </c>
      <c r="Q1082" s="8">
        <v>1</v>
      </c>
      <c r="R1082" s="8" t="s">
        <v>40</v>
      </c>
      <c r="S1082" s="8" t="s">
        <v>40</v>
      </c>
      <c r="T1082" s="8" t="s">
        <v>40</v>
      </c>
      <c r="U1082" s="67">
        <v>0.16800000000000001</v>
      </c>
      <c r="V1082" s="4">
        <v>1</v>
      </c>
      <c r="W1082" s="4">
        <v>3434</v>
      </c>
      <c r="X1082" s="67">
        <v>0</v>
      </c>
      <c r="Y1082" s="67">
        <v>0</v>
      </c>
      <c r="Z1082" s="4">
        <v>0</v>
      </c>
      <c r="AA1082" s="4">
        <v>2607</v>
      </c>
      <c r="AB1082" s="67">
        <v>0</v>
      </c>
      <c r="AC1082" s="4">
        <v>0.5071</v>
      </c>
      <c r="AD1082" s="4">
        <v>7.4850000000000003</v>
      </c>
    </row>
    <row r="1083" spans="1:30" x14ac:dyDescent="0.2">
      <c r="A1083" s="8" t="s">
        <v>782</v>
      </c>
      <c r="B1083" s="8">
        <v>7</v>
      </c>
      <c r="C1083" s="8">
        <v>74149836</v>
      </c>
      <c r="D1083" s="8">
        <v>74149841</v>
      </c>
      <c r="E1083" s="8" t="s">
        <v>4973</v>
      </c>
      <c r="F1083" s="8" t="s">
        <v>80</v>
      </c>
      <c r="G1083" s="8" t="s">
        <v>3469</v>
      </c>
      <c r="H1083" s="8" t="s">
        <v>98</v>
      </c>
      <c r="I1083" s="66" t="s">
        <v>9858</v>
      </c>
      <c r="J1083" s="66" t="s">
        <v>40</v>
      </c>
      <c r="K1083" s="66" t="s">
        <v>9859</v>
      </c>
      <c r="L1083" s="66" t="s">
        <v>9860</v>
      </c>
      <c r="M1083" s="66" t="s">
        <v>9861</v>
      </c>
      <c r="N1083" s="66" t="s">
        <v>9862</v>
      </c>
      <c r="O1083" s="8" t="s">
        <v>9863</v>
      </c>
      <c r="P1083" s="8" t="s">
        <v>40</v>
      </c>
      <c r="Q1083" s="8">
        <v>1</v>
      </c>
      <c r="R1083" s="8" t="s">
        <v>40</v>
      </c>
      <c r="S1083" s="8" t="s">
        <v>40</v>
      </c>
      <c r="T1083" s="8" t="s">
        <v>40</v>
      </c>
      <c r="U1083" s="67">
        <v>0.246</v>
      </c>
      <c r="V1083" s="4">
        <v>459</v>
      </c>
      <c r="W1083" s="4">
        <v>2834</v>
      </c>
      <c r="X1083" s="67">
        <v>0.16200000000000001</v>
      </c>
      <c r="Y1083" s="67">
        <v>0.29599999999999999</v>
      </c>
      <c r="Z1083" s="4">
        <v>342</v>
      </c>
      <c r="AA1083" s="4">
        <v>2342</v>
      </c>
      <c r="AB1083" s="67">
        <v>0.14599999999999999</v>
      </c>
      <c r="AC1083" s="4">
        <v>7.132072</v>
      </c>
      <c r="AD1083" s="4">
        <v>34</v>
      </c>
    </row>
    <row r="1084" spans="1:30" x14ac:dyDescent="0.2">
      <c r="A1084" s="8" t="s">
        <v>782</v>
      </c>
      <c r="B1084" s="8">
        <v>7</v>
      </c>
      <c r="C1084" s="8">
        <v>74150842</v>
      </c>
      <c r="D1084" s="8">
        <v>74150842</v>
      </c>
      <c r="E1084" s="8" t="s">
        <v>130</v>
      </c>
      <c r="F1084" s="8" t="s">
        <v>3108</v>
      </c>
      <c r="G1084" s="8" t="s">
        <v>3109</v>
      </c>
      <c r="H1084" s="8" t="s">
        <v>98</v>
      </c>
      <c r="I1084" s="66" t="s">
        <v>480</v>
      </c>
      <c r="J1084" s="66" t="s">
        <v>40</v>
      </c>
      <c r="K1084" s="66" t="s">
        <v>9692</v>
      </c>
      <c r="L1084" s="66" t="s">
        <v>523</v>
      </c>
      <c r="M1084" s="66" t="s">
        <v>3586</v>
      </c>
      <c r="N1084" s="66" t="s">
        <v>3128</v>
      </c>
      <c r="O1084" s="8" t="s">
        <v>3129</v>
      </c>
      <c r="P1084" s="8" t="s">
        <v>40</v>
      </c>
      <c r="Q1084" s="8">
        <v>1</v>
      </c>
      <c r="R1084" s="8">
        <v>5.1920608149999996</v>
      </c>
      <c r="S1084" s="8">
        <v>0.42184022900000001</v>
      </c>
      <c r="T1084" s="8">
        <v>5.6139010440000003</v>
      </c>
      <c r="U1084" s="67">
        <v>0.155</v>
      </c>
      <c r="V1084" s="4">
        <v>2</v>
      </c>
      <c r="W1084" s="4">
        <v>3433</v>
      </c>
      <c r="X1084" s="67">
        <v>1E-3</v>
      </c>
      <c r="Y1084" s="67">
        <v>0</v>
      </c>
      <c r="Z1084" s="4">
        <v>0</v>
      </c>
      <c r="AA1084" s="4">
        <v>2603</v>
      </c>
      <c r="AB1084" s="67">
        <v>0</v>
      </c>
      <c r="AC1084" s="4">
        <v>4.9527640000000002</v>
      </c>
      <c r="AD1084" s="4">
        <v>25</v>
      </c>
    </row>
    <row r="1085" spans="1:30" x14ac:dyDescent="0.2">
      <c r="A1085" s="8" t="s">
        <v>782</v>
      </c>
      <c r="B1085" s="8">
        <v>7</v>
      </c>
      <c r="C1085" s="8">
        <v>74150903</v>
      </c>
      <c r="D1085" s="8">
        <v>74150903</v>
      </c>
      <c r="E1085" s="8" t="s">
        <v>121</v>
      </c>
      <c r="F1085" s="8" t="s">
        <v>3101</v>
      </c>
      <c r="G1085" s="8" t="s">
        <v>3102</v>
      </c>
      <c r="H1085" s="8" t="s">
        <v>98</v>
      </c>
      <c r="I1085" s="66" t="s">
        <v>480</v>
      </c>
      <c r="J1085" s="66" t="s">
        <v>40</v>
      </c>
      <c r="K1085" s="66" t="s">
        <v>9864</v>
      </c>
      <c r="L1085" s="66" t="s">
        <v>8705</v>
      </c>
      <c r="M1085" s="66" t="s">
        <v>9086</v>
      </c>
      <c r="N1085" s="66" t="s">
        <v>3165</v>
      </c>
      <c r="O1085" s="8" t="s">
        <v>3308</v>
      </c>
      <c r="P1085" s="8" t="s">
        <v>40</v>
      </c>
      <c r="Q1085" s="8">
        <v>1</v>
      </c>
      <c r="R1085" s="8" t="s">
        <v>40</v>
      </c>
      <c r="S1085" s="8" t="s">
        <v>40</v>
      </c>
      <c r="T1085" s="8" t="s">
        <v>40</v>
      </c>
      <c r="U1085" s="67">
        <v>0</v>
      </c>
      <c r="V1085" s="4">
        <v>0</v>
      </c>
      <c r="W1085" s="4">
        <v>3433</v>
      </c>
      <c r="X1085" s="67">
        <v>0</v>
      </c>
      <c r="Y1085" s="67">
        <v>0.16700000000000001</v>
      </c>
      <c r="Z1085" s="4">
        <v>1</v>
      </c>
      <c r="AA1085" s="4">
        <v>2603</v>
      </c>
      <c r="AB1085" s="67">
        <v>0</v>
      </c>
      <c r="AC1085" s="4">
        <v>0.75395299999999998</v>
      </c>
      <c r="AD1085" s="4">
        <v>9.1760000000000002</v>
      </c>
    </row>
    <row r="1086" spans="1:30" x14ac:dyDescent="0.2">
      <c r="A1086" s="8" t="s">
        <v>782</v>
      </c>
      <c r="B1086" s="8">
        <v>7</v>
      </c>
      <c r="C1086" s="8">
        <v>74150915</v>
      </c>
      <c r="D1086" s="8">
        <v>74150915</v>
      </c>
      <c r="E1086" s="8" t="s">
        <v>130</v>
      </c>
      <c r="F1086" s="8" t="s">
        <v>3101</v>
      </c>
      <c r="G1086" s="8" t="s">
        <v>3102</v>
      </c>
      <c r="H1086" s="8" t="s">
        <v>98</v>
      </c>
      <c r="I1086" s="66" t="s">
        <v>480</v>
      </c>
      <c r="J1086" s="66" t="s">
        <v>40</v>
      </c>
      <c r="K1086" s="66" t="s">
        <v>9062</v>
      </c>
      <c r="L1086" s="66" t="s">
        <v>6263</v>
      </c>
      <c r="M1086" s="66" t="s">
        <v>5029</v>
      </c>
      <c r="N1086" s="66" t="s">
        <v>3410</v>
      </c>
      <c r="O1086" s="8" t="s">
        <v>3411</v>
      </c>
      <c r="P1086" s="8" t="s">
        <v>40</v>
      </c>
      <c r="Q1086" s="8">
        <v>1</v>
      </c>
      <c r="R1086" s="8" t="s">
        <v>40</v>
      </c>
      <c r="S1086" s="8" t="s">
        <v>40</v>
      </c>
      <c r="T1086" s="8" t="s">
        <v>40</v>
      </c>
      <c r="U1086" s="67">
        <v>0.16600000000000001</v>
      </c>
      <c r="V1086" s="4">
        <v>1</v>
      </c>
      <c r="W1086" s="4">
        <v>3433</v>
      </c>
      <c r="X1086" s="67">
        <v>0</v>
      </c>
      <c r="Y1086" s="67">
        <v>0.17799999999999999</v>
      </c>
      <c r="Z1086" s="4">
        <v>1</v>
      </c>
      <c r="AA1086" s="4">
        <v>2603</v>
      </c>
      <c r="AB1086" s="67">
        <v>0</v>
      </c>
      <c r="AC1086" s="4">
        <v>0.78437100000000004</v>
      </c>
      <c r="AD1086" s="4">
        <v>9.3670000000000009</v>
      </c>
    </row>
    <row r="1087" spans="1:30" x14ac:dyDescent="0.2">
      <c r="A1087" s="8" t="s">
        <v>782</v>
      </c>
      <c r="B1087" s="8">
        <v>7</v>
      </c>
      <c r="C1087" s="8">
        <v>74150923</v>
      </c>
      <c r="D1087" s="8">
        <v>74150923</v>
      </c>
      <c r="E1087" s="8" t="s">
        <v>121</v>
      </c>
      <c r="F1087" s="8" t="s">
        <v>3108</v>
      </c>
      <c r="G1087" s="8" t="s">
        <v>3109</v>
      </c>
      <c r="H1087" s="8" t="s">
        <v>98</v>
      </c>
      <c r="I1087" s="66" t="s">
        <v>480</v>
      </c>
      <c r="J1087" s="66" t="s">
        <v>40</v>
      </c>
      <c r="K1087" s="66" t="s">
        <v>3209</v>
      </c>
      <c r="L1087" s="66" t="s">
        <v>9865</v>
      </c>
      <c r="M1087" s="66" t="s">
        <v>9357</v>
      </c>
      <c r="N1087" s="66" t="s">
        <v>3255</v>
      </c>
      <c r="O1087" s="8" t="s">
        <v>4377</v>
      </c>
      <c r="P1087" s="8" t="s">
        <v>40</v>
      </c>
      <c r="Q1087" s="8">
        <v>1</v>
      </c>
      <c r="R1087" s="8" t="s">
        <v>40</v>
      </c>
      <c r="S1087" s="8" t="s">
        <v>40</v>
      </c>
      <c r="T1087" s="8" t="s">
        <v>40</v>
      </c>
      <c r="U1087" s="67">
        <v>0.14699999999999999</v>
      </c>
      <c r="V1087" s="4">
        <v>2</v>
      </c>
      <c r="W1087" s="4">
        <v>3433</v>
      </c>
      <c r="X1087" s="67">
        <v>1E-3</v>
      </c>
      <c r="Y1087" s="67">
        <v>0.17</v>
      </c>
      <c r="Z1087" s="4">
        <v>1</v>
      </c>
      <c r="AA1087" s="4">
        <v>2603</v>
      </c>
      <c r="AB1087" s="67">
        <v>0</v>
      </c>
      <c r="AC1087" s="4">
        <v>4.273542</v>
      </c>
      <c r="AD1087" s="4">
        <v>24</v>
      </c>
    </row>
    <row r="1088" spans="1:30" x14ac:dyDescent="0.2">
      <c r="A1088" s="8" t="s">
        <v>782</v>
      </c>
      <c r="B1088" s="8">
        <v>7</v>
      </c>
      <c r="C1088" s="8">
        <v>74150932</v>
      </c>
      <c r="D1088" s="8">
        <v>74150932</v>
      </c>
      <c r="E1088" s="8" t="s">
        <v>127</v>
      </c>
      <c r="F1088" s="8" t="s">
        <v>3108</v>
      </c>
      <c r="G1088" s="8" t="s">
        <v>3109</v>
      </c>
      <c r="H1088" s="8" t="s">
        <v>98</v>
      </c>
      <c r="I1088" s="66" t="s">
        <v>480</v>
      </c>
      <c r="J1088" s="66" t="s">
        <v>40</v>
      </c>
      <c r="K1088" s="66" t="s">
        <v>9688</v>
      </c>
      <c r="L1088" s="66" t="s">
        <v>9779</v>
      </c>
      <c r="M1088" s="66" t="s">
        <v>4536</v>
      </c>
      <c r="N1088" s="66" t="s">
        <v>6023</v>
      </c>
      <c r="O1088" s="8" t="s">
        <v>6024</v>
      </c>
      <c r="P1088" s="8" t="s">
        <v>40</v>
      </c>
      <c r="Q1088" s="8">
        <v>1</v>
      </c>
      <c r="R1088" s="8" t="s">
        <v>40</v>
      </c>
      <c r="S1088" s="8" t="s">
        <v>40</v>
      </c>
      <c r="T1088" s="8" t="s">
        <v>40</v>
      </c>
      <c r="U1088" s="67">
        <v>0.16300000000000001</v>
      </c>
      <c r="V1088" s="4">
        <v>1</v>
      </c>
      <c r="W1088" s="4">
        <v>3433</v>
      </c>
      <c r="X1088" s="67">
        <v>0</v>
      </c>
      <c r="Y1088" s="67">
        <v>0</v>
      </c>
      <c r="Z1088" s="4">
        <v>0</v>
      </c>
      <c r="AA1088" s="4">
        <v>2603</v>
      </c>
      <c r="AB1088" s="67">
        <v>0</v>
      </c>
      <c r="AC1088" s="4">
        <v>4.0797650000000001</v>
      </c>
      <c r="AD1088" s="4">
        <v>23.7</v>
      </c>
    </row>
    <row r="1089" spans="1:30" x14ac:dyDescent="0.2">
      <c r="A1089" s="8" t="s">
        <v>782</v>
      </c>
      <c r="B1089" s="8">
        <v>7</v>
      </c>
      <c r="C1089" s="8">
        <v>74150991</v>
      </c>
      <c r="D1089" s="8">
        <v>74150991</v>
      </c>
      <c r="E1089" s="8" t="s">
        <v>130</v>
      </c>
      <c r="F1089" s="8" t="s">
        <v>81</v>
      </c>
      <c r="G1089" s="8" t="s">
        <v>3469</v>
      </c>
      <c r="H1089" s="8" t="s">
        <v>98</v>
      </c>
      <c r="I1089" s="66" t="s">
        <v>480</v>
      </c>
      <c r="J1089" s="66" t="s">
        <v>40</v>
      </c>
      <c r="K1089" s="66" t="s">
        <v>477</v>
      </c>
      <c r="L1089" s="66" t="s">
        <v>478</v>
      </c>
      <c r="M1089" s="66" t="s">
        <v>479</v>
      </c>
      <c r="N1089" s="66" t="s">
        <v>137</v>
      </c>
      <c r="O1089" s="8" t="s">
        <v>139</v>
      </c>
      <c r="P1089" s="8" t="s">
        <v>40</v>
      </c>
      <c r="Q1089" s="8">
        <v>1</v>
      </c>
      <c r="R1089" s="8" t="s">
        <v>40</v>
      </c>
      <c r="S1089" s="8" t="s">
        <v>40</v>
      </c>
      <c r="T1089" s="8" t="s">
        <v>40</v>
      </c>
      <c r="U1089" s="67">
        <v>0.155</v>
      </c>
      <c r="V1089" s="4">
        <v>16</v>
      </c>
      <c r="W1089" s="4">
        <v>3433</v>
      </c>
      <c r="X1089" s="67">
        <v>5.0000000000000001E-3</v>
      </c>
      <c r="Y1089" s="67">
        <v>0.156</v>
      </c>
      <c r="Z1089" s="4">
        <v>13</v>
      </c>
      <c r="AA1089" s="4">
        <v>2601</v>
      </c>
      <c r="AB1089" s="67">
        <v>5.0000000000000001E-3</v>
      </c>
      <c r="AC1089" s="4">
        <v>11.016176</v>
      </c>
      <c r="AD1089" s="4">
        <v>37</v>
      </c>
    </row>
    <row r="1090" spans="1:30" x14ac:dyDescent="0.2">
      <c r="A1090" s="8" t="s">
        <v>782</v>
      </c>
      <c r="B1090" s="8">
        <v>7</v>
      </c>
      <c r="C1090" s="8">
        <v>74151004</v>
      </c>
      <c r="D1090" s="8">
        <v>74151004</v>
      </c>
      <c r="E1090" s="8" t="s">
        <v>121</v>
      </c>
      <c r="F1090" s="8" t="s">
        <v>3108</v>
      </c>
      <c r="G1090" s="8" t="s">
        <v>3109</v>
      </c>
      <c r="H1090" s="8" t="s">
        <v>98</v>
      </c>
      <c r="I1090" s="66" t="s">
        <v>480</v>
      </c>
      <c r="J1090" s="66" t="s">
        <v>40</v>
      </c>
      <c r="K1090" s="66" t="s">
        <v>9866</v>
      </c>
      <c r="L1090" s="66" t="s">
        <v>5907</v>
      </c>
      <c r="M1090" s="66" t="s">
        <v>6214</v>
      </c>
      <c r="N1090" s="66" t="s">
        <v>3112</v>
      </c>
      <c r="O1090" s="8" t="s">
        <v>3113</v>
      </c>
      <c r="P1090" s="8" t="s">
        <v>40</v>
      </c>
      <c r="Q1090" s="8">
        <v>1</v>
      </c>
      <c r="R1090" s="8" t="s">
        <v>40</v>
      </c>
      <c r="S1090" s="8" t="s">
        <v>40</v>
      </c>
      <c r="T1090" s="8" t="s">
        <v>40</v>
      </c>
      <c r="U1090" s="67">
        <v>0.16400000000000001</v>
      </c>
      <c r="V1090" s="4">
        <v>1</v>
      </c>
      <c r="W1090" s="4">
        <v>3433</v>
      </c>
      <c r="X1090" s="67">
        <v>0</v>
      </c>
      <c r="Y1090" s="67">
        <v>0</v>
      </c>
      <c r="Z1090" s="4">
        <v>0</v>
      </c>
      <c r="AA1090" s="4">
        <v>2601</v>
      </c>
      <c r="AB1090" s="67">
        <v>0</v>
      </c>
      <c r="AC1090" s="4">
        <v>5.3986090000000004</v>
      </c>
      <c r="AD1090" s="4">
        <v>26</v>
      </c>
    </row>
    <row r="1091" spans="1:30" x14ac:dyDescent="0.2">
      <c r="A1091" s="8" t="s">
        <v>782</v>
      </c>
      <c r="B1091" s="8">
        <v>7</v>
      </c>
      <c r="C1091" s="8">
        <v>74151022</v>
      </c>
      <c r="D1091" s="8">
        <v>74151022</v>
      </c>
      <c r="E1091" s="8" t="s">
        <v>130</v>
      </c>
      <c r="F1091" s="8" t="s">
        <v>3108</v>
      </c>
      <c r="G1091" s="8" t="s">
        <v>3109</v>
      </c>
      <c r="H1091" s="8" t="s">
        <v>98</v>
      </c>
      <c r="I1091" s="66" t="s">
        <v>480</v>
      </c>
      <c r="J1091" s="66" t="s">
        <v>40</v>
      </c>
      <c r="K1091" s="66" t="s">
        <v>9792</v>
      </c>
      <c r="L1091" s="66" t="s">
        <v>3454</v>
      </c>
      <c r="M1091" s="66" t="s">
        <v>6215</v>
      </c>
      <c r="N1091" s="66" t="s">
        <v>4192</v>
      </c>
      <c r="O1091" s="8" t="s">
        <v>4193</v>
      </c>
      <c r="P1091" s="8" t="s">
        <v>40</v>
      </c>
      <c r="Q1091" s="8">
        <v>1</v>
      </c>
      <c r="R1091" s="8" t="s">
        <v>40</v>
      </c>
      <c r="S1091" s="8" t="s">
        <v>40</v>
      </c>
      <c r="T1091" s="8" t="s">
        <v>40</v>
      </c>
      <c r="U1091" s="67">
        <v>0.17599999999999999</v>
      </c>
      <c r="V1091" s="4">
        <v>3</v>
      </c>
      <c r="W1091" s="4">
        <v>3433</v>
      </c>
      <c r="X1091" s="67">
        <v>1E-3</v>
      </c>
      <c r="Y1091" s="67">
        <v>0.17100000000000001</v>
      </c>
      <c r="Z1091" s="4">
        <v>4</v>
      </c>
      <c r="AA1091" s="4">
        <v>2601</v>
      </c>
      <c r="AB1091" s="67">
        <v>2E-3</v>
      </c>
      <c r="AC1091" s="4">
        <v>4.9216540000000002</v>
      </c>
      <c r="AD1091" s="4">
        <v>25</v>
      </c>
    </row>
    <row r="1092" spans="1:30" x14ac:dyDescent="0.2">
      <c r="A1092" s="8" t="s">
        <v>782</v>
      </c>
      <c r="B1092" s="8">
        <v>7</v>
      </c>
      <c r="C1092" s="8">
        <v>74152397</v>
      </c>
      <c r="D1092" s="8">
        <v>74152397</v>
      </c>
      <c r="E1092" s="8" t="s">
        <v>130</v>
      </c>
      <c r="F1092" s="8" t="s">
        <v>3101</v>
      </c>
      <c r="G1092" s="8" t="s">
        <v>3102</v>
      </c>
      <c r="H1092" s="8" t="s">
        <v>98</v>
      </c>
      <c r="I1092" s="66" t="s">
        <v>262</v>
      </c>
      <c r="J1092" s="66" t="s">
        <v>40</v>
      </c>
      <c r="K1092" s="66" t="s">
        <v>3186</v>
      </c>
      <c r="L1092" s="66" t="s">
        <v>9867</v>
      </c>
      <c r="M1092" s="66" t="s">
        <v>3568</v>
      </c>
      <c r="N1092" s="66" t="s">
        <v>3126</v>
      </c>
      <c r="O1092" s="8" t="s">
        <v>3160</v>
      </c>
      <c r="P1092" s="8" t="s">
        <v>9868</v>
      </c>
      <c r="Q1092" s="8">
        <v>1</v>
      </c>
      <c r="R1092" s="8" t="s">
        <v>40</v>
      </c>
      <c r="S1092" s="8" t="s">
        <v>40</v>
      </c>
      <c r="T1092" s="8" t="s">
        <v>40</v>
      </c>
      <c r="U1092" s="67">
        <v>0.17699999999999999</v>
      </c>
      <c r="V1092" s="4">
        <v>1</v>
      </c>
      <c r="W1092" s="4">
        <v>3433</v>
      </c>
      <c r="X1092" s="67">
        <v>0</v>
      </c>
      <c r="Y1092" s="67">
        <v>0</v>
      </c>
      <c r="Z1092" s="4">
        <v>0</v>
      </c>
      <c r="AA1092" s="4">
        <v>2603</v>
      </c>
      <c r="AB1092" s="67">
        <v>0</v>
      </c>
      <c r="AC1092" s="4">
        <v>1.1027199999999999</v>
      </c>
      <c r="AD1092" s="4">
        <v>11.23</v>
      </c>
    </row>
    <row r="1093" spans="1:30" x14ac:dyDescent="0.2">
      <c r="A1093" s="8" t="s">
        <v>782</v>
      </c>
      <c r="B1093" s="8">
        <v>7</v>
      </c>
      <c r="C1093" s="8">
        <v>74152401</v>
      </c>
      <c r="D1093" s="8">
        <v>74152401</v>
      </c>
      <c r="E1093" s="8" t="s">
        <v>127</v>
      </c>
      <c r="F1093" s="8" t="s">
        <v>3108</v>
      </c>
      <c r="G1093" s="8" t="s">
        <v>3109</v>
      </c>
      <c r="H1093" s="8" t="s">
        <v>98</v>
      </c>
      <c r="I1093" s="66" t="s">
        <v>262</v>
      </c>
      <c r="J1093" s="66" t="s">
        <v>40</v>
      </c>
      <c r="K1093" s="66" t="s">
        <v>4879</v>
      </c>
      <c r="L1093" s="66" t="s">
        <v>9777</v>
      </c>
      <c r="M1093" s="66" t="s">
        <v>4554</v>
      </c>
      <c r="N1093" s="66" t="s">
        <v>3513</v>
      </c>
      <c r="O1093" s="8" t="s">
        <v>7691</v>
      </c>
      <c r="P1093" s="8" t="s">
        <v>40</v>
      </c>
      <c r="Q1093" s="8">
        <v>1</v>
      </c>
      <c r="R1093" s="8" t="s">
        <v>40</v>
      </c>
      <c r="S1093" s="8" t="s">
        <v>40</v>
      </c>
      <c r="T1093" s="8" t="s">
        <v>40</v>
      </c>
      <c r="U1093" s="67">
        <v>0.17199999999999999</v>
      </c>
      <c r="V1093" s="4">
        <v>9</v>
      </c>
      <c r="W1093" s="4">
        <v>3433</v>
      </c>
      <c r="X1093" s="67">
        <v>3.0000000000000001E-3</v>
      </c>
      <c r="Y1093" s="67">
        <v>0.16600000000000001</v>
      </c>
      <c r="Z1093" s="4">
        <v>4</v>
      </c>
      <c r="AA1093" s="4">
        <v>2603</v>
      </c>
      <c r="AB1093" s="67">
        <v>2E-3</v>
      </c>
      <c r="AC1093" s="4">
        <v>0.67308800000000002</v>
      </c>
      <c r="AD1093" s="4">
        <v>8.65</v>
      </c>
    </row>
    <row r="1094" spans="1:30" x14ac:dyDescent="0.2">
      <c r="A1094" s="8" t="s">
        <v>782</v>
      </c>
      <c r="B1094" s="8">
        <v>7</v>
      </c>
      <c r="C1094" s="8">
        <v>74152403</v>
      </c>
      <c r="D1094" s="8">
        <v>74152403</v>
      </c>
      <c r="E1094" s="8" t="s">
        <v>127</v>
      </c>
      <c r="F1094" s="8" t="s">
        <v>3108</v>
      </c>
      <c r="G1094" s="8" t="s">
        <v>3109</v>
      </c>
      <c r="H1094" s="8" t="s">
        <v>98</v>
      </c>
      <c r="I1094" s="66" t="s">
        <v>262</v>
      </c>
      <c r="J1094" s="66" t="s">
        <v>40</v>
      </c>
      <c r="K1094" s="66" t="s">
        <v>5570</v>
      </c>
      <c r="L1094" s="66" t="s">
        <v>5582</v>
      </c>
      <c r="M1094" s="66" t="s">
        <v>4060</v>
      </c>
      <c r="N1094" s="66" t="s">
        <v>4546</v>
      </c>
      <c r="O1094" s="8" t="s">
        <v>4547</v>
      </c>
      <c r="P1094" s="8" t="s">
        <v>9869</v>
      </c>
      <c r="Q1094" s="8">
        <v>1</v>
      </c>
      <c r="R1094" s="8" t="s">
        <v>40</v>
      </c>
      <c r="S1094" s="8" t="s">
        <v>40</v>
      </c>
      <c r="T1094" s="8" t="s">
        <v>40</v>
      </c>
      <c r="U1094" s="67">
        <v>0.16300000000000001</v>
      </c>
      <c r="V1094" s="4">
        <v>6</v>
      </c>
      <c r="W1094" s="4">
        <v>3433</v>
      </c>
      <c r="X1094" s="67">
        <v>2E-3</v>
      </c>
      <c r="Y1094" s="67">
        <v>0.151</v>
      </c>
      <c r="Z1094" s="4">
        <v>3</v>
      </c>
      <c r="AA1094" s="4">
        <v>2603</v>
      </c>
      <c r="AB1094" s="67">
        <v>1E-3</v>
      </c>
      <c r="AC1094" s="4">
        <v>1.708</v>
      </c>
      <c r="AD1094" s="4">
        <v>14.45</v>
      </c>
    </row>
    <row r="1095" spans="1:30" x14ac:dyDescent="0.2">
      <c r="A1095" s="8" t="s">
        <v>782</v>
      </c>
      <c r="B1095" s="8">
        <v>7</v>
      </c>
      <c r="C1095" s="8">
        <v>74152424</v>
      </c>
      <c r="D1095" s="8">
        <v>74152424</v>
      </c>
      <c r="E1095" s="8" t="s">
        <v>127</v>
      </c>
      <c r="F1095" s="8" t="s">
        <v>3108</v>
      </c>
      <c r="G1095" s="8" t="s">
        <v>3109</v>
      </c>
      <c r="H1095" s="8" t="s">
        <v>98</v>
      </c>
      <c r="I1095" s="66" t="s">
        <v>262</v>
      </c>
      <c r="J1095" s="66" t="s">
        <v>40</v>
      </c>
      <c r="K1095" s="66" t="s">
        <v>9870</v>
      </c>
      <c r="L1095" s="66" t="s">
        <v>5624</v>
      </c>
      <c r="M1095" s="66" t="s">
        <v>4085</v>
      </c>
      <c r="N1095" s="66" t="s">
        <v>3906</v>
      </c>
      <c r="O1095" s="8" t="s">
        <v>3907</v>
      </c>
      <c r="P1095" s="8" t="s">
        <v>9871</v>
      </c>
      <c r="Q1095" s="8">
        <v>1</v>
      </c>
      <c r="R1095" s="8" t="s">
        <v>40</v>
      </c>
      <c r="S1095" s="8" t="s">
        <v>40</v>
      </c>
      <c r="T1095" s="8" t="s">
        <v>40</v>
      </c>
      <c r="U1095" s="67">
        <v>0.17399999999999999</v>
      </c>
      <c r="V1095" s="4">
        <v>12</v>
      </c>
      <c r="W1095" s="4">
        <v>3433</v>
      </c>
      <c r="X1095" s="67">
        <v>3.0000000000000001E-3</v>
      </c>
      <c r="Y1095" s="67">
        <v>0.17100000000000001</v>
      </c>
      <c r="Z1095" s="4">
        <v>10</v>
      </c>
      <c r="AA1095" s="4">
        <v>2603</v>
      </c>
      <c r="AB1095" s="67">
        <v>4.0000000000000001E-3</v>
      </c>
      <c r="AC1095" s="4">
        <v>0.99569300000000005</v>
      </c>
      <c r="AD1095" s="4">
        <v>10.64</v>
      </c>
    </row>
    <row r="1096" spans="1:30" x14ac:dyDescent="0.2">
      <c r="A1096" s="8" t="s">
        <v>782</v>
      </c>
      <c r="B1096" s="8">
        <v>7</v>
      </c>
      <c r="C1096" s="8">
        <v>74152434</v>
      </c>
      <c r="D1096" s="8">
        <v>74152436</v>
      </c>
      <c r="E1096" s="8" t="s">
        <v>3412</v>
      </c>
      <c r="F1096" s="8" t="s">
        <v>80</v>
      </c>
      <c r="G1096" s="8" t="s">
        <v>3469</v>
      </c>
      <c r="H1096" s="8" t="s">
        <v>98</v>
      </c>
      <c r="I1096" s="66" t="s">
        <v>262</v>
      </c>
      <c r="J1096" s="66" t="s">
        <v>40</v>
      </c>
      <c r="K1096" s="66" t="s">
        <v>259</v>
      </c>
      <c r="L1096" s="66" t="s">
        <v>260</v>
      </c>
      <c r="M1096" s="66" t="s">
        <v>261</v>
      </c>
      <c r="N1096" s="66" t="s">
        <v>263</v>
      </c>
      <c r="O1096" s="8" t="s">
        <v>264</v>
      </c>
      <c r="P1096" s="8" t="s">
        <v>40</v>
      </c>
      <c r="Q1096" s="8">
        <v>1</v>
      </c>
      <c r="R1096" s="8" t="s">
        <v>40</v>
      </c>
      <c r="S1096" s="8" t="s">
        <v>40</v>
      </c>
      <c r="T1096" s="8" t="s">
        <v>40</v>
      </c>
      <c r="U1096" s="67">
        <v>0.17100000000000001</v>
      </c>
      <c r="V1096" s="4">
        <v>7</v>
      </c>
      <c r="W1096" s="4">
        <v>3433</v>
      </c>
      <c r="X1096" s="67">
        <v>2E-3</v>
      </c>
      <c r="Y1096" s="67">
        <v>0.17699999999999999</v>
      </c>
      <c r="Z1096" s="4">
        <v>3</v>
      </c>
      <c r="AA1096" s="4">
        <v>2603</v>
      </c>
      <c r="AB1096" s="67">
        <v>1E-3</v>
      </c>
      <c r="AC1096" s="4">
        <v>5.0431730000000003</v>
      </c>
      <c r="AD1096" s="4">
        <v>25.2</v>
      </c>
    </row>
    <row r="1097" spans="1:30" x14ac:dyDescent="0.2">
      <c r="A1097" s="8" t="s">
        <v>782</v>
      </c>
      <c r="B1097" s="8">
        <v>7</v>
      </c>
      <c r="C1097" s="8">
        <v>74152446</v>
      </c>
      <c r="D1097" s="8">
        <v>74152446</v>
      </c>
      <c r="E1097" s="8" t="s">
        <v>121</v>
      </c>
      <c r="F1097" s="8" t="s">
        <v>79</v>
      </c>
      <c r="G1097" s="8" t="s">
        <v>3469</v>
      </c>
      <c r="H1097" s="8" t="s">
        <v>98</v>
      </c>
      <c r="I1097" s="66" t="s">
        <v>40</v>
      </c>
      <c r="J1097" s="66" t="s">
        <v>3365</v>
      </c>
      <c r="K1097" s="66" t="s">
        <v>40</v>
      </c>
      <c r="L1097" s="66" t="s">
        <v>40</v>
      </c>
      <c r="M1097" s="66" t="s">
        <v>40</v>
      </c>
      <c r="N1097" s="66" t="s">
        <v>40</v>
      </c>
      <c r="O1097" s="8" t="s">
        <v>40</v>
      </c>
      <c r="P1097" s="8" t="s">
        <v>40</v>
      </c>
      <c r="Q1097" s="8">
        <v>1</v>
      </c>
      <c r="R1097" s="8">
        <v>-0.35908557099999999</v>
      </c>
      <c r="S1097" s="8">
        <v>8.1820272359999997</v>
      </c>
      <c r="T1097" s="8">
        <v>7.8229416660000002</v>
      </c>
      <c r="U1097" s="67">
        <v>0.17100000000000001</v>
      </c>
      <c r="V1097" s="4">
        <v>1</v>
      </c>
      <c r="W1097" s="4">
        <v>3433</v>
      </c>
      <c r="X1097" s="67">
        <v>0</v>
      </c>
      <c r="Y1097" s="67">
        <v>0</v>
      </c>
      <c r="Z1097" s="4">
        <v>0</v>
      </c>
      <c r="AA1097" s="4">
        <v>2603</v>
      </c>
      <c r="AB1097" s="67">
        <v>0</v>
      </c>
      <c r="AC1097" s="4">
        <v>3.2453989999999999</v>
      </c>
      <c r="AD1097" s="4">
        <v>22.8</v>
      </c>
    </row>
    <row r="1098" spans="1:30" x14ac:dyDescent="0.2">
      <c r="A1098" s="8" t="s">
        <v>782</v>
      </c>
      <c r="B1098" s="8">
        <v>7</v>
      </c>
      <c r="C1098" s="8">
        <v>74157790</v>
      </c>
      <c r="D1098" s="8">
        <v>74157794</v>
      </c>
      <c r="E1098" s="8" t="s">
        <v>9680</v>
      </c>
      <c r="F1098" s="8" t="s">
        <v>3897</v>
      </c>
      <c r="G1098" s="8" t="s">
        <v>3109</v>
      </c>
      <c r="H1098" s="8" t="s">
        <v>98</v>
      </c>
      <c r="I1098" s="66" t="s">
        <v>9872</v>
      </c>
      <c r="J1098" s="66" t="s">
        <v>40</v>
      </c>
      <c r="K1098" s="66" t="s">
        <v>9873</v>
      </c>
      <c r="L1098" s="66" t="s">
        <v>9874</v>
      </c>
      <c r="M1098" s="66" t="s">
        <v>9875</v>
      </c>
      <c r="N1098" s="66" t="s">
        <v>7982</v>
      </c>
      <c r="O1098" s="8" t="s">
        <v>9876</v>
      </c>
      <c r="P1098" s="8" t="s">
        <v>40</v>
      </c>
      <c r="Q1098" s="8">
        <v>1</v>
      </c>
      <c r="R1098" s="8" t="s">
        <v>40</v>
      </c>
      <c r="S1098" s="8" t="s">
        <v>40</v>
      </c>
      <c r="T1098" s="8" t="s">
        <v>40</v>
      </c>
      <c r="U1098" s="67">
        <v>0.14000000000000001</v>
      </c>
      <c r="V1098" s="4">
        <v>1</v>
      </c>
      <c r="W1098" s="4">
        <v>3431</v>
      </c>
      <c r="X1098" s="67">
        <v>0</v>
      </c>
      <c r="Y1098" s="67">
        <v>0</v>
      </c>
      <c r="Z1098" s="4">
        <v>0</v>
      </c>
      <c r="AA1098" s="4">
        <v>2605</v>
      </c>
      <c r="AB1098" s="67">
        <v>0</v>
      </c>
      <c r="AC1098" s="4">
        <v>1.914882</v>
      </c>
      <c r="AD1098" s="4">
        <v>15.68</v>
      </c>
    </row>
    <row r="1099" spans="1:30" x14ac:dyDescent="0.2">
      <c r="A1099" s="8" t="s">
        <v>782</v>
      </c>
      <c r="B1099" s="8">
        <v>7</v>
      </c>
      <c r="C1099" s="8">
        <v>74157824</v>
      </c>
      <c r="D1099" s="8">
        <v>74157824</v>
      </c>
      <c r="E1099" s="8" t="s">
        <v>121</v>
      </c>
      <c r="F1099" s="8" t="s">
        <v>3108</v>
      </c>
      <c r="G1099" s="8" t="s">
        <v>3109</v>
      </c>
      <c r="H1099" s="8" t="s">
        <v>98</v>
      </c>
      <c r="I1099" s="66" t="s">
        <v>9872</v>
      </c>
      <c r="J1099" s="66" t="s">
        <v>40</v>
      </c>
      <c r="K1099" s="66" t="s">
        <v>9877</v>
      </c>
      <c r="L1099" s="66" t="s">
        <v>9878</v>
      </c>
      <c r="M1099" s="66" t="s">
        <v>3828</v>
      </c>
      <c r="N1099" s="66" t="s">
        <v>3112</v>
      </c>
      <c r="O1099" s="8" t="s">
        <v>3140</v>
      </c>
      <c r="P1099" s="8" t="s">
        <v>9879</v>
      </c>
      <c r="Q1099" s="8">
        <v>1</v>
      </c>
      <c r="R1099" s="8" t="s">
        <v>40</v>
      </c>
      <c r="S1099" s="8" t="s">
        <v>40</v>
      </c>
      <c r="T1099" s="8" t="s">
        <v>40</v>
      </c>
      <c r="U1099" s="67">
        <v>0.16400000000000001</v>
      </c>
      <c r="V1099" s="4">
        <v>202</v>
      </c>
      <c r="W1099" s="4">
        <v>3431</v>
      </c>
      <c r="X1099" s="67">
        <v>5.8999999999999997E-2</v>
      </c>
      <c r="Y1099" s="67">
        <v>0.16700000000000001</v>
      </c>
      <c r="Z1099" s="4">
        <v>178</v>
      </c>
      <c r="AA1099" s="4">
        <v>2605</v>
      </c>
      <c r="AB1099" s="67">
        <v>6.8000000000000005E-2</v>
      </c>
      <c r="AC1099" s="4">
        <v>7.44224</v>
      </c>
      <c r="AD1099" s="4">
        <v>34</v>
      </c>
    </row>
    <row r="1100" spans="1:30" x14ac:dyDescent="0.2">
      <c r="A1100" s="8" t="s">
        <v>782</v>
      </c>
      <c r="B1100" s="8">
        <v>7</v>
      </c>
      <c r="C1100" s="8">
        <v>74157826</v>
      </c>
      <c r="D1100" s="8">
        <v>74157826</v>
      </c>
      <c r="E1100" s="8" t="s">
        <v>127</v>
      </c>
      <c r="F1100" s="8" t="s">
        <v>3108</v>
      </c>
      <c r="G1100" s="8" t="s">
        <v>3109</v>
      </c>
      <c r="H1100" s="8" t="s">
        <v>98</v>
      </c>
      <c r="I1100" s="66" t="s">
        <v>9872</v>
      </c>
      <c r="J1100" s="66" t="s">
        <v>40</v>
      </c>
      <c r="K1100" s="66" t="s">
        <v>9880</v>
      </c>
      <c r="L1100" s="66" t="s">
        <v>4814</v>
      </c>
      <c r="M1100" s="66" t="s">
        <v>4403</v>
      </c>
      <c r="N1100" s="66" t="s">
        <v>4290</v>
      </c>
      <c r="O1100" s="8" t="s">
        <v>4291</v>
      </c>
      <c r="P1100" s="8" t="s">
        <v>40</v>
      </c>
      <c r="Q1100" s="8">
        <v>1</v>
      </c>
      <c r="R1100" s="8" t="s">
        <v>40</v>
      </c>
      <c r="S1100" s="8" t="s">
        <v>40</v>
      </c>
      <c r="T1100" s="8" t="s">
        <v>40</v>
      </c>
      <c r="U1100" s="67">
        <v>0.157</v>
      </c>
      <c r="V1100" s="4">
        <v>1</v>
      </c>
      <c r="W1100" s="4">
        <v>3431</v>
      </c>
      <c r="X1100" s="67">
        <v>0</v>
      </c>
      <c r="Y1100" s="67">
        <v>0</v>
      </c>
      <c r="Z1100" s="4">
        <v>0</v>
      </c>
      <c r="AA1100" s="4">
        <v>2605</v>
      </c>
      <c r="AB1100" s="67">
        <v>0</v>
      </c>
      <c r="AC1100" s="4">
        <v>4.8477480000000002</v>
      </c>
      <c r="AD1100" s="4">
        <v>24.8</v>
      </c>
    </row>
    <row r="1101" spans="1:30" x14ac:dyDescent="0.2">
      <c r="A1101" s="8" t="s">
        <v>782</v>
      </c>
      <c r="B1101" s="8">
        <v>7</v>
      </c>
      <c r="C1101" s="8">
        <v>74159099</v>
      </c>
      <c r="D1101" s="8">
        <v>74159099</v>
      </c>
      <c r="E1101" s="8" t="s">
        <v>130</v>
      </c>
      <c r="F1101" s="8" t="s">
        <v>81</v>
      </c>
      <c r="G1101" s="8" t="s">
        <v>3469</v>
      </c>
      <c r="H1101" s="8" t="s">
        <v>98</v>
      </c>
      <c r="I1101" s="66" t="s">
        <v>9881</v>
      </c>
      <c r="J1101" s="66" t="s">
        <v>40</v>
      </c>
      <c r="K1101" s="66" t="s">
        <v>9801</v>
      </c>
      <c r="L1101" s="66" t="s">
        <v>4824</v>
      </c>
      <c r="M1101" s="66" t="s">
        <v>4786</v>
      </c>
      <c r="N1101" s="66" t="s">
        <v>137</v>
      </c>
      <c r="O1101" s="8" t="s">
        <v>139</v>
      </c>
      <c r="P1101" s="8" t="s">
        <v>40</v>
      </c>
      <c r="Q1101" s="8">
        <v>1</v>
      </c>
      <c r="R1101" s="8">
        <v>9.9829493629999995</v>
      </c>
      <c r="S1101" s="8">
        <v>0.33510957800000002</v>
      </c>
      <c r="T1101" s="8">
        <v>10.31805894</v>
      </c>
      <c r="U1101" s="67">
        <v>0.10100000000000001</v>
      </c>
      <c r="V1101" s="4">
        <v>27</v>
      </c>
      <c r="W1101" s="4">
        <v>3437</v>
      </c>
      <c r="X1101" s="67">
        <v>8.0000000000000002E-3</v>
      </c>
      <c r="Y1101" s="67">
        <v>9.9000000000000005E-2</v>
      </c>
      <c r="Z1101" s="4">
        <v>40</v>
      </c>
      <c r="AA1101" s="4">
        <v>2610</v>
      </c>
      <c r="AB1101" s="67">
        <v>1.4999999999999999E-2</v>
      </c>
      <c r="AC1101" s="4">
        <v>11.483107</v>
      </c>
      <c r="AD1101" s="4">
        <v>37</v>
      </c>
    </row>
    <row r="1102" spans="1:30" x14ac:dyDescent="0.2">
      <c r="A1102" s="8" t="s">
        <v>782</v>
      </c>
      <c r="B1102" s="8">
        <v>7</v>
      </c>
      <c r="C1102" s="8">
        <v>74159105</v>
      </c>
      <c r="D1102" s="8">
        <v>74159105</v>
      </c>
      <c r="E1102" s="8" t="s">
        <v>127</v>
      </c>
      <c r="F1102" s="8" t="s">
        <v>3108</v>
      </c>
      <c r="G1102" s="8" t="s">
        <v>3109</v>
      </c>
      <c r="H1102" s="8" t="s">
        <v>98</v>
      </c>
      <c r="I1102" s="66" t="s">
        <v>9881</v>
      </c>
      <c r="J1102" s="66" t="s">
        <v>40</v>
      </c>
      <c r="K1102" s="66" t="s">
        <v>9301</v>
      </c>
      <c r="L1102" s="66" t="s">
        <v>5568</v>
      </c>
      <c r="M1102" s="66" t="s">
        <v>4400</v>
      </c>
      <c r="N1102" s="66" t="s">
        <v>3271</v>
      </c>
      <c r="O1102" s="8" t="s">
        <v>4501</v>
      </c>
      <c r="P1102" s="8" t="s">
        <v>9882</v>
      </c>
      <c r="Q1102" s="8">
        <v>1</v>
      </c>
      <c r="R1102" s="8" t="s">
        <v>40</v>
      </c>
      <c r="S1102" s="8" t="s">
        <v>40</v>
      </c>
      <c r="T1102" s="8" t="s">
        <v>40</v>
      </c>
      <c r="U1102" s="67">
        <v>0.21299999999999999</v>
      </c>
      <c r="V1102" s="4">
        <v>3431</v>
      </c>
      <c r="W1102" s="4">
        <v>3437</v>
      </c>
      <c r="X1102" s="67">
        <v>0.998</v>
      </c>
      <c r="Y1102" s="67">
        <v>0.20799999999999999</v>
      </c>
      <c r="Z1102" s="4">
        <v>2601</v>
      </c>
      <c r="AA1102" s="4">
        <v>2610</v>
      </c>
      <c r="AB1102" s="67">
        <v>0.997</v>
      </c>
      <c r="AC1102" s="4">
        <v>3.2993489999999999</v>
      </c>
      <c r="AD1102" s="4">
        <v>22.9</v>
      </c>
    </row>
    <row r="1103" spans="1:30" x14ac:dyDescent="0.2">
      <c r="A1103" s="8" t="s">
        <v>782</v>
      </c>
      <c r="B1103" s="8">
        <v>7</v>
      </c>
      <c r="C1103" s="8">
        <v>74159114</v>
      </c>
      <c r="D1103" s="8">
        <v>74159114</v>
      </c>
      <c r="E1103" s="8" t="s">
        <v>127</v>
      </c>
      <c r="F1103" s="8" t="s">
        <v>3108</v>
      </c>
      <c r="G1103" s="8" t="s">
        <v>3109</v>
      </c>
      <c r="H1103" s="8" t="s">
        <v>98</v>
      </c>
      <c r="I1103" s="66" t="s">
        <v>9881</v>
      </c>
      <c r="J1103" s="66" t="s">
        <v>40</v>
      </c>
      <c r="K1103" s="66" t="s">
        <v>5532</v>
      </c>
      <c r="L1103" s="66" t="s">
        <v>8594</v>
      </c>
      <c r="M1103" s="66" t="s">
        <v>3556</v>
      </c>
      <c r="N1103" s="66" t="s">
        <v>3914</v>
      </c>
      <c r="O1103" s="8" t="s">
        <v>3915</v>
      </c>
      <c r="P1103" s="8" t="s">
        <v>40</v>
      </c>
      <c r="Q1103" s="8">
        <v>1</v>
      </c>
      <c r="R1103" s="8" t="s">
        <v>40</v>
      </c>
      <c r="S1103" s="8" t="s">
        <v>40</v>
      </c>
      <c r="T1103" s="8" t="s">
        <v>40</v>
      </c>
      <c r="U1103" s="67">
        <v>0.21299999999999999</v>
      </c>
      <c r="V1103" s="4">
        <v>3431</v>
      </c>
      <c r="W1103" s="4">
        <v>3437</v>
      </c>
      <c r="X1103" s="67">
        <v>0.998</v>
      </c>
      <c r="Y1103" s="67">
        <v>0.20799999999999999</v>
      </c>
      <c r="Z1103" s="4">
        <v>2601</v>
      </c>
      <c r="AA1103" s="4">
        <v>2610</v>
      </c>
      <c r="AB1103" s="67">
        <v>0.997</v>
      </c>
      <c r="AC1103" s="4">
        <v>0.26267600000000002</v>
      </c>
      <c r="AD1103" s="4">
        <v>5.3250000000000002</v>
      </c>
    </row>
    <row r="1104" spans="1:30" x14ac:dyDescent="0.2">
      <c r="A1104" s="8" t="s">
        <v>782</v>
      </c>
      <c r="B1104" s="8">
        <v>7</v>
      </c>
      <c r="C1104" s="8">
        <v>74159116</v>
      </c>
      <c r="D1104" s="8">
        <v>74159116</v>
      </c>
      <c r="E1104" s="8" t="s">
        <v>130</v>
      </c>
      <c r="F1104" s="8" t="s">
        <v>3101</v>
      </c>
      <c r="G1104" s="8" t="s">
        <v>3102</v>
      </c>
      <c r="H1104" s="8" t="s">
        <v>98</v>
      </c>
      <c r="I1104" s="66" t="s">
        <v>9881</v>
      </c>
      <c r="J1104" s="66" t="s">
        <v>40</v>
      </c>
      <c r="K1104" s="66" t="s">
        <v>3154</v>
      </c>
      <c r="L1104" s="66" t="s">
        <v>9789</v>
      </c>
      <c r="M1104" s="66" t="s">
        <v>3556</v>
      </c>
      <c r="N1104" s="66" t="s">
        <v>130</v>
      </c>
      <c r="O1104" s="8" t="s">
        <v>3506</v>
      </c>
      <c r="P1104" s="8" t="s">
        <v>40</v>
      </c>
      <c r="Q1104" s="8">
        <v>1</v>
      </c>
      <c r="R1104" s="8" t="s">
        <v>40</v>
      </c>
      <c r="S1104" s="8" t="s">
        <v>40</v>
      </c>
      <c r="T1104" s="8" t="s">
        <v>40</v>
      </c>
      <c r="U1104" s="67">
        <v>0.159</v>
      </c>
      <c r="V1104" s="4">
        <v>2698</v>
      </c>
      <c r="W1104" s="4">
        <v>3437</v>
      </c>
      <c r="X1104" s="67">
        <v>0.78500000000000003</v>
      </c>
      <c r="Y1104" s="67">
        <v>0.158</v>
      </c>
      <c r="Z1104" s="4">
        <v>2388</v>
      </c>
      <c r="AA1104" s="4">
        <v>2610</v>
      </c>
      <c r="AB1104" s="67">
        <v>0.91500000000000004</v>
      </c>
      <c r="AC1104" s="4">
        <v>1.5856429999999999</v>
      </c>
      <c r="AD1104" s="4">
        <v>13.77</v>
      </c>
    </row>
    <row r="1105" spans="1:30" x14ac:dyDescent="0.2">
      <c r="A1105" s="8" t="s">
        <v>782</v>
      </c>
      <c r="B1105" s="8">
        <v>7</v>
      </c>
      <c r="C1105" s="8">
        <v>74159133</v>
      </c>
      <c r="D1105" s="8">
        <v>74159133</v>
      </c>
      <c r="E1105" s="8" t="s">
        <v>130</v>
      </c>
      <c r="F1105" s="8" t="s">
        <v>3108</v>
      </c>
      <c r="G1105" s="8" t="s">
        <v>3109</v>
      </c>
      <c r="H1105" s="8" t="s">
        <v>98</v>
      </c>
      <c r="I1105" s="66" t="s">
        <v>9881</v>
      </c>
      <c r="J1105" s="66" t="s">
        <v>40</v>
      </c>
      <c r="K1105" s="66" t="s">
        <v>8310</v>
      </c>
      <c r="L1105" s="66" t="s">
        <v>9883</v>
      </c>
      <c r="M1105" s="66" t="s">
        <v>5183</v>
      </c>
      <c r="N1105" s="66" t="s">
        <v>3309</v>
      </c>
      <c r="O1105" s="8" t="s">
        <v>3676</v>
      </c>
      <c r="P1105" s="8" t="s">
        <v>40</v>
      </c>
      <c r="Q1105" s="8">
        <v>1</v>
      </c>
      <c r="R1105" s="8" t="s">
        <v>40</v>
      </c>
      <c r="S1105" s="8" t="s">
        <v>40</v>
      </c>
      <c r="T1105" s="8" t="s">
        <v>40</v>
      </c>
      <c r="U1105" s="67">
        <v>0.10100000000000001</v>
      </c>
      <c r="V1105" s="4">
        <v>15</v>
      </c>
      <c r="W1105" s="4">
        <v>3437</v>
      </c>
      <c r="X1105" s="67">
        <v>4.0000000000000001E-3</v>
      </c>
      <c r="Y1105" s="67">
        <v>9.8000000000000004E-2</v>
      </c>
      <c r="Z1105" s="4">
        <v>12</v>
      </c>
      <c r="AA1105" s="4">
        <v>2610</v>
      </c>
      <c r="AB1105" s="67">
        <v>5.0000000000000001E-3</v>
      </c>
      <c r="AC1105" s="4">
        <v>2.6059739999999998</v>
      </c>
      <c r="AD1105" s="4">
        <v>20.2</v>
      </c>
    </row>
    <row r="1106" spans="1:30" x14ac:dyDescent="0.2">
      <c r="A1106" s="8" t="s">
        <v>782</v>
      </c>
      <c r="B1106" s="8">
        <v>7</v>
      </c>
      <c r="C1106" s="8">
        <v>74159138</v>
      </c>
      <c r="D1106" s="8">
        <v>74159138</v>
      </c>
      <c r="E1106" s="8" t="s">
        <v>130</v>
      </c>
      <c r="F1106" s="8" t="s">
        <v>3108</v>
      </c>
      <c r="G1106" s="8" t="s">
        <v>3109</v>
      </c>
      <c r="H1106" s="8" t="s">
        <v>98</v>
      </c>
      <c r="I1106" s="66" t="s">
        <v>9881</v>
      </c>
      <c r="J1106" s="66" t="s">
        <v>40</v>
      </c>
      <c r="K1106" s="66" t="s">
        <v>9884</v>
      </c>
      <c r="L1106" s="66" t="s">
        <v>6079</v>
      </c>
      <c r="M1106" s="66" t="s">
        <v>5182</v>
      </c>
      <c r="N1106" s="66" t="s">
        <v>3334</v>
      </c>
      <c r="O1106" s="8" t="s">
        <v>3981</v>
      </c>
      <c r="P1106" s="8" t="s">
        <v>40</v>
      </c>
      <c r="Q1106" s="8">
        <v>1</v>
      </c>
      <c r="R1106" s="8" t="s">
        <v>40</v>
      </c>
      <c r="S1106" s="8" t="s">
        <v>40</v>
      </c>
      <c r="T1106" s="8" t="s">
        <v>40</v>
      </c>
      <c r="U1106" s="67">
        <v>0.129</v>
      </c>
      <c r="V1106" s="4">
        <v>1488</v>
      </c>
      <c r="W1106" s="4">
        <v>3437</v>
      </c>
      <c r="X1106" s="67">
        <v>0.433</v>
      </c>
      <c r="Y1106" s="67">
        <v>0.13500000000000001</v>
      </c>
      <c r="Z1106" s="4">
        <v>1122</v>
      </c>
      <c r="AA1106" s="4">
        <v>2610</v>
      </c>
      <c r="AB1106" s="67">
        <v>0.43</v>
      </c>
      <c r="AC1106" s="4">
        <v>3.2491349999999999</v>
      </c>
      <c r="AD1106" s="4">
        <v>22.8</v>
      </c>
    </row>
    <row r="1107" spans="1:30" x14ac:dyDescent="0.2">
      <c r="A1107" s="8" t="s">
        <v>782</v>
      </c>
      <c r="B1107" s="8">
        <v>7</v>
      </c>
      <c r="C1107" s="8">
        <v>74159156</v>
      </c>
      <c r="D1107" s="8">
        <v>74159156</v>
      </c>
      <c r="E1107" s="8" t="s">
        <v>130</v>
      </c>
      <c r="F1107" s="8" t="s">
        <v>3108</v>
      </c>
      <c r="G1107" s="8" t="s">
        <v>3109</v>
      </c>
      <c r="H1107" s="8" t="s">
        <v>98</v>
      </c>
      <c r="I1107" s="66" t="s">
        <v>9881</v>
      </c>
      <c r="J1107" s="66" t="s">
        <v>40</v>
      </c>
      <c r="K1107" s="66" t="s">
        <v>9296</v>
      </c>
      <c r="L1107" s="66" t="s">
        <v>8583</v>
      </c>
      <c r="M1107" s="66" t="s">
        <v>3607</v>
      </c>
      <c r="N1107" s="66" t="s">
        <v>3334</v>
      </c>
      <c r="O1107" s="8" t="s">
        <v>9503</v>
      </c>
      <c r="P1107" s="8" t="s">
        <v>40</v>
      </c>
      <c r="Q1107" s="8">
        <v>1</v>
      </c>
      <c r="R1107" s="8" t="s">
        <v>40</v>
      </c>
      <c r="S1107" s="8" t="s">
        <v>40</v>
      </c>
      <c r="T1107" s="8" t="s">
        <v>40</v>
      </c>
      <c r="U1107" s="67">
        <v>0.21299999999999999</v>
      </c>
      <c r="V1107" s="4">
        <v>3431</v>
      </c>
      <c r="W1107" s="4">
        <v>3437</v>
      </c>
      <c r="X1107" s="67">
        <v>0.998</v>
      </c>
      <c r="Y1107" s="67">
        <v>0.20799999999999999</v>
      </c>
      <c r="Z1107" s="4">
        <v>2601</v>
      </c>
      <c r="AA1107" s="4">
        <v>2610</v>
      </c>
      <c r="AB1107" s="67">
        <v>0.997</v>
      </c>
      <c r="AC1107" s="4">
        <v>1.9107719999999999</v>
      </c>
      <c r="AD1107" s="4">
        <v>15.65</v>
      </c>
    </row>
    <row r="1108" spans="1:30" x14ac:dyDescent="0.2">
      <c r="A1108" s="8" t="s">
        <v>782</v>
      </c>
      <c r="B1108" s="8">
        <v>7</v>
      </c>
      <c r="C1108" s="8">
        <v>74159158</v>
      </c>
      <c r="D1108" s="8">
        <v>74159158</v>
      </c>
      <c r="E1108" s="8" t="s">
        <v>123</v>
      </c>
      <c r="F1108" s="8" t="s">
        <v>3101</v>
      </c>
      <c r="G1108" s="8" t="s">
        <v>3102</v>
      </c>
      <c r="H1108" s="8" t="s">
        <v>98</v>
      </c>
      <c r="I1108" s="66" t="s">
        <v>9881</v>
      </c>
      <c r="J1108" s="66" t="s">
        <v>40</v>
      </c>
      <c r="K1108" s="66" t="s">
        <v>9885</v>
      </c>
      <c r="L1108" s="66" t="s">
        <v>9403</v>
      </c>
      <c r="M1108" s="66" t="s">
        <v>3607</v>
      </c>
      <c r="N1108" s="66" t="s">
        <v>3165</v>
      </c>
      <c r="O1108" s="8" t="s">
        <v>6212</v>
      </c>
      <c r="P1108" s="8" t="s">
        <v>9886</v>
      </c>
      <c r="Q1108" s="8">
        <v>1</v>
      </c>
      <c r="R1108" s="8" t="s">
        <v>40</v>
      </c>
      <c r="S1108" s="8" t="s">
        <v>40</v>
      </c>
      <c r="T1108" s="8" t="s">
        <v>40</v>
      </c>
      <c r="U1108" s="67">
        <v>0.35399999999999998</v>
      </c>
      <c r="V1108" s="4">
        <v>3433</v>
      </c>
      <c r="W1108" s="4">
        <v>3437</v>
      </c>
      <c r="X1108" s="67">
        <v>0.999</v>
      </c>
      <c r="Y1108" s="67">
        <v>0.35799999999999998</v>
      </c>
      <c r="Z1108" s="4">
        <v>2603</v>
      </c>
      <c r="AA1108" s="4">
        <v>2610</v>
      </c>
      <c r="AB1108" s="67">
        <v>0.997</v>
      </c>
      <c r="AC1108" s="4">
        <v>-0.53749100000000005</v>
      </c>
      <c r="AD1108" s="4">
        <v>0.17799999999999999</v>
      </c>
    </row>
    <row r="1109" spans="1:30" x14ac:dyDescent="0.2">
      <c r="A1109" s="8" t="s">
        <v>782</v>
      </c>
      <c r="B1109" s="8">
        <v>7</v>
      </c>
      <c r="C1109" s="8">
        <v>74159159</v>
      </c>
      <c r="D1109" s="8">
        <v>74159159</v>
      </c>
      <c r="E1109" s="8" t="s">
        <v>121</v>
      </c>
      <c r="F1109" s="8" t="s">
        <v>3108</v>
      </c>
      <c r="G1109" s="8" t="s">
        <v>3109</v>
      </c>
      <c r="H1109" s="8" t="s">
        <v>98</v>
      </c>
      <c r="I1109" s="66" t="s">
        <v>9881</v>
      </c>
      <c r="J1109" s="66" t="s">
        <v>40</v>
      </c>
      <c r="K1109" s="66" t="s">
        <v>8284</v>
      </c>
      <c r="L1109" s="66" t="s">
        <v>8580</v>
      </c>
      <c r="M1109" s="66" t="s">
        <v>3604</v>
      </c>
      <c r="N1109" s="66" t="s">
        <v>3141</v>
      </c>
      <c r="O1109" s="8" t="s">
        <v>3371</v>
      </c>
      <c r="P1109" s="8" t="s">
        <v>40</v>
      </c>
      <c r="Q1109" s="8">
        <v>1</v>
      </c>
      <c r="R1109" s="8" t="s">
        <v>40</v>
      </c>
      <c r="S1109" s="8" t="s">
        <v>40</v>
      </c>
      <c r="T1109" s="8" t="s">
        <v>40</v>
      </c>
      <c r="U1109" s="67">
        <v>0.26800000000000002</v>
      </c>
      <c r="V1109" s="4">
        <v>3432</v>
      </c>
      <c r="W1109" s="4">
        <v>3437</v>
      </c>
      <c r="X1109" s="67">
        <v>0.999</v>
      </c>
      <c r="Y1109" s="67">
        <v>0.26700000000000002</v>
      </c>
      <c r="Z1109" s="4">
        <v>2601</v>
      </c>
      <c r="AA1109" s="4">
        <v>2610</v>
      </c>
      <c r="AB1109" s="67">
        <v>0.997</v>
      </c>
      <c r="AC1109" s="4">
        <v>-0.53749100000000005</v>
      </c>
      <c r="AD1109" s="4">
        <v>0.17799999999999999</v>
      </c>
    </row>
    <row r="1110" spans="1:30" x14ac:dyDescent="0.2">
      <c r="A1110" s="8" t="s">
        <v>782</v>
      </c>
      <c r="B1110" s="8">
        <v>7</v>
      </c>
      <c r="C1110" s="8">
        <v>74159161</v>
      </c>
      <c r="D1110" s="8">
        <v>74159161</v>
      </c>
      <c r="E1110" s="8" t="s">
        <v>130</v>
      </c>
      <c r="F1110" s="8" t="s">
        <v>3108</v>
      </c>
      <c r="G1110" s="8" t="s">
        <v>3109</v>
      </c>
      <c r="H1110" s="8" t="s">
        <v>98</v>
      </c>
      <c r="I1110" s="66" t="s">
        <v>9881</v>
      </c>
      <c r="J1110" s="66" t="s">
        <v>40</v>
      </c>
      <c r="K1110" s="66" t="s">
        <v>9887</v>
      </c>
      <c r="L1110" s="66" t="s">
        <v>5606</v>
      </c>
      <c r="M1110" s="66" t="s">
        <v>3604</v>
      </c>
      <c r="N1110" s="66" t="s">
        <v>4094</v>
      </c>
      <c r="O1110" s="8" t="s">
        <v>4162</v>
      </c>
      <c r="P1110" s="8" t="s">
        <v>40</v>
      </c>
      <c r="Q1110" s="8">
        <v>1</v>
      </c>
      <c r="R1110" s="8" t="s">
        <v>40</v>
      </c>
      <c r="S1110" s="8" t="s">
        <v>40</v>
      </c>
      <c r="T1110" s="8" t="s">
        <v>40</v>
      </c>
      <c r="U1110" s="67">
        <v>0.21299999999999999</v>
      </c>
      <c r="V1110" s="4">
        <v>3431</v>
      </c>
      <c r="W1110" s="4">
        <v>3437</v>
      </c>
      <c r="X1110" s="67">
        <v>0.998</v>
      </c>
      <c r="Y1110" s="67">
        <v>0.20799999999999999</v>
      </c>
      <c r="Z1110" s="4">
        <v>2601</v>
      </c>
      <c r="AA1110" s="4">
        <v>2610</v>
      </c>
      <c r="AB1110" s="67">
        <v>0.997</v>
      </c>
      <c r="AC1110" s="4">
        <v>0.82196199999999997</v>
      </c>
      <c r="AD1110" s="4">
        <v>9.5990000000000002</v>
      </c>
    </row>
    <row r="1111" spans="1:30" x14ac:dyDescent="0.2">
      <c r="A1111" s="8" t="s">
        <v>782</v>
      </c>
      <c r="B1111" s="8">
        <v>7</v>
      </c>
      <c r="C1111" s="8">
        <v>74159165</v>
      </c>
      <c r="D1111" s="8">
        <v>74159165</v>
      </c>
      <c r="E1111" s="8" t="s">
        <v>123</v>
      </c>
      <c r="F1111" s="8" t="s">
        <v>3101</v>
      </c>
      <c r="G1111" s="8" t="s">
        <v>3102</v>
      </c>
      <c r="H1111" s="8" t="s">
        <v>98</v>
      </c>
      <c r="I1111" s="66" t="s">
        <v>9881</v>
      </c>
      <c r="J1111" s="66" t="s">
        <v>40</v>
      </c>
      <c r="K1111" s="66" t="s">
        <v>9015</v>
      </c>
      <c r="L1111" s="66" t="s">
        <v>9888</v>
      </c>
      <c r="M1111" s="66" t="s">
        <v>835</v>
      </c>
      <c r="N1111" s="66" t="s">
        <v>3126</v>
      </c>
      <c r="O1111" s="8" t="s">
        <v>3127</v>
      </c>
      <c r="P1111" s="8" t="s">
        <v>40</v>
      </c>
      <c r="Q1111" s="8">
        <v>1</v>
      </c>
      <c r="R1111" s="8" t="s">
        <v>40</v>
      </c>
      <c r="S1111" s="8" t="s">
        <v>40</v>
      </c>
      <c r="T1111" s="8" t="s">
        <v>40</v>
      </c>
      <c r="U1111" s="67">
        <v>0.35399999999999998</v>
      </c>
      <c r="V1111" s="4">
        <v>3433</v>
      </c>
      <c r="W1111" s="4">
        <v>3437</v>
      </c>
      <c r="X1111" s="67">
        <v>0.999</v>
      </c>
      <c r="Y1111" s="67">
        <v>0.35799999999999998</v>
      </c>
      <c r="Z1111" s="4">
        <v>2603</v>
      </c>
      <c r="AA1111" s="4">
        <v>2610</v>
      </c>
      <c r="AB1111" s="67">
        <v>0.997</v>
      </c>
      <c r="AC1111" s="4">
        <v>-1.272899</v>
      </c>
      <c r="AD1111" s="4">
        <v>5.0000000000000001E-3</v>
      </c>
    </row>
    <row r="1112" spans="1:30" x14ac:dyDescent="0.2">
      <c r="A1112" s="8" t="s">
        <v>782</v>
      </c>
      <c r="B1112" s="8">
        <v>7</v>
      </c>
      <c r="C1112" s="8">
        <v>74159167</v>
      </c>
      <c r="D1112" s="8">
        <v>74159167</v>
      </c>
      <c r="E1112" s="8" t="s">
        <v>121</v>
      </c>
      <c r="F1112" s="8" t="s">
        <v>3101</v>
      </c>
      <c r="G1112" s="8" t="s">
        <v>3102</v>
      </c>
      <c r="H1112" s="8" t="s">
        <v>98</v>
      </c>
      <c r="I1112" s="66" t="s">
        <v>9881</v>
      </c>
      <c r="J1112" s="66" t="s">
        <v>40</v>
      </c>
      <c r="K1112" s="66" t="s">
        <v>9889</v>
      </c>
      <c r="L1112" s="66" t="s">
        <v>9890</v>
      </c>
      <c r="M1112" s="66" t="s">
        <v>835</v>
      </c>
      <c r="N1112" s="66" t="s">
        <v>3126</v>
      </c>
      <c r="O1112" s="8" t="s">
        <v>3199</v>
      </c>
      <c r="P1112" s="8" t="s">
        <v>9891</v>
      </c>
      <c r="Q1112" s="8">
        <v>1</v>
      </c>
      <c r="R1112" s="8" t="s">
        <v>40</v>
      </c>
      <c r="S1112" s="8" t="s">
        <v>40</v>
      </c>
      <c r="T1112" s="8" t="s">
        <v>40</v>
      </c>
      <c r="U1112" s="67">
        <v>5.5E-2</v>
      </c>
      <c r="V1112" s="4">
        <v>203</v>
      </c>
      <c r="W1112" s="4">
        <v>3437</v>
      </c>
      <c r="X1112" s="67">
        <v>5.8999999999999997E-2</v>
      </c>
      <c r="Y1112" s="67">
        <v>0.06</v>
      </c>
      <c r="Z1112" s="4">
        <v>189</v>
      </c>
      <c r="AA1112" s="4">
        <v>2610</v>
      </c>
      <c r="AB1112" s="67">
        <v>7.1999999999999995E-2</v>
      </c>
      <c r="AC1112" s="4">
        <v>-1.4985999999999999E-2</v>
      </c>
      <c r="AD1112" s="4">
        <v>2.4449999999999998</v>
      </c>
    </row>
    <row r="1113" spans="1:30" x14ac:dyDescent="0.2">
      <c r="A1113" s="8" t="s">
        <v>782</v>
      </c>
      <c r="B1113" s="8">
        <v>7</v>
      </c>
      <c r="C1113" s="8">
        <v>74159167</v>
      </c>
      <c r="D1113" s="8">
        <v>74159167</v>
      </c>
      <c r="E1113" s="8" t="s">
        <v>123</v>
      </c>
      <c r="F1113" s="8" t="s">
        <v>3108</v>
      </c>
      <c r="G1113" s="8" t="s">
        <v>3109</v>
      </c>
      <c r="H1113" s="8" t="s">
        <v>98</v>
      </c>
      <c r="I1113" s="66" t="s">
        <v>9881</v>
      </c>
      <c r="J1113" s="66" t="s">
        <v>40</v>
      </c>
      <c r="K1113" s="66" t="s">
        <v>9889</v>
      </c>
      <c r="L1113" s="66" t="s">
        <v>9890</v>
      </c>
      <c r="M1113" s="66" t="s">
        <v>835</v>
      </c>
      <c r="N1113" s="66" t="s">
        <v>3580</v>
      </c>
      <c r="O1113" s="8" t="s">
        <v>5105</v>
      </c>
      <c r="P1113" s="8" t="s">
        <v>9891</v>
      </c>
      <c r="Q1113" s="8">
        <v>1</v>
      </c>
      <c r="R1113" s="8" t="s">
        <v>40</v>
      </c>
      <c r="S1113" s="8" t="s">
        <v>40</v>
      </c>
      <c r="T1113" s="8" t="s">
        <v>40</v>
      </c>
      <c r="U1113" s="67">
        <v>0.128</v>
      </c>
      <c r="V1113" s="4">
        <v>1750</v>
      </c>
      <c r="W1113" s="4">
        <v>3437</v>
      </c>
      <c r="X1113" s="67">
        <v>0.50900000000000001</v>
      </c>
      <c r="Y1113" s="67">
        <v>0.126</v>
      </c>
      <c r="Z1113" s="4">
        <v>1285</v>
      </c>
      <c r="AA1113" s="4">
        <v>2610</v>
      </c>
      <c r="AB1113" s="67">
        <v>0.49199999999999999</v>
      </c>
      <c r="AC1113" s="4">
        <v>1.5037769999999999</v>
      </c>
      <c r="AD1113" s="4">
        <v>13.33</v>
      </c>
    </row>
    <row r="1114" spans="1:30" x14ac:dyDescent="0.2">
      <c r="A1114" s="8" t="s">
        <v>782</v>
      </c>
      <c r="B1114" s="8">
        <v>7</v>
      </c>
      <c r="C1114" s="8">
        <v>74159171</v>
      </c>
      <c r="D1114" s="8">
        <v>74159171</v>
      </c>
      <c r="E1114" s="8" t="s">
        <v>121</v>
      </c>
      <c r="F1114" s="8" t="s">
        <v>3108</v>
      </c>
      <c r="G1114" s="8" t="s">
        <v>3109</v>
      </c>
      <c r="H1114" s="8" t="s">
        <v>98</v>
      </c>
      <c r="I1114" s="66" t="s">
        <v>9881</v>
      </c>
      <c r="J1114" s="66" t="s">
        <v>40</v>
      </c>
      <c r="K1114" s="66" t="s">
        <v>8280</v>
      </c>
      <c r="L1114" s="66" t="s">
        <v>9692</v>
      </c>
      <c r="M1114" s="66" t="s">
        <v>4088</v>
      </c>
      <c r="N1114" s="66" t="s">
        <v>3168</v>
      </c>
      <c r="O1114" s="8" t="s">
        <v>3169</v>
      </c>
      <c r="P1114" s="8" t="s">
        <v>40</v>
      </c>
      <c r="Q1114" s="8">
        <v>1</v>
      </c>
      <c r="R1114" s="8" t="s">
        <v>40</v>
      </c>
      <c r="S1114" s="8" t="s">
        <v>40</v>
      </c>
      <c r="T1114" s="8" t="s">
        <v>40</v>
      </c>
      <c r="U1114" s="67">
        <v>0.21199999999999999</v>
      </c>
      <c r="V1114" s="4">
        <v>3428</v>
      </c>
      <c r="W1114" s="4">
        <v>3437</v>
      </c>
      <c r="X1114" s="67">
        <v>0.997</v>
      </c>
      <c r="Y1114" s="67">
        <v>0.20799999999999999</v>
      </c>
      <c r="Z1114" s="4">
        <v>2599</v>
      </c>
      <c r="AA1114" s="4">
        <v>2610</v>
      </c>
      <c r="AB1114" s="67">
        <v>0.996</v>
      </c>
      <c r="AC1114" s="4">
        <v>1.408649</v>
      </c>
      <c r="AD1114" s="4">
        <v>12.83</v>
      </c>
    </row>
    <row r="1115" spans="1:30" x14ac:dyDescent="0.2">
      <c r="A1115" s="8" t="s">
        <v>782</v>
      </c>
      <c r="B1115" s="8">
        <v>7</v>
      </c>
      <c r="C1115" s="8">
        <v>74159173</v>
      </c>
      <c r="D1115" s="8">
        <v>74159173</v>
      </c>
      <c r="E1115" s="8" t="s">
        <v>121</v>
      </c>
      <c r="F1115" s="8" t="s">
        <v>3101</v>
      </c>
      <c r="G1115" s="8" t="s">
        <v>3102</v>
      </c>
      <c r="H1115" s="8" t="s">
        <v>98</v>
      </c>
      <c r="I1115" s="66" t="s">
        <v>9881</v>
      </c>
      <c r="J1115" s="66" t="s">
        <v>40</v>
      </c>
      <c r="K1115" s="66" t="s">
        <v>4923</v>
      </c>
      <c r="L1115" s="66" t="s">
        <v>9051</v>
      </c>
      <c r="M1115" s="66" t="s">
        <v>4088</v>
      </c>
      <c r="N1115" s="66" t="s">
        <v>3118</v>
      </c>
      <c r="O1115" s="8" t="s">
        <v>3213</v>
      </c>
      <c r="P1115" s="8" t="s">
        <v>40</v>
      </c>
      <c r="Q1115" s="8">
        <v>1</v>
      </c>
      <c r="R1115" s="8" t="s">
        <v>40</v>
      </c>
      <c r="S1115" s="8" t="s">
        <v>40</v>
      </c>
      <c r="T1115" s="8" t="s">
        <v>40</v>
      </c>
      <c r="U1115" s="67">
        <v>0.35399999999999998</v>
      </c>
      <c r="V1115" s="4">
        <v>3433</v>
      </c>
      <c r="W1115" s="4">
        <v>3437</v>
      </c>
      <c r="X1115" s="67">
        <v>0.999</v>
      </c>
      <c r="Y1115" s="67">
        <v>0.35799999999999998</v>
      </c>
      <c r="Z1115" s="4">
        <v>2603</v>
      </c>
      <c r="AA1115" s="4">
        <v>2610</v>
      </c>
      <c r="AB1115" s="67">
        <v>0.997</v>
      </c>
      <c r="AC1115" s="4">
        <v>0.19539400000000001</v>
      </c>
      <c r="AD1115" s="4">
        <v>4.6310000000000002</v>
      </c>
    </row>
    <row r="1116" spans="1:30" x14ac:dyDescent="0.2">
      <c r="A1116" s="8" t="s">
        <v>782</v>
      </c>
      <c r="B1116" s="8">
        <v>7</v>
      </c>
      <c r="C1116" s="8">
        <v>74159178</v>
      </c>
      <c r="D1116" s="8">
        <v>74159178</v>
      </c>
      <c r="E1116" s="8" t="s">
        <v>130</v>
      </c>
      <c r="F1116" s="8" t="s">
        <v>3108</v>
      </c>
      <c r="G1116" s="8" t="s">
        <v>3109</v>
      </c>
      <c r="H1116" s="8" t="s">
        <v>98</v>
      </c>
      <c r="I1116" s="66" t="s">
        <v>9881</v>
      </c>
      <c r="J1116" s="66" t="s">
        <v>40</v>
      </c>
      <c r="K1116" s="66" t="s">
        <v>4924</v>
      </c>
      <c r="L1116" s="66" t="s">
        <v>9892</v>
      </c>
      <c r="M1116" s="66" t="s">
        <v>3548</v>
      </c>
      <c r="N1116" s="66" t="s">
        <v>3518</v>
      </c>
      <c r="O1116" s="8" t="s">
        <v>5519</v>
      </c>
      <c r="P1116" s="8" t="s">
        <v>40</v>
      </c>
      <c r="Q1116" s="8">
        <v>1</v>
      </c>
      <c r="R1116" s="8" t="s">
        <v>40</v>
      </c>
      <c r="S1116" s="8" t="s">
        <v>40</v>
      </c>
      <c r="T1116" s="8" t="s">
        <v>40</v>
      </c>
      <c r="U1116" s="67">
        <v>0.123</v>
      </c>
      <c r="V1116" s="4">
        <v>10</v>
      </c>
      <c r="W1116" s="4">
        <v>3437</v>
      </c>
      <c r="X1116" s="67">
        <v>3.0000000000000001E-3</v>
      </c>
      <c r="Y1116" s="67">
        <v>0.11</v>
      </c>
      <c r="Z1116" s="4">
        <v>7</v>
      </c>
      <c r="AA1116" s="4">
        <v>2610</v>
      </c>
      <c r="AB1116" s="67">
        <v>3.0000000000000001E-3</v>
      </c>
      <c r="AC1116" s="4">
        <v>5.3189780000000004</v>
      </c>
      <c r="AD1116" s="4">
        <v>25.8</v>
      </c>
    </row>
    <row r="1117" spans="1:30" x14ac:dyDescent="0.2">
      <c r="A1117" s="8" t="s">
        <v>782</v>
      </c>
      <c r="B1117" s="8">
        <v>7</v>
      </c>
      <c r="C1117" s="8">
        <v>74159188</v>
      </c>
      <c r="D1117" s="8">
        <v>74159188</v>
      </c>
      <c r="E1117" s="8" t="s">
        <v>123</v>
      </c>
      <c r="F1117" s="8" t="s">
        <v>3108</v>
      </c>
      <c r="G1117" s="8" t="s">
        <v>3109</v>
      </c>
      <c r="H1117" s="8" t="s">
        <v>98</v>
      </c>
      <c r="I1117" s="66" t="s">
        <v>9881</v>
      </c>
      <c r="J1117" s="66" t="s">
        <v>40</v>
      </c>
      <c r="K1117" s="66" t="s">
        <v>9673</v>
      </c>
      <c r="L1117" s="66" t="s">
        <v>5555</v>
      </c>
      <c r="M1117" s="66" t="s">
        <v>4394</v>
      </c>
      <c r="N1117" s="66" t="s">
        <v>4094</v>
      </c>
      <c r="O1117" s="8" t="s">
        <v>4095</v>
      </c>
      <c r="P1117" s="8" t="s">
        <v>9893</v>
      </c>
      <c r="Q1117" s="8">
        <v>1</v>
      </c>
      <c r="R1117" s="8" t="s">
        <v>40</v>
      </c>
      <c r="S1117" s="8" t="s">
        <v>40</v>
      </c>
      <c r="T1117" s="8" t="s">
        <v>40</v>
      </c>
      <c r="U1117" s="67">
        <v>0.35399999999999998</v>
      </c>
      <c r="V1117" s="4">
        <v>3433</v>
      </c>
      <c r="W1117" s="4">
        <v>3437</v>
      </c>
      <c r="X1117" s="67">
        <v>0.999</v>
      </c>
      <c r="Y1117" s="67">
        <v>0.35799999999999998</v>
      </c>
      <c r="Z1117" s="4">
        <v>2603</v>
      </c>
      <c r="AA1117" s="4">
        <v>2610</v>
      </c>
      <c r="AB1117" s="67">
        <v>0.997</v>
      </c>
      <c r="AC1117" s="4">
        <v>1.8462320000000001</v>
      </c>
      <c r="AD1117" s="4">
        <v>15.26</v>
      </c>
    </row>
    <row r="1118" spans="1:30" x14ac:dyDescent="0.2">
      <c r="A1118" s="8" t="s">
        <v>782</v>
      </c>
      <c r="B1118" s="8">
        <v>7</v>
      </c>
      <c r="C1118" s="8">
        <v>74159189</v>
      </c>
      <c r="D1118" s="8">
        <v>74159189</v>
      </c>
      <c r="E1118" s="8" t="s">
        <v>121</v>
      </c>
      <c r="F1118" s="8" t="s">
        <v>3108</v>
      </c>
      <c r="G1118" s="8" t="s">
        <v>3109</v>
      </c>
      <c r="H1118" s="8" t="s">
        <v>98</v>
      </c>
      <c r="I1118" s="66" t="s">
        <v>9881</v>
      </c>
      <c r="J1118" s="66" t="s">
        <v>40</v>
      </c>
      <c r="K1118" s="66" t="s">
        <v>9671</v>
      </c>
      <c r="L1118" s="66" t="s">
        <v>9894</v>
      </c>
      <c r="M1118" s="66" t="s">
        <v>4093</v>
      </c>
      <c r="N1118" s="66" t="s">
        <v>3302</v>
      </c>
      <c r="O1118" s="8" t="s">
        <v>3303</v>
      </c>
      <c r="P1118" s="8" t="s">
        <v>40</v>
      </c>
      <c r="Q1118" s="8">
        <v>1</v>
      </c>
      <c r="R1118" s="8" t="s">
        <v>40</v>
      </c>
      <c r="S1118" s="8" t="s">
        <v>40</v>
      </c>
      <c r="T1118" s="8" t="s">
        <v>40</v>
      </c>
      <c r="U1118" s="67">
        <v>0.35399999999999998</v>
      </c>
      <c r="V1118" s="4">
        <v>3433</v>
      </c>
      <c r="W1118" s="4">
        <v>3437</v>
      </c>
      <c r="X1118" s="67">
        <v>0.999</v>
      </c>
      <c r="Y1118" s="67">
        <v>0.35799999999999998</v>
      </c>
      <c r="Z1118" s="4">
        <v>2603</v>
      </c>
      <c r="AA1118" s="4">
        <v>2610</v>
      </c>
      <c r="AB1118" s="67">
        <v>0.997</v>
      </c>
      <c r="AC1118" s="4">
        <v>1.8462320000000001</v>
      </c>
      <c r="AD1118" s="4">
        <v>15.26</v>
      </c>
    </row>
    <row r="1119" spans="1:30" x14ac:dyDescent="0.2">
      <c r="A1119" s="8" t="s">
        <v>782</v>
      </c>
      <c r="B1119" s="8">
        <v>7</v>
      </c>
      <c r="C1119" s="8">
        <v>74159200</v>
      </c>
      <c r="D1119" s="8">
        <v>74159200</v>
      </c>
      <c r="E1119" s="8" t="s">
        <v>130</v>
      </c>
      <c r="F1119" s="8" t="s">
        <v>3101</v>
      </c>
      <c r="G1119" s="8" t="s">
        <v>3102</v>
      </c>
      <c r="H1119" s="8" t="s">
        <v>98</v>
      </c>
      <c r="I1119" s="66" t="s">
        <v>9881</v>
      </c>
      <c r="J1119" s="66" t="s">
        <v>40</v>
      </c>
      <c r="K1119" s="66" t="s">
        <v>3421</v>
      </c>
      <c r="L1119" s="66" t="s">
        <v>9795</v>
      </c>
      <c r="M1119" s="66" t="s">
        <v>4980</v>
      </c>
      <c r="N1119" s="66" t="s">
        <v>3188</v>
      </c>
      <c r="O1119" s="8" t="s">
        <v>3497</v>
      </c>
      <c r="P1119" s="8" t="s">
        <v>9895</v>
      </c>
      <c r="Q1119" s="8">
        <v>1</v>
      </c>
      <c r="R1119" s="8" t="s">
        <v>40</v>
      </c>
      <c r="S1119" s="8" t="s">
        <v>40</v>
      </c>
      <c r="T1119" s="8" t="s">
        <v>40</v>
      </c>
      <c r="U1119" s="67">
        <v>0.13100000000000001</v>
      </c>
      <c r="V1119" s="4">
        <v>1955</v>
      </c>
      <c r="W1119" s="4">
        <v>3441</v>
      </c>
      <c r="X1119" s="67">
        <v>0.56799999999999995</v>
      </c>
      <c r="Y1119" s="67">
        <v>0.127</v>
      </c>
      <c r="Z1119" s="4">
        <v>1971</v>
      </c>
      <c r="AA1119" s="4">
        <v>2610</v>
      </c>
      <c r="AB1119" s="67">
        <v>0.755</v>
      </c>
      <c r="AC1119" s="4">
        <v>1.301472</v>
      </c>
      <c r="AD1119" s="4">
        <v>12.28</v>
      </c>
    </row>
    <row r="1120" spans="1:30" x14ac:dyDescent="0.2">
      <c r="A1120" s="8" t="s">
        <v>782</v>
      </c>
      <c r="B1120" s="8">
        <v>7</v>
      </c>
      <c r="C1120" s="8">
        <v>74159202</v>
      </c>
      <c r="D1120" s="8">
        <v>74159202</v>
      </c>
      <c r="E1120" s="8" t="s">
        <v>123</v>
      </c>
      <c r="F1120" s="8" t="s">
        <v>3108</v>
      </c>
      <c r="G1120" s="8" t="s">
        <v>3109</v>
      </c>
      <c r="H1120" s="8" t="s">
        <v>98</v>
      </c>
      <c r="I1120" s="66" t="s">
        <v>9881</v>
      </c>
      <c r="J1120" s="66" t="s">
        <v>40</v>
      </c>
      <c r="K1120" s="66" t="s">
        <v>8252</v>
      </c>
      <c r="L1120" s="66" t="s">
        <v>9896</v>
      </c>
      <c r="M1120" s="66" t="s">
        <v>4106</v>
      </c>
      <c r="N1120" s="66" t="s">
        <v>4436</v>
      </c>
      <c r="O1120" s="8" t="s">
        <v>9104</v>
      </c>
      <c r="P1120" s="8" t="s">
        <v>9897</v>
      </c>
      <c r="Q1120" s="8">
        <v>1</v>
      </c>
      <c r="R1120" s="8" t="s">
        <v>40</v>
      </c>
      <c r="S1120" s="8" t="s">
        <v>40</v>
      </c>
      <c r="T1120" s="8" t="s">
        <v>40</v>
      </c>
      <c r="U1120" s="67">
        <v>0.11600000000000001</v>
      </c>
      <c r="V1120" s="4">
        <v>729</v>
      </c>
      <c r="W1120" s="4">
        <v>3441</v>
      </c>
      <c r="X1120" s="67">
        <v>0.21199999999999999</v>
      </c>
      <c r="Y1120" s="67">
        <v>0.113</v>
      </c>
      <c r="Z1120" s="4">
        <v>757</v>
      </c>
      <c r="AA1120" s="4">
        <v>2610</v>
      </c>
      <c r="AB1120" s="67">
        <v>0.28999999999999998</v>
      </c>
      <c r="AC1120" s="4">
        <v>6.680879</v>
      </c>
      <c r="AD1120" s="4">
        <v>32</v>
      </c>
    </row>
    <row r="1121" spans="1:30" x14ac:dyDescent="0.2">
      <c r="A1121" s="8" t="s">
        <v>782</v>
      </c>
      <c r="B1121" s="8">
        <v>7</v>
      </c>
      <c r="C1121" s="8">
        <v>74159226</v>
      </c>
      <c r="D1121" s="8">
        <v>74159226</v>
      </c>
      <c r="E1121" s="8" t="s">
        <v>130</v>
      </c>
      <c r="F1121" s="8" t="s">
        <v>3108</v>
      </c>
      <c r="G1121" s="8" t="s">
        <v>3109</v>
      </c>
      <c r="H1121" s="8" t="s">
        <v>98</v>
      </c>
      <c r="I1121" s="66" t="s">
        <v>9881</v>
      </c>
      <c r="J1121" s="66" t="s">
        <v>40</v>
      </c>
      <c r="K1121" s="66" t="s">
        <v>8223</v>
      </c>
      <c r="L1121" s="66" t="s">
        <v>9898</v>
      </c>
      <c r="M1121" s="66" t="s">
        <v>6083</v>
      </c>
      <c r="N1121" s="66" t="s">
        <v>3309</v>
      </c>
      <c r="O1121" s="8" t="s">
        <v>3676</v>
      </c>
      <c r="P1121" s="8" t="s">
        <v>40</v>
      </c>
      <c r="Q1121" s="8">
        <v>1</v>
      </c>
      <c r="R1121" s="8" t="s">
        <v>40</v>
      </c>
      <c r="S1121" s="8" t="s">
        <v>40</v>
      </c>
      <c r="T1121" s="8" t="s">
        <v>40</v>
      </c>
      <c r="U1121" s="67">
        <v>0.185</v>
      </c>
      <c r="V1121" s="4">
        <v>1</v>
      </c>
      <c r="W1121" s="4">
        <v>3434</v>
      </c>
      <c r="X1121" s="67">
        <v>0</v>
      </c>
      <c r="Y1121" s="67">
        <v>0.191</v>
      </c>
      <c r="Z1121" s="4">
        <v>1</v>
      </c>
      <c r="AA1121" s="4">
        <v>2604</v>
      </c>
      <c r="AB1121" s="67">
        <v>0</v>
      </c>
      <c r="AC1121" s="4">
        <v>6.5629390000000001</v>
      </c>
      <c r="AD1121" s="4">
        <v>31</v>
      </c>
    </row>
    <row r="1122" spans="1:30" x14ac:dyDescent="0.2">
      <c r="A1122" s="8" t="s">
        <v>782</v>
      </c>
      <c r="B1122" s="8">
        <v>7</v>
      </c>
      <c r="C1122" s="8">
        <v>74159229</v>
      </c>
      <c r="D1122" s="8">
        <v>74159229</v>
      </c>
      <c r="E1122" s="8" t="s">
        <v>121</v>
      </c>
      <c r="F1122" s="8" t="s">
        <v>3108</v>
      </c>
      <c r="G1122" s="8" t="s">
        <v>3109</v>
      </c>
      <c r="H1122" s="8" t="s">
        <v>98</v>
      </c>
      <c r="I1122" s="66" t="s">
        <v>9881</v>
      </c>
      <c r="J1122" s="66" t="s">
        <v>40</v>
      </c>
      <c r="K1122" s="66" t="s">
        <v>6106</v>
      </c>
      <c r="L1122" s="66" t="s">
        <v>5590</v>
      </c>
      <c r="M1122" s="66" t="s">
        <v>4512</v>
      </c>
      <c r="N1122" s="66" t="s">
        <v>3112</v>
      </c>
      <c r="O1122" s="8" t="s">
        <v>3113</v>
      </c>
      <c r="P1122" s="8" t="s">
        <v>40</v>
      </c>
      <c r="Q1122" s="8">
        <v>1</v>
      </c>
      <c r="R1122" s="8" t="s">
        <v>40</v>
      </c>
      <c r="S1122" s="8" t="s">
        <v>40</v>
      </c>
      <c r="T1122" s="8" t="s">
        <v>40</v>
      </c>
      <c r="U1122" s="67">
        <v>0.186</v>
      </c>
      <c r="V1122" s="4">
        <v>1</v>
      </c>
      <c r="W1122" s="4">
        <v>3434</v>
      </c>
      <c r="X1122" s="67">
        <v>0</v>
      </c>
      <c r="Y1122" s="67">
        <v>0</v>
      </c>
      <c r="Z1122" s="4">
        <v>0</v>
      </c>
      <c r="AA1122" s="4">
        <v>2604</v>
      </c>
      <c r="AB1122" s="67">
        <v>0</v>
      </c>
      <c r="AC1122" s="4">
        <v>5.7708399999999997</v>
      </c>
      <c r="AD1122" s="4">
        <v>27</v>
      </c>
    </row>
    <row r="1123" spans="1:30" x14ac:dyDescent="0.2">
      <c r="A1123" s="8" t="s">
        <v>782</v>
      </c>
      <c r="B1123" s="8">
        <v>7</v>
      </c>
      <c r="C1123" s="8">
        <v>74159231</v>
      </c>
      <c r="D1123" s="8">
        <v>74159233</v>
      </c>
      <c r="E1123" s="8" t="s">
        <v>3793</v>
      </c>
      <c r="F1123" s="8" t="s">
        <v>80</v>
      </c>
      <c r="G1123" s="8" t="s">
        <v>3469</v>
      </c>
      <c r="H1123" s="8" t="s">
        <v>98</v>
      </c>
      <c r="I1123" s="66" t="s">
        <v>9881</v>
      </c>
      <c r="J1123" s="66" t="s">
        <v>40</v>
      </c>
      <c r="K1123" s="66" t="s">
        <v>9899</v>
      </c>
      <c r="L1123" s="66" t="s">
        <v>9900</v>
      </c>
      <c r="M1123" s="66" t="s">
        <v>3544</v>
      </c>
      <c r="N1123" s="66" t="s">
        <v>362</v>
      </c>
      <c r="O1123" s="8" t="s">
        <v>3521</v>
      </c>
      <c r="P1123" s="8" t="s">
        <v>40</v>
      </c>
      <c r="Q1123" s="8">
        <v>1</v>
      </c>
      <c r="R1123" s="8" t="s">
        <v>40</v>
      </c>
      <c r="S1123" s="8" t="s">
        <v>40</v>
      </c>
      <c r="T1123" s="8" t="s">
        <v>40</v>
      </c>
      <c r="U1123" s="67">
        <v>0</v>
      </c>
      <c r="V1123" s="4">
        <v>0</v>
      </c>
      <c r="W1123" s="4">
        <v>3434</v>
      </c>
      <c r="X1123" s="67">
        <v>0</v>
      </c>
      <c r="Y1123" s="67">
        <v>0.156</v>
      </c>
      <c r="Z1123" s="4">
        <v>1</v>
      </c>
      <c r="AA1123" s="4">
        <v>2604</v>
      </c>
      <c r="AB1123" s="67">
        <v>0</v>
      </c>
      <c r="AC1123" s="4">
        <v>4.0139209999999999</v>
      </c>
      <c r="AD1123" s="4">
        <v>23.6</v>
      </c>
    </row>
    <row r="1124" spans="1:30" x14ac:dyDescent="0.2">
      <c r="A1124" s="8" t="s">
        <v>782</v>
      </c>
      <c r="B1124" s="8">
        <v>7</v>
      </c>
      <c r="C1124" s="8">
        <v>74159243</v>
      </c>
      <c r="D1124" s="8">
        <v>74159243</v>
      </c>
      <c r="E1124" s="8" t="s">
        <v>121</v>
      </c>
      <c r="F1124" s="8" t="s">
        <v>3108</v>
      </c>
      <c r="G1124" s="8" t="s">
        <v>3109</v>
      </c>
      <c r="H1124" s="8" t="s">
        <v>98</v>
      </c>
      <c r="I1124" s="66" t="s">
        <v>9881</v>
      </c>
      <c r="J1124" s="66" t="s">
        <v>40</v>
      </c>
      <c r="K1124" s="66" t="s">
        <v>9901</v>
      </c>
      <c r="L1124" s="66" t="s">
        <v>9902</v>
      </c>
      <c r="M1124" s="66" t="s">
        <v>5052</v>
      </c>
      <c r="N1124" s="66" t="s">
        <v>3244</v>
      </c>
      <c r="O1124" s="8" t="s">
        <v>3245</v>
      </c>
      <c r="P1124" s="8" t="s">
        <v>9903</v>
      </c>
      <c r="Q1124" s="8">
        <v>1</v>
      </c>
      <c r="R1124" s="8" t="s">
        <v>40</v>
      </c>
      <c r="S1124" s="8" t="s">
        <v>40</v>
      </c>
      <c r="T1124" s="8" t="s">
        <v>40</v>
      </c>
      <c r="U1124" s="67">
        <v>0.14499999999999999</v>
      </c>
      <c r="V1124" s="4">
        <v>2</v>
      </c>
      <c r="W1124" s="4">
        <v>3434</v>
      </c>
      <c r="X1124" s="67">
        <v>1E-3</v>
      </c>
      <c r="Y1124" s="67">
        <v>0.16800000000000001</v>
      </c>
      <c r="Z1124" s="4">
        <v>2</v>
      </c>
      <c r="AA1124" s="4">
        <v>2604</v>
      </c>
      <c r="AB1124" s="67">
        <v>1E-3</v>
      </c>
      <c r="AC1124" s="4">
        <v>1.8030409999999999</v>
      </c>
      <c r="AD1124" s="4">
        <v>15</v>
      </c>
    </row>
    <row r="1125" spans="1:30" x14ac:dyDescent="0.2">
      <c r="A1125" s="8" t="s">
        <v>782</v>
      </c>
      <c r="B1125" s="8">
        <v>7</v>
      </c>
      <c r="C1125" s="8">
        <v>74159246</v>
      </c>
      <c r="D1125" s="8">
        <v>74159246</v>
      </c>
      <c r="E1125" s="8" t="s">
        <v>130</v>
      </c>
      <c r="F1125" s="8" t="s">
        <v>3108</v>
      </c>
      <c r="G1125" s="8" t="s">
        <v>3109</v>
      </c>
      <c r="H1125" s="8" t="s">
        <v>98</v>
      </c>
      <c r="I1125" s="66" t="s">
        <v>9881</v>
      </c>
      <c r="J1125" s="66" t="s">
        <v>40</v>
      </c>
      <c r="K1125" s="66" t="s">
        <v>9810</v>
      </c>
      <c r="L1125" s="66" t="s">
        <v>9040</v>
      </c>
      <c r="M1125" s="66" t="s">
        <v>9041</v>
      </c>
      <c r="N1125" s="66" t="s">
        <v>3144</v>
      </c>
      <c r="O1125" s="8" t="s">
        <v>3145</v>
      </c>
      <c r="P1125" s="8" t="s">
        <v>9904</v>
      </c>
      <c r="Q1125" s="8">
        <v>1</v>
      </c>
      <c r="R1125" s="8" t="s">
        <v>40</v>
      </c>
      <c r="S1125" s="8" t="s">
        <v>40</v>
      </c>
      <c r="T1125" s="8" t="s">
        <v>40</v>
      </c>
      <c r="U1125" s="67">
        <v>0</v>
      </c>
      <c r="V1125" s="4">
        <v>0</v>
      </c>
      <c r="W1125" s="4">
        <v>3434</v>
      </c>
      <c r="X1125" s="67">
        <v>0</v>
      </c>
      <c r="Y1125" s="67">
        <v>0.159</v>
      </c>
      <c r="Z1125" s="4">
        <v>2</v>
      </c>
      <c r="AA1125" s="4">
        <v>2604</v>
      </c>
      <c r="AB1125" s="67">
        <v>1E-3</v>
      </c>
      <c r="AC1125" s="4">
        <v>5.7849329999999997</v>
      </c>
      <c r="AD1125" s="4">
        <v>27.1</v>
      </c>
    </row>
    <row r="1126" spans="1:30" x14ac:dyDescent="0.2">
      <c r="A1126" s="8" t="s">
        <v>782</v>
      </c>
      <c r="B1126" s="8">
        <v>7</v>
      </c>
      <c r="C1126" s="8">
        <v>74159247</v>
      </c>
      <c r="D1126" s="8">
        <v>74159247</v>
      </c>
      <c r="E1126" s="8" t="s">
        <v>121</v>
      </c>
      <c r="F1126" s="8" t="s">
        <v>3108</v>
      </c>
      <c r="G1126" s="8" t="s">
        <v>3109</v>
      </c>
      <c r="H1126" s="8" t="s">
        <v>98</v>
      </c>
      <c r="I1126" s="66" t="s">
        <v>9881</v>
      </c>
      <c r="J1126" s="66" t="s">
        <v>40</v>
      </c>
      <c r="K1126" s="66" t="s">
        <v>838</v>
      </c>
      <c r="L1126" s="66" t="s">
        <v>9905</v>
      </c>
      <c r="M1126" s="66" t="s">
        <v>9041</v>
      </c>
      <c r="N1126" s="66" t="s">
        <v>3171</v>
      </c>
      <c r="O1126" s="8" t="s">
        <v>3172</v>
      </c>
      <c r="P1126" s="8" t="s">
        <v>40</v>
      </c>
      <c r="Q1126" s="8">
        <v>1</v>
      </c>
      <c r="R1126" s="8" t="s">
        <v>40</v>
      </c>
      <c r="S1126" s="8" t="s">
        <v>40</v>
      </c>
      <c r="T1126" s="8" t="s">
        <v>40</v>
      </c>
      <c r="U1126" s="67">
        <v>0.495</v>
      </c>
      <c r="V1126" s="4">
        <v>3422</v>
      </c>
      <c r="W1126" s="4">
        <v>3434</v>
      </c>
      <c r="X1126" s="67">
        <v>0.997</v>
      </c>
      <c r="Y1126" s="67">
        <v>0.496</v>
      </c>
      <c r="Z1126" s="4">
        <v>2596</v>
      </c>
      <c r="AA1126" s="4">
        <v>2604</v>
      </c>
      <c r="AB1126" s="67">
        <v>0.997</v>
      </c>
      <c r="AC1126" s="4">
        <v>6.8873610000000003</v>
      </c>
      <c r="AD1126" s="4">
        <v>33</v>
      </c>
    </row>
    <row r="1127" spans="1:30" x14ac:dyDescent="0.2">
      <c r="A1127" s="8" t="s">
        <v>782</v>
      </c>
      <c r="B1127" s="8">
        <v>7</v>
      </c>
      <c r="C1127" s="8">
        <v>74159249</v>
      </c>
      <c r="D1127" s="8">
        <v>74159249</v>
      </c>
      <c r="E1127" s="8" t="s">
        <v>121</v>
      </c>
      <c r="F1127" s="8" t="s">
        <v>3108</v>
      </c>
      <c r="G1127" s="8" t="s">
        <v>3109</v>
      </c>
      <c r="H1127" s="8" t="s">
        <v>98</v>
      </c>
      <c r="I1127" s="66" t="s">
        <v>9881</v>
      </c>
      <c r="J1127" s="66" t="s">
        <v>40</v>
      </c>
      <c r="K1127" s="66" t="s">
        <v>4944</v>
      </c>
      <c r="L1127" s="66" t="s">
        <v>5587</v>
      </c>
      <c r="M1127" s="66" t="s">
        <v>4550</v>
      </c>
      <c r="N1127" s="66" t="s">
        <v>3302</v>
      </c>
      <c r="O1127" s="8" t="s">
        <v>3303</v>
      </c>
      <c r="P1127" s="8" t="s">
        <v>9906</v>
      </c>
      <c r="Q1127" s="8">
        <v>1</v>
      </c>
      <c r="R1127" s="8" t="s">
        <v>40</v>
      </c>
      <c r="S1127" s="8" t="s">
        <v>40</v>
      </c>
      <c r="T1127" s="8" t="s">
        <v>40</v>
      </c>
      <c r="U1127" s="67">
        <v>0.183</v>
      </c>
      <c r="V1127" s="4">
        <v>1</v>
      </c>
      <c r="W1127" s="4">
        <v>3434</v>
      </c>
      <c r="X1127" s="67">
        <v>0</v>
      </c>
      <c r="Y1127" s="67">
        <v>0.16900000000000001</v>
      </c>
      <c r="Z1127" s="4">
        <v>2</v>
      </c>
      <c r="AA1127" s="4">
        <v>2604</v>
      </c>
      <c r="AB1127" s="67">
        <v>1E-3</v>
      </c>
      <c r="AC1127" s="4">
        <v>5.555301</v>
      </c>
      <c r="AD1127" s="4">
        <v>26.4</v>
      </c>
    </row>
    <row r="1128" spans="1:30" x14ac:dyDescent="0.2">
      <c r="A1128" s="8" t="s">
        <v>782</v>
      </c>
      <c r="B1128" s="8">
        <v>7</v>
      </c>
      <c r="C1128" s="8">
        <v>74159270</v>
      </c>
      <c r="D1128" s="8">
        <v>74159270</v>
      </c>
      <c r="E1128" s="8" t="s">
        <v>121</v>
      </c>
      <c r="F1128" s="8" t="s">
        <v>3108</v>
      </c>
      <c r="G1128" s="8" t="s">
        <v>3109</v>
      </c>
      <c r="H1128" s="8" t="s">
        <v>98</v>
      </c>
      <c r="I1128" s="66" t="s">
        <v>9881</v>
      </c>
      <c r="J1128" s="66" t="s">
        <v>40</v>
      </c>
      <c r="K1128" s="66" t="s">
        <v>8180</v>
      </c>
      <c r="L1128" s="66" t="s">
        <v>9907</v>
      </c>
      <c r="M1128" s="66" t="s">
        <v>4101</v>
      </c>
      <c r="N1128" s="66" t="s">
        <v>3244</v>
      </c>
      <c r="O1128" s="8" t="s">
        <v>3250</v>
      </c>
      <c r="P1128" s="8" t="s">
        <v>40</v>
      </c>
      <c r="Q1128" s="8">
        <v>1</v>
      </c>
      <c r="R1128" s="8" t="s">
        <v>40</v>
      </c>
      <c r="S1128" s="8" t="s">
        <v>40</v>
      </c>
      <c r="T1128" s="8" t="s">
        <v>40</v>
      </c>
      <c r="U1128" s="67">
        <v>0</v>
      </c>
      <c r="V1128" s="4">
        <v>0</v>
      </c>
      <c r="W1128" s="4">
        <v>3434</v>
      </c>
      <c r="X1128" s="67">
        <v>0</v>
      </c>
      <c r="Y1128" s="67">
        <v>0.156</v>
      </c>
      <c r="Z1128" s="4">
        <v>2</v>
      </c>
      <c r="AA1128" s="4">
        <v>2604</v>
      </c>
      <c r="AB1128" s="67">
        <v>1E-3</v>
      </c>
      <c r="AC1128" s="4">
        <v>1.276249</v>
      </c>
      <c r="AD1128" s="4">
        <v>12.15</v>
      </c>
    </row>
    <row r="1129" spans="1:30" x14ac:dyDescent="0.2">
      <c r="A1129" s="8" t="s">
        <v>782</v>
      </c>
      <c r="B1129" s="8">
        <v>7</v>
      </c>
      <c r="C1129" s="8">
        <v>74160242</v>
      </c>
      <c r="D1129" s="8">
        <v>74160242</v>
      </c>
      <c r="E1129" s="8" t="s">
        <v>127</v>
      </c>
      <c r="F1129" s="8" t="s">
        <v>3108</v>
      </c>
      <c r="G1129" s="8" t="s">
        <v>3109</v>
      </c>
      <c r="H1129" s="8" t="s">
        <v>98</v>
      </c>
      <c r="I1129" s="66" t="s">
        <v>9908</v>
      </c>
      <c r="J1129" s="66" t="s">
        <v>40</v>
      </c>
      <c r="K1129" s="66" t="s">
        <v>9636</v>
      </c>
      <c r="L1129" s="66" t="s">
        <v>9055</v>
      </c>
      <c r="M1129" s="66" t="s">
        <v>4398</v>
      </c>
      <c r="N1129" s="66" t="s">
        <v>3999</v>
      </c>
      <c r="O1129" s="8" t="s">
        <v>4000</v>
      </c>
      <c r="P1129" s="8" t="s">
        <v>40</v>
      </c>
      <c r="Q1129" s="8">
        <v>1</v>
      </c>
      <c r="R1129" s="8" t="s">
        <v>40</v>
      </c>
      <c r="S1129" s="8" t="s">
        <v>40</v>
      </c>
      <c r="T1129" s="8" t="s">
        <v>40</v>
      </c>
      <c r="U1129" s="67">
        <v>0.153</v>
      </c>
      <c r="V1129" s="4">
        <v>1</v>
      </c>
      <c r="W1129" s="4">
        <v>3432</v>
      </c>
      <c r="X1129" s="67">
        <v>0</v>
      </c>
      <c r="Y1129" s="67">
        <v>0.16300000000000001</v>
      </c>
      <c r="Z1129" s="4">
        <v>1</v>
      </c>
      <c r="AA1129" s="4">
        <v>2606</v>
      </c>
      <c r="AB1129" s="67">
        <v>0</v>
      </c>
      <c r="AC1129" s="4">
        <v>2.53708</v>
      </c>
      <c r="AD1129" s="4">
        <v>19.71</v>
      </c>
    </row>
    <row r="1130" spans="1:30" x14ac:dyDescent="0.2">
      <c r="A1130" s="8" t="s">
        <v>782</v>
      </c>
      <c r="B1130" s="8">
        <v>7</v>
      </c>
      <c r="C1130" s="8">
        <v>74160255</v>
      </c>
      <c r="D1130" s="8">
        <v>74160255</v>
      </c>
      <c r="E1130" s="8" t="s">
        <v>121</v>
      </c>
      <c r="F1130" s="8" t="s">
        <v>3101</v>
      </c>
      <c r="G1130" s="8" t="s">
        <v>3102</v>
      </c>
      <c r="H1130" s="8" t="s">
        <v>98</v>
      </c>
      <c r="I1130" s="66" t="s">
        <v>9908</v>
      </c>
      <c r="J1130" s="66" t="s">
        <v>40</v>
      </c>
      <c r="K1130" s="66" t="s">
        <v>9909</v>
      </c>
      <c r="L1130" s="66" t="s">
        <v>4858</v>
      </c>
      <c r="M1130" s="66" t="s">
        <v>4103</v>
      </c>
      <c r="N1130" s="66" t="s">
        <v>127</v>
      </c>
      <c r="O1130" s="8" t="s">
        <v>3632</v>
      </c>
      <c r="P1130" s="8" t="s">
        <v>9910</v>
      </c>
      <c r="Q1130" s="8">
        <v>1</v>
      </c>
      <c r="R1130" s="8" t="s">
        <v>40</v>
      </c>
      <c r="S1130" s="8" t="s">
        <v>40</v>
      </c>
      <c r="T1130" s="8" t="s">
        <v>40</v>
      </c>
      <c r="U1130" s="67">
        <v>0.17399999999999999</v>
      </c>
      <c r="V1130" s="4">
        <v>1</v>
      </c>
      <c r="W1130" s="4">
        <v>3432</v>
      </c>
      <c r="X1130" s="67">
        <v>0</v>
      </c>
      <c r="Y1130" s="67">
        <v>0</v>
      </c>
      <c r="Z1130" s="4">
        <v>0</v>
      </c>
      <c r="AA1130" s="4">
        <v>2606</v>
      </c>
      <c r="AB1130" s="67">
        <v>0</v>
      </c>
      <c r="AC1130" s="4">
        <v>0.965086</v>
      </c>
      <c r="AD1130" s="4">
        <v>10.46</v>
      </c>
    </row>
    <row r="1131" spans="1:30" x14ac:dyDescent="0.2">
      <c r="A1131" s="8" t="s">
        <v>782</v>
      </c>
      <c r="B1131" s="8">
        <v>7</v>
      </c>
      <c r="C1131" s="8">
        <v>74160278</v>
      </c>
      <c r="D1131" s="8">
        <v>74160278</v>
      </c>
      <c r="E1131" s="8" t="s">
        <v>127</v>
      </c>
      <c r="F1131" s="8" t="s">
        <v>3108</v>
      </c>
      <c r="G1131" s="8" t="s">
        <v>3109</v>
      </c>
      <c r="H1131" s="8" t="s">
        <v>98</v>
      </c>
      <c r="I1131" s="66" t="s">
        <v>9908</v>
      </c>
      <c r="J1131" s="66" t="s">
        <v>40</v>
      </c>
      <c r="K1131" s="66" t="s">
        <v>3117</v>
      </c>
      <c r="L1131" s="66" t="s">
        <v>9911</v>
      </c>
      <c r="M1131" s="66" t="s">
        <v>3533</v>
      </c>
      <c r="N1131" s="66" t="s">
        <v>4050</v>
      </c>
      <c r="O1131" s="8" t="s">
        <v>4312</v>
      </c>
      <c r="P1131" s="8" t="s">
        <v>9912</v>
      </c>
      <c r="Q1131" s="8">
        <v>1</v>
      </c>
      <c r="R1131" s="8">
        <v>10.064665529999999</v>
      </c>
      <c r="S1131" s="8">
        <v>0.50243838299999999</v>
      </c>
      <c r="T1131" s="8">
        <v>10.56710391</v>
      </c>
      <c r="U1131" s="67">
        <v>0.16900000000000001</v>
      </c>
      <c r="V1131" s="4">
        <v>1</v>
      </c>
      <c r="W1131" s="4">
        <v>3432</v>
      </c>
      <c r="X1131" s="67">
        <v>0</v>
      </c>
      <c r="Y1131" s="67">
        <v>0</v>
      </c>
      <c r="Z1131" s="4">
        <v>0</v>
      </c>
      <c r="AA1131" s="4">
        <v>2606</v>
      </c>
      <c r="AB1131" s="67">
        <v>0</v>
      </c>
      <c r="AC1131" s="4">
        <v>1.7286600000000001</v>
      </c>
      <c r="AD1131" s="4">
        <v>14.57</v>
      </c>
    </row>
    <row r="1132" spans="1:30" x14ac:dyDescent="0.2">
      <c r="A1132" s="8" t="s">
        <v>782</v>
      </c>
      <c r="B1132" s="8">
        <v>7</v>
      </c>
      <c r="C1132" s="8">
        <v>74160280</v>
      </c>
      <c r="D1132" s="8">
        <v>74160280</v>
      </c>
      <c r="E1132" s="8" t="s">
        <v>123</v>
      </c>
      <c r="F1132" s="8" t="s">
        <v>3108</v>
      </c>
      <c r="G1132" s="8" t="s">
        <v>3109</v>
      </c>
      <c r="H1132" s="8" t="s">
        <v>98</v>
      </c>
      <c r="I1132" s="66" t="s">
        <v>9908</v>
      </c>
      <c r="J1132" s="66" t="s">
        <v>40</v>
      </c>
      <c r="K1132" s="66" t="s">
        <v>9913</v>
      </c>
      <c r="L1132" s="66" t="s">
        <v>3433</v>
      </c>
      <c r="M1132" s="66" t="s">
        <v>3434</v>
      </c>
      <c r="N1132" s="66" t="s">
        <v>3478</v>
      </c>
      <c r="O1132" s="8" t="s">
        <v>8930</v>
      </c>
      <c r="P1132" s="8" t="s">
        <v>40</v>
      </c>
      <c r="Q1132" s="8">
        <v>1</v>
      </c>
      <c r="R1132" s="8">
        <v>7.6879974300000002</v>
      </c>
      <c r="S1132" s="8">
        <v>2.8791064849999999</v>
      </c>
      <c r="T1132" s="8">
        <v>10.56710391</v>
      </c>
      <c r="U1132" s="67">
        <v>0.158</v>
      </c>
      <c r="V1132" s="4">
        <v>1</v>
      </c>
      <c r="W1132" s="4">
        <v>3432</v>
      </c>
      <c r="X1132" s="67">
        <v>0</v>
      </c>
      <c r="Y1132" s="67">
        <v>0</v>
      </c>
      <c r="Z1132" s="4">
        <v>0</v>
      </c>
      <c r="AA1132" s="4">
        <v>2606</v>
      </c>
      <c r="AB1132" s="67">
        <v>0</v>
      </c>
      <c r="AC1132" s="4">
        <v>5.62479</v>
      </c>
      <c r="AD1132" s="4">
        <v>26.6</v>
      </c>
    </row>
    <row r="1133" spans="1:30" x14ac:dyDescent="0.2">
      <c r="A1133" s="8" t="s">
        <v>782</v>
      </c>
      <c r="B1133" s="8">
        <v>7</v>
      </c>
      <c r="C1133" s="8">
        <v>74160696</v>
      </c>
      <c r="D1133" s="8">
        <v>74160696</v>
      </c>
      <c r="E1133" s="8" t="s">
        <v>130</v>
      </c>
      <c r="F1133" s="8" t="s">
        <v>3108</v>
      </c>
      <c r="G1133" s="8" t="s">
        <v>3109</v>
      </c>
      <c r="H1133" s="8" t="s">
        <v>98</v>
      </c>
      <c r="I1133" s="66" t="s">
        <v>9914</v>
      </c>
      <c r="J1133" s="66" t="s">
        <v>40</v>
      </c>
      <c r="K1133" s="66" t="s">
        <v>8987</v>
      </c>
      <c r="L1133" s="66" t="s">
        <v>3191</v>
      </c>
      <c r="M1133" s="66" t="s">
        <v>5184</v>
      </c>
      <c r="N1133" s="66" t="s">
        <v>3334</v>
      </c>
      <c r="O1133" s="8" t="s">
        <v>3335</v>
      </c>
      <c r="P1133" s="8" t="s">
        <v>40</v>
      </c>
      <c r="Q1133" s="8">
        <v>1</v>
      </c>
      <c r="R1133" s="8" t="s">
        <v>40</v>
      </c>
      <c r="S1133" s="8" t="s">
        <v>40</v>
      </c>
      <c r="T1133" s="8" t="s">
        <v>40</v>
      </c>
      <c r="U1133" s="67">
        <v>0.154</v>
      </c>
      <c r="V1133" s="4">
        <v>3</v>
      </c>
      <c r="W1133" s="4">
        <v>3436</v>
      </c>
      <c r="X1133" s="67">
        <v>1E-3</v>
      </c>
      <c r="Y1133" s="67">
        <v>0.18099999999999999</v>
      </c>
      <c r="Z1133" s="4">
        <v>4</v>
      </c>
      <c r="AA1133" s="4">
        <v>2605</v>
      </c>
      <c r="AB1133" s="67">
        <v>2E-3</v>
      </c>
      <c r="AC1133" s="4">
        <v>1.184023</v>
      </c>
      <c r="AD1133" s="4">
        <v>11.66</v>
      </c>
    </row>
    <row r="1134" spans="1:30" x14ac:dyDescent="0.2">
      <c r="A1134" s="8" t="s">
        <v>782</v>
      </c>
      <c r="B1134" s="8">
        <v>7</v>
      </c>
      <c r="C1134" s="8">
        <v>74160700</v>
      </c>
      <c r="D1134" s="8">
        <v>74160700</v>
      </c>
      <c r="E1134" s="8" t="s">
        <v>121</v>
      </c>
      <c r="F1134" s="8" t="s">
        <v>3108</v>
      </c>
      <c r="G1134" s="8" t="s">
        <v>3109</v>
      </c>
      <c r="H1134" s="8" t="s">
        <v>98</v>
      </c>
      <c r="I1134" s="66" t="s">
        <v>9914</v>
      </c>
      <c r="J1134" s="66" t="s">
        <v>40</v>
      </c>
      <c r="K1134" s="66" t="s">
        <v>9915</v>
      </c>
      <c r="L1134" s="66" t="s">
        <v>8447</v>
      </c>
      <c r="M1134" s="66" t="s">
        <v>4105</v>
      </c>
      <c r="N1134" s="66" t="s">
        <v>3112</v>
      </c>
      <c r="O1134" s="8" t="s">
        <v>3113</v>
      </c>
      <c r="P1134" s="8" t="s">
        <v>40</v>
      </c>
      <c r="Q1134" s="8">
        <v>1</v>
      </c>
      <c r="R1134" s="8" t="s">
        <v>40</v>
      </c>
      <c r="S1134" s="8" t="s">
        <v>40</v>
      </c>
      <c r="T1134" s="8" t="s">
        <v>40</v>
      </c>
      <c r="U1134" s="67">
        <v>0.16800000000000001</v>
      </c>
      <c r="V1134" s="4">
        <v>1</v>
      </c>
      <c r="W1134" s="4">
        <v>3436</v>
      </c>
      <c r="X1134" s="67">
        <v>0</v>
      </c>
      <c r="Y1134" s="67">
        <v>0</v>
      </c>
      <c r="Z1134" s="4">
        <v>0</v>
      </c>
      <c r="AA1134" s="4">
        <v>2605</v>
      </c>
      <c r="AB1134" s="67">
        <v>0</v>
      </c>
      <c r="AC1134" s="4">
        <v>3.2398060000000002</v>
      </c>
      <c r="AD1134" s="4">
        <v>22.8</v>
      </c>
    </row>
    <row r="1135" spans="1:30" x14ac:dyDescent="0.2">
      <c r="A1135" s="8" t="s">
        <v>782</v>
      </c>
      <c r="B1135" s="8">
        <v>7</v>
      </c>
      <c r="C1135" s="8">
        <v>74160720</v>
      </c>
      <c r="D1135" s="8">
        <v>74160720</v>
      </c>
      <c r="E1135" s="8" t="s">
        <v>127</v>
      </c>
      <c r="F1135" s="8" t="s">
        <v>3108</v>
      </c>
      <c r="G1135" s="8" t="s">
        <v>3109</v>
      </c>
      <c r="H1135" s="8" t="s">
        <v>98</v>
      </c>
      <c r="I1135" s="66" t="s">
        <v>9914</v>
      </c>
      <c r="J1135" s="66" t="s">
        <v>40</v>
      </c>
      <c r="K1135" s="66" t="s">
        <v>9817</v>
      </c>
      <c r="L1135" s="66" t="s">
        <v>8431</v>
      </c>
      <c r="M1135" s="66" t="s">
        <v>3527</v>
      </c>
      <c r="N1135" s="66" t="s">
        <v>4290</v>
      </c>
      <c r="O1135" s="8" t="s">
        <v>4291</v>
      </c>
      <c r="P1135" s="8" t="s">
        <v>40</v>
      </c>
      <c r="Q1135" s="8">
        <v>1</v>
      </c>
      <c r="R1135" s="8" t="s">
        <v>40</v>
      </c>
      <c r="S1135" s="8" t="s">
        <v>40</v>
      </c>
      <c r="T1135" s="8" t="s">
        <v>40</v>
      </c>
      <c r="U1135" s="67">
        <v>0.16400000000000001</v>
      </c>
      <c r="V1135" s="4">
        <v>1</v>
      </c>
      <c r="W1135" s="4">
        <v>3436</v>
      </c>
      <c r="X1135" s="67">
        <v>0</v>
      </c>
      <c r="Y1135" s="67">
        <v>0</v>
      </c>
      <c r="Z1135" s="4">
        <v>0</v>
      </c>
      <c r="AA1135" s="4">
        <v>2605</v>
      </c>
      <c r="AB1135" s="67">
        <v>0</v>
      </c>
      <c r="AC1135" s="4">
        <v>1.318322</v>
      </c>
      <c r="AD1135" s="4">
        <v>12.36</v>
      </c>
    </row>
    <row r="1136" spans="1:30" x14ac:dyDescent="0.2">
      <c r="A1136" s="8" t="s">
        <v>782</v>
      </c>
      <c r="B1136" s="8">
        <v>7</v>
      </c>
      <c r="C1136" s="8">
        <v>74160743</v>
      </c>
      <c r="D1136" s="8">
        <v>74160743</v>
      </c>
      <c r="E1136" s="8" t="s">
        <v>130</v>
      </c>
      <c r="F1136" s="8" t="s">
        <v>3101</v>
      </c>
      <c r="G1136" s="8" t="s">
        <v>3102</v>
      </c>
      <c r="H1136" s="8" t="s">
        <v>98</v>
      </c>
      <c r="I1136" s="66" t="s">
        <v>9914</v>
      </c>
      <c r="J1136" s="66" t="s">
        <v>40</v>
      </c>
      <c r="K1136" s="66" t="s">
        <v>5534</v>
      </c>
      <c r="L1136" s="66" t="s">
        <v>8408</v>
      </c>
      <c r="M1136" s="66" t="s">
        <v>4391</v>
      </c>
      <c r="N1136" s="66" t="s">
        <v>130</v>
      </c>
      <c r="O1136" s="8" t="s">
        <v>3506</v>
      </c>
      <c r="P1136" s="8" t="s">
        <v>40</v>
      </c>
      <c r="Q1136" s="8">
        <v>1</v>
      </c>
      <c r="R1136" s="8" t="s">
        <v>40</v>
      </c>
      <c r="S1136" s="8" t="s">
        <v>40</v>
      </c>
      <c r="T1136" s="8" t="s">
        <v>40</v>
      </c>
      <c r="U1136" s="67">
        <v>0.192</v>
      </c>
      <c r="V1136" s="4">
        <v>1</v>
      </c>
      <c r="W1136" s="4">
        <v>3436</v>
      </c>
      <c r="X1136" s="67">
        <v>0</v>
      </c>
      <c r="Y1136" s="67">
        <v>0.20499999999999999</v>
      </c>
      <c r="Z1136" s="4">
        <v>4</v>
      </c>
      <c r="AA1136" s="4">
        <v>2605</v>
      </c>
      <c r="AB1136" s="67">
        <v>2E-3</v>
      </c>
      <c r="AC1136" s="4">
        <v>2.3833160000000002</v>
      </c>
      <c r="AD1136" s="4">
        <v>18.71</v>
      </c>
    </row>
    <row r="1137" spans="1:30" x14ac:dyDescent="0.2">
      <c r="A1137" s="8" t="s">
        <v>782</v>
      </c>
      <c r="B1137" s="8">
        <v>7</v>
      </c>
      <c r="C1137" s="8">
        <v>74162355</v>
      </c>
      <c r="D1137" s="8">
        <v>74162356</v>
      </c>
      <c r="E1137" s="8" t="s">
        <v>9916</v>
      </c>
      <c r="F1137" s="8" t="s">
        <v>4800</v>
      </c>
      <c r="G1137" s="8" t="s">
        <v>3109</v>
      </c>
      <c r="H1137" s="8" t="s">
        <v>98</v>
      </c>
      <c r="I1137" s="66" t="s">
        <v>9917</v>
      </c>
      <c r="J1137" s="66" t="s">
        <v>40</v>
      </c>
      <c r="K1137" s="66" t="s">
        <v>9918</v>
      </c>
      <c r="L1137" s="66" t="s">
        <v>9039</v>
      </c>
      <c r="M1137" s="66" t="s">
        <v>5058</v>
      </c>
      <c r="N1137" s="66" t="s">
        <v>9919</v>
      </c>
      <c r="O1137" s="8" t="s">
        <v>9920</v>
      </c>
      <c r="P1137" s="8" t="s">
        <v>9921</v>
      </c>
      <c r="Q1137" s="8">
        <v>1</v>
      </c>
      <c r="R1137" s="8" t="s">
        <v>40</v>
      </c>
      <c r="S1137" s="8" t="s">
        <v>40</v>
      </c>
      <c r="T1137" s="8" t="s">
        <v>40</v>
      </c>
      <c r="U1137" s="67">
        <v>0.154</v>
      </c>
      <c r="V1137" s="4">
        <v>1</v>
      </c>
      <c r="W1137" s="4">
        <v>3425</v>
      </c>
      <c r="X1137" s="67">
        <v>0</v>
      </c>
      <c r="Y1137" s="67">
        <v>0.152</v>
      </c>
      <c r="Z1137" s="4">
        <v>5</v>
      </c>
      <c r="AA1137" s="4">
        <v>2600</v>
      </c>
      <c r="AB1137" s="67">
        <v>2E-3</v>
      </c>
      <c r="AC1137" s="4">
        <v>0.81372299999999997</v>
      </c>
      <c r="AD1137" s="4">
        <v>9.548</v>
      </c>
    </row>
    <row r="1138" spans="1:30" x14ac:dyDescent="0.2">
      <c r="A1138" s="8" t="s">
        <v>782</v>
      </c>
      <c r="B1138" s="8">
        <v>7</v>
      </c>
      <c r="C1138" s="8">
        <v>74162361</v>
      </c>
      <c r="D1138" s="8">
        <v>74162361</v>
      </c>
      <c r="E1138" s="8" t="s">
        <v>127</v>
      </c>
      <c r="F1138" s="8" t="s">
        <v>3108</v>
      </c>
      <c r="G1138" s="8" t="s">
        <v>3109</v>
      </c>
      <c r="H1138" s="8" t="s">
        <v>98</v>
      </c>
      <c r="I1138" s="66" t="s">
        <v>9917</v>
      </c>
      <c r="J1138" s="66" t="s">
        <v>40</v>
      </c>
      <c r="K1138" s="66" t="s">
        <v>8088</v>
      </c>
      <c r="L1138" s="66" t="s">
        <v>4892</v>
      </c>
      <c r="M1138" s="66" t="s">
        <v>9922</v>
      </c>
      <c r="N1138" s="66" t="s">
        <v>3682</v>
      </c>
      <c r="O1138" s="8" t="s">
        <v>4648</v>
      </c>
      <c r="P1138" s="8" t="s">
        <v>9923</v>
      </c>
      <c r="Q1138" s="8">
        <v>1</v>
      </c>
      <c r="R1138" s="8" t="s">
        <v>40</v>
      </c>
      <c r="S1138" s="8" t="s">
        <v>40</v>
      </c>
      <c r="T1138" s="8" t="s">
        <v>40</v>
      </c>
      <c r="U1138" s="67">
        <v>0.16800000000000001</v>
      </c>
      <c r="V1138" s="4">
        <v>17</v>
      </c>
      <c r="W1138" s="4">
        <v>3425</v>
      </c>
      <c r="X1138" s="67">
        <v>5.0000000000000001E-3</v>
      </c>
      <c r="Y1138" s="67">
        <v>0.16400000000000001</v>
      </c>
      <c r="Z1138" s="4">
        <v>10</v>
      </c>
      <c r="AA1138" s="4">
        <v>2600</v>
      </c>
      <c r="AB1138" s="67">
        <v>4.0000000000000001E-3</v>
      </c>
      <c r="AC1138" s="4">
        <v>0.13170399999999999</v>
      </c>
      <c r="AD1138" s="4">
        <v>3.948</v>
      </c>
    </row>
    <row r="1139" spans="1:30" x14ac:dyDescent="0.2">
      <c r="A1139" s="8" t="s">
        <v>782</v>
      </c>
      <c r="B1139" s="8">
        <v>7</v>
      </c>
      <c r="C1139" s="8">
        <v>74162372</v>
      </c>
      <c r="D1139" s="8">
        <v>74162372</v>
      </c>
      <c r="E1139" s="8" t="s">
        <v>130</v>
      </c>
      <c r="F1139" s="8" t="s">
        <v>81</v>
      </c>
      <c r="G1139" s="8" t="s">
        <v>3469</v>
      </c>
      <c r="H1139" s="8" t="s">
        <v>98</v>
      </c>
      <c r="I1139" s="66" t="s">
        <v>9917</v>
      </c>
      <c r="J1139" s="66" t="s">
        <v>40</v>
      </c>
      <c r="K1139" s="66" t="s">
        <v>6075</v>
      </c>
      <c r="L1139" s="66" t="s">
        <v>9924</v>
      </c>
      <c r="M1139" s="66" t="s">
        <v>4793</v>
      </c>
      <c r="N1139" s="66" t="s">
        <v>137</v>
      </c>
      <c r="O1139" s="8" t="s">
        <v>139</v>
      </c>
      <c r="P1139" s="8" t="s">
        <v>40</v>
      </c>
      <c r="Q1139" s="8">
        <v>1</v>
      </c>
      <c r="R1139" s="8" t="s">
        <v>40</v>
      </c>
      <c r="S1139" s="8" t="s">
        <v>40</v>
      </c>
      <c r="T1139" s="8" t="s">
        <v>40</v>
      </c>
      <c r="U1139" s="67">
        <v>0</v>
      </c>
      <c r="V1139" s="4">
        <v>0</v>
      </c>
      <c r="W1139" s="4">
        <v>3425</v>
      </c>
      <c r="X1139" s="67">
        <v>0</v>
      </c>
      <c r="Y1139" s="67">
        <v>0.183</v>
      </c>
      <c r="Z1139" s="4">
        <v>2</v>
      </c>
      <c r="AA1139" s="4">
        <v>2600</v>
      </c>
      <c r="AB1139" s="67">
        <v>1E-3</v>
      </c>
      <c r="AC1139" s="4">
        <v>13.033735999999999</v>
      </c>
      <c r="AD1139" s="4">
        <v>40</v>
      </c>
    </row>
    <row r="1140" spans="1:30" x14ac:dyDescent="0.2">
      <c r="A1140" s="8" t="s">
        <v>782</v>
      </c>
      <c r="B1140" s="8">
        <v>7</v>
      </c>
      <c r="C1140" s="8">
        <v>74162376</v>
      </c>
      <c r="D1140" s="8">
        <v>74162376</v>
      </c>
      <c r="E1140" s="8" t="s">
        <v>130</v>
      </c>
      <c r="F1140" s="8" t="s">
        <v>3108</v>
      </c>
      <c r="G1140" s="8" t="s">
        <v>3109</v>
      </c>
      <c r="H1140" s="8" t="s">
        <v>98</v>
      </c>
      <c r="I1140" s="66" t="s">
        <v>9917</v>
      </c>
      <c r="J1140" s="66" t="s">
        <v>40</v>
      </c>
      <c r="K1140" s="66" t="s">
        <v>9925</v>
      </c>
      <c r="L1140" s="66" t="s">
        <v>4901</v>
      </c>
      <c r="M1140" s="66" t="s">
        <v>3516</v>
      </c>
      <c r="N1140" s="66" t="s">
        <v>3558</v>
      </c>
      <c r="O1140" s="8" t="s">
        <v>3559</v>
      </c>
      <c r="P1140" s="8" t="s">
        <v>40</v>
      </c>
      <c r="Q1140" s="8">
        <v>1</v>
      </c>
      <c r="R1140" s="8" t="s">
        <v>40</v>
      </c>
      <c r="S1140" s="8" t="s">
        <v>40</v>
      </c>
      <c r="T1140" s="8" t="s">
        <v>40</v>
      </c>
      <c r="U1140" s="67">
        <v>0.14899999999999999</v>
      </c>
      <c r="V1140" s="4">
        <v>1</v>
      </c>
      <c r="W1140" s="4">
        <v>3425</v>
      </c>
      <c r="X1140" s="67">
        <v>0</v>
      </c>
      <c r="Y1140" s="67">
        <v>0</v>
      </c>
      <c r="Z1140" s="4">
        <v>0</v>
      </c>
      <c r="AA1140" s="4">
        <v>2600</v>
      </c>
      <c r="AB1140" s="67">
        <v>0</v>
      </c>
      <c r="AC1140" s="4">
        <v>2.7306689999999998</v>
      </c>
      <c r="AD1140" s="4">
        <v>21</v>
      </c>
    </row>
    <row r="1141" spans="1:30" x14ac:dyDescent="0.2">
      <c r="A1141" s="8" t="s">
        <v>782</v>
      </c>
      <c r="B1141" s="8">
        <v>7</v>
      </c>
      <c r="C1141" s="8">
        <v>74162380</v>
      </c>
      <c r="D1141" s="8">
        <v>74162380</v>
      </c>
      <c r="E1141" s="8" t="s">
        <v>127</v>
      </c>
      <c r="F1141" s="8" t="s">
        <v>3101</v>
      </c>
      <c r="G1141" s="8" t="s">
        <v>3102</v>
      </c>
      <c r="H1141" s="8" t="s">
        <v>98</v>
      </c>
      <c r="I1141" s="66" t="s">
        <v>9917</v>
      </c>
      <c r="J1141" s="66" t="s">
        <v>40</v>
      </c>
      <c r="K1141" s="66" t="s">
        <v>8067</v>
      </c>
      <c r="L1141" s="66" t="s">
        <v>9926</v>
      </c>
      <c r="M1141" s="66" t="s">
        <v>3585</v>
      </c>
      <c r="N1141" s="66" t="s">
        <v>3107</v>
      </c>
      <c r="O1141" s="8" t="s">
        <v>3525</v>
      </c>
      <c r="P1141" s="8" t="s">
        <v>40</v>
      </c>
      <c r="Q1141" s="8">
        <v>1</v>
      </c>
      <c r="R1141" s="8" t="s">
        <v>40</v>
      </c>
      <c r="S1141" s="8" t="s">
        <v>40</v>
      </c>
      <c r="T1141" s="8" t="s">
        <v>40</v>
      </c>
      <c r="U1141" s="67">
        <v>0.17899999999999999</v>
      </c>
      <c r="V1141" s="4">
        <v>1</v>
      </c>
      <c r="W1141" s="4">
        <v>3425</v>
      </c>
      <c r="X1141" s="67">
        <v>0</v>
      </c>
      <c r="Y1141" s="67">
        <v>0</v>
      </c>
      <c r="Z1141" s="4">
        <v>0</v>
      </c>
      <c r="AA1141" s="4">
        <v>2600</v>
      </c>
      <c r="AB1141" s="67">
        <v>0</v>
      </c>
      <c r="AC1141" s="4">
        <v>0.67056300000000002</v>
      </c>
      <c r="AD1141" s="4">
        <v>8.6329999999999991</v>
      </c>
    </row>
    <row r="1142" spans="1:30" x14ac:dyDescent="0.2">
      <c r="A1142" s="8" t="s">
        <v>782</v>
      </c>
      <c r="B1142" s="8">
        <v>7</v>
      </c>
      <c r="C1142" s="8">
        <v>74162381</v>
      </c>
      <c r="D1142" s="8">
        <v>74162381</v>
      </c>
      <c r="E1142" s="8" t="s">
        <v>121</v>
      </c>
      <c r="F1142" s="8" t="s">
        <v>3108</v>
      </c>
      <c r="G1142" s="8" t="s">
        <v>3109</v>
      </c>
      <c r="H1142" s="8" t="s">
        <v>98</v>
      </c>
      <c r="I1142" s="66" t="s">
        <v>9917</v>
      </c>
      <c r="J1142" s="66" t="s">
        <v>40</v>
      </c>
      <c r="K1142" s="66" t="s">
        <v>5486</v>
      </c>
      <c r="L1142" s="66" t="s">
        <v>9927</v>
      </c>
      <c r="M1142" s="66" t="s">
        <v>3582</v>
      </c>
      <c r="N1142" s="66" t="s">
        <v>3147</v>
      </c>
      <c r="O1142" s="8" t="s">
        <v>4321</v>
      </c>
      <c r="P1142" s="8" t="s">
        <v>40</v>
      </c>
      <c r="Q1142" s="8">
        <v>1</v>
      </c>
      <c r="R1142" s="8" t="s">
        <v>40</v>
      </c>
      <c r="S1142" s="8" t="s">
        <v>40</v>
      </c>
      <c r="T1142" s="8" t="s">
        <v>40</v>
      </c>
      <c r="U1142" s="67">
        <v>0.185</v>
      </c>
      <c r="V1142" s="4">
        <v>1</v>
      </c>
      <c r="W1142" s="4">
        <v>3425</v>
      </c>
      <c r="X1142" s="67">
        <v>0</v>
      </c>
      <c r="Y1142" s="67">
        <v>0.111</v>
      </c>
      <c r="Z1142" s="4">
        <v>1</v>
      </c>
      <c r="AA1142" s="4">
        <v>2600</v>
      </c>
      <c r="AB1142" s="67">
        <v>0</v>
      </c>
      <c r="AC1142" s="4">
        <v>1.5718240000000001</v>
      </c>
      <c r="AD1142" s="4">
        <v>13.7</v>
      </c>
    </row>
    <row r="1143" spans="1:30" x14ac:dyDescent="0.2">
      <c r="A1143" s="8" t="s">
        <v>782</v>
      </c>
      <c r="B1143" s="8">
        <v>7</v>
      </c>
      <c r="C1143" s="8">
        <v>74162394</v>
      </c>
      <c r="D1143" s="8">
        <v>74162394</v>
      </c>
      <c r="E1143" s="8" t="s">
        <v>130</v>
      </c>
      <c r="F1143" s="8" t="s">
        <v>3108</v>
      </c>
      <c r="G1143" s="8" t="s">
        <v>3109</v>
      </c>
      <c r="H1143" s="8" t="s">
        <v>98</v>
      </c>
      <c r="I1143" s="66" t="s">
        <v>9917</v>
      </c>
      <c r="J1143" s="66" t="s">
        <v>40</v>
      </c>
      <c r="K1143" s="66" t="s">
        <v>5483</v>
      </c>
      <c r="L1143" s="66" t="s">
        <v>9928</v>
      </c>
      <c r="M1143" s="66" t="s">
        <v>4384</v>
      </c>
      <c r="N1143" s="66" t="s">
        <v>3309</v>
      </c>
      <c r="O1143" s="8" t="s">
        <v>3310</v>
      </c>
      <c r="P1143" s="8" t="s">
        <v>40</v>
      </c>
      <c r="Q1143" s="8">
        <v>1</v>
      </c>
      <c r="R1143" s="8" t="s">
        <v>40</v>
      </c>
      <c r="S1143" s="8" t="s">
        <v>40</v>
      </c>
      <c r="T1143" s="8" t="s">
        <v>40</v>
      </c>
      <c r="U1143" s="67">
        <v>0.17799999999999999</v>
      </c>
      <c r="V1143" s="4">
        <v>6</v>
      </c>
      <c r="W1143" s="4">
        <v>3425</v>
      </c>
      <c r="X1143" s="67">
        <v>2E-3</v>
      </c>
      <c r="Y1143" s="67">
        <v>0.156</v>
      </c>
      <c r="Z1143" s="4">
        <v>1</v>
      </c>
      <c r="AA1143" s="4">
        <v>2600</v>
      </c>
      <c r="AB1143" s="67">
        <v>0</v>
      </c>
      <c r="AC1143" s="4">
        <v>3.6340240000000001</v>
      </c>
      <c r="AD1143" s="4">
        <v>23.2</v>
      </c>
    </row>
    <row r="1144" spans="1:30" x14ac:dyDescent="0.2">
      <c r="A1144" s="8" t="s">
        <v>782</v>
      </c>
      <c r="B1144" s="8">
        <v>7</v>
      </c>
      <c r="C1144" s="8">
        <v>74162395</v>
      </c>
      <c r="D1144" s="8">
        <v>74162395</v>
      </c>
      <c r="E1144" s="8" t="s">
        <v>121</v>
      </c>
      <c r="F1144" s="8" t="s">
        <v>3101</v>
      </c>
      <c r="G1144" s="8" t="s">
        <v>3102</v>
      </c>
      <c r="H1144" s="8" t="s">
        <v>98</v>
      </c>
      <c r="I1144" s="66" t="s">
        <v>9917</v>
      </c>
      <c r="J1144" s="66" t="s">
        <v>40</v>
      </c>
      <c r="K1144" s="66" t="s">
        <v>9929</v>
      </c>
      <c r="L1144" s="66" t="s">
        <v>9930</v>
      </c>
      <c r="M1144" s="66" t="s">
        <v>4384</v>
      </c>
      <c r="N1144" s="66" t="s">
        <v>3165</v>
      </c>
      <c r="O1144" s="8" t="s">
        <v>3308</v>
      </c>
      <c r="P1144" s="8" t="s">
        <v>40</v>
      </c>
      <c r="Q1144" s="8">
        <v>1</v>
      </c>
      <c r="R1144" s="8" t="s">
        <v>40</v>
      </c>
      <c r="S1144" s="8" t="s">
        <v>40</v>
      </c>
      <c r="T1144" s="8" t="s">
        <v>40</v>
      </c>
      <c r="U1144" s="67">
        <v>0.17</v>
      </c>
      <c r="V1144" s="4">
        <v>1</v>
      </c>
      <c r="W1144" s="4">
        <v>3425</v>
      </c>
      <c r="X1144" s="67">
        <v>0</v>
      </c>
      <c r="Y1144" s="67">
        <v>9.7000000000000003E-2</v>
      </c>
      <c r="Z1144" s="4">
        <v>2</v>
      </c>
      <c r="AA1144" s="4">
        <v>2600</v>
      </c>
      <c r="AB1144" s="67">
        <v>1E-3</v>
      </c>
      <c r="AC1144" s="4">
        <v>0.90199399999999996</v>
      </c>
      <c r="AD1144" s="4">
        <v>10.09</v>
      </c>
    </row>
    <row r="1145" spans="1:30" x14ac:dyDescent="0.2">
      <c r="A1145" s="8" t="s">
        <v>782</v>
      </c>
      <c r="B1145" s="8">
        <v>7</v>
      </c>
      <c r="C1145" s="8">
        <v>74162403</v>
      </c>
      <c r="D1145" s="8">
        <v>74162403</v>
      </c>
      <c r="E1145" s="8" t="s">
        <v>130</v>
      </c>
      <c r="F1145" s="8" t="s">
        <v>3108</v>
      </c>
      <c r="G1145" s="8" t="s">
        <v>3109</v>
      </c>
      <c r="H1145" s="8" t="s">
        <v>98</v>
      </c>
      <c r="I1145" s="66" t="s">
        <v>9917</v>
      </c>
      <c r="J1145" s="66" t="s">
        <v>40</v>
      </c>
      <c r="K1145" s="66" t="s">
        <v>9931</v>
      </c>
      <c r="L1145" s="66" t="s">
        <v>9932</v>
      </c>
      <c r="M1145" s="66" t="s">
        <v>5062</v>
      </c>
      <c r="N1145" s="66" t="s">
        <v>3558</v>
      </c>
      <c r="O1145" s="8" t="s">
        <v>5975</v>
      </c>
      <c r="P1145" s="8" t="s">
        <v>9933</v>
      </c>
      <c r="Q1145" s="8">
        <v>1</v>
      </c>
      <c r="R1145" s="8" t="s">
        <v>40</v>
      </c>
      <c r="S1145" s="8" t="s">
        <v>40</v>
      </c>
      <c r="T1145" s="8" t="s">
        <v>40</v>
      </c>
      <c r="U1145" s="67">
        <v>0.17199999999999999</v>
      </c>
      <c r="V1145" s="4">
        <v>107</v>
      </c>
      <c r="W1145" s="4">
        <v>3425</v>
      </c>
      <c r="X1145" s="67">
        <v>3.1E-2</v>
      </c>
      <c r="Y1145" s="67">
        <v>0.17299999999999999</v>
      </c>
      <c r="Z1145" s="4">
        <v>73</v>
      </c>
      <c r="AA1145" s="4">
        <v>2600</v>
      </c>
      <c r="AB1145" s="67">
        <v>2.8000000000000001E-2</v>
      </c>
      <c r="AC1145" s="4">
        <v>4.3417300000000001</v>
      </c>
      <c r="AD1145" s="4">
        <v>24</v>
      </c>
    </row>
    <row r="1146" spans="1:30" x14ac:dyDescent="0.2">
      <c r="A1146" s="8" t="s">
        <v>782</v>
      </c>
      <c r="B1146" s="8">
        <v>7</v>
      </c>
      <c r="C1146" s="8">
        <v>74162407</v>
      </c>
      <c r="D1146" s="8">
        <v>74162407</v>
      </c>
      <c r="E1146" s="8" t="s">
        <v>130</v>
      </c>
      <c r="F1146" s="8" t="s">
        <v>3101</v>
      </c>
      <c r="G1146" s="8" t="s">
        <v>3102</v>
      </c>
      <c r="H1146" s="8" t="s">
        <v>98</v>
      </c>
      <c r="I1146" s="66" t="s">
        <v>9917</v>
      </c>
      <c r="J1146" s="66" t="s">
        <v>40</v>
      </c>
      <c r="K1146" s="66" t="s">
        <v>9643</v>
      </c>
      <c r="L1146" s="66" t="s">
        <v>9797</v>
      </c>
      <c r="M1146" s="66" t="s">
        <v>5544</v>
      </c>
      <c r="N1146" s="66" t="s">
        <v>3196</v>
      </c>
      <c r="O1146" s="8" t="s">
        <v>4278</v>
      </c>
      <c r="P1146" s="8" t="s">
        <v>9934</v>
      </c>
      <c r="Q1146" s="8">
        <v>1</v>
      </c>
      <c r="R1146" s="8" t="s">
        <v>40</v>
      </c>
      <c r="S1146" s="8" t="s">
        <v>40</v>
      </c>
      <c r="T1146" s="8" t="s">
        <v>40</v>
      </c>
      <c r="U1146" s="67">
        <v>0.13200000000000001</v>
      </c>
      <c r="V1146" s="4">
        <v>2</v>
      </c>
      <c r="W1146" s="4">
        <v>3425</v>
      </c>
      <c r="X1146" s="67">
        <v>1E-3</v>
      </c>
      <c r="Y1146" s="67">
        <v>0.21099999999999999</v>
      </c>
      <c r="Z1146" s="4">
        <v>1</v>
      </c>
      <c r="AA1146" s="4">
        <v>2600</v>
      </c>
      <c r="AB1146" s="67">
        <v>0</v>
      </c>
      <c r="AC1146" s="4">
        <v>1.035477</v>
      </c>
      <c r="AD1146" s="4">
        <v>10.86</v>
      </c>
    </row>
    <row r="1147" spans="1:30" x14ac:dyDescent="0.2">
      <c r="A1147" s="8" t="s">
        <v>782</v>
      </c>
      <c r="B1147" s="8">
        <v>7</v>
      </c>
      <c r="C1147" s="8">
        <v>74162408</v>
      </c>
      <c r="D1147" s="8">
        <v>74162408</v>
      </c>
      <c r="E1147" s="8" t="s">
        <v>121</v>
      </c>
      <c r="F1147" s="8" t="s">
        <v>3108</v>
      </c>
      <c r="G1147" s="8" t="s">
        <v>3109</v>
      </c>
      <c r="H1147" s="8" t="s">
        <v>98</v>
      </c>
      <c r="I1147" s="66" t="s">
        <v>9917</v>
      </c>
      <c r="J1147" s="66" t="s">
        <v>40</v>
      </c>
      <c r="K1147" s="66" t="s">
        <v>6078</v>
      </c>
      <c r="L1147" s="66" t="s">
        <v>8348</v>
      </c>
      <c r="M1147" s="66" t="s">
        <v>4131</v>
      </c>
      <c r="N1147" s="66" t="s">
        <v>4011</v>
      </c>
      <c r="O1147" s="8" t="s">
        <v>4012</v>
      </c>
      <c r="P1147" s="8" t="s">
        <v>40</v>
      </c>
      <c r="Q1147" s="8">
        <v>1</v>
      </c>
      <c r="R1147" s="8" t="s">
        <v>40</v>
      </c>
      <c r="S1147" s="8" t="s">
        <v>40</v>
      </c>
      <c r="T1147" s="8" t="s">
        <v>40</v>
      </c>
      <c r="U1147" s="67">
        <v>0</v>
      </c>
      <c r="V1147" s="4">
        <v>0</v>
      </c>
      <c r="W1147" s="4">
        <v>3425</v>
      </c>
      <c r="X1147" s="67">
        <v>0</v>
      </c>
      <c r="Y1147" s="67">
        <v>0.17199999999999999</v>
      </c>
      <c r="Z1147" s="4">
        <v>1</v>
      </c>
      <c r="AA1147" s="4">
        <v>2600</v>
      </c>
      <c r="AB1147" s="67">
        <v>0</v>
      </c>
      <c r="AC1147" s="4">
        <v>4.1060319999999999</v>
      </c>
      <c r="AD1147" s="4">
        <v>23.7</v>
      </c>
    </row>
    <row r="1148" spans="1:30" x14ac:dyDescent="0.2">
      <c r="A1148" s="8" t="s">
        <v>782</v>
      </c>
      <c r="B1148" s="8">
        <v>7</v>
      </c>
      <c r="C1148" s="8">
        <v>74162416</v>
      </c>
      <c r="D1148" s="8">
        <v>74162416</v>
      </c>
      <c r="E1148" s="8" t="s">
        <v>130</v>
      </c>
      <c r="F1148" s="8" t="s">
        <v>3101</v>
      </c>
      <c r="G1148" s="8" t="s">
        <v>3102</v>
      </c>
      <c r="H1148" s="8" t="s">
        <v>98</v>
      </c>
      <c r="I1148" s="66" t="s">
        <v>9917</v>
      </c>
      <c r="J1148" s="66" t="s">
        <v>40</v>
      </c>
      <c r="K1148" s="66" t="s">
        <v>9935</v>
      </c>
      <c r="L1148" s="66" t="s">
        <v>9936</v>
      </c>
      <c r="M1148" s="66" t="s">
        <v>4117</v>
      </c>
      <c r="N1148" s="66" t="s">
        <v>3196</v>
      </c>
      <c r="O1148" s="8" t="s">
        <v>4278</v>
      </c>
      <c r="P1148" s="8" t="s">
        <v>9937</v>
      </c>
      <c r="Q1148" s="8">
        <v>1</v>
      </c>
      <c r="R1148" s="8" t="s">
        <v>40</v>
      </c>
      <c r="S1148" s="8" t="s">
        <v>40</v>
      </c>
      <c r="T1148" s="8" t="s">
        <v>40</v>
      </c>
      <c r="U1148" s="67">
        <v>0.18099999999999999</v>
      </c>
      <c r="V1148" s="4">
        <v>7</v>
      </c>
      <c r="W1148" s="4">
        <v>3425</v>
      </c>
      <c r="X1148" s="67">
        <v>2E-3</v>
      </c>
      <c r="Y1148" s="67">
        <v>0.17100000000000001</v>
      </c>
      <c r="Z1148" s="4">
        <v>4</v>
      </c>
      <c r="AA1148" s="4">
        <v>2600</v>
      </c>
      <c r="AB1148" s="67">
        <v>2E-3</v>
      </c>
      <c r="AC1148" s="4">
        <v>1.408819</v>
      </c>
      <c r="AD1148" s="4">
        <v>12.83</v>
      </c>
    </row>
    <row r="1149" spans="1:30" x14ac:dyDescent="0.2">
      <c r="A1149" s="8" t="s">
        <v>782</v>
      </c>
      <c r="B1149" s="8">
        <v>7</v>
      </c>
      <c r="C1149" s="8">
        <v>74162430</v>
      </c>
      <c r="D1149" s="8">
        <v>74162430</v>
      </c>
      <c r="E1149" s="8" t="s">
        <v>130</v>
      </c>
      <c r="F1149" s="8" t="s">
        <v>3108</v>
      </c>
      <c r="G1149" s="8" t="s">
        <v>3109</v>
      </c>
      <c r="H1149" s="8" t="s">
        <v>98</v>
      </c>
      <c r="I1149" s="66" t="s">
        <v>9917</v>
      </c>
      <c r="J1149" s="66" t="s">
        <v>40</v>
      </c>
      <c r="K1149" s="66" t="s">
        <v>9938</v>
      </c>
      <c r="L1149" s="66" t="s">
        <v>5535</v>
      </c>
      <c r="M1149" s="66" t="s">
        <v>3827</v>
      </c>
      <c r="N1149" s="66" t="s">
        <v>3309</v>
      </c>
      <c r="O1149" s="8" t="s">
        <v>3676</v>
      </c>
      <c r="P1149" s="8" t="s">
        <v>40</v>
      </c>
      <c r="Q1149" s="8">
        <v>1</v>
      </c>
      <c r="R1149" s="8" t="s">
        <v>40</v>
      </c>
      <c r="S1149" s="8" t="s">
        <v>40</v>
      </c>
      <c r="T1149" s="8" t="s">
        <v>40</v>
      </c>
      <c r="U1149" s="67">
        <v>0.17399999999999999</v>
      </c>
      <c r="V1149" s="4">
        <v>1</v>
      </c>
      <c r="W1149" s="4">
        <v>3425</v>
      </c>
      <c r="X1149" s="67">
        <v>0</v>
      </c>
      <c r="Y1149" s="67">
        <v>0</v>
      </c>
      <c r="Z1149" s="4">
        <v>0</v>
      </c>
      <c r="AA1149" s="4">
        <v>2600</v>
      </c>
      <c r="AB1149" s="67">
        <v>0</v>
      </c>
      <c r="AC1149" s="4">
        <v>6.5281750000000001</v>
      </c>
      <c r="AD1149" s="4">
        <v>31</v>
      </c>
    </row>
    <row r="1150" spans="1:30" x14ac:dyDescent="0.2">
      <c r="A1150" s="8" t="s">
        <v>782</v>
      </c>
      <c r="B1150" s="8">
        <v>7</v>
      </c>
      <c r="C1150" s="8">
        <v>74163384</v>
      </c>
      <c r="D1150" s="8">
        <v>74163384</v>
      </c>
      <c r="E1150" s="8" t="s">
        <v>121</v>
      </c>
      <c r="F1150" s="8" t="s">
        <v>3101</v>
      </c>
      <c r="G1150" s="8" t="s">
        <v>3102</v>
      </c>
      <c r="H1150" s="8" t="s">
        <v>98</v>
      </c>
      <c r="I1150" s="66" t="s">
        <v>9939</v>
      </c>
      <c r="J1150" s="66" t="s">
        <v>40</v>
      </c>
      <c r="K1150" s="66" t="s">
        <v>7957</v>
      </c>
      <c r="L1150" s="66" t="s">
        <v>9940</v>
      </c>
      <c r="M1150" s="66" t="s">
        <v>3577</v>
      </c>
      <c r="N1150" s="66" t="s">
        <v>130</v>
      </c>
      <c r="O1150" s="8" t="s">
        <v>3155</v>
      </c>
      <c r="P1150" s="8" t="s">
        <v>40</v>
      </c>
      <c r="Q1150" s="8">
        <v>1</v>
      </c>
      <c r="R1150" s="8" t="s">
        <v>40</v>
      </c>
      <c r="S1150" s="8" t="s">
        <v>40</v>
      </c>
      <c r="T1150" s="8" t="s">
        <v>40</v>
      </c>
      <c r="U1150" s="67">
        <v>0.17</v>
      </c>
      <c r="V1150" s="4">
        <v>2</v>
      </c>
      <c r="W1150" s="4">
        <v>3433</v>
      </c>
      <c r="X1150" s="67">
        <v>1E-3</v>
      </c>
      <c r="Y1150" s="67">
        <v>0.16900000000000001</v>
      </c>
      <c r="Z1150" s="4">
        <v>4</v>
      </c>
      <c r="AA1150" s="4">
        <v>2601</v>
      </c>
      <c r="AB1150" s="67">
        <v>2E-3</v>
      </c>
      <c r="AC1150" s="4">
        <v>1.7239439999999999</v>
      </c>
      <c r="AD1150" s="4">
        <v>14.54</v>
      </c>
    </row>
    <row r="1151" spans="1:30" x14ac:dyDescent="0.2">
      <c r="A1151" s="8" t="s">
        <v>782</v>
      </c>
      <c r="B1151" s="8">
        <v>7</v>
      </c>
      <c r="C1151" s="8">
        <v>74163407</v>
      </c>
      <c r="D1151" s="8">
        <v>74163407</v>
      </c>
      <c r="E1151" s="8" t="s">
        <v>127</v>
      </c>
      <c r="F1151" s="8" t="s">
        <v>3108</v>
      </c>
      <c r="G1151" s="8" t="s">
        <v>3109</v>
      </c>
      <c r="H1151" s="8" t="s">
        <v>98</v>
      </c>
      <c r="I1151" s="66" t="s">
        <v>9939</v>
      </c>
      <c r="J1151" s="66" t="s">
        <v>40</v>
      </c>
      <c r="K1151" s="66" t="s">
        <v>8970</v>
      </c>
      <c r="L1151" s="66" t="s">
        <v>4923</v>
      </c>
      <c r="M1151" s="66" t="s">
        <v>5079</v>
      </c>
      <c r="N1151" s="66" t="s">
        <v>3682</v>
      </c>
      <c r="O1151" s="8" t="s">
        <v>3683</v>
      </c>
      <c r="P1151" s="8" t="s">
        <v>40</v>
      </c>
      <c r="Q1151" s="8">
        <v>1</v>
      </c>
      <c r="R1151" s="8" t="s">
        <v>40</v>
      </c>
      <c r="S1151" s="8" t="s">
        <v>40</v>
      </c>
      <c r="T1151" s="8" t="s">
        <v>40</v>
      </c>
      <c r="U1151" s="67">
        <v>0.157</v>
      </c>
      <c r="V1151" s="4">
        <v>3</v>
      </c>
      <c r="W1151" s="4">
        <v>3433</v>
      </c>
      <c r="X1151" s="67">
        <v>1E-3</v>
      </c>
      <c r="Y1151" s="67">
        <v>0.151</v>
      </c>
      <c r="Z1151" s="4">
        <v>5</v>
      </c>
      <c r="AA1151" s="4">
        <v>2601</v>
      </c>
      <c r="AB1151" s="67">
        <v>2E-3</v>
      </c>
      <c r="AC1151" s="4">
        <v>1.7360390000000001</v>
      </c>
      <c r="AD1151" s="4">
        <v>14.61</v>
      </c>
    </row>
    <row r="1152" spans="1:30" x14ac:dyDescent="0.2">
      <c r="A1152" s="8" t="s">
        <v>782</v>
      </c>
      <c r="B1152" s="8">
        <v>7</v>
      </c>
      <c r="C1152" s="8">
        <v>74163416</v>
      </c>
      <c r="D1152" s="8">
        <v>74163416</v>
      </c>
      <c r="E1152" s="8" t="s">
        <v>127</v>
      </c>
      <c r="F1152" s="8" t="s">
        <v>3108</v>
      </c>
      <c r="G1152" s="8" t="s">
        <v>3109</v>
      </c>
      <c r="H1152" s="8" t="s">
        <v>98</v>
      </c>
      <c r="I1152" s="66" t="s">
        <v>9939</v>
      </c>
      <c r="J1152" s="66" t="s">
        <v>40</v>
      </c>
      <c r="K1152" s="66" t="s">
        <v>7920</v>
      </c>
      <c r="L1152" s="66" t="s">
        <v>6097</v>
      </c>
      <c r="M1152" s="66" t="s">
        <v>6098</v>
      </c>
      <c r="N1152" s="66" t="s">
        <v>3682</v>
      </c>
      <c r="O1152" s="8" t="s">
        <v>3683</v>
      </c>
      <c r="P1152" s="8" t="s">
        <v>40</v>
      </c>
      <c r="Q1152" s="8">
        <v>1</v>
      </c>
      <c r="R1152" s="8" t="s">
        <v>40</v>
      </c>
      <c r="S1152" s="8" t="s">
        <v>40</v>
      </c>
      <c r="T1152" s="8" t="s">
        <v>40</v>
      </c>
      <c r="U1152" s="67">
        <v>0.115</v>
      </c>
      <c r="V1152" s="4">
        <v>2</v>
      </c>
      <c r="W1152" s="4">
        <v>3433</v>
      </c>
      <c r="X1152" s="67">
        <v>1E-3</v>
      </c>
      <c r="Y1152" s="67">
        <v>0</v>
      </c>
      <c r="Z1152" s="4">
        <v>0</v>
      </c>
      <c r="AA1152" s="4">
        <v>2601</v>
      </c>
      <c r="AB1152" s="67">
        <v>0</v>
      </c>
      <c r="AC1152" s="4">
        <v>1.4670589999999999</v>
      </c>
      <c r="AD1152" s="4">
        <v>13.14</v>
      </c>
    </row>
    <row r="1153" spans="1:30" x14ac:dyDescent="0.2">
      <c r="A1153" s="8" t="s">
        <v>782</v>
      </c>
      <c r="B1153" s="8">
        <v>7</v>
      </c>
      <c r="C1153" s="8">
        <v>74163427</v>
      </c>
      <c r="D1153" s="8">
        <v>74163427</v>
      </c>
      <c r="E1153" s="8" t="s">
        <v>123</v>
      </c>
      <c r="F1153" s="8" t="s">
        <v>3108</v>
      </c>
      <c r="G1153" s="8" t="s">
        <v>3109</v>
      </c>
      <c r="H1153" s="8" t="s">
        <v>98</v>
      </c>
      <c r="I1153" s="66" t="s">
        <v>9939</v>
      </c>
      <c r="J1153" s="66" t="s">
        <v>40</v>
      </c>
      <c r="K1153" s="66" t="s">
        <v>9941</v>
      </c>
      <c r="L1153" s="66" t="s">
        <v>9806</v>
      </c>
      <c r="M1153" s="66" t="s">
        <v>9513</v>
      </c>
      <c r="N1153" s="66" t="s">
        <v>3302</v>
      </c>
      <c r="O1153" s="8" t="s">
        <v>3650</v>
      </c>
      <c r="P1153" s="8" t="s">
        <v>40</v>
      </c>
      <c r="Q1153" s="8">
        <v>1</v>
      </c>
      <c r="R1153" s="8">
        <v>9.9006412560000001</v>
      </c>
      <c r="S1153" s="8">
        <v>0.45461443000000001</v>
      </c>
      <c r="T1153" s="8">
        <v>10.35525569</v>
      </c>
      <c r="U1153" s="67">
        <v>0.16600000000000001</v>
      </c>
      <c r="V1153" s="4">
        <v>71</v>
      </c>
      <c r="W1153" s="4">
        <v>3433</v>
      </c>
      <c r="X1153" s="67">
        <v>2.1000000000000001E-2</v>
      </c>
      <c r="Y1153" s="67">
        <v>0.17100000000000001</v>
      </c>
      <c r="Z1153" s="4">
        <v>55</v>
      </c>
      <c r="AA1153" s="4">
        <v>2601</v>
      </c>
      <c r="AB1153" s="67">
        <v>2.1000000000000001E-2</v>
      </c>
      <c r="AC1153" s="4">
        <v>5.4027240000000001</v>
      </c>
      <c r="AD1153" s="4">
        <v>26</v>
      </c>
    </row>
    <row r="1154" spans="1:30" x14ac:dyDescent="0.2">
      <c r="A1154" s="8" t="s">
        <v>782</v>
      </c>
      <c r="B1154" s="8">
        <v>7</v>
      </c>
      <c r="C1154" s="8">
        <v>74163607</v>
      </c>
      <c r="D1154" s="8">
        <v>74163607</v>
      </c>
      <c r="E1154" s="8" t="s">
        <v>123</v>
      </c>
      <c r="F1154" s="8" t="s">
        <v>3108</v>
      </c>
      <c r="G1154" s="8" t="s">
        <v>3109</v>
      </c>
      <c r="H1154" s="8" t="s">
        <v>98</v>
      </c>
      <c r="I1154" s="66" t="s">
        <v>9942</v>
      </c>
      <c r="J1154" s="66" t="s">
        <v>40</v>
      </c>
      <c r="K1154" s="66" t="s">
        <v>9637</v>
      </c>
      <c r="L1154" s="66" t="s">
        <v>9943</v>
      </c>
      <c r="M1154" s="66" t="s">
        <v>3574</v>
      </c>
      <c r="N1154" s="66" t="s">
        <v>4552</v>
      </c>
      <c r="O1154" s="8" t="s">
        <v>5991</v>
      </c>
      <c r="P1154" s="8" t="s">
        <v>40</v>
      </c>
      <c r="Q1154" s="8">
        <v>1</v>
      </c>
      <c r="R1154" s="8">
        <v>6.7498157809999997</v>
      </c>
      <c r="S1154" s="8">
        <v>-0.365428588</v>
      </c>
      <c r="T1154" s="8">
        <v>6.3843871920000002</v>
      </c>
      <c r="U1154" s="67">
        <v>0</v>
      </c>
      <c r="V1154" s="4">
        <v>0</v>
      </c>
      <c r="W1154" s="4">
        <v>3435</v>
      </c>
      <c r="X1154" s="67">
        <v>0</v>
      </c>
      <c r="Y1154" s="67">
        <v>0.17899999999999999</v>
      </c>
      <c r="Z1154" s="4">
        <v>1</v>
      </c>
      <c r="AA1154" s="4">
        <v>2603</v>
      </c>
      <c r="AB1154" s="67">
        <v>0</v>
      </c>
      <c r="AC1154" s="4">
        <v>5.4962989999999996</v>
      </c>
      <c r="AD1154" s="4">
        <v>26.2</v>
      </c>
    </row>
    <row r="1155" spans="1:30" x14ac:dyDescent="0.2">
      <c r="A1155" s="8" t="s">
        <v>782</v>
      </c>
      <c r="B1155" s="8">
        <v>7</v>
      </c>
      <c r="C1155" s="8">
        <v>74163617</v>
      </c>
      <c r="D1155" s="8">
        <v>74163617</v>
      </c>
      <c r="E1155" s="8" t="s">
        <v>121</v>
      </c>
      <c r="F1155" s="8" t="s">
        <v>3108</v>
      </c>
      <c r="G1155" s="8" t="s">
        <v>3109</v>
      </c>
      <c r="H1155" s="8" t="s">
        <v>98</v>
      </c>
      <c r="I1155" s="66" t="s">
        <v>9942</v>
      </c>
      <c r="J1155" s="66" t="s">
        <v>40</v>
      </c>
      <c r="K1155" s="66" t="s">
        <v>9944</v>
      </c>
      <c r="L1155" s="66" t="s">
        <v>8241</v>
      </c>
      <c r="M1155" s="66" t="s">
        <v>4123</v>
      </c>
      <c r="N1155" s="66" t="s">
        <v>3423</v>
      </c>
      <c r="O1155" s="8" t="s">
        <v>3424</v>
      </c>
      <c r="P1155" s="8" t="s">
        <v>40</v>
      </c>
      <c r="Q1155" s="8">
        <v>1</v>
      </c>
      <c r="R1155" s="8" t="s">
        <v>40</v>
      </c>
      <c r="S1155" s="8" t="s">
        <v>40</v>
      </c>
      <c r="T1155" s="8" t="s">
        <v>40</v>
      </c>
      <c r="U1155" s="67">
        <v>0.156</v>
      </c>
      <c r="V1155" s="4">
        <v>1</v>
      </c>
      <c r="W1155" s="4">
        <v>3435</v>
      </c>
      <c r="X1155" s="67">
        <v>0</v>
      </c>
      <c r="Y1155" s="67">
        <v>0</v>
      </c>
      <c r="Z1155" s="4">
        <v>0</v>
      </c>
      <c r="AA1155" s="4">
        <v>2603</v>
      </c>
      <c r="AB1155" s="67">
        <v>0</v>
      </c>
      <c r="AC1155" s="4">
        <v>4.9283409999999996</v>
      </c>
      <c r="AD1155" s="4">
        <v>25</v>
      </c>
    </row>
    <row r="1156" spans="1:30" x14ac:dyDescent="0.2">
      <c r="A1156" s="8" t="s">
        <v>782</v>
      </c>
      <c r="B1156" s="8">
        <v>7</v>
      </c>
      <c r="C1156" s="8">
        <v>74163629</v>
      </c>
      <c r="D1156" s="8">
        <v>74163629</v>
      </c>
      <c r="E1156" s="8" t="s">
        <v>127</v>
      </c>
      <c r="F1156" s="8" t="s">
        <v>3108</v>
      </c>
      <c r="G1156" s="8" t="s">
        <v>3109</v>
      </c>
      <c r="H1156" s="8" t="s">
        <v>98</v>
      </c>
      <c r="I1156" s="66" t="s">
        <v>9942</v>
      </c>
      <c r="J1156" s="66" t="s">
        <v>40</v>
      </c>
      <c r="K1156" s="66" t="s">
        <v>6142</v>
      </c>
      <c r="L1156" s="66" t="s">
        <v>9945</v>
      </c>
      <c r="M1156" s="66" t="s">
        <v>3572</v>
      </c>
      <c r="N1156" s="66" t="s">
        <v>4666</v>
      </c>
      <c r="O1156" s="8" t="s">
        <v>9067</v>
      </c>
      <c r="P1156" s="8" t="s">
        <v>40</v>
      </c>
      <c r="Q1156" s="8">
        <v>1</v>
      </c>
      <c r="R1156" s="8" t="s">
        <v>40</v>
      </c>
      <c r="S1156" s="8" t="s">
        <v>40</v>
      </c>
      <c r="T1156" s="8" t="s">
        <v>40</v>
      </c>
      <c r="U1156" s="67">
        <v>0</v>
      </c>
      <c r="V1156" s="4">
        <v>0</v>
      </c>
      <c r="W1156" s="4">
        <v>3435</v>
      </c>
      <c r="X1156" s="67">
        <v>0</v>
      </c>
      <c r="Y1156" s="67">
        <v>0.183</v>
      </c>
      <c r="Z1156" s="4">
        <v>1</v>
      </c>
      <c r="AA1156" s="4">
        <v>2603</v>
      </c>
      <c r="AB1156" s="67">
        <v>0</v>
      </c>
      <c r="AC1156" s="4">
        <v>2.1113569999999999</v>
      </c>
      <c r="AD1156" s="4">
        <v>16.93</v>
      </c>
    </row>
    <row r="1157" spans="1:30" x14ac:dyDescent="0.2">
      <c r="A1157" s="8" t="s">
        <v>782</v>
      </c>
      <c r="B1157" s="8">
        <v>7</v>
      </c>
      <c r="C1157" s="8">
        <v>74163640</v>
      </c>
      <c r="D1157" s="8">
        <v>74163640</v>
      </c>
      <c r="E1157" s="8" t="s">
        <v>127</v>
      </c>
      <c r="F1157" s="8" t="s">
        <v>3108</v>
      </c>
      <c r="G1157" s="8" t="s">
        <v>3109</v>
      </c>
      <c r="H1157" s="8" t="s">
        <v>98</v>
      </c>
      <c r="I1157" s="66" t="s">
        <v>9942</v>
      </c>
      <c r="J1157" s="66" t="s">
        <v>40</v>
      </c>
      <c r="K1157" s="66" t="s">
        <v>3396</v>
      </c>
      <c r="L1157" s="66" t="s">
        <v>6106</v>
      </c>
      <c r="M1157" s="66" t="s">
        <v>4638</v>
      </c>
      <c r="N1157" s="66" t="s">
        <v>3124</v>
      </c>
      <c r="O1157" s="8" t="s">
        <v>9946</v>
      </c>
      <c r="P1157" s="8" t="s">
        <v>40</v>
      </c>
      <c r="Q1157" s="8">
        <v>1</v>
      </c>
      <c r="R1157" s="8" t="s">
        <v>40</v>
      </c>
      <c r="S1157" s="8" t="s">
        <v>40</v>
      </c>
      <c r="T1157" s="8" t="s">
        <v>40</v>
      </c>
      <c r="U1157" s="67">
        <v>0</v>
      </c>
      <c r="V1157" s="4">
        <v>0</v>
      </c>
      <c r="W1157" s="4">
        <v>3435</v>
      </c>
      <c r="X1157" s="67">
        <v>0</v>
      </c>
      <c r="Y1157" s="67">
        <v>0.16800000000000001</v>
      </c>
      <c r="Z1157" s="4">
        <v>1</v>
      </c>
      <c r="AA1157" s="4">
        <v>2603</v>
      </c>
      <c r="AB1157" s="67">
        <v>0</v>
      </c>
      <c r="AC1157" s="4">
        <v>4.5092699999999999</v>
      </c>
      <c r="AD1157" s="4">
        <v>24.3</v>
      </c>
    </row>
    <row r="1158" spans="1:30" x14ac:dyDescent="0.2">
      <c r="A1158" s="8" t="s">
        <v>782</v>
      </c>
      <c r="B1158" s="8">
        <v>7</v>
      </c>
      <c r="C1158" s="8">
        <v>74163642</v>
      </c>
      <c r="D1158" s="8">
        <v>74163642</v>
      </c>
      <c r="E1158" s="8" t="s">
        <v>121</v>
      </c>
      <c r="F1158" s="8" t="s">
        <v>3101</v>
      </c>
      <c r="G1158" s="8" t="s">
        <v>3102</v>
      </c>
      <c r="H1158" s="8" t="s">
        <v>98</v>
      </c>
      <c r="I1158" s="66" t="s">
        <v>9942</v>
      </c>
      <c r="J1158" s="66" t="s">
        <v>40</v>
      </c>
      <c r="K1158" s="66" t="s">
        <v>9947</v>
      </c>
      <c r="L1158" s="66" t="s">
        <v>6055</v>
      </c>
      <c r="M1158" s="66" t="s">
        <v>4638</v>
      </c>
      <c r="N1158" s="66" t="s">
        <v>3165</v>
      </c>
      <c r="O1158" s="8" t="s">
        <v>3308</v>
      </c>
      <c r="P1158" s="8" t="s">
        <v>40</v>
      </c>
      <c r="Q1158" s="8">
        <v>1</v>
      </c>
      <c r="R1158" s="8" t="s">
        <v>40</v>
      </c>
      <c r="S1158" s="8" t="s">
        <v>40</v>
      </c>
      <c r="T1158" s="8" t="s">
        <v>40</v>
      </c>
      <c r="U1158" s="67">
        <v>0.191</v>
      </c>
      <c r="V1158" s="4">
        <v>1</v>
      </c>
      <c r="W1158" s="4">
        <v>3435</v>
      </c>
      <c r="X1158" s="67">
        <v>0</v>
      </c>
      <c r="Y1158" s="67">
        <v>0.15</v>
      </c>
      <c r="Z1158" s="4">
        <v>1</v>
      </c>
      <c r="AA1158" s="4">
        <v>2603</v>
      </c>
      <c r="AB1158" s="67">
        <v>0</v>
      </c>
      <c r="AC1158" s="4">
        <v>0.52030100000000001</v>
      </c>
      <c r="AD1158" s="4">
        <v>7.5839999999999996</v>
      </c>
    </row>
    <row r="1159" spans="1:30" x14ac:dyDescent="0.2">
      <c r="A1159" s="8" t="s">
        <v>782</v>
      </c>
      <c r="B1159" s="8">
        <v>7</v>
      </c>
      <c r="C1159" s="8">
        <v>74163645</v>
      </c>
      <c r="D1159" s="8">
        <v>74163645</v>
      </c>
      <c r="E1159" s="8" t="s">
        <v>130</v>
      </c>
      <c r="F1159" s="8" t="s">
        <v>3101</v>
      </c>
      <c r="G1159" s="8" t="s">
        <v>3102</v>
      </c>
      <c r="H1159" s="8" t="s">
        <v>98</v>
      </c>
      <c r="I1159" s="66" t="s">
        <v>9942</v>
      </c>
      <c r="J1159" s="66" t="s">
        <v>40</v>
      </c>
      <c r="K1159" s="66" t="s">
        <v>7885</v>
      </c>
      <c r="L1159" s="66" t="s">
        <v>8204</v>
      </c>
      <c r="M1159" s="66" t="s">
        <v>4128</v>
      </c>
      <c r="N1159" s="66" t="s">
        <v>3188</v>
      </c>
      <c r="O1159" s="8" t="s">
        <v>3497</v>
      </c>
      <c r="P1159" s="8" t="s">
        <v>40</v>
      </c>
      <c r="Q1159" s="8">
        <v>1</v>
      </c>
      <c r="R1159" s="8" t="s">
        <v>40</v>
      </c>
      <c r="S1159" s="8" t="s">
        <v>40</v>
      </c>
      <c r="T1159" s="8" t="s">
        <v>40</v>
      </c>
      <c r="U1159" s="67">
        <v>0.16900000000000001</v>
      </c>
      <c r="V1159" s="4">
        <v>9</v>
      </c>
      <c r="W1159" s="4">
        <v>3435</v>
      </c>
      <c r="X1159" s="67">
        <v>3.0000000000000001E-3</v>
      </c>
      <c r="Y1159" s="67">
        <v>0.16900000000000001</v>
      </c>
      <c r="Z1159" s="4">
        <v>10</v>
      </c>
      <c r="AA1159" s="4">
        <v>2603</v>
      </c>
      <c r="AB1159" s="67">
        <v>4.0000000000000001E-3</v>
      </c>
      <c r="AC1159" s="4">
        <v>1.187012</v>
      </c>
      <c r="AD1159" s="4">
        <v>11.68</v>
      </c>
    </row>
    <row r="1160" spans="1:30" x14ac:dyDescent="0.2">
      <c r="A1160" s="8" t="s">
        <v>782</v>
      </c>
      <c r="B1160" s="8">
        <v>7</v>
      </c>
      <c r="C1160" s="8">
        <v>74163646</v>
      </c>
      <c r="D1160" s="8">
        <v>74163646</v>
      </c>
      <c r="E1160" s="8" t="s">
        <v>121</v>
      </c>
      <c r="F1160" s="8" t="s">
        <v>3108</v>
      </c>
      <c r="G1160" s="8" t="s">
        <v>3109</v>
      </c>
      <c r="H1160" s="8" t="s">
        <v>98</v>
      </c>
      <c r="I1160" s="66" t="s">
        <v>9942</v>
      </c>
      <c r="J1160" s="66" t="s">
        <v>40</v>
      </c>
      <c r="K1160" s="66" t="s">
        <v>5462</v>
      </c>
      <c r="L1160" s="66" t="s">
        <v>9948</v>
      </c>
      <c r="M1160" s="66" t="s">
        <v>5005</v>
      </c>
      <c r="N1160" s="66" t="s">
        <v>3147</v>
      </c>
      <c r="O1160" s="8" t="s">
        <v>4876</v>
      </c>
      <c r="P1160" s="8" t="s">
        <v>40</v>
      </c>
      <c r="Q1160" s="8">
        <v>1</v>
      </c>
      <c r="R1160" s="8" t="s">
        <v>40</v>
      </c>
      <c r="S1160" s="8" t="s">
        <v>40</v>
      </c>
      <c r="T1160" s="8" t="s">
        <v>40</v>
      </c>
      <c r="U1160" s="67">
        <v>0.161</v>
      </c>
      <c r="V1160" s="4">
        <v>9</v>
      </c>
      <c r="W1160" s="4">
        <v>3435</v>
      </c>
      <c r="X1160" s="67">
        <v>3.0000000000000001E-3</v>
      </c>
      <c r="Y1160" s="67">
        <v>0.16600000000000001</v>
      </c>
      <c r="Z1160" s="4">
        <v>8</v>
      </c>
      <c r="AA1160" s="4">
        <v>2603</v>
      </c>
      <c r="AB1160" s="67">
        <v>3.0000000000000001E-3</v>
      </c>
      <c r="AC1160" s="4">
        <v>4.2007459999999996</v>
      </c>
      <c r="AD1160" s="4">
        <v>23.9</v>
      </c>
    </row>
    <row r="1161" spans="1:30" x14ac:dyDescent="0.2">
      <c r="A1161" s="8" t="s">
        <v>782</v>
      </c>
      <c r="B1161" s="8">
        <v>7</v>
      </c>
      <c r="C1161" s="8">
        <v>74163647</v>
      </c>
      <c r="D1161" s="8">
        <v>74163647</v>
      </c>
      <c r="E1161" s="8" t="s">
        <v>130</v>
      </c>
      <c r="F1161" s="8" t="s">
        <v>3108</v>
      </c>
      <c r="G1161" s="8" t="s">
        <v>3109</v>
      </c>
      <c r="H1161" s="8" t="s">
        <v>98</v>
      </c>
      <c r="I1161" s="66" t="s">
        <v>9942</v>
      </c>
      <c r="J1161" s="66" t="s">
        <v>40</v>
      </c>
      <c r="K1161" s="66" t="s">
        <v>9627</v>
      </c>
      <c r="L1161" s="66" t="s">
        <v>9266</v>
      </c>
      <c r="M1161" s="66" t="s">
        <v>5005</v>
      </c>
      <c r="N1161" s="66" t="s">
        <v>3128</v>
      </c>
      <c r="O1161" s="8" t="s">
        <v>3129</v>
      </c>
      <c r="P1161" s="8" t="s">
        <v>40</v>
      </c>
      <c r="Q1161" s="8">
        <v>1</v>
      </c>
      <c r="R1161" s="8" t="s">
        <v>40</v>
      </c>
      <c r="S1161" s="8" t="s">
        <v>40</v>
      </c>
      <c r="T1161" s="8" t="s">
        <v>40</v>
      </c>
      <c r="U1161" s="67">
        <v>0.16900000000000001</v>
      </c>
      <c r="V1161" s="4">
        <v>2</v>
      </c>
      <c r="W1161" s="4">
        <v>3435</v>
      </c>
      <c r="X1161" s="67">
        <v>1E-3</v>
      </c>
      <c r="Y1161" s="67">
        <v>0.17100000000000001</v>
      </c>
      <c r="Z1161" s="4">
        <v>2</v>
      </c>
      <c r="AA1161" s="4">
        <v>2603</v>
      </c>
      <c r="AB1161" s="67">
        <v>1E-3</v>
      </c>
      <c r="AC1161" s="4">
        <v>4.7265350000000002</v>
      </c>
      <c r="AD1161" s="4">
        <v>24.6</v>
      </c>
    </row>
    <row r="1162" spans="1:30" x14ac:dyDescent="0.2">
      <c r="A1162" s="8" t="s">
        <v>782</v>
      </c>
      <c r="B1162" s="8">
        <v>7</v>
      </c>
      <c r="C1162" s="8">
        <v>74163648</v>
      </c>
      <c r="D1162" s="8">
        <v>74163648</v>
      </c>
      <c r="E1162" s="8" t="s">
        <v>121</v>
      </c>
      <c r="F1162" s="8" t="s">
        <v>3101</v>
      </c>
      <c r="G1162" s="8" t="s">
        <v>3102</v>
      </c>
      <c r="H1162" s="8" t="s">
        <v>98</v>
      </c>
      <c r="I1162" s="66" t="s">
        <v>9942</v>
      </c>
      <c r="J1162" s="66" t="s">
        <v>40</v>
      </c>
      <c r="K1162" s="66" t="s">
        <v>9949</v>
      </c>
      <c r="L1162" s="66" t="s">
        <v>9950</v>
      </c>
      <c r="M1162" s="66" t="s">
        <v>5005</v>
      </c>
      <c r="N1162" s="66" t="s">
        <v>121</v>
      </c>
      <c r="O1162" s="8" t="s">
        <v>3104</v>
      </c>
      <c r="P1162" s="8" t="s">
        <v>40</v>
      </c>
      <c r="Q1162" s="8">
        <v>1</v>
      </c>
      <c r="R1162" s="8" t="s">
        <v>40</v>
      </c>
      <c r="S1162" s="8" t="s">
        <v>40</v>
      </c>
      <c r="T1162" s="8" t="s">
        <v>40</v>
      </c>
      <c r="U1162" s="67">
        <v>0.18099999999999999</v>
      </c>
      <c r="V1162" s="4">
        <v>1</v>
      </c>
      <c r="W1162" s="4">
        <v>3435</v>
      </c>
      <c r="X1162" s="67">
        <v>0</v>
      </c>
      <c r="Y1162" s="67">
        <v>0</v>
      </c>
      <c r="Z1162" s="4">
        <v>0</v>
      </c>
      <c r="AA1162" s="4">
        <v>2603</v>
      </c>
      <c r="AB1162" s="67">
        <v>0</v>
      </c>
      <c r="AC1162" s="4">
        <v>0.44373000000000001</v>
      </c>
      <c r="AD1162" s="4">
        <v>6.9850000000000003</v>
      </c>
    </row>
    <row r="1163" spans="1:30" x14ac:dyDescent="0.2">
      <c r="A1163" s="8" t="s">
        <v>782</v>
      </c>
      <c r="B1163" s="8">
        <v>7</v>
      </c>
      <c r="C1163" s="8">
        <v>74163648</v>
      </c>
      <c r="D1163" s="8">
        <v>74163648</v>
      </c>
      <c r="E1163" s="8" t="s">
        <v>123</v>
      </c>
      <c r="F1163" s="8" t="s">
        <v>3101</v>
      </c>
      <c r="G1163" s="8" t="s">
        <v>3102</v>
      </c>
      <c r="H1163" s="8" t="s">
        <v>98</v>
      </c>
      <c r="I1163" s="66" t="s">
        <v>9942</v>
      </c>
      <c r="J1163" s="66" t="s">
        <v>40</v>
      </c>
      <c r="K1163" s="66" t="s">
        <v>9949</v>
      </c>
      <c r="L1163" s="66" t="s">
        <v>9950</v>
      </c>
      <c r="M1163" s="66" t="s">
        <v>5005</v>
      </c>
      <c r="N1163" s="66" t="s">
        <v>121</v>
      </c>
      <c r="O1163" s="8" t="s">
        <v>4270</v>
      </c>
      <c r="P1163" s="8" t="s">
        <v>40</v>
      </c>
      <c r="Q1163" s="8">
        <v>1</v>
      </c>
      <c r="R1163" s="8" t="s">
        <v>40</v>
      </c>
      <c r="S1163" s="8" t="s">
        <v>40</v>
      </c>
      <c r="T1163" s="8" t="s">
        <v>40</v>
      </c>
      <c r="U1163" s="67">
        <v>0.19500000000000001</v>
      </c>
      <c r="V1163" s="4">
        <v>1</v>
      </c>
      <c r="W1163" s="4">
        <v>3435</v>
      </c>
      <c r="X1163" s="67">
        <v>0</v>
      </c>
      <c r="Y1163" s="67">
        <v>0</v>
      </c>
      <c r="Z1163" s="4">
        <v>0</v>
      </c>
      <c r="AA1163" s="4">
        <v>2603</v>
      </c>
      <c r="AB1163" s="67">
        <v>0</v>
      </c>
      <c r="AC1163" s="4">
        <v>0.12650900000000001</v>
      </c>
      <c r="AD1163" s="4">
        <v>3.8929999999999998</v>
      </c>
    </row>
    <row r="1164" spans="1:30" x14ac:dyDescent="0.2">
      <c r="A1164" s="8" t="s">
        <v>782</v>
      </c>
      <c r="B1164" s="8">
        <v>7</v>
      </c>
      <c r="C1164" s="8">
        <v>74163665</v>
      </c>
      <c r="D1164" s="8">
        <v>74163665</v>
      </c>
      <c r="E1164" s="8" t="s">
        <v>130</v>
      </c>
      <c r="F1164" s="8" t="s">
        <v>3108</v>
      </c>
      <c r="G1164" s="8" t="s">
        <v>3109</v>
      </c>
      <c r="H1164" s="8" t="s">
        <v>98</v>
      </c>
      <c r="I1164" s="66" t="s">
        <v>9942</v>
      </c>
      <c r="J1164" s="66" t="s">
        <v>40</v>
      </c>
      <c r="K1164" s="66" t="s">
        <v>9951</v>
      </c>
      <c r="L1164" s="66" t="s">
        <v>9952</v>
      </c>
      <c r="M1164" s="66" t="s">
        <v>4141</v>
      </c>
      <c r="N1164" s="66" t="s">
        <v>3309</v>
      </c>
      <c r="O1164" s="8" t="s">
        <v>3310</v>
      </c>
      <c r="P1164" s="8" t="s">
        <v>40</v>
      </c>
      <c r="Q1164" s="8">
        <v>1</v>
      </c>
      <c r="R1164" s="8" t="s">
        <v>40</v>
      </c>
      <c r="S1164" s="8" t="s">
        <v>40</v>
      </c>
      <c r="T1164" s="8" t="s">
        <v>40</v>
      </c>
      <c r="U1164" s="67">
        <v>0</v>
      </c>
      <c r="V1164" s="4">
        <v>0</v>
      </c>
      <c r="W1164" s="4">
        <v>3435</v>
      </c>
      <c r="X1164" s="67">
        <v>0</v>
      </c>
      <c r="Y1164" s="67">
        <v>0.16300000000000001</v>
      </c>
      <c r="Z1164" s="4">
        <v>1</v>
      </c>
      <c r="AA1164" s="4">
        <v>2603</v>
      </c>
      <c r="AB1164" s="67">
        <v>0</v>
      </c>
      <c r="AC1164" s="4">
        <v>6.3753039999999999</v>
      </c>
      <c r="AD1164" s="4">
        <v>29.5</v>
      </c>
    </row>
    <row r="1165" spans="1:30" x14ac:dyDescent="0.2">
      <c r="A1165" s="8" t="s">
        <v>782</v>
      </c>
      <c r="B1165" s="8">
        <v>7</v>
      </c>
      <c r="C1165" s="8">
        <v>74163666</v>
      </c>
      <c r="D1165" s="8">
        <v>74163666</v>
      </c>
      <c r="E1165" s="8" t="s">
        <v>121</v>
      </c>
      <c r="F1165" s="8" t="s">
        <v>3101</v>
      </c>
      <c r="G1165" s="8" t="s">
        <v>3102</v>
      </c>
      <c r="H1165" s="8" t="s">
        <v>98</v>
      </c>
      <c r="I1165" s="66" t="s">
        <v>9942</v>
      </c>
      <c r="J1165" s="66" t="s">
        <v>40</v>
      </c>
      <c r="K1165" s="66" t="s">
        <v>9625</v>
      </c>
      <c r="L1165" s="66" t="s">
        <v>3139</v>
      </c>
      <c r="M1165" s="66" t="s">
        <v>4141</v>
      </c>
      <c r="N1165" s="66" t="s">
        <v>3165</v>
      </c>
      <c r="O1165" s="8" t="s">
        <v>3308</v>
      </c>
      <c r="P1165" s="8" t="s">
        <v>40</v>
      </c>
      <c r="Q1165" s="8">
        <v>1</v>
      </c>
      <c r="R1165" s="8" t="s">
        <v>40</v>
      </c>
      <c r="S1165" s="8" t="s">
        <v>40</v>
      </c>
      <c r="T1165" s="8" t="s">
        <v>40</v>
      </c>
      <c r="U1165" s="67">
        <v>0.16200000000000001</v>
      </c>
      <c r="V1165" s="4">
        <v>1</v>
      </c>
      <c r="W1165" s="4">
        <v>3435</v>
      </c>
      <c r="X1165" s="67">
        <v>0</v>
      </c>
      <c r="Y1165" s="67">
        <v>0</v>
      </c>
      <c r="Z1165" s="4">
        <v>0</v>
      </c>
      <c r="AA1165" s="4">
        <v>2603</v>
      </c>
      <c r="AB1165" s="67">
        <v>0</v>
      </c>
      <c r="AC1165" s="4">
        <v>0.60321400000000003</v>
      </c>
      <c r="AD1165" s="4">
        <v>8.1780000000000008</v>
      </c>
    </row>
    <row r="1166" spans="1:30" x14ac:dyDescent="0.2">
      <c r="A1166" s="8" t="s">
        <v>782</v>
      </c>
      <c r="B1166" s="8">
        <v>7</v>
      </c>
      <c r="C1166" s="8">
        <v>74163677</v>
      </c>
      <c r="D1166" s="8">
        <v>74163677</v>
      </c>
      <c r="E1166" s="8" t="s">
        <v>127</v>
      </c>
      <c r="F1166" s="8" t="s">
        <v>3108</v>
      </c>
      <c r="G1166" s="8" t="s">
        <v>3109</v>
      </c>
      <c r="H1166" s="8" t="s">
        <v>98</v>
      </c>
      <c r="I1166" s="66" t="s">
        <v>9942</v>
      </c>
      <c r="J1166" s="66" t="s">
        <v>40</v>
      </c>
      <c r="K1166" s="66" t="s">
        <v>9953</v>
      </c>
      <c r="L1166" s="66" t="s">
        <v>9664</v>
      </c>
      <c r="M1166" s="66" t="s">
        <v>9954</v>
      </c>
      <c r="N1166" s="66" t="s">
        <v>3999</v>
      </c>
      <c r="O1166" s="8" t="s">
        <v>4344</v>
      </c>
      <c r="P1166" s="8" t="s">
        <v>40</v>
      </c>
      <c r="Q1166" s="8">
        <v>1</v>
      </c>
      <c r="R1166" s="8" t="s">
        <v>40</v>
      </c>
      <c r="S1166" s="8" t="s">
        <v>40</v>
      </c>
      <c r="T1166" s="8" t="s">
        <v>40</v>
      </c>
      <c r="U1166" s="67">
        <v>0.14799999999999999</v>
      </c>
      <c r="V1166" s="4">
        <v>1</v>
      </c>
      <c r="W1166" s="4">
        <v>3435</v>
      </c>
      <c r="X1166" s="67">
        <v>0</v>
      </c>
      <c r="Y1166" s="67">
        <v>0</v>
      </c>
      <c r="Z1166" s="4">
        <v>0</v>
      </c>
      <c r="AA1166" s="4">
        <v>2603</v>
      </c>
      <c r="AB1166" s="67">
        <v>0</v>
      </c>
      <c r="AC1166" s="4">
        <v>3.5985800000000001</v>
      </c>
      <c r="AD1166" s="4">
        <v>23.2</v>
      </c>
    </row>
    <row r="1167" spans="1:30" x14ac:dyDescent="0.2">
      <c r="A1167" s="8" t="s">
        <v>782</v>
      </c>
      <c r="B1167" s="8">
        <v>7</v>
      </c>
      <c r="C1167" s="8">
        <v>74163705</v>
      </c>
      <c r="D1167" s="8">
        <v>74163705</v>
      </c>
      <c r="E1167" s="8" t="s">
        <v>127</v>
      </c>
      <c r="F1167" s="8" t="s">
        <v>3101</v>
      </c>
      <c r="G1167" s="8" t="s">
        <v>3102</v>
      </c>
      <c r="H1167" s="8" t="s">
        <v>98</v>
      </c>
      <c r="I1167" s="66" t="s">
        <v>9942</v>
      </c>
      <c r="J1167" s="66" t="s">
        <v>40</v>
      </c>
      <c r="K1167" s="66" t="s">
        <v>9291</v>
      </c>
      <c r="L1167" s="66" t="s">
        <v>9638</v>
      </c>
      <c r="M1167" s="66" t="s">
        <v>4145</v>
      </c>
      <c r="N1167" s="66" t="s">
        <v>3165</v>
      </c>
      <c r="O1167" s="8" t="s">
        <v>3955</v>
      </c>
      <c r="P1167" s="8" t="s">
        <v>40</v>
      </c>
      <c r="Q1167" s="8">
        <v>1</v>
      </c>
      <c r="R1167" s="8" t="s">
        <v>40</v>
      </c>
      <c r="S1167" s="8" t="s">
        <v>40</v>
      </c>
      <c r="T1167" s="8" t="s">
        <v>40</v>
      </c>
      <c r="U1167" s="67">
        <v>0.16400000000000001</v>
      </c>
      <c r="V1167" s="4">
        <v>84</v>
      </c>
      <c r="W1167" s="4">
        <v>3435</v>
      </c>
      <c r="X1167" s="67">
        <v>2.4E-2</v>
      </c>
      <c r="Y1167" s="67">
        <v>0.17199999999999999</v>
      </c>
      <c r="Z1167" s="4">
        <v>79</v>
      </c>
      <c r="AA1167" s="4">
        <v>2603</v>
      </c>
      <c r="AB1167" s="67">
        <v>0.03</v>
      </c>
      <c r="AC1167" s="4">
        <v>-0.32978299999999999</v>
      </c>
      <c r="AD1167" s="4">
        <v>0.56799999999999995</v>
      </c>
    </row>
    <row r="1168" spans="1:30" x14ac:dyDescent="0.2">
      <c r="A1168" s="8" t="s">
        <v>782</v>
      </c>
      <c r="B1168" s="8">
        <v>7</v>
      </c>
      <c r="C1168" s="8">
        <v>74163709</v>
      </c>
      <c r="D1168" s="8">
        <v>74163709</v>
      </c>
      <c r="E1168" s="8" t="s">
        <v>130</v>
      </c>
      <c r="F1168" s="8" t="s">
        <v>81</v>
      </c>
      <c r="G1168" s="8" t="s">
        <v>3469</v>
      </c>
      <c r="H1168" s="8" t="s">
        <v>98</v>
      </c>
      <c r="I1168" s="66" t="s">
        <v>9942</v>
      </c>
      <c r="J1168" s="66" t="s">
        <v>40</v>
      </c>
      <c r="K1168" s="66" t="s">
        <v>7831</v>
      </c>
      <c r="L1168" s="66" t="s">
        <v>9955</v>
      </c>
      <c r="M1168" s="66" t="s">
        <v>4152</v>
      </c>
      <c r="N1168" s="66" t="s">
        <v>124</v>
      </c>
      <c r="O1168" s="8" t="s">
        <v>125</v>
      </c>
      <c r="P1168" s="8" t="s">
        <v>40</v>
      </c>
      <c r="Q1168" s="8">
        <v>1</v>
      </c>
      <c r="R1168" s="8" t="s">
        <v>40</v>
      </c>
      <c r="S1168" s="8" t="s">
        <v>40</v>
      </c>
      <c r="T1168" s="8" t="s">
        <v>40</v>
      </c>
      <c r="U1168" s="67">
        <v>0.161</v>
      </c>
      <c r="V1168" s="4">
        <v>1</v>
      </c>
      <c r="W1168" s="4">
        <v>3438</v>
      </c>
      <c r="X1168" s="67">
        <v>0</v>
      </c>
      <c r="Y1168" s="67">
        <v>0.17899999999999999</v>
      </c>
      <c r="Z1168" s="4">
        <v>1</v>
      </c>
      <c r="AA1168" s="4">
        <v>2606</v>
      </c>
      <c r="AB1168" s="67">
        <v>0</v>
      </c>
      <c r="AC1168" s="4">
        <v>10.890952</v>
      </c>
      <c r="AD1168" s="4">
        <v>37</v>
      </c>
    </row>
    <row r="1169" spans="1:30" x14ac:dyDescent="0.2">
      <c r="A1169" s="8" t="s">
        <v>782</v>
      </c>
      <c r="B1169" s="8">
        <v>7</v>
      </c>
      <c r="C1169" s="8">
        <v>74163710</v>
      </c>
      <c r="D1169" s="8">
        <v>74163710</v>
      </c>
      <c r="E1169" s="8" t="s">
        <v>121</v>
      </c>
      <c r="F1169" s="8" t="s">
        <v>3108</v>
      </c>
      <c r="G1169" s="8" t="s">
        <v>3109</v>
      </c>
      <c r="H1169" s="8" t="s">
        <v>98</v>
      </c>
      <c r="I1169" s="66" t="s">
        <v>9942</v>
      </c>
      <c r="J1169" s="66" t="s">
        <v>40</v>
      </c>
      <c r="K1169" s="66" t="s">
        <v>9956</v>
      </c>
      <c r="L1169" s="66" t="s">
        <v>8990</v>
      </c>
      <c r="M1169" s="66" t="s">
        <v>4152</v>
      </c>
      <c r="N1169" s="66" t="s">
        <v>3112</v>
      </c>
      <c r="O1169" s="8" t="s">
        <v>3113</v>
      </c>
      <c r="P1169" s="8" t="s">
        <v>40</v>
      </c>
      <c r="Q1169" s="8">
        <v>1</v>
      </c>
      <c r="R1169" s="8" t="s">
        <v>40</v>
      </c>
      <c r="S1169" s="8" t="s">
        <v>40</v>
      </c>
      <c r="T1169" s="8" t="s">
        <v>40</v>
      </c>
      <c r="U1169" s="67">
        <v>0.192</v>
      </c>
      <c r="V1169" s="4">
        <v>1</v>
      </c>
      <c r="W1169" s="4">
        <v>3435</v>
      </c>
      <c r="X1169" s="67">
        <v>0</v>
      </c>
      <c r="Y1169" s="67">
        <v>0</v>
      </c>
      <c r="Z1169" s="4">
        <v>0</v>
      </c>
      <c r="AA1169" s="4">
        <v>2604</v>
      </c>
      <c r="AB1169" s="67">
        <v>0</v>
      </c>
      <c r="AC1169" s="4">
        <v>5.0057029999999996</v>
      </c>
      <c r="AD1169" s="4">
        <v>25.1</v>
      </c>
    </row>
    <row r="1170" spans="1:30" x14ac:dyDescent="0.2">
      <c r="A1170" s="8" t="s">
        <v>782</v>
      </c>
      <c r="B1170" s="8">
        <v>7</v>
      </c>
      <c r="C1170" s="8">
        <v>74163715</v>
      </c>
      <c r="D1170" s="8">
        <v>74163715</v>
      </c>
      <c r="E1170" s="8" t="s">
        <v>121</v>
      </c>
      <c r="F1170" s="8" t="s">
        <v>3108</v>
      </c>
      <c r="G1170" s="8" t="s">
        <v>3109</v>
      </c>
      <c r="H1170" s="8" t="s">
        <v>98</v>
      </c>
      <c r="I1170" s="66" t="s">
        <v>9942</v>
      </c>
      <c r="J1170" s="66" t="s">
        <v>40</v>
      </c>
      <c r="K1170" s="66" t="s">
        <v>9957</v>
      </c>
      <c r="L1170" s="66" t="s">
        <v>9958</v>
      </c>
      <c r="M1170" s="66" t="s">
        <v>5177</v>
      </c>
      <c r="N1170" s="66" t="s">
        <v>3350</v>
      </c>
      <c r="O1170" s="8" t="s">
        <v>3394</v>
      </c>
      <c r="P1170" s="8" t="s">
        <v>40</v>
      </c>
      <c r="Q1170" s="8">
        <v>1</v>
      </c>
      <c r="R1170" s="8" t="s">
        <v>40</v>
      </c>
      <c r="S1170" s="8" t="s">
        <v>40</v>
      </c>
      <c r="T1170" s="8" t="s">
        <v>40</v>
      </c>
      <c r="U1170" s="67">
        <v>0.14899999999999999</v>
      </c>
      <c r="V1170" s="4">
        <v>1</v>
      </c>
      <c r="W1170" s="4">
        <v>3435</v>
      </c>
      <c r="X1170" s="67">
        <v>0</v>
      </c>
      <c r="Y1170" s="67">
        <v>0</v>
      </c>
      <c r="Z1170" s="4">
        <v>0</v>
      </c>
      <c r="AA1170" s="4">
        <v>2604</v>
      </c>
      <c r="AB1170" s="67">
        <v>0</v>
      </c>
      <c r="AC1170" s="4">
        <v>4.6518569999999997</v>
      </c>
      <c r="AD1170" s="4">
        <v>24.5</v>
      </c>
    </row>
    <row r="1171" spans="1:30" x14ac:dyDescent="0.2">
      <c r="A1171" s="8" t="s">
        <v>782</v>
      </c>
      <c r="B1171" s="8">
        <v>7</v>
      </c>
      <c r="C1171" s="8">
        <v>74163720</v>
      </c>
      <c r="D1171" s="8">
        <v>74163720</v>
      </c>
      <c r="E1171" s="8" t="s">
        <v>121</v>
      </c>
      <c r="F1171" s="8" t="s">
        <v>3101</v>
      </c>
      <c r="G1171" s="8" t="s">
        <v>3102</v>
      </c>
      <c r="H1171" s="8" t="s">
        <v>98</v>
      </c>
      <c r="I1171" s="66" t="s">
        <v>9942</v>
      </c>
      <c r="J1171" s="66" t="s">
        <v>40</v>
      </c>
      <c r="K1171" s="66" t="s">
        <v>9959</v>
      </c>
      <c r="L1171" s="66" t="s">
        <v>404</v>
      </c>
      <c r="M1171" s="66" t="s">
        <v>9960</v>
      </c>
      <c r="N1171" s="66" t="s">
        <v>3107</v>
      </c>
      <c r="O1171" s="8" t="s">
        <v>3989</v>
      </c>
      <c r="P1171" s="8" t="s">
        <v>40</v>
      </c>
      <c r="Q1171" s="8">
        <v>1</v>
      </c>
      <c r="R1171" s="8" t="s">
        <v>40</v>
      </c>
      <c r="S1171" s="8" t="s">
        <v>40</v>
      </c>
      <c r="T1171" s="8" t="s">
        <v>40</v>
      </c>
      <c r="U1171" s="67">
        <v>0.16900000000000001</v>
      </c>
      <c r="V1171" s="4">
        <v>6</v>
      </c>
      <c r="W1171" s="4">
        <v>3435</v>
      </c>
      <c r="X1171" s="67">
        <v>2E-3</v>
      </c>
      <c r="Y1171" s="67">
        <v>0.183</v>
      </c>
      <c r="Z1171" s="4">
        <v>2</v>
      </c>
      <c r="AA1171" s="4">
        <v>2604</v>
      </c>
      <c r="AB1171" s="67">
        <v>1E-3</v>
      </c>
      <c r="AC1171" s="4">
        <v>0.84904500000000005</v>
      </c>
      <c r="AD1171" s="4">
        <v>9.7629999999999999</v>
      </c>
    </row>
    <row r="1172" spans="1:30" x14ac:dyDescent="0.2">
      <c r="A1172" s="8" t="s">
        <v>782</v>
      </c>
      <c r="B1172" s="8">
        <v>7</v>
      </c>
      <c r="C1172" s="8">
        <v>74163734</v>
      </c>
      <c r="D1172" s="8">
        <v>74163734</v>
      </c>
      <c r="E1172" s="8" t="s">
        <v>130</v>
      </c>
      <c r="F1172" s="8" t="s">
        <v>3108</v>
      </c>
      <c r="G1172" s="8" t="s">
        <v>3109</v>
      </c>
      <c r="H1172" s="8" t="s">
        <v>98</v>
      </c>
      <c r="I1172" s="66" t="s">
        <v>9942</v>
      </c>
      <c r="J1172" s="66" t="s">
        <v>40</v>
      </c>
      <c r="K1172" s="66" t="s">
        <v>9609</v>
      </c>
      <c r="L1172" s="66" t="s">
        <v>9961</v>
      </c>
      <c r="M1172" s="66" t="s">
        <v>4818</v>
      </c>
      <c r="N1172" s="66" t="s">
        <v>3309</v>
      </c>
      <c r="O1172" s="8" t="s">
        <v>3310</v>
      </c>
      <c r="P1172" s="8" t="s">
        <v>40</v>
      </c>
      <c r="Q1172" s="8">
        <v>1</v>
      </c>
      <c r="R1172" s="8" t="s">
        <v>40</v>
      </c>
      <c r="S1172" s="8" t="s">
        <v>40</v>
      </c>
      <c r="T1172" s="8" t="s">
        <v>40</v>
      </c>
      <c r="U1172" s="67">
        <v>0.185</v>
      </c>
      <c r="V1172" s="4">
        <v>16</v>
      </c>
      <c r="W1172" s="4">
        <v>3435</v>
      </c>
      <c r="X1172" s="67">
        <v>5.0000000000000001E-3</v>
      </c>
      <c r="Y1172" s="67">
        <v>0.17799999999999999</v>
      </c>
      <c r="Z1172" s="4">
        <v>11</v>
      </c>
      <c r="AA1172" s="4">
        <v>2604</v>
      </c>
      <c r="AB1172" s="67">
        <v>4.0000000000000001E-3</v>
      </c>
      <c r="AC1172" s="4">
        <v>5.7214720000000003</v>
      </c>
      <c r="AD1172" s="4">
        <v>26.9</v>
      </c>
    </row>
    <row r="1173" spans="1:30" x14ac:dyDescent="0.2">
      <c r="A1173" s="8" t="s">
        <v>782</v>
      </c>
      <c r="B1173" s="8">
        <v>7</v>
      </c>
      <c r="C1173" s="8">
        <v>74163735</v>
      </c>
      <c r="D1173" s="8">
        <v>74163735</v>
      </c>
      <c r="E1173" s="8" t="s">
        <v>121</v>
      </c>
      <c r="F1173" s="8" t="s">
        <v>3101</v>
      </c>
      <c r="G1173" s="8" t="s">
        <v>3102</v>
      </c>
      <c r="H1173" s="8" t="s">
        <v>98</v>
      </c>
      <c r="I1173" s="66" t="s">
        <v>9942</v>
      </c>
      <c r="J1173" s="66" t="s">
        <v>40</v>
      </c>
      <c r="K1173" s="66" t="s">
        <v>9962</v>
      </c>
      <c r="L1173" s="66" t="s">
        <v>9963</v>
      </c>
      <c r="M1173" s="66" t="s">
        <v>4818</v>
      </c>
      <c r="N1173" s="66" t="s">
        <v>3165</v>
      </c>
      <c r="O1173" s="8" t="s">
        <v>3308</v>
      </c>
      <c r="P1173" s="8" t="s">
        <v>40</v>
      </c>
      <c r="Q1173" s="8">
        <v>1</v>
      </c>
      <c r="R1173" s="8" t="s">
        <v>40</v>
      </c>
      <c r="S1173" s="8" t="s">
        <v>40</v>
      </c>
      <c r="T1173" s="8" t="s">
        <v>40</v>
      </c>
      <c r="U1173" s="67">
        <v>0.14499999999999999</v>
      </c>
      <c r="V1173" s="4">
        <v>3</v>
      </c>
      <c r="W1173" s="4">
        <v>3435</v>
      </c>
      <c r="X1173" s="67">
        <v>1E-3</v>
      </c>
      <c r="Y1173" s="67">
        <v>0.17599999999999999</v>
      </c>
      <c r="Z1173" s="4">
        <v>3</v>
      </c>
      <c r="AA1173" s="4">
        <v>2604</v>
      </c>
      <c r="AB1173" s="67">
        <v>1E-3</v>
      </c>
      <c r="AC1173" s="4">
        <v>1.3556440000000001</v>
      </c>
      <c r="AD1173" s="4">
        <v>12.56</v>
      </c>
    </row>
    <row r="1174" spans="1:30" x14ac:dyDescent="0.2">
      <c r="A1174" s="8" t="s">
        <v>782</v>
      </c>
      <c r="B1174" s="8">
        <v>7</v>
      </c>
      <c r="C1174" s="8">
        <v>74163738</v>
      </c>
      <c r="D1174" s="8">
        <v>74163738</v>
      </c>
      <c r="E1174" s="8" t="s">
        <v>121</v>
      </c>
      <c r="F1174" s="8" t="s">
        <v>3101</v>
      </c>
      <c r="G1174" s="8" t="s">
        <v>3102</v>
      </c>
      <c r="H1174" s="8" t="s">
        <v>98</v>
      </c>
      <c r="I1174" s="66" t="s">
        <v>9942</v>
      </c>
      <c r="J1174" s="66" t="s">
        <v>40</v>
      </c>
      <c r="K1174" s="66" t="s">
        <v>5498</v>
      </c>
      <c r="L1174" s="66" t="s">
        <v>9964</v>
      </c>
      <c r="M1174" s="66" t="s">
        <v>505</v>
      </c>
      <c r="N1174" s="66" t="s">
        <v>3174</v>
      </c>
      <c r="O1174" s="8" t="s">
        <v>6030</v>
      </c>
      <c r="P1174" s="8" t="s">
        <v>40</v>
      </c>
      <c r="Q1174" s="8">
        <v>1</v>
      </c>
      <c r="R1174" s="8" t="s">
        <v>40</v>
      </c>
      <c r="S1174" s="8" t="s">
        <v>40</v>
      </c>
      <c r="T1174" s="8" t="s">
        <v>40</v>
      </c>
      <c r="U1174" s="67">
        <v>0.17399999999999999</v>
      </c>
      <c r="V1174" s="4">
        <v>1</v>
      </c>
      <c r="W1174" s="4">
        <v>3435</v>
      </c>
      <c r="X1174" s="67">
        <v>0</v>
      </c>
      <c r="Y1174" s="67">
        <v>0.188</v>
      </c>
      <c r="Z1174" s="4">
        <v>1</v>
      </c>
      <c r="AA1174" s="4">
        <v>2604</v>
      </c>
      <c r="AB1174" s="67">
        <v>0</v>
      </c>
      <c r="AC1174" s="4">
        <v>1.256877</v>
      </c>
      <c r="AD1174" s="4">
        <v>12.04</v>
      </c>
    </row>
    <row r="1175" spans="1:30" x14ac:dyDescent="0.2">
      <c r="A1175" s="8" t="s">
        <v>782</v>
      </c>
      <c r="B1175" s="8">
        <v>7</v>
      </c>
      <c r="C1175" s="8">
        <v>74163744</v>
      </c>
      <c r="D1175" s="8">
        <v>74163744</v>
      </c>
      <c r="E1175" s="8" t="s">
        <v>121</v>
      </c>
      <c r="F1175" s="8" t="s">
        <v>3101</v>
      </c>
      <c r="G1175" s="8" t="s">
        <v>3102</v>
      </c>
      <c r="H1175" s="8" t="s">
        <v>98</v>
      </c>
      <c r="I1175" s="66" t="s">
        <v>9942</v>
      </c>
      <c r="J1175" s="66" t="s">
        <v>40</v>
      </c>
      <c r="K1175" s="66" t="s">
        <v>9965</v>
      </c>
      <c r="L1175" s="66" t="s">
        <v>9628</v>
      </c>
      <c r="M1175" s="66" t="s">
        <v>5786</v>
      </c>
      <c r="N1175" s="66" t="s">
        <v>3207</v>
      </c>
      <c r="O1175" s="8" t="s">
        <v>3208</v>
      </c>
      <c r="P1175" s="8" t="s">
        <v>40</v>
      </c>
      <c r="Q1175" s="8">
        <v>1</v>
      </c>
      <c r="R1175" s="8" t="s">
        <v>40</v>
      </c>
      <c r="S1175" s="8" t="s">
        <v>40</v>
      </c>
      <c r="T1175" s="8" t="s">
        <v>40</v>
      </c>
      <c r="U1175" s="67">
        <v>0.158</v>
      </c>
      <c r="V1175" s="4">
        <v>2</v>
      </c>
      <c r="W1175" s="4">
        <v>3435</v>
      </c>
      <c r="X1175" s="67">
        <v>1E-3</v>
      </c>
      <c r="Y1175" s="67">
        <v>0.17</v>
      </c>
      <c r="Z1175" s="4">
        <v>3</v>
      </c>
      <c r="AA1175" s="4">
        <v>2604</v>
      </c>
      <c r="AB1175" s="67">
        <v>1E-3</v>
      </c>
      <c r="AC1175" s="4">
        <v>1.181683</v>
      </c>
      <c r="AD1175" s="4">
        <v>11.65</v>
      </c>
    </row>
    <row r="1176" spans="1:30" x14ac:dyDescent="0.2">
      <c r="A1176" s="8" t="s">
        <v>782</v>
      </c>
      <c r="B1176" s="8">
        <v>7</v>
      </c>
      <c r="C1176" s="8">
        <v>74163748</v>
      </c>
      <c r="D1176" s="8">
        <v>74163748</v>
      </c>
      <c r="E1176" s="8" t="s">
        <v>130</v>
      </c>
      <c r="F1176" s="8" t="s">
        <v>3108</v>
      </c>
      <c r="G1176" s="8" t="s">
        <v>3109</v>
      </c>
      <c r="H1176" s="8" t="s">
        <v>98</v>
      </c>
      <c r="I1176" s="66" t="s">
        <v>9942</v>
      </c>
      <c r="J1176" s="66" t="s">
        <v>40</v>
      </c>
      <c r="K1176" s="66" t="s">
        <v>9966</v>
      </c>
      <c r="L1176" s="66" t="s">
        <v>3117</v>
      </c>
      <c r="M1176" s="66" t="s">
        <v>4641</v>
      </c>
      <c r="N1176" s="66" t="s">
        <v>9725</v>
      </c>
      <c r="O1176" s="8" t="s">
        <v>9967</v>
      </c>
      <c r="P1176" s="8" t="s">
        <v>40</v>
      </c>
      <c r="Q1176" s="8">
        <v>1</v>
      </c>
      <c r="R1176" s="8" t="s">
        <v>40</v>
      </c>
      <c r="S1176" s="8" t="s">
        <v>40</v>
      </c>
      <c r="T1176" s="8" t="s">
        <v>40</v>
      </c>
      <c r="U1176" s="67">
        <v>0.17100000000000001</v>
      </c>
      <c r="V1176" s="4">
        <v>1</v>
      </c>
      <c r="W1176" s="4">
        <v>3435</v>
      </c>
      <c r="X1176" s="67">
        <v>0</v>
      </c>
      <c r="Y1176" s="67">
        <v>0</v>
      </c>
      <c r="Z1176" s="4">
        <v>0</v>
      </c>
      <c r="AA1176" s="4">
        <v>2604</v>
      </c>
      <c r="AB1176" s="67">
        <v>0</v>
      </c>
      <c r="AC1176" s="4">
        <v>4.4343370000000002</v>
      </c>
      <c r="AD1176" s="4">
        <v>24.2</v>
      </c>
    </row>
    <row r="1177" spans="1:30" x14ac:dyDescent="0.2">
      <c r="A1177" s="8" t="s">
        <v>782</v>
      </c>
      <c r="B1177" s="8">
        <v>7</v>
      </c>
      <c r="C1177" s="8">
        <v>74163749</v>
      </c>
      <c r="D1177" s="8">
        <v>74163749</v>
      </c>
      <c r="E1177" s="8" t="s">
        <v>123</v>
      </c>
      <c r="F1177" s="8" t="s">
        <v>3108</v>
      </c>
      <c r="G1177" s="8" t="s">
        <v>3109</v>
      </c>
      <c r="H1177" s="8" t="s">
        <v>98</v>
      </c>
      <c r="I1177" s="66" t="s">
        <v>9942</v>
      </c>
      <c r="J1177" s="66" t="s">
        <v>40</v>
      </c>
      <c r="K1177" s="66" t="s">
        <v>9968</v>
      </c>
      <c r="L1177" s="66" t="s">
        <v>8136</v>
      </c>
      <c r="M1177" s="66" t="s">
        <v>4641</v>
      </c>
      <c r="N1177" s="66" t="s">
        <v>3887</v>
      </c>
      <c r="O1177" s="8" t="s">
        <v>8356</v>
      </c>
      <c r="P1177" s="8" t="s">
        <v>40</v>
      </c>
      <c r="Q1177" s="8">
        <v>1</v>
      </c>
      <c r="R1177" s="8" t="s">
        <v>40</v>
      </c>
      <c r="S1177" s="8" t="s">
        <v>40</v>
      </c>
      <c r="T1177" s="8" t="s">
        <v>40</v>
      </c>
      <c r="U1177" s="67">
        <v>0.16700000000000001</v>
      </c>
      <c r="V1177" s="4">
        <v>80</v>
      </c>
      <c r="W1177" s="4">
        <v>3435</v>
      </c>
      <c r="X1177" s="67">
        <v>2.3E-2</v>
      </c>
      <c r="Y1177" s="67">
        <v>0.16400000000000001</v>
      </c>
      <c r="Z1177" s="4">
        <v>50</v>
      </c>
      <c r="AA1177" s="4">
        <v>2604</v>
      </c>
      <c r="AB1177" s="67">
        <v>1.9E-2</v>
      </c>
      <c r="AC1177" s="4">
        <v>5.6698849999999998</v>
      </c>
      <c r="AD1177" s="4">
        <v>26.7</v>
      </c>
    </row>
    <row r="1178" spans="1:30" x14ac:dyDescent="0.2">
      <c r="A1178" s="8" t="s">
        <v>782</v>
      </c>
      <c r="B1178" s="8">
        <v>7</v>
      </c>
      <c r="C1178" s="8">
        <v>74163774</v>
      </c>
      <c r="D1178" s="8">
        <v>74163774</v>
      </c>
      <c r="E1178" s="8" t="s">
        <v>121</v>
      </c>
      <c r="F1178" s="8" t="s">
        <v>3101</v>
      </c>
      <c r="G1178" s="8" t="s">
        <v>3102</v>
      </c>
      <c r="H1178" s="8" t="s">
        <v>98</v>
      </c>
      <c r="I1178" s="66" t="s">
        <v>9942</v>
      </c>
      <c r="J1178" s="66" t="s">
        <v>40</v>
      </c>
      <c r="K1178" s="66" t="s">
        <v>9969</v>
      </c>
      <c r="L1178" s="66" t="s">
        <v>9970</v>
      </c>
      <c r="M1178" s="66" t="s">
        <v>3805</v>
      </c>
      <c r="N1178" s="66" t="s">
        <v>3229</v>
      </c>
      <c r="O1178" s="8" t="s">
        <v>3763</v>
      </c>
      <c r="P1178" s="8" t="s">
        <v>40</v>
      </c>
      <c r="Q1178" s="8">
        <v>1</v>
      </c>
      <c r="R1178" s="8" t="s">
        <v>40</v>
      </c>
      <c r="S1178" s="8" t="s">
        <v>40</v>
      </c>
      <c r="T1178" s="8" t="s">
        <v>40</v>
      </c>
      <c r="U1178" s="67">
        <v>0.17799999999999999</v>
      </c>
      <c r="V1178" s="4">
        <v>579</v>
      </c>
      <c r="W1178" s="4">
        <v>3435</v>
      </c>
      <c r="X1178" s="67">
        <v>0.16900000000000001</v>
      </c>
      <c r="Y1178" s="67">
        <v>0.17899999999999999</v>
      </c>
      <c r="Z1178" s="4">
        <v>437</v>
      </c>
      <c r="AA1178" s="4">
        <v>2604</v>
      </c>
      <c r="AB1178" s="67">
        <v>0.16800000000000001</v>
      </c>
      <c r="AC1178" s="4">
        <v>1.1073029999999999</v>
      </c>
      <c r="AD1178" s="4">
        <v>11.25</v>
      </c>
    </row>
    <row r="1179" spans="1:30" x14ac:dyDescent="0.2">
      <c r="A1179" s="8" t="s">
        <v>782</v>
      </c>
      <c r="B1179" s="8">
        <v>7</v>
      </c>
      <c r="C1179" s="8">
        <v>74163778</v>
      </c>
      <c r="D1179" s="8">
        <v>74163778</v>
      </c>
      <c r="E1179" s="8" t="s">
        <v>127</v>
      </c>
      <c r="F1179" s="8" t="s">
        <v>3108</v>
      </c>
      <c r="G1179" s="8" t="s">
        <v>3109</v>
      </c>
      <c r="H1179" s="8" t="s">
        <v>98</v>
      </c>
      <c r="I1179" s="66" t="s">
        <v>9942</v>
      </c>
      <c r="J1179" s="66" t="s">
        <v>40</v>
      </c>
      <c r="K1179" s="66" t="s">
        <v>9971</v>
      </c>
      <c r="L1179" s="66" t="s">
        <v>9972</v>
      </c>
      <c r="M1179" s="66" t="s">
        <v>6246</v>
      </c>
      <c r="N1179" s="66" t="s">
        <v>3232</v>
      </c>
      <c r="O1179" s="8" t="s">
        <v>4409</v>
      </c>
      <c r="P1179" s="8" t="s">
        <v>40</v>
      </c>
      <c r="Q1179" s="8">
        <v>1</v>
      </c>
      <c r="R1179" s="8" t="s">
        <v>40</v>
      </c>
      <c r="S1179" s="8" t="s">
        <v>40</v>
      </c>
      <c r="T1179" s="8" t="s">
        <v>40</v>
      </c>
      <c r="U1179" s="67">
        <v>0.186</v>
      </c>
      <c r="V1179" s="4">
        <v>2</v>
      </c>
      <c r="W1179" s="4">
        <v>3435</v>
      </c>
      <c r="X1179" s="67">
        <v>1E-3</v>
      </c>
      <c r="Y1179" s="67">
        <v>0.14899999999999999</v>
      </c>
      <c r="Z1179" s="4">
        <v>1</v>
      </c>
      <c r="AA1179" s="4">
        <v>2604</v>
      </c>
      <c r="AB1179" s="67">
        <v>0</v>
      </c>
      <c r="AC1179" s="4">
        <v>0.99834500000000004</v>
      </c>
      <c r="AD1179" s="4">
        <v>10.65</v>
      </c>
    </row>
    <row r="1180" spans="1:30" x14ac:dyDescent="0.2">
      <c r="A1180" s="8" t="s">
        <v>782</v>
      </c>
      <c r="B1180" s="8">
        <v>7</v>
      </c>
      <c r="C1180" s="8">
        <v>74165696</v>
      </c>
      <c r="D1180" s="8">
        <v>74165696</v>
      </c>
      <c r="E1180" s="8" t="s">
        <v>130</v>
      </c>
      <c r="F1180" s="8" t="s">
        <v>3101</v>
      </c>
      <c r="G1180" s="8" t="s">
        <v>3102</v>
      </c>
      <c r="H1180" s="8" t="s">
        <v>98</v>
      </c>
      <c r="I1180" s="66" t="s">
        <v>9973</v>
      </c>
      <c r="J1180" s="66" t="s">
        <v>40</v>
      </c>
      <c r="K1180" s="66" t="s">
        <v>8901</v>
      </c>
      <c r="L1180" s="66" t="s">
        <v>5546</v>
      </c>
      <c r="M1180" s="66" t="s">
        <v>3560</v>
      </c>
      <c r="N1180" s="66" t="s">
        <v>3165</v>
      </c>
      <c r="O1180" s="8" t="s">
        <v>3400</v>
      </c>
      <c r="P1180" s="8" t="s">
        <v>40</v>
      </c>
      <c r="Q1180" s="8">
        <v>1</v>
      </c>
      <c r="R1180" s="8" t="s">
        <v>40</v>
      </c>
      <c r="S1180" s="8" t="s">
        <v>40</v>
      </c>
      <c r="T1180" s="8" t="s">
        <v>40</v>
      </c>
      <c r="U1180" s="67">
        <v>0.182</v>
      </c>
      <c r="V1180" s="4">
        <v>1</v>
      </c>
      <c r="W1180" s="4">
        <v>3432</v>
      </c>
      <c r="X1180" s="67">
        <v>0</v>
      </c>
      <c r="Y1180" s="67">
        <v>0</v>
      </c>
      <c r="Z1180" s="4">
        <v>0</v>
      </c>
      <c r="AA1180" s="4">
        <v>2602</v>
      </c>
      <c r="AB1180" s="67">
        <v>0</v>
      </c>
      <c r="AC1180" s="4">
        <v>0.96947300000000003</v>
      </c>
      <c r="AD1180" s="4">
        <v>10.49</v>
      </c>
    </row>
    <row r="1181" spans="1:30" x14ac:dyDescent="0.2">
      <c r="A1181" s="8" t="s">
        <v>782</v>
      </c>
      <c r="B1181" s="8">
        <v>7</v>
      </c>
      <c r="C1181" s="8">
        <v>74165707</v>
      </c>
      <c r="D1181" s="8">
        <v>74165707</v>
      </c>
      <c r="E1181" s="8" t="s">
        <v>127</v>
      </c>
      <c r="F1181" s="8" t="s">
        <v>3108</v>
      </c>
      <c r="G1181" s="8" t="s">
        <v>3109</v>
      </c>
      <c r="H1181" s="8" t="s">
        <v>98</v>
      </c>
      <c r="I1181" s="66" t="s">
        <v>9973</v>
      </c>
      <c r="J1181" s="66" t="s">
        <v>40</v>
      </c>
      <c r="K1181" s="66" t="s">
        <v>9974</v>
      </c>
      <c r="L1181" s="66" t="s">
        <v>9975</v>
      </c>
      <c r="M1181" s="66" t="s">
        <v>4158</v>
      </c>
      <c r="N1181" s="66" t="s">
        <v>6023</v>
      </c>
      <c r="O1181" s="8" t="s">
        <v>6211</v>
      </c>
      <c r="P1181" s="8" t="s">
        <v>40</v>
      </c>
      <c r="Q1181" s="8">
        <v>1</v>
      </c>
      <c r="R1181" s="8" t="s">
        <v>40</v>
      </c>
      <c r="S1181" s="8" t="s">
        <v>40</v>
      </c>
      <c r="T1181" s="8" t="s">
        <v>40</v>
      </c>
      <c r="U1181" s="67">
        <v>0.161</v>
      </c>
      <c r="V1181" s="4">
        <v>2</v>
      </c>
      <c r="W1181" s="4">
        <v>3432</v>
      </c>
      <c r="X1181" s="67">
        <v>1E-3</v>
      </c>
      <c r="Y1181" s="67">
        <v>0</v>
      </c>
      <c r="Z1181" s="4">
        <v>0</v>
      </c>
      <c r="AA1181" s="4">
        <v>2602</v>
      </c>
      <c r="AB1181" s="67">
        <v>0</v>
      </c>
      <c r="AC1181" s="4">
        <v>5.5819660000000004</v>
      </c>
      <c r="AD1181" s="4">
        <v>26.5</v>
      </c>
    </row>
    <row r="1182" spans="1:30" x14ac:dyDescent="0.2">
      <c r="A1182" s="8" t="s">
        <v>782</v>
      </c>
      <c r="B1182" s="8">
        <v>7</v>
      </c>
      <c r="C1182" s="8">
        <v>74165710</v>
      </c>
      <c r="D1182" s="8">
        <v>74165710</v>
      </c>
      <c r="E1182" s="8" t="s">
        <v>130</v>
      </c>
      <c r="F1182" s="8" t="s">
        <v>3108</v>
      </c>
      <c r="G1182" s="8" t="s">
        <v>3109</v>
      </c>
      <c r="H1182" s="8" t="s">
        <v>98</v>
      </c>
      <c r="I1182" s="66" t="s">
        <v>9973</v>
      </c>
      <c r="J1182" s="66" t="s">
        <v>40</v>
      </c>
      <c r="K1182" s="66" t="s">
        <v>9976</v>
      </c>
      <c r="L1182" s="66" t="s">
        <v>9977</v>
      </c>
      <c r="M1182" s="66" t="s">
        <v>9978</v>
      </c>
      <c r="N1182" s="66" t="s">
        <v>3157</v>
      </c>
      <c r="O1182" s="8" t="s">
        <v>3158</v>
      </c>
      <c r="P1182" s="8" t="s">
        <v>40</v>
      </c>
      <c r="Q1182" s="8">
        <v>1</v>
      </c>
      <c r="R1182" s="8" t="s">
        <v>40</v>
      </c>
      <c r="S1182" s="8" t="s">
        <v>40</v>
      </c>
      <c r="T1182" s="8" t="s">
        <v>40</v>
      </c>
      <c r="U1182" s="67">
        <v>0.17799999999999999</v>
      </c>
      <c r="V1182" s="4">
        <v>4</v>
      </c>
      <c r="W1182" s="4">
        <v>3432</v>
      </c>
      <c r="X1182" s="67">
        <v>1E-3</v>
      </c>
      <c r="Y1182" s="67">
        <v>0.18</v>
      </c>
      <c r="Z1182" s="4">
        <v>1</v>
      </c>
      <c r="AA1182" s="4">
        <v>2602</v>
      </c>
      <c r="AB1182" s="67">
        <v>0</v>
      </c>
      <c r="AC1182" s="4">
        <v>6.2015409999999997</v>
      </c>
      <c r="AD1182" s="4">
        <v>28.7</v>
      </c>
    </row>
    <row r="1183" spans="1:30" x14ac:dyDescent="0.2">
      <c r="A1183" s="8" t="s">
        <v>782</v>
      </c>
      <c r="B1183" s="8">
        <v>7</v>
      </c>
      <c r="C1183" s="8">
        <v>74165711</v>
      </c>
      <c r="D1183" s="8">
        <v>74165711</v>
      </c>
      <c r="E1183" s="8" t="s">
        <v>121</v>
      </c>
      <c r="F1183" s="8" t="s">
        <v>3101</v>
      </c>
      <c r="G1183" s="8" t="s">
        <v>3102</v>
      </c>
      <c r="H1183" s="8" t="s">
        <v>98</v>
      </c>
      <c r="I1183" s="66" t="s">
        <v>9973</v>
      </c>
      <c r="J1183" s="66" t="s">
        <v>40</v>
      </c>
      <c r="K1183" s="66" t="s">
        <v>7787</v>
      </c>
      <c r="L1183" s="66" t="s">
        <v>9979</v>
      </c>
      <c r="M1183" s="66" t="s">
        <v>9978</v>
      </c>
      <c r="N1183" s="66" t="s">
        <v>130</v>
      </c>
      <c r="O1183" s="8" t="s">
        <v>3155</v>
      </c>
      <c r="P1183" s="8" t="s">
        <v>40</v>
      </c>
      <c r="Q1183" s="8">
        <v>1</v>
      </c>
      <c r="R1183" s="8" t="s">
        <v>40</v>
      </c>
      <c r="S1183" s="8" t="s">
        <v>40</v>
      </c>
      <c r="T1183" s="8" t="s">
        <v>40</v>
      </c>
      <c r="U1183" s="67">
        <v>0.16300000000000001</v>
      </c>
      <c r="V1183" s="4">
        <v>1</v>
      </c>
      <c r="W1183" s="4">
        <v>3432</v>
      </c>
      <c r="X1183" s="67">
        <v>0</v>
      </c>
      <c r="Y1183" s="67">
        <v>0</v>
      </c>
      <c r="Z1183" s="4">
        <v>0</v>
      </c>
      <c r="AA1183" s="4">
        <v>2602</v>
      </c>
      <c r="AB1183" s="67">
        <v>0</v>
      </c>
      <c r="AC1183" s="4">
        <v>1.4593039999999999</v>
      </c>
      <c r="AD1183" s="4">
        <v>13.1</v>
      </c>
    </row>
    <row r="1184" spans="1:30" x14ac:dyDescent="0.2">
      <c r="A1184" s="8" t="s">
        <v>782</v>
      </c>
      <c r="B1184" s="8">
        <v>7</v>
      </c>
      <c r="C1184" s="8">
        <v>74165713</v>
      </c>
      <c r="D1184" s="8">
        <v>74165713</v>
      </c>
      <c r="E1184" s="8" t="s">
        <v>130</v>
      </c>
      <c r="F1184" s="8" t="s">
        <v>3108</v>
      </c>
      <c r="G1184" s="8" t="s">
        <v>3109</v>
      </c>
      <c r="H1184" s="8" t="s">
        <v>98</v>
      </c>
      <c r="I1184" s="66" t="s">
        <v>9973</v>
      </c>
      <c r="J1184" s="66" t="s">
        <v>40</v>
      </c>
      <c r="K1184" s="66" t="s">
        <v>3384</v>
      </c>
      <c r="L1184" s="66" t="s">
        <v>495</v>
      </c>
      <c r="M1184" s="66" t="s">
        <v>3551</v>
      </c>
      <c r="N1184" s="66" t="s">
        <v>3128</v>
      </c>
      <c r="O1184" s="8" t="s">
        <v>3129</v>
      </c>
      <c r="P1184" s="8" t="s">
        <v>40</v>
      </c>
      <c r="Q1184" s="8">
        <v>1</v>
      </c>
      <c r="R1184" s="8" t="s">
        <v>40</v>
      </c>
      <c r="S1184" s="8" t="s">
        <v>40</v>
      </c>
      <c r="T1184" s="8" t="s">
        <v>40</v>
      </c>
      <c r="U1184" s="67">
        <v>0.16900000000000001</v>
      </c>
      <c r="V1184" s="4">
        <v>4</v>
      </c>
      <c r="W1184" s="4">
        <v>3432</v>
      </c>
      <c r="X1184" s="67">
        <v>1E-3</v>
      </c>
      <c r="Y1184" s="67">
        <v>0</v>
      </c>
      <c r="Z1184" s="4">
        <v>0</v>
      </c>
      <c r="AA1184" s="4">
        <v>2602</v>
      </c>
      <c r="AB1184" s="67">
        <v>0</v>
      </c>
      <c r="AC1184" s="4">
        <v>3.5555089999999998</v>
      </c>
      <c r="AD1184" s="4">
        <v>23.1</v>
      </c>
    </row>
    <row r="1185" spans="1:30" x14ac:dyDescent="0.2">
      <c r="A1185" s="8" t="s">
        <v>782</v>
      </c>
      <c r="B1185" s="8">
        <v>7</v>
      </c>
      <c r="C1185" s="8">
        <v>74165722</v>
      </c>
      <c r="D1185" s="8">
        <v>74165722</v>
      </c>
      <c r="E1185" s="8" t="s">
        <v>127</v>
      </c>
      <c r="F1185" s="8" t="s">
        <v>3108</v>
      </c>
      <c r="G1185" s="8" t="s">
        <v>3109</v>
      </c>
      <c r="H1185" s="8" t="s">
        <v>98</v>
      </c>
      <c r="I1185" s="66" t="s">
        <v>9973</v>
      </c>
      <c r="J1185" s="66" t="s">
        <v>40</v>
      </c>
      <c r="K1185" s="66" t="s">
        <v>9980</v>
      </c>
      <c r="L1185" s="66" t="s">
        <v>5534</v>
      </c>
      <c r="M1185" s="66" t="s">
        <v>9981</v>
      </c>
      <c r="N1185" s="66" t="s">
        <v>6023</v>
      </c>
      <c r="O1185" s="8" t="s">
        <v>6211</v>
      </c>
      <c r="P1185" s="8" t="s">
        <v>40</v>
      </c>
      <c r="Q1185" s="8">
        <v>1</v>
      </c>
      <c r="R1185" s="8" t="s">
        <v>40</v>
      </c>
      <c r="S1185" s="8" t="s">
        <v>40</v>
      </c>
      <c r="T1185" s="8" t="s">
        <v>40</v>
      </c>
      <c r="U1185" s="67">
        <v>0.16700000000000001</v>
      </c>
      <c r="V1185" s="4">
        <v>1</v>
      </c>
      <c r="W1185" s="4">
        <v>3432</v>
      </c>
      <c r="X1185" s="67">
        <v>0</v>
      </c>
      <c r="Y1185" s="67">
        <v>0.152</v>
      </c>
      <c r="Z1185" s="4">
        <v>1</v>
      </c>
      <c r="AA1185" s="4">
        <v>2602</v>
      </c>
      <c r="AB1185" s="67">
        <v>0</v>
      </c>
      <c r="AC1185" s="4">
        <v>4.6289179999999996</v>
      </c>
      <c r="AD1185" s="4">
        <v>24.5</v>
      </c>
    </row>
    <row r="1186" spans="1:30" x14ac:dyDescent="0.2">
      <c r="A1186" s="8" t="s">
        <v>782</v>
      </c>
      <c r="B1186" s="8">
        <v>7</v>
      </c>
      <c r="C1186" s="8">
        <v>74165726</v>
      </c>
      <c r="D1186" s="8">
        <v>74165726</v>
      </c>
      <c r="E1186" s="8" t="s">
        <v>130</v>
      </c>
      <c r="F1186" s="8" t="s">
        <v>3101</v>
      </c>
      <c r="G1186" s="8" t="s">
        <v>3102</v>
      </c>
      <c r="H1186" s="8" t="s">
        <v>98</v>
      </c>
      <c r="I1186" s="66" t="s">
        <v>9973</v>
      </c>
      <c r="J1186" s="66" t="s">
        <v>40</v>
      </c>
      <c r="K1186" s="66" t="s">
        <v>9982</v>
      </c>
      <c r="L1186" s="66" t="s">
        <v>8971</v>
      </c>
      <c r="M1186" s="66" t="s">
        <v>5788</v>
      </c>
      <c r="N1186" s="66" t="s">
        <v>3107</v>
      </c>
      <c r="O1186" s="8" t="s">
        <v>3719</v>
      </c>
      <c r="P1186" s="8" t="s">
        <v>40</v>
      </c>
      <c r="Q1186" s="8">
        <v>1</v>
      </c>
      <c r="R1186" s="8" t="s">
        <v>40</v>
      </c>
      <c r="S1186" s="8" t="s">
        <v>40</v>
      </c>
      <c r="T1186" s="8" t="s">
        <v>40</v>
      </c>
      <c r="U1186" s="67">
        <v>0</v>
      </c>
      <c r="V1186" s="4">
        <v>0</v>
      </c>
      <c r="W1186" s="4">
        <v>3432</v>
      </c>
      <c r="X1186" s="67">
        <v>0</v>
      </c>
      <c r="Y1186" s="67">
        <v>0.161</v>
      </c>
      <c r="Z1186" s="4">
        <v>1</v>
      </c>
      <c r="AA1186" s="4">
        <v>2602</v>
      </c>
      <c r="AB1186" s="67">
        <v>0</v>
      </c>
      <c r="AC1186" s="4">
        <v>1.3540239999999999</v>
      </c>
      <c r="AD1186" s="4">
        <v>12.55</v>
      </c>
    </row>
    <row r="1187" spans="1:30" x14ac:dyDescent="0.2">
      <c r="A1187" s="8" t="s">
        <v>782</v>
      </c>
      <c r="B1187" s="8">
        <v>7</v>
      </c>
      <c r="C1187" s="8">
        <v>74165736</v>
      </c>
      <c r="D1187" s="8">
        <v>74165736</v>
      </c>
      <c r="E1187" s="8" t="s">
        <v>127</v>
      </c>
      <c r="F1187" s="8" t="s">
        <v>3108</v>
      </c>
      <c r="G1187" s="8" t="s">
        <v>3109</v>
      </c>
      <c r="H1187" s="8" t="s">
        <v>98</v>
      </c>
      <c r="I1187" s="66" t="s">
        <v>9973</v>
      </c>
      <c r="J1187" s="66" t="s">
        <v>40</v>
      </c>
      <c r="K1187" s="66" t="s">
        <v>9983</v>
      </c>
      <c r="L1187" s="66" t="s">
        <v>5525</v>
      </c>
      <c r="M1187" s="66" t="s">
        <v>4143</v>
      </c>
      <c r="N1187" s="66" t="s">
        <v>4290</v>
      </c>
      <c r="O1187" s="8" t="s">
        <v>4291</v>
      </c>
      <c r="P1187" s="8" t="s">
        <v>40</v>
      </c>
      <c r="Q1187" s="8">
        <v>1</v>
      </c>
      <c r="R1187" s="8" t="s">
        <v>40</v>
      </c>
      <c r="S1187" s="8" t="s">
        <v>40</v>
      </c>
      <c r="T1187" s="8" t="s">
        <v>40</v>
      </c>
      <c r="U1187" s="67">
        <v>0.20300000000000001</v>
      </c>
      <c r="V1187" s="4">
        <v>1</v>
      </c>
      <c r="W1187" s="4">
        <v>3432</v>
      </c>
      <c r="X1187" s="67">
        <v>0</v>
      </c>
      <c r="Y1187" s="67">
        <v>0.151</v>
      </c>
      <c r="Z1187" s="4">
        <v>1</v>
      </c>
      <c r="AA1187" s="4">
        <v>2602</v>
      </c>
      <c r="AB1187" s="67">
        <v>0</v>
      </c>
      <c r="AC1187" s="4">
        <v>2.3409900000000001</v>
      </c>
      <c r="AD1187" s="4">
        <v>18.43</v>
      </c>
    </row>
    <row r="1188" spans="1:30" x14ac:dyDescent="0.2">
      <c r="A1188" s="8" t="s">
        <v>782</v>
      </c>
      <c r="B1188" s="8">
        <v>7</v>
      </c>
      <c r="C1188" s="8">
        <v>74166443</v>
      </c>
      <c r="D1188" s="8">
        <v>74166443</v>
      </c>
      <c r="E1188" s="8" t="s">
        <v>123</v>
      </c>
      <c r="F1188" s="8" t="s">
        <v>3108</v>
      </c>
      <c r="G1188" s="8" t="s">
        <v>3109</v>
      </c>
      <c r="H1188" s="8" t="s">
        <v>98</v>
      </c>
      <c r="I1188" s="66" t="s">
        <v>9984</v>
      </c>
      <c r="J1188" s="66" t="s">
        <v>40</v>
      </c>
      <c r="K1188" s="66" t="s">
        <v>9985</v>
      </c>
      <c r="L1188" s="66" t="s">
        <v>8046</v>
      </c>
      <c r="M1188" s="66" t="s">
        <v>4144</v>
      </c>
      <c r="N1188" s="66" t="s">
        <v>6099</v>
      </c>
      <c r="O1188" s="8" t="s">
        <v>6100</v>
      </c>
      <c r="P1188" s="8" t="s">
        <v>9986</v>
      </c>
      <c r="Q1188" s="8">
        <v>1</v>
      </c>
      <c r="R1188" s="8" t="s">
        <v>40</v>
      </c>
      <c r="S1188" s="8" t="s">
        <v>40</v>
      </c>
      <c r="T1188" s="8" t="s">
        <v>40</v>
      </c>
      <c r="U1188" s="67">
        <v>0.14699999999999999</v>
      </c>
      <c r="V1188" s="4">
        <v>5</v>
      </c>
      <c r="W1188" s="4">
        <v>3431</v>
      </c>
      <c r="X1188" s="67">
        <v>1E-3</v>
      </c>
      <c r="Y1188" s="67">
        <v>0.113</v>
      </c>
      <c r="Z1188" s="4">
        <v>1</v>
      </c>
      <c r="AA1188" s="4">
        <v>2606</v>
      </c>
      <c r="AB1188" s="67">
        <v>0</v>
      </c>
      <c r="AC1188" s="4">
        <v>0.36753999999999998</v>
      </c>
      <c r="AD1188" s="4">
        <v>6.3259999999999996</v>
      </c>
    </row>
    <row r="1189" spans="1:30" x14ac:dyDescent="0.2">
      <c r="A1189" s="8" t="s">
        <v>782</v>
      </c>
      <c r="B1189" s="8">
        <v>7</v>
      </c>
      <c r="C1189" s="8">
        <v>74166461</v>
      </c>
      <c r="D1189" s="8">
        <v>74166461</v>
      </c>
      <c r="E1189" s="8" t="s">
        <v>130</v>
      </c>
      <c r="F1189" s="8" t="s">
        <v>3108</v>
      </c>
      <c r="G1189" s="8" t="s">
        <v>3109</v>
      </c>
      <c r="H1189" s="8" t="s">
        <v>98</v>
      </c>
      <c r="I1189" s="66" t="s">
        <v>9984</v>
      </c>
      <c r="J1189" s="66" t="s">
        <v>40</v>
      </c>
      <c r="K1189" s="66" t="s">
        <v>9987</v>
      </c>
      <c r="L1189" s="66" t="s">
        <v>9811</v>
      </c>
      <c r="M1189" s="66" t="s">
        <v>5928</v>
      </c>
      <c r="N1189" s="66" t="s">
        <v>3624</v>
      </c>
      <c r="O1189" s="8" t="s">
        <v>3625</v>
      </c>
      <c r="P1189" s="8" t="s">
        <v>9988</v>
      </c>
      <c r="Q1189" s="8">
        <v>1</v>
      </c>
      <c r="R1189" s="8" t="s">
        <v>40</v>
      </c>
      <c r="S1189" s="8" t="s">
        <v>40</v>
      </c>
      <c r="T1189" s="8" t="s">
        <v>40</v>
      </c>
      <c r="U1189" s="67">
        <v>0.39600000000000002</v>
      </c>
      <c r="V1189" s="4">
        <v>1</v>
      </c>
      <c r="W1189" s="4">
        <v>3431</v>
      </c>
      <c r="X1189" s="67">
        <v>0</v>
      </c>
      <c r="Y1189" s="67">
        <v>0</v>
      </c>
      <c r="Z1189" s="4">
        <v>0</v>
      </c>
      <c r="AA1189" s="4">
        <v>2606</v>
      </c>
      <c r="AB1189" s="67">
        <v>0</v>
      </c>
      <c r="AC1189" s="4">
        <v>3.4948060000000001</v>
      </c>
      <c r="AD1189" s="4">
        <v>23.1</v>
      </c>
    </row>
    <row r="1190" spans="1:30" x14ac:dyDescent="0.2">
      <c r="A1190" s="8" t="s">
        <v>782</v>
      </c>
      <c r="B1190" s="8">
        <v>7</v>
      </c>
      <c r="C1190" s="8">
        <v>74166502</v>
      </c>
      <c r="D1190" s="8">
        <v>74166502</v>
      </c>
      <c r="E1190" s="8" t="s">
        <v>130</v>
      </c>
      <c r="F1190" s="8" t="s">
        <v>3108</v>
      </c>
      <c r="G1190" s="8" t="s">
        <v>3109</v>
      </c>
      <c r="H1190" s="8" t="s">
        <v>98</v>
      </c>
      <c r="I1190" s="66" t="s">
        <v>9984</v>
      </c>
      <c r="J1190" s="66" t="s">
        <v>40</v>
      </c>
      <c r="K1190" s="66" t="s">
        <v>3380</v>
      </c>
      <c r="L1190" s="66" t="s">
        <v>9989</v>
      </c>
      <c r="M1190" s="66" t="s">
        <v>5981</v>
      </c>
      <c r="N1190" s="66" t="s">
        <v>3386</v>
      </c>
      <c r="O1190" s="8" t="s">
        <v>3387</v>
      </c>
      <c r="P1190" s="8" t="s">
        <v>40</v>
      </c>
      <c r="Q1190" s="8">
        <v>1</v>
      </c>
      <c r="R1190" s="8">
        <v>2.7334148520000001</v>
      </c>
      <c r="S1190" s="8">
        <v>6.725489703</v>
      </c>
      <c r="T1190" s="8">
        <v>9.4589045560000002</v>
      </c>
      <c r="U1190" s="67">
        <v>0.29499999999999998</v>
      </c>
      <c r="V1190" s="4">
        <v>1</v>
      </c>
      <c r="W1190" s="4">
        <v>3431</v>
      </c>
      <c r="X1190" s="67">
        <v>0</v>
      </c>
      <c r="Y1190" s="67">
        <v>0</v>
      </c>
      <c r="Z1190" s="4">
        <v>0</v>
      </c>
      <c r="AA1190" s="4">
        <v>2606</v>
      </c>
      <c r="AB1190" s="67">
        <v>0</v>
      </c>
      <c r="AC1190" s="4">
        <v>5.9321890000000002</v>
      </c>
      <c r="AD1190" s="4">
        <v>27.6</v>
      </c>
    </row>
    <row r="1191" spans="1:30" x14ac:dyDescent="0.2">
      <c r="A1191" s="8" t="s">
        <v>782</v>
      </c>
      <c r="B1191" s="8">
        <v>7</v>
      </c>
      <c r="C1191" s="8">
        <v>74167442</v>
      </c>
      <c r="D1191" s="8">
        <v>74167445</v>
      </c>
      <c r="E1191" s="8" t="s">
        <v>4135</v>
      </c>
      <c r="F1191" s="8" t="s">
        <v>80</v>
      </c>
      <c r="G1191" s="8" t="s">
        <v>3469</v>
      </c>
      <c r="H1191" s="8" t="s">
        <v>98</v>
      </c>
      <c r="I1191" s="66" t="s">
        <v>271</v>
      </c>
      <c r="J1191" s="66" t="s">
        <v>40</v>
      </c>
      <c r="K1191" s="66" t="s">
        <v>481</v>
      </c>
      <c r="L1191" s="66" t="s">
        <v>482</v>
      </c>
      <c r="M1191" s="66" t="s">
        <v>483</v>
      </c>
      <c r="N1191" s="66" t="s">
        <v>362</v>
      </c>
      <c r="O1191" s="8" t="s">
        <v>484</v>
      </c>
      <c r="P1191" s="8" t="s">
        <v>40</v>
      </c>
      <c r="Q1191" s="8">
        <v>1</v>
      </c>
      <c r="R1191" s="8" t="s">
        <v>40</v>
      </c>
      <c r="S1191" s="8" t="s">
        <v>40</v>
      </c>
      <c r="T1191" s="8" t="s">
        <v>40</v>
      </c>
      <c r="U1191" s="67">
        <v>0.157</v>
      </c>
      <c r="V1191" s="4">
        <v>2</v>
      </c>
      <c r="W1191" s="4">
        <v>3436</v>
      </c>
      <c r="X1191" s="67">
        <v>1E-3</v>
      </c>
      <c r="Y1191" s="67">
        <v>0.158</v>
      </c>
      <c r="Z1191" s="4">
        <v>1</v>
      </c>
      <c r="AA1191" s="4">
        <v>2609</v>
      </c>
      <c r="AB1191" s="67">
        <v>0</v>
      </c>
      <c r="AC1191" s="4">
        <v>9.4936140000000009</v>
      </c>
      <c r="AD1191" s="4">
        <v>35</v>
      </c>
    </row>
    <row r="1192" spans="1:30" x14ac:dyDescent="0.2">
      <c r="A1192" s="8" t="s">
        <v>782</v>
      </c>
      <c r="B1192" s="8">
        <v>7</v>
      </c>
      <c r="C1192" s="8">
        <v>74167447</v>
      </c>
      <c r="D1192" s="8">
        <v>74167447</v>
      </c>
      <c r="E1192" s="8" t="s">
        <v>127</v>
      </c>
      <c r="F1192" s="8" t="s">
        <v>3108</v>
      </c>
      <c r="G1192" s="8" t="s">
        <v>3109</v>
      </c>
      <c r="H1192" s="8" t="s">
        <v>98</v>
      </c>
      <c r="I1192" s="66" t="s">
        <v>271</v>
      </c>
      <c r="J1192" s="66" t="s">
        <v>40</v>
      </c>
      <c r="K1192" s="66" t="s">
        <v>5464</v>
      </c>
      <c r="L1192" s="66" t="s">
        <v>9990</v>
      </c>
      <c r="M1192" s="66" t="s">
        <v>9479</v>
      </c>
      <c r="N1192" s="66" t="s">
        <v>8496</v>
      </c>
      <c r="O1192" s="8" t="s">
        <v>8497</v>
      </c>
      <c r="P1192" s="8" t="s">
        <v>9991</v>
      </c>
      <c r="Q1192" s="8">
        <v>1</v>
      </c>
      <c r="R1192" s="8" t="s">
        <v>40</v>
      </c>
      <c r="S1192" s="8" t="s">
        <v>40</v>
      </c>
      <c r="T1192" s="8" t="s">
        <v>40</v>
      </c>
      <c r="U1192" s="67">
        <v>0.16200000000000001</v>
      </c>
      <c r="V1192" s="4">
        <v>1</v>
      </c>
      <c r="W1192" s="4">
        <v>3436</v>
      </c>
      <c r="X1192" s="67">
        <v>0</v>
      </c>
      <c r="Y1192" s="67">
        <v>0.16600000000000001</v>
      </c>
      <c r="Z1192" s="4">
        <v>2</v>
      </c>
      <c r="AA1192" s="4">
        <v>2609</v>
      </c>
      <c r="AB1192" s="67">
        <v>1E-3</v>
      </c>
      <c r="AC1192" s="4">
        <v>7.174099</v>
      </c>
      <c r="AD1192" s="4">
        <v>34</v>
      </c>
    </row>
    <row r="1193" spans="1:30" x14ac:dyDescent="0.2">
      <c r="A1193" s="8" t="s">
        <v>782</v>
      </c>
      <c r="B1193" s="8">
        <v>7</v>
      </c>
      <c r="C1193" s="8">
        <v>74167463</v>
      </c>
      <c r="D1193" s="8">
        <v>74167465</v>
      </c>
      <c r="E1193" s="8" t="s">
        <v>4259</v>
      </c>
      <c r="F1193" s="8" t="s">
        <v>80</v>
      </c>
      <c r="G1193" s="8" t="s">
        <v>3469</v>
      </c>
      <c r="H1193" s="8" t="s">
        <v>98</v>
      </c>
      <c r="I1193" s="66" t="s">
        <v>271</v>
      </c>
      <c r="J1193" s="66" t="s">
        <v>40</v>
      </c>
      <c r="K1193" s="66" t="s">
        <v>9992</v>
      </c>
      <c r="L1193" s="66" t="s">
        <v>9993</v>
      </c>
      <c r="M1193" s="66" t="s">
        <v>4157</v>
      </c>
      <c r="N1193" s="66" t="s">
        <v>9699</v>
      </c>
      <c r="O1193" s="8" t="s">
        <v>9994</v>
      </c>
      <c r="P1193" s="8" t="s">
        <v>40</v>
      </c>
      <c r="Q1193" s="8">
        <v>1</v>
      </c>
      <c r="R1193" s="8" t="s">
        <v>40</v>
      </c>
      <c r="S1193" s="8" t="s">
        <v>40</v>
      </c>
      <c r="T1193" s="8" t="s">
        <v>40</v>
      </c>
      <c r="U1193" s="67">
        <v>0.16700000000000001</v>
      </c>
      <c r="V1193" s="4">
        <v>87</v>
      </c>
      <c r="W1193" s="4">
        <v>3436</v>
      </c>
      <c r="X1193" s="67">
        <v>2.5000000000000001E-2</v>
      </c>
      <c r="Y1193" s="67">
        <v>0.17399999999999999</v>
      </c>
      <c r="Z1193" s="4">
        <v>85</v>
      </c>
      <c r="AA1193" s="4">
        <v>2609</v>
      </c>
      <c r="AB1193" s="67">
        <v>3.3000000000000002E-2</v>
      </c>
      <c r="AC1193" s="4">
        <v>9.2225870000000008</v>
      </c>
      <c r="AD1193" s="4">
        <v>35</v>
      </c>
    </row>
    <row r="1194" spans="1:30" x14ac:dyDescent="0.2">
      <c r="A1194" s="8" t="s">
        <v>782</v>
      </c>
      <c r="B1194" s="8">
        <v>7</v>
      </c>
      <c r="C1194" s="8">
        <v>74167466</v>
      </c>
      <c r="D1194" s="8">
        <v>74167466</v>
      </c>
      <c r="E1194" s="8" t="s">
        <v>130</v>
      </c>
      <c r="F1194" s="8" t="s">
        <v>3108</v>
      </c>
      <c r="G1194" s="8" t="s">
        <v>3109</v>
      </c>
      <c r="H1194" s="8" t="s">
        <v>98</v>
      </c>
      <c r="I1194" s="66" t="s">
        <v>271</v>
      </c>
      <c r="J1194" s="66" t="s">
        <v>40</v>
      </c>
      <c r="K1194" s="66" t="s">
        <v>7682</v>
      </c>
      <c r="L1194" s="66" t="s">
        <v>9995</v>
      </c>
      <c r="M1194" s="66" t="s">
        <v>4157</v>
      </c>
      <c r="N1194" s="66" t="s">
        <v>4253</v>
      </c>
      <c r="O1194" s="8" t="s">
        <v>9996</v>
      </c>
      <c r="P1194" s="8" t="s">
        <v>40</v>
      </c>
      <c r="Q1194" s="8">
        <v>1</v>
      </c>
      <c r="R1194" s="8" t="s">
        <v>40</v>
      </c>
      <c r="S1194" s="8" t="s">
        <v>40</v>
      </c>
      <c r="T1194" s="8" t="s">
        <v>40</v>
      </c>
      <c r="U1194" s="67">
        <v>0.16700000000000001</v>
      </c>
      <c r="V1194" s="4">
        <v>87</v>
      </c>
      <c r="W1194" s="4">
        <v>3436</v>
      </c>
      <c r="X1194" s="67">
        <v>2.5000000000000001E-2</v>
      </c>
      <c r="Y1194" s="67">
        <v>0.17399999999999999</v>
      </c>
      <c r="Z1194" s="4">
        <v>85</v>
      </c>
      <c r="AA1194" s="4">
        <v>2609</v>
      </c>
      <c r="AB1194" s="67">
        <v>3.3000000000000002E-2</v>
      </c>
      <c r="AC1194" s="4">
        <v>9.2225870000000008</v>
      </c>
      <c r="AD1194" s="4">
        <v>35</v>
      </c>
    </row>
    <row r="1195" spans="1:30" x14ac:dyDescent="0.2">
      <c r="A1195" s="8" t="s">
        <v>782</v>
      </c>
      <c r="B1195" s="8">
        <v>7</v>
      </c>
      <c r="C1195" s="8">
        <v>74167490</v>
      </c>
      <c r="D1195" s="8">
        <v>74167490</v>
      </c>
      <c r="E1195" s="8" t="s">
        <v>130</v>
      </c>
      <c r="F1195" s="8" t="s">
        <v>3101</v>
      </c>
      <c r="G1195" s="8" t="s">
        <v>3102</v>
      </c>
      <c r="H1195" s="8" t="s">
        <v>98</v>
      </c>
      <c r="I1195" s="66" t="s">
        <v>271</v>
      </c>
      <c r="J1195" s="66" t="s">
        <v>40</v>
      </c>
      <c r="K1195" s="66" t="s">
        <v>9823</v>
      </c>
      <c r="L1195" s="66" t="s">
        <v>9997</v>
      </c>
      <c r="M1195" s="66" t="s">
        <v>5094</v>
      </c>
      <c r="N1195" s="66" t="s">
        <v>3121</v>
      </c>
      <c r="O1195" s="8" t="s">
        <v>3122</v>
      </c>
      <c r="P1195" s="8" t="s">
        <v>9998</v>
      </c>
      <c r="Q1195" s="8">
        <v>1</v>
      </c>
      <c r="R1195" s="8" t="s">
        <v>40</v>
      </c>
      <c r="S1195" s="8" t="s">
        <v>40</v>
      </c>
      <c r="T1195" s="8" t="s">
        <v>40</v>
      </c>
      <c r="U1195" s="67">
        <v>0.19900000000000001</v>
      </c>
      <c r="V1195" s="4">
        <v>1776</v>
      </c>
      <c r="W1195" s="4">
        <v>3436</v>
      </c>
      <c r="X1195" s="67">
        <v>0.51700000000000002</v>
      </c>
      <c r="Y1195" s="67">
        <v>0.19500000000000001</v>
      </c>
      <c r="Z1195" s="4">
        <v>1326</v>
      </c>
      <c r="AA1195" s="4">
        <v>2609</v>
      </c>
      <c r="AB1195" s="67">
        <v>0.50800000000000001</v>
      </c>
      <c r="AC1195" s="4">
        <v>1.5318620000000001</v>
      </c>
      <c r="AD1195" s="4">
        <v>13.48</v>
      </c>
    </row>
    <row r="1196" spans="1:30" x14ac:dyDescent="0.2">
      <c r="A1196" s="8" t="s">
        <v>782</v>
      </c>
      <c r="B1196" s="8">
        <v>7</v>
      </c>
      <c r="C1196" s="8">
        <v>74168231</v>
      </c>
      <c r="D1196" s="8">
        <v>74168231</v>
      </c>
      <c r="E1196" s="8" t="s">
        <v>127</v>
      </c>
      <c r="F1196" s="8" t="s">
        <v>3108</v>
      </c>
      <c r="G1196" s="8" t="s">
        <v>3109</v>
      </c>
      <c r="H1196" s="8" t="s">
        <v>98</v>
      </c>
      <c r="I1196" s="66" t="s">
        <v>9999</v>
      </c>
      <c r="J1196" s="66" t="s">
        <v>40</v>
      </c>
      <c r="K1196" s="66" t="s">
        <v>10000</v>
      </c>
      <c r="L1196" s="66" t="s">
        <v>3407</v>
      </c>
      <c r="M1196" s="66" t="s">
        <v>8929</v>
      </c>
      <c r="N1196" s="66" t="s">
        <v>3232</v>
      </c>
      <c r="O1196" s="8" t="s">
        <v>3233</v>
      </c>
      <c r="P1196" s="8" t="s">
        <v>40</v>
      </c>
      <c r="Q1196" s="8">
        <v>1</v>
      </c>
      <c r="R1196" s="8" t="s">
        <v>40</v>
      </c>
      <c r="S1196" s="8" t="s">
        <v>40</v>
      </c>
      <c r="T1196" s="8" t="s">
        <v>40</v>
      </c>
      <c r="U1196" s="67">
        <v>0.17399999999999999</v>
      </c>
      <c r="V1196" s="4">
        <v>1</v>
      </c>
      <c r="W1196" s="4">
        <v>3435</v>
      </c>
      <c r="X1196" s="67">
        <v>0</v>
      </c>
      <c r="Y1196" s="67">
        <v>0</v>
      </c>
      <c r="Z1196" s="4">
        <v>0</v>
      </c>
      <c r="AA1196" s="4">
        <v>2604</v>
      </c>
      <c r="AB1196" s="67">
        <v>0</v>
      </c>
      <c r="AC1196" s="4">
        <v>0.40854699999999999</v>
      </c>
      <c r="AD1196" s="4">
        <v>6.6879999999999997</v>
      </c>
    </row>
    <row r="1197" spans="1:30" x14ac:dyDescent="0.2">
      <c r="A1197" s="8" t="s">
        <v>782</v>
      </c>
      <c r="B1197" s="8">
        <v>7</v>
      </c>
      <c r="C1197" s="8">
        <v>74168251</v>
      </c>
      <c r="D1197" s="8">
        <v>74168251</v>
      </c>
      <c r="E1197" s="8" t="s">
        <v>121</v>
      </c>
      <c r="F1197" s="8" t="s">
        <v>3101</v>
      </c>
      <c r="G1197" s="8" t="s">
        <v>3102</v>
      </c>
      <c r="H1197" s="8" t="s">
        <v>98</v>
      </c>
      <c r="I1197" s="66" t="s">
        <v>9999</v>
      </c>
      <c r="J1197" s="66" t="s">
        <v>40</v>
      </c>
      <c r="K1197" s="66" t="s">
        <v>5443</v>
      </c>
      <c r="L1197" s="66" t="s">
        <v>7848</v>
      </c>
      <c r="M1197" s="66" t="s">
        <v>6188</v>
      </c>
      <c r="N1197" s="66" t="s">
        <v>3118</v>
      </c>
      <c r="O1197" s="8" t="s">
        <v>3213</v>
      </c>
      <c r="P1197" s="8" t="s">
        <v>10001</v>
      </c>
      <c r="Q1197" s="8">
        <v>1</v>
      </c>
      <c r="R1197" s="8" t="s">
        <v>40</v>
      </c>
      <c r="S1197" s="8" t="s">
        <v>40</v>
      </c>
      <c r="T1197" s="8" t="s">
        <v>40</v>
      </c>
      <c r="U1197" s="67">
        <v>0.185</v>
      </c>
      <c r="V1197" s="4">
        <v>941</v>
      </c>
      <c r="W1197" s="4">
        <v>3435</v>
      </c>
      <c r="X1197" s="67">
        <v>0.27400000000000002</v>
      </c>
      <c r="Y1197" s="67">
        <v>0.185</v>
      </c>
      <c r="Z1197" s="4">
        <v>664</v>
      </c>
      <c r="AA1197" s="4">
        <v>2604</v>
      </c>
      <c r="AB1197" s="67">
        <v>0.255</v>
      </c>
      <c r="AC1197" s="4">
        <v>1.0260400000000001</v>
      </c>
      <c r="AD1197" s="4">
        <v>10.81</v>
      </c>
    </row>
    <row r="1198" spans="1:30" x14ac:dyDescent="0.2">
      <c r="A1198" s="8" t="s">
        <v>782</v>
      </c>
      <c r="B1198" s="8">
        <v>7</v>
      </c>
      <c r="C1198" s="8">
        <v>74168252</v>
      </c>
      <c r="D1198" s="8">
        <v>74168252</v>
      </c>
      <c r="E1198" s="8" t="s">
        <v>121</v>
      </c>
      <c r="F1198" s="8" t="s">
        <v>3108</v>
      </c>
      <c r="G1198" s="8" t="s">
        <v>3109</v>
      </c>
      <c r="H1198" s="8" t="s">
        <v>98</v>
      </c>
      <c r="I1198" s="66" t="s">
        <v>9999</v>
      </c>
      <c r="J1198" s="66" t="s">
        <v>40</v>
      </c>
      <c r="K1198" s="66" t="s">
        <v>10002</v>
      </c>
      <c r="L1198" s="66" t="s">
        <v>10003</v>
      </c>
      <c r="M1198" s="66" t="s">
        <v>3501</v>
      </c>
      <c r="N1198" s="66" t="s">
        <v>3244</v>
      </c>
      <c r="O1198" s="8" t="s">
        <v>3250</v>
      </c>
      <c r="P1198" s="8" t="s">
        <v>40</v>
      </c>
      <c r="Q1198" s="8">
        <v>1</v>
      </c>
      <c r="R1198" s="8" t="s">
        <v>40</v>
      </c>
      <c r="S1198" s="8" t="s">
        <v>40</v>
      </c>
      <c r="T1198" s="8" t="s">
        <v>40</v>
      </c>
      <c r="U1198" s="67">
        <v>0.17499999999999999</v>
      </c>
      <c r="V1198" s="4">
        <v>1</v>
      </c>
      <c r="W1198" s="4">
        <v>3435</v>
      </c>
      <c r="X1198" s="67">
        <v>0</v>
      </c>
      <c r="Y1198" s="67">
        <v>0.16200000000000001</v>
      </c>
      <c r="Z1198" s="4">
        <v>2</v>
      </c>
      <c r="AA1198" s="4">
        <v>2604</v>
      </c>
      <c r="AB1198" s="67">
        <v>1E-3</v>
      </c>
      <c r="AC1198" s="4">
        <v>2.0552350000000001</v>
      </c>
      <c r="AD1198" s="4">
        <v>16.559999999999999</v>
      </c>
    </row>
    <row r="1199" spans="1:30" x14ac:dyDescent="0.2">
      <c r="A1199" s="8" t="s">
        <v>782</v>
      </c>
      <c r="B1199" s="8">
        <v>7</v>
      </c>
      <c r="C1199" s="8">
        <v>74168258</v>
      </c>
      <c r="D1199" s="8">
        <v>74168258</v>
      </c>
      <c r="E1199" s="8" t="s">
        <v>121</v>
      </c>
      <c r="F1199" s="8" t="s">
        <v>3108</v>
      </c>
      <c r="G1199" s="8" t="s">
        <v>3109</v>
      </c>
      <c r="H1199" s="8" t="s">
        <v>98</v>
      </c>
      <c r="I1199" s="66" t="s">
        <v>9999</v>
      </c>
      <c r="J1199" s="66" t="s">
        <v>40</v>
      </c>
      <c r="K1199" s="66" t="s">
        <v>9579</v>
      </c>
      <c r="L1199" s="66" t="s">
        <v>5457</v>
      </c>
      <c r="M1199" s="66" t="s">
        <v>5458</v>
      </c>
      <c r="N1199" s="66" t="s">
        <v>4011</v>
      </c>
      <c r="O1199" s="8" t="s">
        <v>4480</v>
      </c>
      <c r="P1199" s="8" t="s">
        <v>40</v>
      </c>
      <c r="Q1199" s="8">
        <v>1</v>
      </c>
      <c r="R1199" s="8" t="s">
        <v>40</v>
      </c>
      <c r="S1199" s="8" t="s">
        <v>40</v>
      </c>
      <c r="T1199" s="8" t="s">
        <v>40</v>
      </c>
      <c r="U1199" s="67">
        <v>0.17299999999999999</v>
      </c>
      <c r="V1199" s="4">
        <v>3</v>
      </c>
      <c r="W1199" s="4">
        <v>3435</v>
      </c>
      <c r="X1199" s="67">
        <v>1E-3</v>
      </c>
      <c r="Y1199" s="67">
        <v>0.16200000000000001</v>
      </c>
      <c r="Z1199" s="4">
        <v>3</v>
      </c>
      <c r="AA1199" s="4">
        <v>2604</v>
      </c>
      <c r="AB1199" s="67">
        <v>1E-3</v>
      </c>
      <c r="AC1199" s="4">
        <v>6.4005619999999999</v>
      </c>
      <c r="AD1199" s="4">
        <v>29.6</v>
      </c>
    </row>
    <row r="1200" spans="1:30" x14ac:dyDescent="0.2">
      <c r="A1200" s="8" t="s">
        <v>782</v>
      </c>
      <c r="B1200" s="8">
        <v>7</v>
      </c>
      <c r="C1200" s="8">
        <v>74168260</v>
      </c>
      <c r="D1200" s="8">
        <v>74168260</v>
      </c>
      <c r="E1200" s="8" t="s">
        <v>130</v>
      </c>
      <c r="F1200" s="8" t="s">
        <v>3101</v>
      </c>
      <c r="G1200" s="8" t="s">
        <v>3102</v>
      </c>
      <c r="H1200" s="8" t="s">
        <v>98</v>
      </c>
      <c r="I1200" s="66" t="s">
        <v>9999</v>
      </c>
      <c r="J1200" s="66" t="s">
        <v>40</v>
      </c>
      <c r="K1200" s="66" t="s">
        <v>5439</v>
      </c>
      <c r="L1200" s="66" t="s">
        <v>7838</v>
      </c>
      <c r="M1200" s="66" t="s">
        <v>5458</v>
      </c>
      <c r="N1200" s="66" t="s">
        <v>127</v>
      </c>
      <c r="O1200" s="8" t="s">
        <v>3284</v>
      </c>
      <c r="P1200" s="8" t="s">
        <v>40</v>
      </c>
      <c r="Q1200" s="8">
        <v>1</v>
      </c>
      <c r="R1200" s="8" t="s">
        <v>40</v>
      </c>
      <c r="S1200" s="8" t="s">
        <v>40</v>
      </c>
      <c r="T1200" s="8" t="s">
        <v>40</v>
      </c>
      <c r="U1200" s="67">
        <v>0.14799999999999999</v>
      </c>
      <c r="V1200" s="4">
        <v>1</v>
      </c>
      <c r="W1200" s="4">
        <v>3435</v>
      </c>
      <c r="X1200" s="67">
        <v>0</v>
      </c>
      <c r="Y1200" s="67">
        <v>0.16600000000000001</v>
      </c>
      <c r="Z1200" s="4">
        <v>2</v>
      </c>
      <c r="AA1200" s="4">
        <v>2604</v>
      </c>
      <c r="AB1200" s="67">
        <v>1E-3</v>
      </c>
      <c r="AC1200" s="4">
        <v>1.368933</v>
      </c>
      <c r="AD1200" s="4">
        <v>12.63</v>
      </c>
    </row>
    <row r="1201" spans="1:30" x14ac:dyDescent="0.2">
      <c r="A1201" s="8" t="s">
        <v>782</v>
      </c>
      <c r="B1201" s="8">
        <v>7</v>
      </c>
      <c r="C1201" s="8">
        <v>74168264</v>
      </c>
      <c r="D1201" s="8">
        <v>74168264</v>
      </c>
      <c r="E1201" s="8" t="s">
        <v>130</v>
      </c>
      <c r="F1201" s="8" t="s">
        <v>3108</v>
      </c>
      <c r="G1201" s="8" t="s">
        <v>3109</v>
      </c>
      <c r="H1201" s="8" t="s">
        <v>98</v>
      </c>
      <c r="I1201" s="66" t="s">
        <v>9999</v>
      </c>
      <c r="J1201" s="66" t="s">
        <v>40</v>
      </c>
      <c r="K1201" s="66" t="s">
        <v>3366</v>
      </c>
      <c r="L1201" s="66" t="s">
        <v>10004</v>
      </c>
      <c r="M1201" s="66" t="s">
        <v>4163</v>
      </c>
      <c r="N1201" s="66" t="s">
        <v>3334</v>
      </c>
      <c r="O1201" s="8" t="s">
        <v>3531</v>
      </c>
      <c r="P1201" s="8" t="s">
        <v>40</v>
      </c>
      <c r="Q1201" s="8">
        <v>1</v>
      </c>
      <c r="R1201" s="8" t="s">
        <v>40</v>
      </c>
      <c r="S1201" s="8" t="s">
        <v>40</v>
      </c>
      <c r="T1201" s="8" t="s">
        <v>40</v>
      </c>
      <c r="U1201" s="67">
        <v>0</v>
      </c>
      <c r="V1201" s="4">
        <v>0</v>
      </c>
      <c r="W1201" s="4">
        <v>3435</v>
      </c>
      <c r="X1201" s="67">
        <v>0</v>
      </c>
      <c r="Y1201" s="67">
        <v>0.14199999999999999</v>
      </c>
      <c r="Z1201" s="4">
        <v>2</v>
      </c>
      <c r="AA1201" s="4">
        <v>2604</v>
      </c>
      <c r="AB1201" s="67">
        <v>1E-3</v>
      </c>
      <c r="AC1201" s="4">
        <v>6.1036089999999996</v>
      </c>
      <c r="AD1201" s="4">
        <v>28.3</v>
      </c>
    </row>
    <row r="1202" spans="1:30" x14ac:dyDescent="0.2">
      <c r="A1202" s="8" t="s">
        <v>782</v>
      </c>
      <c r="B1202" s="8">
        <v>7</v>
      </c>
      <c r="C1202" s="8">
        <v>74168272</v>
      </c>
      <c r="D1202" s="8">
        <v>74168272</v>
      </c>
      <c r="E1202" s="8" t="s">
        <v>121</v>
      </c>
      <c r="F1202" s="8" t="s">
        <v>3101</v>
      </c>
      <c r="G1202" s="8" t="s">
        <v>3102</v>
      </c>
      <c r="H1202" s="8" t="s">
        <v>98</v>
      </c>
      <c r="I1202" s="66" t="s">
        <v>9999</v>
      </c>
      <c r="J1202" s="66" t="s">
        <v>40</v>
      </c>
      <c r="K1202" s="66" t="s">
        <v>10005</v>
      </c>
      <c r="L1202" s="66" t="s">
        <v>9957</v>
      </c>
      <c r="M1202" s="66" t="s">
        <v>5026</v>
      </c>
      <c r="N1202" s="66" t="s">
        <v>127</v>
      </c>
      <c r="O1202" s="8" t="s">
        <v>3632</v>
      </c>
      <c r="P1202" s="8" t="s">
        <v>40</v>
      </c>
      <c r="Q1202" s="8">
        <v>1</v>
      </c>
      <c r="R1202" s="8" t="s">
        <v>40</v>
      </c>
      <c r="S1202" s="8" t="s">
        <v>40</v>
      </c>
      <c r="T1202" s="8" t="s">
        <v>40</v>
      </c>
      <c r="U1202" s="67">
        <v>0.17199999999999999</v>
      </c>
      <c r="V1202" s="4">
        <v>2</v>
      </c>
      <c r="W1202" s="4">
        <v>3438</v>
      </c>
      <c r="X1202" s="67">
        <v>1E-3</v>
      </c>
      <c r="Y1202" s="67">
        <v>0.19500000000000001</v>
      </c>
      <c r="Z1202" s="4">
        <v>1</v>
      </c>
      <c r="AA1202" s="4">
        <v>2608</v>
      </c>
      <c r="AB1202" s="67">
        <v>0</v>
      </c>
      <c r="AC1202" s="4">
        <v>0.67630299999999999</v>
      </c>
      <c r="AD1202" s="4">
        <v>8.6709999999999994</v>
      </c>
    </row>
    <row r="1203" spans="1:30" x14ac:dyDescent="0.2">
      <c r="A1203" s="8" t="s">
        <v>782</v>
      </c>
      <c r="B1203" s="8">
        <v>7</v>
      </c>
      <c r="C1203" s="8">
        <v>74168312</v>
      </c>
      <c r="D1203" s="8">
        <v>74168312</v>
      </c>
      <c r="E1203" s="8" t="s">
        <v>127</v>
      </c>
      <c r="F1203" s="8" t="s">
        <v>3108</v>
      </c>
      <c r="G1203" s="8" t="s">
        <v>3109</v>
      </c>
      <c r="H1203" s="8" t="s">
        <v>98</v>
      </c>
      <c r="I1203" s="66" t="s">
        <v>9999</v>
      </c>
      <c r="J1203" s="66" t="s">
        <v>40</v>
      </c>
      <c r="K1203" s="66" t="s">
        <v>10006</v>
      </c>
      <c r="L1203" s="66" t="s">
        <v>9607</v>
      </c>
      <c r="M1203" s="66" t="s">
        <v>9608</v>
      </c>
      <c r="N1203" s="66" t="s">
        <v>4065</v>
      </c>
      <c r="O1203" s="8" t="s">
        <v>4066</v>
      </c>
      <c r="P1203" s="8" t="s">
        <v>40</v>
      </c>
      <c r="Q1203" s="8">
        <v>1</v>
      </c>
      <c r="R1203" s="8" t="s">
        <v>40</v>
      </c>
      <c r="S1203" s="8" t="s">
        <v>40</v>
      </c>
      <c r="T1203" s="8" t="s">
        <v>40</v>
      </c>
      <c r="U1203" s="67">
        <v>4.4999999999999998E-2</v>
      </c>
      <c r="V1203" s="4">
        <v>1</v>
      </c>
      <c r="W1203" s="4">
        <v>3437</v>
      </c>
      <c r="X1203" s="67">
        <v>0</v>
      </c>
      <c r="Y1203" s="67">
        <v>0</v>
      </c>
      <c r="Z1203" s="4">
        <v>0</v>
      </c>
      <c r="AA1203" s="4">
        <v>2605</v>
      </c>
      <c r="AB1203" s="67">
        <v>0</v>
      </c>
      <c r="AC1203" s="4">
        <v>5.1274559999999996</v>
      </c>
      <c r="AD1203" s="4">
        <v>25.4</v>
      </c>
    </row>
    <row r="1204" spans="1:30" x14ac:dyDescent="0.2">
      <c r="A1204" s="8" t="s">
        <v>782</v>
      </c>
      <c r="B1204" s="8">
        <v>7</v>
      </c>
      <c r="C1204" s="8">
        <v>74168312</v>
      </c>
      <c r="D1204" s="8">
        <v>74168312</v>
      </c>
      <c r="E1204" s="8" t="s">
        <v>130</v>
      </c>
      <c r="F1204" s="8" t="s">
        <v>3108</v>
      </c>
      <c r="G1204" s="8" t="s">
        <v>3109</v>
      </c>
      <c r="H1204" s="8" t="s">
        <v>98</v>
      </c>
      <c r="I1204" s="66" t="s">
        <v>9999</v>
      </c>
      <c r="J1204" s="66" t="s">
        <v>40</v>
      </c>
      <c r="K1204" s="66" t="s">
        <v>10006</v>
      </c>
      <c r="L1204" s="66" t="s">
        <v>9607</v>
      </c>
      <c r="M1204" s="66" t="s">
        <v>9608</v>
      </c>
      <c r="N1204" s="66" t="s">
        <v>3931</v>
      </c>
      <c r="O1204" s="8" t="s">
        <v>6593</v>
      </c>
      <c r="P1204" s="8" t="s">
        <v>40</v>
      </c>
      <c r="Q1204" s="8">
        <v>1</v>
      </c>
      <c r="R1204" s="8" t="s">
        <v>40</v>
      </c>
      <c r="S1204" s="8" t="s">
        <v>40</v>
      </c>
      <c r="T1204" s="8" t="s">
        <v>40</v>
      </c>
      <c r="U1204" s="67">
        <v>0.157</v>
      </c>
      <c r="V1204" s="4">
        <v>1</v>
      </c>
      <c r="W1204" s="4">
        <v>3437</v>
      </c>
      <c r="X1204" s="67">
        <v>0</v>
      </c>
      <c r="Y1204" s="67">
        <v>0</v>
      </c>
      <c r="Z1204" s="4">
        <v>0</v>
      </c>
      <c r="AA1204" s="4">
        <v>2605</v>
      </c>
      <c r="AB1204" s="67">
        <v>0</v>
      </c>
      <c r="AC1204" s="4">
        <v>4.6253089999999997</v>
      </c>
      <c r="AD1204" s="4">
        <v>24.5</v>
      </c>
    </row>
    <row r="1205" spans="1:30" x14ac:dyDescent="0.2">
      <c r="A1205" s="8" t="s">
        <v>782</v>
      </c>
      <c r="B1205" s="8">
        <v>7</v>
      </c>
      <c r="C1205" s="8">
        <v>74168335</v>
      </c>
      <c r="D1205" s="8">
        <v>74168335</v>
      </c>
      <c r="E1205" s="8" t="s">
        <v>130</v>
      </c>
      <c r="F1205" s="8" t="s">
        <v>3101</v>
      </c>
      <c r="G1205" s="8" t="s">
        <v>3102</v>
      </c>
      <c r="H1205" s="8" t="s">
        <v>98</v>
      </c>
      <c r="I1205" s="66" t="s">
        <v>9999</v>
      </c>
      <c r="J1205" s="66" t="s">
        <v>40</v>
      </c>
      <c r="K1205" s="66" t="s">
        <v>9271</v>
      </c>
      <c r="L1205" s="66" t="s">
        <v>9971</v>
      </c>
      <c r="M1205" s="66" t="s">
        <v>4173</v>
      </c>
      <c r="N1205" s="66" t="s">
        <v>121</v>
      </c>
      <c r="O1205" s="8" t="s">
        <v>4466</v>
      </c>
      <c r="P1205" s="8" t="s">
        <v>40</v>
      </c>
      <c r="Q1205" s="8">
        <v>1</v>
      </c>
      <c r="R1205" s="8" t="s">
        <v>40</v>
      </c>
      <c r="S1205" s="8" t="s">
        <v>40</v>
      </c>
      <c r="T1205" s="8" t="s">
        <v>40</v>
      </c>
      <c r="U1205" s="67">
        <v>0.157</v>
      </c>
      <c r="V1205" s="4">
        <v>2</v>
      </c>
      <c r="W1205" s="4">
        <v>3437</v>
      </c>
      <c r="X1205" s="67">
        <v>1E-3</v>
      </c>
      <c r="Y1205" s="67">
        <v>0.16800000000000001</v>
      </c>
      <c r="Z1205" s="4">
        <v>1</v>
      </c>
      <c r="AA1205" s="4">
        <v>2605</v>
      </c>
      <c r="AB1205" s="67">
        <v>0</v>
      </c>
      <c r="AC1205" s="4">
        <v>2.3482270000000001</v>
      </c>
      <c r="AD1205" s="4">
        <v>18.48</v>
      </c>
    </row>
    <row r="1206" spans="1:30" x14ac:dyDescent="0.2">
      <c r="A1206" s="8" t="s">
        <v>782</v>
      </c>
      <c r="B1206" s="8">
        <v>7</v>
      </c>
      <c r="C1206" s="8">
        <v>74168336</v>
      </c>
      <c r="D1206" s="8">
        <v>74168336</v>
      </c>
      <c r="E1206" s="8" t="s">
        <v>121</v>
      </c>
      <c r="F1206" s="8" t="s">
        <v>3108</v>
      </c>
      <c r="G1206" s="8" t="s">
        <v>3109</v>
      </c>
      <c r="H1206" s="8" t="s">
        <v>98</v>
      </c>
      <c r="I1206" s="66" t="s">
        <v>9999</v>
      </c>
      <c r="J1206" s="66" t="s">
        <v>40</v>
      </c>
      <c r="K1206" s="66" t="s">
        <v>5358</v>
      </c>
      <c r="L1206" s="66" t="s">
        <v>10007</v>
      </c>
      <c r="M1206" s="66" t="s">
        <v>4334</v>
      </c>
      <c r="N1206" s="66" t="s">
        <v>3141</v>
      </c>
      <c r="O1206" s="8" t="s">
        <v>3371</v>
      </c>
      <c r="P1206" s="8" t="s">
        <v>40</v>
      </c>
      <c r="Q1206" s="8">
        <v>1</v>
      </c>
      <c r="R1206" s="8" t="s">
        <v>40</v>
      </c>
      <c r="S1206" s="8" t="s">
        <v>40</v>
      </c>
      <c r="T1206" s="8" t="s">
        <v>40</v>
      </c>
      <c r="U1206" s="67">
        <v>0</v>
      </c>
      <c r="V1206" s="4">
        <v>0</v>
      </c>
      <c r="W1206" s="4">
        <v>3437</v>
      </c>
      <c r="X1206" s="67">
        <v>0</v>
      </c>
      <c r="Y1206" s="67">
        <v>0.17299999999999999</v>
      </c>
      <c r="Z1206" s="4">
        <v>1</v>
      </c>
      <c r="AA1206" s="4">
        <v>2605</v>
      </c>
      <c r="AB1206" s="67">
        <v>0</v>
      </c>
      <c r="AC1206" s="4">
        <v>6.7607280000000003</v>
      </c>
      <c r="AD1206" s="4">
        <v>32</v>
      </c>
    </row>
    <row r="1207" spans="1:30" x14ac:dyDescent="0.2">
      <c r="A1207" s="8" t="s">
        <v>782</v>
      </c>
      <c r="B1207" s="8">
        <v>7</v>
      </c>
      <c r="C1207" s="8">
        <v>74168353</v>
      </c>
      <c r="D1207" s="8">
        <v>74168353</v>
      </c>
      <c r="E1207" s="8" t="s">
        <v>121</v>
      </c>
      <c r="F1207" s="8" t="s">
        <v>3101</v>
      </c>
      <c r="G1207" s="8" t="s">
        <v>3102</v>
      </c>
      <c r="H1207" s="8" t="s">
        <v>98</v>
      </c>
      <c r="I1207" s="66" t="s">
        <v>9999</v>
      </c>
      <c r="J1207" s="66" t="s">
        <v>40</v>
      </c>
      <c r="K1207" s="66" t="s">
        <v>10008</v>
      </c>
      <c r="L1207" s="66" t="s">
        <v>10009</v>
      </c>
      <c r="M1207" s="66" t="s">
        <v>3499</v>
      </c>
      <c r="N1207" s="66" t="s">
        <v>130</v>
      </c>
      <c r="O1207" s="8" t="s">
        <v>3155</v>
      </c>
      <c r="P1207" s="8" t="s">
        <v>40</v>
      </c>
      <c r="Q1207" s="8">
        <v>1</v>
      </c>
      <c r="R1207" s="8" t="s">
        <v>40</v>
      </c>
      <c r="S1207" s="8" t="s">
        <v>40</v>
      </c>
      <c r="T1207" s="8" t="s">
        <v>40</v>
      </c>
      <c r="U1207" s="67">
        <v>0.17</v>
      </c>
      <c r="V1207" s="4">
        <v>5</v>
      </c>
      <c r="W1207" s="4">
        <v>3437</v>
      </c>
      <c r="X1207" s="67">
        <v>1E-3</v>
      </c>
      <c r="Y1207" s="67">
        <v>0.17</v>
      </c>
      <c r="Z1207" s="4">
        <v>9</v>
      </c>
      <c r="AA1207" s="4">
        <v>2605</v>
      </c>
      <c r="AB1207" s="67">
        <v>3.0000000000000001E-3</v>
      </c>
      <c r="AC1207" s="4">
        <v>1.6885289999999999</v>
      </c>
      <c r="AD1207" s="4">
        <v>14.34</v>
      </c>
    </row>
    <row r="1208" spans="1:30" x14ac:dyDescent="0.2">
      <c r="A1208" s="8" t="s">
        <v>782</v>
      </c>
      <c r="B1208" s="8">
        <v>7</v>
      </c>
      <c r="C1208" s="8">
        <v>74171175</v>
      </c>
      <c r="D1208" s="8">
        <v>74171175</v>
      </c>
      <c r="E1208" s="8" t="s">
        <v>121</v>
      </c>
      <c r="F1208" s="8" t="s">
        <v>3108</v>
      </c>
      <c r="G1208" s="8" t="s">
        <v>3109</v>
      </c>
      <c r="H1208" s="8" t="s">
        <v>98</v>
      </c>
      <c r="I1208" s="66" t="s">
        <v>10010</v>
      </c>
      <c r="J1208" s="66" t="s">
        <v>40</v>
      </c>
      <c r="K1208" s="66" t="s">
        <v>10011</v>
      </c>
      <c r="L1208" s="66" t="s">
        <v>6163</v>
      </c>
      <c r="M1208" s="66" t="s">
        <v>4171</v>
      </c>
      <c r="N1208" s="66" t="s">
        <v>3141</v>
      </c>
      <c r="O1208" s="8" t="s">
        <v>3142</v>
      </c>
      <c r="P1208" s="8" t="s">
        <v>40</v>
      </c>
      <c r="Q1208" s="8">
        <v>1</v>
      </c>
      <c r="R1208" s="8" t="s">
        <v>40</v>
      </c>
      <c r="S1208" s="8" t="s">
        <v>40</v>
      </c>
      <c r="T1208" s="8" t="s">
        <v>40</v>
      </c>
      <c r="U1208" s="67">
        <v>0.34200000000000003</v>
      </c>
      <c r="V1208" s="4">
        <v>3424</v>
      </c>
      <c r="W1208" s="4">
        <v>3437</v>
      </c>
      <c r="X1208" s="67">
        <v>0.996</v>
      </c>
      <c r="Y1208" s="67">
        <v>0.34300000000000003</v>
      </c>
      <c r="Z1208" s="4">
        <v>2600</v>
      </c>
      <c r="AA1208" s="4">
        <v>2606</v>
      </c>
      <c r="AB1208" s="67">
        <v>0.998</v>
      </c>
      <c r="AC1208" s="4">
        <v>3.14717</v>
      </c>
      <c r="AD1208" s="4">
        <v>22.6</v>
      </c>
    </row>
    <row r="1209" spans="1:30" x14ac:dyDescent="0.2">
      <c r="A1209" s="8" t="s">
        <v>782</v>
      </c>
      <c r="B1209" s="8">
        <v>7</v>
      </c>
      <c r="C1209" s="8">
        <v>74171178</v>
      </c>
      <c r="D1209" s="8">
        <v>74171178</v>
      </c>
      <c r="E1209" s="8" t="s">
        <v>121</v>
      </c>
      <c r="F1209" s="8" t="s">
        <v>3108</v>
      </c>
      <c r="G1209" s="8" t="s">
        <v>3109</v>
      </c>
      <c r="H1209" s="8" t="s">
        <v>98</v>
      </c>
      <c r="I1209" s="66" t="s">
        <v>10010</v>
      </c>
      <c r="J1209" s="66" t="s">
        <v>40</v>
      </c>
      <c r="K1209" s="66" t="s">
        <v>10012</v>
      </c>
      <c r="L1209" s="66" t="s">
        <v>3395</v>
      </c>
      <c r="M1209" s="66" t="s">
        <v>5813</v>
      </c>
      <c r="N1209" s="66" t="s">
        <v>4011</v>
      </c>
      <c r="O1209" s="8" t="s">
        <v>4480</v>
      </c>
      <c r="P1209" s="8" t="s">
        <v>40</v>
      </c>
      <c r="Q1209" s="8">
        <v>1</v>
      </c>
      <c r="R1209" s="8" t="s">
        <v>40</v>
      </c>
      <c r="S1209" s="8" t="s">
        <v>40</v>
      </c>
      <c r="T1209" s="8" t="s">
        <v>40</v>
      </c>
      <c r="U1209" s="67">
        <v>0.17199999999999999</v>
      </c>
      <c r="V1209" s="4">
        <v>1</v>
      </c>
      <c r="W1209" s="4">
        <v>3437</v>
      </c>
      <c r="X1209" s="67">
        <v>0</v>
      </c>
      <c r="Y1209" s="67">
        <v>0</v>
      </c>
      <c r="Z1209" s="4">
        <v>0</v>
      </c>
      <c r="AA1209" s="4">
        <v>2606</v>
      </c>
      <c r="AB1209" s="67">
        <v>0</v>
      </c>
      <c r="AC1209" s="4">
        <v>1.498842</v>
      </c>
      <c r="AD1209" s="4">
        <v>13.31</v>
      </c>
    </row>
    <row r="1210" spans="1:30" x14ac:dyDescent="0.2">
      <c r="A1210" s="8" t="s">
        <v>782</v>
      </c>
      <c r="B1210" s="8">
        <v>7</v>
      </c>
      <c r="C1210" s="8">
        <v>74171183</v>
      </c>
      <c r="D1210" s="8">
        <v>74171183</v>
      </c>
      <c r="E1210" s="8" t="s">
        <v>130</v>
      </c>
      <c r="F1210" s="8" t="s">
        <v>3101</v>
      </c>
      <c r="G1210" s="8" t="s">
        <v>3102</v>
      </c>
      <c r="H1210" s="8" t="s">
        <v>98</v>
      </c>
      <c r="I1210" s="66" t="s">
        <v>10010</v>
      </c>
      <c r="J1210" s="66" t="s">
        <v>40</v>
      </c>
      <c r="K1210" s="66" t="s">
        <v>5339</v>
      </c>
      <c r="L1210" s="66" t="s">
        <v>10013</v>
      </c>
      <c r="M1210" s="66" t="s">
        <v>5804</v>
      </c>
      <c r="N1210" s="66" t="s">
        <v>3165</v>
      </c>
      <c r="O1210" s="8" t="s">
        <v>3400</v>
      </c>
      <c r="P1210" s="8" t="s">
        <v>10014</v>
      </c>
      <c r="Q1210" s="8">
        <v>1</v>
      </c>
      <c r="R1210" s="8" t="s">
        <v>40</v>
      </c>
      <c r="S1210" s="8" t="s">
        <v>40</v>
      </c>
      <c r="T1210" s="8" t="s">
        <v>40</v>
      </c>
      <c r="U1210" s="67">
        <v>0.17399999999999999</v>
      </c>
      <c r="V1210" s="4">
        <v>1</v>
      </c>
      <c r="W1210" s="4">
        <v>3437</v>
      </c>
      <c r="X1210" s="67">
        <v>0</v>
      </c>
      <c r="Y1210" s="67">
        <v>0</v>
      </c>
      <c r="Z1210" s="4">
        <v>0</v>
      </c>
      <c r="AA1210" s="4">
        <v>2606</v>
      </c>
      <c r="AB1210" s="67">
        <v>0</v>
      </c>
      <c r="AC1210" s="4">
        <v>1.557042</v>
      </c>
      <c r="AD1210" s="4">
        <v>13.62</v>
      </c>
    </row>
    <row r="1211" spans="1:30" x14ac:dyDescent="0.2">
      <c r="A1211" s="8" t="s">
        <v>782</v>
      </c>
      <c r="B1211" s="8">
        <v>7</v>
      </c>
      <c r="C1211" s="8">
        <v>74171184</v>
      </c>
      <c r="D1211" s="8">
        <v>74171184</v>
      </c>
      <c r="E1211" s="8" t="s">
        <v>121</v>
      </c>
      <c r="F1211" s="8" t="s">
        <v>3108</v>
      </c>
      <c r="G1211" s="8" t="s">
        <v>3109</v>
      </c>
      <c r="H1211" s="8" t="s">
        <v>98</v>
      </c>
      <c r="I1211" s="66" t="s">
        <v>10010</v>
      </c>
      <c r="J1211" s="66" t="s">
        <v>40</v>
      </c>
      <c r="K1211" s="66" t="s">
        <v>10015</v>
      </c>
      <c r="L1211" s="66" t="s">
        <v>9985</v>
      </c>
      <c r="M1211" s="66" t="s">
        <v>5417</v>
      </c>
      <c r="N1211" s="66" t="s">
        <v>3168</v>
      </c>
      <c r="O1211" s="8" t="s">
        <v>3169</v>
      </c>
      <c r="P1211" s="8" t="s">
        <v>10016</v>
      </c>
      <c r="Q1211" s="8">
        <v>1</v>
      </c>
      <c r="R1211" s="8" t="s">
        <v>40</v>
      </c>
      <c r="S1211" s="8" t="s">
        <v>40</v>
      </c>
      <c r="T1211" s="8" t="s">
        <v>40</v>
      </c>
      <c r="U1211" s="67">
        <v>0.16700000000000001</v>
      </c>
      <c r="V1211" s="4">
        <v>1</v>
      </c>
      <c r="W1211" s="4">
        <v>3437</v>
      </c>
      <c r="X1211" s="67">
        <v>0</v>
      </c>
      <c r="Y1211" s="67">
        <v>0</v>
      </c>
      <c r="Z1211" s="4">
        <v>0</v>
      </c>
      <c r="AA1211" s="4">
        <v>2606</v>
      </c>
      <c r="AB1211" s="67">
        <v>0</v>
      </c>
      <c r="AC1211" s="4">
        <v>4.025525</v>
      </c>
      <c r="AD1211" s="4">
        <v>23.6</v>
      </c>
    </row>
    <row r="1212" spans="1:30" x14ac:dyDescent="0.2">
      <c r="A1212" s="8" t="s">
        <v>782</v>
      </c>
      <c r="B1212" s="8">
        <v>7</v>
      </c>
      <c r="C1212" s="8">
        <v>74172291</v>
      </c>
      <c r="D1212" s="8">
        <v>74172291</v>
      </c>
      <c r="E1212" s="8" t="s">
        <v>121</v>
      </c>
      <c r="F1212" s="8" t="s">
        <v>78</v>
      </c>
      <c r="G1212" s="8" t="s">
        <v>3469</v>
      </c>
      <c r="H1212" s="8" t="s">
        <v>98</v>
      </c>
      <c r="I1212" s="66" t="s">
        <v>40</v>
      </c>
      <c r="J1212" s="66" t="s">
        <v>3203</v>
      </c>
      <c r="K1212" s="66" t="s">
        <v>40</v>
      </c>
      <c r="L1212" s="66" t="s">
        <v>40</v>
      </c>
      <c r="M1212" s="66" t="s">
        <v>40</v>
      </c>
      <c r="N1212" s="66" t="s">
        <v>40</v>
      </c>
      <c r="O1212" s="8" t="s">
        <v>40</v>
      </c>
      <c r="P1212" s="8" t="s">
        <v>40</v>
      </c>
      <c r="Q1212" s="8">
        <v>1</v>
      </c>
      <c r="R1212" s="8">
        <v>2.951069698</v>
      </c>
      <c r="S1212" s="8">
        <v>8.7503793040000009</v>
      </c>
      <c r="T1212" s="8">
        <v>11.701449</v>
      </c>
      <c r="U1212" s="67">
        <v>0.16200000000000001</v>
      </c>
      <c r="V1212" s="4">
        <v>2</v>
      </c>
      <c r="W1212" s="4">
        <v>3435</v>
      </c>
      <c r="X1212" s="67">
        <v>1E-3</v>
      </c>
      <c r="Y1212" s="67">
        <v>0</v>
      </c>
      <c r="Z1212" s="4">
        <v>0</v>
      </c>
      <c r="AA1212" s="4">
        <v>2606</v>
      </c>
      <c r="AB1212" s="67">
        <v>0</v>
      </c>
      <c r="AC1212" s="4">
        <v>4.1233449999999996</v>
      </c>
      <c r="AD1212" s="4">
        <v>23.8</v>
      </c>
    </row>
    <row r="1213" spans="1:30" x14ac:dyDescent="0.2">
      <c r="A1213" s="8" t="s">
        <v>782</v>
      </c>
      <c r="B1213" s="8">
        <v>7</v>
      </c>
      <c r="C1213" s="8">
        <v>74172321</v>
      </c>
      <c r="D1213" s="8">
        <v>74172321</v>
      </c>
      <c r="E1213" s="8" t="s">
        <v>127</v>
      </c>
      <c r="F1213" s="8" t="s">
        <v>3108</v>
      </c>
      <c r="G1213" s="8" t="s">
        <v>3109</v>
      </c>
      <c r="H1213" s="8" t="s">
        <v>98</v>
      </c>
      <c r="I1213" s="66" t="s">
        <v>10017</v>
      </c>
      <c r="J1213" s="66" t="s">
        <v>40</v>
      </c>
      <c r="K1213" s="66" t="s">
        <v>8850</v>
      </c>
      <c r="L1213" s="66" t="s">
        <v>9618</v>
      </c>
      <c r="M1213" s="66" t="s">
        <v>5402</v>
      </c>
      <c r="N1213" s="66" t="s">
        <v>3124</v>
      </c>
      <c r="O1213" s="8" t="s">
        <v>4165</v>
      </c>
      <c r="P1213" s="8" t="s">
        <v>40</v>
      </c>
      <c r="Q1213" s="8">
        <v>1</v>
      </c>
      <c r="R1213" s="8" t="s">
        <v>40</v>
      </c>
      <c r="S1213" s="8" t="s">
        <v>40</v>
      </c>
      <c r="T1213" s="8" t="s">
        <v>40</v>
      </c>
      <c r="U1213" s="67">
        <v>0</v>
      </c>
      <c r="V1213" s="4">
        <v>0</v>
      </c>
      <c r="W1213" s="4">
        <v>3435</v>
      </c>
      <c r="X1213" s="67">
        <v>0</v>
      </c>
      <c r="Y1213" s="67">
        <v>0.154</v>
      </c>
      <c r="Z1213" s="4">
        <v>1</v>
      </c>
      <c r="AA1213" s="4">
        <v>2606</v>
      </c>
      <c r="AB1213" s="67">
        <v>0</v>
      </c>
      <c r="AC1213" s="4">
        <v>0.62702599999999997</v>
      </c>
      <c r="AD1213" s="4">
        <v>8.3420000000000005</v>
      </c>
    </row>
    <row r="1214" spans="1:30" x14ac:dyDescent="0.2">
      <c r="A1214" s="8" t="s">
        <v>782</v>
      </c>
      <c r="B1214" s="8">
        <v>7</v>
      </c>
      <c r="C1214" s="8">
        <v>74172329</v>
      </c>
      <c r="D1214" s="8">
        <v>74172329</v>
      </c>
      <c r="E1214" s="8" t="s">
        <v>123</v>
      </c>
      <c r="F1214" s="8" t="s">
        <v>3101</v>
      </c>
      <c r="G1214" s="8" t="s">
        <v>3102</v>
      </c>
      <c r="H1214" s="8" t="s">
        <v>98</v>
      </c>
      <c r="I1214" s="66" t="s">
        <v>10017</v>
      </c>
      <c r="J1214" s="66" t="s">
        <v>40</v>
      </c>
      <c r="K1214" s="66" t="s">
        <v>9585</v>
      </c>
      <c r="L1214" s="66" t="s">
        <v>6170</v>
      </c>
      <c r="M1214" s="66" t="s">
        <v>6171</v>
      </c>
      <c r="N1214" s="66" t="s">
        <v>130</v>
      </c>
      <c r="O1214" s="8" t="s">
        <v>4111</v>
      </c>
      <c r="P1214" s="8" t="s">
        <v>40</v>
      </c>
      <c r="Q1214" s="8">
        <v>1</v>
      </c>
      <c r="R1214" s="8" t="s">
        <v>40</v>
      </c>
      <c r="S1214" s="8" t="s">
        <v>40</v>
      </c>
      <c r="T1214" s="8" t="s">
        <v>40</v>
      </c>
      <c r="U1214" s="67">
        <v>0</v>
      </c>
      <c r="V1214" s="4">
        <v>0</v>
      </c>
      <c r="W1214" s="4">
        <v>3435</v>
      </c>
      <c r="X1214" s="67">
        <v>0</v>
      </c>
      <c r="Y1214" s="67">
        <v>0.184</v>
      </c>
      <c r="Z1214" s="4">
        <v>1</v>
      </c>
      <c r="AA1214" s="4">
        <v>2606</v>
      </c>
      <c r="AB1214" s="67">
        <v>0</v>
      </c>
      <c r="AC1214" s="4">
        <v>-0.66332599999999997</v>
      </c>
      <c r="AD1214" s="4">
        <v>8.7999999999999995E-2</v>
      </c>
    </row>
    <row r="1215" spans="1:30" x14ac:dyDescent="0.2">
      <c r="A1215" s="8" t="s">
        <v>782</v>
      </c>
      <c r="B1215" s="8">
        <v>7</v>
      </c>
      <c r="C1215" s="8">
        <v>74173159</v>
      </c>
      <c r="D1215" s="8">
        <v>74173159</v>
      </c>
      <c r="E1215" s="8" t="s">
        <v>130</v>
      </c>
      <c r="F1215" s="8" t="s">
        <v>3101</v>
      </c>
      <c r="G1215" s="8" t="s">
        <v>3102</v>
      </c>
      <c r="H1215" s="8" t="s">
        <v>98</v>
      </c>
      <c r="I1215" s="66" t="s">
        <v>10018</v>
      </c>
      <c r="J1215" s="66" t="s">
        <v>40</v>
      </c>
      <c r="K1215" s="66" t="s">
        <v>10019</v>
      </c>
      <c r="L1215" s="66" t="s">
        <v>10020</v>
      </c>
      <c r="M1215" s="66" t="s">
        <v>10021</v>
      </c>
      <c r="N1215" s="66" t="s">
        <v>3165</v>
      </c>
      <c r="O1215" s="8" t="s">
        <v>3400</v>
      </c>
      <c r="P1215" s="8" t="s">
        <v>40</v>
      </c>
      <c r="Q1215" s="8">
        <v>1</v>
      </c>
      <c r="R1215" s="8" t="s">
        <v>40</v>
      </c>
      <c r="S1215" s="8" t="s">
        <v>40</v>
      </c>
      <c r="T1215" s="8" t="s">
        <v>40</v>
      </c>
      <c r="U1215" s="67">
        <v>0</v>
      </c>
      <c r="V1215" s="4">
        <v>0</v>
      </c>
      <c r="W1215" s="4">
        <v>3434</v>
      </c>
      <c r="X1215" s="67">
        <v>0</v>
      </c>
      <c r="Y1215" s="67">
        <v>0.19900000000000001</v>
      </c>
      <c r="Z1215" s="4">
        <v>1</v>
      </c>
      <c r="AA1215" s="4">
        <v>2606</v>
      </c>
      <c r="AB1215" s="67">
        <v>0</v>
      </c>
      <c r="AC1215" s="4">
        <v>1.5938870000000001</v>
      </c>
      <c r="AD1215" s="4">
        <v>13.82</v>
      </c>
    </row>
    <row r="1216" spans="1:30" x14ac:dyDescent="0.2">
      <c r="A1216" s="8" t="s">
        <v>782</v>
      </c>
      <c r="B1216" s="8">
        <v>7</v>
      </c>
      <c r="C1216" s="8">
        <v>74173162</v>
      </c>
      <c r="D1216" s="8">
        <v>74173162</v>
      </c>
      <c r="E1216" s="8" t="s">
        <v>121</v>
      </c>
      <c r="F1216" s="8" t="s">
        <v>3101</v>
      </c>
      <c r="G1216" s="8" t="s">
        <v>3102</v>
      </c>
      <c r="H1216" s="8" t="s">
        <v>98</v>
      </c>
      <c r="I1216" s="66" t="s">
        <v>10018</v>
      </c>
      <c r="J1216" s="66" t="s">
        <v>40</v>
      </c>
      <c r="K1216" s="66" t="s">
        <v>8859</v>
      </c>
      <c r="L1216" s="66" t="s">
        <v>7676</v>
      </c>
      <c r="M1216" s="66" t="s">
        <v>486</v>
      </c>
      <c r="N1216" s="66" t="s">
        <v>130</v>
      </c>
      <c r="O1216" s="8" t="s">
        <v>3155</v>
      </c>
      <c r="P1216" s="8" t="s">
        <v>40</v>
      </c>
      <c r="Q1216" s="8">
        <v>1</v>
      </c>
      <c r="R1216" s="8" t="s">
        <v>40</v>
      </c>
      <c r="S1216" s="8" t="s">
        <v>40</v>
      </c>
      <c r="T1216" s="8" t="s">
        <v>40</v>
      </c>
      <c r="U1216" s="67">
        <v>0.17199999999999999</v>
      </c>
      <c r="V1216" s="4">
        <v>24</v>
      </c>
      <c r="W1216" s="4">
        <v>3434</v>
      </c>
      <c r="X1216" s="67">
        <v>7.0000000000000001E-3</v>
      </c>
      <c r="Y1216" s="67">
        <v>0.17100000000000001</v>
      </c>
      <c r="Z1216" s="4">
        <v>18</v>
      </c>
      <c r="AA1216" s="4">
        <v>2606</v>
      </c>
      <c r="AB1216" s="67">
        <v>7.0000000000000001E-3</v>
      </c>
      <c r="AC1216" s="4">
        <v>1.9241470000000001</v>
      </c>
      <c r="AD1216" s="4">
        <v>15.74</v>
      </c>
    </row>
    <row r="1217" spans="1:30" x14ac:dyDescent="0.2">
      <c r="A1217" s="8" t="s">
        <v>782</v>
      </c>
      <c r="B1217" s="8">
        <v>7</v>
      </c>
      <c r="C1217" s="8">
        <v>74188382</v>
      </c>
      <c r="D1217" s="8">
        <v>74188382</v>
      </c>
      <c r="E1217" s="8" t="s">
        <v>121</v>
      </c>
      <c r="F1217" s="8" t="s">
        <v>3108</v>
      </c>
      <c r="G1217" s="8" t="s">
        <v>3109</v>
      </c>
      <c r="H1217" s="8" t="s">
        <v>89</v>
      </c>
      <c r="I1217" s="66" t="s">
        <v>5930</v>
      </c>
      <c r="J1217" s="66" t="s">
        <v>40</v>
      </c>
      <c r="K1217" s="66" t="s">
        <v>4987</v>
      </c>
      <c r="L1217" s="66" t="s">
        <v>3707</v>
      </c>
      <c r="M1217" s="66" t="s">
        <v>4326</v>
      </c>
      <c r="N1217" s="66" t="s">
        <v>3302</v>
      </c>
      <c r="O1217" s="8" t="s">
        <v>3303</v>
      </c>
      <c r="P1217" s="8" t="s">
        <v>40</v>
      </c>
      <c r="Q1217" s="8">
        <v>1</v>
      </c>
      <c r="R1217" s="8" t="s">
        <v>40</v>
      </c>
      <c r="S1217" s="8" t="s">
        <v>40</v>
      </c>
      <c r="T1217" s="8" t="s">
        <v>40</v>
      </c>
      <c r="U1217" s="67">
        <v>0.17299999999999999</v>
      </c>
      <c r="V1217" s="4">
        <v>1</v>
      </c>
      <c r="W1217" s="4">
        <v>3423</v>
      </c>
      <c r="X1217" s="67">
        <v>0</v>
      </c>
      <c r="Y1217" s="67">
        <v>0.13200000000000001</v>
      </c>
      <c r="Z1217" s="4">
        <v>2</v>
      </c>
      <c r="AA1217" s="4">
        <v>2591</v>
      </c>
      <c r="AB1217" s="67">
        <v>1E-3</v>
      </c>
      <c r="AC1217" s="4">
        <v>5.16472</v>
      </c>
      <c r="AD1217" s="4">
        <v>25.5</v>
      </c>
    </row>
    <row r="1218" spans="1:30" x14ac:dyDescent="0.2">
      <c r="A1218" s="8" t="s">
        <v>782</v>
      </c>
      <c r="B1218" s="8">
        <v>7</v>
      </c>
      <c r="C1218" s="8">
        <v>74188384</v>
      </c>
      <c r="D1218" s="8">
        <v>74188384</v>
      </c>
      <c r="E1218" s="8" t="s">
        <v>121</v>
      </c>
      <c r="F1218" s="8" t="s">
        <v>3101</v>
      </c>
      <c r="G1218" s="8" t="s">
        <v>3102</v>
      </c>
      <c r="H1218" s="8" t="s">
        <v>89</v>
      </c>
      <c r="I1218" s="66" t="s">
        <v>5930</v>
      </c>
      <c r="J1218" s="66" t="s">
        <v>40</v>
      </c>
      <c r="K1218" s="66" t="s">
        <v>974</v>
      </c>
      <c r="L1218" s="66" t="s">
        <v>529</v>
      </c>
      <c r="M1218" s="66" t="s">
        <v>4326</v>
      </c>
      <c r="N1218" s="66" t="s">
        <v>127</v>
      </c>
      <c r="O1218" s="8" t="s">
        <v>3632</v>
      </c>
      <c r="P1218" s="8" t="s">
        <v>40</v>
      </c>
      <c r="Q1218" s="8">
        <v>1</v>
      </c>
      <c r="R1218" s="8" t="s">
        <v>40</v>
      </c>
      <c r="S1218" s="8" t="s">
        <v>40</v>
      </c>
      <c r="T1218" s="8" t="s">
        <v>40</v>
      </c>
      <c r="U1218" s="67">
        <v>0.127</v>
      </c>
      <c r="V1218" s="4">
        <v>1</v>
      </c>
      <c r="W1218" s="4">
        <v>3423</v>
      </c>
      <c r="X1218" s="67">
        <v>0</v>
      </c>
      <c r="Y1218" s="67">
        <v>0.111</v>
      </c>
      <c r="Z1218" s="4">
        <v>2</v>
      </c>
      <c r="AA1218" s="4">
        <v>2591</v>
      </c>
      <c r="AB1218" s="67">
        <v>1E-3</v>
      </c>
      <c r="AC1218" s="4">
        <v>0.73989799999999994</v>
      </c>
      <c r="AD1218" s="4">
        <v>9.0860000000000003</v>
      </c>
    </row>
    <row r="1219" spans="1:30" x14ac:dyDescent="0.2">
      <c r="A1219" s="8" t="s">
        <v>782</v>
      </c>
      <c r="B1219" s="8">
        <v>7</v>
      </c>
      <c r="C1219" s="8">
        <v>74188389</v>
      </c>
      <c r="D1219" s="8">
        <v>74188389</v>
      </c>
      <c r="E1219" s="8" t="s">
        <v>121</v>
      </c>
      <c r="F1219" s="8" t="s">
        <v>3108</v>
      </c>
      <c r="G1219" s="8" t="s">
        <v>3109</v>
      </c>
      <c r="H1219" s="8" t="s">
        <v>89</v>
      </c>
      <c r="I1219" s="66" t="s">
        <v>5930</v>
      </c>
      <c r="J1219" s="66" t="s">
        <v>40</v>
      </c>
      <c r="K1219" s="66" t="s">
        <v>4010</v>
      </c>
      <c r="L1219" s="66" t="s">
        <v>3700</v>
      </c>
      <c r="M1219" s="66" t="s">
        <v>3707</v>
      </c>
      <c r="N1219" s="66" t="s">
        <v>4056</v>
      </c>
      <c r="O1219" s="8" t="s">
        <v>4057</v>
      </c>
      <c r="P1219" s="8" t="s">
        <v>40</v>
      </c>
      <c r="Q1219" s="8">
        <v>1</v>
      </c>
      <c r="R1219" s="8" t="s">
        <v>40</v>
      </c>
      <c r="S1219" s="8" t="s">
        <v>40</v>
      </c>
      <c r="T1219" s="8" t="s">
        <v>40</v>
      </c>
      <c r="U1219" s="67">
        <v>0.26900000000000002</v>
      </c>
      <c r="V1219" s="4">
        <v>1</v>
      </c>
      <c r="W1219" s="4">
        <v>3423</v>
      </c>
      <c r="X1219" s="67">
        <v>0</v>
      </c>
      <c r="Y1219" s="67">
        <v>0</v>
      </c>
      <c r="Z1219" s="4">
        <v>0</v>
      </c>
      <c r="AA1219" s="4">
        <v>2591</v>
      </c>
      <c r="AB1219" s="67">
        <v>0</v>
      </c>
      <c r="AC1219" s="4">
        <v>0.32963300000000001</v>
      </c>
      <c r="AD1219" s="4">
        <v>5.9770000000000003</v>
      </c>
    </row>
    <row r="1220" spans="1:30" x14ac:dyDescent="0.2">
      <c r="A1220" s="8" t="s">
        <v>782</v>
      </c>
      <c r="B1220" s="8">
        <v>7</v>
      </c>
      <c r="C1220" s="8">
        <v>74188398</v>
      </c>
      <c r="D1220" s="8">
        <v>74188398</v>
      </c>
      <c r="E1220" s="8" t="s">
        <v>121</v>
      </c>
      <c r="F1220" s="8" t="s">
        <v>3108</v>
      </c>
      <c r="G1220" s="8" t="s">
        <v>3109</v>
      </c>
      <c r="H1220" s="8" t="s">
        <v>89</v>
      </c>
      <c r="I1220" s="66" t="s">
        <v>5930</v>
      </c>
      <c r="J1220" s="66" t="s">
        <v>40</v>
      </c>
      <c r="K1220" s="66" t="s">
        <v>3957</v>
      </c>
      <c r="L1220" s="66" t="s">
        <v>3919</v>
      </c>
      <c r="M1220" s="66" t="s">
        <v>3920</v>
      </c>
      <c r="N1220" s="66" t="s">
        <v>3171</v>
      </c>
      <c r="O1220" s="8" t="s">
        <v>3222</v>
      </c>
      <c r="P1220" s="8" t="s">
        <v>40</v>
      </c>
      <c r="Q1220" s="8">
        <v>1</v>
      </c>
      <c r="R1220" s="8" t="s">
        <v>40</v>
      </c>
      <c r="S1220" s="8" t="s">
        <v>40</v>
      </c>
      <c r="T1220" s="8" t="s">
        <v>40</v>
      </c>
      <c r="U1220" s="67">
        <v>0.16</v>
      </c>
      <c r="V1220" s="4">
        <v>8</v>
      </c>
      <c r="W1220" s="4">
        <v>3423</v>
      </c>
      <c r="X1220" s="67">
        <v>2E-3</v>
      </c>
      <c r="Y1220" s="67">
        <v>0.217</v>
      </c>
      <c r="Z1220" s="4">
        <v>8</v>
      </c>
      <c r="AA1220" s="4">
        <v>2591</v>
      </c>
      <c r="AB1220" s="67">
        <v>3.0000000000000001E-3</v>
      </c>
      <c r="AC1220" s="4">
        <v>6.5852089999999999</v>
      </c>
      <c r="AD1220" s="4">
        <v>31</v>
      </c>
    </row>
    <row r="1221" spans="1:30" x14ac:dyDescent="0.2">
      <c r="A1221" s="8" t="s">
        <v>782</v>
      </c>
      <c r="B1221" s="8">
        <v>7</v>
      </c>
      <c r="C1221" s="8">
        <v>74188402</v>
      </c>
      <c r="D1221" s="8">
        <v>74188402</v>
      </c>
      <c r="E1221" s="8" t="s">
        <v>130</v>
      </c>
      <c r="F1221" s="8" t="s">
        <v>3101</v>
      </c>
      <c r="G1221" s="8" t="s">
        <v>3102</v>
      </c>
      <c r="H1221" s="8" t="s">
        <v>89</v>
      </c>
      <c r="I1221" s="66" t="s">
        <v>5930</v>
      </c>
      <c r="J1221" s="66" t="s">
        <v>40</v>
      </c>
      <c r="K1221" s="66" t="s">
        <v>3938</v>
      </c>
      <c r="L1221" s="66" t="s">
        <v>3937</v>
      </c>
      <c r="M1221" s="66" t="s">
        <v>3935</v>
      </c>
      <c r="N1221" s="66" t="s">
        <v>3295</v>
      </c>
      <c r="O1221" s="8" t="s">
        <v>3296</v>
      </c>
      <c r="P1221" s="8" t="s">
        <v>40</v>
      </c>
      <c r="Q1221" s="8">
        <v>1</v>
      </c>
      <c r="R1221" s="8" t="s">
        <v>40</v>
      </c>
      <c r="S1221" s="8" t="s">
        <v>40</v>
      </c>
      <c r="T1221" s="8" t="s">
        <v>40</v>
      </c>
      <c r="U1221" s="67">
        <v>0.18</v>
      </c>
      <c r="V1221" s="4">
        <v>77</v>
      </c>
      <c r="W1221" s="4">
        <v>3423</v>
      </c>
      <c r="X1221" s="67">
        <v>2.1999999999999999E-2</v>
      </c>
      <c r="Y1221" s="67">
        <v>0.18</v>
      </c>
      <c r="Z1221" s="4">
        <v>64</v>
      </c>
      <c r="AA1221" s="4">
        <v>2591</v>
      </c>
      <c r="AB1221" s="67">
        <v>2.5000000000000001E-2</v>
      </c>
      <c r="AC1221" s="4">
        <v>1.021477</v>
      </c>
      <c r="AD1221" s="4">
        <v>10.78</v>
      </c>
    </row>
    <row r="1222" spans="1:30" x14ac:dyDescent="0.2">
      <c r="A1222" s="8" t="s">
        <v>782</v>
      </c>
      <c r="B1222" s="8">
        <v>7</v>
      </c>
      <c r="C1222" s="8">
        <v>74188406</v>
      </c>
      <c r="D1222" s="8">
        <v>74188406</v>
      </c>
      <c r="E1222" s="8" t="s">
        <v>121</v>
      </c>
      <c r="F1222" s="8" t="s">
        <v>3108</v>
      </c>
      <c r="G1222" s="8" t="s">
        <v>3109</v>
      </c>
      <c r="H1222" s="8" t="s">
        <v>89</v>
      </c>
      <c r="I1222" s="66" t="s">
        <v>5930</v>
      </c>
      <c r="J1222" s="66" t="s">
        <v>40</v>
      </c>
      <c r="K1222" s="66" t="s">
        <v>4372</v>
      </c>
      <c r="L1222" s="66" t="s">
        <v>4305</v>
      </c>
      <c r="M1222" s="66" t="s">
        <v>3929</v>
      </c>
      <c r="N1222" s="66" t="s">
        <v>3147</v>
      </c>
      <c r="O1222" s="8" t="s">
        <v>3148</v>
      </c>
      <c r="P1222" s="8" t="s">
        <v>40</v>
      </c>
      <c r="Q1222" s="8">
        <v>1</v>
      </c>
      <c r="R1222" s="8" t="s">
        <v>40</v>
      </c>
      <c r="S1222" s="8" t="s">
        <v>40</v>
      </c>
      <c r="T1222" s="8" t="s">
        <v>40</v>
      </c>
      <c r="U1222" s="67">
        <v>0.16700000000000001</v>
      </c>
      <c r="V1222" s="4">
        <v>1</v>
      </c>
      <c r="W1222" s="4">
        <v>3423</v>
      </c>
      <c r="X1222" s="67">
        <v>0</v>
      </c>
      <c r="Y1222" s="67">
        <v>0.14599999999999999</v>
      </c>
      <c r="Z1222" s="4">
        <v>2</v>
      </c>
      <c r="AA1222" s="4">
        <v>2591</v>
      </c>
      <c r="AB1222" s="67">
        <v>1E-3</v>
      </c>
      <c r="AC1222" s="4">
        <v>3.6405069999999999</v>
      </c>
      <c r="AD1222" s="4">
        <v>23.2</v>
      </c>
    </row>
    <row r="1223" spans="1:30" x14ac:dyDescent="0.2">
      <c r="A1223" s="8" t="s">
        <v>782</v>
      </c>
      <c r="B1223" s="8">
        <v>7</v>
      </c>
      <c r="C1223" s="8">
        <v>74188411</v>
      </c>
      <c r="D1223" s="8">
        <v>74188411</v>
      </c>
      <c r="E1223" s="8" t="s">
        <v>130</v>
      </c>
      <c r="F1223" s="8" t="s">
        <v>3101</v>
      </c>
      <c r="G1223" s="8" t="s">
        <v>3102</v>
      </c>
      <c r="H1223" s="8" t="s">
        <v>89</v>
      </c>
      <c r="I1223" s="66" t="s">
        <v>5930</v>
      </c>
      <c r="J1223" s="66" t="s">
        <v>40</v>
      </c>
      <c r="K1223" s="66" t="s">
        <v>3869</v>
      </c>
      <c r="L1223" s="66" t="s">
        <v>3687</v>
      </c>
      <c r="M1223" s="66" t="s">
        <v>3700</v>
      </c>
      <c r="N1223" s="66" t="s">
        <v>3126</v>
      </c>
      <c r="O1223" s="8" t="s">
        <v>4245</v>
      </c>
      <c r="P1223" s="8" t="s">
        <v>40</v>
      </c>
      <c r="Q1223" s="8">
        <v>1</v>
      </c>
      <c r="R1223" s="8" t="s">
        <v>40</v>
      </c>
      <c r="S1223" s="8" t="s">
        <v>40</v>
      </c>
      <c r="T1223" s="8" t="s">
        <v>40</v>
      </c>
      <c r="U1223" s="67">
        <v>0</v>
      </c>
      <c r="V1223" s="4">
        <v>0</v>
      </c>
      <c r="W1223" s="4">
        <v>3423</v>
      </c>
      <c r="X1223" s="67">
        <v>0</v>
      </c>
      <c r="Y1223" s="67">
        <v>0.16700000000000001</v>
      </c>
      <c r="Z1223" s="4">
        <v>1</v>
      </c>
      <c r="AA1223" s="4">
        <v>2591</v>
      </c>
      <c r="AB1223" s="67">
        <v>0</v>
      </c>
      <c r="AC1223" s="4">
        <v>0.16528399999999999</v>
      </c>
      <c r="AD1223" s="4">
        <v>4.3099999999999996</v>
      </c>
    </row>
    <row r="1224" spans="1:30" x14ac:dyDescent="0.2">
      <c r="A1224" s="8" t="s">
        <v>782</v>
      </c>
      <c r="B1224" s="8">
        <v>7</v>
      </c>
      <c r="C1224" s="8">
        <v>74188428</v>
      </c>
      <c r="D1224" s="8">
        <v>74188428</v>
      </c>
      <c r="E1224" s="8" t="s">
        <v>121</v>
      </c>
      <c r="F1224" s="8" t="s">
        <v>3108</v>
      </c>
      <c r="G1224" s="8" t="s">
        <v>3109</v>
      </c>
      <c r="H1224" s="8" t="s">
        <v>89</v>
      </c>
      <c r="I1224" s="66" t="s">
        <v>5930</v>
      </c>
      <c r="J1224" s="66" t="s">
        <v>40</v>
      </c>
      <c r="K1224" s="66" t="s">
        <v>3854</v>
      </c>
      <c r="L1224" s="66" t="s">
        <v>4492</v>
      </c>
      <c r="M1224" s="66" t="s">
        <v>3941</v>
      </c>
      <c r="N1224" s="66" t="s">
        <v>3171</v>
      </c>
      <c r="O1224" s="8" t="s">
        <v>3172</v>
      </c>
      <c r="P1224" s="8" t="s">
        <v>40</v>
      </c>
      <c r="Q1224" s="8">
        <v>1</v>
      </c>
      <c r="R1224" s="8" t="s">
        <v>40</v>
      </c>
      <c r="S1224" s="8" t="s">
        <v>40</v>
      </c>
      <c r="T1224" s="8" t="s">
        <v>40</v>
      </c>
      <c r="U1224" s="67">
        <v>0.153</v>
      </c>
      <c r="V1224" s="4">
        <v>3</v>
      </c>
      <c r="W1224" s="4">
        <v>3423</v>
      </c>
      <c r="X1224" s="67">
        <v>1E-3</v>
      </c>
      <c r="Y1224" s="67">
        <v>0.11600000000000001</v>
      </c>
      <c r="Z1224" s="4">
        <v>5</v>
      </c>
      <c r="AA1224" s="4">
        <v>2591</v>
      </c>
      <c r="AB1224" s="67">
        <v>2E-3</v>
      </c>
      <c r="AC1224" s="4">
        <v>6.6987829999999997</v>
      </c>
      <c r="AD1224" s="4">
        <v>32</v>
      </c>
    </row>
    <row r="1225" spans="1:30" x14ac:dyDescent="0.2">
      <c r="A1225" s="8" t="s">
        <v>782</v>
      </c>
      <c r="B1225" s="8">
        <v>7</v>
      </c>
      <c r="C1225" s="8">
        <v>74188433</v>
      </c>
      <c r="D1225" s="8">
        <v>74188433</v>
      </c>
      <c r="E1225" s="8" t="s">
        <v>121</v>
      </c>
      <c r="F1225" s="8" t="s">
        <v>3108</v>
      </c>
      <c r="G1225" s="8" t="s">
        <v>3109</v>
      </c>
      <c r="H1225" s="8" t="s">
        <v>89</v>
      </c>
      <c r="I1225" s="66" t="s">
        <v>5930</v>
      </c>
      <c r="J1225" s="66" t="s">
        <v>40</v>
      </c>
      <c r="K1225" s="66" t="s">
        <v>4223</v>
      </c>
      <c r="L1225" s="66" t="s">
        <v>3930</v>
      </c>
      <c r="M1225" s="66" t="s">
        <v>3696</v>
      </c>
      <c r="N1225" s="66" t="s">
        <v>3244</v>
      </c>
      <c r="O1225" s="8" t="s">
        <v>3265</v>
      </c>
      <c r="P1225" s="8" t="s">
        <v>40</v>
      </c>
      <c r="Q1225" s="8">
        <v>1</v>
      </c>
      <c r="R1225" s="8" t="s">
        <v>40</v>
      </c>
      <c r="S1225" s="8" t="s">
        <v>40</v>
      </c>
      <c r="T1225" s="8" t="s">
        <v>40</v>
      </c>
      <c r="U1225" s="67">
        <v>0.17199999999999999</v>
      </c>
      <c r="V1225" s="4">
        <v>7</v>
      </c>
      <c r="W1225" s="4">
        <v>3423</v>
      </c>
      <c r="X1225" s="67">
        <v>2E-3</v>
      </c>
      <c r="Y1225" s="67">
        <v>0.157</v>
      </c>
      <c r="Z1225" s="4">
        <v>1</v>
      </c>
      <c r="AA1225" s="4">
        <v>2591</v>
      </c>
      <c r="AB1225" s="67">
        <v>0</v>
      </c>
      <c r="AC1225" s="4">
        <v>1.1552530000000001</v>
      </c>
      <c r="AD1225" s="4">
        <v>11.51</v>
      </c>
    </row>
    <row r="1226" spans="1:30" x14ac:dyDescent="0.2">
      <c r="A1226" s="8" t="s">
        <v>782</v>
      </c>
      <c r="B1226" s="8">
        <v>7</v>
      </c>
      <c r="C1226" s="8">
        <v>74191612</v>
      </c>
      <c r="D1226" s="8">
        <v>74191615</v>
      </c>
      <c r="E1226" s="8" t="s">
        <v>548</v>
      </c>
      <c r="F1226" s="8" t="s">
        <v>80</v>
      </c>
      <c r="G1226" s="8" t="s">
        <v>3469</v>
      </c>
      <c r="H1226" s="8" t="s">
        <v>89</v>
      </c>
      <c r="I1226" s="66" t="s">
        <v>274</v>
      </c>
      <c r="J1226" s="66" t="s">
        <v>40</v>
      </c>
      <c r="K1226" s="66" t="s">
        <v>10022</v>
      </c>
      <c r="L1226" s="66" t="s">
        <v>10023</v>
      </c>
      <c r="M1226" s="66" t="s">
        <v>4330</v>
      </c>
      <c r="N1226" s="66" t="s">
        <v>10024</v>
      </c>
      <c r="O1226" s="8" t="s">
        <v>10025</v>
      </c>
      <c r="P1226" s="8" t="s">
        <v>40</v>
      </c>
      <c r="Q1226" s="8">
        <v>1</v>
      </c>
      <c r="R1226" s="8" t="s">
        <v>40</v>
      </c>
      <c r="S1226" s="8" t="s">
        <v>40</v>
      </c>
      <c r="T1226" s="8" t="s">
        <v>40</v>
      </c>
      <c r="U1226" s="67">
        <v>0.68700000000000006</v>
      </c>
      <c r="V1226" s="4">
        <v>3426</v>
      </c>
      <c r="W1226" s="4">
        <v>3426</v>
      </c>
      <c r="X1226" s="67">
        <v>1</v>
      </c>
      <c r="Y1226" s="67">
        <v>0.69</v>
      </c>
      <c r="Z1226" s="4">
        <v>2597</v>
      </c>
      <c r="AA1226" s="4">
        <v>2598</v>
      </c>
      <c r="AB1226" s="67">
        <v>1</v>
      </c>
      <c r="AC1226" s="4">
        <v>6.7615590000000001</v>
      </c>
      <c r="AD1226" s="4">
        <v>32</v>
      </c>
    </row>
    <row r="1227" spans="1:30" x14ac:dyDescent="0.2">
      <c r="A1227" s="8" t="s">
        <v>782</v>
      </c>
      <c r="B1227" s="8">
        <v>7</v>
      </c>
      <c r="C1227" s="8">
        <v>74191624</v>
      </c>
      <c r="D1227" s="8">
        <v>74191624</v>
      </c>
      <c r="E1227" s="8" t="s">
        <v>127</v>
      </c>
      <c r="F1227" s="8" t="s">
        <v>3108</v>
      </c>
      <c r="G1227" s="8" t="s">
        <v>3109</v>
      </c>
      <c r="H1227" s="8" t="s">
        <v>89</v>
      </c>
      <c r="I1227" s="66" t="s">
        <v>274</v>
      </c>
      <c r="J1227" s="66" t="s">
        <v>40</v>
      </c>
      <c r="K1227" s="66" t="s">
        <v>984</v>
      </c>
      <c r="L1227" s="66" t="s">
        <v>4557</v>
      </c>
      <c r="M1227" s="66" t="s">
        <v>4305</v>
      </c>
      <c r="N1227" s="66" t="s">
        <v>3508</v>
      </c>
      <c r="O1227" s="8" t="s">
        <v>5035</v>
      </c>
      <c r="P1227" s="8" t="s">
        <v>10026</v>
      </c>
      <c r="Q1227" s="8">
        <v>1</v>
      </c>
      <c r="R1227" s="8" t="s">
        <v>40</v>
      </c>
      <c r="S1227" s="8" t="s">
        <v>40</v>
      </c>
      <c r="T1227" s="8" t="s">
        <v>40</v>
      </c>
      <c r="U1227" s="67">
        <v>0</v>
      </c>
      <c r="V1227" s="4">
        <v>0</v>
      </c>
      <c r="W1227" s="4">
        <v>3426</v>
      </c>
      <c r="X1227" s="67">
        <v>0</v>
      </c>
      <c r="Y1227" s="67">
        <v>0.19500000000000001</v>
      </c>
      <c r="Z1227" s="4">
        <v>2</v>
      </c>
      <c r="AA1227" s="4">
        <v>2598</v>
      </c>
      <c r="AB1227" s="67">
        <v>1E-3</v>
      </c>
      <c r="AC1227" s="4">
        <v>0.41376499999999999</v>
      </c>
      <c r="AD1227" s="4">
        <v>6.7329999999999997</v>
      </c>
    </row>
    <row r="1228" spans="1:30" x14ac:dyDescent="0.2">
      <c r="A1228" s="8" t="s">
        <v>782</v>
      </c>
      <c r="B1228" s="8">
        <v>7</v>
      </c>
      <c r="C1228" s="8">
        <v>74191627</v>
      </c>
      <c r="D1228" s="8">
        <v>74191627</v>
      </c>
      <c r="E1228" s="8" t="s">
        <v>121</v>
      </c>
      <c r="F1228" s="8" t="s">
        <v>3101</v>
      </c>
      <c r="G1228" s="8" t="s">
        <v>3102</v>
      </c>
      <c r="H1228" s="8" t="s">
        <v>89</v>
      </c>
      <c r="I1228" s="66" t="s">
        <v>274</v>
      </c>
      <c r="J1228" s="66" t="s">
        <v>40</v>
      </c>
      <c r="K1228" s="66" t="s">
        <v>4413</v>
      </c>
      <c r="L1228" s="66" t="s">
        <v>3954</v>
      </c>
      <c r="M1228" s="66" t="s">
        <v>3952</v>
      </c>
      <c r="N1228" s="66" t="s">
        <v>3126</v>
      </c>
      <c r="O1228" s="8" t="s">
        <v>3419</v>
      </c>
      <c r="P1228" s="8" t="s">
        <v>40</v>
      </c>
      <c r="Q1228" s="8">
        <v>1</v>
      </c>
      <c r="R1228" s="8" t="s">
        <v>40</v>
      </c>
      <c r="S1228" s="8" t="s">
        <v>40</v>
      </c>
      <c r="T1228" s="8" t="s">
        <v>40</v>
      </c>
      <c r="U1228" s="67">
        <v>0</v>
      </c>
      <c r="V1228" s="4">
        <v>0</v>
      </c>
      <c r="W1228" s="4">
        <v>3426</v>
      </c>
      <c r="X1228" s="67">
        <v>0</v>
      </c>
      <c r="Y1228" s="67">
        <v>0.20699999999999999</v>
      </c>
      <c r="Z1228" s="4">
        <v>1</v>
      </c>
      <c r="AA1228" s="4">
        <v>2598</v>
      </c>
      <c r="AB1228" s="67">
        <v>0</v>
      </c>
      <c r="AC1228" s="4">
        <v>0.570442</v>
      </c>
      <c r="AD1228" s="4">
        <v>7.9489999999999998</v>
      </c>
    </row>
    <row r="1229" spans="1:30" x14ac:dyDescent="0.2">
      <c r="A1229" s="8" t="s">
        <v>782</v>
      </c>
      <c r="B1229" s="8">
        <v>7</v>
      </c>
      <c r="C1229" s="8">
        <v>74191640</v>
      </c>
      <c r="D1229" s="8">
        <v>74191640</v>
      </c>
      <c r="E1229" s="8" t="s">
        <v>130</v>
      </c>
      <c r="F1229" s="8" t="s">
        <v>3108</v>
      </c>
      <c r="G1229" s="8" t="s">
        <v>3109</v>
      </c>
      <c r="H1229" s="8" t="s">
        <v>89</v>
      </c>
      <c r="I1229" s="66" t="s">
        <v>274</v>
      </c>
      <c r="J1229" s="66" t="s">
        <v>40</v>
      </c>
      <c r="K1229" s="66" t="s">
        <v>4296</v>
      </c>
      <c r="L1229" s="66" t="s">
        <v>4300</v>
      </c>
      <c r="M1229" s="66" t="s">
        <v>3913</v>
      </c>
      <c r="N1229" s="66" t="s">
        <v>3386</v>
      </c>
      <c r="O1229" s="8" t="s">
        <v>3944</v>
      </c>
      <c r="P1229" s="8" t="s">
        <v>40</v>
      </c>
      <c r="Q1229" s="8">
        <v>1</v>
      </c>
      <c r="R1229" s="8" t="s">
        <v>40</v>
      </c>
      <c r="S1229" s="8" t="s">
        <v>40</v>
      </c>
      <c r="T1229" s="8" t="s">
        <v>40</v>
      </c>
      <c r="U1229" s="67">
        <v>0.16700000000000001</v>
      </c>
      <c r="V1229" s="4">
        <v>1</v>
      </c>
      <c r="W1229" s="4">
        <v>3426</v>
      </c>
      <c r="X1229" s="67">
        <v>0</v>
      </c>
      <c r="Y1229" s="67">
        <v>0.20799999999999999</v>
      </c>
      <c r="Z1229" s="4">
        <v>2</v>
      </c>
      <c r="AA1229" s="4">
        <v>2598</v>
      </c>
      <c r="AB1229" s="67">
        <v>1E-3</v>
      </c>
      <c r="AC1229" s="4">
        <v>5.3380599999999996</v>
      </c>
      <c r="AD1229" s="4">
        <v>25.8</v>
      </c>
    </row>
    <row r="1230" spans="1:30" x14ac:dyDescent="0.2">
      <c r="A1230" s="8" t="s">
        <v>782</v>
      </c>
      <c r="B1230" s="8">
        <v>7</v>
      </c>
      <c r="C1230" s="8">
        <v>74191648</v>
      </c>
      <c r="D1230" s="8">
        <v>74191648</v>
      </c>
      <c r="E1230" s="8" t="s">
        <v>121</v>
      </c>
      <c r="F1230" s="8" t="s">
        <v>3101</v>
      </c>
      <c r="G1230" s="8" t="s">
        <v>3102</v>
      </c>
      <c r="H1230" s="8" t="s">
        <v>89</v>
      </c>
      <c r="I1230" s="66" t="s">
        <v>274</v>
      </c>
      <c r="J1230" s="66" t="s">
        <v>40</v>
      </c>
      <c r="K1230" s="66" t="s">
        <v>3573</v>
      </c>
      <c r="L1230" s="66" t="s">
        <v>3950</v>
      </c>
      <c r="M1230" s="66" t="s">
        <v>4328</v>
      </c>
      <c r="N1230" s="66" t="s">
        <v>3107</v>
      </c>
      <c r="O1230" s="8" t="s">
        <v>3989</v>
      </c>
      <c r="P1230" s="8" t="s">
        <v>10027</v>
      </c>
      <c r="Q1230" s="8">
        <v>1</v>
      </c>
      <c r="R1230" s="8" t="s">
        <v>40</v>
      </c>
      <c r="S1230" s="8" t="s">
        <v>40</v>
      </c>
      <c r="T1230" s="8" t="s">
        <v>40</v>
      </c>
      <c r="U1230" s="67">
        <v>0.2</v>
      </c>
      <c r="V1230" s="4">
        <v>1</v>
      </c>
      <c r="W1230" s="4">
        <v>3426</v>
      </c>
      <c r="X1230" s="67">
        <v>0</v>
      </c>
      <c r="Y1230" s="67">
        <v>0.16200000000000001</v>
      </c>
      <c r="Z1230" s="4">
        <v>1</v>
      </c>
      <c r="AA1230" s="4">
        <v>2598</v>
      </c>
      <c r="AB1230" s="67">
        <v>0</v>
      </c>
      <c r="AC1230" s="4">
        <v>0.31664399999999998</v>
      </c>
      <c r="AD1230" s="4">
        <v>5.8540000000000001</v>
      </c>
    </row>
    <row r="1231" spans="1:30" x14ac:dyDescent="0.2">
      <c r="A1231" s="8" t="s">
        <v>782</v>
      </c>
      <c r="B1231" s="8">
        <v>7</v>
      </c>
      <c r="C1231" s="8">
        <v>74191664</v>
      </c>
      <c r="D1231" s="8">
        <v>74191664</v>
      </c>
      <c r="E1231" s="8" t="s">
        <v>130</v>
      </c>
      <c r="F1231" s="8" t="s">
        <v>3108</v>
      </c>
      <c r="G1231" s="8" t="s">
        <v>3109</v>
      </c>
      <c r="H1231" s="8" t="s">
        <v>89</v>
      </c>
      <c r="I1231" s="66" t="s">
        <v>274</v>
      </c>
      <c r="J1231" s="66" t="s">
        <v>40</v>
      </c>
      <c r="K1231" s="66" t="s">
        <v>3820</v>
      </c>
      <c r="L1231" s="66" t="s">
        <v>4031</v>
      </c>
      <c r="M1231" s="66" t="s">
        <v>3910</v>
      </c>
      <c r="N1231" s="66" t="s">
        <v>3177</v>
      </c>
      <c r="O1231" s="8" t="s">
        <v>3178</v>
      </c>
      <c r="P1231" s="8" t="s">
        <v>10028</v>
      </c>
      <c r="Q1231" s="8">
        <v>1</v>
      </c>
      <c r="R1231" s="8" t="s">
        <v>40</v>
      </c>
      <c r="S1231" s="8" t="s">
        <v>40</v>
      </c>
      <c r="T1231" s="8" t="s">
        <v>40</v>
      </c>
      <c r="U1231" s="67">
        <v>9.4E-2</v>
      </c>
      <c r="V1231" s="4">
        <v>3</v>
      </c>
      <c r="W1231" s="4">
        <v>3426</v>
      </c>
      <c r="X1231" s="67">
        <v>1E-3</v>
      </c>
      <c r="Y1231" s="67">
        <v>0</v>
      </c>
      <c r="Z1231" s="4">
        <v>0</v>
      </c>
      <c r="AA1231" s="4">
        <v>2598</v>
      </c>
      <c r="AB1231" s="67">
        <v>0</v>
      </c>
      <c r="AC1231" s="4">
        <v>6.500337</v>
      </c>
      <c r="AD1231" s="4">
        <v>31</v>
      </c>
    </row>
    <row r="1232" spans="1:30" x14ac:dyDescent="0.2">
      <c r="A1232" s="8" t="s">
        <v>782</v>
      </c>
      <c r="B1232" s="8">
        <v>7</v>
      </c>
      <c r="C1232" s="8">
        <v>74191664</v>
      </c>
      <c r="D1232" s="8">
        <v>74191664</v>
      </c>
      <c r="E1232" s="8" t="s">
        <v>127</v>
      </c>
      <c r="F1232" s="8" t="s">
        <v>3108</v>
      </c>
      <c r="G1232" s="8" t="s">
        <v>3109</v>
      </c>
      <c r="H1232" s="8" t="s">
        <v>89</v>
      </c>
      <c r="I1232" s="66" t="s">
        <v>274</v>
      </c>
      <c r="J1232" s="66" t="s">
        <v>40</v>
      </c>
      <c r="K1232" s="66" t="s">
        <v>3820</v>
      </c>
      <c r="L1232" s="66" t="s">
        <v>4031</v>
      </c>
      <c r="M1232" s="66" t="s">
        <v>3910</v>
      </c>
      <c r="N1232" s="66" t="s">
        <v>3192</v>
      </c>
      <c r="O1232" s="8" t="s">
        <v>6280</v>
      </c>
      <c r="P1232" s="8" t="s">
        <v>10028</v>
      </c>
      <c r="Q1232" s="8">
        <v>1</v>
      </c>
      <c r="R1232" s="8" t="s">
        <v>40</v>
      </c>
      <c r="S1232" s="8" t="s">
        <v>40</v>
      </c>
      <c r="T1232" s="8" t="s">
        <v>40</v>
      </c>
      <c r="U1232" s="67">
        <v>0.184</v>
      </c>
      <c r="V1232" s="4">
        <v>2</v>
      </c>
      <c r="W1232" s="4">
        <v>3426</v>
      </c>
      <c r="X1232" s="67">
        <v>1E-3</v>
      </c>
      <c r="Y1232" s="67">
        <v>0.19</v>
      </c>
      <c r="Z1232" s="4">
        <v>3</v>
      </c>
      <c r="AA1232" s="4">
        <v>2598</v>
      </c>
      <c r="AB1232" s="67">
        <v>1E-3</v>
      </c>
      <c r="AC1232" s="4">
        <v>5.5291889999999997</v>
      </c>
      <c r="AD1232" s="4">
        <v>26.3</v>
      </c>
    </row>
    <row r="1233" spans="1:30" x14ac:dyDescent="0.2">
      <c r="A1233" s="8" t="s">
        <v>782</v>
      </c>
      <c r="B1233" s="8">
        <v>7</v>
      </c>
      <c r="C1233" s="8">
        <v>74191668</v>
      </c>
      <c r="D1233" s="8">
        <v>74191668</v>
      </c>
      <c r="E1233" s="8" t="s">
        <v>121</v>
      </c>
      <c r="F1233" s="8" t="s">
        <v>3108</v>
      </c>
      <c r="G1233" s="8" t="s">
        <v>3109</v>
      </c>
      <c r="H1233" s="8" t="s">
        <v>89</v>
      </c>
      <c r="I1233" s="66" t="s">
        <v>274</v>
      </c>
      <c r="J1233" s="66" t="s">
        <v>40</v>
      </c>
      <c r="K1233" s="66" t="s">
        <v>3553</v>
      </c>
      <c r="L1233" s="66" t="s">
        <v>3609</v>
      </c>
      <c r="M1233" s="66" t="s">
        <v>455</v>
      </c>
      <c r="N1233" s="66" t="s">
        <v>3171</v>
      </c>
      <c r="O1233" s="8" t="s">
        <v>3172</v>
      </c>
      <c r="P1233" s="8" t="s">
        <v>40</v>
      </c>
      <c r="Q1233" s="8">
        <v>1</v>
      </c>
      <c r="R1233" s="8" t="s">
        <v>40</v>
      </c>
      <c r="S1233" s="8" t="s">
        <v>40</v>
      </c>
      <c r="T1233" s="8" t="s">
        <v>40</v>
      </c>
      <c r="U1233" s="67">
        <v>0</v>
      </c>
      <c r="V1233" s="4">
        <v>0</v>
      </c>
      <c r="W1233" s="4">
        <v>3429</v>
      </c>
      <c r="X1233" s="67">
        <v>0</v>
      </c>
      <c r="Y1233" s="67">
        <v>0.17599999999999999</v>
      </c>
      <c r="Z1233" s="4">
        <v>3</v>
      </c>
      <c r="AA1233" s="4">
        <v>2601</v>
      </c>
      <c r="AB1233" s="67">
        <v>1E-3</v>
      </c>
      <c r="AC1233" s="4">
        <v>4.6522880000000004</v>
      </c>
      <c r="AD1233" s="4">
        <v>24.5</v>
      </c>
    </row>
    <row r="1234" spans="1:30" x14ac:dyDescent="0.2">
      <c r="A1234" s="8" t="s">
        <v>782</v>
      </c>
      <c r="B1234" s="8">
        <v>7</v>
      </c>
      <c r="C1234" s="8">
        <v>74191674</v>
      </c>
      <c r="D1234" s="8">
        <v>74191674</v>
      </c>
      <c r="E1234" s="8" t="s">
        <v>127</v>
      </c>
      <c r="F1234" s="8" t="s">
        <v>3108</v>
      </c>
      <c r="G1234" s="8" t="s">
        <v>3109</v>
      </c>
      <c r="H1234" s="8" t="s">
        <v>89</v>
      </c>
      <c r="I1234" s="66" t="s">
        <v>274</v>
      </c>
      <c r="J1234" s="66" t="s">
        <v>40</v>
      </c>
      <c r="K1234" s="66" t="s">
        <v>530</v>
      </c>
      <c r="L1234" s="66" t="s">
        <v>3602</v>
      </c>
      <c r="M1234" s="66" t="s">
        <v>3978</v>
      </c>
      <c r="N1234" s="66" t="s">
        <v>3513</v>
      </c>
      <c r="O1234" s="8" t="s">
        <v>3587</v>
      </c>
      <c r="P1234" s="8" t="s">
        <v>40</v>
      </c>
      <c r="Q1234" s="8">
        <v>1</v>
      </c>
      <c r="R1234" s="8" t="s">
        <v>40</v>
      </c>
      <c r="S1234" s="8" t="s">
        <v>40</v>
      </c>
      <c r="T1234" s="8" t="s">
        <v>40</v>
      </c>
      <c r="U1234" s="67">
        <v>0.217</v>
      </c>
      <c r="V1234" s="4">
        <v>1</v>
      </c>
      <c r="W1234" s="4">
        <v>3429</v>
      </c>
      <c r="X1234" s="67">
        <v>0</v>
      </c>
      <c r="Y1234" s="67">
        <v>0</v>
      </c>
      <c r="Z1234" s="4">
        <v>0</v>
      </c>
      <c r="AA1234" s="4">
        <v>2601</v>
      </c>
      <c r="AB1234" s="67">
        <v>0</v>
      </c>
      <c r="AC1234" s="4">
        <v>1.5592E-2</v>
      </c>
      <c r="AD1234" s="4">
        <v>2.7370000000000001</v>
      </c>
    </row>
    <row r="1235" spans="1:30" x14ac:dyDescent="0.2">
      <c r="A1235" s="8" t="s">
        <v>782</v>
      </c>
      <c r="B1235" s="8">
        <v>7</v>
      </c>
      <c r="C1235" s="8">
        <v>74191675</v>
      </c>
      <c r="D1235" s="8">
        <v>74191675</v>
      </c>
      <c r="E1235" s="8" t="s">
        <v>130</v>
      </c>
      <c r="F1235" s="8" t="s">
        <v>3101</v>
      </c>
      <c r="G1235" s="8" t="s">
        <v>3102</v>
      </c>
      <c r="H1235" s="8" t="s">
        <v>89</v>
      </c>
      <c r="I1235" s="66" t="s">
        <v>274</v>
      </c>
      <c r="J1235" s="66" t="s">
        <v>40</v>
      </c>
      <c r="K1235" s="66" t="s">
        <v>4395</v>
      </c>
      <c r="L1235" s="66" t="s">
        <v>3600</v>
      </c>
      <c r="M1235" s="66" t="s">
        <v>3978</v>
      </c>
      <c r="N1235" s="66" t="s">
        <v>130</v>
      </c>
      <c r="O1235" s="8" t="s">
        <v>3506</v>
      </c>
      <c r="P1235" s="8" t="s">
        <v>10029</v>
      </c>
      <c r="Q1235" s="8">
        <v>1</v>
      </c>
      <c r="R1235" s="8" t="s">
        <v>40</v>
      </c>
      <c r="S1235" s="8" t="s">
        <v>40</v>
      </c>
      <c r="T1235" s="8" t="s">
        <v>40</v>
      </c>
      <c r="U1235" s="67">
        <v>0.23100000000000001</v>
      </c>
      <c r="V1235" s="4">
        <v>1</v>
      </c>
      <c r="W1235" s="4">
        <v>3429</v>
      </c>
      <c r="X1235" s="67">
        <v>0</v>
      </c>
      <c r="Y1235" s="67">
        <v>0.111</v>
      </c>
      <c r="Z1235" s="4">
        <v>1</v>
      </c>
      <c r="AA1235" s="4">
        <v>2601</v>
      </c>
      <c r="AB1235" s="67">
        <v>0</v>
      </c>
      <c r="AC1235" s="4">
        <v>0.95269000000000004</v>
      </c>
      <c r="AD1235" s="4">
        <v>10.39</v>
      </c>
    </row>
    <row r="1236" spans="1:30" x14ac:dyDescent="0.2">
      <c r="A1236" s="8" t="s">
        <v>782</v>
      </c>
      <c r="B1236" s="8">
        <v>7</v>
      </c>
      <c r="C1236" s="8">
        <v>74191679</v>
      </c>
      <c r="D1236" s="8">
        <v>74191679</v>
      </c>
      <c r="E1236" s="8" t="s">
        <v>130</v>
      </c>
      <c r="F1236" s="8" t="s">
        <v>3108</v>
      </c>
      <c r="G1236" s="8" t="s">
        <v>3109</v>
      </c>
      <c r="H1236" s="8" t="s">
        <v>89</v>
      </c>
      <c r="I1236" s="66" t="s">
        <v>274</v>
      </c>
      <c r="J1236" s="66" t="s">
        <v>40</v>
      </c>
      <c r="K1236" s="66" t="s">
        <v>3997</v>
      </c>
      <c r="L1236" s="66" t="s">
        <v>338</v>
      </c>
      <c r="M1236" s="66" t="s">
        <v>3891</v>
      </c>
      <c r="N1236" s="66" t="s">
        <v>3236</v>
      </c>
      <c r="O1236" s="8" t="s">
        <v>6003</v>
      </c>
      <c r="P1236" s="8" t="s">
        <v>40</v>
      </c>
      <c r="Q1236" s="8">
        <v>1</v>
      </c>
      <c r="R1236" s="8" t="s">
        <v>40</v>
      </c>
      <c r="S1236" s="8" t="s">
        <v>40</v>
      </c>
      <c r="T1236" s="8" t="s">
        <v>40</v>
      </c>
      <c r="U1236" s="67">
        <v>0.19400000000000001</v>
      </c>
      <c r="V1236" s="4">
        <v>2</v>
      </c>
      <c r="W1236" s="4">
        <v>3429</v>
      </c>
      <c r="X1236" s="67">
        <v>1E-3</v>
      </c>
      <c r="Y1236" s="67">
        <v>0.185</v>
      </c>
      <c r="Z1236" s="4">
        <v>1</v>
      </c>
      <c r="AA1236" s="4">
        <v>2601</v>
      </c>
      <c r="AB1236" s="67">
        <v>0</v>
      </c>
      <c r="AC1236" s="4">
        <v>2.1579739999999998</v>
      </c>
      <c r="AD1236" s="4">
        <v>17.23</v>
      </c>
    </row>
    <row r="1237" spans="1:30" x14ac:dyDescent="0.2">
      <c r="A1237" s="8" t="s">
        <v>782</v>
      </c>
      <c r="B1237" s="8">
        <v>7</v>
      </c>
      <c r="C1237" s="8">
        <v>74191684</v>
      </c>
      <c r="D1237" s="8">
        <v>74191684</v>
      </c>
      <c r="E1237" s="8" t="s">
        <v>130</v>
      </c>
      <c r="F1237" s="8" t="s">
        <v>3101</v>
      </c>
      <c r="G1237" s="8" t="s">
        <v>3102</v>
      </c>
      <c r="H1237" s="8" t="s">
        <v>89</v>
      </c>
      <c r="I1237" s="66" t="s">
        <v>274</v>
      </c>
      <c r="J1237" s="66" t="s">
        <v>40</v>
      </c>
      <c r="K1237" s="66" t="s">
        <v>3659</v>
      </c>
      <c r="L1237" s="66" t="s">
        <v>3956</v>
      </c>
      <c r="M1237" s="66" t="s">
        <v>5747</v>
      </c>
      <c r="N1237" s="66" t="s">
        <v>3410</v>
      </c>
      <c r="O1237" s="8" t="s">
        <v>3411</v>
      </c>
      <c r="P1237" s="8" t="s">
        <v>10030</v>
      </c>
      <c r="Q1237" s="8">
        <v>1</v>
      </c>
      <c r="R1237" s="8" t="s">
        <v>40</v>
      </c>
      <c r="S1237" s="8" t="s">
        <v>40</v>
      </c>
      <c r="T1237" s="8" t="s">
        <v>40</v>
      </c>
      <c r="U1237" s="67">
        <v>0.16500000000000001</v>
      </c>
      <c r="V1237" s="4">
        <v>1</v>
      </c>
      <c r="W1237" s="4">
        <v>3429</v>
      </c>
      <c r="X1237" s="67">
        <v>0</v>
      </c>
      <c r="Y1237" s="67">
        <v>0</v>
      </c>
      <c r="Z1237" s="4">
        <v>0</v>
      </c>
      <c r="AA1237" s="4">
        <v>2601</v>
      </c>
      <c r="AB1237" s="67">
        <v>0</v>
      </c>
      <c r="AC1237" s="4">
        <v>0.46285599999999999</v>
      </c>
      <c r="AD1237" s="4">
        <v>7.141</v>
      </c>
    </row>
    <row r="1238" spans="1:30" x14ac:dyDescent="0.2">
      <c r="A1238" s="8" t="s">
        <v>782</v>
      </c>
      <c r="B1238" s="8">
        <v>7</v>
      </c>
      <c r="C1238" s="8">
        <v>74191685</v>
      </c>
      <c r="D1238" s="8">
        <v>74191685</v>
      </c>
      <c r="E1238" s="8" t="s">
        <v>121</v>
      </c>
      <c r="F1238" s="8" t="s">
        <v>3108</v>
      </c>
      <c r="G1238" s="8" t="s">
        <v>3109</v>
      </c>
      <c r="H1238" s="8" t="s">
        <v>89</v>
      </c>
      <c r="I1238" s="66" t="s">
        <v>274</v>
      </c>
      <c r="J1238" s="66" t="s">
        <v>40</v>
      </c>
      <c r="K1238" s="66" t="s">
        <v>3656</v>
      </c>
      <c r="L1238" s="66" t="s">
        <v>3597</v>
      </c>
      <c r="M1238" s="66" t="s">
        <v>3980</v>
      </c>
      <c r="N1238" s="66" t="s">
        <v>3141</v>
      </c>
      <c r="O1238" s="8" t="s">
        <v>3371</v>
      </c>
      <c r="P1238" s="8" t="s">
        <v>10031</v>
      </c>
      <c r="Q1238" s="8">
        <v>1</v>
      </c>
      <c r="R1238" s="8" t="s">
        <v>40</v>
      </c>
      <c r="S1238" s="8" t="s">
        <v>40</v>
      </c>
      <c r="T1238" s="8" t="s">
        <v>40</v>
      </c>
      <c r="U1238" s="67">
        <v>0.16600000000000001</v>
      </c>
      <c r="V1238" s="4">
        <v>1</v>
      </c>
      <c r="W1238" s="4">
        <v>3429</v>
      </c>
      <c r="X1238" s="67">
        <v>0</v>
      </c>
      <c r="Y1238" s="67">
        <v>0.157</v>
      </c>
      <c r="Z1238" s="4">
        <v>1</v>
      </c>
      <c r="AA1238" s="4">
        <v>2601</v>
      </c>
      <c r="AB1238" s="67">
        <v>0</v>
      </c>
      <c r="AC1238" s="4">
        <v>3.2050130000000001</v>
      </c>
      <c r="AD1238" s="4">
        <v>22.7</v>
      </c>
    </row>
    <row r="1239" spans="1:30" x14ac:dyDescent="0.2">
      <c r="A1239" s="8" t="s">
        <v>782</v>
      </c>
      <c r="B1239" s="8">
        <v>7</v>
      </c>
      <c r="C1239" s="8">
        <v>74193453</v>
      </c>
      <c r="D1239" s="8">
        <v>74193453</v>
      </c>
      <c r="E1239" s="8" t="s">
        <v>123</v>
      </c>
      <c r="F1239" s="8" t="s">
        <v>3108</v>
      </c>
      <c r="G1239" s="8" t="s">
        <v>3109</v>
      </c>
      <c r="H1239" s="8" t="s">
        <v>89</v>
      </c>
      <c r="I1239" s="66" t="s">
        <v>6228</v>
      </c>
      <c r="J1239" s="66" t="s">
        <v>40</v>
      </c>
      <c r="K1239" s="66" t="s">
        <v>3984</v>
      </c>
      <c r="L1239" s="66" t="s">
        <v>3840</v>
      </c>
      <c r="M1239" s="66" t="s">
        <v>4313</v>
      </c>
      <c r="N1239" s="66" t="s">
        <v>3887</v>
      </c>
      <c r="O1239" s="8" t="s">
        <v>3917</v>
      </c>
      <c r="P1239" s="8" t="s">
        <v>40</v>
      </c>
      <c r="Q1239" s="8">
        <v>1</v>
      </c>
      <c r="R1239" s="8" t="s">
        <v>40</v>
      </c>
      <c r="S1239" s="8" t="s">
        <v>40</v>
      </c>
      <c r="T1239" s="8" t="s">
        <v>40</v>
      </c>
      <c r="U1239" s="67">
        <v>0.22600000000000001</v>
      </c>
      <c r="V1239" s="4">
        <v>1</v>
      </c>
      <c r="W1239" s="4">
        <v>3427</v>
      </c>
      <c r="X1239" s="67">
        <v>0</v>
      </c>
      <c r="Y1239" s="67">
        <v>0</v>
      </c>
      <c r="Z1239" s="4">
        <v>0</v>
      </c>
      <c r="AA1239" s="4">
        <v>2597</v>
      </c>
      <c r="AB1239" s="67">
        <v>0</v>
      </c>
      <c r="AC1239" s="4">
        <v>4.2604280000000001</v>
      </c>
      <c r="AD1239" s="4">
        <v>23.9</v>
      </c>
    </row>
    <row r="1240" spans="1:30" x14ac:dyDescent="0.2">
      <c r="A1240" s="8" t="s">
        <v>782</v>
      </c>
      <c r="B1240" s="8">
        <v>7</v>
      </c>
      <c r="C1240" s="8">
        <v>74193457</v>
      </c>
      <c r="D1240" s="8">
        <v>74193457</v>
      </c>
      <c r="E1240" s="8" t="s">
        <v>121</v>
      </c>
      <c r="F1240" s="8" t="s">
        <v>3101</v>
      </c>
      <c r="G1240" s="8" t="s">
        <v>3102</v>
      </c>
      <c r="H1240" s="8" t="s">
        <v>89</v>
      </c>
      <c r="I1240" s="66" t="s">
        <v>6228</v>
      </c>
      <c r="J1240" s="66" t="s">
        <v>40</v>
      </c>
      <c r="K1240" s="66" t="s">
        <v>3699</v>
      </c>
      <c r="L1240" s="66" t="s">
        <v>4084</v>
      </c>
      <c r="M1240" s="66" t="s">
        <v>3693</v>
      </c>
      <c r="N1240" s="66" t="s">
        <v>3207</v>
      </c>
      <c r="O1240" s="8" t="s">
        <v>3208</v>
      </c>
      <c r="P1240" s="8" t="s">
        <v>40</v>
      </c>
      <c r="Q1240" s="8">
        <v>1</v>
      </c>
      <c r="R1240" s="8" t="s">
        <v>40</v>
      </c>
      <c r="S1240" s="8" t="s">
        <v>40</v>
      </c>
      <c r="T1240" s="8" t="s">
        <v>40</v>
      </c>
      <c r="U1240" s="67">
        <v>0.151</v>
      </c>
      <c r="V1240" s="4">
        <v>2</v>
      </c>
      <c r="W1240" s="4">
        <v>3427</v>
      </c>
      <c r="X1240" s="67">
        <v>1E-3</v>
      </c>
      <c r="Y1240" s="67">
        <v>0.183</v>
      </c>
      <c r="Z1240" s="4">
        <v>1</v>
      </c>
      <c r="AA1240" s="4">
        <v>2597</v>
      </c>
      <c r="AB1240" s="67">
        <v>0</v>
      </c>
      <c r="AC1240" s="4">
        <v>0.100789</v>
      </c>
      <c r="AD1240" s="4">
        <v>3.6160000000000001</v>
      </c>
    </row>
    <row r="1241" spans="1:30" x14ac:dyDescent="0.2">
      <c r="A1241" s="8" t="s">
        <v>782</v>
      </c>
      <c r="B1241" s="8">
        <v>7</v>
      </c>
      <c r="C1241" s="8">
        <v>74193459</v>
      </c>
      <c r="D1241" s="8">
        <v>74193459</v>
      </c>
      <c r="E1241" s="8" t="s">
        <v>127</v>
      </c>
      <c r="F1241" s="8" t="s">
        <v>3108</v>
      </c>
      <c r="G1241" s="8" t="s">
        <v>3109</v>
      </c>
      <c r="H1241" s="8" t="s">
        <v>89</v>
      </c>
      <c r="I1241" s="66" t="s">
        <v>6228</v>
      </c>
      <c r="J1241" s="66" t="s">
        <v>40</v>
      </c>
      <c r="K1241" s="66" t="s">
        <v>3878</v>
      </c>
      <c r="L1241" s="66" t="s">
        <v>3885</v>
      </c>
      <c r="M1241" s="66" t="s">
        <v>3886</v>
      </c>
      <c r="N1241" s="66" t="s">
        <v>4666</v>
      </c>
      <c r="O1241" s="8" t="s">
        <v>6222</v>
      </c>
      <c r="P1241" s="8" t="s">
        <v>40</v>
      </c>
      <c r="Q1241" s="8">
        <v>1</v>
      </c>
      <c r="R1241" s="8" t="s">
        <v>40</v>
      </c>
      <c r="S1241" s="8" t="s">
        <v>40</v>
      </c>
      <c r="T1241" s="8" t="s">
        <v>40</v>
      </c>
      <c r="U1241" s="67">
        <v>0.16200000000000001</v>
      </c>
      <c r="V1241" s="4">
        <v>3</v>
      </c>
      <c r="W1241" s="4">
        <v>3427</v>
      </c>
      <c r="X1241" s="67">
        <v>1E-3</v>
      </c>
      <c r="Y1241" s="67">
        <v>0.186</v>
      </c>
      <c r="Z1241" s="4">
        <v>1</v>
      </c>
      <c r="AA1241" s="4">
        <v>2597</v>
      </c>
      <c r="AB1241" s="67">
        <v>0</v>
      </c>
      <c r="AC1241" s="4">
        <v>0.73899400000000004</v>
      </c>
      <c r="AD1241" s="4">
        <v>9.08</v>
      </c>
    </row>
    <row r="1242" spans="1:30" x14ac:dyDescent="0.2">
      <c r="A1242" s="8" t="s">
        <v>782</v>
      </c>
      <c r="B1242" s="8">
        <v>7</v>
      </c>
      <c r="C1242" s="8">
        <v>74193465</v>
      </c>
      <c r="D1242" s="8">
        <v>74193465</v>
      </c>
      <c r="E1242" s="8" t="s">
        <v>130</v>
      </c>
      <c r="F1242" s="8" t="s">
        <v>3108</v>
      </c>
      <c r="G1242" s="8" t="s">
        <v>3109</v>
      </c>
      <c r="H1242" s="8" t="s">
        <v>89</v>
      </c>
      <c r="I1242" s="66" t="s">
        <v>6228</v>
      </c>
      <c r="J1242" s="66" t="s">
        <v>40</v>
      </c>
      <c r="K1242" s="66" t="s">
        <v>4153</v>
      </c>
      <c r="L1242" s="66" t="s">
        <v>3829</v>
      </c>
      <c r="M1242" s="66" t="s">
        <v>4281</v>
      </c>
      <c r="N1242" s="66" t="s">
        <v>3128</v>
      </c>
      <c r="O1242" s="8" t="s">
        <v>3129</v>
      </c>
      <c r="P1242" s="8" t="s">
        <v>40</v>
      </c>
      <c r="Q1242" s="8">
        <v>1</v>
      </c>
      <c r="R1242" s="8" t="s">
        <v>40</v>
      </c>
      <c r="S1242" s="8" t="s">
        <v>40</v>
      </c>
      <c r="T1242" s="8" t="s">
        <v>40</v>
      </c>
      <c r="U1242" s="67">
        <v>0.14599999999999999</v>
      </c>
      <c r="V1242" s="4">
        <v>1</v>
      </c>
      <c r="W1242" s="4">
        <v>3427</v>
      </c>
      <c r="X1242" s="67">
        <v>0</v>
      </c>
      <c r="Y1242" s="67">
        <v>0</v>
      </c>
      <c r="Z1242" s="4">
        <v>0</v>
      </c>
      <c r="AA1242" s="4">
        <v>2597</v>
      </c>
      <c r="AB1242" s="67">
        <v>0</v>
      </c>
      <c r="AC1242" s="4">
        <v>1.7608779999999999</v>
      </c>
      <c r="AD1242" s="4">
        <v>14.76</v>
      </c>
    </row>
    <row r="1243" spans="1:30" x14ac:dyDescent="0.2">
      <c r="A1243" s="8" t="s">
        <v>782</v>
      </c>
      <c r="B1243" s="8">
        <v>7</v>
      </c>
      <c r="C1243" s="8">
        <v>74193466</v>
      </c>
      <c r="D1243" s="8">
        <v>74193466</v>
      </c>
      <c r="E1243" s="8" t="s">
        <v>121</v>
      </c>
      <c r="F1243" s="8" t="s">
        <v>3101</v>
      </c>
      <c r="G1243" s="8" t="s">
        <v>3102</v>
      </c>
      <c r="H1243" s="8" t="s">
        <v>89</v>
      </c>
      <c r="I1243" s="66" t="s">
        <v>6228</v>
      </c>
      <c r="J1243" s="66" t="s">
        <v>40</v>
      </c>
      <c r="K1243" s="66" t="s">
        <v>3782</v>
      </c>
      <c r="L1243" s="66" t="s">
        <v>3567</v>
      </c>
      <c r="M1243" s="66" t="s">
        <v>4281</v>
      </c>
      <c r="N1243" s="66" t="s">
        <v>121</v>
      </c>
      <c r="O1243" s="8" t="s">
        <v>3104</v>
      </c>
      <c r="P1243" s="8" t="s">
        <v>40</v>
      </c>
      <c r="Q1243" s="8">
        <v>1</v>
      </c>
      <c r="R1243" s="8" t="s">
        <v>40</v>
      </c>
      <c r="S1243" s="8" t="s">
        <v>40</v>
      </c>
      <c r="T1243" s="8" t="s">
        <v>40</v>
      </c>
      <c r="U1243" s="67">
        <v>0.20200000000000001</v>
      </c>
      <c r="V1243" s="4">
        <v>2</v>
      </c>
      <c r="W1243" s="4">
        <v>3427</v>
      </c>
      <c r="X1243" s="67">
        <v>1E-3</v>
      </c>
      <c r="Y1243" s="67">
        <v>0</v>
      </c>
      <c r="Z1243" s="4">
        <v>0</v>
      </c>
      <c r="AA1243" s="4">
        <v>2597</v>
      </c>
      <c r="AB1243" s="67">
        <v>0</v>
      </c>
      <c r="AC1243" s="4">
        <v>0.56191400000000002</v>
      </c>
      <c r="AD1243" s="4">
        <v>7.8879999999999999</v>
      </c>
    </row>
    <row r="1244" spans="1:30" x14ac:dyDescent="0.2">
      <c r="A1244" s="8" t="s">
        <v>782</v>
      </c>
      <c r="B1244" s="8">
        <v>7</v>
      </c>
      <c r="C1244" s="8">
        <v>74193470</v>
      </c>
      <c r="D1244" s="8">
        <v>74193470</v>
      </c>
      <c r="E1244" s="8" t="s">
        <v>127</v>
      </c>
      <c r="F1244" s="8" t="s">
        <v>3108</v>
      </c>
      <c r="G1244" s="8" t="s">
        <v>3109</v>
      </c>
      <c r="H1244" s="8" t="s">
        <v>89</v>
      </c>
      <c r="I1244" s="66" t="s">
        <v>6228</v>
      </c>
      <c r="J1244" s="66" t="s">
        <v>40</v>
      </c>
      <c r="K1244" s="66" t="s">
        <v>3647</v>
      </c>
      <c r="L1244" s="66" t="s">
        <v>3562</v>
      </c>
      <c r="M1244" s="66" t="s">
        <v>3689</v>
      </c>
      <c r="N1244" s="66" t="s">
        <v>5111</v>
      </c>
      <c r="O1244" s="8" t="s">
        <v>8998</v>
      </c>
      <c r="P1244" s="8" t="s">
        <v>40</v>
      </c>
      <c r="Q1244" s="8">
        <v>1</v>
      </c>
      <c r="R1244" s="8" t="s">
        <v>40</v>
      </c>
      <c r="S1244" s="8" t="s">
        <v>40</v>
      </c>
      <c r="T1244" s="8" t="s">
        <v>40</v>
      </c>
      <c r="U1244" s="67">
        <v>0.14099999999999999</v>
      </c>
      <c r="V1244" s="4">
        <v>1</v>
      </c>
      <c r="W1244" s="4">
        <v>3427</v>
      </c>
      <c r="X1244" s="67">
        <v>0</v>
      </c>
      <c r="Y1244" s="67">
        <v>0</v>
      </c>
      <c r="Z1244" s="4">
        <v>0</v>
      </c>
      <c r="AA1244" s="4">
        <v>2597</v>
      </c>
      <c r="AB1244" s="67">
        <v>0</v>
      </c>
      <c r="AC1244" s="4">
        <v>-0.55815999999999999</v>
      </c>
      <c r="AD1244" s="4">
        <v>0.158</v>
      </c>
    </row>
    <row r="1245" spans="1:30" x14ac:dyDescent="0.2">
      <c r="A1245" s="8" t="s">
        <v>782</v>
      </c>
      <c r="B1245" s="8">
        <v>7</v>
      </c>
      <c r="C1245" s="8">
        <v>74193481</v>
      </c>
      <c r="D1245" s="8">
        <v>74193481</v>
      </c>
      <c r="E1245" s="8" t="s">
        <v>130</v>
      </c>
      <c r="F1245" s="8" t="s">
        <v>3101</v>
      </c>
      <c r="G1245" s="8" t="s">
        <v>3102</v>
      </c>
      <c r="H1245" s="8" t="s">
        <v>89</v>
      </c>
      <c r="I1245" s="66" t="s">
        <v>6228</v>
      </c>
      <c r="J1245" s="66" t="s">
        <v>40</v>
      </c>
      <c r="K1245" s="66" t="s">
        <v>3694</v>
      </c>
      <c r="L1245" s="66" t="s">
        <v>4107</v>
      </c>
      <c r="M1245" s="66" t="s">
        <v>4469</v>
      </c>
      <c r="N1245" s="66" t="s">
        <v>3196</v>
      </c>
      <c r="O1245" s="8" t="s">
        <v>4278</v>
      </c>
      <c r="P1245" s="8" t="s">
        <v>10032</v>
      </c>
      <c r="Q1245" s="8">
        <v>1</v>
      </c>
      <c r="R1245" s="8" t="s">
        <v>40</v>
      </c>
      <c r="S1245" s="8" t="s">
        <v>40</v>
      </c>
      <c r="T1245" s="8" t="s">
        <v>40</v>
      </c>
      <c r="U1245" s="67">
        <v>0.16800000000000001</v>
      </c>
      <c r="V1245" s="4">
        <v>1</v>
      </c>
      <c r="W1245" s="4">
        <v>3427</v>
      </c>
      <c r="X1245" s="67">
        <v>0</v>
      </c>
      <c r="Y1245" s="67">
        <v>0.156</v>
      </c>
      <c r="Z1245" s="4">
        <v>1</v>
      </c>
      <c r="AA1245" s="4">
        <v>2597</v>
      </c>
      <c r="AB1245" s="67">
        <v>0</v>
      </c>
      <c r="AC1245" s="4">
        <v>0.71250899999999995</v>
      </c>
      <c r="AD1245" s="4">
        <v>8.9090000000000007</v>
      </c>
    </row>
    <row r="1246" spans="1:30" x14ac:dyDescent="0.2">
      <c r="A1246" s="8" t="s">
        <v>782</v>
      </c>
      <c r="B1246" s="8">
        <v>7</v>
      </c>
      <c r="C1246" s="8">
        <v>74193484</v>
      </c>
      <c r="D1246" s="8">
        <v>74193484</v>
      </c>
      <c r="E1246" s="8" t="s">
        <v>123</v>
      </c>
      <c r="F1246" s="8" t="s">
        <v>3108</v>
      </c>
      <c r="G1246" s="8" t="s">
        <v>3109</v>
      </c>
      <c r="H1246" s="8" t="s">
        <v>89</v>
      </c>
      <c r="I1246" s="66" t="s">
        <v>6228</v>
      </c>
      <c r="J1246" s="66" t="s">
        <v>40</v>
      </c>
      <c r="K1246" s="66" t="s">
        <v>3893</v>
      </c>
      <c r="L1246" s="66" t="s">
        <v>3545</v>
      </c>
      <c r="M1246" s="66" t="s">
        <v>3998</v>
      </c>
      <c r="N1246" s="66" t="s">
        <v>4253</v>
      </c>
      <c r="O1246" s="8" t="s">
        <v>6194</v>
      </c>
      <c r="P1246" s="8" t="s">
        <v>10033</v>
      </c>
      <c r="Q1246" s="8">
        <v>1</v>
      </c>
      <c r="R1246" s="8" t="s">
        <v>40</v>
      </c>
      <c r="S1246" s="8" t="s">
        <v>40</v>
      </c>
      <c r="T1246" s="8" t="s">
        <v>40</v>
      </c>
      <c r="U1246" s="67">
        <v>0.14599999999999999</v>
      </c>
      <c r="V1246" s="4">
        <v>8</v>
      </c>
      <c r="W1246" s="4">
        <v>3427</v>
      </c>
      <c r="X1246" s="67">
        <v>2E-3</v>
      </c>
      <c r="Y1246" s="67">
        <v>0.14099999999999999</v>
      </c>
      <c r="Z1246" s="4">
        <v>6</v>
      </c>
      <c r="AA1246" s="4">
        <v>2597</v>
      </c>
      <c r="AB1246" s="67">
        <v>2E-3</v>
      </c>
      <c r="AC1246" s="4">
        <v>5.2057130000000003</v>
      </c>
      <c r="AD1246" s="4">
        <v>25.5</v>
      </c>
    </row>
    <row r="1247" spans="1:30" x14ac:dyDescent="0.2">
      <c r="A1247" s="8" t="s">
        <v>782</v>
      </c>
      <c r="B1247" s="8">
        <v>7</v>
      </c>
      <c r="C1247" s="8">
        <v>74193488</v>
      </c>
      <c r="D1247" s="8">
        <v>74193488</v>
      </c>
      <c r="E1247" s="8" t="s">
        <v>127</v>
      </c>
      <c r="F1247" s="8" t="s">
        <v>3108</v>
      </c>
      <c r="G1247" s="8" t="s">
        <v>3109</v>
      </c>
      <c r="H1247" s="8" t="s">
        <v>89</v>
      </c>
      <c r="I1247" s="66" t="s">
        <v>6228</v>
      </c>
      <c r="J1247" s="66" t="s">
        <v>40</v>
      </c>
      <c r="K1247" s="66" t="s">
        <v>3889</v>
      </c>
      <c r="L1247" s="66" t="s">
        <v>3659</v>
      </c>
      <c r="M1247" s="66" t="s">
        <v>3657</v>
      </c>
      <c r="N1247" s="66" t="s">
        <v>3232</v>
      </c>
      <c r="O1247" s="8" t="s">
        <v>4409</v>
      </c>
      <c r="P1247" s="8" t="s">
        <v>40</v>
      </c>
      <c r="Q1247" s="8">
        <v>1</v>
      </c>
      <c r="R1247" s="8" t="s">
        <v>40</v>
      </c>
      <c r="S1247" s="8" t="s">
        <v>40</v>
      </c>
      <c r="T1247" s="8" t="s">
        <v>40</v>
      </c>
      <c r="U1247" s="67">
        <v>0</v>
      </c>
      <c r="V1247" s="4">
        <v>0</v>
      </c>
      <c r="W1247" s="4">
        <v>3427</v>
      </c>
      <c r="X1247" s="67">
        <v>0</v>
      </c>
      <c r="Y1247" s="67">
        <v>0.14499999999999999</v>
      </c>
      <c r="Z1247" s="4">
        <v>1</v>
      </c>
      <c r="AA1247" s="4">
        <v>2597</v>
      </c>
      <c r="AB1247" s="67">
        <v>0</v>
      </c>
      <c r="AC1247" s="4">
        <v>4.6235689999999998</v>
      </c>
      <c r="AD1247" s="4">
        <v>24.5</v>
      </c>
    </row>
    <row r="1248" spans="1:30" x14ac:dyDescent="0.2">
      <c r="A1248" s="8" t="s">
        <v>782</v>
      </c>
      <c r="B1248" s="8">
        <v>7</v>
      </c>
      <c r="C1248" s="8">
        <v>74193489</v>
      </c>
      <c r="D1248" s="8">
        <v>74193491</v>
      </c>
      <c r="E1248" s="8" t="s">
        <v>5961</v>
      </c>
      <c r="F1248" s="8" t="s">
        <v>80</v>
      </c>
      <c r="G1248" s="8" t="s">
        <v>3469</v>
      </c>
      <c r="H1248" s="8" t="s">
        <v>89</v>
      </c>
      <c r="I1248" s="66" t="s">
        <v>6228</v>
      </c>
      <c r="J1248" s="66" t="s">
        <v>40</v>
      </c>
      <c r="K1248" s="66" t="s">
        <v>10034</v>
      </c>
      <c r="L1248" s="66" t="s">
        <v>1004</v>
      </c>
      <c r="M1248" s="66" t="s">
        <v>10035</v>
      </c>
      <c r="N1248" s="66" t="s">
        <v>10036</v>
      </c>
      <c r="O1248" s="8" t="s">
        <v>10037</v>
      </c>
      <c r="P1248" s="8" t="s">
        <v>40</v>
      </c>
      <c r="Q1248" s="8">
        <v>1</v>
      </c>
      <c r="R1248" s="8" t="s">
        <v>40</v>
      </c>
      <c r="S1248" s="8" t="s">
        <v>40</v>
      </c>
      <c r="T1248" s="8" t="s">
        <v>40</v>
      </c>
      <c r="U1248" s="67">
        <v>0</v>
      </c>
      <c r="V1248" s="4">
        <v>0</v>
      </c>
      <c r="W1248" s="4">
        <v>3427</v>
      </c>
      <c r="X1248" s="67">
        <v>0</v>
      </c>
      <c r="Y1248" s="67">
        <v>0.193</v>
      </c>
      <c r="Z1248" s="4">
        <v>2</v>
      </c>
      <c r="AA1248" s="4">
        <v>2597</v>
      </c>
      <c r="AB1248" s="67">
        <v>1E-3</v>
      </c>
      <c r="AC1248" s="4">
        <v>5.6577330000000003</v>
      </c>
      <c r="AD1248" s="4">
        <v>26.7</v>
      </c>
    </row>
    <row r="1249" spans="1:30" x14ac:dyDescent="0.2">
      <c r="A1249" s="8" t="s">
        <v>782</v>
      </c>
      <c r="B1249" s="8">
        <v>7</v>
      </c>
      <c r="C1249" s="8">
        <v>74193496</v>
      </c>
      <c r="D1249" s="8">
        <v>74193496</v>
      </c>
      <c r="E1249" s="8" t="s">
        <v>130</v>
      </c>
      <c r="F1249" s="8" t="s">
        <v>3101</v>
      </c>
      <c r="G1249" s="8" t="s">
        <v>3102</v>
      </c>
      <c r="H1249" s="8" t="s">
        <v>89</v>
      </c>
      <c r="I1249" s="66" t="s">
        <v>6228</v>
      </c>
      <c r="J1249" s="66" t="s">
        <v>40</v>
      </c>
      <c r="K1249" s="66" t="s">
        <v>4433</v>
      </c>
      <c r="L1249" s="66" t="s">
        <v>3534</v>
      </c>
      <c r="M1249" s="66" t="s">
        <v>4987</v>
      </c>
      <c r="N1249" s="66" t="s">
        <v>3295</v>
      </c>
      <c r="O1249" s="8" t="s">
        <v>3296</v>
      </c>
      <c r="P1249" s="8" t="s">
        <v>40</v>
      </c>
      <c r="Q1249" s="8">
        <v>1</v>
      </c>
      <c r="R1249" s="8" t="s">
        <v>40</v>
      </c>
      <c r="S1249" s="8" t="s">
        <v>40</v>
      </c>
      <c r="T1249" s="8" t="s">
        <v>40</v>
      </c>
      <c r="U1249" s="67">
        <v>0</v>
      </c>
      <c r="V1249" s="4">
        <v>0</v>
      </c>
      <c r="W1249" s="4">
        <v>3427</v>
      </c>
      <c r="X1249" s="67">
        <v>0</v>
      </c>
      <c r="Y1249" s="67">
        <v>0.193</v>
      </c>
      <c r="Z1249" s="4">
        <v>2</v>
      </c>
      <c r="AA1249" s="4">
        <v>2597</v>
      </c>
      <c r="AB1249" s="67">
        <v>1E-3</v>
      </c>
      <c r="AC1249" s="4">
        <v>0.90827500000000005</v>
      </c>
      <c r="AD1249" s="4">
        <v>10.130000000000001</v>
      </c>
    </row>
    <row r="1250" spans="1:30" x14ac:dyDescent="0.2">
      <c r="A1250" s="8" t="s">
        <v>782</v>
      </c>
      <c r="B1250" s="8">
        <v>7</v>
      </c>
      <c r="C1250" s="8">
        <v>74193499</v>
      </c>
      <c r="D1250" s="8">
        <v>74193499</v>
      </c>
      <c r="E1250" s="8" t="s">
        <v>127</v>
      </c>
      <c r="F1250" s="8" t="s">
        <v>3101</v>
      </c>
      <c r="G1250" s="8" t="s">
        <v>3102</v>
      </c>
      <c r="H1250" s="8" t="s">
        <v>89</v>
      </c>
      <c r="I1250" s="66" t="s">
        <v>6228</v>
      </c>
      <c r="J1250" s="66" t="s">
        <v>40</v>
      </c>
      <c r="K1250" s="66" t="s">
        <v>4008</v>
      </c>
      <c r="L1250" s="66" t="s">
        <v>4274</v>
      </c>
      <c r="M1250" s="66" t="s">
        <v>3933</v>
      </c>
      <c r="N1250" s="66" t="s">
        <v>3126</v>
      </c>
      <c r="O1250" s="8" t="s">
        <v>3485</v>
      </c>
      <c r="P1250" s="8" t="s">
        <v>40</v>
      </c>
      <c r="Q1250" s="8">
        <v>1</v>
      </c>
      <c r="R1250" s="8" t="s">
        <v>40</v>
      </c>
      <c r="S1250" s="8" t="s">
        <v>40</v>
      </c>
      <c r="T1250" s="8" t="s">
        <v>40</v>
      </c>
      <c r="U1250" s="67">
        <v>0</v>
      </c>
      <c r="V1250" s="4">
        <v>0</v>
      </c>
      <c r="W1250" s="4">
        <v>3427</v>
      </c>
      <c r="X1250" s="67">
        <v>0</v>
      </c>
      <c r="Y1250" s="67">
        <v>0.14499999999999999</v>
      </c>
      <c r="Z1250" s="4">
        <v>1</v>
      </c>
      <c r="AA1250" s="4">
        <v>2597</v>
      </c>
      <c r="AB1250" s="67">
        <v>0</v>
      </c>
      <c r="AC1250" s="4">
        <v>0.51559200000000005</v>
      </c>
      <c r="AD1250" s="4">
        <v>7.5490000000000004</v>
      </c>
    </row>
    <row r="1251" spans="1:30" x14ac:dyDescent="0.2">
      <c r="A1251" s="8" t="s">
        <v>782</v>
      </c>
      <c r="B1251" s="8">
        <v>7</v>
      </c>
      <c r="C1251" s="8">
        <v>74193620</v>
      </c>
      <c r="D1251" s="8">
        <v>74193620</v>
      </c>
      <c r="E1251" s="8" t="s">
        <v>121</v>
      </c>
      <c r="F1251" s="8" t="s">
        <v>3108</v>
      </c>
      <c r="G1251" s="8" t="s">
        <v>3109</v>
      </c>
      <c r="H1251" s="8" t="s">
        <v>89</v>
      </c>
      <c r="I1251" s="66" t="s">
        <v>6231</v>
      </c>
      <c r="J1251" s="66" t="s">
        <v>40</v>
      </c>
      <c r="K1251" s="66" t="s">
        <v>5753</v>
      </c>
      <c r="L1251" s="66" t="s">
        <v>5080</v>
      </c>
      <c r="M1251" s="66" t="s">
        <v>4267</v>
      </c>
      <c r="N1251" s="66" t="s">
        <v>3302</v>
      </c>
      <c r="O1251" s="8" t="s">
        <v>3303</v>
      </c>
      <c r="P1251" s="8" t="s">
        <v>10038</v>
      </c>
      <c r="Q1251" s="8">
        <v>1</v>
      </c>
      <c r="R1251" s="8" t="s">
        <v>40</v>
      </c>
      <c r="S1251" s="8" t="s">
        <v>40</v>
      </c>
      <c r="T1251" s="8" t="s">
        <v>40</v>
      </c>
      <c r="U1251" s="67">
        <v>0.22</v>
      </c>
      <c r="V1251" s="4">
        <v>69</v>
      </c>
      <c r="W1251" s="4">
        <v>3421</v>
      </c>
      <c r="X1251" s="67">
        <v>0.02</v>
      </c>
      <c r="Y1251" s="67">
        <v>0.215</v>
      </c>
      <c r="Z1251" s="4">
        <v>45</v>
      </c>
      <c r="AA1251" s="4">
        <v>2591</v>
      </c>
      <c r="AB1251" s="67">
        <v>1.7000000000000001E-2</v>
      </c>
      <c r="AC1251" s="4">
        <v>2.597639</v>
      </c>
      <c r="AD1251" s="4">
        <v>20.2</v>
      </c>
    </row>
    <row r="1252" spans="1:30" x14ac:dyDescent="0.2">
      <c r="A1252" s="8" t="s">
        <v>782</v>
      </c>
      <c r="B1252" s="8">
        <v>7</v>
      </c>
      <c r="C1252" s="8">
        <v>74193634</v>
      </c>
      <c r="D1252" s="8">
        <v>74193634</v>
      </c>
      <c r="E1252" s="8" t="s">
        <v>127</v>
      </c>
      <c r="F1252" s="8" t="s">
        <v>3101</v>
      </c>
      <c r="G1252" s="8" t="s">
        <v>3102</v>
      </c>
      <c r="H1252" s="8" t="s">
        <v>89</v>
      </c>
      <c r="I1252" s="66" t="s">
        <v>6231</v>
      </c>
      <c r="J1252" s="66" t="s">
        <v>40</v>
      </c>
      <c r="K1252" s="66" t="s">
        <v>4435</v>
      </c>
      <c r="L1252" s="66" t="s">
        <v>4153</v>
      </c>
      <c r="M1252" s="66" t="s">
        <v>3954</v>
      </c>
      <c r="N1252" s="66" t="s">
        <v>121</v>
      </c>
      <c r="O1252" s="8" t="s">
        <v>3281</v>
      </c>
      <c r="P1252" s="8" t="s">
        <v>10039</v>
      </c>
      <c r="Q1252" s="8">
        <v>1</v>
      </c>
      <c r="R1252" s="8" t="s">
        <v>40</v>
      </c>
      <c r="S1252" s="8" t="s">
        <v>40</v>
      </c>
      <c r="T1252" s="8" t="s">
        <v>40</v>
      </c>
      <c r="U1252" s="67">
        <v>0.246</v>
      </c>
      <c r="V1252" s="4">
        <v>1</v>
      </c>
      <c r="W1252" s="4">
        <v>3421</v>
      </c>
      <c r="X1252" s="67">
        <v>0</v>
      </c>
      <c r="Y1252" s="67">
        <v>0</v>
      </c>
      <c r="Z1252" s="4">
        <v>0</v>
      </c>
      <c r="AA1252" s="4">
        <v>2591</v>
      </c>
      <c r="AB1252" s="67">
        <v>0</v>
      </c>
      <c r="AC1252" s="4">
        <v>1.6178920000000001</v>
      </c>
      <c r="AD1252" s="4">
        <v>13.95</v>
      </c>
    </row>
    <row r="1253" spans="1:30" x14ac:dyDescent="0.2">
      <c r="A1253" s="8" t="s">
        <v>782</v>
      </c>
      <c r="B1253" s="8">
        <v>7</v>
      </c>
      <c r="C1253" s="8">
        <v>74193642</v>
      </c>
      <c r="D1253" s="8">
        <v>74193642</v>
      </c>
      <c r="E1253" s="8" t="s">
        <v>121</v>
      </c>
      <c r="F1253" s="8" t="s">
        <v>3108</v>
      </c>
      <c r="G1253" s="8" t="s">
        <v>3109</v>
      </c>
      <c r="H1253" s="8" t="s">
        <v>89</v>
      </c>
      <c r="I1253" s="66" t="s">
        <v>6231</v>
      </c>
      <c r="J1253" s="66" t="s">
        <v>40</v>
      </c>
      <c r="K1253" s="66" t="s">
        <v>4229</v>
      </c>
      <c r="L1253" s="66" t="s">
        <v>4362</v>
      </c>
      <c r="M1253" s="66" t="s">
        <v>3957</v>
      </c>
      <c r="N1253" s="66" t="s">
        <v>3171</v>
      </c>
      <c r="O1253" s="8" t="s">
        <v>3172</v>
      </c>
      <c r="P1253" s="8" t="s">
        <v>10040</v>
      </c>
      <c r="Q1253" s="8">
        <v>1</v>
      </c>
      <c r="R1253" s="8" t="s">
        <v>40</v>
      </c>
      <c r="S1253" s="8" t="s">
        <v>40</v>
      </c>
      <c r="T1253" s="8" t="s">
        <v>40</v>
      </c>
      <c r="U1253" s="67">
        <v>0.57099999999999995</v>
      </c>
      <c r="V1253" s="4">
        <v>3413</v>
      </c>
      <c r="W1253" s="4">
        <v>3421</v>
      </c>
      <c r="X1253" s="67">
        <v>0.998</v>
      </c>
      <c r="Y1253" s="67">
        <v>0.57699999999999996</v>
      </c>
      <c r="Z1253" s="4">
        <v>2586</v>
      </c>
      <c r="AA1253" s="4">
        <v>2591</v>
      </c>
      <c r="AB1253" s="67">
        <v>0.998</v>
      </c>
      <c r="AC1253" s="4">
        <v>4.9373800000000001</v>
      </c>
      <c r="AD1253" s="4">
        <v>25</v>
      </c>
    </row>
    <row r="1254" spans="1:30" x14ac:dyDescent="0.2">
      <c r="A1254" s="8" t="s">
        <v>782</v>
      </c>
      <c r="B1254" s="8">
        <v>7</v>
      </c>
      <c r="C1254" s="8">
        <v>74193668</v>
      </c>
      <c r="D1254" s="8">
        <v>74193668</v>
      </c>
      <c r="E1254" s="8" t="s">
        <v>121</v>
      </c>
      <c r="F1254" s="8" t="s">
        <v>3108</v>
      </c>
      <c r="G1254" s="8" t="s">
        <v>3109</v>
      </c>
      <c r="H1254" s="8" t="s">
        <v>89</v>
      </c>
      <c r="I1254" s="66" t="s">
        <v>6231</v>
      </c>
      <c r="J1254" s="66" t="s">
        <v>40</v>
      </c>
      <c r="K1254" s="66" t="s">
        <v>4239</v>
      </c>
      <c r="L1254" s="66" t="s">
        <v>4008</v>
      </c>
      <c r="M1254" s="66" t="s">
        <v>3686</v>
      </c>
      <c r="N1254" s="66" t="s">
        <v>4011</v>
      </c>
      <c r="O1254" s="8" t="s">
        <v>4480</v>
      </c>
      <c r="P1254" s="8" t="s">
        <v>10041</v>
      </c>
      <c r="Q1254" s="8">
        <v>1</v>
      </c>
      <c r="R1254" s="8" t="s">
        <v>40</v>
      </c>
      <c r="S1254" s="8" t="s">
        <v>40</v>
      </c>
      <c r="T1254" s="8" t="s">
        <v>40</v>
      </c>
      <c r="U1254" s="67">
        <v>0.57799999999999996</v>
      </c>
      <c r="V1254" s="4">
        <v>3407</v>
      </c>
      <c r="W1254" s="4">
        <v>3421</v>
      </c>
      <c r="X1254" s="67">
        <v>0.996</v>
      </c>
      <c r="Y1254" s="67">
        <v>0.58199999999999996</v>
      </c>
      <c r="Z1254" s="4">
        <v>2566</v>
      </c>
      <c r="AA1254" s="4">
        <v>2591</v>
      </c>
      <c r="AB1254" s="67">
        <v>0.99</v>
      </c>
      <c r="AC1254" s="4">
        <v>-0.84329799999999999</v>
      </c>
      <c r="AD1254" s="4">
        <v>3.4000000000000002E-2</v>
      </c>
    </row>
    <row r="1255" spans="1:30" x14ac:dyDescent="0.2">
      <c r="A1255" s="8" t="s">
        <v>782</v>
      </c>
      <c r="B1255" s="8">
        <v>7</v>
      </c>
      <c r="C1255" s="8">
        <v>74193672</v>
      </c>
      <c r="D1255" s="8">
        <v>74193672</v>
      </c>
      <c r="E1255" s="8" t="s">
        <v>130</v>
      </c>
      <c r="F1255" s="8" t="s">
        <v>3108</v>
      </c>
      <c r="G1255" s="8" t="s">
        <v>3109</v>
      </c>
      <c r="H1255" s="8" t="s">
        <v>89</v>
      </c>
      <c r="I1255" s="66" t="s">
        <v>6231</v>
      </c>
      <c r="J1255" s="66" t="s">
        <v>40</v>
      </c>
      <c r="K1255" s="66" t="s">
        <v>374</v>
      </c>
      <c r="L1255" s="66" t="s">
        <v>4169</v>
      </c>
      <c r="M1255" s="66" t="s">
        <v>4300</v>
      </c>
      <c r="N1255" s="66" t="s">
        <v>3157</v>
      </c>
      <c r="O1255" s="8" t="s">
        <v>3158</v>
      </c>
      <c r="P1255" s="8" t="s">
        <v>10042</v>
      </c>
      <c r="Q1255" s="8">
        <v>1</v>
      </c>
      <c r="R1255" s="8" t="s">
        <v>40</v>
      </c>
      <c r="S1255" s="8" t="s">
        <v>40</v>
      </c>
      <c r="T1255" s="8" t="s">
        <v>40</v>
      </c>
      <c r="U1255" s="67">
        <v>0.23699999999999999</v>
      </c>
      <c r="V1255" s="4">
        <v>42</v>
      </c>
      <c r="W1255" s="4">
        <v>3421</v>
      </c>
      <c r="X1255" s="67">
        <v>1.2E-2</v>
      </c>
      <c r="Y1255" s="67">
        <v>0.218</v>
      </c>
      <c r="Z1255" s="4">
        <v>35</v>
      </c>
      <c r="AA1255" s="4">
        <v>2591</v>
      </c>
      <c r="AB1255" s="67">
        <v>1.4E-2</v>
      </c>
      <c r="AC1255" s="4">
        <v>4.2820020000000003</v>
      </c>
      <c r="AD1255" s="4">
        <v>24</v>
      </c>
    </row>
    <row r="1256" spans="1:30" x14ac:dyDescent="0.2">
      <c r="A1256" s="8" t="s">
        <v>782</v>
      </c>
      <c r="B1256" s="8">
        <v>7</v>
      </c>
      <c r="C1256" s="8">
        <v>74193702</v>
      </c>
      <c r="D1256" s="8">
        <v>74193702</v>
      </c>
      <c r="E1256" s="8" t="s">
        <v>121</v>
      </c>
      <c r="F1256" s="8" t="s">
        <v>3108</v>
      </c>
      <c r="G1256" s="8" t="s">
        <v>3109</v>
      </c>
      <c r="H1256" s="8" t="s">
        <v>89</v>
      </c>
      <c r="I1256" s="66" t="s">
        <v>6231</v>
      </c>
      <c r="J1256" s="66" t="s">
        <v>40</v>
      </c>
      <c r="K1256" s="66" t="s">
        <v>3730</v>
      </c>
      <c r="L1256" s="66" t="s">
        <v>3767</v>
      </c>
      <c r="M1256" s="66" t="s">
        <v>4235</v>
      </c>
      <c r="N1256" s="66" t="s">
        <v>3171</v>
      </c>
      <c r="O1256" s="8" t="s">
        <v>3172</v>
      </c>
      <c r="P1256" s="8" t="s">
        <v>10043</v>
      </c>
      <c r="Q1256" s="8">
        <v>1</v>
      </c>
      <c r="R1256" s="8" t="s">
        <v>40</v>
      </c>
      <c r="S1256" s="8" t="s">
        <v>40</v>
      </c>
      <c r="T1256" s="8" t="s">
        <v>40</v>
      </c>
      <c r="U1256" s="67">
        <v>0.25900000000000001</v>
      </c>
      <c r="V1256" s="4">
        <v>1</v>
      </c>
      <c r="W1256" s="4">
        <v>3421</v>
      </c>
      <c r="X1256" s="67">
        <v>0</v>
      </c>
      <c r="Y1256" s="67">
        <v>0.115</v>
      </c>
      <c r="Z1256" s="4">
        <v>2</v>
      </c>
      <c r="AA1256" s="4">
        <v>2591</v>
      </c>
      <c r="AB1256" s="67">
        <v>1E-3</v>
      </c>
      <c r="AC1256" s="4">
        <v>5.0855509999999997</v>
      </c>
      <c r="AD1256" s="4">
        <v>25.3</v>
      </c>
    </row>
    <row r="1257" spans="1:30" x14ac:dyDescent="0.2">
      <c r="A1257" s="8" t="s">
        <v>782</v>
      </c>
      <c r="B1257" s="8">
        <v>7</v>
      </c>
      <c r="C1257" s="8">
        <v>74193712</v>
      </c>
      <c r="D1257" s="8">
        <v>74193712</v>
      </c>
      <c r="E1257" s="8" t="s">
        <v>130</v>
      </c>
      <c r="F1257" s="8" t="s">
        <v>3101</v>
      </c>
      <c r="G1257" s="8" t="s">
        <v>3102</v>
      </c>
      <c r="H1257" s="8" t="s">
        <v>89</v>
      </c>
      <c r="I1257" s="66" t="s">
        <v>6231</v>
      </c>
      <c r="J1257" s="66" t="s">
        <v>40</v>
      </c>
      <c r="K1257" s="66" t="s">
        <v>4756</v>
      </c>
      <c r="L1257" s="66" t="s">
        <v>4229</v>
      </c>
      <c r="M1257" s="66" t="s">
        <v>528</v>
      </c>
      <c r="N1257" s="66" t="s">
        <v>3295</v>
      </c>
      <c r="O1257" s="8" t="s">
        <v>3296</v>
      </c>
      <c r="P1257" s="8" t="s">
        <v>40</v>
      </c>
      <c r="Q1257" s="8">
        <v>1</v>
      </c>
      <c r="R1257" s="8" t="s">
        <v>40</v>
      </c>
      <c r="S1257" s="8" t="s">
        <v>40</v>
      </c>
      <c r="T1257" s="8" t="s">
        <v>40</v>
      </c>
      <c r="U1257" s="67">
        <v>0.17299999999999999</v>
      </c>
      <c r="V1257" s="4">
        <v>1</v>
      </c>
      <c r="W1257" s="4">
        <v>3432</v>
      </c>
      <c r="X1257" s="67">
        <v>0</v>
      </c>
      <c r="Y1257" s="67">
        <v>0.16200000000000001</v>
      </c>
      <c r="Z1257" s="4">
        <v>2</v>
      </c>
      <c r="AA1257" s="4">
        <v>2602</v>
      </c>
      <c r="AB1257" s="67">
        <v>1E-3</v>
      </c>
      <c r="AC1257" s="4">
        <v>1.1095269999999999</v>
      </c>
      <c r="AD1257" s="4">
        <v>11.27</v>
      </c>
    </row>
    <row r="1258" spans="1:30" x14ac:dyDescent="0.2">
      <c r="A1258" s="8" t="s">
        <v>782</v>
      </c>
      <c r="B1258" s="8">
        <v>7</v>
      </c>
      <c r="C1258" s="8">
        <v>74193718</v>
      </c>
      <c r="D1258" s="8">
        <v>74193718</v>
      </c>
      <c r="E1258" s="8" t="s">
        <v>130</v>
      </c>
      <c r="F1258" s="8" t="s">
        <v>3101</v>
      </c>
      <c r="G1258" s="8" t="s">
        <v>3102</v>
      </c>
      <c r="H1258" s="8" t="s">
        <v>89</v>
      </c>
      <c r="I1258" s="66" t="s">
        <v>6231</v>
      </c>
      <c r="J1258" s="66" t="s">
        <v>40</v>
      </c>
      <c r="K1258" s="66" t="s">
        <v>337</v>
      </c>
      <c r="L1258" s="66" t="s">
        <v>1011</v>
      </c>
      <c r="M1258" s="66" t="s">
        <v>3973</v>
      </c>
      <c r="N1258" s="66" t="s">
        <v>3126</v>
      </c>
      <c r="O1258" s="8" t="s">
        <v>3216</v>
      </c>
      <c r="P1258" s="8" t="s">
        <v>10044</v>
      </c>
      <c r="Q1258" s="8">
        <v>1</v>
      </c>
      <c r="R1258" s="8" t="s">
        <v>40</v>
      </c>
      <c r="S1258" s="8" t="s">
        <v>40</v>
      </c>
      <c r="T1258" s="8" t="s">
        <v>40</v>
      </c>
      <c r="U1258" s="67">
        <v>0.52400000000000002</v>
      </c>
      <c r="V1258" s="4">
        <v>3414</v>
      </c>
      <c r="W1258" s="4">
        <v>3432</v>
      </c>
      <c r="X1258" s="67">
        <v>0.995</v>
      </c>
      <c r="Y1258" s="67">
        <v>0.52700000000000002</v>
      </c>
      <c r="Z1258" s="4">
        <v>2587</v>
      </c>
      <c r="AA1258" s="4">
        <v>2602</v>
      </c>
      <c r="AB1258" s="67">
        <v>0.99399999999999999</v>
      </c>
      <c r="AC1258" s="4">
        <v>1.6715</v>
      </c>
      <c r="AD1258" s="4">
        <v>14.25</v>
      </c>
    </row>
    <row r="1259" spans="1:30" x14ac:dyDescent="0.2">
      <c r="A1259" s="8" t="s">
        <v>782</v>
      </c>
      <c r="B1259" s="8">
        <v>7</v>
      </c>
      <c r="C1259" s="8">
        <v>74193721</v>
      </c>
      <c r="D1259" s="8">
        <v>74193721</v>
      </c>
      <c r="E1259" s="8" t="s">
        <v>130</v>
      </c>
      <c r="F1259" s="8" t="s">
        <v>3101</v>
      </c>
      <c r="G1259" s="8" t="s">
        <v>3102</v>
      </c>
      <c r="H1259" s="8" t="s">
        <v>89</v>
      </c>
      <c r="I1259" s="66" t="s">
        <v>6231</v>
      </c>
      <c r="J1259" s="66" t="s">
        <v>40</v>
      </c>
      <c r="K1259" s="66" t="s">
        <v>5854</v>
      </c>
      <c r="L1259" s="66" t="s">
        <v>4188</v>
      </c>
      <c r="M1259" s="66" t="s">
        <v>4030</v>
      </c>
      <c r="N1259" s="66" t="s">
        <v>3121</v>
      </c>
      <c r="O1259" s="8" t="s">
        <v>3122</v>
      </c>
      <c r="P1259" s="8" t="s">
        <v>10045</v>
      </c>
      <c r="Q1259" s="8">
        <v>1</v>
      </c>
      <c r="R1259" s="8" t="s">
        <v>40</v>
      </c>
      <c r="S1259" s="8" t="s">
        <v>40</v>
      </c>
      <c r="T1259" s="8" t="s">
        <v>40</v>
      </c>
      <c r="U1259" s="67">
        <v>0.17799999999999999</v>
      </c>
      <c r="V1259" s="4">
        <v>55</v>
      </c>
      <c r="W1259" s="4">
        <v>3432</v>
      </c>
      <c r="X1259" s="67">
        <v>1.6E-2</v>
      </c>
      <c r="Y1259" s="67">
        <v>0.17399999999999999</v>
      </c>
      <c r="Z1259" s="4">
        <v>43</v>
      </c>
      <c r="AA1259" s="4">
        <v>2602</v>
      </c>
      <c r="AB1259" s="67">
        <v>1.7000000000000001E-2</v>
      </c>
      <c r="AC1259" s="4">
        <v>1.7737289999999999</v>
      </c>
      <c r="AD1259" s="4">
        <v>14.83</v>
      </c>
    </row>
    <row r="1260" spans="1:30" x14ac:dyDescent="0.2">
      <c r="A1260" s="8" t="s">
        <v>782</v>
      </c>
      <c r="B1260" s="8">
        <v>7</v>
      </c>
      <c r="C1260" s="8">
        <v>74193724</v>
      </c>
      <c r="D1260" s="8">
        <v>74193724</v>
      </c>
      <c r="E1260" s="8" t="s">
        <v>130</v>
      </c>
      <c r="F1260" s="8" t="s">
        <v>3101</v>
      </c>
      <c r="G1260" s="8" t="s">
        <v>3102</v>
      </c>
      <c r="H1260" s="8" t="s">
        <v>89</v>
      </c>
      <c r="I1260" s="66" t="s">
        <v>6231</v>
      </c>
      <c r="J1260" s="66" t="s">
        <v>40</v>
      </c>
      <c r="K1260" s="66" t="s">
        <v>425</v>
      </c>
      <c r="L1260" s="66" t="s">
        <v>4551</v>
      </c>
      <c r="M1260" s="66" t="s">
        <v>4493</v>
      </c>
      <c r="N1260" s="66" t="s">
        <v>3188</v>
      </c>
      <c r="O1260" s="8" t="s">
        <v>3497</v>
      </c>
      <c r="P1260" s="8" t="s">
        <v>40</v>
      </c>
      <c r="Q1260" s="8">
        <v>1</v>
      </c>
      <c r="R1260" s="8" t="s">
        <v>40</v>
      </c>
      <c r="S1260" s="8" t="s">
        <v>40</v>
      </c>
      <c r="T1260" s="8" t="s">
        <v>40</v>
      </c>
      <c r="U1260" s="67">
        <v>0.16300000000000001</v>
      </c>
      <c r="V1260" s="4">
        <v>1</v>
      </c>
      <c r="W1260" s="4">
        <v>3432</v>
      </c>
      <c r="X1260" s="67">
        <v>0</v>
      </c>
      <c r="Y1260" s="67">
        <v>0.1</v>
      </c>
      <c r="Z1260" s="4">
        <v>1</v>
      </c>
      <c r="AA1260" s="4">
        <v>2602</v>
      </c>
      <c r="AB1260" s="67">
        <v>0</v>
      </c>
      <c r="AC1260" s="4">
        <v>1.4780470000000001</v>
      </c>
      <c r="AD1260" s="4">
        <v>13.2</v>
      </c>
    </row>
    <row r="1261" spans="1:30" x14ac:dyDescent="0.2">
      <c r="A1261" s="8" t="s">
        <v>782</v>
      </c>
      <c r="B1261" s="8">
        <v>7</v>
      </c>
      <c r="C1261" s="8">
        <v>74193734</v>
      </c>
      <c r="D1261" s="8">
        <v>74193734</v>
      </c>
      <c r="E1261" s="8" t="s">
        <v>130</v>
      </c>
      <c r="F1261" s="8" t="s">
        <v>3108</v>
      </c>
      <c r="G1261" s="8" t="s">
        <v>3109</v>
      </c>
      <c r="H1261" s="8" t="s">
        <v>89</v>
      </c>
      <c r="I1261" s="66" t="s">
        <v>6231</v>
      </c>
      <c r="J1261" s="66" t="s">
        <v>40</v>
      </c>
      <c r="K1261" s="66" t="s">
        <v>4033</v>
      </c>
      <c r="L1261" s="66" t="s">
        <v>5156</v>
      </c>
      <c r="M1261" s="66" t="s">
        <v>3904</v>
      </c>
      <c r="N1261" s="66" t="s">
        <v>3144</v>
      </c>
      <c r="O1261" s="8" t="s">
        <v>3145</v>
      </c>
      <c r="P1261" s="8" t="s">
        <v>10046</v>
      </c>
      <c r="Q1261" s="8">
        <v>1</v>
      </c>
      <c r="R1261" s="8" t="s">
        <v>40</v>
      </c>
      <c r="S1261" s="8" t="s">
        <v>40</v>
      </c>
      <c r="T1261" s="8" t="s">
        <v>40</v>
      </c>
      <c r="U1261" s="67">
        <v>0</v>
      </c>
      <c r="V1261" s="4">
        <v>0</v>
      </c>
      <c r="W1261" s="4">
        <v>3432</v>
      </c>
      <c r="X1261" s="67">
        <v>0</v>
      </c>
      <c r="Y1261" s="67">
        <v>0.16500000000000001</v>
      </c>
      <c r="Z1261" s="4">
        <v>1</v>
      </c>
      <c r="AA1261" s="4">
        <v>2602</v>
      </c>
      <c r="AB1261" s="67">
        <v>0</v>
      </c>
      <c r="AC1261" s="4">
        <v>6.9965739999999998</v>
      </c>
      <c r="AD1261" s="4">
        <v>33</v>
      </c>
    </row>
    <row r="1262" spans="1:30" x14ac:dyDescent="0.2">
      <c r="A1262" s="8" t="s">
        <v>782</v>
      </c>
      <c r="B1262" s="8">
        <v>7</v>
      </c>
      <c r="C1262" s="8">
        <v>74193736</v>
      </c>
      <c r="D1262" s="8">
        <v>74193736</v>
      </c>
      <c r="E1262" s="8" t="s">
        <v>130</v>
      </c>
      <c r="F1262" s="8" t="s">
        <v>3101</v>
      </c>
      <c r="G1262" s="8" t="s">
        <v>3102</v>
      </c>
      <c r="H1262" s="8" t="s">
        <v>89</v>
      </c>
      <c r="I1262" s="66" t="s">
        <v>6231</v>
      </c>
      <c r="J1262" s="66" t="s">
        <v>40</v>
      </c>
      <c r="K1262" s="66" t="s">
        <v>3465</v>
      </c>
      <c r="L1262" s="66" t="s">
        <v>4207</v>
      </c>
      <c r="M1262" s="66" t="s">
        <v>3904</v>
      </c>
      <c r="N1262" s="66" t="s">
        <v>3174</v>
      </c>
      <c r="O1262" s="8" t="s">
        <v>3260</v>
      </c>
      <c r="P1262" s="8" t="s">
        <v>40</v>
      </c>
      <c r="Q1262" s="8">
        <v>1</v>
      </c>
      <c r="R1262" s="8" t="s">
        <v>40</v>
      </c>
      <c r="S1262" s="8" t="s">
        <v>40</v>
      </c>
      <c r="T1262" s="8" t="s">
        <v>40</v>
      </c>
      <c r="U1262" s="67">
        <v>0.187</v>
      </c>
      <c r="V1262" s="4">
        <v>1</v>
      </c>
      <c r="W1262" s="4">
        <v>3432</v>
      </c>
      <c r="X1262" s="67">
        <v>0</v>
      </c>
      <c r="Y1262" s="67">
        <v>0</v>
      </c>
      <c r="Z1262" s="4">
        <v>0</v>
      </c>
      <c r="AA1262" s="4">
        <v>2601</v>
      </c>
      <c r="AB1262" s="67">
        <v>0</v>
      </c>
      <c r="AC1262" s="4">
        <v>1.567625</v>
      </c>
      <c r="AD1262" s="4">
        <v>13.68</v>
      </c>
    </row>
    <row r="1263" spans="1:30" x14ac:dyDescent="0.2">
      <c r="A1263" s="8" t="s">
        <v>782</v>
      </c>
      <c r="B1263" s="8">
        <v>7</v>
      </c>
      <c r="C1263" s="8">
        <v>74193757</v>
      </c>
      <c r="D1263" s="8">
        <v>74193757</v>
      </c>
      <c r="E1263" s="8" t="s">
        <v>121</v>
      </c>
      <c r="F1263" s="8" t="s">
        <v>3101</v>
      </c>
      <c r="G1263" s="8" t="s">
        <v>3102</v>
      </c>
      <c r="H1263" s="8" t="s">
        <v>89</v>
      </c>
      <c r="I1263" s="66" t="s">
        <v>6231</v>
      </c>
      <c r="J1263" s="66" t="s">
        <v>40</v>
      </c>
      <c r="K1263" s="66" t="s">
        <v>4543</v>
      </c>
      <c r="L1263" s="66" t="s">
        <v>3608</v>
      </c>
      <c r="M1263" s="66" t="s">
        <v>3609</v>
      </c>
      <c r="N1263" s="66" t="s">
        <v>3165</v>
      </c>
      <c r="O1263" s="8" t="s">
        <v>3691</v>
      </c>
      <c r="P1263" s="8" t="s">
        <v>10047</v>
      </c>
      <c r="Q1263" s="8">
        <v>1</v>
      </c>
      <c r="R1263" s="8" t="s">
        <v>40</v>
      </c>
      <c r="S1263" s="8" t="s">
        <v>40</v>
      </c>
      <c r="T1263" s="8" t="s">
        <v>40</v>
      </c>
      <c r="U1263" s="67">
        <v>0</v>
      </c>
      <c r="V1263" s="4">
        <v>0</v>
      </c>
      <c r="W1263" s="4">
        <v>3432</v>
      </c>
      <c r="X1263" s="67">
        <v>0</v>
      </c>
      <c r="Y1263" s="67">
        <v>0.17899999999999999</v>
      </c>
      <c r="Z1263" s="4">
        <v>1</v>
      </c>
      <c r="AA1263" s="4">
        <v>2602</v>
      </c>
      <c r="AB1263" s="67">
        <v>0</v>
      </c>
      <c r="AC1263" s="4">
        <v>1.144101</v>
      </c>
      <c r="AD1263" s="4">
        <v>11.45</v>
      </c>
    </row>
    <row r="1264" spans="1:30" x14ac:dyDescent="0.2">
      <c r="A1264" s="8" t="s">
        <v>782</v>
      </c>
      <c r="B1264" s="8">
        <v>7</v>
      </c>
      <c r="C1264" s="8">
        <v>74193760</v>
      </c>
      <c r="D1264" s="8">
        <v>74193760</v>
      </c>
      <c r="E1264" s="8" t="s">
        <v>121</v>
      </c>
      <c r="F1264" s="8" t="s">
        <v>3101</v>
      </c>
      <c r="G1264" s="8" t="s">
        <v>3102</v>
      </c>
      <c r="H1264" s="8" t="s">
        <v>89</v>
      </c>
      <c r="I1264" s="66" t="s">
        <v>6231</v>
      </c>
      <c r="J1264" s="66" t="s">
        <v>40</v>
      </c>
      <c r="K1264" s="66" t="s">
        <v>3651</v>
      </c>
      <c r="L1264" s="66" t="s">
        <v>4911</v>
      </c>
      <c r="M1264" s="66" t="s">
        <v>3606</v>
      </c>
      <c r="N1264" s="66" t="s">
        <v>130</v>
      </c>
      <c r="O1264" s="8" t="s">
        <v>3155</v>
      </c>
      <c r="P1264" s="8" t="s">
        <v>10048</v>
      </c>
      <c r="Q1264" s="8">
        <v>1</v>
      </c>
      <c r="R1264" s="8" t="s">
        <v>40</v>
      </c>
      <c r="S1264" s="8" t="s">
        <v>40</v>
      </c>
      <c r="T1264" s="8" t="s">
        <v>40</v>
      </c>
      <c r="U1264" s="67">
        <v>0.22600000000000001</v>
      </c>
      <c r="V1264" s="4">
        <v>2578</v>
      </c>
      <c r="W1264" s="4">
        <v>3432</v>
      </c>
      <c r="X1264" s="67">
        <v>0.751</v>
      </c>
      <c r="Y1264" s="67">
        <v>0.22600000000000001</v>
      </c>
      <c r="Z1264" s="4">
        <v>1995</v>
      </c>
      <c r="AA1264" s="4">
        <v>2602</v>
      </c>
      <c r="AB1264" s="67">
        <v>0.76700000000000002</v>
      </c>
      <c r="AC1264" s="4">
        <v>0.40189900000000001</v>
      </c>
      <c r="AD1264" s="4">
        <v>6.6310000000000002</v>
      </c>
    </row>
    <row r="1265" spans="1:30" x14ac:dyDescent="0.2">
      <c r="A1265" s="8" t="s">
        <v>782</v>
      </c>
      <c r="B1265" s="8">
        <v>7</v>
      </c>
      <c r="C1265" s="8">
        <v>74195126</v>
      </c>
      <c r="D1265" s="8">
        <v>74195126</v>
      </c>
      <c r="E1265" s="8" t="s">
        <v>121</v>
      </c>
      <c r="F1265" s="8" t="s">
        <v>3101</v>
      </c>
      <c r="G1265" s="8" t="s">
        <v>3102</v>
      </c>
      <c r="H1265" s="8" t="s">
        <v>89</v>
      </c>
      <c r="I1265" s="66" t="s">
        <v>5964</v>
      </c>
      <c r="J1265" s="66" t="s">
        <v>40</v>
      </c>
      <c r="K1265" s="66" t="s">
        <v>3456</v>
      </c>
      <c r="L1265" s="66" t="s">
        <v>3734</v>
      </c>
      <c r="M1265" s="66" t="s">
        <v>4303</v>
      </c>
      <c r="N1265" s="66" t="s">
        <v>3210</v>
      </c>
      <c r="O1265" s="8" t="s">
        <v>3211</v>
      </c>
      <c r="P1265" s="8" t="s">
        <v>40</v>
      </c>
      <c r="Q1265" s="8">
        <v>1</v>
      </c>
      <c r="R1265" s="8">
        <v>8.7021830859999998</v>
      </c>
      <c r="S1265" s="8">
        <v>0.76049747999999995</v>
      </c>
      <c r="T1265" s="8">
        <v>9.4626805659999995</v>
      </c>
      <c r="U1265" s="67">
        <v>0.17299999999999999</v>
      </c>
      <c r="V1265" s="4">
        <v>14</v>
      </c>
      <c r="W1265" s="4">
        <v>3423</v>
      </c>
      <c r="X1265" s="67">
        <v>4.0000000000000001E-3</v>
      </c>
      <c r="Y1265" s="67">
        <v>0.18099999999999999</v>
      </c>
      <c r="Z1265" s="4">
        <v>15</v>
      </c>
      <c r="AA1265" s="4">
        <v>2598</v>
      </c>
      <c r="AB1265" s="67">
        <v>6.0000000000000001E-3</v>
      </c>
      <c r="AC1265" s="4">
        <v>0.47763699999999998</v>
      </c>
      <c r="AD1265" s="4">
        <v>7.258</v>
      </c>
    </row>
    <row r="1266" spans="1:30" x14ac:dyDescent="0.2">
      <c r="A1266" s="8" t="s">
        <v>782</v>
      </c>
      <c r="B1266" s="8">
        <v>7</v>
      </c>
      <c r="C1266" s="8">
        <v>74195148</v>
      </c>
      <c r="D1266" s="8">
        <v>74195162</v>
      </c>
      <c r="E1266" s="8" t="s">
        <v>10049</v>
      </c>
      <c r="F1266" s="8" t="s">
        <v>80</v>
      </c>
      <c r="G1266" s="8" t="s">
        <v>3469</v>
      </c>
      <c r="H1266" s="8" t="s">
        <v>89</v>
      </c>
      <c r="I1266" s="66" t="s">
        <v>5964</v>
      </c>
      <c r="J1266" s="66" t="s">
        <v>40</v>
      </c>
      <c r="K1266" s="66" t="s">
        <v>10050</v>
      </c>
      <c r="L1266" s="66" t="s">
        <v>10051</v>
      </c>
      <c r="M1266" s="66" t="s">
        <v>10052</v>
      </c>
      <c r="N1266" s="66" t="s">
        <v>10053</v>
      </c>
      <c r="O1266" s="8" t="s">
        <v>10054</v>
      </c>
      <c r="P1266" s="8" t="s">
        <v>40</v>
      </c>
      <c r="Q1266" s="8">
        <v>1</v>
      </c>
      <c r="R1266" s="8" t="s">
        <v>40</v>
      </c>
      <c r="S1266" s="8" t="s">
        <v>40</v>
      </c>
      <c r="T1266" s="8" t="s">
        <v>40</v>
      </c>
      <c r="U1266" s="67">
        <v>0.185</v>
      </c>
      <c r="V1266" s="4">
        <v>5</v>
      </c>
      <c r="W1266" s="4">
        <v>3423</v>
      </c>
      <c r="X1266" s="67">
        <v>1E-3</v>
      </c>
      <c r="Y1266" s="67">
        <v>0.14199999999999999</v>
      </c>
      <c r="Z1266" s="4">
        <v>2</v>
      </c>
      <c r="AA1266" s="4">
        <v>2598</v>
      </c>
      <c r="AB1266" s="67">
        <v>1E-3</v>
      </c>
      <c r="AC1266" s="4">
        <v>6.9974530000000001</v>
      </c>
      <c r="AD1266" s="4">
        <v>33</v>
      </c>
    </row>
    <row r="1267" spans="1:30" x14ac:dyDescent="0.2">
      <c r="A1267" s="8" t="s">
        <v>782</v>
      </c>
      <c r="B1267" s="8">
        <v>7</v>
      </c>
      <c r="C1267" s="8">
        <v>74195176</v>
      </c>
      <c r="D1267" s="8">
        <v>74195176</v>
      </c>
      <c r="E1267" s="8" t="s">
        <v>130</v>
      </c>
      <c r="F1267" s="8" t="s">
        <v>3108</v>
      </c>
      <c r="G1267" s="8" t="s">
        <v>3109</v>
      </c>
      <c r="H1267" s="8" t="s">
        <v>89</v>
      </c>
      <c r="I1267" s="66" t="s">
        <v>5964</v>
      </c>
      <c r="J1267" s="66" t="s">
        <v>40</v>
      </c>
      <c r="K1267" s="66" t="s">
        <v>4418</v>
      </c>
      <c r="L1267" s="66" t="s">
        <v>3845</v>
      </c>
      <c r="M1267" s="66" t="s">
        <v>3846</v>
      </c>
      <c r="N1267" s="66" t="s">
        <v>3128</v>
      </c>
      <c r="O1267" s="8" t="s">
        <v>3129</v>
      </c>
      <c r="P1267" s="8" t="s">
        <v>40</v>
      </c>
      <c r="Q1267" s="8">
        <v>1</v>
      </c>
      <c r="R1267" s="8" t="s">
        <v>40</v>
      </c>
      <c r="S1267" s="8" t="s">
        <v>40</v>
      </c>
      <c r="T1267" s="8" t="s">
        <v>40</v>
      </c>
      <c r="U1267" s="67">
        <v>0.22500000000000001</v>
      </c>
      <c r="V1267" s="4">
        <v>1</v>
      </c>
      <c r="W1267" s="4">
        <v>3423</v>
      </c>
      <c r="X1267" s="67">
        <v>0</v>
      </c>
      <c r="Y1267" s="67">
        <v>0</v>
      </c>
      <c r="Z1267" s="4">
        <v>0</v>
      </c>
      <c r="AA1267" s="4">
        <v>2598</v>
      </c>
      <c r="AB1267" s="67">
        <v>0</v>
      </c>
      <c r="AC1267" s="4">
        <v>-9.0881000000000003E-2</v>
      </c>
      <c r="AD1267" s="4">
        <v>1.7989999999999999</v>
      </c>
    </row>
    <row r="1268" spans="1:30" x14ac:dyDescent="0.2">
      <c r="A1268" s="8" t="s">
        <v>782</v>
      </c>
      <c r="B1268" s="8">
        <v>7</v>
      </c>
      <c r="C1268" s="8">
        <v>74197309</v>
      </c>
      <c r="D1268" s="8">
        <v>74197309</v>
      </c>
      <c r="E1268" s="8" t="s">
        <v>130</v>
      </c>
      <c r="F1268" s="8" t="s">
        <v>3108</v>
      </c>
      <c r="G1268" s="8" t="s">
        <v>3109</v>
      </c>
      <c r="H1268" s="8" t="s">
        <v>89</v>
      </c>
      <c r="I1268" s="66" t="s">
        <v>6241</v>
      </c>
      <c r="J1268" s="66" t="s">
        <v>40</v>
      </c>
      <c r="K1268" s="66" t="s">
        <v>9076</v>
      </c>
      <c r="L1268" s="66" t="s">
        <v>3586</v>
      </c>
      <c r="M1268" s="66" t="s">
        <v>3584</v>
      </c>
      <c r="N1268" s="66" t="s">
        <v>3157</v>
      </c>
      <c r="O1268" s="8" t="s">
        <v>3158</v>
      </c>
      <c r="P1268" s="8" t="s">
        <v>40</v>
      </c>
      <c r="Q1268" s="8">
        <v>1</v>
      </c>
      <c r="R1268" s="8" t="s">
        <v>40</v>
      </c>
      <c r="S1268" s="8" t="s">
        <v>40</v>
      </c>
      <c r="T1268" s="8" t="s">
        <v>40</v>
      </c>
      <c r="U1268" s="67">
        <v>0.18099999999999999</v>
      </c>
      <c r="V1268" s="4">
        <v>7</v>
      </c>
      <c r="W1268" s="4">
        <v>3430</v>
      </c>
      <c r="X1268" s="67">
        <v>2E-3</v>
      </c>
      <c r="Y1268" s="67">
        <v>0.193</v>
      </c>
      <c r="Z1268" s="4">
        <v>4</v>
      </c>
      <c r="AA1268" s="4">
        <v>2600</v>
      </c>
      <c r="AB1268" s="67">
        <v>2E-3</v>
      </c>
      <c r="AC1268" s="4">
        <v>4.5365190000000002</v>
      </c>
      <c r="AD1268" s="4">
        <v>24.3</v>
      </c>
    </row>
    <row r="1269" spans="1:30" x14ac:dyDescent="0.2">
      <c r="A1269" s="8" t="s">
        <v>782</v>
      </c>
      <c r="B1269" s="8">
        <v>7</v>
      </c>
      <c r="C1269" s="8">
        <v>74197310</v>
      </c>
      <c r="D1269" s="8">
        <v>74197310</v>
      </c>
      <c r="E1269" s="8" t="s">
        <v>121</v>
      </c>
      <c r="F1269" s="8" t="s">
        <v>3101</v>
      </c>
      <c r="G1269" s="8" t="s">
        <v>3102</v>
      </c>
      <c r="H1269" s="8" t="s">
        <v>89</v>
      </c>
      <c r="I1269" s="66" t="s">
        <v>6241</v>
      </c>
      <c r="J1269" s="66" t="s">
        <v>40</v>
      </c>
      <c r="K1269" s="66" t="s">
        <v>5777</v>
      </c>
      <c r="L1269" s="66" t="s">
        <v>3583</v>
      </c>
      <c r="M1269" s="66" t="s">
        <v>3584</v>
      </c>
      <c r="N1269" s="66" t="s">
        <v>130</v>
      </c>
      <c r="O1269" s="8" t="s">
        <v>3155</v>
      </c>
      <c r="P1269" s="8" t="s">
        <v>10055</v>
      </c>
      <c r="Q1269" s="8">
        <v>1</v>
      </c>
      <c r="R1269" s="8" t="s">
        <v>40</v>
      </c>
      <c r="S1269" s="8" t="s">
        <v>40</v>
      </c>
      <c r="T1269" s="8" t="s">
        <v>40</v>
      </c>
      <c r="U1269" s="67">
        <v>0.14000000000000001</v>
      </c>
      <c r="V1269" s="4">
        <v>15</v>
      </c>
      <c r="W1269" s="4">
        <v>3430</v>
      </c>
      <c r="X1269" s="67">
        <v>4.0000000000000001E-3</v>
      </c>
      <c r="Y1269" s="67">
        <v>0.17299999999999999</v>
      </c>
      <c r="Z1269" s="4">
        <v>11</v>
      </c>
      <c r="AA1269" s="4">
        <v>2600</v>
      </c>
      <c r="AB1269" s="67">
        <v>4.0000000000000001E-3</v>
      </c>
      <c r="AC1269" s="4">
        <v>1.511887</v>
      </c>
      <c r="AD1269" s="4">
        <v>13.38</v>
      </c>
    </row>
    <row r="1270" spans="1:30" x14ac:dyDescent="0.2">
      <c r="A1270" s="8" t="s">
        <v>782</v>
      </c>
      <c r="B1270" s="8">
        <v>7</v>
      </c>
      <c r="C1270" s="8">
        <v>74197310</v>
      </c>
      <c r="D1270" s="8">
        <v>74197310</v>
      </c>
      <c r="E1270" s="8" t="s">
        <v>130</v>
      </c>
      <c r="F1270" s="8" t="s">
        <v>3101</v>
      </c>
      <c r="G1270" s="8" t="s">
        <v>3102</v>
      </c>
      <c r="H1270" s="8" t="s">
        <v>89</v>
      </c>
      <c r="I1270" s="66" t="s">
        <v>6241</v>
      </c>
      <c r="J1270" s="66" t="s">
        <v>40</v>
      </c>
      <c r="K1270" s="66" t="s">
        <v>5777</v>
      </c>
      <c r="L1270" s="66" t="s">
        <v>3583</v>
      </c>
      <c r="M1270" s="66" t="s">
        <v>3584</v>
      </c>
      <c r="N1270" s="66" t="s">
        <v>130</v>
      </c>
      <c r="O1270" s="8" t="s">
        <v>5723</v>
      </c>
      <c r="P1270" s="8" t="s">
        <v>10055</v>
      </c>
      <c r="Q1270" s="8">
        <v>1</v>
      </c>
      <c r="R1270" s="8" t="s">
        <v>40</v>
      </c>
      <c r="S1270" s="8" t="s">
        <v>40</v>
      </c>
      <c r="T1270" s="8" t="s">
        <v>40</v>
      </c>
      <c r="U1270" s="67">
        <v>0.19400000000000001</v>
      </c>
      <c r="V1270" s="4">
        <v>1</v>
      </c>
      <c r="W1270" s="4">
        <v>3430</v>
      </c>
      <c r="X1270" s="67">
        <v>0</v>
      </c>
      <c r="Y1270" s="67">
        <v>0.18099999999999999</v>
      </c>
      <c r="Z1270" s="4">
        <v>1</v>
      </c>
      <c r="AA1270" s="4">
        <v>2600</v>
      </c>
      <c r="AB1270" s="67">
        <v>0</v>
      </c>
      <c r="AC1270" s="4">
        <v>0.86153800000000003</v>
      </c>
      <c r="AD1270" s="4">
        <v>9.8379999999999992</v>
      </c>
    </row>
    <row r="1271" spans="1:30" x14ac:dyDescent="0.2">
      <c r="A1271" s="8" t="s">
        <v>782</v>
      </c>
      <c r="B1271" s="8">
        <v>7</v>
      </c>
      <c r="C1271" s="8">
        <v>74197314</v>
      </c>
      <c r="D1271" s="8">
        <v>74197314</v>
      </c>
      <c r="E1271" s="8" t="s">
        <v>130</v>
      </c>
      <c r="F1271" s="8" t="s">
        <v>3108</v>
      </c>
      <c r="G1271" s="8" t="s">
        <v>3109</v>
      </c>
      <c r="H1271" s="8" t="s">
        <v>89</v>
      </c>
      <c r="I1271" s="66" t="s">
        <v>6241</v>
      </c>
      <c r="J1271" s="66" t="s">
        <v>40</v>
      </c>
      <c r="K1271" s="66" t="s">
        <v>10056</v>
      </c>
      <c r="L1271" s="66" t="s">
        <v>4419</v>
      </c>
      <c r="M1271" s="66" t="s">
        <v>4538</v>
      </c>
      <c r="N1271" s="66" t="s">
        <v>3144</v>
      </c>
      <c r="O1271" s="8" t="s">
        <v>3145</v>
      </c>
      <c r="P1271" s="8" t="s">
        <v>10057</v>
      </c>
      <c r="Q1271" s="8">
        <v>1</v>
      </c>
      <c r="R1271" s="8" t="s">
        <v>40</v>
      </c>
      <c r="S1271" s="8" t="s">
        <v>40</v>
      </c>
      <c r="T1271" s="8" t="s">
        <v>40</v>
      </c>
      <c r="U1271" s="67">
        <v>0.17199999999999999</v>
      </c>
      <c r="V1271" s="4">
        <v>1</v>
      </c>
      <c r="W1271" s="4">
        <v>3430</v>
      </c>
      <c r="X1271" s="67">
        <v>0</v>
      </c>
      <c r="Y1271" s="67">
        <v>0.222</v>
      </c>
      <c r="Z1271" s="4">
        <v>2</v>
      </c>
      <c r="AA1271" s="4">
        <v>2600</v>
      </c>
      <c r="AB1271" s="67">
        <v>1E-3</v>
      </c>
      <c r="AC1271" s="4">
        <v>5.3315239999999999</v>
      </c>
      <c r="AD1271" s="4">
        <v>25.8</v>
      </c>
    </row>
    <row r="1272" spans="1:30" x14ac:dyDescent="0.2">
      <c r="A1272" s="8" t="s">
        <v>782</v>
      </c>
      <c r="B1272" s="8">
        <v>7</v>
      </c>
      <c r="C1272" s="8">
        <v>74197315</v>
      </c>
      <c r="D1272" s="8">
        <v>74197315</v>
      </c>
      <c r="E1272" s="8" t="s">
        <v>121</v>
      </c>
      <c r="F1272" s="8" t="s">
        <v>3108</v>
      </c>
      <c r="G1272" s="8" t="s">
        <v>3109</v>
      </c>
      <c r="H1272" s="8" t="s">
        <v>89</v>
      </c>
      <c r="I1272" s="66" t="s">
        <v>6241</v>
      </c>
      <c r="J1272" s="66" t="s">
        <v>40</v>
      </c>
      <c r="K1272" s="66" t="s">
        <v>4089</v>
      </c>
      <c r="L1272" s="66" t="s">
        <v>4482</v>
      </c>
      <c r="M1272" s="66" t="s">
        <v>4538</v>
      </c>
      <c r="N1272" s="66" t="s">
        <v>3171</v>
      </c>
      <c r="O1272" s="8" t="s">
        <v>3172</v>
      </c>
      <c r="P1272" s="8" t="s">
        <v>10058</v>
      </c>
      <c r="Q1272" s="8">
        <v>1</v>
      </c>
      <c r="R1272" s="8" t="s">
        <v>40</v>
      </c>
      <c r="S1272" s="8" t="s">
        <v>40</v>
      </c>
      <c r="T1272" s="8" t="s">
        <v>40</v>
      </c>
      <c r="U1272" s="67">
        <v>0.15</v>
      </c>
      <c r="V1272" s="4">
        <v>2</v>
      </c>
      <c r="W1272" s="4">
        <v>3430</v>
      </c>
      <c r="X1272" s="67">
        <v>1E-3</v>
      </c>
      <c r="Y1272" s="67">
        <v>0.16800000000000001</v>
      </c>
      <c r="Z1272" s="4">
        <v>1</v>
      </c>
      <c r="AA1272" s="4">
        <v>2600</v>
      </c>
      <c r="AB1272" s="67">
        <v>0</v>
      </c>
      <c r="AC1272" s="4">
        <v>3.2841939999999998</v>
      </c>
      <c r="AD1272" s="4">
        <v>22.8</v>
      </c>
    </row>
    <row r="1273" spans="1:30" x14ac:dyDescent="0.2">
      <c r="A1273" s="8" t="s">
        <v>782</v>
      </c>
      <c r="B1273" s="8">
        <v>7</v>
      </c>
      <c r="C1273" s="8">
        <v>74197317</v>
      </c>
      <c r="D1273" s="8">
        <v>74197317</v>
      </c>
      <c r="E1273" s="8" t="s">
        <v>121</v>
      </c>
      <c r="F1273" s="8" t="s">
        <v>3108</v>
      </c>
      <c r="G1273" s="8" t="s">
        <v>3109</v>
      </c>
      <c r="H1273" s="8" t="s">
        <v>89</v>
      </c>
      <c r="I1273" s="66" t="s">
        <v>6241</v>
      </c>
      <c r="J1273" s="66" t="s">
        <v>40</v>
      </c>
      <c r="K1273" s="66" t="s">
        <v>526</v>
      </c>
      <c r="L1273" s="66" t="s">
        <v>3643</v>
      </c>
      <c r="M1273" s="66" t="s">
        <v>4059</v>
      </c>
      <c r="N1273" s="66" t="s">
        <v>3147</v>
      </c>
      <c r="O1273" s="8" t="s">
        <v>3148</v>
      </c>
      <c r="P1273" s="8" t="s">
        <v>10059</v>
      </c>
      <c r="Q1273" s="8">
        <v>1</v>
      </c>
      <c r="R1273" s="8" t="s">
        <v>40</v>
      </c>
      <c r="S1273" s="8" t="s">
        <v>40</v>
      </c>
      <c r="T1273" s="8" t="s">
        <v>40</v>
      </c>
      <c r="U1273" s="67">
        <v>0.16500000000000001</v>
      </c>
      <c r="V1273" s="4">
        <v>3</v>
      </c>
      <c r="W1273" s="4">
        <v>3430</v>
      </c>
      <c r="X1273" s="67">
        <v>1E-3</v>
      </c>
      <c r="Y1273" s="67">
        <v>0.185</v>
      </c>
      <c r="Z1273" s="4">
        <v>1</v>
      </c>
      <c r="AA1273" s="4">
        <v>2600</v>
      </c>
      <c r="AB1273" s="67">
        <v>0</v>
      </c>
      <c r="AC1273" s="4">
        <v>5.251455</v>
      </c>
      <c r="AD1273" s="4">
        <v>25.6</v>
      </c>
    </row>
    <row r="1274" spans="1:30" x14ac:dyDescent="0.2">
      <c r="A1274" s="8" t="s">
        <v>782</v>
      </c>
      <c r="B1274" s="8">
        <v>7</v>
      </c>
      <c r="C1274" s="8">
        <v>74197325</v>
      </c>
      <c r="D1274" s="8">
        <v>74197325</v>
      </c>
      <c r="E1274" s="8" t="s">
        <v>130</v>
      </c>
      <c r="F1274" s="8" t="s">
        <v>3101</v>
      </c>
      <c r="G1274" s="8" t="s">
        <v>3102</v>
      </c>
      <c r="H1274" s="8" t="s">
        <v>89</v>
      </c>
      <c r="I1274" s="66" t="s">
        <v>6241</v>
      </c>
      <c r="J1274" s="66" t="s">
        <v>40</v>
      </c>
      <c r="K1274" s="66" t="s">
        <v>4064</v>
      </c>
      <c r="L1274" s="66" t="s">
        <v>4561</v>
      </c>
      <c r="M1274" s="66" t="s">
        <v>4063</v>
      </c>
      <c r="N1274" s="66" t="s">
        <v>121</v>
      </c>
      <c r="O1274" s="8" t="s">
        <v>4466</v>
      </c>
      <c r="P1274" s="8" t="s">
        <v>40</v>
      </c>
      <c r="Q1274" s="8">
        <v>1</v>
      </c>
      <c r="R1274" s="8" t="s">
        <v>40</v>
      </c>
      <c r="S1274" s="8" t="s">
        <v>40</v>
      </c>
      <c r="T1274" s="8" t="s">
        <v>40</v>
      </c>
      <c r="U1274" s="67">
        <v>0.16400000000000001</v>
      </c>
      <c r="V1274" s="4">
        <v>48</v>
      </c>
      <c r="W1274" s="4">
        <v>3430</v>
      </c>
      <c r="X1274" s="67">
        <v>1.4E-2</v>
      </c>
      <c r="Y1274" s="67">
        <v>0.16500000000000001</v>
      </c>
      <c r="Z1274" s="4">
        <v>49</v>
      </c>
      <c r="AA1274" s="4">
        <v>2600</v>
      </c>
      <c r="AB1274" s="67">
        <v>1.9E-2</v>
      </c>
      <c r="AC1274" s="4">
        <v>-1.3190000000000001E-3</v>
      </c>
      <c r="AD1274" s="4">
        <v>2.573</v>
      </c>
    </row>
    <row r="1275" spans="1:30" x14ac:dyDescent="0.2">
      <c r="A1275" s="8" t="s">
        <v>782</v>
      </c>
      <c r="B1275" s="8">
        <v>7</v>
      </c>
      <c r="C1275" s="8">
        <v>74197326</v>
      </c>
      <c r="D1275" s="8">
        <v>74197326</v>
      </c>
      <c r="E1275" s="8" t="s">
        <v>127</v>
      </c>
      <c r="F1275" s="8" t="s">
        <v>3108</v>
      </c>
      <c r="G1275" s="8" t="s">
        <v>3109</v>
      </c>
      <c r="H1275" s="8" t="s">
        <v>89</v>
      </c>
      <c r="I1275" s="66" t="s">
        <v>6241</v>
      </c>
      <c r="J1275" s="66" t="s">
        <v>40</v>
      </c>
      <c r="K1275" s="66" t="s">
        <v>4067</v>
      </c>
      <c r="L1275" s="66" t="s">
        <v>3450</v>
      </c>
      <c r="M1275" s="66" t="s">
        <v>4662</v>
      </c>
      <c r="N1275" s="66" t="s">
        <v>5111</v>
      </c>
      <c r="O1275" s="8" t="s">
        <v>5112</v>
      </c>
      <c r="P1275" s="8" t="s">
        <v>10060</v>
      </c>
      <c r="Q1275" s="8">
        <v>1</v>
      </c>
      <c r="R1275" s="8" t="s">
        <v>40</v>
      </c>
      <c r="S1275" s="8" t="s">
        <v>40</v>
      </c>
      <c r="T1275" s="8" t="s">
        <v>40</v>
      </c>
      <c r="U1275" s="67">
        <v>0.32100000000000001</v>
      </c>
      <c r="V1275" s="4">
        <v>3419</v>
      </c>
      <c r="W1275" s="4">
        <v>3430</v>
      </c>
      <c r="X1275" s="67">
        <v>0.997</v>
      </c>
      <c r="Y1275" s="67">
        <v>0.32900000000000001</v>
      </c>
      <c r="Z1275" s="4">
        <v>2592</v>
      </c>
      <c r="AA1275" s="4">
        <v>2600</v>
      </c>
      <c r="AB1275" s="67">
        <v>0.997</v>
      </c>
      <c r="AC1275" s="4">
        <v>-1.491069</v>
      </c>
      <c r="AD1275" s="4">
        <v>3.0000000000000001E-3</v>
      </c>
    </row>
    <row r="1276" spans="1:30" x14ac:dyDescent="0.2">
      <c r="A1276" s="8" t="s">
        <v>782</v>
      </c>
      <c r="B1276" s="8">
        <v>7</v>
      </c>
      <c r="C1276" s="8">
        <v>74197332</v>
      </c>
      <c r="D1276" s="8">
        <v>74197332</v>
      </c>
      <c r="E1276" s="8" t="s">
        <v>121</v>
      </c>
      <c r="F1276" s="8" t="s">
        <v>3108</v>
      </c>
      <c r="G1276" s="8" t="s">
        <v>3109</v>
      </c>
      <c r="H1276" s="8" t="s">
        <v>89</v>
      </c>
      <c r="I1276" s="66" t="s">
        <v>6241</v>
      </c>
      <c r="J1276" s="66" t="s">
        <v>40</v>
      </c>
      <c r="K1276" s="66" t="s">
        <v>3828</v>
      </c>
      <c r="L1276" s="66" t="s">
        <v>5768</v>
      </c>
      <c r="M1276" s="66" t="s">
        <v>3970</v>
      </c>
      <c r="N1276" s="66" t="s">
        <v>3141</v>
      </c>
      <c r="O1276" s="8" t="s">
        <v>3371</v>
      </c>
      <c r="P1276" s="8" t="s">
        <v>10061</v>
      </c>
      <c r="Q1276" s="8">
        <v>1</v>
      </c>
      <c r="R1276" s="8" t="s">
        <v>40</v>
      </c>
      <c r="S1276" s="8" t="s">
        <v>40</v>
      </c>
      <c r="T1276" s="8" t="s">
        <v>40</v>
      </c>
      <c r="U1276" s="67">
        <v>0</v>
      </c>
      <c r="V1276" s="4">
        <v>0</v>
      </c>
      <c r="W1276" s="4">
        <v>3430</v>
      </c>
      <c r="X1276" s="67">
        <v>0</v>
      </c>
      <c r="Y1276" s="67">
        <v>0.191</v>
      </c>
      <c r="Z1276" s="4">
        <v>1</v>
      </c>
      <c r="AA1276" s="4">
        <v>2600</v>
      </c>
      <c r="AB1276" s="67">
        <v>0</v>
      </c>
      <c r="AC1276" s="4">
        <v>1.8785890000000001</v>
      </c>
      <c r="AD1276" s="4">
        <v>15.46</v>
      </c>
    </row>
    <row r="1277" spans="1:30" x14ac:dyDescent="0.2">
      <c r="A1277" s="8" t="s">
        <v>782</v>
      </c>
      <c r="B1277" s="8">
        <v>7</v>
      </c>
      <c r="C1277" s="8">
        <v>74197332</v>
      </c>
      <c r="D1277" s="8">
        <v>74197332</v>
      </c>
      <c r="E1277" s="8" t="s">
        <v>123</v>
      </c>
      <c r="F1277" s="8" t="s">
        <v>3108</v>
      </c>
      <c r="G1277" s="8" t="s">
        <v>3109</v>
      </c>
      <c r="H1277" s="8" t="s">
        <v>89</v>
      </c>
      <c r="I1277" s="66" t="s">
        <v>6241</v>
      </c>
      <c r="J1277" s="66" t="s">
        <v>40</v>
      </c>
      <c r="K1277" s="66" t="s">
        <v>3828</v>
      </c>
      <c r="L1277" s="66" t="s">
        <v>5768</v>
      </c>
      <c r="M1277" s="66" t="s">
        <v>3970</v>
      </c>
      <c r="N1277" s="66" t="s">
        <v>4552</v>
      </c>
      <c r="O1277" s="8" t="s">
        <v>4553</v>
      </c>
      <c r="P1277" s="8" t="s">
        <v>10061</v>
      </c>
      <c r="Q1277" s="8">
        <v>1</v>
      </c>
      <c r="R1277" s="8" t="s">
        <v>40</v>
      </c>
      <c r="S1277" s="8" t="s">
        <v>40</v>
      </c>
      <c r="T1277" s="8" t="s">
        <v>40</v>
      </c>
      <c r="U1277" s="67">
        <v>0.19700000000000001</v>
      </c>
      <c r="V1277" s="4">
        <v>1</v>
      </c>
      <c r="W1277" s="4">
        <v>3430</v>
      </c>
      <c r="X1277" s="67">
        <v>0</v>
      </c>
      <c r="Y1277" s="67">
        <v>0.2</v>
      </c>
      <c r="Z1277" s="4">
        <v>1</v>
      </c>
      <c r="AA1277" s="4">
        <v>2600</v>
      </c>
      <c r="AB1277" s="67">
        <v>0</v>
      </c>
      <c r="AC1277" s="4">
        <v>0.92132700000000001</v>
      </c>
      <c r="AD1277" s="4">
        <v>10.199999999999999</v>
      </c>
    </row>
    <row r="1278" spans="1:30" x14ac:dyDescent="0.2">
      <c r="A1278" s="8" t="s">
        <v>782</v>
      </c>
      <c r="B1278" s="8">
        <v>7</v>
      </c>
      <c r="C1278" s="8">
        <v>74197343</v>
      </c>
      <c r="D1278" s="8">
        <v>74197343</v>
      </c>
      <c r="E1278" s="8" t="s">
        <v>121</v>
      </c>
      <c r="F1278" s="8" t="s">
        <v>3101</v>
      </c>
      <c r="G1278" s="8" t="s">
        <v>3102</v>
      </c>
      <c r="H1278" s="8" t="s">
        <v>89</v>
      </c>
      <c r="I1278" s="66" t="s">
        <v>6241</v>
      </c>
      <c r="J1278" s="66" t="s">
        <v>40</v>
      </c>
      <c r="K1278" s="66" t="s">
        <v>5188</v>
      </c>
      <c r="L1278" s="66" t="s">
        <v>4073</v>
      </c>
      <c r="M1278" s="66" t="s">
        <v>3579</v>
      </c>
      <c r="N1278" s="66" t="s">
        <v>3107</v>
      </c>
      <c r="O1278" s="8" t="s">
        <v>3989</v>
      </c>
      <c r="P1278" s="8" t="s">
        <v>10062</v>
      </c>
      <c r="Q1278" s="8">
        <v>1</v>
      </c>
      <c r="R1278" s="8" t="s">
        <v>40</v>
      </c>
      <c r="S1278" s="8" t="s">
        <v>40</v>
      </c>
      <c r="T1278" s="8" t="s">
        <v>40</v>
      </c>
      <c r="U1278" s="67">
        <v>0.21099999999999999</v>
      </c>
      <c r="V1278" s="4">
        <v>2</v>
      </c>
      <c r="W1278" s="4">
        <v>3430</v>
      </c>
      <c r="X1278" s="67">
        <v>1E-3</v>
      </c>
      <c r="Y1278" s="67">
        <v>0</v>
      </c>
      <c r="Z1278" s="4">
        <v>0</v>
      </c>
      <c r="AA1278" s="4">
        <v>2600</v>
      </c>
      <c r="AB1278" s="67">
        <v>0</v>
      </c>
      <c r="AC1278" s="4">
        <v>0.10219499999999999</v>
      </c>
      <c r="AD1278" s="4">
        <v>3.6309999999999998</v>
      </c>
    </row>
    <row r="1279" spans="1:30" x14ac:dyDescent="0.2">
      <c r="A1279" s="8" t="s">
        <v>782</v>
      </c>
      <c r="B1279" s="8">
        <v>7</v>
      </c>
      <c r="C1279" s="8">
        <v>74197349</v>
      </c>
      <c r="D1279" s="8">
        <v>74197349</v>
      </c>
      <c r="E1279" s="8" t="s">
        <v>130</v>
      </c>
      <c r="F1279" s="8" t="s">
        <v>3101</v>
      </c>
      <c r="G1279" s="8" t="s">
        <v>3102</v>
      </c>
      <c r="H1279" s="8" t="s">
        <v>89</v>
      </c>
      <c r="I1279" s="66" t="s">
        <v>6241</v>
      </c>
      <c r="J1279" s="66" t="s">
        <v>40</v>
      </c>
      <c r="K1279" s="66" t="s">
        <v>9788</v>
      </c>
      <c r="L1279" s="66" t="s">
        <v>4412</v>
      </c>
      <c r="M1279" s="66" t="s">
        <v>4449</v>
      </c>
      <c r="N1279" s="66" t="s">
        <v>3107</v>
      </c>
      <c r="O1279" s="8" t="s">
        <v>3150</v>
      </c>
      <c r="P1279" s="8" t="s">
        <v>10063</v>
      </c>
      <c r="Q1279" s="8">
        <v>1</v>
      </c>
      <c r="R1279" s="8" t="s">
        <v>40</v>
      </c>
      <c r="S1279" s="8" t="s">
        <v>40</v>
      </c>
      <c r="T1279" s="8" t="s">
        <v>40</v>
      </c>
      <c r="U1279" s="67">
        <v>0.13700000000000001</v>
      </c>
      <c r="V1279" s="4">
        <v>3</v>
      </c>
      <c r="W1279" s="4">
        <v>3430</v>
      </c>
      <c r="X1279" s="67">
        <v>1E-3</v>
      </c>
      <c r="Y1279" s="67">
        <v>0.156</v>
      </c>
      <c r="Z1279" s="4">
        <v>2</v>
      </c>
      <c r="AA1279" s="4">
        <v>2600</v>
      </c>
      <c r="AB1279" s="67">
        <v>1E-3</v>
      </c>
      <c r="AC1279" s="4">
        <v>1.2719590000000001</v>
      </c>
      <c r="AD1279" s="4">
        <v>12.12</v>
      </c>
    </row>
    <row r="1280" spans="1:30" x14ac:dyDescent="0.2">
      <c r="A1280" s="8" t="s">
        <v>782</v>
      </c>
      <c r="B1280" s="8">
        <v>7</v>
      </c>
      <c r="C1280" s="8">
        <v>74197367</v>
      </c>
      <c r="D1280" s="8">
        <v>74197367</v>
      </c>
      <c r="E1280" s="8" t="s">
        <v>121</v>
      </c>
      <c r="F1280" s="8" t="s">
        <v>3101</v>
      </c>
      <c r="G1280" s="8" t="s">
        <v>3102</v>
      </c>
      <c r="H1280" s="8" t="s">
        <v>89</v>
      </c>
      <c r="I1280" s="66" t="s">
        <v>6241</v>
      </c>
      <c r="J1280" s="66" t="s">
        <v>40</v>
      </c>
      <c r="K1280" s="66" t="s">
        <v>835</v>
      </c>
      <c r="L1280" s="66" t="s">
        <v>545</v>
      </c>
      <c r="M1280" s="66" t="s">
        <v>3840</v>
      </c>
      <c r="N1280" s="66" t="s">
        <v>130</v>
      </c>
      <c r="O1280" s="8" t="s">
        <v>3155</v>
      </c>
      <c r="P1280" s="8" t="s">
        <v>10064</v>
      </c>
      <c r="Q1280" s="8">
        <v>1</v>
      </c>
      <c r="R1280" s="8" t="s">
        <v>40</v>
      </c>
      <c r="S1280" s="8" t="s">
        <v>40</v>
      </c>
      <c r="T1280" s="8" t="s">
        <v>40</v>
      </c>
      <c r="U1280" s="67">
        <v>0.19800000000000001</v>
      </c>
      <c r="V1280" s="4">
        <v>21</v>
      </c>
      <c r="W1280" s="4">
        <v>3430</v>
      </c>
      <c r="X1280" s="67">
        <v>6.0000000000000001E-3</v>
      </c>
      <c r="Y1280" s="67">
        <v>0.20399999999999999</v>
      </c>
      <c r="Z1280" s="4">
        <v>17</v>
      </c>
      <c r="AA1280" s="4">
        <v>2600</v>
      </c>
      <c r="AB1280" s="67">
        <v>7.0000000000000001E-3</v>
      </c>
      <c r="AC1280" s="4">
        <v>0.59590100000000001</v>
      </c>
      <c r="AD1280" s="4">
        <v>8.1280000000000001</v>
      </c>
    </row>
    <row r="1281" spans="1:30" x14ac:dyDescent="0.2">
      <c r="A1281" s="8" t="s">
        <v>782</v>
      </c>
      <c r="B1281" s="8">
        <v>7</v>
      </c>
      <c r="C1281" s="8">
        <v>74197369</v>
      </c>
      <c r="D1281" s="8">
        <v>74197369</v>
      </c>
      <c r="E1281" s="8" t="s">
        <v>121</v>
      </c>
      <c r="F1281" s="8" t="s">
        <v>3108</v>
      </c>
      <c r="G1281" s="8" t="s">
        <v>3109</v>
      </c>
      <c r="H1281" s="8" t="s">
        <v>89</v>
      </c>
      <c r="I1281" s="66" t="s">
        <v>6241</v>
      </c>
      <c r="J1281" s="66" t="s">
        <v>40</v>
      </c>
      <c r="K1281" s="66" t="s">
        <v>4088</v>
      </c>
      <c r="L1281" s="66" t="s">
        <v>6215</v>
      </c>
      <c r="M1281" s="66" t="s">
        <v>4288</v>
      </c>
      <c r="N1281" s="66" t="s">
        <v>3255</v>
      </c>
      <c r="O1281" s="8" t="s">
        <v>3256</v>
      </c>
      <c r="P1281" s="8" t="s">
        <v>40</v>
      </c>
      <c r="Q1281" s="8">
        <v>1</v>
      </c>
      <c r="R1281" s="8" t="s">
        <v>40</v>
      </c>
      <c r="S1281" s="8" t="s">
        <v>40</v>
      </c>
      <c r="T1281" s="8" t="s">
        <v>40</v>
      </c>
      <c r="U1281" s="67">
        <v>0.18099999999999999</v>
      </c>
      <c r="V1281" s="4">
        <v>15</v>
      </c>
      <c r="W1281" s="4">
        <v>3430</v>
      </c>
      <c r="X1281" s="67">
        <v>4.0000000000000001E-3</v>
      </c>
      <c r="Y1281" s="67">
        <v>0.17299999999999999</v>
      </c>
      <c r="Z1281" s="4">
        <v>14</v>
      </c>
      <c r="AA1281" s="4">
        <v>2600</v>
      </c>
      <c r="AB1281" s="67">
        <v>5.0000000000000001E-3</v>
      </c>
      <c r="AC1281" s="4">
        <v>4.4195640000000003</v>
      </c>
      <c r="AD1281" s="4">
        <v>24.2</v>
      </c>
    </row>
    <row r="1282" spans="1:30" x14ac:dyDescent="0.2">
      <c r="A1282" s="8" t="s">
        <v>782</v>
      </c>
      <c r="B1282" s="8">
        <v>7</v>
      </c>
      <c r="C1282" s="8">
        <v>74197373</v>
      </c>
      <c r="D1282" s="8">
        <v>74197373</v>
      </c>
      <c r="E1282" s="8" t="s">
        <v>130</v>
      </c>
      <c r="F1282" s="8" t="s">
        <v>3101</v>
      </c>
      <c r="G1282" s="8" t="s">
        <v>3102</v>
      </c>
      <c r="H1282" s="8" t="s">
        <v>89</v>
      </c>
      <c r="I1282" s="66" t="s">
        <v>6241</v>
      </c>
      <c r="J1282" s="66" t="s">
        <v>40</v>
      </c>
      <c r="K1282" s="66" t="s">
        <v>4090</v>
      </c>
      <c r="L1282" s="66" t="s">
        <v>4555</v>
      </c>
      <c r="M1282" s="66" t="s">
        <v>4595</v>
      </c>
      <c r="N1282" s="66" t="s">
        <v>3121</v>
      </c>
      <c r="O1282" s="8" t="s">
        <v>3122</v>
      </c>
      <c r="P1282" s="8" t="s">
        <v>10065</v>
      </c>
      <c r="Q1282" s="8">
        <v>1</v>
      </c>
      <c r="R1282" s="8" t="s">
        <v>40</v>
      </c>
      <c r="S1282" s="8" t="s">
        <v>40</v>
      </c>
      <c r="T1282" s="8" t="s">
        <v>40</v>
      </c>
      <c r="U1282" s="67">
        <v>0</v>
      </c>
      <c r="V1282" s="4">
        <v>0</v>
      </c>
      <c r="W1282" s="4">
        <v>3430</v>
      </c>
      <c r="X1282" s="67">
        <v>0</v>
      </c>
      <c r="Y1282" s="67">
        <v>0.18</v>
      </c>
      <c r="Z1282" s="4">
        <v>1</v>
      </c>
      <c r="AA1282" s="4">
        <v>2600</v>
      </c>
      <c r="AB1282" s="67">
        <v>0</v>
      </c>
      <c r="AC1282" s="4">
        <v>1.2940640000000001</v>
      </c>
      <c r="AD1282" s="4">
        <v>12.24</v>
      </c>
    </row>
    <row r="1283" spans="1:30" x14ac:dyDescent="0.2">
      <c r="A1283" s="8" t="s">
        <v>782</v>
      </c>
      <c r="B1283" s="8">
        <v>7</v>
      </c>
      <c r="C1283" s="8">
        <v>74197376</v>
      </c>
      <c r="D1283" s="8">
        <v>74197376</v>
      </c>
      <c r="E1283" s="8" t="s">
        <v>121</v>
      </c>
      <c r="F1283" s="8" t="s">
        <v>3101</v>
      </c>
      <c r="G1283" s="8" t="s">
        <v>3102</v>
      </c>
      <c r="H1283" s="8" t="s">
        <v>89</v>
      </c>
      <c r="I1283" s="66" t="s">
        <v>6241</v>
      </c>
      <c r="J1283" s="66" t="s">
        <v>40</v>
      </c>
      <c r="K1283" s="66" t="s">
        <v>506</v>
      </c>
      <c r="L1283" s="66" t="s">
        <v>4060</v>
      </c>
      <c r="M1283" s="66" t="s">
        <v>3569</v>
      </c>
      <c r="N1283" s="66" t="s">
        <v>3118</v>
      </c>
      <c r="O1283" s="8" t="s">
        <v>3213</v>
      </c>
      <c r="P1283" s="8" t="s">
        <v>40</v>
      </c>
      <c r="Q1283" s="8">
        <v>1</v>
      </c>
      <c r="R1283" s="8" t="s">
        <v>40</v>
      </c>
      <c r="S1283" s="8" t="s">
        <v>40</v>
      </c>
      <c r="T1283" s="8" t="s">
        <v>40</v>
      </c>
      <c r="U1283" s="67">
        <v>0.18</v>
      </c>
      <c r="V1283" s="4">
        <v>1</v>
      </c>
      <c r="W1283" s="4">
        <v>3427</v>
      </c>
      <c r="X1283" s="67">
        <v>0</v>
      </c>
      <c r="Y1283" s="67">
        <v>0.159</v>
      </c>
      <c r="Z1283" s="4">
        <v>1</v>
      </c>
      <c r="AA1283" s="4">
        <v>2600</v>
      </c>
      <c r="AB1283" s="67">
        <v>0</v>
      </c>
      <c r="AC1283" s="4">
        <v>0.22662599999999999</v>
      </c>
      <c r="AD1283" s="4">
        <v>4.9569999999999999</v>
      </c>
    </row>
    <row r="1284" spans="1:30" x14ac:dyDescent="0.2">
      <c r="A1284" s="8" t="s">
        <v>782</v>
      </c>
      <c r="B1284" s="8">
        <v>7</v>
      </c>
      <c r="C1284" s="8">
        <v>74197383</v>
      </c>
      <c r="D1284" s="8">
        <v>74197383</v>
      </c>
      <c r="E1284" s="8" t="s">
        <v>121</v>
      </c>
      <c r="F1284" s="8" t="s">
        <v>3108</v>
      </c>
      <c r="G1284" s="8" t="s">
        <v>3109</v>
      </c>
      <c r="H1284" s="8" t="s">
        <v>89</v>
      </c>
      <c r="I1284" s="66" t="s">
        <v>6241</v>
      </c>
      <c r="J1284" s="66" t="s">
        <v>40</v>
      </c>
      <c r="K1284" s="66" t="s">
        <v>544</v>
      </c>
      <c r="L1284" s="66" t="s">
        <v>4085</v>
      </c>
      <c r="M1284" s="66" t="s">
        <v>3885</v>
      </c>
      <c r="N1284" s="66" t="s">
        <v>3244</v>
      </c>
      <c r="O1284" s="8" t="s">
        <v>3245</v>
      </c>
      <c r="P1284" s="8" t="s">
        <v>10066</v>
      </c>
      <c r="Q1284" s="8">
        <v>1</v>
      </c>
      <c r="R1284" s="8" t="s">
        <v>40</v>
      </c>
      <c r="S1284" s="8" t="s">
        <v>40</v>
      </c>
      <c r="T1284" s="8" t="s">
        <v>40</v>
      </c>
      <c r="U1284" s="67">
        <v>0</v>
      </c>
      <c r="V1284" s="4">
        <v>0</v>
      </c>
      <c r="W1284" s="4">
        <v>3427</v>
      </c>
      <c r="X1284" s="67">
        <v>0</v>
      </c>
      <c r="Y1284" s="67">
        <v>0.19800000000000001</v>
      </c>
      <c r="Z1284" s="4">
        <v>1</v>
      </c>
      <c r="AA1284" s="4">
        <v>2600</v>
      </c>
      <c r="AB1284" s="67">
        <v>0</v>
      </c>
      <c r="AC1284" s="4">
        <v>1.0582640000000001</v>
      </c>
      <c r="AD1284" s="4">
        <v>10.99</v>
      </c>
    </row>
    <row r="1285" spans="1:30" x14ac:dyDescent="0.2">
      <c r="A1285" s="8" t="s">
        <v>782</v>
      </c>
      <c r="B1285" s="8">
        <v>7</v>
      </c>
      <c r="C1285" s="8">
        <v>74197388</v>
      </c>
      <c r="D1285" s="8">
        <v>74197388</v>
      </c>
      <c r="E1285" s="8" t="s">
        <v>127</v>
      </c>
      <c r="F1285" s="8" t="s">
        <v>3101</v>
      </c>
      <c r="G1285" s="8" t="s">
        <v>3102</v>
      </c>
      <c r="H1285" s="8" t="s">
        <v>89</v>
      </c>
      <c r="I1285" s="66" t="s">
        <v>6241</v>
      </c>
      <c r="J1285" s="66" t="s">
        <v>40</v>
      </c>
      <c r="K1285" s="66" t="s">
        <v>4512</v>
      </c>
      <c r="L1285" s="66" t="s">
        <v>3615</v>
      </c>
      <c r="M1285" s="66" t="s">
        <v>3909</v>
      </c>
      <c r="N1285" s="66" t="s">
        <v>3118</v>
      </c>
      <c r="O1285" s="8" t="s">
        <v>9460</v>
      </c>
      <c r="P1285" s="8" t="s">
        <v>10067</v>
      </c>
      <c r="Q1285" s="8">
        <v>1</v>
      </c>
      <c r="R1285" s="8" t="s">
        <v>40</v>
      </c>
      <c r="S1285" s="8" t="s">
        <v>40</v>
      </c>
      <c r="T1285" s="8" t="s">
        <v>40</v>
      </c>
      <c r="U1285" s="67">
        <v>0.65900000000000003</v>
      </c>
      <c r="V1285" s="4">
        <v>3426</v>
      </c>
      <c r="W1285" s="4">
        <v>3427</v>
      </c>
      <c r="X1285" s="67">
        <v>1</v>
      </c>
      <c r="Y1285" s="67">
        <v>0.66</v>
      </c>
      <c r="Z1285" s="4">
        <v>2597</v>
      </c>
      <c r="AA1285" s="4">
        <v>2600</v>
      </c>
      <c r="AB1285" s="67">
        <v>0.999</v>
      </c>
      <c r="AC1285" s="4">
        <v>-0.307952</v>
      </c>
      <c r="AD1285" s="4">
        <v>0.63700000000000001</v>
      </c>
    </row>
    <row r="1286" spans="1:30" x14ac:dyDescent="0.2">
      <c r="A1286" s="8" t="s">
        <v>782</v>
      </c>
      <c r="B1286" s="8">
        <v>7</v>
      </c>
      <c r="C1286" s="8">
        <v>74197396</v>
      </c>
      <c r="D1286" s="8">
        <v>74197396</v>
      </c>
      <c r="E1286" s="8" t="s">
        <v>123</v>
      </c>
      <c r="F1286" s="8" t="s">
        <v>3108</v>
      </c>
      <c r="G1286" s="8" t="s">
        <v>3109</v>
      </c>
      <c r="H1286" s="8" t="s">
        <v>89</v>
      </c>
      <c r="I1286" s="66" t="s">
        <v>6241</v>
      </c>
      <c r="J1286" s="66" t="s">
        <v>40</v>
      </c>
      <c r="K1286" s="66" t="s">
        <v>4097</v>
      </c>
      <c r="L1286" s="66" t="s">
        <v>4067</v>
      </c>
      <c r="M1286" s="66" t="s">
        <v>4405</v>
      </c>
      <c r="N1286" s="66" t="s">
        <v>4006</v>
      </c>
      <c r="O1286" s="8" t="s">
        <v>5847</v>
      </c>
      <c r="P1286" s="8" t="s">
        <v>40</v>
      </c>
      <c r="Q1286" s="8">
        <v>1</v>
      </c>
      <c r="R1286" s="8" t="s">
        <v>40</v>
      </c>
      <c r="S1286" s="8" t="s">
        <v>40</v>
      </c>
      <c r="T1286" s="8" t="s">
        <v>40</v>
      </c>
      <c r="U1286" s="67">
        <v>0.18099999999999999</v>
      </c>
      <c r="V1286" s="4">
        <v>1</v>
      </c>
      <c r="W1286" s="4">
        <v>3427</v>
      </c>
      <c r="X1286" s="67">
        <v>0</v>
      </c>
      <c r="Y1286" s="67">
        <v>0.17399999999999999</v>
      </c>
      <c r="Z1286" s="4">
        <v>1</v>
      </c>
      <c r="AA1286" s="4">
        <v>2600</v>
      </c>
      <c r="AB1286" s="67">
        <v>0</v>
      </c>
      <c r="AC1286" s="4">
        <v>0.14226900000000001</v>
      </c>
      <c r="AD1286" s="4">
        <v>4.0620000000000003</v>
      </c>
    </row>
    <row r="1287" spans="1:30" x14ac:dyDescent="0.2">
      <c r="A1287" s="8" t="s">
        <v>782</v>
      </c>
      <c r="B1287" s="8">
        <v>7</v>
      </c>
      <c r="C1287" s="8">
        <v>74197872</v>
      </c>
      <c r="D1287" s="8">
        <v>74197872</v>
      </c>
      <c r="E1287" s="8" t="s">
        <v>121</v>
      </c>
      <c r="F1287" s="8" t="s">
        <v>81</v>
      </c>
      <c r="G1287" s="8" t="s">
        <v>3469</v>
      </c>
      <c r="H1287" s="8" t="s">
        <v>89</v>
      </c>
      <c r="I1287" s="66" t="s">
        <v>6243</v>
      </c>
      <c r="J1287" s="66" t="s">
        <v>40</v>
      </c>
      <c r="K1287" s="66" t="s">
        <v>5954</v>
      </c>
      <c r="L1287" s="66" t="s">
        <v>3824</v>
      </c>
      <c r="M1287" s="66" t="s">
        <v>3565</v>
      </c>
      <c r="N1287" s="66" t="s">
        <v>206</v>
      </c>
      <c r="O1287" s="8" t="s">
        <v>493</v>
      </c>
      <c r="P1287" s="8" t="s">
        <v>10068</v>
      </c>
      <c r="Q1287" s="8">
        <v>1</v>
      </c>
      <c r="R1287" s="8" t="s">
        <v>40</v>
      </c>
      <c r="S1287" s="8" t="s">
        <v>40</v>
      </c>
      <c r="T1287" s="8" t="s">
        <v>40</v>
      </c>
      <c r="U1287" s="67">
        <v>0.17199999999999999</v>
      </c>
      <c r="V1287" s="4">
        <v>7</v>
      </c>
      <c r="W1287" s="4">
        <v>3430</v>
      </c>
      <c r="X1287" s="67">
        <v>2E-3</v>
      </c>
      <c r="Y1287" s="67">
        <v>0.17100000000000001</v>
      </c>
      <c r="Z1287" s="4">
        <v>1</v>
      </c>
      <c r="AA1287" s="4">
        <v>2600</v>
      </c>
      <c r="AB1287" s="67">
        <v>0</v>
      </c>
      <c r="AC1287" s="4">
        <v>10.574021999999999</v>
      </c>
      <c r="AD1287" s="4">
        <v>36</v>
      </c>
    </row>
    <row r="1288" spans="1:30" x14ac:dyDescent="0.2">
      <c r="A1288" s="8" t="s">
        <v>782</v>
      </c>
      <c r="B1288" s="8">
        <v>7</v>
      </c>
      <c r="C1288" s="8">
        <v>74197914</v>
      </c>
      <c r="D1288" s="8">
        <v>74197914</v>
      </c>
      <c r="E1288" s="8" t="s">
        <v>121</v>
      </c>
      <c r="F1288" s="8" t="s">
        <v>3101</v>
      </c>
      <c r="G1288" s="8" t="s">
        <v>3102</v>
      </c>
      <c r="H1288" s="8" t="s">
        <v>89</v>
      </c>
      <c r="I1288" s="66" t="s">
        <v>6243</v>
      </c>
      <c r="J1288" s="66" t="s">
        <v>40</v>
      </c>
      <c r="K1288" s="66" t="s">
        <v>5058</v>
      </c>
      <c r="L1288" s="66" t="s">
        <v>6217</v>
      </c>
      <c r="M1288" s="66" t="s">
        <v>4107</v>
      </c>
      <c r="N1288" s="66" t="s">
        <v>121</v>
      </c>
      <c r="O1288" s="8" t="s">
        <v>3104</v>
      </c>
      <c r="P1288" s="8" t="s">
        <v>40</v>
      </c>
      <c r="Q1288" s="8">
        <v>1</v>
      </c>
      <c r="R1288" s="8" t="s">
        <v>40</v>
      </c>
      <c r="S1288" s="8" t="s">
        <v>40</v>
      </c>
      <c r="T1288" s="8" t="s">
        <v>40</v>
      </c>
      <c r="U1288" s="67">
        <v>0.67900000000000005</v>
      </c>
      <c r="V1288" s="4">
        <v>3428</v>
      </c>
      <c r="W1288" s="4">
        <v>3430</v>
      </c>
      <c r="X1288" s="67">
        <v>0.999</v>
      </c>
      <c r="Y1288" s="67">
        <v>0.68400000000000005</v>
      </c>
      <c r="Z1288" s="4">
        <v>2598</v>
      </c>
      <c r="AA1288" s="4">
        <v>2600</v>
      </c>
      <c r="AB1288" s="67">
        <v>0.999</v>
      </c>
      <c r="AC1288" s="4">
        <v>1.1031679999999999</v>
      </c>
      <c r="AD1288" s="4">
        <v>11.23</v>
      </c>
    </row>
    <row r="1289" spans="1:30" x14ac:dyDescent="0.2">
      <c r="A1289" s="8" t="s">
        <v>782</v>
      </c>
      <c r="B1289" s="8">
        <v>7</v>
      </c>
      <c r="C1289" s="8">
        <v>74197923</v>
      </c>
      <c r="D1289" s="8">
        <v>74197923</v>
      </c>
      <c r="E1289" s="8" t="s">
        <v>130</v>
      </c>
      <c r="F1289" s="8" t="s">
        <v>3101</v>
      </c>
      <c r="G1289" s="8" t="s">
        <v>3102</v>
      </c>
      <c r="H1289" s="8" t="s">
        <v>89</v>
      </c>
      <c r="I1289" s="66" t="s">
        <v>6243</v>
      </c>
      <c r="J1289" s="66" t="s">
        <v>40</v>
      </c>
      <c r="K1289" s="66" t="s">
        <v>3582</v>
      </c>
      <c r="L1289" s="66" t="s">
        <v>6221</v>
      </c>
      <c r="M1289" s="66" t="s">
        <v>3545</v>
      </c>
      <c r="N1289" s="66" t="s">
        <v>3126</v>
      </c>
      <c r="O1289" s="8" t="s">
        <v>3216</v>
      </c>
      <c r="P1289" s="8" t="s">
        <v>10069</v>
      </c>
      <c r="Q1289" s="8">
        <v>1</v>
      </c>
      <c r="R1289" s="8" t="s">
        <v>40</v>
      </c>
      <c r="S1289" s="8" t="s">
        <v>40</v>
      </c>
      <c r="T1289" s="8" t="s">
        <v>40</v>
      </c>
      <c r="U1289" s="67">
        <v>0</v>
      </c>
      <c r="V1289" s="4">
        <v>0</v>
      </c>
      <c r="W1289" s="4">
        <v>3430</v>
      </c>
      <c r="X1289" s="67">
        <v>0</v>
      </c>
      <c r="Y1289" s="67">
        <v>0.152</v>
      </c>
      <c r="Z1289" s="4">
        <v>1</v>
      </c>
      <c r="AA1289" s="4">
        <v>2600</v>
      </c>
      <c r="AB1289" s="67">
        <v>0</v>
      </c>
      <c r="AC1289" s="4">
        <v>1.677065</v>
      </c>
      <c r="AD1289" s="4">
        <v>14.28</v>
      </c>
    </row>
    <row r="1290" spans="1:30" x14ac:dyDescent="0.2">
      <c r="A1290" s="8" t="s">
        <v>782</v>
      </c>
      <c r="B1290" s="8">
        <v>7</v>
      </c>
      <c r="C1290" s="8">
        <v>74197927</v>
      </c>
      <c r="D1290" s="8">
        <v>74197927</v>
      </c>
      <c r="E1290" s="8" t="s">
        <v>130</v>
      </c>
      <c r="F1290" s="8" t="s">
        <v>3108</v>
      </c>
      <c r="G1290" s="8" t="s">
        <v>3109</v>
      </c>
      <c r="H1290" s="8" t="s">
        <v>89</v>
      </c>
      <c r="I1290" s="66" t="s">
        <v>6243</v>
      </c>
      <c r="J1290" s="66" t="s">
        <v>40</v>
      </c>
      <c r="K1290" s="66" t="s">
        <v>4384</v>
      </c>
      <c r="L1290" s="66" t="s">
        <v>9041</v>
      </c>
      <c r="M1290" s="66" t="s">
        <v>4350</v>
      </c>
      <c r="N1290" s="66" t="s">
        <v>3334</v>
      </c>
      <c r="O1290" s="8" t="s">
        <v>3531</v>
      </c>
      <c r="P1290" s="8" t="s">
        <v>10070</v>
      </c>
      <c r="Q1290" s="8">
        <v>1</v>
      </c>
      <c r="R1290" s="8" t="s">
        <v>40</v>
      </c>
      <c r="S1290" s="8" t="s">
        <v>40</v>
      </c>
      <c r="T1290" s="8" t="s">
        <v>40</v>
      </c>
      <c r="U1290" s="67">
        <v>0.159</v>
      </c>
      <c r="V1290" s="4">
        <v>1</v>
      </c>
      <c r="W1290" s="4">
        <v>3430</v>
      </c>
      <c r="X1290" s="67">
        <v>0</v>
      </c>
      <c r="Y1290" s="67">
        <v>0</v>
      </c>
      <c r="Z1290" s="4">
        <v>0</v>
      </c>
      <c r="AA1290" s="4">
        <v>2600</v>
      </c>
      <c r="AB1290" s="67">
        <v>0</v>
      </c>
      <c r="AC1290" s="4">
        <v>4.7446609999999998</v>
      </c>
      <c r="AD1290" s="4">
        <v>24.7</v>
      </c>
    </row>
    <row r="1291" spans="1:30" x14ac:dyDescent="0.2">
      <c r="A1291" s="8" t="s">
        <v>782</v>
      </c>
      <c r="B1291" s="8">
        <v>7</v>
      </c>
      <c r="C1291" s="8">
        <v>74197949</v>
      </c>
      <c r="D1291" s="8">
        <v>74197949</v>
      </c>
      <c r="E1291" s="8" t="s">
        <v>130</v>
      </c>
      <c r="F1291" s="8" t="s">
        <v>3108</v>
      </c>
      <c r="G1291" s="8" t="s">
        <v>3109</v>
      </c>
      <c r="H1291" s="8" t="s">
        <v>89</v>
      </c>
      <c r="I1291" s="66" t="s">
        <v>6243</v>
      </c>
      <c r="J1291" s="66" t="s">
        <v>40</v>
      </c>
      <c r="K1291" s="66" t="s">
        <v>8994</v>
      </c>
      <c r="L1291" s="66" t="s">
        <v>4103</v>
      </c>
      <c r="M1291" s="66" t="s">
        <v>4001</v>
      </c>
      <c r="N1291" s="66" t="s">
        <v>3157</v>
      </c>
      <c r="O1291" s="8" t="s">
        <v>3158</v>
      </c>
      <c r="P1291" s="8" t="s">
        <v>10071</v>
      </c>
      <c r="Q1291" s="8">
        <v>1</v>
      </c>
      <c r="R1291" s="8" t="s">
        <v>40</v>
      </c>
      <c r="S1291" s="8" t="s">
        <v>40</v>
      </c>
      <c r="T1291" s="8" t="s">
        <v>40</v>
      </c>
      <c r="U1291" s="67">
        <v>0.16800000000000001</v>
      </c>
      <c r="V1291" s="4">
        <v>2</v>
      </c>
      <c r="W1291" s="4">
        <v>3430</v>
      </c>
      <c r="X1291" s="67">
        <v>1E-3</v>
      </c>
      <c r="Y1291" s="67">
        <v>0.189</v>
      </c>
      <c r="Z1291" s="4">
        <v>2</v>
      </c>
      <c r="AA1291" s="4">
        <v>2600</v>
      </c>
      <c r="AB1291" s="67">
        <v>1E-3</v>
      </c>
      <c r="AC1291" s="4">
        <v>3.5532560000000002</v>
      </c>
      <c r="AD1291" s="4">
        <v>23.1</v>
      </c>
    </row>
    <row r="1292" spans="1:30" x14ac:dyDescent="0.2">
      <c r="A1292" s="8" t="s">
        <v>782</v>
      </c>
      <c r="B1292" s="8">
        <v>7</v>
      </c>
      <c r="C1292" s="8">
        <v>74197950</v>
      </c>
      <c r="D1292" s="8">
        <v>74197950</v>
      </c>
      <c r="E1292" s="8" t="s">
        <v>121</v>
      </c>
      <c r="F1292" s="8" t="s">
        <v>3101</v>
      </c>
      <c r="G1292" s="8" t="s">
        <v>3102</v>
      </c>
      <c r="H1292" s="8" t="s">
        <v>89</v>
      </c>
      <c r="I1292" s="66" t="s">
        <v>6243</v>
      </c>
      <c r="J1292" s="66" t="s">
        <v>40</v>
      </c>
      <c r="K1292" s="66" t="s">
        <v>4624</v>
      </c>
      <c r="L1292" s="66" t="s">
        <v>4118</v>
      </c>
      <c r="M1292" s="66" t="s">
        <v>4001</v>
      </c>
      <c r="N1292" s="66" t="s">
        <v>130</v>
      </c>
      <c r="O1292" s="8" t="s">
        <v>3155</v>
      </c>
      <c r="P1292" s="8" t="s">
        <v>10072</v>
      </c>
      <c r="Q1292" s="8">
        <v>1</v>
      </c>
      <c r="R1292" s="8" t="s">
        <v>40</v>
      </c>
      <c r="S1292" s="8" t="s">
        <v>40</v>
      </c>
      <c r="T1292" s="8" t="s">
        <v>40</v>
      </c>
      <c r="U1292" s="67">
        <v>0.17799999999999999</v>
      </c>
      <c r="V1292" s="4">
        <v>1</v>
      </c>
      <c r="W1292" s="4">
        <v>3430</v>
      </c>
      <c r="X1292" s="67">
        <v>0</v>
      </c>
      <c r="Y1292" s="67">
        <v>0</v>
      </c>
      <c r="Z1292" s="4">
        <v>0</v>
      </c>
      <c r="AA1292" s="4">
        <v>2600</v>
      </c>
      <c r="AB1292" s="67">
        <v>0</v>
      </c>
      <c r="AC1292" s="4">
        <v>1.7014469999999999</v>
      </c>
      <c r="AD1292" s="4">
        <v>14.42</v>
      </c>
    </row>
    <row r="1293" spans="1:30" x14ac:dyDescent="0.2">
      <c r="A1293" s="8" t="s">
        <v>782</v>
      </c>
      <c r="B1293" s="8">
        <v>7</v>
      </c>
      <c r="C1293" s="8">
        <v>74197956</v>
      </c>
      <c r="D1293" s="8">
        <v>74197956</v>
      </c>
      <c r="E1293" s="8" t="s">
        <v>121</v>
      </c>
      <c r="F1293" s="8" t="s">
        <v>3108</v>
      </c>
      <c r="G1293" s="8" t="s">
        <v>3109</v>
      </c>
      <c r="H1293" s="8" t="s">
        <v>89</v>
      </c>
      <c r="I1293" s="66" t="s">
        <v>6243</v>
      </c>
      <c r="J1293" s="66" t="s">
        <v>40</v>
      </c>
      <c r="K1293" s="66" t="s">
        <v>9646</v>
      </c>
      <c r="L1293" s="66" t="s">
        <v>5187</v>
      </c>
      <c r="M1293" s="66" t="s">
        <v>4120</v>
      </c>
      <c r="N1293" s="66" t="s">
        <v>4018</v>
      </c>
      <c r="O1293" s="8" t="s">
        <v>4019</v>
      </c>
      <c r="P1293" s="8" t="s">
        <v>40</v>
      </c>
      <c r="Q1293" s="8">
        <v>1</v>
      </c>
      <c r="R1293" s="8" t="s">
        <v>40</v>
      </c>
      <c r="S1293" s="8" t="s">
        <v>40</v>
      </c>
      <c r="T1293" s="8" t="s">
        <v>40</v>
      </c>
      <c r="U1293" s="67">
        <v>0.17599999999999999</v>
      </c>
      <c r="V1293" s="4">
        <v>5</v>
      </c>
      <c r="W1293" s="4">
        <v>3430</v>
      </c>
      <c r="X1293" s="67">
        <v>1E-3</v>
      </c>
      <c r="Y1293" s="67">
        <v>0.18</v>
      </c>
      <c r="Z1293" s="4">
        <v>2</v>
      </c>
      <c r="AA1293" s="4">
        <v>2600</v>
      </c>
      <c r="AB1293" s="67">
        <v>1E-3</v>
      </c>
      <c r="AC1293" s="4">
        <v>0.85156200000000004</v>
      </c>
      <c r="AD1293" s="4">
        <v>9.7780000000000005</v>
      </c>
    </row>
    <row r="1294" spans="1:30" x14ac:dyDescent="0.2">
      <c r="A1294" s="8" t="s">
        <v>782</v>
      </c>
      <c r="B1294" s="8">
        <v>7</v>
      </c>
      <c r="C1294" s="8">
        <v>74199538</v>
      </c>
      <c r="D1294" s="8">
        <v>74199538</v>
      </c>
      <c r="E1294" s="8" t="s">
        <v>130</v>
      </c>
      <c r="F1294" s="8" t="s">
        <v>3101</v>
      </c>
      <c r="G1294" s="8" t="s">
        <v>3102</v>
      </c>
      <c r="H1294" s="8" t="s">
        <v>89</v>
      </c>
      <c r="I1294" s="66" t="s">
        <v>1024</v>
      </c>
      <c r="J1294" s="66" t="s">
        <v>40</v>
      </c>
      <c r="K1294" s="66" t="s">
        <v>4130</v>
      </c>
      <c r="L1294" s="66" t="s">
        <v>9922</v>
      </c>
      <c r="M1294" s="66" t="s">
        <v>4563</v>
      </c>
      <c r="N1294" s="66" t="s">
        <v>3410</v>
      </c>
      <c r="O1294" s="8" t="s">
        <v>3411</v>
      </c>
      <c r="P1294" s="8" t="s">
        <v>40</v>
      </c>
      <c r="Q1294" s="8">
        <v>1</v>
      </c>
      <c r="R1294" s="8" t="s">
        <v>40</v>
      </c>
      <c r="S1294" s="8" t="s">
        <v>40</v>
      </c>
      <c r="T1294" s="8" t="s">
        <v>40</v>
      </c>
      <c r="U1294" s="67">
        <v>0.27400000000000002</v>
      </c>
      <c r="V1294" s="4">
        <v>1</v>
      </c>
      <c r="W1294" s="4">
        <v>3430</v>
      </c>
      <c r="X1294" s="67">
        <v>0</v>
      </c>
      <c r="Y1294" s="67">
        <v>0</v>
      </c>
      <c r="Z1294" s="4">
        <v>0</v>
      </c>
      <c r="AA1294" s="4">
        <v>2599</v>
      </c>
      <c r="AB1294" s="67">
        <v>0</v>
      </c>
      <c r="AC1294" s="4">
        <v>0.28390500000000002</v>
      </c>
      <c r="AD1294" s="4">
        <v>5.5359999999999996</v>
      </c>
    </row>
    <row r="1295" spans="1:30" x14ac:dyDescent="0.2">
      <c r="A1295" s="8" t="s">
        <v>782</v>
      </c>
      <c r="B1295" s="8">
        <v>7</v>
      </c>
      <c r="C1295" s="8">
        <v>74199541</v>
      </c>
      <c r="D1295" s="8">
        <v>74199541</v>
      </c>
      <c r="E1295" s="8" t="s">
        <v>130</v>
      </c>
      <c r="F1295" s="8" t="s">
        <v>3101</v>
      </c>
      <c r="G1295" s="8" t="s">
        <v>3102</v>
      </c>
      <c r="H1295" s="8" t="s">
        <v>89</v>
      </c>
      <c r="I1295" s="66" t="s">
        <v>1024</v>
      </c>
      <c r="J1295" s="66" t="s">
        <v>40</v>
      </c>
      <c r="K1295" s="66" t="s">
        <v>4141</v>
      </c>
      <c r="L1295" s="66" t="s">
        <v>3832</v>
      </c>
      <c r="M1295" s="66" t="s">
        <v>3705</v>
      </c>
      <c r="N1295" s="66" t="s">
        <v>3118</v>
      </c>
      <c r="O1295" s="8" t="s">
        <v>3382</v>
      </c>
      <c r="P1295" s="8" t="s">
        <v>40</v>
      </c>
      <c r="Q1295" s="8">
        <v>1</v>
      </c>
      <c r="R1295" s="8" t="s">
        <v>40</v>
      </c>
      <c r="S1295" s="8" t="s">
        <v>40</v>
      </c>
      <c r="T1295" s="8" t="s">
        <v>40</v>
      </c>
      <c r="U1295" s="67">
        <v>0.254</v>
      </c>
      <c r="V1295" s="4">
        <v>1</v>
      </c>
      <c r="W1295" s="4">
        <v>3430</v>
      </c>
      <c r="X1295" s="67">
        <v>0</v>
      </c>
      <c r="Y1295" s="67">
        <v>0.23699999999999999</v>
      </c>
      <c r="Z1295" s="4">
        <v>2</v>
      </c>
      <c r="AA1295" s="4">
        <v>2599</v>
      </c>
      <c r="AB1295" s="67">
        <v>1E-3</v>
      </c>
      <c r="AC1295" s="4">
        <v>0.64813900000000002</v>
      </c>
      <c r="AD1295" s="4">
        <v>8.484</v>
      </c>
    </row>
    <row r="1296" spans="1:30" x14ac:dyDescent="0.2">
      <c r="A1296" s="8" t="s">
        <v>782</v>
      </c>
      <c r="B1296" s="8">
        <v>7</v>
      </c>
      <c r="C1296" s="8">
        <v>74199542</v>
      </c>
      <c r="D1296" s="8">
        <v>74199542</v>
      </c>
      <c r="E1296" s="8" t="s">
        <v>121</v>
      </c>
      <c r="F1296" s="8" t="s">
        <v>3108</v>
      </c>
      <c r="G1296" s="8" t="s">
        <v>3109</v>
      </c>
      <c r="H1296" s="8" t="s">
        <v>89</v>
      </c>
      <c r="I1296" s="66" t="s">
        <v>1024</v>
      </c>
      <c r="J1296" s="66" t="s">
        <v>40</v>
      </c>
      <c r="K1296" s="66" t="s">
        <v>4142</v>
      </c>
      <c r="L1296" s="66" t="s">
        <v>4793</v>
      </c>
      <c r="M1296" s="66" t="s">
        <v>3517</v>
      </c>
      <c r="N1296" s="66" t="s">
        <v>3147</v>
      </c>
      <c r="O1296" s="8" t="s">
        <v>3148</v>
      </c>
      <c r="P1296" s="8" t="s">
        <v>40</v>
      </c>
      <c r="Q1296" s="8">
        <v>1</v>
      </c>
      <c r="R1296" s="8" t="s">
        <v>40</v>
      </c>
      <c r="S1296" s="8" t="s">
        <v>40</v>
      </c>
      <c r="T1296" s="8" t="s">
        <v>40</v>
      </c>
      <c r="U1296" s="67">
        <v>0.185</v>
      </c>
      <c r="V1296" s="4">
        <v>3</v>
      </c>
      <c r="W1296" s="4">
        <v>3430</v>
      </c>
      <c r="X1296" s="67">
        <v>1E-3</v>
      </c>
      <c r="Y1296" s="67">
        <v>0.185</v>
      </c>
      <c r="Z1296" s="4">
        <v>3</v>
      </c>
      <c r="AA1296" s="4">
        <v>2599</v>
      </c>
      <c r="AB1296" s="67">
        <v>1E-3</v>
      </c>
      <c r="AC1296" s="4">
        <v>-0.82952800000000004</v>
      </c>
      <c r="AD1296" s="4">
        <v>3.6999999999999998E-2</v>
      </c>
    </row>
    <row r="1297" spans="1:30" x14ac:dyDescent="0.2">
      <c r="A1297" s="8" t="s">
        <v>782</v>
      </c>
      <c r="B1297" s="8">
        <v>7</v>
      </c>
      <c r="C1297" s="8">
        <v>74199568</v>
      </c>
      <c r="D1297" s="8">
        <v>74199568</v>
      </c>
      <c r="E1297" s="8" t="s">
        <v>123</v>
      </c>
      <c r="F1297" s="8" t="s">
        <v>3108</v>
      </c>
      <c r="G1297" s="8" t="s">
        <v>3109</v>
      </c>
      <c r="H1297" s="8" t="s">
        <v>89</v>
      </c>
      <c r="I1297" s="66" t="s">
        <v>1024</v>
      </c>
      <c r="J1297" s="66" t="s">
        <v>40</v>
      </c>
      <c r="K1297" s="66" t="s">
        <v>9461</v>
      </c>
      <c r="L1297" s="66" t="s">
        <v>3823</v>
      </c>
      <c r="M1297" s="66" t="s">
        <v>4009</v>
      </c>
      <c r="N1297" s="66" t="s">
        <v>4094</v>
      </c>
      <c r="O1297" s="8" t="s">
        <v>4095</v>
      </c>
      <c r="P1297" s="8" t="s">
        <v>40</v>
      </c>
      <c r="Q1297" s="8">
        <v>1</v>
      </c>
      <c r="R1297" s="8" t="s">
        <v>40</v>
      </c>
      <c r="S1297" s="8" t="s">
        <v>40</v>
      </c>
      <c r="T1297" s="8" t="s">
        <v>40</v>
      </c>
      <c r="U1297" s="67">
        <v>0.19400000000000001</v>
      </c>
      <c r="V1297" s="4">
        <v>2</v>
      </c>
      <c r="W1297" s="4">
        <v>3430</v>
      </c>
      <c r="X1297" s="67">
        <v>1E-3</v>
      </c>
      <c r="Y1297" s="67">
        <v>0.14899999999999999</v>
      </c>
      <c r="Z1297" s="4">
        <v>1</v>
      </c>
      <c r="AA1297" s="4">
        <v>2599</v>
      </c>
      <c r="AB1297" s="67">
        <v>0</v>
      </c>
      <c r="AC1297" s="4">
        <v>-0.38709100000000002</v>
      </c>
      <c r="AD1297" s="4">
        <v>0.41599999999999998</v>
      </c>
    </row>
    <row r="1298" spans="1:30" x14ac:dyDescent="0.2">
      <c r="A1298" s="8" t="s">
        <v>782</v>
      </c>
      <c r="B1298" s="8">
        <v>7</v>
      </c>
      <c r="C1298" s="8">
        <v>74199574</v>
      </c>
      <c r="D1298" s="8">
        <v>74199574</v>
      </c>
      <c r="E1298" s="8" t="s">
        <v>130</v>
      </c>
      <c r="F1298" s="8" t="s">
        <v>3101</v>
      </c>
      <c r="G1298" s="8" t="s">
        <v>3102</v>
      </c>
      <c r="H1298" s="8" t="s">
        <v>89</v>
      </c>
      <c r="I1298" s="66" t="s">
        <v>1024</v>
      </c>
      <c r="J1298" s="66" t="s">
        <v>40</v>
      </c>
      <c r="K1298" s="66" t="s">
        <v>4646</v>
      </c>
      <c r="L1298" s="66" t="s">
        <v>4627</v>
      </c>
      <c r="M1298" s="66" t="s">
        <v>4439</v>
      </c>
      <c r="N1298" s="66" t="s">
        <v>3121</v>
      </c>
      <c r="O1298" s="8" t="s">
        <v>3122</v>
      </c>
      <c r="P1298" s="8" t="s">
        <v>40</v>
      </c>
      <c r="Q1298" s="8">
        <v>1</v>
      </c>
      <c r="R1298" s="8" t="s">
        <v>40</v>
      </c>
      <c r="S1298" s="8" t="s">
        <v>40</v>
      </c>
      <c r="T1298" s="8" t="s">
        <v>40</v>
      </c>
      <c r="U1298" s="67">
        <v>0.151</v>
      </c>
      <c r="V1298" s="4">
        <v>1</v>
      </c>
      <c r="W1298" s="4">
        <v>3430</v>
      </c>
      <c r="X1298" s="67">
        <v>0</v>
      </c>
      <c r="Y1298" s="67">
        <v>0</v>
      </c>
      <c r="Z1298" s="4">
        <v>0</v>
      </c>
      <c r="AA1298" s="4">
        <v>2599</v>
      </c>
      <c r="AB1298" s="67">
        <v>0</v>
      </c>
      <c r="AC1298" s="4">
        <v>1.4247449999999999</v>
      </c>
      <c r="AD1298" s="4">
        <v>12.92</v>
      </c>
    </row>
    <row r="1299" spans="1:30" x14ac:dyDescent="0.2">
      <c r="A1299" s="8" t="s">
        <v>782</v>
      </c>
      <c r="B1299" s="8">
        <v>7</v>
      </c>
      <c r="C1299" s="8">
        <v>74199587</v>
      </c>
      <c r="D1299" s="8">
        <v>74199587</v>
      </c>
      <c r="E1299" s="8" t="s">
        <v>121</v>
      </c>
      <c r="F1299" s="8" t="s">
        <v>3108</v>
      </c>
      <c r="G1299" s="8" t="s">
        <v>3109</v>
      </c>
      <c r="H1299" s="8" t="s">
        <v>89</v>
      </c>
      <c r="I1299" s="66" t="s">
        <v>1024</v>
      </c>
      <c r="J1299" s="66" t="s">
        <v>40</v>
      </c>
      <c r="K1299" s="66" t="s">
        <v>4158</v>
      </c>
      <c r="L1299" s="66" t="s">
        <v>6098</v>
      </c>
      <c r="M1299" s="66" t="s">
        <v>4279</v>
      </c>
      <c r="N1299" s="66" t="s">
        <v>3843</v>
      </c>
      <c r="O1299" s="8" t="s">
        <v>5688</v>
      </c>
      <c r="P1299" s="8" t="s">
        <v>40</v>
      </c>
      <c r="Q1299" s="8">
        <v>1</v>
      </c>
      <c r="R1299" s="8" t="s">
        <v>40</v>
      </c>
      <c r="S1299" s="8" t="s">
        <v>40</v>
      </c>
      <c r="T1299" s="8" t="s">
        <v>40</v>
      </c>
      <c r="U1299" s="67">
        <v>0</v>
      </c>
      <c r="V1299" s="4">
        <v>0</v>
      </c>
      <c r="W1299" s="4">
        <v>3430</v>
      </c>
      <c r="X1299" s="67">
        <v>0</v>
      </c>
      <c r="Y1299" s="67">
        <v>0.17799999999999999</v>
      </c>
      <c r="Z1299" s="4">
        <v>2</v>
      </c>
      <c r="AA1299" s="4">
        <v>2599</v>
      </c>
      <c r="AB1299" s="67">
        <v>1E-3</v>
      </c>
      <c r="AC1299" s="4">
        <v>0.355763</v>
      </c>
      <c r="AD1299" s="4">
        <v>6.2190000000000003</v>
      </c>
    </row>
    <row r="1300" spans="1:30" x14ac:dyDescent="0.2">
      <c r="A1300" s="8" t="s">
        <v>782</v>
      </c>
      <c r="B1300" s="8">
        <v>7</v>
      </c>
      <c r="C1300" s="8">
        <v>74199602</v>
      </c>
      <c r="D1300" s="8">
        <v>74199602</v>
      </c>
      <c r="E1300" s="8" t="s">
        <v>121</v>
      </c>
      <c r="F1300" s="8" t="s">
        <v>3108</v>
      </c>
      <c r="G1300" s="8" t="s">
        <v>3109</v>
      </c>
      <c r="H1300" s="8" t="s">
        <v>89</v>
      </c>
      <c r="I1300" s="66" t="s">
        <v>1024</v>
      </c>
      <c r="J1300" s="66" t="s">
        <v>40</v>
      </c>
      <c r="K1300" s="66" t="s">
        <v>6121</v>
      </c>
      <c r="L1300" s="66" t="s">
        <v>4537</v>
      </c>
      <c r="M1300" s="66" t="s">
        <v>3699</v>
      </c>
      <c r="N1300" s="66" t="s">
        <v>3244</v>
      </c>
      <c r="O1300" s="8" t="s">
        <v>3250</v>
      </c>
      <c r="P1300" s="8" t="s">
        <v>40</v>
      </c>
      <c r="Q1300" s="8">
        <v>1</v>
      </c>
      <c r="R1300" s="8" t="s">
        <v>40</v>
      </c>
      <c r="S1300" s="8" t="s">
        <v>40</v>
      </c>
      <c r="T1300" s="8" t="s">
        <v>40</v>
      </c>
      <c r="U1300" s="67">
        <v>0.16600000000000001</v>
      </c>
      <c r="V1300" s="4">
        <v>1</v>
      </c>
      <c r="W1300" s="4">
        <v>3430</v>
      </c>
      <c r="X1300" s="67">
        <v>0</v>
      </c>
      <c r="Y1300" s="67">
        <v>0.11</v>
      </c>
      <c r="Z1300" s="4">
        <v>1</v>
      </c>
      <c r="AA1300" s="4">
        <v>2599</v>
      </c>
      <c r="AB1300" s="67">
        <v>0</v>
      </c>
      <c r="AC1300" s="4">
        <v>-1.8863570000000001</v>
      </c>
      <c r="AD1300" s="4">
        <v>2E-3</v>
      </c>
    </row>
    <row r="1301" spans="1:30" x14ac:dyDescent="0.2">
      <c r="A1301" s="8" t="s">
        <v>782</v>
      </c>
      <c r="B1301" s="8">
        <v>7</v>
      </c>
      <c r="C1301" s="8">
        <v>74199610</v>
      </c>
      <c r="D1301" s="8">
        <v>74199610</v>
      </c>
      <c r="E1301" s="8" t="s">
        <v>121</v>
      </c>
      <c r="F1301" s="8" t="s">
        <v>3101</v>
      </c>
      <c r="G1301" s="8" t="s">
        <v>3102</v>
      </c>
      <c r="H1301" s="8" t="s">
        <v>89</v>
      </c>
      <c r="I1301" s="66" t="s">
        <v>1024</v>
      </c>
      <c r="J1301" s="66" t="s">
        <v>40</v>
      </c>
      <c r="K1301" s="66" t="s">
        <v>4151</v>
      </c>
      <c r="L1301" s="66" t="s">
        <v>5008</v>
      </c>
      <c r="M1301" s="66" t="s">
        <v>3878</v>
      </c>
      <c r="N1301" s="66" t="s">
        <v>3118</v>
      </c>
      <c r="O1301" s="8" t="s">
        <v>4386</v>
      </c>
      <c r="P1301" s="8" t="s">
        <v>40</v>
      </c>
      <c r="Q1301" s="8">
        <v>1</v>
      </c>
      <c r="R1301" s="8" t="s">
        <v>40</v>
      </c>
      <c r="S1301" s="8" t="s">
        <v>40</v>
      </c>
      <c r="T1301" s="8" t="s">
        <v>40</v>
      </c>
      <c r="U1301" s="67">
        <v>0.29699999999999999</v>
      </c>
      <c r="V1301" s="4">
        <v>3408</v>
      </c>
      <c r="W1301" s="4">
        <v>3430</v>
      </c>
      <c r="X1301" s="67">
        <v>0.99399999999999999</v>
      </c>
      <c r="Y1301" s="67">
        <v>0.30099999999999999</v>
      </c>
      <c r="Z1301" s="4">
        <v>2582</v>
      </c>
      <c r="AA1301" s="4">
        <v>2599</v>
      </c>
      <c r="AB1301" s="67">
        <v>0.99299999999999999</v>
      </c>
      <c r="AC1301" s="4">
        <v>1.179824</v>
      </c>
      <c r="AD1301" s="4">
        <v>11.64</v>
      </c>
    </row>
    <row r="1302" spans="1:30" x14ac:dyDescent="0.2">
      <c r="A1302" s="8" t="s">
        <v>782</v>
      </c>
      <c r="B1302" s="8">
        <v>7</v>
      </c>
      <c r="C1302" s="8">
        <v>74199629</v>
      </c>
      <c r="D1302" s="8">
        <v>74199629</v>
      </c>
      <c r="E1302" s="8" t="s">
        <v>121</v>
      </c>
      <c r="F1302" s="8" t="s">
        <v>3108</v>
      </c>
      <c r="G1302" s="8" t="s">
        <v>3109</v>
      </c>
      <c r="H1302" s="8" t="s">
        <v>89</v>
      </c>
      <c r="I1302" s="66" t="s">
        <v>1024</v>
      </c>
      <c r="J1302" s="66" t="s">
        <v>40</v>
      </c>
      <c r="K1302" s="66" t="s">
        <v>4325</v>
      </c>
      <c r="L1302" s="66" t="s">
        <v>9960</v>
      </c>
      <c r="M1302" s="66" t="s">
        <v>3782</v>
      </c>
      <c r="N1302" s="66" t="s">
        <v>4011</v>
      </c>
      <c r="O1302" s="8" t="s">
        <v>4480</v>
      </c>
      <c r="P1302" s="8" t="s">
        <v>10073</v>
      </c>
      <c r="Q1302" s="8">
        <v>1</v>
      </c>
      <c r="R1302" s="8" t="s">
        <v>40</v>
      </c>
      <c r="S1302" s="8" t="s">
        <v>40</v>
      </c>
      <c r="T1302" s="8" t="s">
        <v>40</v>
      </c>
      <c r="U1302" s="67">
        <v>0.188</v>
      </c>
      <c r="V1302" s="4">
        <v>1</v>
      </c>
      <c r="W1302" s="4">
        <v>3424</v>
      </c>
      <c r="X1302" s="67">
        <v>0</v>
      </c>
      <c r="Y1302" s="67">
        <v>0</v>
      </c>
      <c r="Z1302" s="4">
        <v>0</v>
      </c>
      <c r="AA1302" s="4">
        <v>2597</v>
      </c>
      <c r="AB1302" s="67">
        <v>0</v>
      </c>
      <c r="AC1302" s="4">
        <v>7.1419709999999998</v>
      </c>
      <c r="AD1302" s="4">
        <v>34</v>
      </c>
    </row>
    <row r="1303" spans="1:30" x14ac:dyDescent="0.2">
      <c r="A1303" s="8" t="s">
        <v>782</v>
      </c>
      <c r="B1303" s="8">
        <v>7</v>
      </c>
      <c r="C1303" s="8">
        <v>74202332</v>
      </c>
      <c r="D1303" s="8">
        <v>74202332</v>
      </c>
      <c r="E1303" s="8" t="s">
        <v>121</v>
      </c>
      <c r="F1303" s="8" t="s">
        <v>3108</v>
      </c>
      <c r="G1303" s="8" t="s">
        <v>3109</v>
      </c>
      <c r="H1303" s="8" t="s">
        <v>89</v>
      </c>
      <c r="I1303" s="66" t="s">
        <v>10074</v>
      </c>
      <c r="J1303" s="66" t="s">
        <v>40</v>
      </c>
      <c r="K1303" s="66" t="s">
        <v>9480</v>
      </c>
      <c r="L1303" s="66" t="s">
        <v>9141</v>
      </c>
      <c r="M1303" s="66" t="s">
        <v>4362</v>
      </c>
      <c r="N1303" s="66" t="s">
        <v>3219</v>
      </c>
      <c r="O1303" s="8" t="s">
        <v>3275</v>
      </c>
      <c r="P1303" s="8" t="s">
        <v>10075</v>
      </c>
      <c r="Q1303" s="8">
        <v>1</v>
      </c>
      <c r="R1303" s="8" t="s">
        <v>40</v>
      </c>
      <c r="S1303" s="8" t="s">
        <v>40</v>
      </c>
      <c r="T1303" s="8" t="s">
        <v>40</v>
      </c>
      <c r="U1303" s="67">
        <v>8.6999999999999994E-2</v>
      </c>
      <c r="V1303" s="4">
        <v>1</v>
      </c>
      <c r="W1303" s="4">
        <v>3427</v>
      </c>
      <c r="X1303" s="67">
        <v>0</v>
      </c>
      <c r="Y1303" s="67">
        <v>0.153</v>
      </c>
      <c r="Z1303" s="4">
        <v>1</v>
      </c>
      <c r="AA1303" s="4">
        <v>2594</v>
      </c>
      <c r="AB1303" s="67">
        <v>0</v>
      </c>
      <c r="AC1303" s="4">
        <v>2.0922339999999999</v>
      </c>
      <c r="AD1303" s="4">
        <v>16.8</v>
      </c>
    </row>
    <row r="1304" spans="1:30" x14ac:dyDescent="0.2">
      <c r="A1304" s="8" t="s">
        <v>782</v>
      </c>
      <c r="B1304" s="8">
        <v>7</v>
      </c>
      <c r="C1304" s="8">
        <v>74202352</v>
      </c>
      <c r="D1304" s="8">
        <v>74202352</v>
      </c>
      <c r="E1304" s="8" t="s">
        <v>130</v>
      </c>
      <c r="F1304" s="8" t="s">
        <v>3101</v>
      </c>
      <c r="G1304" s="8" t="s">
        <v>3102</v>
      </c>
      <c r="H1304" s="8" t="s">
        <v>89</v>
      </c>
      <c r="I1304" s="66" t="s">
        <v>10074</v>
      </c>
      <c r="J1304" s="66" t="s">
        <v>40</v>
      </c>
      <c r="K1304" s="66" t="s">
        <v>492</v>
      </c>
      <c r="L1304" s="66" t="s">
        <v>3409</v>
      </c>
      <c r="M1304" s="66" t="s">
        <v>4016</v>
      </c>
      <c r="N1304" s="66" t="s">
        <v>3188</v>
      </c>
      <c r="O1304" s="8" t="s">
        <v>3497</v>
      </c>
      <c r="P1304" s="8" t="s">
        <v>10076</v>
      </c>
      <c r="Q1304" s="8">
        <v>1</v>
      </c>
      <c r="R1304" s="8" t="s">
        <v>40</v>
      </c>
      <c r="S1304" s="8" t="s">
        <v>40</v>
      </c>
      <c r="T1304" s="8" t="s">
        <v>40</v>
      </c>
      <c r="U1304" s="67">
        <v>0.32300000000000001</v>
      </c>
      <c r="V1304" s="4">
        <v>3407</v>
      </c>
      <c r="W1304" s="4">
        <v>3427</v>
      </c>
      <c r="X1304" s="67">
        <v>0.99399999999999999</v>
      </c>
      <c r="Y1304" s="67">
        <v>0.33200000000000002</v>
      </c>
      <c r="Z1304" s="4">
        <v>2571</v>
      </c>
      <c r="AA1304" s="4">
        <v>2594</v>
      </c>
      <c r="AB1304" s="67">
        <v>0.99099999999999999</v>
      </c>
      <c r="AC1304" s="4">
        <v>1.4524049999999999</v>
      </c>
      <c r="AD1304" s="4">
        <v>13.06</v>
      </c>
    </row>
    <row r="1305" spans="1:30" x14ac:dyDescent="0.2">
      <c r="A1305" s="8" t="s">
        <v>782</v>
      </c>
      <c r="B1305" s="8">
        <v>7</v>
      </c>
      <c r="C1305" s="8">
        <v>74202354</v>
      </c>
      <c r="D1305" s="8">
        <v>74202354</v>
      </c>
      <c r="E1305" s="8" t="s">
        <v>130</v>
      </c>
      <c r="F1305" s="8" t="s">
        <v>3108</v>
      </c>
      <c r="G1305" s="8" t="s">
        <v>3109</v>
      </c>
      <c r="H1305" s="8" t="s">
        <v>89</v>
      </c>
      <c r="I1305" s="66" t="s">
        <v>10074</v>
      </c>
      <c r="J1305" s="66" t="s">
        <v>40</v>
      </c>
      <c r="K1305" s="66" t="s">
        <v>4168</v>
      </c>
      <c r="L1305" s="66" t="s">
        <v>6121</v>
      </c>
      <c r="M1305" s="66" t="s">
        <v>4273</v>
      </c>
      <c r="N1305" s="66" t="s">
        <v>3309</v>
      </c>
      <c r="O1305" s="8" t="s">
        <v>3310</v>
      </c>
      <c r="P1305" s="8" t="s">
        <v>40</v>
      </c>
      <c r="Q1305" s="8">
        <v>1</v>
      </c>
      <c r="R1305" s="8" t="s">
        <v>40</v>
      </c>
      <c r="S1305" s="8" t="s">
        <v>40</v>
      </c>
      <c r="T1305" s="8" t="s">
        <v>40</v>
      </c>
      <c r="U1305" s="67">
        <v>0.154</v>
      </c>
      <c r="V1305" s="4">
        <v>1</v>
      </c>
      <c r="W1305" s="4">
        <v>3427</v>
      </c>
      <c r="X1305" s="67">
        <v>0</v>
      </c>
      <c r="Y1305" s="67">
        <v>0</v>
      </c>
      <c r="Z1305" s="4">
        <v>0</v>
      </c>
      <c r="AA1305" s="4">
        <v>2594</v>
      </c>
      <c r="AB1305" s="67">
        <v>0</v>
      </c>
      <c r="AC1305" s="4">
        <v>7.1121970000000001</v>
      </c>
      <c r="AD1305" s="4">
        <v>34</v>
      </c>
    </row>
    <row r="1306" spans="1:30" x14ac:dyDescent="0.2">
      <c r="A1306" s="8" t="s">
        <v>782</v>
      </c>
      <c r="B1306" s="8">
        <v>7</v>
      </c>
      <c r="C1306" s="8">
        <v>74202362</v>
      </c>
      <c r="D1306" s="8">
        <v>74202362</v>
      </c>
      <c r="E1306" s="8" t="s">
        <v>123</v>
      </c>
      <c r="F1306" s="8" t="s">
        <v>3108</v>
      </c>
      <c r="G1306" s="8" t="s">
        <v>3109</v>
      </c>
      <c r="H1306" s="8" t="s">
        <v>89</v>
      </c>
      <c r="I1306" s="66" t="s">
        <v>10074</v>
      </c>
      <c r="J1306" s="66" t="s">
        <v>40</v>
      </c>
      <c r="K1306" s="66" t="s">
        <v>6188</v>
      </c>
      <c r="L1306" s="66" t="s">
        <v>4151</v>
      </c>
      <c r="M1306" s="66" t="s">
        <v>4250</v>
      </c>
      <c r="N1306" s="66" t="s">
        <v>3535</v>
      </c>
      <c r="O1306" s="8" t="s">
        <v>6341</v>
      </c>
      <c r="P1306" s="8" t="s">
        <v>40</v>
      </c>
      <c r="Q1306" s="8">
        <v>1</v>
      </c>
      <c r="R1306" s="8" t="s">
        <v>40</v>
      </c>
      <c r="S1306" s="8" t="s">
        <v>40</v>
      </c>
      <c r="T1306" s="8" t="s">
        <v>40</v>
      </c>
      <c r="U1306" s="67">
        <v>0.14299999999999999</v>
      </c>
      <c r="V1306" s="4">
        <v>1</v>
      </c>
      <c r="W1306" s="4">
        <v>3427</v>
      </c>
      <c r="X1306" s="67">
        <v>0</v>
      </c>
      <c r="Y1306" s="67">
        <v>0.20200000000000001</v>
      </c>
      <c r="Z1306" s="4">
        <v>2</v>
      </c>
      <c r="AA1306" s="4">
        <v>2594</v>
      </c>
      <c r="AB1306" s="67">
        <v>1E-3</v>
      </c>
      <c r="AC1306" s="4">
        <v>5.3156020000000002</v>
      </c>
      <c r="AD1306" s="4">
        <v>25.8</v>
      </c>
    </row>
    <row r="1307" spans="1:30" x14ac:dyDescent="0.2">
      <c r="A1307" s="8" t="s">
        <v>782</v>
      </c>
      <c r="B1307" s="8">
        <v>7</v>
      </c>
      <c r="C1307" s="8">
        <v>74202367</v>
      </c>
      <c r="D1307" s="8">
        <v>74202367</v>
      </c>
      <c r="E1307" s="8" t="s">
        <v>130</v>
      </c>
      <c r="F1307" s="8" t="s">
        <v>3101</v>
      </c>
      <c r="G1307" s="8" t="s">
        <v>3102</v>
      </c>
      <c r="H1307" s="8" t="s">
        <v>89</v>
      </c>
      <c r="I1307" s="66" t="s">
        <v>10074</v>
      </c>
      <c r="J1307" s="66" t="s">
        <v>40</v>
      </c>
      <c r="K1307" s="66" t="s">
        <v>4163</v>
      </c>
      <c r="L1307" s="66" t="s">
        <v>6196</v>
      </c>
      <c r="M1307" s="66" t="s">
        <v>3893</v>
      </c>
      <c r="N1307" s="66" t="s">
        <v>3126</v>
      </c>
      <c r="O1307" s="8" t="s">
        <v>4245</v>
      </c>
      <c r="P1307" s="8" t="s">
        <v>40</v>
      </c>
      <c r="Q1307" s="8">
        <v>1</v>
      </c>
      <c r="R1307" s="8" t="s">
        <v>40</v>
      </c>
      <c r="S1307" s="8" t="s">
        <v>40</v>
      </c>
      <c r="T1307" s="8" t="s">
        <v>40</v>
      </c>
      <c r="U1307" s="67">
        <v>0.16600000000000001</v>
      </c>
      <c r="V1307" s="4">
        <v>1</v>
      </c>
      <c r="W1307" s="4">
        <v>3427</v>
      </c>
      <c r="X1307" s="67">
        <v>0</v>
      </c>
      <c r="Y1307" s="67">
        <v>7.6999999999999999E-2</v>
      </c>
      <c r="Z1307" s="4">
        <v>1</v>
      </c>
      <c r="AA1307" s="4">
        <v>2594</v>
      </c>
      <c r="AB1307" s="67">
        <v>0</v>
      </c>
      <c r="AC1307" s="4">
        <v>0.103298</v>
      </c>
      <c r="AD1307" s="4">
        <v>3.6429999999999998</v>
      </c>
    </row>
    <row r="1308" spans="1:30" x14ac:dyDescent="0.2">
      <c r="A1308" s="8" t="s">
        <v>782</v>
      </c>
      <c r="B1308" s="8">
        <v>7</v>
      </c>
      <c r="C1308" s="8">
        <v>74202376</v>
      </c>
      <c r="D1308" s="8">
        <v>74202376</v>
      </c>
      <c r="E1308" s="8" t="s">
        <v>127</v>
      </c>
      <c r="F1308" s="8" t="s">
        <v>3101</v>
      </c>
      <c r="G1308" s="8" t="s">
        <v>3102</v>
      </c>
      <c r="H1308" s="8" t="s">
        <v>89</v>
      </c>
      <c r="I1308" s="66" t="s">
        <v>10074</v>
      </c>
      <c r="J1308" s="66" t="s">
        <v>40</v>
      </c>
      <c r="K1308" s="66" t="s">
        <v>9610</v>
      </c>
      <c r="L1308" s="66" t="s">
        <v>3543</v>
      </c>
      <c r="M1308" s="66" t="s">
        <v>4576</v>
      </c>
      <c r="N1308" s="66" t="s">
        <v>3107</v>
      </c>
      <c r="O1308" s="8" t="s">
        <v>3525</v>
      </c>
      <c r="P1308" s="8" t="s">
        <v>40</v>
      </c>
      <c r="Q1308" s="8">
        <v>1</v>
      </c>
      <c r="R1308" s="8" t="s">
        <v>40</v>
      </c>
      <c r="S1308" s="8" t="s">
        <v>40</v>
      </c>
      <c r="T1308" s="8" t="s">
        <v>40</v>
      </c>
      <c r="U1308" s="67">
        <v>0.32700000000000001</v>
      </c>
      <c r="V1308" s="4">
        <v>3408</v>
      </c>
      <c r="W1308" s="4">
        <v>3427</v>
      </c>
      <c r="X1308" s="67">
        <v>0.99399999999999999</v>
      </c>
      <c r="Y1308" s="67">
        <v>0.33600000000000002</v>
      </c>
      <c r="Z1308" s="4">
        <v>2573</v>
      </c>
      <c r="AA1308" s="4">
        <v>2594</v>
      </c>
      <c r="AB1308" s="67">
        <v>0.99199999999999999</v>
      </c>
      <c r="AC1308" s="4">
        <v>-0.400063</v>
      </c>
      <c r="AD1308" s="4">
        <v>0.38700000000000001</v>
      </c>
    </row>
    <row r="1309" spans="1:30" x14ac:dyDescent="0.2">
      <c r="A1309" s="8" t="s">
        <v>782</v>
      </c>
      <c r="B1309" s="8">
        <v>7</v>
      </c>
      <c r="C1309" s="8">
        <v>74202920</v>
      </c>
      <c r="D1309" s="8">
        <v>74202920</v>
      </c>
      <c r="E1309" s="8" t="s">
        <v>130</v>
      </c>
      <c r="F1309" s="8" t="s">
        <v>3108</v>
      </c>
      <c r="G1309" s="8" t="s">
        <v>3109</v>
      </c>
      <c r="H1309" s="8" t="s">
        <v>89</v>
      </c>
      <c r="I1309" s="66" t="s">
        <v>488</v>
      </c>
      <c r="J1309" s="66" t="s">
        <v>40</v>
      </c>
      <c r="K1309" s="66" t="s">
        <v>5033</v>
      </c>
      <c r="L1309" s="66" t="s">
        <v>3510</v>
      </c>
      <c r="M1309" s="66" t="s">
        <v>5162</v>
      </c>
      <c r="N1309" s="66" t="s">
        <v>3128</v>
      </c>
      <c r="O1309" s="8" t="s">
        <v>3129</v>
      </c>
      <c r="P1309" s="8" t="s">
        <v>10077</v>
      </c>
      <c r="Q1309" s="8">
        <v>1</v>
      </c>
      <c r="R1309" s="8" t="s">
        <v>40</v>
      </c>
      <c r="S1309" s="8" t="s">
        <v>40</v>
      </c>
      <c r="T1309" s="8" t="s">
        <v>40</v>
      </c>
      <c r="U1309" s="67">
        <v>0.32300000000000001</v>
      </c>
      <c r="V1309" s="4">
        <v>3424</v>
      </c>
      <c r="W1309" s="4">
        <v>3426</v>
      </c>
      <c r="X1309" s="67">
        <v>0.999</v>
      </c>
      <c r="Y1309" s="67">
        <v>0.317</v>
      </c>
      <c r="Z1309" s="4">
        <v>2592</v>
      </c>
      <c r="AA1309" s="4">
        <v>2601</v>
      </c>
      <c r="AB1309" s="67">
        <v>0.997</v>
      </c>
      <c r="AC1309" s="4">
        <v>4.4997889999999998</v>
      </c>
      <c r="AD1309" s="4">
        <v>24.3</v>
      </c>
    </row>
    <row r="1310" spans="1:30" x14ac:dyDescent="0.2">
      <c r="A1310" s="8" t="s">
        <v>782</v>
      </c>
      <c r="B1310" s="8">
        <v>7</v>
      </c>
      <c r="C1310" s="8">
        <v>74202948</v>
      </c>
      <c r="D1310" s="8">
        <v>74202948</v>
      </c>
      <c r="E1310" s="8" t="s">
        <v>123</v>
      </c>
      <c r="F1310" s="8" t="s">
        <v>3108</v>
      </c>
      <c r="G1310" s="8" t="s">
        <v>3109</v>
      </c>
      <c r="H1310" s="8" t="s">
        <v>89</v>
      </c>
      <c r="I1310" s="66" t="s">
        <v>488</v>
      </c>
      <c r="J1310" s="66" t="s">
        <v>40</v>
      </c>
      <c r="K1310" s="66" t="s">
        <v>5375</v>
      </c>
      <c r="L1310" s="66" t="s">
        <v>4167</v>
      </c>
      <c r="M1310" s="66" t="s">
        <v>5753</v>
      </c>
      <c r="N1310" s="66" t="s">
        <v>3162</v>
      </c>
      <c r="O1310" s="8" t="s">
        <v>3163</v>
      </c>
      <c r="P1310" s="8" t="s">
        <v>10078</v>
      </c>
      <c r="Q1310" s="8">
        <v>1</v>
      </c>
      <c r="R1310" s="8" t="s">
        <v>40</v>
      </c>
      <c r="S1310" s="8" t="s">
        <v>40</v>
      </c>
      <c r="T1310" s="8" t="s">
        <v>40</v>
      </c>
      <c r="U1310" s="67">
        <v>0.19900000000000001</v>
      </c>
      <c r="V1310" s="4">
        <v>1</v>
      </c>
      <c r="W1310" s="4">
        <v>3426</v>
      </c>
      <c r="X1310" s="67">
        <v>0</v>
      </c>
      <c r="Y1310" s="67">
        <v>0</v>
      </c>
      <c r="Z1310" s="4">
        <v>0</v>
      </c>
      <c r="AA1310" s="4">
        <v>2601</v>
      </c>
      <c r="AB1310" s="67">
        <v>0</v>
      </c>
      <c r="AC1310" s="4">
        <v>2.8762799999999999</v>
      </c>
      <c r="AD1310" s="4">
        <v>21.7</v>
      </c>
    </row>
    <row r="1311" spans="1:30" x14ac:dyDescent="0.2">
      <c r="A1311" s="8" t="s">
        <v>782</v>
      </c>
      <c r="B1311" s="8">
        <v>7</v>
      </c>
      <c r="C1311" s="8">
        <v>74202968</v>
      </c>
      <c r="D1311" s="8">
        <v>74202968</v>
      </c>
      <c r="E1311" s="8" t="s">
        <v>127</v>
      </c>
      <c r="F1311" s="8" t="s">
        <v>3108</v>
      </c>
      <c r="G1311" s="8" t="s">
        <v>3109</v>
      </c>
      <c r="H1311" s="8" t="s">
        <v>89</v>
      </c>
      <c r="I1311" s="66" t="s">
        <v>488</v>
      </c>
      <c r="J1311" s="66" t="s">
        <v>40</v>
      </c>
      <c r="K1311" s="66" t="s">
        <v>3490</v>
      </c>
      <c r="L1311" s="66" t="s">
        <v>9132</v>
      </c>
      <c r="M1311" s="66" t="s">
        <v>4176</v>
      </c>
      <c r="N1311" s="66" t="s">
        <v>3999</v>
      </c>
      <c r="O1311" s="8" t="s">
        <v>4344</v>
      </c>
      <c r="P1311" s="8" t="s">
        <v>40</v>
      </c>
      <c r="Q1311" s="8">
        <v>1</v>
      </c>
      <c r="R1311" s="8" t="s">
        <v>40</v>
      </c>
      <c r="S1311" s="8" t="s">
        <v>40</v>
      </c>
      <c r="T1311" s="8" t="s">
        <v>40</v>
      </c>
      <c r="U1311" s="67">
        <v>0.13300000000000001</v>
      </c>
      <c r="V1311" s="4">
        <v>5</v>
      </c>
      <c r="W1311" s="4">
        <v>3426</v>
      </c>
      <c r="X1311" s="67">
        <v>1E-3</v>
      </c>
      <c r="Y1311" s="67">
        <v>0.13</v>
      </c>
      <c r="Z1311" s="4">
        <v>2</v>
      </c>
      <c r="AA1311" s="4">
        <v>2601</v>
      </c>
      <c r="AB1311" s="67">
        <v>1E-3</v>
      </c>
      <c r="AC1311" s="4">
        <v>6.0955450000000004</v>
      </c>
      <c r="AD1311" s="4">
        <v>28.2</v>
      </c>
    </row>
    <row r="1312" spans="1:30" x14ac:dyDescent="0.2">
      <c r="A1312" s="8" t="s">
        <v>782</v>
      </c>
      <c r="B1312" s="8">
        <v>7</v>
      </c>
      <c r="C1312" s="8">
        <v>74203048</v>
      </c>
      <c r="D1312" s="8">
        <v>74203048</v>
      </c>
      <c r="E1312" s="8" t="s">
        <v>130</v>
      </c>
      <c r="F1312" s="8" t="s">
        <v>81</v>
      </c>
      <c r="G1312" s="8" t="s">
        <v>3469</v>
      </c>
      <c r="H1312" s="8" t="s">
        <v>89</v>
      </c>
      <c r="I1312" s="66" t="s">
        <v>488</v>
      </c>
      <c r="J1312" s="66" t="s">
        <v>40</v>
      </c>
      <c r="K1312" s="66" t="s">
        <v>3481</v>
      </c>
      <c r="L1312" s="66" t="s">
        <v>4870</v>
      </c>
      <c r="M1312" s="66" t="s">
        <v>4551</v>
      </c>
      <c r="N1312" s="66" t="s">
        <v>933</v>
      </c>
      <c r="O1312" s="8" t="s">
        <v>934</v>
      </c>
      <c r="P1312" s="8" t="s">
        <v>10079</v>
      </c>
      <c r="Q1312" s="8">
        <v>1</v>
      </c>
      <c r="R1312" s="8">
        <v>7.0003662249999996</v>
      </c>
      <c r="S1312" s="8">
        <v>4.1120189920000003</v>
      </c>
      <c r="T1312" s="8">
        <v>11.11238522</v>
      </c>
      <c r="U1312" s="67">
        <v>0.3</v>
      </c>
      <c r="V1312" s="4">
        <v>2</v>
      </c>
      <c r="W1312" s="4">
        <v>2439</v>
      </c>
      <c r="X1312" s="67">
        <v>1E-3</v>
      </c>
      <c r="Y1312" s="67">
        <v>0</v>
      </c>
      <c r="Z1312" s="4">
        <v>0</v>
      </c>
      <c r="AA1312" s="4">
        <v>993</v>
      </c>
      <c r="AB1312" s="67">
        <v>0</v>
      </c>
      <c r="AC1312" s="4">
        <v>8.9269189999999998</v>
      </c>
      <c r="AD1312" s="4">
        <v>35</v>
      </c>
    </row>
    <row r="1313" spans="1:30" x14ac:dyDescent="0.2">
      <c r="A1313" s="8" t="s">
        <v>782</v>
      </c>
      <c r="B1313" s="8">
        <v>7</v>
      </c>
      <c r="C1313" s="8">
        <v>74203426</v>
      </c>
      <c r="D1313" s="8">
        <v>74203426</v>
      </c>
      <c r="E1313" s="8" t="s">
        <v>130</v>
      </c>
      <c r="F1313" s="8" t="s">
        <v>3101</v>
      </c>
      <c r="G1313" s="8" t="s">
        <v>3102</v>
      </c>
      <c r="H1313" s="8" t="s">
        <v>89</v>
      </c>
      <c r="I1313" s="66" t="s">
        <v>396</v>
      </c>
      <c r="J1313" s="66" t="s">
        <v>40</v>
      </c>
      <c r="K1313" s="66" t="s">
        <v>5314</v>
      </c>
      <c r="L1313" s="66" t="s">
        <v>9125</v>
      </c>
      <c r="M1313" s="66" t="s">
        <v>4239</v>
      </c>
      <c r="N1313" s="66" t="s">
        <v>3118</v>
      </c>
      <c r="O1313" s="8" t="s">
        <v>4170</v>
      </c>
      <c r="P1313" s="8" t="s">
        <v>40</v>
      </c>
      <c r="Q1313" s="8">
        <v>1</v>
      </c>
      <c r="R1313" s="8" t="s">
        <v>40</v>
      </c>
      <c r="S1313" s="8" t="s">
        <v>40</v>
      </c>
      <c r="T1313" s="8" t="s">
        <v>40</v>
      </c>
      <c r="U1313" s="67">
        <v>0.16500000000000001</v>
      </c>
      <c r="V1313" s="4">
        <v>8</v>
      </c>
      <c r="W1313" s="4">
        <v>3329</v>
      </c>
      <c r="X1313" s="67">
        <v>2E-3</v>
      </c>
      <c r="Y1313" s="67">
        <v>0.183</v>
      </c>
      <c r="Z1313" s="4">
        <v>8</v>
      </c>
      <c r="AA1313" s="4">
        <v>2543</v>
      </c>
      <c r="AB1313" s="67">
        <v>3.0000000000000001E-3</v>
      </c>
      <c r="AC1313" s="4">
        <v>0.49963400000000002</v>
      </c>
      <c r="AD1313" s="4">
        <v>7.4279999999999999</v>
      </c>
    </row>
    <row r="1314" spans="1:30" x14ac:dyDescent="0.2">
      <c r="A1314" s="8" t="s">
        <v>782</v>
      </c>
      <c r="B1314" s="8">
        <v>7</v>
      </c>
      <c r="C1314" s="8">
        <v>74203490</v>
      </c>
      <c r="D1314" s="8">
        <v>74203490</v>
      </c>
      <c r="E1314" s="8" t="s">
        <v>130</v>
      </c>
      <c r="F1314" s="8" t="s">
        <v>3108</v>
      </c>
      <c r="G1314" s="8" t="s">
        <v>3109</v>
      </c>
      <c r="H1314" s="8" t="s">
        <v>89</v>
      </c>
      <c r="I1314" s="66" t="s">
        <v>396</v>
      </c>
      <c r="J1314" s="66" t="s">
        <v>40</v>
      </c>
      <c r="K1314" s="66" t="s">
        <v>9776</v>
      </c>
      <c r="L1314" s="66" t="s">
        <v>3498</v>
      </c>
      <c r="M1314" s="66" t="s">
        <v>4911</v>
      </c>
      <c r="N1314" s="66" t="s">
        <v>4794</v>
      </c>
      <c r="O1314" s="8" t="s">
        <v>10080</v>
      </c>
      <c r="P1314" s="8" t="s">
        <v>40</v>
      </c>
      <c r="Q1314" s="8">
        <v>1</v>
      </c>
      <c r="R1314" s="8" t="s">
        <v>40</v>
      </c>
      <c r="S1314" s="8" t="s">
        <v>40</v>
      </c>
      <c r="T1314" s="8" t="s">
        <v>40</v>
      </c>
      <c r="U1314" s="67">
        <v>0.151</v>
      </c>
      <c r="V1314" s="4">
        <v>6</v>
      </c>
      <c r="W1314" s="4">
        <v>3423</v>
      </c>
      <c r="X1314" s="67">
        <v>2E-3</v>
      </c>
      <c r="Y1314" s="67">
        <v>0.115</v>
      </c>
      <c r="Z1314" s="4">
        <v>3</v>
      </c>
      <c r="AA1314" s="4">
        <v>2596</v>
      </c>
      <c r="AB1314" s="67">
        <v>1E-3</v>
      </c>
      <c r="AC1314" s="4">
        <v>8.9954000000000006E-2</v>
      </c>
      <c r="AD1314" s="4">
        <v>3.5009999999999999</v>
      </c>
    </row>
    <row r="1315" spans="1:30" x14ac:dyDescent="0.2">
      <c r="A1315" s="8" t="s">
        <v>782</v>
      </c>
      <c r="B1315" s="8">
        <v>7</v>
      </c>
      <c r="C1315" s="8">
        <v>74203498</v>
      </c>
      <c r="D1315" s="8">
        <v>74203498</v>
      </c>
      <c r="E1315" s="8" t="s">
        <v>127</v>
      </c>
      <c r="F1315" s="8" t="s">
        <v>3101</v>
      </c>
      <c r="G1315" s="8" t="s">
        <v>3102</v>
      </c>
      <c r="H1315" s="8" t="s">
        <v>89</v>
      </c>
      <c r="I1315" s="66" t="s">
        <v>396</v>
      </c>
      <c r="J1315" s="66" t="s">
        <v>40</v>
      </c>
      <c r="K1315" s="66" t="s">
        <v>9544</v>
      </c>
      <c r="L1315" s="66" t="s">
        <v>5084</v>
      </c>
      <c r="M1315" s="66" t="s">
        <v>4228</v>
      </c>
      <c r="N1315" s="66" t="s">
        <v>121</v>
      </c>
      <c r="O1315" s="8" t="s">
        <v>3281</v>
      </c>
      <c r="P1315" s="8" t="s">
        <v>40</v>
      </c>
      <c r="Q1315" s="8">
        <v>1</v>
      </c>
      <c r="R1315" s="8" t="s">
        <v>40</v>
      </c>
      <c r="S1315" s="8" t="s">
        <v>40</v>
      </c>
      <c r="T1315" s="8" t="s">
        <v>40</v>
      </c>
      <c r="U1315" s="67">
        <v>0.13200000000000001</v>
      </c>
      <c r="V1315" s="4">
        <v>1</v>
      </c>
      <c r="W1315" s="4">
        <v>3423</v>
      </c>
      <c r="X1315" s="67">
        <v>0</v>
      </c>
      <c r="Y1315" s="67">
        <v>0</v>
      </c>
      <c r="Z1315" s="4">
        <v>0</v>
      </c>
      <c r="AA1315" s="4">
        <v>2596</v>
      </c>
      <c r="AB1315" s="67">
        <v>0</v>
      </c>
      <c r="AC1315" s="4">
        <v>1.260859</v>
      </c>
      <c r="AD1315" s="4">
        <v>12.07</v>
      </c>
    </row>
    <row r="1316" spans="1:30" x14ac:dyDescent="0.2">
      <c r="A1316" s="8" t="s">
        <v>782</v>
      </c>
      <c r="B1316" s="8">
        <v>7</v>
      </c>
      <c r="C1316" s="8">
        <v>74211003</v>
      </c>
      <c r="D1316" s="8">
        <v>74211003</v>
      </c>
      <c r="E1316" s="8" t="s">
        <v>127</v>
      </c>
      <c r="F1316" s="8" t="s">
        <v>82</v>
      </c>
      <c r="G1316" s="8" t="s">
        <v>3469</v>
      </c>
      <c r="H1316" s="8" t="s">
        <v>96</v>
      </c>
      <c r="I1316" s="66" t="s">
        <v>275</v>
      </c>
      <c r="J1316" s="66" t="s">
        <v>40</v>
      </c>
      <c r="K1316" s="66" t="s">
        <v>553</v>
      </c>
      <c r="L1316" s="66" t="s">
        <v>554</v>
      </c>
      <c r="M1316" s="66" t="s">
        <v>555</v>
      </c>
      <c r="N1316" s="66" t="s">
        <v>276</v>
      </c>
      <c r="O1316" s="8" t="s">
        <v>277</v>
      </c>
      <c r="P1316" s="8" t="s">
        <v>40</v>
      </c>
      <c r="Q1316" s="8">
        <v>-1</v>
      </c>
      <c r="R1316" s="8" t="s">
        <v>40</v>
      </c>
      <c r="S1316" s="8" t="s">
        <v>40</v>
      </c>
      <c r="T1316" s="8" t="s">
        <v>40</v>
      </c>
      <c r="U1316" s="67">
        <v>0.33600000000000002</v>
      </c>
      <c r="V1316" s="4">
        <v>3430</v>
      </c>
      <c r="W1316" s="4">
        <v>3435</v>
      </c>
      <c r="X1316" s="67">
        <v>0.999</v>
      </c>
      <c r="Y1316" s="67">
        <v>0.33700000000000002</v>
      </c>
      <c r="Z1316" s="4">
        <v>2601</v>
      </c>
      <c r="AA1316" s="4">
        <v>2608</v>
      </c>
      <c r="AB1316" s="67">
        <v>0.997</v>
      </c>
      <c r="AC1316" s="4">
        <v>1.653939</v>
      </c>
      <c r="AD1316" s="4">
        <v>14.15</v>
      </c>
    </row>
    <row r="1317" spans="1:30" x14ac:dyDescent="0.2">
      <c r="A1317" s="8" t="s">
        <v>782</v>
      </c>
      <c r="B1317" s="8">
        <v>7</v>
      </c>
      <c r="C1317" s="8">
        <v>74211006</v>
      </c>
      <c r="D1317" s="8">
        <v>74211006</v>
      </c>
      <c r="E1317" s="8" t="s">
        <v>123</v>
      </c>
      <c r="F1317" s="8" t="s">
        <v>3108</v>
      </c>
      <c r="G1317" s="8" t="s">
        <v>3109</v>
      </c>
      <c r="H1317" s="8" t="s">
        <v>96</v>
      </c>
      <c r="I1317" s="66" t="s">
        <v>275</v>
      </c>
      <c r="J1317" s="66" t="s">
        <v>40</v>
      </c>
      <c r="K1317" s="66" t="s">
        <v>10081</v>
      </c>
      <c r="L1317" s="66" t="s">
        <v>10082</v>
      </c>
      <c r="M1317" s="66" t="s">
        <v>5425</v>
      </c>
      <c r="N1317" s="66" t="s">
        <v>3914</v>
      </c>
      <c r="O1317" s="8" t="s">
        <v>10083</v>
      </c>
      <c r="P1317" s="8" t="s">
        <v>40</v>
      </c>
      <c r="Q1317" s="8">
        <v>-1</v>
      </c>
      <c r="R1317" s="8" t="s">
        <v>40</v>
      </c>
      <c r="S1317" s="8" t="s">
        <v>40</v>
      </c>
      <c r="T1317" s="8" t="s">
        <v>40</v>
      </c>
      <c r="U1317" s="67">
        <v>0</v>
      </c>
      <c r="V1317" s="4">
        <v>0</v>
      </c>
      <c r="W1317" s="4">
        <v>3435</v>
      </c>
      <c r="X1317" s="67">
        <v>0</v>
      </c>
      <c r="Y1317" s="67">
        <v>0.109</v>
      </c>
      <c r="Z1317" s="4">
        <v>1</v>
      </c>
      <c r="AA1317" s="4">
        <v>2608</v>
      </c>
      <c r="AB1317" s="67">
        <v>0</v>
      </c>
      <c r="AC1317" s="4">
        <v>6.9390999999999994E-2</v>
      </c>
      <c r="AD1317" s="4">
        <v>3.2839999999999998</v>
      </c>
    </row>
    <row r="1318" spans="1:30" x14ac:dyDescent="0.2">
      <c r="A1318" s="8" t="s">
        <v>782</v>
      </c>
      <c r="B1318" s="8">
        <v>7</v>
      </c>
      <c r="C1318" s="8">
        <v>74211027</v>
      </c>
      <c r="D1318" s="8">
        <v>74211027</v>
      </c>
      <c r="E1318" s="8" t="s">
        <v>121</v>
      </c>
      <c r="F1318" s="8" t="s">
        <v>3108</v>
      </c>
      <c r="G1318" s="8" t="s">
        <v>3109</v>
      </c>
      <c r="H1318" s="8" t="s">
        <v>96</v>
      </c>
      <c r="I1318" s="66" t="s">
        <v>275</v>
      </c>
      <c r="J1318" s="66" t="s">
        <v>40</v>
      </c>
      <c r="K1318" s="66" t="s">
        <v>7658</v>
      </c>
      <c r="L1318" s="66" t="s">
        <v>9974</v>
      </c>
      <c r="M1318" s="66" t="s">
        <v>9377</v>
      </c>
      <c r="N1318" s="66" t="s">
        <v>3386</v>
      </c>
      <c r="O1318" s="8" t="s">
        <v>3387</v>
      </c>
      <c r="P1318" s="8" t="s">
        <v>40</v>
      </c>
      <c r="Q1318" s="8">
        <v>-1</v>
      </c>
      <c r="R1318" s="8" t="s">
        <v>40</v>
      </c>
      <c r="S1318" s="8" t="s">
        <v>40</v>
      </c>
      <c r="T1318" s="8" t="s">
        <v>40</v>
      </c>
      <c r="U1318" s="67">
        <v>0</v>
      </c>
      <c r="V1318" s="4">
        <v>0</v>
      </c>
      <c r="W1318" s="4">
        <v>3435</v>
      </c>
      <c r="X1318" s="67">
        <v>0</v>
      </c>
      <c r="Y1318" s="67">
        <v>0.17499999999999999</v>
      </c>
      <c r="Z1318" s="4">
        <v>2</v>
      </c>
      <c r="AA1318" s="4">
        <v>2608</v>
      </c>
      <c r="AB1318" s="67">
        <v>1E-3</v>
      </c>
      <c r="AC1318" s="4">
        <v>4.3613119999999999</v>
      </c>
      <c r="AD1318" s="4">
        <v>24.1</v>
      </c>
    </row>
    <row r="1319" spans="1:30" x14ac:dyDescent="0.2">
      <c r="A1319" s="8" t="s">
        <v>782</v>
      </c>
      <c r="B1319" s="8">
        <v>7</v>
      </c>
      <c r="C1319" s="8">
        <v>74211054</v>
      </c>
      <c r="D1319" s="8">
        <v>74211054</v>
      </c>
      <c r="E1319" s="8" t="s">
        <v>127</v>
      </c>
      <c r="F1319" s="8" t="s">
        <v>3108</v>
      </c>
      <c r="G1319" s="8" t="s">
        <v>3109</v>
      </c>
      <c r="H1319" s="8" t="s">
        <v>96</v>
      </c>
      <c r="I1319" s="66" t="s">
        <v>275</v>
      </c>
      <c r="J1319" s="66" t="s">
        <v>40</v>
      </c>
      <c r="K1319" s="66" t="s">
        <v>7682</v>
      </c>
      <c r="L1319" s="66" t="s">
        <v>10084</v>
      </c>
      <c r="M1319" s="66" t="s">
        <v>4173</v>
      </c>
      <c r="N1319" s="66" t="s">
        <v>3473</v>
      </c>
      <c r="O1319" s="8" t="s">
        <v>3474</v>
      </c>
      <c r="P1319" s="8" t="s">
        <v>40</v>
      </c>
      <c r="Q1319" s="8">
        <v>-1</v>
      </c>
      <c r="R1319" s="8" t="s">
        <v>40</v>
      </c>
      <c r="S1319" s="8" t="s">
        <v>40</v>
      </c>
      <c r="T1319" s="8" t="s">
        <v>40</v>
      </c>
      <c r="U1319" s="67">
        <v>0.16</v>
      </c>
      <c r="V1319" s="4">
        <v>1</v>
      </c>
      <c r="W1319" s="4">
        <v>3435</v>
      </c>
      <c r="X1319" s="67">
        <v>0</v>
      </c>
      <c r="Y1319" s="67">
        <v>0</v>
      </c>
      <c r="Z1319" s="4">
        <v>0</v>
      </c>
      <c r="AA1319" s="4">
        <v>2608</v>
      </c>
      <c r="AB1319" s="67">
        <v>0</v>
      </c>
      <c r="AC1319" s="4">
        <v>-0.24929299999999999</v>
      </c>
      <c r="AD1319" s="4">
        <v>0.86099999999999999</v>
      </c>
    </row>
    <row r="1320" spans="1:30" x14ac:dyDescent="0.2">
      <c r="A1320" s="8" t="s">
        <v>782</v>
      </c>
      <c r="B1320" s="8">
        <v>7</v>
      </c>
      <c r="C1320" s="8">
        <v>74211072</v>
      </c>
      <c r="D1320" s="8">
        <v>74211072</v>
      </c>
      <c r="E1320" s="8" t="s">
        <v>121</v>
      </c>
      <c r="F1320" s="8" t="s">
        <v>3101</v>
      </c>
      <c r="G1320" s="8" t="s">
        <v>3102</v>
      </c>
      <c r="H1320" s="8" t="s">
        <v>96</v>
      </c>
      <c r="I1320" s="66" t="s">
        <v>275</v>
      </c>
      <c r="J1320" s="66" t="s">
        <v>40</v>
      </c>
      <c r="K1320" s="66" t="s">
        <v>6102</v>
      </c>
      <c r="L1320" s="66" t="s">
        <v>10085</v>
      </c>
      <c r="M1320" s="66" t="s">
        <v>5104</v>
      </c>
      <c r="N1320" s="66" t="s">
        <v>3126</v>
      </c>
      <c r="O1320" s="8" t="s">
        <v>3160</v>
      </c>
      <c r="P1320" s="8" t="s">
        <v>40</v>
      </c>
      <c r="Q1320" s="8">
        <v>-1</v>
      </c>
      <c r="R1320" s="8" t="s">
        <v>40</v>
      </c>
      <c r="S1320" s="8" t="s">
        <v>40</v>
      </c>
      <c r="T1320" s="8" t="s">
        <v>40</v>
      </c>
      <c r="U1320" s="67">
        <v>0.17100000000000001</v>
      </c>
      <c r="V1320" s="4">
        <v>12</v>
      </c>
      <c r="W1320" s="4">
        <v>3435</v>
      </c>
      <c r="X1320" s="67">
        <v>3.0000000000000001E-3</v>
      </c>
      <c r="Y1320" s="67">
        <v>0.17100000000000001</v>
      </c>
      <c r="Z1320" s="4">
        <v>12</v>
      </c>
      <c r="AA1320" s="4">
        <v>2608</v>
      </c>
      <c r="AB1320" s="67">
        <v>5.0000000000000001E-3</v>
      </c>
      <c r="AC1320" s="4">
        <v>0.33999099999999999</v>
      </c>
      <c r="AD1320" s="4">
        <v>6.0739999999999998</v>
      </c>
    </row>
    <row r="1321" spans="1:30" x14ac:dyDescent="0.2">
      <c r="A1321" s="8" t="s">
        <v>782</v>
      </c>
      <c r="B1321" s="8">
        <v>7</v>
      </c>
      <c r="C1321" s="8">
        <v>74211072</v>
      </c>
      <c r="D1321" s="8">
        <v>74211072</v>
      </c>
      <c r="E1321" s="8" t="s">
        <v>123</v>
      </c>
      <c r="F1321" s="8" t="s">
        <v>3108</v>
      </c>
      <c r="G1321" s="8" t="s">
        <v>3109</v>
      </c>
      <c r="H1321" s="8" t="s">
        <v>96</v>
      </c>
      <c r="I1321" s="66" t="s">
        <v>275</v>
      </c>
      <c r="J1321" s="66" t="s">
        <v>40</v>
      </c>
      <c r="K1321" s="66" t="s">
        <v>6102</v>
      </c>
      <c r="L1321" s="66" t="s">
        <v>10085</v>
      </c>
      <c r="M1321" s="66" t="s">
        <v>5104</v>
      </c>
      <c r="N1321" s="66" t="s">
        <v>3271</v>
      </c>
      <c r="O1321" s="8" t="s">
        <v>3272</v>
      </c>
      <c r="P1321" s="8" t="s">
        <v>40</v>
      </c>
      <c r="Q1321" s="8">
        <v>-1</v>
      </c>
      <c r="R1321" s="8" t="s">
        <v>40</v>
      </c>
      <c r="S1321" s="8" t="s">
        <v>40</v>
      </c>
      <c r="T1321" s="8" t="s">
        <v>40</v>
      </c>
      <c r="U1321" s="67">
        <v>9.1999999999999998E-2</v>
      </c>
      <c r="V1321" s="4">
        <v>1</v>
      </c>
      <c r="W1321" s="4">
        <v>3435</v>
      </c>
      <c r="X1321" s="67">
        <v>0</v>
      </c>
      <c r="Y1321" s="67">
        <v>3.0000000000000001E-3</v>
      </c>
      <c r="Z1321" s="4">
        <v>0</v>
      </c>
      <c r="AA1321" s="4">
        <v>2608</v>
      </c>
      <c r="AB1321" s="67">
        <v>0</v>
      </c>
      <c r="AC1321" s="4">
        <v>3.3018589999999999</v>
      </c>
      <c r="AD1321" s="4">
        <v>22.9</v>
      </c>
    </row>
    <row r="1322" spans="1:30" x14ac:dyDescent="0.2">
      <c r="A1322" s="8" t="s">
        <v>782</v>
      </c>
      <c r="B1322" s="8">
        <v>7</v>
      </c>
      <c r="C1322" s="8">
        <v>74211079</v>
      </c>
      <c r="D1322" s="8">
        <v>74211079</v>
      </c>
      <c r="E1322" s="8" t="s">
        <v>130</v>
      </c>
      <c r="F1322" s="8" t="s">
        <v>3101</v>
      </c>
      <c r="G1322" s="8" t="s">
        <v>3102</v>
      </c>
      <c r="H1322" s="8" t="s">
        <v>96</v>
      </c>
      <c r="I1322" s="66" t="s">
        <v>275</v>
      </c>
      <c r="J1322" s="66" t="s">
        <v>40</v>
      </c>
      <c r="K1322" s="66" t="s">
        <v>9821</v>
      </c>
      <c r="L1322" s="66" t="s">
        <v>7814</v>
      </c>
      <c r="M1322" s="66" t="s">
        <v>10086</v>
      </c>
      <c r="N1322" s="66" t="s">
        <v>3136</v>
      </c>
      <c r="O1322" s="8" t="s">
        <v>3415</v>
      </c>
      <c r="P1322" s="8" t="s">
        <v>40</v>
      </c>
      <c r="Q1322" s="8">
        <v>-1</v>
      </c>
      <c r="R1322" s="8" t="s">
        <v>40</v>
      </c>
      <c r="S1322" s="8" t="s">
        <v>40</v>
      </c>
      <c r="T1322" s="8" t="s">
        <v>40</v>
      </c>
      <c r="U1322" s="67">
        <v>0.16</v>
      </c>
      <c r="V1322" s="4">
        <v>1</v>
      </c>
      <c r="W1322" s="4">
        <v>3435</v>
      </c>
      <c r="X1322" s="67">
        <v>0</v>
      </c>
      <c r="Y1322" s="67">
        <v>0</v>
      </c>
      <c r="Z1322" s="4">
        <v>0</v>
      </c>
      <c r="AA1322" s="4">
        <v>2608</v>
      </c>
      <c r="AB1322" s="67">
        <v>0</v>
      </c>
      <c r="AC1322" s="4">
        <v>-0.92732199999999998</v>
      </c>
      <c r="AD1322" s="4">
        <v>2.3E-2</v>
      </c>
    </row>
    <row r="1323" spans="1:30" x14ac:dyDescent="0.2">
      <c r="A1323" s="8" t="s">
        <v>782</v>
      </c>
      <c r="B1323" s="8">
        <v>7</v>
      </c>
      <c r="C1323" s="8">
        <v>74211097</v>
      </c>
      <c r="D1323" s="8">
        <v>74211097</v>
      </c>
      <c r="E1323" s="8" t="s">
        <v>121</v>
      </c>
      <c r="F1323" s="8" t="s">
        <v>3101</v>
      </c>
      <c r="G1323" s="8" t="s">
        <v>3102</v>
      </c>
      <c r="H1323" s="8" t="s">
        <v>96</v>
      </c>
      <c r="I1323" s="66" t="s">
        <v>275</v>
      </c>
      <c r="J1323" s="66" t="s">
        <v>40</v>
      </c>
      <c r="K1323" s="66" t="s">
        <v>8905</v>
      </c>
      <c r="L1323" s="66" t="s">
        <v>7823</v>
      </c>
      <c r="M1323" s="66" t="s">
        <v>3515</v>
      </c>
      <c r="N1323" s="66" t="s">
        <v>123</v>
      </c>
      <c r="O1323" s="8" t="s">
        <v>3345</v>
      </c>
      <c r="P1323" s="8" t="s">
        <v>40</v>
      </c>
      <c r="Q1323" s="8">
        <v>-1</v>
      </c>
      <c r="R1323" s="8" t="s">
        <v>40</v>
      </c>
      <c r="S1323" s="8" t="s">
        <v>40</v>
      </c>
      <c r="T1323" s="8" t="s">
        <v>40</v>
      </c>
      <c r="U1323" s="67">
        <v>0.14699999999999999</v>
      </c>
      <c r="V1323" s="4">
        <v>1</v>
      </c>
      <c r="W1323" s="4">
        <v>3435</v>
      </c>
      <c r="X1323" s="67">
        <v>0</v>
      </c>
      <c r="Y1323" s="67">
        <v>0.19400000000000001</v>
      </c>
      <c r="Z1323" s="4">
        <v>4</v>
      </c>
      <c r="AA1323" s="4">
        <v>2608</v>
      </c>
      <c r="AB1323" s="67">
        <v>2E-3</v>
      </c>
      <c r="AC1323" s="4">
        <v>0.52095499999999995</v>
      </c>
      <c r="AD1323" s="4">
        <v>7.5890000000000004</v>
      </c>
    </row>
    <row r="1324" spans="1:30" x14ac:dyDescent="0.2">
      <c r="A1324" s="8" t="s">
        <v>782</v>
      </c>
      <c r="B1324" s="8">
        <v>7</v>
      </c>
      <c r="C1324" s="8">
        <v>74211117</v>
      </c>
      <c r="D1324" s="8">
        <v>74211117</v>
      </c>
      <c r="E1324" s="8" t="s">
        <v>127</v>
      </c>
      <c r="F1324" s="8" t="s">
        <v>3108</v>
      </c>
      <c r="G1324" s="8" t="s">
        <v>3109</v>
      </c>
      <c r="H1324" s="8" t="s">
        <v>96</v>
      </c>
      <c r="I1324" s="66" t="s">
        <v>275</v>
      </c>
      <c r="J1324" s="66" t="s">
        <v>40</v>
      </c>
      <c r="K1324" s="66" t="s">
        <v>8888</v>
      </c>
      <c r="L1324" s="66" t="s">
        <v>10087</v>
      </c>
      <c r="M1324" s="66" t="s">
        <v>5026</v>
      </c>
      <c r="N1324" s="66" t="s">
        <v>3508</v>
      </c>
      <c r="O1324" s="8" t="s">
        <v>3509</v>
      </c>
      <c r="P1324" s="8" t="s">
        <v>40</v>
      </c>
      <c r="Q1324" s="8">
        <v>-1</v>
      </c>
      <c r="R1324" s="8" t="s">
        <v>40</v>
      </c>
      <c r="S1324" s="8" t="s">
        <v>40</v>
      </c>
      <c r="T1324" s="8" t="s">
        <v>40</v>
      </c>
      <c r="U1324" s="67">
        <v>0.11799999999999999</v>
      </c>
      <c r="V1324" s="4">
        <v>1</v>
      </c>
      <c r="W1324" s="4">
        <v>3430</v>
      </c>
      <c r="X1324" s="67">
        <v>0</v>
      </c>
      <c r="Y1324" s="67">
        <v>0</v>
      </c>
      <c r="Z1324" s="4">
        <v>0</v>
      </c>
      <c r="AA1324" s="4">
        <v>2603</v>
      </c>
      <c r="AB1324" s="67">
        <v>0</v>
      </c>
      <c r="AC1324" s="4">
        <v>5.3176899999999998</v>
      </c>
      <c r="AD1324" s="4">
        <v>25.8</v>
      </c>
    </row>
    <row r="1325" spans="1:30" x14ac:dyDescent="0.2">
      <c r="A1325" s="8" t="s">
        <v>782</v>
      </c>
      <c r="B1325" s="8">
        <v>7</v>
      </c>
      <c r="C1325" s="8">
        <v>74211128</v>
      </c>
      <c r="D1325" s="8">
        <v>74211128</v>
      </c>
      <c r="E1325" s="8" t="s">
        <v>123</v>
      </c>
      <c r="F1325" s="8" t="s">
        <v>3108</v>
      </c>
      <c r="G1325" s="8" t="s">
        <v>3109</v>
      </c>
      <c r="H1325" s="8" t="s">
        <v>96</v>
      </c>
      <c r="I1325" s="66" t="s">
        <v>275</v>
      </c>
      <c r="J1325" s="66" t="s">
        <v>40</v>
      </c>
      <c r="K1325" s="66" t="s">
        <v>9824</v>
      </c>
      <c r="L1325" s="66" t="s">
        <v>7841</v>
      </c>
      <c r="M1325" s="66" t="s">
        <v>5458</v>
      </c>
      <c r="N1325" s="66" t="s">
        <v>5282</v>
      </c>
      <c r="O1325" s="8" t="s">
        <v>7563</v>
      </c>
      <c r="P1325" s="8" t="s">
        <v>40</v>
      </c>
      <c r="Q1325" s="8">
        <v>-1</v>
      </c>
      <c r="R1325" s="8" t="s">
        <v>40</v>
      </c>
      <c r="S1325" s="8" t="s">
        <v>40</v>
      </c>
      <c r="T1325" s="8" t="s">
        <v>40</v>
      </c>
      <c r="U1325" s="67">
        <v>0</v>
      </c>
      <c r="V1325" s="4">
        <v>0</v>
      </c>
      <c r="W1325" s="4">
        <v>3430</v>
      </c>
      <c r="X1325" s="67">
        <v>0</v>
      </c>
      <c r="Y1325" s="67">
        <v>0.193</v>
      </c>
      <c r="Z1325" s="4">
        <v>1</v>
      </c>
      <c r="AA1325" s="4">
        <v>2603</v>
      </c>
      <c r="AB1325" s="67">
        <v>0</v>
      </c>
      <c r="AC1325" s="4">
        <v>2.5439829999999999</v>
      </c>
      <c r="AD1325" s="4">
        <v>19.75</v>
      </c>
    </row>
    <row r="1326" spans="1:30" x14ac:dyDescent="0.2">
      <c r="A1326" s="8" t="s">
        <v>782</v>
      </c>
      <c r="B1326" s="8">
        <v>7</v>
      </c>
      <c r="C1326" s="8">
        <v>74211135</v>
      </c>
      <c r="D1326" s="8">
        <v>74211135</v>
      </c>
      <c r="E1326" s="8" t="s">
        <v>121</v>
      </c>
      <c r="F1326" s="8" t="s">
        <v>3108</v>
      </c>
      <c r="G1326" s="8" t="s">
        <v>3109</v>
      </c>
      <c r="H1326" s="8" t="s">
        <v>96</v>
      </c>
      <c r="I1326" s="66" t="s">
        <v>275</v>
      </c>
      <c r="J1326" s="66" t="s">
        <v>40</v>
      </c>
      <c r="K1326" s="66" t="s">
        <v>10088</v>
      </c>
      <c r="L1326" s="66" t="s">
        <v>10003</v>
      </c>
      <c r="M1326" s="66" t="s">
        <v>3501</v>
      </c>
      <c r="N1326" s="66" t="s">
        <v>4794</v>
      </c>
      <c r="O1326" s="8" t="s">
        <v>4850</v>
      </c>
      <c r="P1326" s="8" t="s">
        <v>40</v>
      </c>
      <c r="Q1326" s="8">
        <v>-1</v>
      </c>
      <c r="R1326" s="8" t="s">
        <v>40</v>
      </c>
      <c r="S1326" s="8" t="s">
        <v>40</v>
      </c>
      <c r="T1326" s="8" t="s">
        <v>40</v>
      </c>
      <c r="U1326" s="67">
        <v>0.17699999999999999</v>
      </c>
      <c r="V1326" s="4">
        <v>1</v>
      </c>
      <c r="W1326" s="4">
        <v>3430</v>
      </c>
      <c r="X1326" s="67">
        <v>0</v>
      </c>
      <c r="Y1326" s="67">
        <v>0.20100000000000001</v>
      </c>
      <c r="Z1326" s="4">
        <v>2</v>
      </c>
      <c r="AA1326" s="4">
        <v>2603</v>
      </c>
      <c r="AB1326" s="67">
        <v>1E-3</v>
      </c>
      <c r="AC1326" s="4">
        <v>3.5325190000000002</v>
      </c>
      <c r="AD1326" s="4">
        <v>23.1</v>
      </c>
    </row>
    <row r="1327" spans="1:30" x14ac:dyDescent="0.2">
      <c r="A1327" s="8" t="s">
        <v>782</v>
      </c>
      <c r="B1327" s="8">
        <v>7</v>
      </c>
      <c r="C1327" s="8">
        <v>74211154</v>
      </c>
      <c r="D1327" s="8">
        <v>74211154</v>
      </c>
      <c r="E1327" s="8" t="s">
        <v>130</v>
      </c>
      <c r="F1327" s="8" t="s">
        <v>3101</v>
      </c>
      <c r="G1327" s="8" t="s">
        <v>3102</v>
      </c>
      <c r="H1327" s="8" t="s">
        <v>96</v>
      </c>
      <c r="I1327" s="66" t="s">
        <v>275</v>
      </c>
      <c r="J1327" s="66" t="s">
        <v>40</v>
      </c>
      <c r="K1327" s="66" t="s">
        <v>9985</v>
      </c>
      <c r="L1327" s="66" t="s">
        <v>10089</v>
      </c>
      <c r="M1327" s="66" t="s">
        <v>8929</v>
      </c>
      <c r="N1327" s="66" t="s">
        <v>3165</v>
      </c>
      <c r="O1327" s="8" t="s">
        <v>3308</v>
      </c>
      <c r="P1327" s="8" t="s">
        <v>40</v>
      </c>
      <c r="Q1327" s="8">
        <v>-1</v>
      </c>
      <c r="R1327" s="8" t="s">
        <v>40</v>
      </c>
      <c r="S1327" s="8" t="s">
        <v>40</v>
      </c>
      <c r="T1327" s="8" t="s">
        <v>40</v>
      </c>
      <c r="U1327" s="67">
        <v>0.17199999999999999</v>
      </c>
      <c r="V1327" s="4">
        <v>28</v>
      </c>
      <c r="W1327" s="4">
        <v>3430</v>
      </c>
      <c r="X1327" s="67">
        <v>8.0000000000000002E-3</v>
      </c>
      <c r="Y1327" s="67">
        <v>0.17599999999999999</v>
      </c>
      <c r="Z1327" s="4">
        <v>28</v>
      </c>
      <c r="AA1327" s="4">
        <v>2603</v>
      </c>
      <c r="AB1327" s="67">
        <v>1.0999999999999999E-2</v>
      </c>
      <c r="AC1327" s="4">
        <v>0.788022</v>
      </c>
      <c r="AD1327" s="4">
        <v>9.39</v>
      </c>
    </row>
    <row r="1328" spans="1:30" x14ac:dyDescent="0.2">
      <c r="A1328" s="8" t="s">
        <v>782</v>
      </c>
      <c r="B1328" s="8">
        <v>7</v>
      </c>
      <c r="C1328" s="8">
        <v>74211157</v>
      </c>
      <c r="D1328" s="8">
        <v>74211157</v>
      </c>
      <c r="E1328" s="8" t="s">
        <v>123</v>
      </c>
      <c r="F1328" s="8" t="s">
        <v>81</v>
      </c>
      <c r="G1328" s="8" t="s">
        <v>3469</v>
      </c>
      <c r="H1328" s="8" t="s">
        <v>96</v>
      </c>
      <c r="I1328" s="66" t="s">
        <v>275</v>
      </c>
      <c r="J1328" s="66" t="s">
        <v>40</v>
      </c>
      <c r="K1328" s="66" t="s">
        <v>9598</v>
      </c>
      <c r="L1328" s="66" t="s">
        <v>7859</v>
      </c>
      <c r="M1328" s="66" t="s">
        <v>4842</v>
      </c>
      <c r="N1328" s="66" t="s">
        <v>166</v>
      </c>
      <c r="O1328" s="8" t="s">
        <v>4293</v>
      </c>
      <c r="P1328" s="8" t="s">
        <v>10090</v>
      </c>
      <c r="Q1328" s="8">
        <v>-1</v>
      </c>
      <c r="R1328" s="8" t="s">
        <v>40</v>
      </c>
      <c r="S1328" s="8" t="s">
        <v>40</v>
      </c>
      <c r="T1328" s="8" t="s">
        <v>40</v>
      </c>
      <c r="U1328" s="67">
        <v>0.17299999999999999</v>
      </c>
      <c r="V1328" s="4">
        <v>1</v>
      </c>
      <c r="W1328" s="4">
        <v>3430</v>
      </c>
      <c r="X1328" s="67">
        <v>0</v>
      </c>
      <c r="Y1328" s="67">
        <v>0</v>
      </c>
      <c r="Z1328" s="4">
        <v>0</v>
      </c>
      <c r="AA1328" s="4">
        <v>2603</v>
      </c>
      <c r="AB1328" s="67">
        <v>0</v>
      </c>
      <c r="AC1328" s="4">
        <v>11.706445</v>
      </c>
      <c r="AD1328" s="4">
        <v>38</v>
      </c>
    </row>
    <row r="1329" spans="1:30" x14ac:dyDescent="0.2">
      <c r="A1329" s="8" t="s">
        <v>782</v>
      </c>
      <c r="B1329" s="8">
        <v>7</v>
      </c>
      <c r="C1329" s="8">
        <v>74211166</v>
      </c>
      <c r="D1329" s="8">
        <v>74211166</v>
      </c>
      <c r="E1329" s="8" t="s">
        <v>130</v>
      </c>
      <c r="F1329" s="8" t="s">
        <v>81</v>
      </c>
      <c r="G1329" s="8" t="s">
        <v>3469</v>
      </c>
      <c r="H1329" s="8" t="s">
        <v>96</v>
      </c>
      <c r="I1329" s="66" t="s">
        <v>275</v>
      </c>
      <c r="J1329" s="66" t="s">
        <v>40</v>
      </c>
      <c r="K1329" s="66" t="s">
        <v>490</v>
      </c>
      <c r="L1329" s="66" t="s">
        <v>491</v>
      </c>
      <c r="M1329" s="66" t="s">
        <v>492</v>
      </c>
      <c r="N1329" s="66" t="s">
        <v>206</v>
      </c>
      <c r="O1329" s="8" t="s">
        <v>493</v>
      </c>
      <c r="P1329" s="8" t="s">
        <v>10091</v>
      </c>
      <c r="Q1329" s="8">
        <v>-1</v>
      </c>
      <c r="R1329" s="8" t="s">
        <v>40</v>
      </c>
      <c r="S1329" s="8" t="s">
        <v>40</v>
      </c>
      <c r="T1329" s="8" t="s">
        <v>40</v>
      </c>
      <c r="U1329" s="67">
        <v>0.185</v>
      </c>
      <c r="V1329" s="4">
        <v>1</v>
      </c>
      <c r="W1329" s="4">
        <v>3430</v>
      </c>
      <c r="X1329" s="67">
        <v>0</v>
      </c>
      <c r="Y1329" s="67">
        <v>0.11899999999999999</v>
      </c>
      <c r="Z1329" s="4">
        <v>1</v>
      </c>
      <c r="AA1329" s="4">
        <v>2603</v>
      </c>
      <c r="AB1329" s="67">
        <v>0</v>
      </c>
      <c r="AC1329" s="4">
        <v>11.417821999999999</v>
      </c>
      <c r="AD1329" s="4">
        <v>37</v>
      </c>
    </row>
    <row r="1330" spans="1:30" x14ac:dyDescent="0.2">
      <c r="A1330" s="8" t="s">
        <v>782</v>
      </c>
      <c r="B1330" s="8">
        <v>7</v>
      </c>
      <c r="C1330" s="8">
        <v>74211194</v>
      </c>
      <c r="D1330" s="8">
        <v>74211194</v>
      </c>
      <c r="E1330" s="8" t="s">
        <v>121</v>
      </c>
      <c r="F1330" s="8" t="s">
        <v>3108</v>
      </c>
      <c r="G1330" s="8" t="s">
        <v>3109</v>
      </c>
      <c r="H1330" s="8" t="s">
        <v>96</v>
      </c>
      <c r="I1330" s="66" t="s">
        <v>275</v>
      </c>
      <c r="J1330" s="66" t="s">
        <v>40</v>
      </c>
      <c r="K1330" s="66" t="s">
        <v>5424</v>
      </c>
      <c r="L1330" s="66" t="s">
        <v>9293</v>
      </c>
      <c r="M1330" s="66" t="s">
        <v>10092</v>
      </c>
      <c r="N1330" s="66" t="s">
        <v>3518</v>
      </c>
      <c r="O1330" s="8" t="s">
        <v>3519</v>
      </c>
      <c r="P1330" s="8" t="s">
        <v>10093</v>
      </c>
      <c r="Q1330" s="8">
        <v>-1</v>
      </c>
      <c r="R1330" s="8" t="s">
        <v>40</v>
      </c>
      <c r="S1330" s="8" t="s">
        <v>40</v>
      </c>
      <c r="T1330" s="8" t="s">
        <v>40</v>
      </c>
      <c r="U1330" s="67">
        <v>0.157</v>
      </c>
      <c r="V1330" s="4">
        <v>1</v>
      </c>
      <c r="W1330" s="4">
        <v>3430</v>
      </c>
      <c r="X1330" s="67">
        <v>0</v>
      </c>
      <c r="Y1330" s="67">
        <v>0.191</v>
      </c>
      <c r="Z1330" s="4">
        <v>2</v>
      </c>
      <c r="AA1330" s="4">
        <v>2603</v>
      </c>
      <c r="AB1330" s="67">
        <v>1E-3</v>
      </c>
      <c r="AC1330" s="4">
        <v>4.1386770000000004</v>
      </c>
      <c r="AD1330" s="4">
        <v>23.8</v>
      </c>
    </row>
    <row r="1331" spans="1:30" x14ac:dyDescent="0.2">
      <c r="A1331" s="8" t="s">
        <v>782</v>
      </c>
      <c r="B1331" s="8">
        <v>7</v>
      </c>
      <c r="C1331" s="8">
        <v>74211225</v>
      </c>
      <c r="D1331" s="8">
        <v>74211225</v>
      </c>
      <c r="E1331" s="8" t="s">
        <v>123</v>
      </c>
      <c r="F1331" s="8" t="s">
        <v>3108</v>
      </c>
      <c r="G1331" s="8" t="s">
        <v>3109</v>
      </c>
      <c r="H1331" s="8" t="s">
        <v>96</v>
      </c>
      <c r="I1331" s="66" t="s">
        <v>275</v>
      </c>
      <c r="J1331" s="66" t="s">
        <v>40</v>
      </c>
      <c r="K1331" s="66" t="s">
        <v>10094</v>
      </c>
      <c r="L1331" s="66" t="s">
        <v>10095</v>
      </c>
      <c r="M1331" s="66" t="s">
        <v>4327</v>
      </c>
      <c r="N1331" s="66" t="s">
        <v>3914</v>
      </c>
      <c r="O1331" s="8" t="s">
        <v>10083</v>
      </c>
      <c r="P1331" s="8" t="s">
        <v>40</v>
      </c>
      <c r="Q1331" s="8">
        <v>-1</v>
      </c>
      <c r="R1331" s="8" t="s">
        <v>40</v>
      </c>
      <c r="S1331" s="8" t="s">
        <v>40</v>
      </c>
      <c r="T1331" s="8" t="s">
        <v>40</v>
      </c>
      <c r="U1331" s="67">
        <v>0.32900000000000001</v>
      </c>
      <c r="V1331" s="4">
        <v>3430</v>
      </c>
      <c r="W1331" s="4">
        <v>3435</v>
      </c>
      <c r="X1331" s="67">
        <v>0.999</v>
      </c>
      <c r="Y1331" s="67">
        <v>0.33200000000000002</v>
      </c>
      <c r="Z1331" s="4">
        <v>2600</v>
      </c>
      <c r="AA1331" s="4">
        <v>2605</v>
      </c>
      <c r="AB1331" s="67">
        <v>0.998</v>
      </c>
      <c r="AC1331" s="4">
        <v>0.39114399999999999</v>
      </c>
      <c r="AD1331" s="4">
        <v>6.5369999999999999</v>
      </c>
    </row>
    <row r="1332" spans="1:30" x14ac:dyDescent="0.2">
      <c r="A1332" s="8" t="s">
        <v>782</v>
      </c>
      <c r="B1332" s="8">
        <v>7</v>
      </c>
      <c r="C1332" s="8">
        <v>74211240</v>
      </c>
      <c r="D1332" s="8">
        <v>74211240</v>
      </c>
      <c r="E1332" s="8" t="s">
        <v>130</v>
      </c>
      <c r="F1332" s="8" t="s">
        <v>3108</v>
      </c>
      <c r="G1332" s="8" t="s">
        <v>3109</v>
      </c>
      <c r="H1332" s="8" t="s">
        <v>96</v>
      </c>
      <c r="I1332" s="66" t="s">
        <v>275</v>
      </c>
      <c r="J1332" s="66" t="s">
        <v>40</v>
      </c>
      <c r="K1332" s="66" t="s">
        <v>5444</v>
      </c>
      <c r="L1332" s="66" t="s">
        <v>8942</v>
      </c>
      <c r="M1332" s="66" t="s">
        <v>3540</v>
      </c>
      <c r="N1332" s="66" t="s">
        <v>3219</v>
      </c>
      <c r="O1332" s="8" t="s">
        <v>3275</v>
      </c>
      <c r="P1332" s="8" t="s">
        <v>40</v>
      </c>
      <c r="Q1332" s="8">
        <v>-1</v>
      </c>
      <c r="R1332" s="8" t="s">
        <v>40</v>
      </c>
      <c r="S1332" s="8" t="s">
        <v>40</v>
      </c>
      <c r="T1332" s="8" t="s">
        <v>40</v>
      </c>
      <c r="U1332" s="67">
        <v>0.182</v>
      </c>
      <c r="V1332" s="4">
        <v>1</v>
      </c>
      <c r="W1332" s="4">
        <v>3435</v>
      </c>
      <c r="X1332" s="67">
        <v>0</v>
      </c>
      <c r="Y1332" s="67">
        <v>0.153</v>
      </c>
      <c r="Z1332" s="4">
        <v>1</v>
      </c>
      <c r="AA1332" s="4">
        <v>2605</v>
      </c>
      <c r="AB1332" s="67">
        <v>0</v>
      </c>
      <c r="AC1332" s="4">
        <v>4.9010410000000002</v>
      </c>
      <c r="AD1332" s="4">
        <v>24.9</v>
      </c>
    </row>
    <row r="1333" spans="1:30" x14ac:dyDescent="0.2">
      <c r="A1333" s="8" t="s">
        <v>782</v>
      </c>
      <c r="B1333" s="8">
        <v>7</v>
      </c>
      <c r="C1333" s="8">
        <v>74211249</v>
      </c>
      <c r="D1333" s="8">
        <v>74211249</v>
      </c>
      <c r="E1333" s="8" t="s">
        <v>130</v>
      </c>
      <c r="F1333" s="8" t="s">
        <v>3108</v>
      </c>
      <c r="G1333" s="8" t="s">
        <v>3109</v>
      </c>
      <c r="H1333" s="8" t="s">
        <v>96</v>
      </c>
      <c r="I1333" s="66" t="s">
        <v>275</v>
      </c>
      <c r="J1333" s="66" t="s">
        <v>40</v>
      </c>
      <c r="K1333" s="66" t="s">
        <v>10096</v>
      </c>
      <c r="L1333" s="66" t="s">
        <v>8946</v>
      </c>
      <c r="M1333" s="66" t="s">
        <v>8945</v>
      </c>
      <c r="N1333" s="66" t="s">
        <v>3141</v>
      </c>
      <c r="O1333" s="8" t="s">
        <v>3371</v>
      </c>
      <c r="P1333" s="8" t="s">
        <v>40</v>
      </c>
      <c r="Q1333" s="8">
        <v>-1</v>
      </c>
      <c r="R1333" s="8" t="s">
        <v>40</v>
      </c>
      <c r="S1333" s="8" t="s">
        <v>40</v>
      </c>
      <c r="T1333" s="8" t="s">
        <v>40</v>
      </c>
      <c r="U1333" s="67">
        <v>0</v>
      </c>
      <c r="V1333" s="4">
        <v>0</v>
      </c>
      <c r="W1333" s="4">
        <v>3435</v>
      </c>
      <c r="X1333" s="67">
        <v>0</v>
      </c>
      <c r="Y1333" s="67">
        <v>0.17100000000000001</v>
      </c>
      <c r="Z1333" s="4">
        <v>1</v>
      </c>
      <c r="AA1333" s="4">
        <v>2605</v>
      </c>
      <c r="AB1333" s="67">
        <v>0</v>
      </c>
      <c r="AC1333" s="4">
        <v>6.1162789999999996</v>
      </c>
      <c r="AD1333" s="4">
        <v>28.3</v>
      </c>
    </row>
    <row r="1334" spans="1:30" x14ac:dyDescent="0.2">
      <c r="A1334" s="8" t="s">
        <v>782</v>
      </c>
      <c r="B1334" s="8">
        <v>7</v>
      </c>
      <c r="C1334" s="8">
        <v>74211262</v>
      </c>
      <c r="D1334" s="8">
        <v>74211262</v>
      </c>
      <c r="E1334" s="8" t="s">
        <v>127</v>
      </c>
      <c r="F1334" s="8" t="s">
        <v>3108</v>
      </c>
      <c r="G1334" s="8" t="s">
        <v>3109</v>
      </c>
      <c r="H1334" s="8" t="s">
        <v>96</v>
      </c>
      <c r="I1334" s="66" t="s">
        <v>275</v>
      </c>
      <c r="J1334" s="66" t="s">
        <v>40</v>
      </c>
      <c r="K1334" s="66" t="s">
        <v>10085</v>
      </c>
      <c r="L1334" s="66" t="s">
        <v>5476</v>
      </c>
      <c r="M1334" s="66" t="s">
        <v>4521</v>
      </c>
      <c r="N1334" s="66" t="s">
        <v>4094</v>
      </c>
      <c r="O1334" s="8" t="s">
        <v>4095</v>
      </c>
      <c r="P1334" s="8" t="s">
        <v>40</v>
      </c>
      <c r="Q1334" s="8">
        <v>-1</v>
      </c>
      <c r="R1334" s="8" t="s">
        <v>40</v>
      </c>
      <c r="S1334" s="8" t="s">
        <v>40</v>
      </c>
      <c r="T1334" s="8" t="s">
        <v>40</v>
      </c>
      <c r="U1334" s="67">
        <v>0</v>
      </c>
      <c r="V1334" s="4">
        <v>0</v>
      </c>
      <c r="W1334" s="4">
        <v>3435</v>
      </c>
      <c r="X1334" s="67">
        <v>0</v>
      </c>
      <c r="Y1334" s="67">
        <v>0.14499999999999999</v>
      </c>
      <c r="Z1334" s="4">
        <v>1</v>
      </c>
      <c r="AA1334" s="4">
        <v>2605</v>
      </c>
      <c r="AB1334" s="67">
        <v>0</v>
      </c>
      <c r="AC1334" s="4">
        <v>0.93891500000000006</v>
      </c>
      <c r="AD1334" s="4">
        <v>10.31</v>
      </c>
    </row>
    <row r="1335" spans="1:30" x14ac:dyDescent="0.2">
      <c r="A1335" s="8" t="s">
        <v>782</v>
      </c>
      <c r="B1335" s="8">
        <v>7</v>
      </c>
      <c r="C1335" s="8">
        <v>74211264</v>
      </c>
      <c r="D1335" s="8">
        <v>74211264</v>
      </c>
      <c r="E1335" s="8" t="s">
        <v>130</v>
      </c>
      <c r="F1335" s="8" t="s">
        <v>3108</v>
      </c>
      <c r="G1335" s="8" t="s">
        <v>3109</v>
      </c>
      <c r="H1335" s="8" t="s">
        <v>96</v>
      </c>
      <c r="I1335" s="66" t="s">
        <v>275</v>
      </c>
      <c r="J1335" s="66" t="s">
        <v>40</v>
      </c>
      <c r="K1335" s="66" t="s">
        <v>7810</v>
      </c>
      <c r="L1335" s="66" t="s">
        <v>7953</v>
      </c>
      <c r="M1335" s="66" t="s">
        <v>4521</v>
      </c>
      <c r="N1335" s="66" t="s">
        <v>3141</v>
      </c>
      <c r="O1335" s="8" t="s">
        <v>3371</v>
      </c>
      <c r="P1335" s="8" t="s">
        <v>40</v>
      </c>
      <c r="Q1335" s="8">
        <v>-1</v>
      </c>
      <c r="R1335" s="8" t="s">
        <v>40</v>
      </c>
      <c r="S1335" s="8" t="s">
        <v>40</v>
      </c>
      <c r="T1335" s="8" t="s">
        <v>40</v>
      </c>
      <c r="U1335" s="67">
        <v>0</v>
      </c>
      <c r="V1335" s="4">
        <v>0</v>
      </c>
      <c r="W1335" s="4">
        <v>3435</v>
      </c>
      <c r="X1335" s="67">
        <v>0</v>
      </c>
      <c r="Y1335" s="67">
        <v>0.13700000000000001</v>
      </c>
      <c r="Z1335" s="4">
        <v>1</v>
      </c>
      <c r="AA1335" s="4">
        <v>2605</v>
      </c>
      <c r="AB1335" s="67">
        <v>0</v>
      </c>
      <c r="AC1335" s="4">
        <v>3.64297</v>
      </c>
      <c r="AD1335" s="4">
        <v>23.2</v>
      </c>
    </row>
    <row r="1336" spans="1:30" x14ac:dyDescent="0.2">
      <c r="A1336" s="8" t="s">
        <v>782</v>
      </c>
      <c r="B1336" s="8">
        <v>7</v>
      </c>
      <c r="C1336" s="8">
        <v>74211265</v>
      </c>
      <c r="D1336" s="8">
        <v>74211265</v>
      </c>
      <c r="E1336" s="8" t="s">
        <v>121</v>
      </c>
      <c r="F1336" s="8" t="s">
        <v>3101</v>
      </c>
      <c r="G1336" s="8" t="s">
        <v>3102</v>
      </c>
      <c r="H1336" s="8" t="s">
        <v>96</v>
      </c>
      <c r="I1336" s="66" t="s">
        <v>275</v>
      </c>
      <c r="J1336" s="66" t="s">
        <v>40</v>
      </c>
      <c r="K1336" s="66" t="s">
        <v>9607</v>
      </c>
      <c r="L1336" s="66" t="s">
        <v>10097</v>
      </c>
      <c r="M1336" s="66" t="s">
        <v>3405</v>
      </c>
      <c r="N1336" s="66" t="s">
        <v>3295</v>
      </c>
      <c r="O1336" s="8" t="s">
        <v>3296</v>
      </c>
      <c r="P1336" s="8" t="s">
        <v>40</v>
      </c>
      <c r="Q1336" s="8">
        <v>-1</v>
      </c>
      <c r="R1336" s="8" t="s">
        <v>40</v>
      </c>
      <c r="S1336" s="8" t="s">
        <v>40</v>
      </c>
      <c r="T1336" s="8" t="s">
        <v>40</v>
      </c>
      <c r="U1336" s="67">
        <v>0.16</v>
      </c>
      <c r="V1336" s="4">
        <v>2</v>
      </c>
      <c r="W1336" s="4">
        <v>3435</v>
      </c>
      <c r="X1336" s="67">
        <v>1E-3</v>
      </c>
      <c r="Y1336" s="67">
        <v>0</v>
      </c>
      <c r="Z1336" s="4">
        <v>0</v>
      </c>
      <c r="AA1336" s="4">
        <v>2605</v>
      </c>
      <c r="AB1336" s="67">
        <v>0</v>
      </c>
      <c r="AC1336" s="4">
        <v>0.415827</v>
      </c>
      <c r="AD1336" s="4">
        <v>6.75</v>
      </c>
    </row>
    <row r="1337" spans="1:30" x14ac:dyDescent="0.2">
      <c r="A1337" s="8" t="s">
        <v>782</v>
      </c>
      <c r="B1337" s="8">
        <v>7</v>
      </c>
      <c r="C1337" s="8">
        <v>74211293</v>
      </c>
      <c r="D1337" s="8">
        <v>74211293</v>
      </c>
      <c r="E1337" s="8" t="s">
        <v>121</v>
      </c>
      <c r="F1337" s="8" t="s">
        <v>3108</v>
      </c>
      <c r="G1337" s="8" t="s">
        <v>3109</v>
      </c>
      <c r="H1337" s="8" t="s">
        <v>96</v>
      </c>
      <c r="I1337" s="66" t="s">
        <v>275</v>
      </c>
      <c r="J1337" s="66" t="s">
        <v>40</v>
      </c>
      <c r="K1337" s="66" t="s">
        <v>10098</v>
      </c>
      <c r="L1337" s="66" t="s">
        <v>7986</v>
      </c>
      <c r="M1337" s="66" t="s">
        <v>5981</v>
      </c>
      <c r="N1337" s="66" t="s">
        <v>3309</v>
      </c>
      <c r="O1337" s="8" t="s">
        <v>3310</v>
      </c>
      <c r="P1337" s="8" t="s">
        <v>10099</v>
      </c>
      <c r="Q1337" s="8">
        <v>-1</v>
      </c>
      <c r="R1337" s="8" t="s">
        <v>40</v>
      </c>
      <c r="S1337" s="8" t="s">
        <v>40</v>
      </c>
      <c r="T1337" s="8" t="s">
        <v>40</v>
      </c>
      <c r="U1337" s="67">
        <v>0.153</v>
      </c>
      <c r="V1337" s="4">
        <v>2</v>
      </c>
      <c r="W1337" s="4">
        <v>3435</v>
      </c>
      <c r="X1337" s="67">
        <v>1E-3</v>
      </c>
      <c r="Y1337" s="67">
        <v>0.23200000000000001</v>
      </c>
      <c r="Z1337" s="4">
        <v>1</v>
      </c>
      <c r="AA1337" s="4">
        <v>2605</v>
      </c>
      <c r="AB1337" s="67">
        <v>0</v>
      </c>
      <c r="AC1337" s="4">
        <v>6.0663010000000002</v>
      </c>
      <c r="AD1337" s="4">
        <v>28.1</v>
      </c>
    </row>
    <row r="1338" spans="1:30" x14ac:dyDescent="0.2">
      <c r="A1338" s="8" t="s">
        <v>782</v>
      </c>
      <c r="B1338" s="8">
        <v>7</v>
      </c>
      <c r="C1338" s="8">
        <v>74211293</v>
      </c>
      <c r="D1338" s="8">
        <v>74211293</v>
      </c>
      <c r="E1338" s="8" t="s">
        <v>123</v>
      </c>
      <c r="F1338" s="8" t="s">
        <v>3108</v>
      </c>
      <c r="G1338" s="8" t="s">
        <v>3109</v>
      </c>
      <c r="H1338" s="8" t="s">
        <v>96</v>
      </c>
      <c r="I1338" s="66" t="s">
        <v>275</v>
      </c>
      <c r="J1338" s="66" t="s">
        <v>40</v>
      </c>
      <c r="K1338" s="66" t="s">
        <v>10098</v>
      </c>
      <c r="L1338" s="66" t="s">
        <v>7986</v>
      </c>
      <c r="M1338" s="66" t="s">
        <v>5981</v>
      </c>
      <c r="N1338" s="66" t="s">
        <v>3131</v>
      </c>
      <c r="O1338" s="8" t="s">
        <v>4505</v>
      </c>
      <c r="P1338" s="8" t="s">
        <v>10099</v>
      </c>
      <c r="Q1338" s="8">
        <v>-1</v>
      </c>
      <c r="R1338" s="8" t="s">
        <v>40</v>
      </c>
      <c r="S1338" s="8" t="s">
        <v>40</v>
      </c>
      <c r="T1338" s="8" t="s">
        <v>40</v>
      </c>
      <c r="U1338" s="67">
        <v>0.19</v>
      </c>
      <c r="V1338" s="4">
        <v>1</v>
      </c>
      <c r="W1338" s="4">
        <v>3435</v>
      </c>
      <c r="X1338" s="67">
        <v>0</v>
      </c>
      <c r="Y1338" s="67">
        <v>0.19</v>
      </c>
      <c r="Z1338" s="4">
        <v>1</v>
      </c>
      <c r="AA1338" s="4">
        <v>2605</v>
      </c>
      <c r="AB1338" s="67">
        <v>0</v>
      </c>
      <c r="AC1338" s="4">
        <v>5.2327620000000001</v>
      </c>
      <c r="AD1338" s="4">
        <v>25.6</v>
      </c>
    </row>
    <row r="1339" spans="1:30" x14ac:dyDescent="0.2">
      <c r="A1339" s="8" t="s">
        <v>782</v>
      </c>
      <c r="B1339" s="8">
        <v>7</v>
      </c>
      <c r="C1339" s="8">
        <v>74211304</v>
      </c>
      <c r="D1339" s="8">
        <v>74211307</v>
      </c>
      <c r="E1339" s="8" t="s">
        <v>3412</v>
      </c>
      <c r="F1339" s="8" t="s">
        <v>80</v>
      </c>
      <c r="G1339" s="8" t="s">
        <v>3469</v>
      </c>
      <c r="H1339" s="8" t="s">
        <v>96</v>
      </c>
      <c r="I1339" s="66" t="s">
        <v>275</v>
      </c>
      <c r="J1339" s="66" t="s">
        <v>40</v>
      </c>
      <c r="K1339" s="66" t="s">
        <v>10100</v>
      </c>
      <c r="L1339" s="66" t="s">
        <v>10101</v>
      </c>
      <c r="M1339" s="66" t="s">
        <v>10102</v>
      </c>
      <c r="N1339" s="66" t="s">
        <v>285</v>
      </c>
      <c r="O1339" s="8" t="s">
        <v>10103</v>
      </c>
      <c r="P1339" s="8" t="s">
        <v>40</v>
      </c>
      <c r="Q1339" s="8">
        <v>-1</v>
      </c>
      <c r="R1339" s="8" t="s">
        <v>40</v>
      </c>
      <c r="S1339" s="8" t="s">
        <v>40</v>
      </c>
      <c r="T1339" s="8" t="s">
        <v>40</v>
      </c>
      <c r="U1339" s="67">
        <v>0.17100000000000001</v>
      </c>
      <c r="V1339" s="4">
        <v>1</v>
      </c>
      <c r="W1339" s="4">
        <v>3435</v>
      </c>
      <c r="X1339" s="67">
        <v>0</v>
      </c>
      <c r="Y1339" s="67">
        <v>0</v>
      </c>
      <c r="Z1339" s="4">
        <v>0</v>
      </c>
      <c r="AA1339" s="4">
        <v>2605</v>
      </c>
      <c r="AB1339" s="67">
        <v>0</v>
      </c>
      <c r="AC1339" s="4">
        <v>7.5140659999999997</v>
      </c>
      <c r="AD1339" s="4">
        <v>34</v>
      </c>
    </row>
    <row r="1340" spans="1:30" x14ac:dyDescent="0.2">
      <c r="A1340" s="8" t="s">
        <v>782</v>
      </c>
      <c r="B1340" s="8">
        <v>7</v>
      </c>
      <c r="C1340" s="8">
        <v>74211321</v>
      </c>
      <c r="D1340" s="8">
        <v>74211321</v>
      </c>
      <c r="E1340" s="8" t="s">
        <v>130</v>
      </c>
      <c r="F1340" s="8" t="s">
        <v>3108</v>
      </c>
      <c r="G1340" s="8" t="s">
        <v>3109</v>
      </c>
      <c r="H1340" s="8" t="s">
        <v>96</v>
      </c>
      <c r="I1340" s="66" t="s">
        <v>275</v>
      </c>
      <c r="J1340" s="66" t="s">
        <v>40</v>
      </c>
      <c r="K1340" s="66" t="s">
        <v>10104</v>
      </c>
      <c r="L1340" s="66" t="s">
        <v>8015</v>
      </c>
      <c r="M1340" s="66" t="s">
        <v>5172</v>
      </c>
      <c r="N1340" s="66" t="s">
        <v>3141</v>
      </c>
      <c r="O1340" s="8" t="s">
        <v>3142</v>
      </c>
      <c r="P1340" s="8" t="s">
        <v>10105</v>
      </c>
      <c r="Q1340" s="8">
        <v>-1</v>
      </c>
      <c r="R1340" s="8" t="s">
        <v>40</v>
      </c>
      <c r="S1340" s="8" t="s">
        <v>40</v>
      </c>
      <c r="T1340" s="8" t="s">
        <v>40</v>
      </c>
      <c r="U1340" s="67">
        <v>0.156</v>
      </c>
      <c r="V1340" s="4">
        <v>1</v>
      </c>
      <c r="W1340" s="4">
        <v>3435</v>
      </c>
      <c r="X1340" s="67">
        <v>0</v>
      </c>
      <c r="Y1340" s="67">
        <v>0.19900000000000001</v>
      </c>
      <c r="Z1340" s="4">
        <v>1</v>
      </c>
      <c r="AA1340" s="4">
        <v>2605</v>
      </c>
      <c r="AB1340" s="67">
        <v>0</v>
      </c>
      <c r="AC1340" s="4">
        <v>4.4719800000000003</v>
      </c>
      <c r="AD1340" s="4">
        <v>24.2</v>
      </c>
    </row>
    <row r="1341" spans="1:30" x14ac:dyDescent="0.2">
      <c r="A1341" s="8" t="s">
        <v>782</v>
      </c>
      <c r="B1341" s="8">
        <v>7</v>
      </c>
      <c r="C1341" s="8">
        <v>74211363</v>
      </c>
      <c r="D1341" s="8">
        <v>74211363</v>
      </c>
      <c r="E1341" s="8" t="s">
        <v>127</v>
      </c>
      <c r="F1341" s="8" t="s">
        <v>3108</v>
      </c>
      <c r="G1341" s="8" t="s">
        <v>3109</v>
      </c>
      <c r="H1341" s="8" t="s">
        <v>96</v>
      </c>
      <c r="I1341" s="66" t="s">
        <v>275</v>
      </c>
      <c r="J1341" s="66" t="s">
        <v>40</v>
      </c>
      <c r="K1341" s="66" t="s">
        <v>9818</v>
      </c>
      <c r="L1341" s="66" t="s">
        <v>10106</v>
      </c>
      <c r="M1341" s="66" t="s">
        <v>5690</v>
      </c>
      <c r="N1341" s="66" t="s">
        <v>4213</v>
      </c>
      <c r="O1341" s="8" t="s">
        <v>4214</v>
      </c>
      <c r="P1341" s="8" t="s">
        <v>10107</v>
      </c>
      <c r="Q1341" s="8">
        <v>-1</v>
      </c>
      <c r="R1341" s="8" t="s">
        <v>40</v>
      </c>
      <c r="S1341" s="8" t="s">
        <v>40</v>
      </c>
      <c r="T1341" s="8" t="s">
        <v>40</v>
      </c>
      <c r="U1341" s="67">
        <v>0.17100000000000001</v>
      </c>
      <c r="V1341" s="4">
        <v>110</v>
      </c>
      <c r="W1341" s="4">
        <v>3433</v>
      </c>
      <c r="X1341" s="67">
        <v>3.2000000000000001E-2</v>
      </c>
      <c r="Y1341" s="67">
        <v>0.17699999999999999</v>
      </c>
      <c r="Z1341" s="4">
        <v>71</v>
      </c>
      <c r="AA1341" s="4">
        <v>2604</v>
      </c>
      <c r="AB1341" s="67">
        <v>2.7E-2</v>
      </c>
      <c r="AC1341" s="4">
        <v>1.0990489999999999</v>
      </c>
      <c r="AD1341" s="4">
        <v>11.21</v>
      </c>
    </row>
    <row r="1342" spans="1:30" x14ac:dyDescent="0.2">
      <c r="A1342" s="8" t="s">
        <v>782</v>
      </c>
      <c r="B1342" s="8">
        <v>7</v>
      </c>
      <c r="C1342" s="8">
        <v>74211371</v>
      </c>
      <c r="D1342" s="8">
        <v>74211371</v>
      </c>
      <c r="E1342" s="8" t="s">
        <v>121</v>
      </c>
      <c r="F1342" s="8" t="s">
        <v>3108</v>
      </c>
      <c r="G1342" s="8" t="s">
        <v>3109</v>
      </c>
      <c r="H1342" s="8" t="s">
        <v>96</v>
      </c>
      <c r="I1342" s="66" t="s">
        <v>275</v>
      </c>
      <c r="J1342" s="66" t="s">
        <v>40</v>
      </c>
      <c r="K1342" s="66" t="s">
        <v>8932</v>
      </c>
      <c r="L1342" s="66" t="s">
        <v>10108</v>
      </c>
      <c r="M1342" s="66" t="s">
        <v>6121</v>
      </c>
      <c r="N1342" s="66" t="s">
        <v>3128</v>
      </c>
      <c r="O1342" s="8" t="s">
        <v>3129</v>
      </c>
      <c r="P1342" s="8" t="s">
        <v>10109</v>
      </c>
      <c r="Q1342" s="8">
        <v>-1</v>
      </c>
      <c r="R1342" s="8" t="s">
        <v>40</v>
      </c>
      <c r="S1342" s="8" t="s">
        <v>40</v>
      </c>
      <c r="T1342" s="8" t="s">
        <v>40</v>
      </c>
      <c r="U1342" s="67">
        <v>0.18099999999999999</v>
      </c>
      <c r="V1342" s="4">
        <v>1</v>
      </c>
      <c r="W1342" s="4">
        <v>3433</v>
      </c>
      <c r="X1342" s="67">
        <v>0</v>
      </c>
      <c r="Y1342" s="67">
        <v>0</v>
      </c>
      <c r="Z1342" s="4">
        <v>0</v>
      </c>
      <c r="AA1342" s="4">
        <v>2604</v>
      </c>
      <c r="AB1342" s="67">
        <v>0</v>
      </c>
      <c r="AC1342" s="4">
        <v>8.1155000000000005E-2</v>
      </c>
      <c r="AD1342" s="4">
        <v>3.407</v>
      </c>
    </row>
    <row r="1343" spans="1:30" x14ac:dyDescent="0.2">
      <c r="A1343" s="8" t="s">
        <v>782</v>
      </c>
      <c r="B1343" s="8">
        <v>7</v>
      </c>
      <c r="C1343" s="8">
        <v>74211373</v>
      </c>
      <c r="D1343" s="8">
        <v>74211373</v>
      </c>
      <c r="E1343" s="8" t="s">
        <v>121</v>
      </c>
      <c r="F1343" s="8" t="s">
        <v>3101</v>
      </c>
      <c r="G1343" s="8" t="s">
        <v>3102</v>
      </c>
      <c r="H1343" s="8" t="s">
        <v>96</v>
      </c>
      <c r="I1343" s="66" t="s">
        <v>275</v>
      </c>
      <c r="J1343" s="66" t="s">
        <v>40</v>
      </c>
      <c r="K1343" s="66" t="s">
        <v>9627</v>
      </c>
      <c r="L1343" s="66" t="s">
        <v>6075</v>
      </c>
      <c r="M1343" s="66" t="s">
        <v>5091</v>
      </c>
      <c r="N1343" s="66" t="s">
        <v>3136</v>
      </c>
      <c r="O1343" s="8" t="s">
        <v>3872</v>
      </c>
      <c r="P1343" s="8" t="s">
        <v>10110</v>
      </c>
      <c r="Q1343" s="8">
        <v>-1</v>
      </c>
      <c r="R1343" s="8" t="s">
        <v>40</v>
      </c>
      <c r="S1343" s="8" t="s">
        <v>40</v>
      </c>
      <c r="T1343" s="8" t="s">
        <v>40</v>
      </c>
      <c r="U1343" s="67">
        <v>0.16900000000000001</v>
      </c>
      <c r="V1343" s="4">
        <v>1</v>
      </c>
      <c r="W1343" s="4">
        <v>3433</v>
      </c>
      <c r="X1343" s="67">
        <v>0</v>
      </c>
      <c r="Y1343" s="67">
        <v>0.17</v>
      </c>
      <c r="Z1343" s="4">
        <v>5</v>
      </c>
      <c r="AA1343" s="4">
        <v>2604</v>
      </c>
      <c r="AB1343" s="67">
        <v>2E-3</v>
      </c>
      <c r="AC1343" s="4">
        <v>0.57726900000000003</v>
      </c>
      <c r="AD1343" s="4">
        <v>7.9969999999999999</v>
      </c>
    </row>
    <row r="1344" spans="1:30" x14ac:dyDescent="0.2">
      <c r="A1344" s="8" t="s">
        <v>782</v>
      </c>
      <c r="B1344" s="8">
        <v>7</v>
      </c>
      <c r="C1344" s="8">
        <v>74211394</v>
      </c>
      <c r="D1344" s="8">
        <v>74211394</v>
      </c>
      <c r="E1344" s="8" t="s">
        <v>130</v>
      </c>
      <c r="F1344" s="8" t="s">
        <v>3101</v>
      </c>
      <c r="G1344" s="8" t="s">
        <v>3102</v>
      </c>
      <c r="H1344" s="8" t="s">
        <v>96</v>
      </c>
      <c r="I1344" s="66" t="s">
        <v>275</v>
      </c>
      <c r="J1344" s="66" t="s">
        <v>40</v>
      </c>
      <c r="K1344" s="66" t="s">
        <v>10111</v>
      </c>
      <c r="L1344" s="66" t="s">
        <v>5495</v>
      </c>
      <c r="M1344" s="66" t="s">
        <v>5496</v>
      </c>
      <c r="N1344" s="66" t="s">
        <v>127</v>
      </c>
      <c r="O1344" s="8" t="s">
        <v>4240</v>
      </c>
      <c r="P1344" s="8" t="s">
        <v>10112</v>
      </c>
      <c r="Q1344" s="8">
        <v>-1</v>
      </c>
      <c r="R1344" s="8" t="s">
        <v>40</v>
      </c>
      <c r="S1344" s="8" t="s">
        <v>40</v>
      </c>
      <c r="T1344" s="8" t="s">
        <v>40</v>
      </c>
      <c r="U1344" s="67">
        <v>0.16500000000000001</v>
      </c>
      <c r="V1344" s="4">
        <v>14</v>
      </c>
      <c r="W1344" s="4">
        <v>3433</v>
      </c>
      <c r="X1344" s="67">
        <v>4.0000000000000001E-3</v>
      </c>
      <c r="Y1344" s="67">
        <v>0.17100000000000001</v>
      </c>
      <c r="Z1344" s="4">
        <v>8</v>
      </c>
      <c r="AA1344" s="4">
        <v>2604</v>
      </c>
      <c r="AB1344" s="67">
        <v>3.0000000000000001E-3</v>
      </c>
      <c r="AC1344" s="4">
        <v>0.1804</v>
      </c>
      <c r="AD1344" s="4">
        <v>4.4710000000000001</v>
      </c>
    </row>
    <row r="1345" spans="1:30" x14ac:dyDescent="0.2">
      <c r="A1345" s="8" t="s">
        <v>782</v>
      </c>
      <c r="B1345" s="8">
        <v>7</v>
      </c>
      <c r="C1345" s="8">
        <v>74211399</v>
      </c>
      <c r="D1345" s="8">
        <v>74211399</v>
      </c>
      <c r="E1345" s="8" t="s">
        <v>130</v>
      </c>
      <c r="F1345" s="8" t="s">
        <v>3108</v>
      </c>
      <c r="G1345" s="8" t="s">
        <v>3109</v>
      </c>
      <c r="H1345" s="8" t="s">
        <v>96</v>
      </c>
      <c r="I1345" s="66" t="s">
        <v>275</v>
      </c>
      <c r="J1345" s="66" t="s">
        <v>40</v>
      </c>
      <c r="K1345" s="66" t="s">
        <v>10113</v>
      </c>
      <c r="L1345" s="66" t="s">
        <v>10114</v>
      </c>
      <c r="M1345" s="66" t="s">
        <v>5788</v>
      </c>
      <c r="N1345" s="66" t="s">
        <v>3219</v>
      </c>
      <c r="O1345" s="8" t="s">
        <v>3220</v>
      </c>
      <c r="P1345" s="8" t="s">
        <v>40</v>
      </c>
      <c r="Q1345" s="8">
        <v>-1</v>
      </c>
      <c r="R1345" s="8" t="s">
        <v>40</v>
      </c>
      <c r="S1345" s="8" t="s">
        <v>40</v>
      </c>
      <c r="T1345" s="8" t="s">
        <v>40</v>
      </c>
      <c r="U1345" s="67">
        <v>0.17100000000000001</v>
      </c>
      <c r="V1345" s="4">
        <v>2</v>
      </c>
      <c r="W1345" s="4">
        <v>3433</v>
      </c>
      <c r="X1345" s="67">
        <v>1E-3</v>
      </c>
      <c r="Y1345" s="67">
        <v>0</v>
      </c>
      <c r="Z1345" s="4">
        <v>0</v>
      </c>
      <c r="AA1345" s="4">
        <v>2604</v>
      </c>
      <c r="AB1345" s="67">
        <v>0</v>
      </c>
      <c r="AC1345" s="4">
        <v>4.9204730000000003</v>
      </c>
      <c r="AD1345" s="4">
        <v>25</v>
      </c>
    </row>
    <row r="1346" spans="1:30" x14ac:dyDescent="0.2">
      <c r="A1346" s="8" t="s">
        <v>782</v>
      </c>
      <c r="B1346" s="8">
        <v>7</v>
      </c>
      <c r="C1346" s="8">
        <v>74211416</v>
      </c>
      <c r="D1346" s="8">
        <v>74211416</v>
      </c>
      <c r="E1346" s="8" t="s">
        <v>121</v>
      </c>
      <c r="F1346" s="8" t="s">
        <v>3108</v>
      </c>
      <c r="G1346" s="8" t="s">
        <v>3109</v>
      </c>
      <c r="H1346" s="8" t="s">
        <v>96</v>
      </c>
      <c r="I1346" s="66" t="s">
        <v>275</v>
      </c>
      <c r="J1346" s="66" t="s">
        <v>40</v>
      </c>
      <c r="K1346" s="66" t="s">
        <v>9941</v>
      </c>
      <c r="L1346" s="66" t="s">
        <v>9975</v>
      </c>
      <c r="M1346" s="66" t="s">
        <v>4158</v>
      </c>
      <c r="N1346" s="66" t="s">
        <v>3128</v>
      </c>
      <c r="O1346" s="8" t="s">
        <v>3406</v>
      </c>
      <c r="P1346" s="8" t="s">
        <v>40</v>
      </c>
      <c r="Q1346" s="8">
        <v>-1</v>
      </c>
      <c r="R1346" s="8" t="s">
        <v>40</v>
      </c>
      <c r="S1346" s="8" t="s">
        <v>40</v>
      </c>
      <c r="T1346" s="8" t="s">
        <v>40</v>
      </c>
      <c r="U1346" s="67">
        <v>0.65300000000000002</v>
      </c>
      <c r="V1346" s="4">
        <v>3432</v>
      </c>
      <c r="W1346" s="4">
        <v>3433</v>
      </c>
      <c r="X1346" s="67">
        <v>1</v>
      </c>
      <c r="Y1346" s="67">
        <v>0.65200000000000002</v>
      </c>
      <c r="Z1346" s="4">
        <v>2603</v>
      </c>
      <c r="AA1346" s="4">
        <v>2604</v>
      </c>
      <c r="AB1346" s="67">
        <v>1</v>
      </c>
      <c r="AC1346" s="4">
        <v>-2.2686000000000001E-2</v>
      </c>
      <c r="AD1346" s="4">
        <v>2.3740000000000001</v>
      </c>
    </row>
    <row r="1347" spans="1:30" x14ac:dyDescent="0.2">
      <c r="A1347" s="8" t="s">
        <v>782</v>
      </c>
      <c r="B1347" s="8">
        <v>7</v>
      </c>
      <c r="C1347" s="8">
        <v>74211441</v>
      </c>
      <c r="D1347" s="8">
        <v>74211441</v>
      </c>
      <c r="E1347" s="8" t="s">
        <v>130</v>
      </c>
      <c r="F1347" s="8" t="s">
        <v>3108</v>
      </c>
      <c r="G1347" s="8" t="s">
        <v>3109</v>
      </c>
      <c r="H1347" s="8" t="s">
        <v>96</v>
      </c>
      <c r="I1347" s="66" t="s">
        <v>275</v>
      </c>
      <c r="J1347" s="66" t="s">
        <v>40</v>
      </c>
      <c r="K1347" s="66" t="s">
        <v>9816</v>
      </c>
      <c r="L1347" s="66" t="s">
        <v>9972</v>
      </c>
      <c r="M1347" s="66" t="s">
        <v>6246</v>
      </c>
      <c r="N1347" s="66" t="s">
        <v>3147</v>
      </c>
      <c r="O1347" s="8" t="s">
        <v>3148</v>
      </c>
      <c r="P1347" s="8" t="s">
        <v>40</v>
      </c>
      <c r="Q1347" s="8">
        <v>-1</v>
      </c>
      <c r="R1347" s="8" t="s">
        <v>40</v>
      </c>
      <c r="S1347" s="8" t="s">
        <v>40</v>
      </c>
      <c r="T1347" s="8" t="s">
        <v>40</v>
      </c>
      <c r="U1347" s="67">
        <v>0</v>
      </c>
      <c r="V1347" s="4">
        <v>0</v>
      </c>
      <c r="W1347" s="4">
        <v>3437</v>
      </c>
      <c r="X1347" s="67">
        <v>0</v>
      </c>
      <c r="Y1347" s="67">
        <v>0.215</v>
      </c>
      <c r="Z1347" s="4">
        <v>2</v>
      </c>
      <c r="AA1347" s="4">
        <v>2606</v>
      </c>
      <c r="AB1347" s="67">
        <v>1E-3</v>
      </c>
      <c r="AC1347" s="4">
        <v>3.6642540000000001</v>
      </c>
      <c r="AD1347" s="4">
        <v>23.2</v>
      </c>
    </row>
    <row r="1348" spans="1:30" x14ac:dyDescent="0.2">
      <c r="A1348" s="8" t="s">
        <v>782</v>
      </c>
      <c r="B1348" s="8">
        <v>7</v>
      </c>
      <c r="C1348" s="8">
        <v>74211460</v>
      </c>
      <c r="D1348" s="8">
        <v>74211460</v>
      </c>
      <c r="E1348" s="8" t="s">
        <v>127</v>
      </c>
      <c r="F1348" s="8" t="s">
        <v>3101</v>
      </c>
      <c r="G1348" s="8" t="s">
        <v>3102</v>
      </c>
      <c r="H1348" s="8" t="s">
        <v>96</v>
      </c>
      <c r="I1348" s="66" t="s">
        <v>275</v>
      </c>
      <c r="J1348" s="66" t="s">
        <v>40</v>
      </c>
      <c r="K1348" s="66" t="s">
        <v>10115</v>
      </c>
      <c r="L1348" s="66" t="s">
        <v>10116</v>
      </c>
      <c r="M1348" s="66" t="s">
        <v>844</v>
      </c>
      <c r="N1348" s="66" t="s">
        <v>3295</v>
      </c>
      <c r="O1348" s="8" t="s">
        <v>3327</v>
      </c>
      <c r="P1348" s="8" t="s">
        <v>40</v>
      </c>
      <c r="Q1348" s="8">
        <v>-1</v>
      </c>
      <c r="R1348" s="8" t="s">
        <v>40</v>
      </c>
      <c r="S1348" s="8" t="s">
        <v>40</v>
      </c>
      <c r="T1348" s="8" t="s">
        <v>40</v>
      </c>
      <c r="U1348" s="67">
        <v>0.16200000000000001</v>
      </c>
      <c r="V1348" s="4">
        <v>3353</v>
      </c>
      <c r="W1348" s="4">
        <v>3437</v>
      </c>
      <c r="X1348" s="67">
        <v>0.97599999999999998</v>
      </c>
      <c r="Y1348" s="67">
        <v>0.153</v>
      </c>
      <c r="Z1348" s="4">
        <v>2533</v>
      </c>
      <c r="AA1348" s="4">
        <v>2606</v>
      </c>
      <c r="AB1348" s="67">
        <v>0.97199999999999998</v>
      </c>
      <c r="AC1348" s="4">
        <v>-0.92682799999999999</v>
      </c>
      <c r="AD1348" s="4">
        <v>2.3E-2</v>
      </c>
    </row>
    <row r="1349" spans="1:30" x14ac:dyDescent="0.2">
      <c r="A1349" s="8" t="s">
        <v>782</v>
      </c>
      <c r="B1349" s="8">
        <v>7</v>
      </c>
      <c r="C1349" s="8">
        <v>74211493</v>
      </c>
      <c r="D1349" s="8">
        <v>74211493</v>
      </c>
      <c r="E1349" s="8" t="s">
        <v>130</v>
      </c>
      <c r="F1349" s="8" t="s">
        <v>3101</v>
      </c>
      <c r="G1349" s="8" t="s">
        <v>3102</v>
      </c>
      <c r="H1349" s="8" t="s">
        <v>96</v>
      </c>
      <c r="I1349" s="66" t="s">
        <v>275</v>
      </c>
      <c r="J1349" s="66" t="s">
        <v>40</v>
      </c>
      <c r="K1349" s="66" t="s">
        <v>10117</v>
      </c>
      <c r="L1349" s="66" t="s">
        <v>9635</v>
      </c>
      <c r="M1349" s="66" t="s">
        <v>5013</v>
      </c>
      <c r="N1349" s="66" t="s">
        <v>121</v>
      </c>
      <c r="O1349" s="8" t="s">
        <v>3104</v>
      </c>
      <c r="P1349" s="8" t="s">
        <v>10118</v>
      </c>
      <c r="Q1349" s="8">
        <v>-1</v>
      </c>
      <c r="R1349" s="8" t="s">
        <v>40</v>
      </c>
      <c r="S1349" s="8" t="s">
        <v>40</v>
      </c>
      <c r="T1349" s="8" t="s">
        <v>40</v>
      </c>
      <c r="U1349" s="67">
        <v>0</v>
      </c>
      <c r="V1349" s="4">
        <v>0</v>
      </c>
      <c r="W1349" s="4">
        <v>3437</v>
      </c>
      <c r="X1349" s="67">
        <v>0</v>
      </c>
      <c r="Y1349" s="67">
        <v>0.21099999999999999</v>
      </c>
      <c r="Z1349" s="4">
        <v>1</v>
      </c>
      <c r="AA1349" s="4">
        <v>2606</v>
      </c>
      <c r="AB1349" s="67">
        <v>0</v>
      </c>
      <c r="AC1349" s="4">
        <v>1.756732</v>
      </c>
      <c r="AD1349" s="4">
        <v>14.73</v>
      </c>
    </row>
    <row r="1350" spans="1:30" x14ac:dyDescent="0.2">
      <c r="A1350" s="8" t="s">
        <v>782</v>
      </c>
      <c r="B1350" s="8">
        <v>7</v>
      </c>
      <c r="C1350" s="8">
        <v>74211494</v>
      </c>
      <c r="D1350" s="8">
        <v>74211494</v>
      </c>
      <c r="E1350" s="8" t="s">
        <v>121</v>
      </c>
      <c r="F1350" s="8" t="s">
        <v>3108</v>
      </c>
      <c r="G1350" s="8" t="s">
        <v>3109</v>
      </c>
      <c r="H1350" s="8" t="s">
        <v>96</v>
      </c>
      <c r="I1350" s="66" t="s">
        <v>275</v>
      </c>
      <c r="J1350" s="66" t="s">
        <v>40</v>
      </c>
      <c r="K1350" s="66" t="s">
        <v>10119</v>
      </c>
      <c r="L1350" s="66" t="s">
        <v>9909</v>
      </c>
      <c r="M1350" s="66" t="s">
        <v>5013</v>
      </c>
      <c r="N1350" s="66" t="s">
        <v>3128</v>
      </c>
      <c r="O1350" s="8" t="s">
        <v>3129</v>
      </c>
      <c r="P1350" s="8" t="s">
        <v>10120</v>
      </c>
      <c r="Q1350" s="8">
        <v>-1</v>
      </c>
      <c r="R1350" s="8" t="s">
        <v>40</v>
      </c>
      <c r="S1350" s="8" t="s">
        <v>40</v>
      </c>
      <c r="T1350" s="8" t="s">
        <v>40</v>
      </c>
      <c r="U1350" s="67">
        <v>0.16200000000000001</v>
      </c>
      <c r="V1350" s="4">
        <v>3376</v>
      </c>
      <c r="W1350" s="4">
        <v>3437</v>
      </c>
      <c r="X1350" s="67">
        <v>0.98199999999999998</v>
      </c>
      <c r="Y1350" s="67">
        <v>0.152</v>
      </c>
      <c r="Z1350" s="4">
        <v>2559</v>
      </c>
      <c r="AA1350" s="4">
        <v>2606</v>
      </c>
      <c r="AB1350" s="67">
        <v>0.98199999999999998</v>
      </c>
      <c r="AC1350" s="4">
        <v>5.6841710000000001</v>
      </c>
      <c r="AD1350" s="4">
        <v>26.8</v>
      </c>
    </row>
    <row r="1351" spans="1:30" x14ac:dyDescent="0.2">
      <c r="A1351" s="8" t="s">
        <v>782</v>
      </c>
      <c r="B1351" s="8">
        <v>7</v>
      </c>
      <c r="C1351" s="8">
        <v>74211498</v>
      </c>
      <c r="D1351" s="8">
        <v>74211498</v>
      </c>
      <c r="E1351" s="8" t="s">
        <v>121</v>
      </c>
      <c r="F1351" s="8" t="s">
        <v>3108</v>
      </c>
      <c r="G1351" s="8" t="s">
        <v>3109</v>
      </c>
      <c r="H1351" s="8" t="s">
        <v>96</v>
      </c>
      <c r="I1351" s="66" t="s">
        <v>275</v>
      </c>
      <c r="J1351" s="66" t="s">
        <v>40</v>
      </c>
      <c r="K1351" s="66" t="s">
        <v>3420</v>
      </c>
      <c r="L1351" s="66" t="s">
        <v>10121</v>
      </c>
      <c r="M1351" s="66" t="s">
        <v>3781</v>
      </c>
      <c r="N1351" s="66" t="s">
        <v>3177</v>
      </c>
      <c r="O1351" s="8" t="s">
        <v>3178</v>
      </c>
      <c r="P1351" s="8" t="s">
        <v>10122</v>
      </c>
      <c r="Q1351" s="8">
        <v>-1</v>
      </c>
      <c r="R1351" s="8" t="s">
        <v>40</v>
      </c>
      <c r="S1351" s="8" t="s">
        <v>40</v>
      </c>
      <c r="T1351" s="8" t="s">
        <v>40</v>
      </c>
      <c r="U1351" s="67">
        <v>0.128</v>
      </c>
      <c r="V1351" s="4">
        <v>10</v>
      </c>
      <c r="W1351" s="4">
        <v>3437</v>
      </c>
      <c r="X1351" s="67">
        <v>3.0000000000000001E-3</v>
      </c>
      <c r="Y1351" s="67">
        <v>0.11700000000000001</v>
      </c>
      <c r="Z1351" s="4">
        <v>7</v>
      </c>
      <c r="AA1351" s="4">
        <v>2606</v>
      </c>
      <c r="AB1351" s="67">
        <v>3.0000000000000001E-3</v>
      </c>
      <c r="AC1351" s="4">
        <v>6.4706789999999996</v>
      </c>
      <c r="AD1351" s="4">
        <v>29.9</v>
      </c>
    </row>
    <row r="1352" spans="1:30" x14ac:dyDescent="0.2">
      <c r="A1352" s="8" t="s">
        <v>782</v>
      </c>
      <c r="B1352" s="8">
        <v>7</v>
      </c>
      <c r="C1352" s="8">
        <v>74211522</v>
      </c>
      <c r="D1352" s="8">
        <v>74211522</v>
      </c>
      <c r="E1352" s="8" t="s">
        <v>121</v>
      </c>
      <c r="F1352" s="8" t="s">
        <v>3108</v>
      </c>
      <c r="G1352" s="8" t="s">
        <v>3109</v>
      </c>
      <c r="H1352" s="8" t="s">
        <v>96</v>
      </c>
      <c r="I1352" s="66" t="s">
        <v>275</v>
      </c>
      <c r="J1352" s="66" t="s">
        <v>40</v>
      </c>
      <c r="K1352" s="66" t="s">
        <v>8024</v>
      </c>
      <c r="L1352" s="66" t="s">
        <v>8157</v>
      </c>
      <c r="M1352" s="66" t="s">
        <v>5784</v>
      </c>
      <c r="N1352" s="66" t="s">
        <v>3240</v>
      </c>
      <c r="O1352" s="8" t="s">
        <v>3241</v>
      </c>
      <c r="P1352" s="8" t="s">
        <v>40</v>
      </c>
      <c r="Q1352" s="8">
        <v>-1</v>
      </c>
      <c r="R1352" s="8" t="s">
        <v>40</v>
      </c>
      <c r="S1352" s="8" t="s">
        <v>40</v>
      </c>
      <c r="T1352" s="8" t="s">
        <v>40</v>
      </c>
      <c r="U1352" s="67">
        <v>0.20699999999999999</v>
      </c>
      <c r="V1352" s="4">
        <v>1</v>
      </c>
      <c r="W1352" s="4">
        <v>3437</v>
      </c>
      <c r="X1352" s="67">
        <v>0</v>
      </c>
      <c r="Y1352" s="67">
        <v>0</v>
      </c>
      <c r="Z1352" s="4">
        <v>0</v>
      </c>
      <c r="AA1352" s="4">
        <v>2606</v>
      </c>
      <c r="AB1352" s="67">
        <v>0</v>
      </c>
      <c r="AC1352" s="4">
        <v>5.4305750000000002</v>
      </c>
      <c r="AD1352" s="4">
        <v>26.1</v>
      </c>
    </row>
    <row r="1353" spans="1:30" x14ac:dyDescent="0.2">
      <c r="A1353" s="8" t="s">
        <v>782</v>
      </c>
      <c r="B1353" s="8">
        <v>7</v>
      </c>
      <c r="C1353" s="8">
        <v>74211544</v>
      </c>
      <c r="D1353" s="8">
        <v>74211544</v>
      </c>
      <c r="E1353" s="8" t="s">
        <v>127</v>
      </c>
      <c r="F1353" s="8" t="s">
        <v>3101</v>
      </c>
      <c r="G1353" s="8" t="s">
        <v>3102</v>
      </c>
      <c r="H1353" s="8" t="s">
        <v>96</v>
      </c>
      <c r="I1353" s="66" t="s">
        <v>275</v>
      </c>
      <c r="J1353" s="66" t="s">
        <v>40</v>
      </c>
      <c r="K1353" s="66" t="s">
        <v>10123</v>
      </c>
      <c r="L1353" s="66" t="s">
        <v>5512</v>
      </c>
      <c r="M1353" s="66" t="s">
        <v>4381</v>
      </c>
      <c r="N1353" s="66" t="s">
        <v>3107</v>
      </c>
      <c r="O1353" s="8" t="s">
        <v>3718</v>
      </c>
      <c r="P1353" s="8" t="s">
        <v>10124</v>
      </c>
      <c r="Q1353" s="8">
        <v>-1</v>
      </c>
      <c r="R1353" s="8" t="s">
        <v>40</v>
      </c>
      <c r="S1353" s="8" t="s">
        <v>40</v>
      </c>
      <c r="T1353" s="8" t="s">
        <v>40</v>
      </c>
      <c r="U1353" s="67">
        <v>0.17799999999999999</v>
      </c>
      <c r="V1353" s="4">
        <v>2</v>
      </c>
      <c r="W1353" s="4">
        <v>3438</v>
      </c>
      <c r="X1353" s="67">
        <v>1E-3</v>
      </c>
      <c r="Y1353" s="67">
        <v>0</v>
      </c>
      <c r="Z1353" s="4">
        <v>0</v>
      </c>
      <c r="AA1353" s="4">
        <v>2606</v>
      </c>
      <c r="AB1353" s="67">
        <v>0</v>
      </c>
      <c r="AC1353" s="4">
        <v>-0.79587699999999995</v>
      </c>
      <c r="AD1353" s="4">
        <v>4.3999999999999997E-2</v>
      </c>
    </row>
    <row r="1354" spans="1:30" x14ac:dyDescent="0.2">
      <c r="A1354" s="8" t="s">
        <v>782</v>
      </c>
      <c r="B1354" s="8">
        <v>7</v>
      </c>
      <c r="C1354" s="8">
        <v>74211558</v>
      </c>
      <c r="D1354" s="8">
        <v>74211558</v>
      </c>
      <c r="E1354" s="8" t="s">
        <v>130</v>
      </c>
      <c r="F1354" s="8" t="s">
        <v>3108</v>
      </c>
      <c r="G1354" s="8" t="s">
        <v>3109</v>
      </c>
      <c r="H1354" s="8" t="s">
        <v>96</v>
      </c>
      <c r="I1354" s="66" t="s">
        <v>275</v>
      </c>
      <c r="J1354" s="66" t="s">
        <v>40</v>
      </c>
      <c r="K1354" s="66" t="s">
        <v>10125</v>
      </c>
      <c r="L1354" s="66" t="s">
        <v>10126</v>
      </c>
      <c r="M1354" s="66" t="s">
        <v>5008</v>
      </c>
      <c r="N1354" s="66" t="s">
        <v>3147</v>
      </c>
      <c r="O1354" s="8" t="s">
        <v>4321</v>
      </c>
      <c r="P1354" s="8" t="s">
        <v>40</v>
      </c>
      <c r="Q1354" s="8">
        <v>-1</v>
      </c>
      <c r="R1354" s="8" t="s">
        <v>40</v>
      </c>
      <c r="S1354" s="8" t="s">
        <v>40</v>
      </c>
      <c r="T1354" s="8" t="s">
        <v>40</v>
      </c>
      <c r="U1354" s="67">
        <v>0.36099999999999999</v>
      </c>
      <c r="V1354" s="4">
        <v>3424</v>
      </c>
      <c r="W1354" s="4">
        <v>3428</v>
      </c>
      <c r="X1354" s="67">
        <v>0.999</v>
      </c>
      <c r="Y1354" s="67">
        <v>0.36399999999999999</v>
      </c>
      <c r="Z1354" s="4">
        <v>2596</v>
      </c>
      <c r="AA1354" s="4">
        <v>2600</v>
      </c>
      <c r="AB1354" s="67">
        <v>0.998</v>
      </c>
      <c r="AC1354" s="4">
        <v>1.018545</v>
      </c>
      <c r="AD1354" s="4">
        <v>10.77</v>
      </c>
    </row>
    <row r="1355" spans="1:30" x14ac:dyDescent="0.2">
      <c r="A1355" s="8" t="s">
        <v>782</v>
      </c>
      <c r="B1355" s="8">
        <v>7</v>
      </c>
      <c r="C1355" s="8">
        <v>74211572</v>
      </c>
      <c r="D1355" s="8">
        <v>74211572</v>
      </c>
      <c r="E1355" s="8" t="s">
        <v>121</v>
      </c>
      <c r="F1355" s="8" t="s">
        <v>3108</v>
      </c>
      <c r="G1355" s="8" t="s">
        <v>3109</v>
      </c>
      <c r="H1355" s="8" t="s">
        <v>96</v>
      </c>
      <c r="I1355" s="66" t="s">
        <v>275</v>
      </c>
      <c r="J1355" s="66" t="s">
        <v>40</v>
      </c>
      <c r="K1355" s="66" t="s">
        <v>9647</v>
      </c>
      <c r="L1355" s="66" t="s">
        <v>9266</v>
      </c>
      <c r="M1355" s="66" t="s">
        <v>5005</v>
      </c>
      <c r="N1355" s="66" t="s">
        <v>3157</v>
      </c>
      <c r="O1355" s="8" t="s">
        <v>3158</v>
      </c>
      <c r="P1355" s="8" t="s">
        <v>40</v>
      </c>
      <c r="Q1355" s="8">
        <v>-1</v>
      </c>
      <c r="R1355" s="8" t="s">
        <v>40</v>
      </c>
      <c r="S1355" s="8" t="s">
        <v>40</v>
      </c>
      <c r="T1355" s="8" t="s">
        <v>40</v>
      </c>
      <c r="U1355" s="67">
        <v>0.17499999999999999</v>
      </c>
      <c r="V1355" s="4">
        <v>1</v>
      </c>
      <c r="W1355" s="4">
        <v>3428</v>
      </c>
      <c r="X1355" s="67">
        <v>0</v>
      </c>
      <c r="Y1355" s="67">
        <v>0.255</v>
      </c>
      <c r="Z1355" s="4">
        <v>1</v>
      </c>
      <c r="AA1355" s="4">
        <v>2600</v>
      </c>
      <c r="AB1355" s="67">
        <v>0</v>
      </c>
      <c r="AC1355" s="4">
        <v>5.1443810000000001</v>
      </c>
      <c r="AD1355" s="4">
        <v>25.4</v>
      </c>
    </row>
    <row r="1356" spans="1:30" x14ac:dyDescent="0.2">
      <c r="A1356" s="8" t="s">
        <v>782</v>
      </c>
      <c r="B1356" s="8">
        <v>7</v>
      </c>
      <c r="C1356" s="8">
        <v>74211575</v>
      </c>
      <c r="D1356" s="8">
        <v>74211575</v>
      </c>
      <c r="E1356" s="8" t="s">
        <v>123</v>
      </c>
      <c r="F1356" s="8" t="s">
        <v>3108</v>
      </c>
      <c r="G1356" s="8" t="s">
        <v>3109</v>
      </c>
      <c r="H1356" s="8" t="s">
        <v>96</v>
      </c>
      <c r="I1356" s="66" t="s">
        <v>275</v>
      </c>
      <c r="J1356" s="66" t="s">
        <v>40</v>
      </c>
      <c r="K1356" s="66" t="s">
        <v>10127</v>
      </c>
      <c r="L1356" s="66" t="s">
        <v>8208</v>
      </c>
      <c r="M1356" s="66" t="s">
        <v>4128</v>
      </c>
      <c r="N1356" s="66" t="s">
        <v>7033</v>
      </c>
      <c r="O1356" s="8" t="s">
        <v>7034</v>
      </c>
      <c r="P1356" s="8" t="s">
        <v>40</v>
      </c>
      <c r="Q1356" s="8">
        <v>-1</v>
      </c>
      <c r="R1356" s="8" t="s">
        <v>40</v>
      </c>
      <c r="S1356" s="8" t="s">
        <v>40</v>
      </c>
      <c r="T1356" s="8" t="s">
        <v>40</v>
      </c>
      <c r="U1356" s="67">
        <v>0.185</v>
      </c>
      <c r="V1356" s="4">
        <v>1</v>
      </c>
      <c r="W1356" s="4">
        <v>3428</v>
      </c>
      <c r="X1356" s="67">
        <v>0</v>
      </c>
      <c r="Y1356" s="67">
        <v>0.215</v>
      </c>
      <c r="Z1356" s="4">
        <v>1</v>
      </c>
      <c r="AA1356" s="4">
        <v>2600</v>
      </c>
      <c r="AB1356" s="67">
        <v>0</v>
      </c>
      <c r="AC1356" s="4">
        <v>4.1617009999999999</v>
      </c>
      <c r="AD1356" s="4">
        <v>23.8</v>
      </c>
    </row>
    <row r="1357" spans="1:30" x14ac:dyDescent="0.2">
      <c r="A1357" s="8" t="s">
        <v>782</v>
      </c>
      <c r="B1357" s="8">
        <v>7</v>
      </c>
      <c r="C1357" s="8">
        <v>74211576</v>
      </c>
      <c r="D1357" s="8">
        <v>74211576</v>
      </c>
      <c r="E1357" s="8" t="s">
        <v>123</v>
      </c>
      <c r="F1357" s="8" t="s">
        <v>3108</v>
      </c>
      <c r="G1357" s="8" t="s">
        <v>3109</v>
      </c>
      <c r="H1357" s="8" t="s">
        <v>96</v>
      </c>
      <c r="I1357" s="66" t="s">
        <v>275</v>
      </c>
      <c r="J1357" s="66" t="s">
        <v>40</v>
      </c>
      <c r="K1357" s="66" t="s">
        <v>5522</v>
      </c>
      <c r="L1357" s="66" t="s">
        <v>6058</v>
      </c>
      <c r="M1357" s="66" t="s">
        <v>4128</v>
      </c>
      <c r="N1357" s="66" t="s">
        <v>4065</v>
      </c>
      <c r="O1357" s="8" t="s">
        <v>4066</v>
      </c>
      <c r="P1357" s="8" t="s">
        <v>10128</v>
      </c>
      <c r="Q1357" s="8">
        <v>-1</v>
      </c>
      <c r="R1357" s="8" t="s">
        <v>40</v>
      </c>
      <c r="S1357" s="8" t="s">
        <v>40</v>
      </c>
      <c r="T1357" s="8" t="s">
        <v>40</v>
      </c>
      <c r="U1357" s="67">
        <v>0.153</v>
      </c>
      <c r="V1357" s="4">
        <v>1</v>
      </c>
      <c r="W1357" s="4">
        <v>3428</v>
      </c>
      <c r="X1357" s="67">
        <v>0</v>
      </c>
      <c r="Y1357" s="67">
        <v>0.17399999999999999</v>
      </c>
      <c r="Z1357" s="4">
        <v>1</v>
      </c>
      <c r="AA1357" s="4">
        <v>2600</v>
      </c>
      <c r="AB1357" s="67">
        <v>0</v>
      </c>
      <c r="AC1357" s="4">
        <v>-0.24205599999999999</v>
      </c>
      <c r="AD1357" s="4">
        <v>0.89300000000000002</v>
      </c>
    </row>
    <row r="1358" spans="1:30" x14ac:dyDescent="0.2">
      <c r="A1358" s="8" t="s">
        <v>782</v>
      </c>
      <c r="B1358" s="8">
        <v>7</v>
      </c>
      <c r="C1358" s="8">
        <v>74211595</v>
      </c>
      <c r="D1358" s="8">
        <v>74211595</v>
      </c>
      <c r="E1358" s="8" t="s">
        <v>123</v>
      </c>
      <c r="F1358" s="8" t="s">
        <v>3108</v>
      </c>
      <c r="G1358" s="8" t="s">
        <v>3109</v>
      </c>
      <c r="H1358" s="8" t="s">
        <v>96</v>
      </c>
      <c r="I1358" s="66" t="s">
        <v>275</v>
      </c>
      <c r="J1358" s="66" t="s">
        <v>40</v>
      </c>
      <c r="K1358" s="66" t="s">
        <v>6067</v>
      </c>
      <c r="L1358" s="66" t="s">
        <v>3143</v>
      </c>
      <c r="M1358" s="66" t="s">
        <v>9472</v>
      </c>
      <c r="N1358" s="66" t="s">
        <v>4018</v>
      </c>
      <c r="O1358" s="8" t="s">
        <v>4308</v>
      </c>
      <c r="P1358" s="8" t="s">
        <v>10129</v>
      </c>
      <c r="Q1358" s="8">
        <v>-1</v>
      </c>
      <c r="R1358" s="8" t="s">
        <v>40</v>
      </c>
      <c r="S1358" s="8" t="s">
        <v>40</v>
      </c>
      <c r="T1358" s="8" t="s">
        <v>40</v>
      </c>
      <c r="U1358" s="67">
        <v>0.16300000000000001</v>
      </c>
      <c r="V1358" s="4">
        <v>1</v>
      </c>
      <c r="W1358" s="4">
        <v>3428</v>
      </c>
      <c r="X1358" s="67">
        <v>0</v>
      </c>
      <c r="Y1358" s="67">
        <v>0</v>
      </c>
      <c r="Z1358" s="4">
        <v>0</v>
      </c>
      <c r="AA1358" s="4">
        <v>2600</v>
      </c>
      <c r="AB1358" s="67">
        <v>0</v>
      </c>
      <c r="AC1358" s="4">
        <v>3.6503760000000001</v>
      </c>
      <c r="AD1358" s="4">
        <v>23.2</v>
      </c>
    </row>
    <row r="1359" spans="1:30" x14ac:dyDescent="0.2">
      <c r="A1359" s="8" t="s">
        <v>782</v>
      </c>
      <c r="B1359" s="8">
        <v>7</v>
      </c>
      <c r="C1359" s="8">
        <v>74211599</v>
      </c>
      <c r="D1359" s="8">
        <v>74211599</v>
      </c>
      <c r="E1359" s="8" t="s">
        <v>130</v>
      </c>
      <c r="F1359" s="8" t="s">
        <v>3108</v>
      </c>
      <c r="G1359" s="8" t="s">
        <v>3109</v>
      </c>
      <c r="H1359" s="8" t="s">
        <v>96</v>
      </c>
      <c r="I1359" s="66" t="s">
        <v>275</v>
      </c>
      <c r="J1359" s="66" t="s">
        <v>40</v>
      </c>
      <c r="K1359" s="66" t="s">
        <v>10130</v>
      </c>
      <c r="L1359" s="66" t="s">
        <v>8237</v>
      </c>
      <c r="M1359" s="66" t="s">
        <v>497</v>
      </c>
      <c r="N1359" s="66" t="s">
        <v>3112</v>
      </c>
      <c r="O1359" s="8" t="s">
        <v>3113</v>
      </c>
      <c r="P1359" s="8" t="s">
        <v>10131</v>
      </c>
      <c r="Q1359" s="8">
        <v>-1</v>
      </c>
      <c r="R1359" s="8" t="s">
        <v>40</v>
      </c>
      <c r="S1359" s="8" t="s">
        <v>40</v>
      </c>
      <c r="T1359" s="8" t="s">
        <v>40</v>
      </c>
      <c r="U1359" s="67">
        <v>0.19600000000000001</v>
      </c>
      <c r="V1359" s="4">
        <v>4</v>
      </c>
      <c r="W1359" s="4">
        <v>3428</v>
      </c>
      <c r="X1359" s="67">
        <v>1E-3</v>
      </c>
      <c r="Y1359" s="67">
        <v>0</v>
      </c>
      <c r="Z1359" s="4">
        <v>0</v>
      </c>
      <c r="AA1359" s="4">
        <v>2600</v>
      </c>
      <c r="AB1359" s="67">
        <v>0</v>
      </c>
      <c r="AC1359" s="4">
        <v>1.2410060000000001</v>
      </c>
      <c r="AD1359" s="4">
        <v>11.96</v>
      </c>
    </row>
    <row r="1360" spans="1:30" x14ac:dyDescent="0.2">
      <c r="A1360" s="8" t="s">
        <v>782</v>
      </c>
      <c r="B1360" s="8">
        <v>7</v>
      </c>
      <c r="C1360" s="8">
        <v>74211607</v>
      </c>
      <c r="D1360" s="8">
        <v>74211607</v>
      </c>
      <c r="E1360" s="8" t="s">
        <v>127</v>
      </c>
      <c r="F1360" s="8" t="s">
        <v>3101</v>
      </c>
      <c r="G1360" s="8" t="s">
        <v>3102</v>
      </c>
      <c r="H1360" s="8" t="s">
        <v>96</v>
      </c>
      <c r="I1360" s="66" t="s">
        <v>275</v>
      </c>
      <c r="J1360" s="66" t="s">
        <v>40</v>
      </c>
      <c r="K1360" s="66" t="s">
        <v>10132</v>
      </c>
      <c r="L1360" s="66" t="s">
        <v>8256</v>
      </c>
      <c r="M1360" s="66" t="s">
        <v>3422</v>
      </c>
      <c r="N1360" s="66" t="s">
        <v>3121</v>
      </c>
      <c r="O1360" s="8" t="s">
        <v>3319</v>
      </c>
      <c r="P1360" s="8" t="s">
        <v>40</v>
      </c>
      <c r="Q1360" s="8">
        <v>-1</v>
      </c>
      <c r="R1360" s="8" t="s">
        <v>40</v>
      </c>
      <c r="S1360" s="8" t="s">
        <v>40</v>
      </c>
      <c r="T1360" s="8" t="s">
        <v>40</v>
      </c>
      <c r="U1360" s="67">
        <v>0.153</v>
      </c>
      <c r="V1360" s="4">
        <v>3</v>
      </c>
      <c r="W1360" s="4">
        <v>3428</v>
      </c>
      <c r="X1360" s="67">
        <v>1E-3</v>
      </c>
      <c r="Y1360" s="67">
        <v>0.126</v>
      </c>
      <c r="Z1360" s="4">
        <v>2</v>
      </c>
      <c r="AA1360" s="4">
        <v>2600</v>
      </c>
      <c r="AB1360" s="67">
        <v>1E-3</v>
      </c>
      <c r="AC1360" s="4">
        <v>-0.81456600000000001</v>
      </c>
      <c r="AD1360" s="4">
        <v>0.04</v>
      </c>
    </row>
    <row r="1361" spans="1:30" x14ac:dyDescent="0.2">
      <c r="A1361" s="8" t="s">
        <v>782</v>
      </c>
      <c r="B1361" s="8">
        <v>7</v>
      </c>
      <c r="C1361" s="8">
        <v>74211611</v>
      </c>
      <c r="D1361" s="8">
        <v>74211611</v>
      </c>
      <c r="E1361" s="8" t="s">
        <v>127</v>
      </c>
      <c r="F1361" s="8" t="s">
        <v>3108</v>
      </c>
      <c r="G1361" s="8" t="s">
        <v>3109</v>
      </c>
      <c r="H1361" s="8" t="s">
        <v>96</v>
      </c>
      <c r="I1361" s="66" t="s">
        <v>275</v>
      </c>
      <c r="J1361" s="66" t="s">
        <v>40</v>
      </c>
      <c r="K1361" s="66" t="s">
        <v>10133</v>
      </c>
      <c r="L1361" s="66" t="s">
        <v>10134</v>
      </c>
      <c r="M1361" s="66" t="s">
        <v>3574</v>
      </c>
      <c r="N1361" s="66" t="s">
        <v>3887</v>
      </c>
      <c r="O1361" s="8" t="s">
        <v>8356</v>
      </c>
      <c r="P1361" s="8" t="s">
        <v>40</v>
      </c>
      <c r="Q1361" s="8">
        <v>-1</v>
      </c>
      <c r="R1361" s="8" t="s">
        <v>40</v>
      </c>
      <c r="S1361" s="8" t="s">
        <v>40</v>
      </c>
      <c r="T1361" s="8" t="s">
        <v>40</v>
      </c>
      <c r="U1361" s="67">
        <v>0.157</v>
      </c>
      <c r="V1361" s="4">
        <v>1</v>
      </c>
      <c r="W1361" s="4">
        <v>3428</v>
      </c>
      <c r="X1361" s="67">
        <v>0</v>
      </c>
      <c r="Y1361" s="67">
        <v>0.16400000000000001</v>
      </c>
      <c r="Z1361" s="4">
        <v>1</v>
      </c>
      <c r="AA1361" s="4">
        <v>2600</v>
      </c>
      <c r="AB1361" s="67">
        <v>0</v>
      </c>
      <c r="AC1361" s="4">
        <v>-0.46167000000000002</v>
      </c>
      <c r="AD1361" s="4">
        <v>0.27300000000000002</v>
      </c>
    </row>
    <row r="1362" spans="1:30" x14ac:dyDescent="0.2">
      <c r="A1362" s="8" t="s">
        <v>782</v>
      </c>
      <c r="B1362" s="8">
        <v>7</v>
      </c>
      <c r="C1362" s="8">
        <v>74211629</v>
      </c>
      <c r="D1362" s="8">
        <v>74211631</v>
      </c>
      <c r="E1362" s="8" t="s">
        <v>4198</v>
      </c>
      <c r="F1362" s="8" t="s">
        <v>80</v>
      </c>
      <c r="G1362" s="8" t="s">
        <v>3469</v>
      </c>
      <c r="H1362" s="8" t="s">
        <v>96</v>
      </c>
      <c r="I1362" s="66" t="s">
        <v>275</v>
      </c>
      <c r="J1362" s="66" t="s">
        <v>40</v>
      </c>
      <c r="K1362" s="66" t="s">
        <v>10135</v>
      </c>
      <c r="L1362" s="66" t="s">
        <v>10136</v>
      </c>
      <c r="M1362" s="66" t="s">
        <v>10137</v>
      </c>
      <c r="N1362" s="66" t="s">
        <v>10138</v>
      </c>
      <c r="O1362" s="8" t="s">
        <v>10139</v>
      </c>
      <c r="P1362" s="8" t="s">
        <v>40</v>
      </c>
      <c r="Q1362" s="8">
        <v>-1</v>
      </c>
      <c r="R1362" s="8" t="s">
        <v>40</v>
      </c>
      <c r="S1362" s="8" t="s">
        <v>40</v>
      </c>
      <c r="T1362" s="8" t="s">
        <v>40</v>
      </c>
      <c r="U1362" s="67">
        <v>0.17599999999999999</v>
      </c>
      <c r="V1362" s="4">
        <v>1</v>
      </c>
      <c r="W1362" s="4">
        <v>3428</v>
      </c>
      <c r="X1362" s="67">
        <v>0</v>
      </c>
      <c r="Y1362" s="67">
        <v>0.20499999999999999</v>
      </c>
      <c r="Z1362" s="4">
        <v>1</v>
      </c>
      <c r="AA1362" s="4">
        <v>2600</v>
      </c>
      <c r="AB1362" s="67">
        <v>0</v>
      </c>
      <c r="AC1362" s="4">
        <v>3.4976410000000002</v>
      </c>
      <c r="AD1362" s="4">
        <v>23.1</v>
      </c>
    </row>
    <row r="1363" spans="1:30" x14ac:dyDescent="0.2">
      <c r="A1363" s="8" t="s">
        <v>782</v>
      </c>
      <c r="B1363" s="8">
        <v>7</v>
      </c>
      <c r="C1363" s="8">
        <v>74211679</v>
      </c>
      <c r="D1363" s="8">
        <v>74211679</v>
      </c>
      <c r="E1363" s="8" t="s">
        <v>121</v>
      </c>
      <c r="F1363" s="8" t="s">
        <v>3101</v>
      </c>
      <c r="G1363" s="8" t="s">
        <v>3102</v>
      </c>
      <c r="H1363" s="8" t="s">
        <v>96</v>
      </c>
      <c r="I1363" s="66" t="s">
        <v>275</v>
      </c>
      <c r="J1363" s="66" t="s">
        <v>40</v>
      </c>
      <c r="K1363" s="66" t="s">
        <v>3120</v>
      </c>
      <c r="L1363" s="66" t="s">
        <v>3149</v>
      </c>
      <c r="M1363" s="66" t="s">
        <v>531</v>
      </c>
      <c r="N1363" s="66" t="s">
        <v>3188</v>
      </c>
      <c r="O1363" s="8" t="s">
        <v>3497</v>
      </c>
      <c r="P1363" s="8" t="s">
        <v>40</v>
      </c>
      <c r="Q1363" s="8">
        <v>-1</v>
      </c>
      <c r="R1363" s="8" t="s">
        <v>40</v>
      </c>
      <c r="S1363" s="8" t="s">
        <v>40</v>
      </c>
      <c r="T1363" s="8" t="s">
        <v>40</v>
      </c>
      <c r="U1363" s="67">
        <v>0</v>
      </c>
      <c r="V1363" s="4">
        <v>0</v>
      </c>
      <c r="W1363" s="4">
        <v>3430</v>
      </c>
      <c r="X1363" s="67">
        <v>0</v>
      </c>
      <c r="Y1363" s="67">
        <v>0.215</v>
      </c>
      <c r="Z1363" s="4">
        <v>1</v>
      </c>
      <c r="AA1363" s="4">
        <v>2600</v>
      </c>
      <c r="AB1363" s="67">
        <v>0</v>
      </c>
      <c r="AC1363" s="4">
        <v>1.006704</v>
      </c>
      <c r="AD1363" s="4">
        <v>10.7</v>
      </c>
    </row>
    <row r="1364" spans="1:30" x14ac:dyDescent="0.2">
      <c r="A1364" s="8" t="s">
        <v>782</v>
      </c>
      <c r="B1364" s="8">
        <v>7</v>
      </c>
      <c r="C1364" s="8">
        <v>74211700</v>
      </c>
      <c r="D1364" s="8">
        <v>74211700</v>
      </c>
      <c r="E1364" s="8" t="s">
        <v>127</v>
      </c>
      <c r="F1364" s="8" t="s">
        <v>3101</v>
      </c>
      <c r="G1364" s="8" t="s">
        <v>3102</v>
      </c>
      <c r="H1364" s="8" t="s">
        <v>96</v>
      </c>
      <c r="I1364" s="66" t="s">
        <v>275</v>
      </c>
      <c r="J1364" s="66" t="s">
        <v>40</v>
      </c>
      <c r="K1364" s="66" t="s">
        <v>9955</v>
      </c>
      <c r="L1364" s="66" t="s">
        <v>9802</v>
      </c>
      <c r="M1364" s="66" t="s">
        <v>4542</v>
      </c>
      <c r="N1364" s="66" t="s">
        <v>127</v>
      </c>
      <c r="O1364" s="8" t="s">
        <v>3672</v>
      </c>
      <c r="P1364" s="8" t="s">
        <v>40</v>
      </c>
      <c r="Q1364" s="8">
        <v>-1</v>
      </c>
      <c r="R1364" s="8" t="s">
        <v>40</v>
      </c>
      <c r="S1364" s="8" t="s">
        <v>40</v>
      </c>
      <c r="T1364" s="8" t="s">
        <v>40</v>
      </c>
      <c r="U1364" s="67">
        <v>0.157</v>
      </c>
      <c r="V1364" s="4">
        <v>17</v>
      </c>
      <c r="W1364" s="4">
        <v>3430</v>
      </c>
      <c r="X1364" s="67">
        <v>5.0000000000000001E-3</v>
      </c>
      <c r="Y1364" s="67">
        <v>0.17</v>
      </c>
      <c r="Z1364" s="4">
        <v>16</v>
      </c>
      <c r="AA1364" s="4">
        <v>2600</v>
      </c>
      <c r="AB1364" s="67">
        <v>6.0000000000000001E-3</v>
      </c>
      <c r="AC1364" s="4">
        <v>0.72361900000000001</v>
      </c>
      <c r="AD1364" s="4">
        <v>8.9809999999999999</v>
      </c>
    </row>
    <row r="1365" spans="1:30" x14ac:dyDescent="0.2">
      <c r="A1365" s="8" t="s">
        <v>782</v>
      </c>
      <c r="B1365" s="8">
        <v>7</v>
      </c>
      <c r="C1365" s="8">
        <v>74211703</v>
      </c>
      <c r="D1365" s="8">
        <v>74211703</v>
      </c>
      <c r="E1365" s="8" t="s">
        <v>121</v>
      </c>
      <c r="F1365" s="8" t="s">
        <v>3101</v>
      </c>
      <c r="G1365" s="8" t="s">
        <v>3102</v>
      </c>
      <c r="H1365" s="8" t="s">
        <v>96</v>
      </c>
      <c r="I1365" s="66" t="s">
        <v>275</v>
      </c>
      <c r="J1365" s="66" t="s">
        <v>40</v>
      </c>
      <c r="K1365" s="66" t="s">
        <v>5505</v>
      </c>
      <c r="L1365" s="66" t="s">
        <v>9301</v>
      </c>
      <c r="M1365" s="66" t="s">
        <v>3827</v>
      </c>
      <c r="N1365" s="66" t="s">
        <v>3174</v>
      </c>
      <c r="O1365" s="8" t="s">
        <v>3260</v>
      </c>
      <c r="P1365" s="8" t="s">
        <v>10140</v>
      </c>
      <c r="Q1365" s="8">
        <v>-1</v>
      </c>
      <c r="R1365" s="8" t="s">
        <v>40</v>
      </c>
      <c r="S1365" s="8" t="s">
        <v>40</v>
      </c>
      <c r="T1365" s="8" t="s">
        <v>40</v>
      </c>
      <c r="U1365" s="67">
        <v>0.19400000000000001</v>
      </c>
      <c r="V1365" s="4">
        <v>2</v>
      </c>
      <c r="W1365" s="4">
        <v>3430</v>
      </c>
      <c r="X1365" s="67">
        <v>1E-3</v>
      </c>
      <c r="Y1365" s="67">
        <v>0.14000000000000001</v>
      </c>
      <c r="Z1365" s="4">
        <v>1</v>
      </c>
      <c r="AA1365" s="4">
        <v>2600</v>
      </c>
      <c r="AB1365" s="67">
        <v>0</v>
      </c>
      <c r="AC1365" s="4">
        <v>0.52270300000000003</v>
      </c>
      <c r="AD1365" s="4">
        <v>7.6020000000000003</v>
      </c>
    </row>
    <row r="1366" spans="1:30" x14ac:dyDescent="0.2">
      <c r="A1366" s="8" t="s">
        <v>782</v>
      </c>
      <c r="B1366" s="8">
        <v>7</v>
      </c>
      <c r="C1366" s="8">
        <v>74211705</v>
      </c>
      <c r="D1366" s="8">
        <v>74211705</v>
      </c>
      <c r="E1366" s="8" t="s">
        <v>121</v>
      </c>
      <c r="F1366" s="8" t="s">
        <v>3108</v>
      </c>
      <c r="G1366" s="8" t="s">
        <v>3109</v>
      </c>
      <c r="H1366" s="8" t="s">
        <v>96</v>
      </c>
      <c r="I1366" s="66" t="s">
        <v>275</v>
      </c>
      <c r="J1366" s="66" t="s">
        <v>40</v>
      </c>
      <c r="K1366" s="66" t="s">
        <v>8978</v>
      </c>
      <c r="L1366" s="66" t="s">
        <v>4917</v>
      </c>
      <c r="M1366" s="66" t="s">
        <v>3827</v>
      </c>
      <c r="N1366" s="66" t="s">
        <v>3144</v>
      </c>
      <c r="O1366" s="8" t="s">
        <v>3145</v>
      </c>
      <c r="P1366" s="8" t="s">
        <v>10141</v>
      </c>
      <c r="Q1366" s="8">
        <v>-1</v>
      </c>
      <c r="R1366" s="8" t="s">
        <v>40</v>
      </c>
      <c r="S1366" s="8" t="s">
        <v>40</v>
      </c>
      <c r="T1366" s="8" t="s">
        <v>40</v>
      </c>
      <c r="U1366" s="67">
        <v>0.16700000000000001</v>
      </c>
      <c r="V1366" s="4">
        <v>57</v>
      </c>
      <c r="W1366" s="4">
        <v>3430</v>
      </c>
      <c r="X1366" s="67">
        <v>1.7000000000000001E-2</v>
      </c>
      <c r="Y1366" s="67">
        <v>0.16800000000000001</v>
      </c>
      <c r="Z1366" s="4">
        <v>45</v>
      </c>
      <c r="AA1366" s="4">
        <v>2600</v>
      </c>
      <c r="AB1366" s="67">
        <v>1.7000000000000001E-2</v>
      </c>
      <c r="AC1366" s="4">
        <v>6.1185299999999998</v>
      </c>
      <c r="AD1366" s="4">
        <v>28.3</v>
      </c>
    </row>
    <row r="1367" spans="1:30" x14ac:dyDescent="0.2">
      <c r="A1367" s="8" t="s">
        <v>782</v>
      </c>
      <c r="B1367" s="8">
        <v>7</v>
      </c>
      <c r="C1367" s="8">
        <v>74211712</v>
      </c>
      <c r="D1367" s="8">
        <v>74211712</v>
      </c>
      <c r="E1367" s="8" t="s">
        <v>127</v>
      </c>
      <c r="F1367" s="8" t="s">
        <v>3108</v>
      </c>
      <c r="G1367" s="8" t="s">
        <v>3109</v>
      </c>
      <c r="H1367" s="8" t="s">
        <v>96</v>
      </c>
      <c r="I1367" s="66" t="s">
        <v>275</v>
      </c>
      <c r="J1367" s="66" t="s">
        <v>40</v>
      </c>
      <c r="K1367" s="66" t="s">
        <v>8157</v>
      </c>
      <c r="L1367" s="66" t="s">
        <v>10142</v>
      </c>
      <c r="M1367" s="66" t="s">
        <v>5780</v>
      </c>
      <c r="N1367" s="66" t="s">
        <v>3959</v>
      </c>
      <c r="O1367" s="8" t="s">
        <v>4491</v>
      </c>
      <c r="P1367" s="8" t="s">
        <v>40</v>
      </c>
      <c r="Q1367" s="8">
        <v>-1</v>
      </c>
      <c r="R1367" s="8" t="s">
        <v>40</v>
      </c>
      <c r="S1367" s="8" t="s">
        <v>40</v>
      </c>
      <c r="T1367" s="8" t="s">
        <v>40</v>
      </c>
      <c r="U1367" s="67">
        <v>0</v>
      </c>
      <c r="V1367" s="4">
        <v>0</v>
      </c>
      <c r="W1367" s="4">
        <v>3430</v>
      </c>
      <c r="X1367" s="67">
        <v>0</v>
      </c>
      <c r="Y1367" s="67">
        <v>0.23599999999999999</v>
      </c>
      <c r="Z1367" s="4">
        <v>1</v>
      </c>
      <c r="AA1367" s="4">
        <v>2600</v>
      </c>
      <c r="AB1367" s="67">
        <v>0</v>
      </c>
      <c r="AC1367" s="4">
        <v>5.5825170000000002</v>
      </c>
      <c r="AD1367" s="4">
        <v>26.5</v>
      </c>
    </row>
    <row r="1368" spans="1:30" x14ac:dyDescent="0.2">
      <c r="A1368" s="8" t="s">
        <v>782</v>
      </c>
      <c r="B1368" s="8">
        <v>7</v>
      </c>
      <c r="C1368" s="8">
        <v>74211730</v>
      </c>
      <c r="D1368" s="8">
        <v>74211730</v>
      </c>
      <c r="E1368" s="8" t="s">
        <v>123</v>
      </c>
      <c r="F1368" s="8" t="s">
        <v>81</v>
      </c>
      <c r="G1368" s="8" t="s">
        <v>3469</v>
      </c>
      <c r="H1368" s="8" t="s">
        <v>96</v>
      </c>
      <c r="I1368" s="66" t="s">
        <v>275</v>
      </c>
      <c r="J1368" s="66" t="s">
        <v>40</v>
      </c>
      <c r="K1368" s="66" t="s">
        <v>10143</v>
      </c>
      <c r="L1368" s="66" t="s">
        <v>3161</v>
      </c>
      <c r="M1368" s="66" t="s">
        <v>5062</v>
      </c>
      <c r="N1368" s="66" t="s">
        <v>166</v>
      </c>
      <c r="O1368" s="8" t="s">
        <v>4293</v>
      </c>
      <c r="P1368" s="8" t="s">
        <v>10144</v>
      </c>
      <c r="Q1368" s="8">
        <v>-1</v>
      </c>
      <c r="R1368" s="8" t="s">
        <v>40</v>
      </c>
      <c r="S1368" s="8" t="s">
        <v>40</v>
      </c>
      <c r="T1368" s="8" t="s">
        <v>40</v>
      </c>
      <c r="U1368" s="67">
        <v>0.16200000000000001</v>
      </c>
      <c r="V1368" s="4">
        <v>1</v>
      </c>
      <c r="W1368" s="4">
        <v>3430</v>
      </c>
      <c r="X1368" s="67">
        <v>0</v>
      </c>
      <c r="Y1368" s="67">
        <v>0</v>
      </c>
      <c r="Z1368" s="4">
        <v>0</v>
      </c>
      <c r="AA1368" s="4">
        <v>2600</v>
      </c>
      <c r="AB1368" s="67">
        <v>0</v>
      </c>
      <c r="AC1368" s="4">
        <v>10.499644</v>
      </c>
      <c r="AD1368" s="4">
        <v>36</v>
      </c>
    </row>
    <row r="1369" spans="1:30" x14ac:dyDescent="0.2">
      <c r="A1369" s="8" t="s">
        <v>782</v>
      </c>
      <c r="B1369" s="8">
        <v>7</v>
      </c>
      <c r="C1369" s="8">
        <v>74211784</v>
      </c>
      <c r="D1369" s="8">
        <v>74211784</v>
      </c>
      <c r="E1369" s="8" t="s">
        <v>127</v>
      </c>
      <c r="F1369" s="8" t="s">
        <v>3101</v>
      </c>
      <c r="G1369" s="8" t="s">
        <v>3102</v>
      </c>
      <c r="H1369" s="8" t="s">
        <v>96</v>
      </c>
      <c r="I1369" s="66" t="s">
        <v>275</v>
      </c>
      <c r="J1369" s="66" t="s">
        <v>40</v>
      </c>
      <c r="K1369" s="66" t="s">
        <v>10145</v>
      </c>
      <c r="L1369" s="66" t="s">
        <v>8401</v>
      </c>
      <c r="M1369" s="66" t="s">
        <v>9453</v>
      </c>
      <c r="N1369" s="66" t="s">
        <v>3107</v>
      </c>
      <c r="O1369" s="8" t="s">
        <v>4478</v>
      </c>
      <c r="P1369" s="8" t="s">
        <v>10146</v>
      </c>
      <c r="Q1369" s="8">
        <v>-1</v>
      </c>
      <c r="R1369" s="8" t="s">
        <v>40</v>
      </c>
      <c r="S1369" s="8" t="s">
        <v>40</v>
      </c>
      <c r="T1369" s="8" t="s">
        <v>40</v>
      </c>
      <c r="U1369" s="67">
        <v>0.622</v>
      </c>
      <c r="V1369" s="4">
        <v>3427</v>
      </c>
      <c r="W1369" s="4">
        <v>3431</v>
      </c>
      <c r="X1369" s="67">
        <v>0.999</v>
      </c>
      <c r="Y1369" s="67">
        <v>0.624</v>
      </c>
      <c r="Z1369" s="4">
        <v>2600</v>
      </c>
      <c r="AA1369" s="4">
        <v>2602</v>
      </c>
      <c r="AB1369" s="67">
        <v>0.999</v>
      </c>
      <c r="AC1369" s="4">
        <v>-0.351354</v>
      </c>
      <c r="AD1369" s="4">
        <v>0.505</v>
      </c>
    </row>
    <row r="1370" spans="1:30" x14ac:dyDescent="0.2">
      <c r="A1370" s="8" t="s">
        <v>782</v>
      </c>
      <c r="B1370" s="8">
        <v>7</v>
      </c>
      <c r="C1370" s="8">
        <v>74211789</v>
      </c>
      <c r="D1370" s="8">
        <v>74211789</v>
      </c>
      <c r="E1370" s="8" t="s">
        <v>121</v>
      </c>
      <c r="F1370" s="8" t="s">
        <v>3108</v>
      </c>
      <c r="G1370" s="8" t="s">
        <v>3109</v>
      </c>
      <c r="H1370" s="8" t="s">
        <v>96</v>
      </c>
      <c r="I1370" s="66" t="s">
        <v>275</v>
      </c>
      <c r="J1370" s="66" t="s">
        <v>40</v>
      </c>
      <c r="K1370" s="66" t="s">
        <v>8237</v>
      </c>
      <c r="L1370" s="66" t="s">
        <v>5567</v>
      </c>
      <c r="M1370" s="66" t="s">
        <v>9009</v>
      </c>
      <c r="N1370" s="66" t="s">
        <v>3115</v>
      </c>
      <c r="O1370" s="8" t="s">
        <v>3116</v>
      </c>
      <c r="P1370" s="8" t="s">
        <v>40</v>
      </c>
      <c r="Q1370" s="8">
        <v>-1</v>
      </c>
      <c r="R1370" s="8" t="s">
        <v>40</v>
      </c>
      <c r="S1370" s="8" t="s">
        <v>40</v>
      </c>
      <c r="T1370" s="8" t="s">
        <v>40</v>
      </c>
      <c r="U1370" s="67">
        <v>0.127</v>
      </c>
      <c r="V1370" s="4">
        <v>129</v>
      </c>
      <c r="W1370" s="4">
        <v>3431</v>
      </c>
      <c r="X1370" s="67">
        <v>3.7999999999999999E-2</v>
      </c>
      <c r="Y1370" s="67">
        <v>0.128</v>
      </c>
      <c r="Z1370" s="4">
        <v>97</v>
      </c>
      <c r="AA1370" s="4">
        <v>2602</v>
      </c>
      <c r="AB1370" s="67">
        <v>3.6999999999999998E-2</v>
      </c>
      <c r="AC1370" s="4">
        <v>4.602182</v>
      </c>
      <c r="AD1370" s="4">
        <v>24.4</v>
      </c>
    </row>
    <row r="1371" spans="1:30" x14ac:dyDescent="0.2">
      <c r="A1371" s="8" t="s">
        <v>782</v>
      </c>
      <c r="B1371" s="8">
        <v>7</v>
      </c>
      <c r="C1371" s="8">
        <v>74211803</v>
      </c>
      <c r="D1371" s="8">
        <v>74211803</v>
      </c>
      <c r="E1371" s="8" t="s">
        <v>121</v>
      </c>
      <c r="F1371" s="8" t="s">
        <v>3108</v>
      </c>
      <c r="G1371" s="8" t="s">
        <v>3109</v>
      </c>
      <c r="H1371" s="8" t="s">
        <v>96</v>
      </c>
      <c r="I1371" s="66" t="s">
        <v>275</v>
      </c>
      <c r="J1371" s="66" t="s">
        <v>40</v>
      </c>
      <c r="K1371" s="66" t="s">
        <v>10147</v>
      </c>
      <c r="L1371" s="66" t="s">
        <v>10148</v>
      </c>
      <c r="M1371" s="66" t="s">
        <v>4614</v>
      </c>
      <c r="N1371" s="66" t="s">
        <v>4364</v>
      </c>
      <c r="O1371" s="8" t="s">
        <v>4365</v>
      </c>
      <c r="P1371" s="8" t="s">
        <v>40</v>
      </c>
      <c r="Q1371" s="8">
        <v>-1</v>
      </c>
      <c r="R1371" s="8" t="s">
        <v>40</v>
      </c>
      <c r="S1371" s="8" t="s">
        <v>40</v>
      </c>
      <c r="T1371" s="8" t="s">
        <v>40</v>
      </c>
      <c r="U1371" s="67">
        <v>0</v>
      </c>
      <c r="V1371" s="4">
        <v>0</v>
      </c>
      <c r="W1371" s="4">
        <v>3431</v>
      </c>
      <c r="X1371" s="67">
        <v>0</v>
      </c>
      <c r="Y1371" s="67">
        <v>0.17799999999999999</v>
      </c>
      <c r="Z1371" s="4">
        <v>1</v>
      </c>
      <c r="AA1371" s="4">
        <v>2602</v>
      </c>
      <c r="AB1371" s="67">
        <v>0</v>
      </c>
      <c r="AC1371" s="4">
        <v>5.1218570000000003</v>
      </c>
      <c r="AD1371" s="4">
        <v>25.4</v>
      </c>
    </row>
    <row r="1372" spans="1:30" x14ac:dyDescent="0.2">
      <c r="A1372" s="8" t="s">
        <v>782</v>
      </c>
      <c r="B1372" s="8">
        <v>7</v>
      </c>
      <c r="C1372" s="8">
        <v>74211810</v>
      </c>
      <c r="D1372" s="8">
        <v>74211810</v>
      </c>
      <c r="E1372" s="8" t="s">
        <v>123</v>
      </c>
      <c r="F1372" s="8" t="s">
        <v>3108</v>
      </c>
      <c r="G1372" s="8" t="s">
        <v>3109</v>
      </c>
      <c r="H1372" s="8" t="s">
        <v>96</v>
      </c>
      <c r="I1372" s="66" t="s">
        <v>275</v>
      </c>
      <c r="J1372" s="66" t="s">
        <v>40</v>
      </c>
      <c r="K1372" s="66" t="s">
        <v>9673</v>
      </c>
      <c r="L1372" s="66" t="s">
        <v>9794</v>
      </c>
      <c r="M1372" s="66" t="s">
        <v>3429</v>
      </c>
      <c r="N1372" s="66" t="s">
        <v>3232</v>
      </c>
      <c r="O1372" s="8" t="s">
        <v>4392</v>
      </c>
      <c r="P1372" s="8" t="s">
        <v>10149</v>
      </c>
      <c r="Q1372" s="8">
        <v>-1</v>
      </c>
      <c r="R1372" s="8" t="s">
        <v>40</v>
      </c>
      <c r="S1372" s="8" t="s">
        <v>40</v>
      </c>
      <c r="T1372" s="8" t="s">
        <v>40</v>
      </c>
      <c r="U1372" s="67">
        <v>0.24199999999999999</v>
      </c>
      <c r="V1372" s="4">
        <v>1</v>
      </c>
      <c r="W1372" s="4">
        <v>3431</v>
      </c>
      <c r="X1372" s="67">
        <v>0</v>
      </c>
      <c r="Y1372" s="67">
        <v>0</v>
      </c>
      <c r="Z1372" s="4">
        <v>0</v>
      </c>
      <c r="AA1372" s="4">
        <v>2602</v>
      </c>
      <c r="AB1372" s="67">
        <v>0</v>
      </c>
      <c r="AC1372" s="4">
        <v>1.0029349999999999</v>
      </c>
      <c r="AD1372" s="4">
        <v>10.68</v>
      </c>
    </row>
    <row r="1373" spans="1:30" x14ac:dyDescent="0.2">
      <c r="A1373" s="8" t="s">
        <v>782</v>
      </c>
      <c r="B1373" s="8">
        <v>7</v>
      </c>
      <c r="C1373" s="8">
        <v>74211839</v>
      </c>
      <c r="D1373" s="8">
        <v>74211839</v>
      </c>
      <c r="E1373" s="8" t="s">
        <v>127</v>
      </c>
      <c r="F1373" s="8" t="s">
        <v>3108</v>
      </c>
      <c r="G1373" s="8" t="s">
        <v>3109</v>
      </c>
      <c r="H1373" s="8" t="s">
        <v>96</v>
      </c>
      <c r="I1373" s="66" t="s">
        <v>275</v>
      </c>
      <c r="J1373" s="66" t="s">
        <v>40</v>
      </c>
      <c r="K1373" s="66" t="s">
        <v>8284</v>
      </c>
      <c r="L1373" s="66" t="s">
        <v>10150</v>
      </c>
      <c r="M1373" s="66" t="s">
        <v>4604</v>
      </c>
      <c r="N1373" s="66" t="s">
        <v>3875</v>
      </c>
      <c r="O1373" s="8" t="s">
        <v>3876</v>
      </c>
      <c r="P1373" s="8" t="s">
        <v>10151</v>
      </c>
      <c r="Q1373" s="8">
        <v>-1</v>
      </c>
      <c r="R1373" s="8" t="s">
        <v>40</v>
      </c>
      <c r="S1373" s="8" t="s">
        <v>40</v>
      </c>
      <c r="T1373" s="8" t="s">
        <v>40</v>
      </c>
      <c r="U1373" s="67">
        <v>0.20300000000000001</v>
      </c>
      <c r="V1373" s="4">
        <v>1</v>
      </c>
      <c r="W1373" s="4">
        <v>3431</v>
      </c>
      <c r="X1373" s="67">
        <v>0</v>
      </c>
      <c r="Y1373" s="67">
        <v>0.246</v>
      </c>
      <c r="Z1373" s="4">
        <v>1</v>
      </c>
      <c r="AA1373" s="4">
        <v>2602</v>
      </c>
      <c r="AB1373" s="67">
        <v>0</v>
      </c>
      <c r="AC1373" s="4">
        <v>4.2896570000000001</v>
      </c>
      <c r="AD1373" s="4">
        <v>24</v>
      </c>
    </row>
    <row r="1374" spans="1:30" x14ac:dyDescent="0.2">
      <c r="A1374" s="8" t="s">
        <v>782</v>
      </c>
      <c r="B1374" s="8">
        <v>7</v>
      </c>
      <c r="C1374" s="8">
        <v>74211853</v>
      </c>
      <c r="D1374" s="8">
        <v>74211853</v>
      </c>
      <c r="E1374" s="8" t="s">
        <v>127</v>
      </c>
      <c r="F1374" s="8" t="s">
        <v>3108</v>
      </c>
      <c r="G1374" s="8" t="s">
        <v>3109</v>
      </c>
      <c r="H1374" s="8" t="s">
        <v>96</v>
      </c>
      <c r="I1374" s="66" t="s">
        <v>275</v>
      </c>
      <c r="J1374" s="66" t="s">
        <v>40</v>
      </c>
      <c r="K1374" s="66" t="s">
        <v>3146</v>
      </c>
      <c r="L1374" s="66" t="s">
        <v>8459</v>
      </c>
      <c r="M1374" s="66" t="s">
        <v>4500</v>
      </c>
      <c r="N1374" s="66" t="s">
        <v>3162</v>
      </c>
      <c r="O1374" s="8" t="s">
        <v>3163</v>
      </c>
      <c r="P1374" s="8" t="s">
        <v>40</v>
      </c>
      <c r="Q1374" s="8">
        <v>-1</v>
      </c>
      <c r="R1374" s="8" t="s">
        <v>40</v>
      </c>
      <c r="S1374" s="8" t="s">
        <v>40</v>
      </c>
      <c r="T1374" s="8" t="s">
        <v>40</v>
      </c>
      <c r="U1374" s="67">
        <v>0</v>
      </c>
      <c r="V1374" s="4">
        <v>0</v>
      </c>
      <c r="W1374" s="4">
        <v>3433</v>
      </c>
      <c r="X1374" s="67">
        <v>0</v>
      </c>
      <c r="Y1374" s="67">
        <v>0.13200000000000001</v>
      </c>
      <c r="Z1374" s="4">
        <v>1</v>
      </c>
      <c r="AA1374" s="4">
        <v>2605</v>
      </c>
      <c r="AB1374" s="67">
        <v>0</v>
      </c>
      <c r="AC1374" s="4">
        <v>2.947492</v>
      </c>
      <c r="AD1374" s="4">
        <v>22</v>
      </c>
    </row>
    <row r="1375" spans="1:30" x14ac:dyDescent="0.2">
      <c r="A1375" s="8" t="s">
        <v>782</v>
      </c>
      <c r="B1375" s="8">
        <v>7</v>
      </c>
      <c r="C1375" s="8">
        <v>74211879</v>
      </c>
      <c r="D1375" s="8">
        <v>74211879</v>
      </c>
      <c r="E1375" s="8" t="s">
        <v>130</v>
      </c>
      <c r="F1375" s="8" t="s">
        <v>3108</v>
      </c>
      <c r="G1375" s="8" t="s">
        <v>3109</v>
      </c>
      <c r="H1375" s="8" t="s">
        <v>96</v>
      </c>
      <c r="I1375" s="66" t="s">
        <v>275</v>
      </c>
      <c r="J1375" s="66" t="s">
        <v>40</v>
      </c>
      <c r="K1375" s="66" t="s">
        <v>3152</v>
      </c>
      <c r="L1375" s="66" t="s">
        <v>3204</v>
      </c>
      <c r="M1375" s="66" t="s">
        <v>3806</v>
      </c>
      <c r="N1375" s="66" t="s">
        <v>3141</v>
      </c>
      <c r="O1375" s="8" t="s">
        <v>3142</v>
      </c>
      <c r="P1375" s="8" t="s">
        <v>40</v>
      </c>
      <c r="Q1375" s="8">
        <v>-1</v>
      </c>
      <c r="R1375" s="8" t="s">
        <v>40</v>
      </c>
      <c r="S1375" s="8" t="s">
        <v>40</v>
      </c>
      <c r="T1375" s="8" t="s">
        <v>40</v>
      </c>
      <c r="U1375" s="67">
        <v>0.24</v>
      </c>
      <c r="V1375" s="4">
        <v>3304</v>
      </c>
      <c r="W1375" s="4">
        <v>3429</v>
      </c>
      <c r="X1375" s="67">
        <v>0.96399999999999997</v>
      </c>
      <c r="Y1375" s="67">
        <v>0.23899999999999999</v>
      </c>
      <c r="Z1375" s="4">
        <v>2470</v>
      </c>
      <c r="AA1375" s="4">
        <v>2602</v>
      </c>
      <c r="AB1375" s="67">
        <v>0.94899999999999995</v>
      </c>
      <c r="AC1375" s="4">
        <v>4.2136290000000001</v>
      </c>
      <c r="AD1375" s="4">
        <v>23.9</v>
      </c>
    </row>
    <row r="1376" spans="1:30" x14ac:dyDescent="0.2">
      <c r="A1376" s="8" t="s">
        <v>782</v>
      </c>
      <c r="B1376" s="8">
        <v>7</v>
      </c>
      <c r="C1376" s="8">
        <v>74211880</v>
      </c>
      <c r="D1376" s="8">
        <v>74211880</v>
      </c>
      <c r="E1376" s="8" t="s">
        <v>130</v>
      </c>
      <c r="F1376" s="8" t="s">
        <v>3101</v>
      </c>
      <c r="G1376" s="8" t="s">
        <v>3102</v>
      </c>
      <c r="H1376" s="8" t="s">
        <v>96</v>
      </c>
      <c r="I1376" s="66" t="s">
        <v>275</v>
      </c>
      <c r="J1376" s="66" t="s">
        <v>40</v>
      </c>
      <c r="K1376" s="66" t="s">
        <v>5526</v>
      </c>
      <c r="L1376" s="66" t="s">
        <v>10152</v>
      </c>
      <c r="M1376" s="66" t="s">
        <v>4118</v>
      </c>
      <c r="N1376" s="66" t="s">
        <v>3165</v>
      </c>
      <c r="O1376" s="8" t="s">
        <v>3308</v>
      </c>
      <c r="P1376" s="8" t="s">
        <v>40</v>
      </c>
      <c r="Q1376" s="8">
        <v>-1</v>
      </c>
      <c r="R1376" s="8" t="s">
        <v>40</v>
      </c>
      <c r="S1376" s="8" t="s">
        <v>40</v>
      </c>
      <c r="T1376" s="8" t="s">
        <v>40</v>
      </c>
      <c r="U1376" s="67">
        <v>0.18</v>
      </c>
      <c r="V1376" s="4">
        <v>4</v>
      </c>
      <c r="W1376" s="4">
        <v>3429</v>
      </c>
      <c r="X1376" s="67">
        <v>1E-3</v>
      </c>
      <c r="Y1376" s="67">
        <v>0.184</v>
      </c>
      <c r="Z1376" s="4">
        <v>7</v>
      </c>
      <c r="AA1376" s="4">
        <v>2602</v>
      </c>
      <c r="AB1376" s="67">
        <v>3.0000000000000001E-3</v>
      </c>
      <c r="AC1376" s="4">
        <v>0.51411700000000005</v>
      </c>
      <c r="AD1376" s="4">
        <v>7.5380000000000003</v>
      </c>
    </row>
    <row r="1377" spans="1:30" x14ac:dyDescent="0.2">
      <c r="A1377" s="8" t="s">
        <v>782</v>
      </c>
      <c r="B1377" s="8">
        <v>7</v>
      </c>
      <c r="C1377" s="8">
        <v>74211917</v>
      </c>
      <c r="D1377" s="8">
        <v>74211917</v>
      </c>
      <c r="E1377" s="8" t="s">
        <v>130</v>
      </c>
      <c r="F1377" s="8" t="s">
        <v>3108</v>
      </c>
      <c r="G1377" s="8" t="s">
        <v>3109</v>
      </c>
      <c r="H1377" s="8" t="s">
        <v>96</v>
      </c>
      <c r="I1377" s="66" t="s">
        <v>275</v>
      </c>
      <c r="J1377" s="66" t="s">
        <v>40</v>
      </c>
      <c r="K1377" s="66" t="s">
        <v>9797</v>
      </c>
      <c r="L1377" s="66" t="s">
        <v>8509</v>
      </c>
      <c r="M1377" s="66" t="s">
        <v>5189</v>
      </c>
      <c r="N1377" s="66" t="s">
        <v>3423</v>
      </c>
      <c r="O1377" s="8" t="s">
        <v>3803</v>
      </c>
      <c r="P1377" s="8" t="s">
        <v>10153</v>
      </c>
      <c r="Q1377" s="8">
        <v>-1</v>
      </c>
      <c r="R1377" s="8" t="s">
        <v>40</v>
      </c>
      <c r="S1377" s="8" t="s">
        <v>40</v>
      </c>
      <c r="T1377" s="8" t="s">
        <v>40</v>
      </c>
      <c r="U1377" s="67">
        <v>0.16700000000000001</v>
      </c>
      <c r="V1377" s="4">
        <v>3</v>
      </c>
      <c r="W1377" s="4">
        <v>3429</v>
      </c>
      <c r="X1377" s="67">
        <v>1E-3</v>
      </c>
      <c r="Y1377" s="67">
        <v>0.18</v>
      </c>
      <c r="Z1377" s="4">
        <v>1</v>
      </c>
      <c r="AA1377" s="4">
        <v>2602</v>
      </c>
      <c r="AB1377" s="67">
        <v>0</v>
      </c>
      <c r="AC1377" s="4">
        <v>-0.27603899999999998</v>
      </c>
      <c r="AD1377" s="4">
        <v>0.752</v>
      </c>
    </row>
    <row r="1378" spans="1:30" x14ac:dyDescent="0.2">
      <c r="A1378" s="8" t="s">
        <v>782</v>
      </c>
      <c r="B1378" s="8">
        <v>7</v>
      </c>
      <c r="C1378" s="8">
        <v>74211929</v>
      </c>
      <c r="D1378" s="8">
        <v>74211929</v>
      </c>
      <c r="E1378" s="8" t="s">
        <v>121</v>
      </c>
      <c r="F1378" s="8" t="s">
        <v>3108</v>
      </c>
      <c r="G1378" s="8" t="s">
        <v>3109</v>
      </c>
      <c r="H1378" s="8" t="s">
        <v>96</v>
      </c>
      <c r="I1378" s="66" t="s">
        <v>275</v>
      </c>
      <c r="J1378" s="66" t="s">
        <v>40</v>
      </c>
      <c r="K1378" s="66" t="s">
        <v>9930</v>
      </c>
      <c r="L1378" s="66" t="s">
        <v>6029</v>
      </c>
      <c r="M1378" s="66" t="s">
        <v>4986</v>
      </c>
      <c r="N1378" s="66" t="s">
        <v>3157</v>
      </c>
      <c r="O1378" s="8" t="s">
        <v>3158</v>
      </c>
      <c r="P1378" s="8" t="s">
        <v>10154</v>
      </c>
      <c r="Q1378" s="8">
        <v>-1</v>
      </c>
      <c r="R1378" s="8" t="s">
        <v>40</v>
      </c>
      <c r="S1378" s="8" t="s">
        <v>40</v>
      </c>
      <c r="T1378" s="8" t="s">
        <v>40</v>
      </c>
      <c r="U1378" s="67">
        <v>0.14899999999999999</v>
      </c>
      <c r="V1378" s="4">
        <v>3</v>
      </c>
      <c r="W1378" s="4">
        <v>3429</v>
      </c>
      <c r="X1378" s="67">
        <v>1E-3</v>
      </c>
      <c r="Y1378" s="67">
        <v>0</v>
      </c>
      <c r="Z1378" s="4">
        <v>0</v>
      </c>
      <c r="AA1378" s="4">
        <v>2602</v>
      </c>
      <c r="AB1378" s="67">
        <v>0</v>
      </c>
      <c r="AC1378" s="4">
        <v>2.2068999999999998E-2</v>
      </c>
      <c r="AD1378" s="4">
        <v>2.8010000000000002</v>
      </c>
    </row>
    <row r="1379" spans="1:30" x14ac:dyDescent="0.2">
      <c r="A1379" s="8" t="s">
        <v>782</v>
      </c>
      <c r="B1379" s="8">
        <v>7</v>
      </c>
      <c r="C1379" s="8">
        <v>74211931</v>
      </c>
      <c r="D1379" s="8">
        <v>74211931</v>
      </c>
      <c r="E1379" s="8" t="s">
        <v>130</v>
      </c>
      <c r="F1379" s="8" t="s">
        <v>3101</v>
      </c>
      <c r="G1379" s="8" t="s">
        <v>3102</v>
      </c>
      <c r="H1379" s="8" t="s">
        <v>96</v>
      </c>
      <c r="I1379" s="66" t="s">
        <v>275</v>
      </c>
      <c r="J1379" s="66" t="s">
        <v>40</v>
      </c>
      <c r="K1379" s="66" t="s">
        <v>10155</v>
      </c>
      <c r="L1379" s="66" t="s">
        <v>10156</v>
      </c>
      <c r="M1379" s="66" t="s">
        <v>4099</v>
      </c>
      <c r="N1379" s="66" t="s">
        <v>121</v>
      </c>
      <c r="O1379" s="8" t="s">
        <v>3104</v>
      </c>
      <c r="P1379" s="8" t="s">
        <v>10157</v>
      </c>
      <c r="Q1379" s="8">
        <v>-1</v>
      </c>
      <c r="R1379" s="8" t="s">
        <v>40</v>
      </c>
      <c r="S1379" s="8" t="s">
        <v>40</v>
      </c>
      <c r="T1379" s="8" t="s">
        <v>40</v>
      </c>
      <c r="U1379" s="67">
        <v>0.184</v>
      </c>
      <c r="V1379" s="4">
        <v>1</v>
      </c>
      <c r="W1379" s="4">
        <v>3429</v>
      </c>
      <c r="X1379" s="67">
        <v>0</v>
      </c>
      <c r="Y1379" s="67">
        <v>0</v>
      </c>
      <c r="Z1379" s="4">
        <v>0</v>
      </c>
      <c r="AA1379" s="4">
        <v>2602</v>
      </c>
      <c r="AB1379" s="67">
        <v>0</v>
      </c>
      <c r="AC1379" s="4">
        <v>1.3008090000000001</v>
      </c>
      <c r="AD1379" s="4">
        <v>12.27</v>
      </c>
    </row>
    <row r="1380" spans="1:30" x14ac:dyDescent="0.2">
      <c r="A1380" s="8" t="s">
        <v>782</v>
      </c>
      <c r="B1380" s="8">
        <v>7</v>
      </c>
      <c r="C1380" s="8">
        <v>74211955</v>
      </c>
      <c r="D1380" s="8">
        <v>74211955</v>
      </c>
      <c r="E1380" s="8" t="s">
        <v>121</v>
      </c>
      <c r="F1380" s="8" t="s">
        <v>3101</v>
      </c>
      <c r="G1380" s="8" t="s">
        <v>3102</v>
      </c>
      <c r="H1380" s="8" t="s">
        <v>96</v>
      </c>
      <c r="I1380" s="66" t="s">
        <v>275</v>
      </c>
      <c r="J1380" s="66" t="s">
        <v>40</v>
      </c>
      <c r="K1380" s="66" t="s">
        <v>8391</v>
      </c>
      <c r="L1380" s="66" t="s">
        <v>9796</v>
      </c>
      <c r="M1380" s="66" t="s">
        <v>3810</v>
      </c>
      <c r="N1380" s="66" t="s">
        <v>3118</v>
      </c>
      <c r="O1380" s="8" t="s">
        <v>3382</v>
      </c>
      <c r="P1380" s="8" t="s">
        <v>40</v>
      </c>
      <c r="Q1380" s="8">
        <v>-1</v>
      </c>
      <c r="R1380" s="8" t="s">
        <v>40</v>
      </c>
      <c r="S1380" s="8" t="s">
        <v>40</v>
      </c>
      <c r="T1380" s="8" t="s">
        <v>40</v>
      </c>
      <c r="U1380" s="67">
        <v>0.24199999999999999</v>
      </c>
      <c r="V1380" s="4">
        <v>3312</v>
      </c>
      <c r="W1380" s="4">
        <v>3429</v>
      </c>
      <c r="X1380" s="67">
        <v>0.96599999999999997</v>
      </c>
      <c r="Y1380" s="67">
        <v>0.24099999999999999</v>
      </c>
      <c r="Z1380" s="4">
        <v>2485</v>
      </c>
      <c r="AA1380" s="4">
        <v>2602</v>
      </c>
      <c r="AB1380" s="67">
        <v>0.95499999999999996</v>
      </c>
      <c r="AC1380" s="4">
        <v>0.36849500000000002</v>
      </c>
      <c r="AD1380" s="4">
        <v>6.335</v>
      </c>
    </row>
    <row r="1381" spans="1:30" x14ac:dyDescent="0.2">
      <c r="A1381" s="8" t="s">
        <v>782</v>
      </c>
      <c r="B1381" s="8">
        <v>7</v>
      </c>
      <c r="C1381" s="8">
        <v>74212002</v>
      </c>
      <c r="D1381" s="8">
        <v>74212002</v>
      </c>
      <c r="E1381" s="8" t="s">
        <v>121</v>
      </c>
      <c r="F1381" s="8" t="s">
        <v>3108</v>
      </c>
      <c r="G1381" s="8" t="s">
        <v>3109</v>
      </c>
      <c r="H1381" s="8" t="s">
        <v>96</v>
      </c>
      <c r="I1381" s="66" t="s">
        <v>275</v>
      </c>
      <c r="J1381" s="66" t="s">
        <v>40</v>
      </c>
      <c r="K1381" s="66" t="s">
        <v>9663</v>
      </c>
      <c r="L1381" s="66" t="s">
        <v>6022</v>
      </c>
      <c r="M1381" s="66" t="s">
        <v>3815</v>
      </c>
      <c r="N1381" s="66" t="s">
        <v>4794</v>
      </c>
      <c r="O1381" s="8" t="s">
        <v>4997</v>
      </c>
      <c r="P1381" s="8" t="s">
        <v>40</v>
      </c>
      <c r="Q1381" s="8">
        <v>-1</v>
      </c>
      <c r="R1381" s="8" t="s">
        <v>40</v>
      </c>
      <c r="S1381" s="8" t="s">
        <v>40</v>
      </c>
      <c r="T1381" s="8" t="s">
        <v>40</v>
      </c>
      <c r="U1381" s="67">
        <v>0.218</v>
      </c>
      <c r="V1381" s="4">
        <v>1</v>
      </c>
      <c r="W1381" s="4">
        <v>3429</v>
      </c>
      <c r="X1381" s="67">
        <v>0</v>
      </c>
      <c r="Y1381" s="67">
        <v>0.23899999999999999</v>
      </c>
      <c r="Z1381" s="4">
        <v>1</v>
      </c>
      <c r="AA1381" s="4">
        <v>2599</v>
      </c>
      <c r="AB1381" s="67">
        <v>0</v>
      </c>
      <c r="AC1381" s="4">
        <v>5.4139650000000001</v>
      </c>
      <c r="AD1381" s="4">
        <v>26</v>
      </c>
    </row>
    <row r="1382" spans="1:30" x14ac:dyDescent="0.2">
      <c r="A1382" s="8" t="s">
        <v>782</v>
      </c>
      <c r="B1382" s="8">
        <v>7</v>
      </c>
      <c r="C1382" s="8">
        <v>74212005</v>
      </c>
      <c r="D1382" s="8">
        <v>74212005</v>
      </c>
      <c r="E1382" s="8" t="s">
        <v>130</v>
      </c>
      <c r="F1382" s="8" t="s">
        <v>3108</v>
      </c>
      <c r="G1382" s="8" t="s">
        <v>3109</v>
      </c>
      <c r="H1382" s="8" t="s">
        <v>96</v>
      </c>
      <c r="I1382" s="66" t="s">
        <v>275</v>
      </c>
      <c r="J1382" s="66" t="s">
        <v>40</v>
      </c>
      <c r="K1382" s="66" t="s">
        <v>8437</v>
      </c>
      <c r="L1382" s="66" t="s">
        <v>8552</v>
      </c>
      <c r="M1382" s="66" t="s">
        <v>506</v>
      </c>
      <c r="N1382" s="66" t="s">
        <v>3168</v>
      </c>
      <c r="O1382" s="8" t="s">
        <v>3169</v>
      </c>
      <c r="P1382" s="8" t="s">
        <v>10158</v>
      </c>
      <c r="Q1382" s="8">
        <v>-1</v>
      </c>
      <c r="R1382" s="8" t="s">
        <v>40</v>
      </c>
      <c r="S1382" s="8" t="s">
        <v>40</v>
      </c>
      <c r="T1382" s="8" t="s">
        <v>40</v>
      </c>
      <c r="U1382" s="67">
        <v>0</v>
      </c>
      <c r="V1382" s="4">
        <v>0</v>
      </c>
      <c r="W1382" s="4">
        <v>3429</v>
      </c>
      <c r="X1382" s="67">
        <v>0</v>
      </c>
      <c r="Y1382" s="67">
        <v>0.255</v>
      </c>
      <c r="Z1382" s="4">
        <v>1</v>
      </c>
      <c r="AA1382" s="4">
        <v>2599</v>
      </c>
      <c r="AB1382" s="67">
        <v>0</v>
      </c>
      <c r="AC1382" s="4">
        <v>6.0536180000000002</v>
      </c>
      <c r="AD1382" s="4">
        <v>28.1</v>
      </c>
    </row>
    <row r="1383" spans="1:30" x14ac:dyDescent="0.2">
      <c r="A1383" s="8" t="s">
        <v>782</v>
      </c>
      <c r="B1383" s="8">
        <v>7</v>
      </c>
      <c r="C1383" s="8">
        <v>74212016</v>
      </c>
      <c r="D1383" s="8">
        <v>74212016</v>
      </c>
      <c r="E1383" s="8" t="s">
        <v>123</v>
      </c>
      <c r="F1383" s="8" t="s">
        <v>3108</v>
      </c>
      <c r="G1383" s="8" t="s">
        <v>3109</v>
      </c>
      <c r="H1383" s="8" t="s">
        <v>96</v>
      </c>
      <c r="I1383" s="66" t="s">
        <v>275</v>
      </c>
      <c r="J1383" s="66" t="s">
        <v>40</v>
      </c>
      <c r="K1383" s="66" t="s">
        <v>5570</v>
      </c>
      <c r="L1383" s="66" t="s">
        <v>5601</v>
      </c>
      <c r="M1383" s="66" t="s">
        <v>9691</v>
      </c>
      <c r="N1383" s="66" t="s">
        <v>4050</v>
      </c>
      <c r="O1383" s="8" t="s">
        <v>4312</v>
      </c>
      <c r="P1383" s="8" t="s">
        <v>10159</v>
      </c>
      <c r="Q1383" s="8">
        <v>-1</v>
      </c>
      <c r="R1383" s="8" t="s">
        <v>40</v>
      </c>
      <c r="S1383" s="8" t="s">
        <v>40</v>
      </c>
      <c r="T1383" s="8" t="s">
        <v>40</v>
      </c>
      <c r="U1383" s="67">
        <v>0.46400000000000002</v>
      </c>
      <c r="V1383" s="4">
        <v>3426</v>
      </c>
      <c r="W1383" s="4">
        <v>3429</v>
      </c>
      <c r="X1383" s="67">
        <v>0.999</v>
      </c>
      <c r="Y1383" s="67">
        <v>0.46200000000000002</v>
      </c>
      <c r="Z1383" s="4">
        <v>2599</v>
      </c>
      <c r="AA1383" s="4">
        <v>2599</v>
      </c>
      <c r="AB1383" s="67">
        <v>1</v>
      </c>
      <c r="AC1383" s="4">
        <v>2.8578160000000001</v>
      </c>
      <c r="AD1383" s="4">
        <v>21.7</v>
      </c>
    </row>
    <row r="1384" spans="1:30" x14ac:dyDescent="0.2">
      <c r="A1384" s="8" t="s">
        <v>782</v>
      </c>
      <c r="B1384" s="8">
        <v>7</v>
      </c>
      <c r="C1384" s="8">
        <v>74212026</v>
      </c>
      <c r="D1384" s="8">
        <v>74212026</v>
      </c>
      <c r="E1384" s="8" t="s">
        <v>130</v>
      </c>
      <c r="F1384" s="8" t="s">
        <v>3108</v>
      </c>
      <c r="G1384" s="8" t="s">
        <v>3109</v>
      </c>
      <c r="H1384" s="8" t="s">
        <v>96</v>
      </c>
      <c r="I1384" s="66" t="s">
        <v>275</v>
      </c>
      <c r="J1384" s="66" t="s">
        <v>40</v>
      </c>
      <c r="K1384" s="66" t="s">
        <v>3187</v>
      </c>
      <c r="L1384" s="66" t="s">
        <v>9692</v>
      </c>
      <c r="M1384" s="66" t="s">
        <v>4088</v>
      </c>
      <c r="N1384" s="66" t="s">
        <v>3219</v>
      </c>
      <c r="O1384" s="8" t="s">
        <v>3275</v>
      </c>
      <c r="P1384" s="8" t="s">
        <v>10160</v>
      </c>
      <c r="Q1384" s="8">
        <v>-1</v>
      </c>
      <c r="R1384" s="8" t="s">
        <v>40</v>
      </c>
      <c r="S1384" s="8" t="s">
        <v>40</v>
      </c>
      <c r="T1384" s="8" t="s">
        <v>40</v>
      </c>
      <c r="U1384" s="67">
        <v>0.46300000000000002</v>
      </c>
      <c r="V1384" s="4">
        <v>3426</v>
      </c>
      <c r="W1384" s="4">
        <v>3429</v>
      </c>
      <c r="X1384" s="67">
        <v>0.999</v>
      </c>
      <c r="Y1384" s="67">
        <v>0.46200000000000002</v>
      </c>
      <c r="Z1384" s="4">
        <v>2599</v>
      </c>
      <c r="AA1384" s="4">
        <v>2599</v>
      </c>
      <c r="AB1384" s="67">
        <v>1</v>
      </c>
      <c r="AC1384" s="4">
        <v>2.323121</v>
      </c>
      <c r="AD1384" s="4">
        <v>18.32</v>
      </c>
    </row>
    <row r="1385" spans="1:30" x14ac:dyDescent="0.2">
      <c r="A1385" s="8" t="s">
        <v>782</v>
      </c>
      <c r="B1385" s="8">
        <v>7</v>
      </c>
      <c r="C1385" s="8">
        <v>74212036</v>
      </c>
      <c r="D1385" s="8">
        <v>74212036</v>
      </c>
      <c r="E1385" s="8" t="s">
        <v>127</v>
      </c>
      <c r="F1385" s="8" t="s">
        <v>3108</v>
      </c>
      <c r="G1385" s="8" t="s">
        <v>3109</v>
      </c>
      <c r="H1385" s="8" t="s">
        <v>96</v>
      </c>
      <c r="I1385" s="66" t="s">
        <v>275</v>
      </c>
      <c r="J1385" s="66" t="s">
        <v>40</v>
      </c>
      <c r="K1385" s="66" t="s">
        <v>9792</v>
      </c>
      <c r="L1385" s="66" t="s">
        <v>5606</v>
      </c>
      <c r="M1385" s="66" t="s">
        <v>3604</v>
      </c>
      <c r="N1385" s="66" t="s">
        <v>3162</v>
      </c>
      <c r="O1385" s="8" t="s">
        <v>3163</v>
      </c>
      <c r="P1385" s="8" t="s">
        <v>10161</v>
      </c>
      <c r="Q1385" s="8">
        <v>-1</v>
      </c>
      <c r="R1385" s="8" t="s">
        <v>40</v>
      </c>
      <c r="S1385" s="8" t="s">
        <v>40</v>
      </c>
      <c r="T1385" s="8" t="s">
        <v>40</v>
      </c>
      <c r="U1385" s="67">
        <v>0.27800000000000002</v>
      </c>
      <c r="V1385" s="4">
        <v>839</v>
      </c>
      <c r="W1385" s="4">
        <v>3429</v>
      </c>
      <c r="X1385" s="67">
        <v>0.245</v>
      </c>
      <c r="Y1385" s="67">
        <v>0.26700000000000002</v>
      </c>
      <c r="Z1385" s="4">
        <v>595</v>
      </c>
      <c r="AA1385" s="4">
        <v>2599</v>
      </c>
      <c r="AB1385" s="67">
        <v>0.22900000000000001</v>
      </c>
      <c r="AC1385" s="4">
        <v>3.2696800000000001</v>
      </c>
      <c r="AD1385" s="4">
        <v>22.8</v>
      </c>
    </row>
    <row r="1386" spans="1:30" x14ac:dyDescent="0.2">
      <c r="A1386" s="8" t="s">
        <v>782</v>
      </c>
      <c r="B1386" s="8">
        <v>7</v>
      </c>
      <c r="C1386" s="8">
        <v>74212048</v>
      </c>
      <c r="D1386" s="8">
        <v>74212048</v>
      </c>
      <c r="E1386" s="8" t="s">
        <v>130</v>
      </c>
      <c r="F1386" s="8" t="s">
        <v>3101</v>
      </c>
      <c r="G1386" s="8" t="s">
        <v>3102</v>
      </c>
      <c r="H1386" s="8" t="s">
        <v>96</v>
      </c>
      <c r="I1386" s="66" t="s">
        <v>275</v>
      </c>
      <c r="J1386" s="66" t="s">
        <v>40</v>
      </c>
      <c r="K1386" s="66" t="s">
        <v>3433</v>
      </c>
      <c r="L1386" s="66" t="s">
        <v>10162</v>
      </c>
      <c r="M1386" s="66" t="s">
        <v>4082</v>
      </c>
      <c r="N1386" s="66" t="s">
        <v>3229</v>
      </c>
      <c r="O1386" s="8" t="s">
        <v>3763</v>
      </c>
      <c r="P1386" s="8" t="s">
        <v>10163</v>
      </c>
      <c r="Q1386" s="8">
        <v>-1</v>
      </c>
      <c r="R1386" s="8" t="s">
        <v>40</v>
      </c>
      <c r="S1386" s="8" t="s">
        <v>40</v>
      </c>
      <c r="T1386" s="8" t="s">
        <v>40</v>
      </c>
      <c r="U1386" s="67">
        <v>0.17299999999999999</v>
      </c>
      <c r="V1386" s="4">
        <v>362</v>
      </c>
      <c r="W1386" s="4">
        <v>3438</v>
      </c>
      <c r="X1386" s="67">
        <v>0.105</v>
      </c>
      <c r="Y1386" s="67">
        <v>0.17299999999999999</v>
      </c>
      <c r="Z1386" s="4">
        <v>246</v>
      </c>
      <c r="AA1386" s="4">
        <v>2605</v>
      </c>
      <c r="AB1386" s="67">
        <v>9.4E-2</v>
      </c>
      <c r="AC1386" s="4">
        <v>0.77721399999999996</v>
      </c>
      <c r="AD1386" s="4">
        <v>9.3230000000000004</v>
      </c>
    </row>
    <row r="1387" spans="1:30" x14ac:dyDescent="0.2">
      <c r="A1387" s="8" t="s">
        <v>782</v>
      </c>
      <c r="B1387" s="8">
        <v>7</v>
      </c>
      <c r="C1387" s="8">
        <v>74212061</v>
      </c>
      <c r="D1387" s="8">
        <v>74212061</v>
      </c>
      <c r="E1387" s="8" t="s">
        <v>121</v>
      </c>
      <c r="F1387" s="8" t="s">
        <v>3108</v>
      </c>
      <c r="G1387" s="8" t="s">
        <v>3109</v>
      </c>
      <c r="H1387" s="8" t="s">
        <v>96</v>
      </c>
      <c r="I1387" s="66" t="s">
        <v>275</v>
      </c>
      <c r="J1387" s="66" t="s">
        <v>40</v>
      </c>
      <c r="K1387" s="66" t="s">
        <v>9047</v>
      </c>
      <c r="L1387" s="66" t="s">
        <v>10164</v>
      </c>
      <c r="M1387" s="66" t="s">
        <v>3442</v>
      </c>
      <c r="N1387" s="66" t="s">
        <v>3624</v>
      </c>
      <c r="O1387" s="8" t="s">
        <v>3987</v>
      </c>
      <c r="P1387" s="8" t="s">
        <v>10165</v>
      </c>
      <c r="Q1387" s="8">
        <v>-1</v>
      </c>
      <c r="R1387" s="8" t="s">
        <v>40</v>
      </c>
      <c r="S1387" s="8" t="s">
        <v>40</v>
      </c>
      <c r="T1387" s="8" t="s">
        <v>40</v>
      </c>
      <c r="U1387" s="67">
        <v>0.376</v>
      </c>
      <c r="V1387" s="4">
        <v>3433</v>
      </c>
      <c r="W1387" s="4">
        <v>3438</v>
      </c>
      <c r="X1387" s="67">
        <v>0.999</v>
      </c>
      <c r="Y1387" s="67">
        <v>0.378</v>
      </c>
      <c r="Z1387" s="4">
        <v>2604</v>
      </c>
      <c r="AA1387" s="4">
        <v>2605</v>
      </c>
      <c r="AB1387" s="67">
        <v>1</v>
      </c>
      <c r="AC1387" s="4">
        <v>1.2878799999999999</v>
      </c>
      <c r="AD1387" s="4">
        <v>12.21</v>
      </c>
    </row>
    <row r="1388" spans="1:30" x14ac:dyDescent="0.2">
      <c r="A1388" s="8" t="s">
        <v>782</v>
      </c>
      <c r="B1388" s="8">
        <v>7</v>
      </c>
      <c r="C1388" s="8">
        <v>74212075</v>
      </c>
      <c r="D1388" s="8">
        <v>74212075</v>
      </c>
      <c r="E1388" s="8" t="s">
        <v>130</v>
      </c>
      <c r="F1388" s="8" t="s">
        <v>3101</v>
      </c>
      <c r="G1388" s="8" t="s">
        <v>3102</v>
      </c>
      <c r="H1388" s="8" t="s">
        <v>96</v>
      </c>
      <c r="I1388" s="66" t="s">
        <v>275</v>
      </c>
      <c r="J1388" s="66" t="s">
        <v>40</v>
      </c>
      <c r="K1388" s="66" t="s">
        <v>9804</v>
      </c>
      <c r="L1388" s="66" t="s">
        <v>9780</v>
      </c>
      <c r="M1388" s="66" t="s">
        <v>5044</v>
      </c>
      <c r="N1388" s="66" t="s">
        <v>127</v>
      </c>
      <c r="O1388" s="8" t="s">
        <v>4240</v>
      </c>
      <c r="P1388" s="8" t="s">
        <v>10166</v>
      </c>
      <c r="Q1388" s="8">
        <v>-1</v>
      </c>
      <c r="R1388" s="8" t="s">
        <v>40</v>
      </c>
      <c r="S1388" s="8" t="s">
        <v>40</v>
      </c>
      <c r="T1388" s="8" t="s">
        <v>40</v>
      </c>
      <c r="U1388" s="67">
        <v>0.33800000000000002</v>
      </c>
      <c r="V1388" s="4">
        <v>3432</v>
      </c>
      <c r="W1388" s="4">
        <v>3438</v>
      </c>
      <c r="X1388" s="67">
        <v>0.998</v>
      </c>
      <c r="Y1388" s="67">
        <v>0.34</v>
      </c>
      <c r="Z1388" s="4">
        <v>2600</v>
      </c>
      <c r="AA1388" s="4">
        <v>2605</v>
      </c>
      <c r="AB1388" s="67">
        <v>0.998</v>
      </c>
      <c r="AC1388" s="4">
        <v>-9.9667000000000006E-2</v>
      </c>
      <c r="AD1388" s="4">
        <v>1.732</v>
      </c>
    </row>
    <row r="1389" spans="1:30" x14ac:dyDescent="0.2">
      <c r="A1389" s="8" t="s">
        <v>782</v>
      </c>
      <c r="B1389" s="8">
        <v>7</v>
      </c>
      <c r="C1389" s="8">
        <v>74212094</v>
      </c>
      <c r="D1389" s="8">
        <v>74212094</v>
      </c>
      <c r="E1389" s="8" t="s">
        <v>127</v>
      </c>
      <c r="F1389" s="8" t="s">
        <v>3108</v>
      </c>
      <c r="G1389" s="8" t="s">
        <v>3109</v>
      </c>
      <c r="H1389" s="8" t="s">
        <v>96</v>
      </c>
      <c r="I1389" s="66" t="s">
        <v>275</v>
      </c>
      <c r="J1389" s="66" t="s">
        <v>40</v>
      </c>
      <c r="K1389" s="66" t="s">
        <v>10167</v>
      </c>
      <c r="L1389" s="66" t="s">
        <v>8601</v>
      </c>
      <c r="M1389" s="66" t="s">
        <v>4100</v>
      </c>
      <c r="N1389" s="66" t="s">
        <v>3875</v>
      </c>
      <c r="O1389" s="8" t="s">
        <v>3876</v>
      </c>
      <c r="P1389" s="8" t="s">
        <v>10168</v>
      </c>
      <c r="Q1389" s="8">
        <v>-1</v>
      </c>
      <c r="R1389" s="8" t="s">
        <v>40</v>
      </c>
      <c r="S1389" s="8" t="s">
        <v>40</v>
      </c>
      <c r="T1389" s="8" t="s">
        <v>40</v>
      </c>
      <c r="U1389" s="67">
        <v>0.33800000000000002</v>
      </c>
      <c r="V1389" s="4">
        <v>3432</v>
      </c>
      <c r="W1389" s="4">
        <v>3438</v>
      </c>
      <c r="X1389" s="67">
        <v>0.998</v>
      </c>
      <c r="Y1389" s="67">
        <v>0.34</v>
      </c>
      <c r="Z1389" s="4">
        <v>2600</v>
      </c>
      <c r="AA1389" s="4">
        <v>2605</v>
      </c>
      <c r="AB1389" s="67">
        <v>0.998</v>
      </c>
      <c r="AC1389" s="4">
        <v>2.5194190000000001</v>
      </c>
      <c r="AD1389" s="4">
        <v>19.59</v>
      </c>
    </row>
    <row r="1390" spans="1:30" x14ac:dyDescent="0.2">
      <c r="A1390" s="8" t="s">
        <v>782</v>
      </c>
      <c r="B1390" s="8">
        <v>7</v>
      </c>
      <c r="C1390" s="8">
        <v>74212097</v>
      </c>
      <c r="D1390" s="8">
        <v>74212097</v>
      </c>
      <c r="E1390" s="8" t="s">
        <v>121</v>
      </c>
      <c r="F1390" s="8" t="s">
        <v>3108</v>
      </c>
      <c r="G1390" s="8" t="s">
        <v>3109</v>
      </c>
      <c r="H1390" s="8" t="s">
        <v>96</v>
      </c>
      <c r="I1390" s="66" t="s">
        <v>275</v>
      </c>
      <c r="J1390" s="66" t="s">
        <v>40</v>
      </c>
      <c r="K1390" s="66" t="s">
        <v>10169</v>
      </c>
      <c r="L1390" s="66" t="s">
        <v>4826</v>
      </c>
      <c r="M1390" s="66" t="s">
        <v>4786</v>
      </c>
      <c r="N1390" s="66" t="s">
        <v>3309</v>
      </c>
      <c r="O1390" s="8" t="s">
        <v>3595</v>
      </c>
      <c r="P1390" s="8" t="s">
        <v>40</v>
      </c>
      <c r="Q1390" s="8">
        <v>-1</v>
      </c>
      <c r="R1390" s="8" t="s">
        <v>40</v>
      </c>
      <c r="S1390" s="8" t="s">
        <v>40</v>
      </c>
      <c r="T1390" s="8" t="s">
        <v>40</v>
      </c>
      <c r="U1390" s="67">
        <v>0.155</v>
      </c>
      <c r="V1390" s="4">
        <v>1</v>
      </c>
      <c r="W1390" s="4">
        <v>3438</v>
      </c>
      <c r="X1390" s="67">
        <v>0</v>
      </c>
      <c r="Y1390" s="67">
        <v>0</v>
      </c>
      <c r="Z1390" s="4">
        <v>0</v>
      </c>
      <c r="AA1390" s="4">
        <v>2605</v>
      </c>
      <c r="AB1390" s="67">
        <v>0</v>
      </c>
      <c r="AC1390" s="4">
        <v>5.3558310000000002</v>
      </c>
      <c r="AD1390" s="4">
        <v>25.9</v>
      </c>
    </row>
    <row r="1391" spans="1:30" x14ac:dyDescent="0.2">
      <c r="A1391" s="8" t="s">
        <v>782</v>
      </c>
      <c r="B1391" s="8">
        <v>7</v>
      </c>
      <c r="C1391" s="8">
        <v>74212098</v>
      </c>
      <c r="D1391" s="8">
        <v>74212098</v>
      </c>
      <c r="E1391" s="8" t="s">
        <v>130</v>
      </c>
      <c r="F1391" s="8" t="s">
        <v>3108</v>
      </c>
      <c r="G1391" s="8" t="s">
        <v>3109</v>
      </c>
      <c r="H1391" s="8" t="s">
        <v>96</v>
      </c>
      <c r="I1391" s="66" t="s">
        <v>275</v>
      </c>
      <c r="J1391" s="66" t="s">
        <v>40</v>
      </c>
      <c r="K1391" s="66" t="s">
        <v>9670</v>
      </c>
      <c r="L1391" s="66" t="s">
        <v>4824</v>
      </c>
      <c r="M1391" s="66" t="s">
        <v>4786</v>
      </c>
      <c r="N1391" s="66" t="s">
        <v>3350</v>
      </c>
      <c r="O1391" s="8" t="s">
        <v>3351</v>
      </c>
      <c r="P1391" s="8" t="s">
        <v>10170</v>
      </c>
      <c r="Q1391" s="8">
        <v>-1</v>
      </c>
      <c r="R1391" s="8" t="s">
        <v>40</v>
      </c>
      <c r="S1391" s="8" t="s">
        <v>40</v>
      </c>
      <c r="T1391" s="8" t="s">
        <v>40</v>
      </c>
      <c r="U1391" s="67">
        <v>0.16400000000000001</v>
      </c>
      <c r="V1391" s="4">
        <v>1</v>
      </c>
      <c r="W1391" s="4">
        <v>3438</v>
      </c>
      <c r="X1391" s="67">
        <v>0</v>
      </c>
      <c r="Y1391" s="67">
        <v>0.151</v>
      </c>
      <c r="Z1391" s="4">
        <v>1</v>
      </c>
      <c r="AA1391" s="4">
        <v>2605</v>
      </c>
      <c r="AB1391" s="67">
        <v>0</v>
      </c>
      <c r="AC1391" s="4">
        <v>4.5977129999999997</v>
      </c>
      <c r="AD1391" s="4">
        <v>24.4</v>
      </c>
    </row>
    <row r="1392" spans="1:30" x14ac:dyDescent="0.2">
      <c r="A1392" s="8" t="s">
        <v>782</v>
      </c>
      <c r="B1392" s="8">
        <v>7</v>
      </c>
      <c r="C1392" s="8">
        <v>74212105</v>
      </c>
      <c r="D1392" s="8">
        <v>74212105</v>
      </c>
      <c r="E1392" s="8" t="s">
        <v>121</v>
      </c>
      <c r="F1392" s="8" t="s">
        <v>3101</v>
      </c>
      <c r="G1392" s="8" t="s">
        <v>3102</v>
      </c>
      <c r="H1392" s="8" t="s">
        <v>96</v>
      </c>
      <c r="I1392" s="66" t="s">
        <v>275</v>
      </c>
      <c r="J1392" s="66" t="s">
        <v>40</v>
      </c>
      <c r="K1392" s="66" t="s">
        <v>8502</v>
      </c>
      <c r="L1392" s="66" t="s">
        <v>10171</v>
      </c>
      <c r="M1392" s="66" t="s">
        <v>4098</v>
      </c>
      <c r="N1392" s="66" t="s">
        <v>3121</v>
      </c>
      <c r="O1392" s="8" t="s">
        <v>3122</v>
      </c>
      <c r="P1392" s="8" t="s">
        <v>40</v>
      </c>
      <c r="Q1392" s="8">
        <v>-1</v>
      </c>
      <c r="R1392" s="8" t="s">
        <v>40</v>
      </c>
      <c r="S1392" s="8" t="s">
        <v>40</v>
      </c>
      <c r="T1392" s="8" t="s">
        <v>40</v>
      </c>
      <c r="U1392" s="67">
        <v>0.33900000000000002</v>
      </c>
      <c r="V1392" s="4">
        <v>3432</v>
      </c>
      <c r="W1392" s="4">
        <v>3438</v>
      </c>
      <c r="X1392" s="67">
        <v>0.998</v>
      </c>
      <c r="Y1392" s="67">
        <v>0.34</v>
      </c>
      <c r="Z1392" s="4">
        <v>2600</v>
      </c>
      <c r="AA1392" s="4">
        <v>2605</v>
      </c>
      <c r="AB1392" s="67">
        <v>0.998</v>
      </c>
      <c r="AC1392" s="4">
        <v>0.14541599999999999</v>
      </c>
      <c r="AD1392" s="4">
        <v>4.0960000000000001</v>
      </c>
    </row>
    <row r="1393" spans="1:30" x14ac:dyDescent="0.2">
      <c r="A1393" s="8" t="s">
        <v>782</v>
      </c>
      <c r="B1393" s="8">
        <v>7</v>
      </c>
      <c r="C1393" s="8">
        <v>74212116</v>
      </c>
      <c r="D1393" s="8">
        <v>74212116</v>
      </c>
      <c r="E1393" s="8" t="s">
        <v>130</v>
      </c>
      <c r="F1393" s="8" t="s">
        <v>3108</v>
      </c>
      <c r="G1393" s="8" t="s">
        <v>3109</v>
      </c>
      <c r="H1393" s="8" t="s">
        <v>96</v>
      </c>
      <c r="I1393" s="66" t="s">
        <v>275</v>
      </c>
      <c r="J1393" s="66" t="s">
        <v>40</v>
      </c>
      <c r="K1393" s="66" t="s">
        <v>9686</v>
      </c>
      <c r="L1393" s="66" t="s">
        <v>9395</v>
      </c>
      <c r="M1393" s="66" t="s">
        <v>3824</v>
      </c>
      <c r="N1393" s="66" t="s">
        <v>3141</v>
      </c>
      <c r="O1393" s="8" t="s">
        <v>3142</v>
      </c>
      <c r="P1393" s="8" t="s">
        <v>40</v>
      </c>
      <c r="Q1393" s="8">
        <v>-1</v>
      </c>
      <c r="R1393" s="8" t="s">
        <v>40</v>
      </c>
      <c r="S1393" s="8" t="s">
        <v>40</v>
      </c>
      <c r="T1393" s="8" t="s">
        <v>40</v>
      </c>
      <c r="U1393" s="67">
        <v>0.185</v>
      </c>
      <c r="V1393" s="4">
        <v>1</v>
      </c>
      <c r="W1393" s="4">
        <v>3438</v>
      </c>
      <c r="X1393" s="67">
        <v>0</v>
      </c>
      <c r="Y1393" s="67">
        <v>0.17799999999999999</v>
      </c>
      <c r="Z1393" s="4">
        <v>1</v>
      </c>
      <c r="AA1393" s="4">
        <v>2605</v>
      </c>
      <c r="AB1393" s="67">
        <v>0</v>
      </c>
      <c r="AC1393" s="4">
        <v>6.0807500000000001</v>
      </c>
      <c r="AD1393" s="4">
        <v>28.2</v>
      </c>
    </row>
    <row r="1394" spans="1:30" x14ac:dyDescent="0.2">
      <c r="A1394" s="8" t="s">
        <v>782</v>
      </c>
      <c r="B1394" s="8">
        <v>7</v>
      </c>
      <c r="C1394" s="8">
        <v>74212121</v>
      </c>
      <c r="D1394" s="8">
        <v>74212121</v>
      </c>
      <c r="E1394" s="8" t="s">
        <v>121</v>
      </c>
      <c r="F1394" s="8" t="s">
        <v>3108</v>
      </c>
      <c r="G1394" s="8" t="s">
        <v>3109</v>
      </c>
      <c r="H1394" s="8" t="s">
        <v>96</v>
      </c>
      <c r="I1394" s="66" t="s">
        <v>275</v>
      </c>
      <c r="J1394" s="66" t="s">
        <v>40</v>
      </c>
      <c r="K1394" s="66" t="s">
        <v>10156</v>
      </c>
      <c r="L1394" s="66" t="s">
        <v>9313</v>
      </c>
      <c r="M1394" s="66" t="s">
        <v>3564</v>
      </c>
      <c r="N1394" s="66" t="s">
        <v>4364</v>
      </c>
      <c r="O1394" s="8" t="s">
        <v>4365</v>
      </c>
      <c r="P1394" s="8" t="s">
        <v>40</v>
      </c>
      <c r="Q1394" s="8">
        <v>-1</v>
      </c>
      <c r="R1394" s="8" t="s">
        <v>40</v>
      </c>
      <c r="S1394" s="8" t="s">
        <v>40</v>
      </c>
      <c r="T1394" s="8" t="s">
        <v>40</v>
      </c>
      <c r="U1394" s="67">
        <v>0.16600000000000001</v>
      </c>
      <c r="V1394" s="4">
        <v>1</v>
      </c>
      <c r="W1394" s="4">
        <v>3438</v>
      </c>
      <c r="X1394" s="67">
        <v>0</v>
      </c>
      <c r="Y1394" s="67">
        <v>0.16400000000000001</v>
      </c>
      <c r="Z1394" s="4">
        <v>3</v>
      </c>
      <c r="AA1394" s="4">
        <v>2605</v>
      </c>
      <c r="AB1394" s="67">
        <v>1E-3</v>
      </c>
      <c r="AC1394" s="4">
        <v>3.769784</v>
      </c>
      <c r="AD1394" s="4">
        <v>23.4</v>
      </c>
    </row>
    <row r="1395" spans="1:30" x14ac:dyDescent="0.2">
      <c r="A1395" s="8" t="s">
        <v>782</v>
      </c>
      <c r="B1395" s="8">
        <v>7</v>
      </c>
      <c r="C1395" s="8">
        <v>74212135</v>
      </c>
      <c r="D1395" s="8">
        <v>74212135</v>
      </c>
      <c r="E1395" s="8" t="s">
        <v>130</v>
      </c>
      <c r="F1395" s="8" t="s">
        <v>3101</v>
      </c>
      <c r="G1395" s="8" t="s">
        <v>3102</v>
      </c>
      <c r="H1395" s="8" t="s">
        <v>96</v>
      </c>
      <c r="I1395" s="66" t="s">
        <v>275</v>
      </c>
      <c r="J1395" s="66" t="s">
        <v>40</v>
      </c>
      <c r="K1395" s="66" t="s">
        <v>3209</v>
      </c>
      <c r="L1395" s="66" t="s">
        <v>3225</v>
      </c>
      <c r="M1395" s="66" t="s">
        <v>3828</v>
      </c>
      <c r="N1395" s="66" t="s">
        <v>3207</v>
      </c>
      <c r="O1395" s="8" t="s">
        <v>3208</v>
      </c>
      <c r="P1395" s="8" t="s">
        <v>10172</v>
      </c>
      <c r="Q1395" s="8">
        <v>-1</v>
      </c>
      <c r="R1395" s="8" t="s">
        <v>40</v>
      </c>
      <c r="S1395" s="8" t="s">
        <v>40</v>
      </c>
      <c r="T1395" s="8" t="s">
        <v>40</v>
      </c>
      <c r="U1395" s="67">
        <v>0.19</v>
      </c>
      <c r="V1395" s="4">
        <v>1</v>
      </c>
      <c r="W1395" s="4">
        <v>3438</v>
      </c>
      <c r="X1395" s="67">
        <v>0</v>
      </c>
      <c r="Y1395" s="67">
        <v>0</v>
      </c>
      <c r="Z1395" s="4">
        <v>0</v>
      </c>
      <c r="AA1395" s="4">
        <v>2605</v>
      </c>
      <c r="AB1395" s="67">
        <v>0</v>
      </c>
      <c r="AC1395" s="4">
        <v>0.26753700000000002</v>
      </c>
      <c r="AD1395" s="4">
        <v>5.3739999999999997</v>
      </c>
    </row>
    <row r="1396" spans="1:30" x14ac:dyDescent="0.2">
      <c r="A1396" s="8" t="s">
        <v>782</v>
      </c>
      <c r="B1396" s="8">
        <v>7</v>
      </c>
      <c r="C1396" s="8">
        <v>74212140</v>
      </c>
      <c r="D1396" s="8">
        <v>74212140</v>
      </c>
      <c r="E1396" s="8" t="s">
        <v>130</v>
      </c>
      <c r="F1396" s="8" t="s">
        <v>3108</v>
      </c>
      <c r="G1396" s="8" t="s">
        <v>3109</v>
      </c>
      <c r="H1396" s="8" t="s">
        <v>96</v>
      </c>
      <c r="I1396" s="66" t="s">
        <v>275</v>
      </c>
      <c r="J1396" s="66" t="s">
        <v>40</v>
      </c>
      <c r="K1396" s="66" t="s">
        <v>9905</v>
      </c>
      <c r="L1396" s="66" t="s">
        <v>10173</v>
      </c>
      <c r="M1396" s="66" t="s">
        <v>3831</v>
      </c>
      <c r="N1396" s="66" t="s">
        <v>3219</v>
      </c>
      <c r="O1396" s="8" t="s">
        <v>3220</v>
      </c>
      <c r="P1396" s="8" t="s">
        <v>10174</v>
      </c>
      <c r="Q1396" s="8">
        <v>-1</v>
      </c>
      <c r="R1396" s="8" t="s">
        <v>40</v>
      </c>
      <c r="S1396" s="8" t="s">
        <v>40</v>
      </c>
      <c r="T1396" s="8" t="s">
        <v>40</v>
      </c>
      <c r="U1396" s="67">
        <v>0.16700000000000001</v>
      </c>
      <c r="V1396" s="4">
        <v>1</v>
      </c>
      <c r="W1396" s="4">
        <v>3438</v>
      </c>
      <c r="X1396" s="67">
        <v>0</v>
      </c>
      <c r="Y1396" s="67">
        <v>0.159</v>
      </c>
      <c r="Z1396" s="4">
        <v>1</v>
      </c>
      <c r="AA1396" s="4">
        <v>2605</v>
      </c>
      <c r="AB1396" s="67">
        <v>0</v>
      </c>
      <c r="AC1396" s="4">
        <v>3.1889509999999999</v>
      </c>
      <c r="AD1396" s="4">
        <v>22.7</v>
      </c>
    </row>
    <row r="1397" spans="1:30" x14ac:dyDescent="0.2">
      <c r="A1397" s="8" t="s">
        <v>782</v>
      </c>
      <c r="B1397" s="8">
        <v>7</v>
      </c>
      <c r="C1397" s="8">
        <v>74212148</v>
      </c>
      <c r="D1397" s="8">
        <v>74212148</v>
      </c>
      <c r="E1397" s="8" t="s">
        <v>130</v>
      </c>
      <c r="F1397" s="8" t="s">
        <v>3108</v>
      </c>
      <c r="G1397" s="8" t="s">
        <v>3109</v>
      </c>
      <c r="H1397" s="8" t="s">
        <v>96</v>
      </c>
      <c r="I1397" s="66" t="s">
        <v>275</v>
      </c>
      <c r="J1397" s="66" t="s">
        <v>40</v>
      </c>
      <c r="K1397" s="66" t="s">
        <v>8524</v>
      </c>
      <c r="L1397" s="66" t="s">
        <v>4811</v>
      </c>
      <c r="M1397" s="66" t="s">
        <v>5190</v>
      </c>
      <c r="N1397" s="66" t="s">
        <v>3171</v>
      </c>
      <c r="O1397" s="8" t="s">
        <v>3222</v>
      </c>
      <c r="P1397" s="8" t="s">
        <v>10175</v>
      </c>
      <c r="Q1397" s="8">
        <v>-1</v>
      </c>
      <c r="R1397" s="8" t="s">
        <v>40</v>
      </c>
      <c r="S1397" s="8" t="s">
        <v>40</v>
      </c>
      <c r="T1397" s="8" t="s">
        <v>40</v>
      </c>
      <c r="U1397" s="67">
        <v>0.187</v>
      </c>
      <c r="V1397" s="4">
        <v>2</v>
      </c>
      <c r="W1397" s="4">
        <v>3438</v>
      </c>
      <c r="X1397" s="67">
        <v>1E-3</v>
      </c>
      <c r="Y1397" s="67">
        <v>0</v>
      </c>
      <c r="Z1397" s="4">
        <v>0</v>
      </c>
      <c r="AA1397" s="4">
        <v>2605</v>
      </c>
      <c r="AB1397" s="67">
        <v>0</v>
      </c>
      <c r="AC1397" s="4">
        <v>5.2994250000000003</v>
      </c>
      <c r="AD1397" s="4">
        <v>25.8</v>
      </c>
    </row>
    <row r="1398" spans="1:30" x14ac:dyDescent="0.2">
      <c r="A1398" s="8" t="s">
        <v>782</v>
      </c>
      <c r="B1398" s="8">
        <v>7</v>
      </c>
      <c r="C1398" s="8">
        <v>74212159</v>
      </c>
      <c r="D1398" s="8">
        <v>74212159</v>
      </c>
      <c r="E1398" s="8" t="s">
        <v>121</v>
      </c>
      <c r="F1398" s="8" t="s">
        <v>3101</v>
      </c>
      <c r="G1398" s="8" t="s">
        <v>3102</v>
      </c>
      <c r="H1398" s="8" t="s">
        <v>96</v>
      </c>
      <c r="I1398" s="66" t="s">
        <v>275</v>
      </c>
      <c r="J1398" s="66" t="s">
        <v>40</v>
      </c>
      <c r="K1398" s="66" t="s">
        <v>10176</v>
      </c>
      <c r="L1398" s="66" t="s">
        <v>3231</v>
      </c>
      <c r="M1398" s="66" t="s">
        <v>5773</v>
      </c>
      <c r="N1398" s="66" t="s">
        <v>121</v>
      </c>
      <c r="O1398" s="8" t="s">
        <v>4466</v>
      </c>
      <c r="P1398" s="8" t="s">
        <v>10177</v>
      </c>
      <c r="Q1398" s="8">
        <v>-1</v>
      </c>
      <c r="R1398" s="8" t="s">
        <v>40</v>
      </c>
      <c r="S1398" s="8" t="s">
        <v>40</v>
      </c>
      <c r="T1398" s="8" t="s">
        <v>40</v>
      </c>
      <c r="U1398" s="67">
        <v>0.156</v>
      </c>
      <c r="V1398" s="4">
        <v>5</v>
      </c>
      <c r="W1398" s="4">
        <v>3444</v>
      </c>
      <c r="X1398" s="67">
        <v>1E-3</v>
      </c>
      <c r="Y1398" s="67">
        <v>0.155</v>
      </c>
      <c r="Z1398" s="4">
        <v>4</v>
      </c>
      <c r="AA1398" s="4">
        <v>2606</v>
      </c>
      <c r="AB1398" s="67">
        <v>2E-3</v>
      </c>
      <c r="AC1398" s="4">
        <v>-2.681E-2</v>
      </c>
      <c r="AD1398" s="4">
        <v>2.3359999999999999</v>
      </c>
    </row>
    <row r="1399" spans="1:30" x14ac:dyDescent="0.2">
      <c r="A1399" s="8" t="s">
        <v>782</v>
      </c>
      <c r="B1399" s="8">
        <v>7</v>
      </c>
      <c r="C1399" s="8">
        <v>74212186</v>
      </c>
      <c r="D1399" s="8">
        <v>74212186</v>
      </c>
      <c r="E1399" s="8" t="s">
        <v>127</v>
      </c>
      <c r="F1399" s="8" t="s">
        <v>3101</v>
      </c>
      <c r="G1399" s="8" t="s">
        <v>3102</v>
      </c>
      <c r="H1399" s="8" t="s">
        <v>96</v>
      </c>
      <c r="I1399" s="66" t="s">
        <v>275</v>
      </c>
      <c r="J1399" s="66" t="s">
        <v>40</v>
      </c>
      <c r="K1399" s="66" t="s">
        <v>9045</v>
      </c>
      <c r="L1399" s="66" t="s">
        <v>4797</v>
      </c>
      <c r="M1399" s="66" t="s">
        <v>4089</v>
      </c>
      <c r="N1399" s="66" t="s">
        <v>130</v>
      </c>
      <c r="O1399" s="8" t="s">
        <v>3156</v>
      </c>
      <c r="P1399" s="8" t="s">
        <v>10178</v>
      </c>
      <c r="Q1399" s="8">
        <v>-1</v>
      </c>
      <c r="R1399" s="8" t="s">
        <v>40</v>
      </c>
      <c r="S1399" s="8" t="s">
        <v>40</v>
      </c>
      <c r="T1399" s="8" t="s">
        <v>40</v>
      </c>
      <c r="U1399" s="67">
        <v>0.35899999999999999</v>
      </c>
      <c r="V1399" s="4">
        <v>3429</v>
      </c>
      <c r="W1399" s="4">
        <v>3437</v>
      </c>
      <c r="X1399" s="67">
        <v>0.998</v>
      </c>
      <c r="Y1399" s="67">
        <v>0.36499999999999999</v>
      </c>
      <c r="Z1399" s="4">
        <v>2602</v>
      </c>
      <c r="AA1399" s="4">
        <v>2603</v>
      </c>
      <c r="AB1399" s="67">
        <v>1</v>
      </c>
      <c r="AC1399" s="4">
        <v>1.084422</v>
      </c>
      <c r="AD1399" s="4">
        <v>11.13</v>
      </c>
    </row>
    <row r="1400" spans="1:30" x14ac:dyDescent="0.2">
      <c r="A1400" s="8" t="s">
        <v>782</v>
      </c>
      <c r="B1400" s="8">
        <v>7</v>
      </c>
      <c r="C1400" s="8">
        <v>74212203</v>
      </c>
      <c r="D1400" s="8">
        <v>74212203</v>
      </c>
      <c r="E1400" s="8" t="s">
        <v>130</v>
      </c>
      <c r="F1400" s="8" t="s">
        <v>3108</v>
      </c>
      <c r="G1400" s="8" t="s">
        <v>3109</v>
      </c>
      <c r="H1400" s="8" t="s">
        <v>96</v>
      </c>
      <c r="I1400" s="66" t="s">
        <v>275</v>
      </c>
      <c r="J1400" s="66" t="s">
        <v>40</v>
      </c>
      <c r="K1400" s="66" t="s">
        <v>10179</v>
      </c>
      <c r="L1400" s="66" t="s">
        <v>8636</v>
      </c>
      <c r="M1400" s="66" t="s">
        <v>5777</v>
      </c>
      <c r="N1400" s="66" t="s">
        <v>3147</v>
      </c>
      <c r="O1400" s="8" t="s">
        <v>3589</v>
      </c>
      <c r="P1400" s="8" t="s">
        <v>10180</v>
      </c>
      <c r="Q1400" s="8">
        <v>-1</v>
      </c>
      <c r="R1400" s="8" t="s">
        <v>40</v>
      </c>
      <c r="S1400" s="8" t="s">
        <v>40</v>
      </c>
      <c r="T1400" s="8" t="s">
        <v>40</v>
      </c>
      <c r="U1400" s="67">
        <v>0</v>
      </c>
      <c r="V1400" s="4">
        <v>0</v>
      </c>
      <c r="W1400" s="4">
        <v>3437</v>
      </c>
      <c r="X1400" s="67">
        <v>0</v>
      </c>
      <c r="Y1400" s="67">
        <v>0.156</v>
      </c>
      <c r="Z1400" s="4">
        <v>1</v>
      </c>
      <c r="AA1400" s="4">
        <v>2603</v>
      </c>
      <c r="AB1400" s="67">
        <v>0</v>
      </c>
      <c r="AC1400" s="4">
        <v>5.4380240000000004</v>
      </c>
      <c r="AD1400" s="4">
        <v>26.1</v>
      </c>
    </row>
    <row r="1401" spans="1:30" x14ac:dyDescent="0.2">
      <c r="A1401" s="8" t="s">
        <v>782</v>
      </c>
      <c r="B1401" s="8">
        <v>7</v>
      </c>
      <c r="C1401" s="8">
        <v>74212238</v>
      </c>
      <c r="D1401" s="8">
        <v>74212238</v>
      </c>
      <c r="E1401" s="8" t="s">
        <v>130</v>
      </c>
      <c r="F1401" s="8" t="s">
        <v>3108</v>
      </c>
      <c r="G1401" s="8" t="s">
        <v>3109</v>
      </c>
      <c r="H1401" s="8" t="s">
        <v>96</v>
      </c>
      <c r="I1401" s="66" t="s">
        <v>275</v>
      </c>
      <c r="J1401" s="66" t="s">
        <v>40</v>
      </c>
      <c r="K1401" s="66" t="s">
        <v>10162</v>
      </c>
      <c r="L1401" s="66" t="s">
        <v>10181</v>
      </c>
      <c r="M1401" s="66" t="s">
        <v>4407</v>
      </c>
      <c r="N1401" s="66" t="s">
        <v>3171</v>
      </c>
      <c r="O1401" s="8" t="s">
        <v>3222</v>
      </c>
      <c r="P1401" s="8" t="s">
        <v>10182</v>
      </c>
      <c r="Q1401" s="8">
        <v>-1</v>
      </c>
      <c r="R1401" s="8" t="s">
        <v>40</v>
      </c>
      <c r="S1401" s="8" t="s">
        <v>40</v>
      </c>
      <c r="T1401" s="8" t="s">
        <v>40</v>
      </c>
      <c r="U1401" s="67">
        <v>0.17</v>
      </c>
      <c r="V1401" s="4">
        <v>3</v>
      </c>
      <c r="W1401" s="4">
        <v>3437</v>
      </c>
      <c r="X1401" s="67">
        <v>1E-3</v>
      </c>
      <c r="Y1401" s="67">
        <v>0.14699999999999999</v>
      </c>
      <c r="Z1401" s="4">
        <v>3</v>
      </c>
      <c r="AA1401" s="4">
        <v>2603</v>
      </c>
      <c r="AB1401" s="67">
        <v>1E-3</v>
      </c>
      <c r="AC1401" s="4">
        <v>5.5475190000000003</v>
      </c>
      <c r="AD1401" s="4">
        <v>26.4</v>
      </c>
    </row>
    <row r="1402" spans="1:30" x14ac:dyDescent="0.2">
      <c r="A1402" s="8" t="s">
        <v>782</v>
      </c>
      <c r="B1402" s="8">
        <v>7</v>
      </c>
      <c r="C1402" s="8">
        <v>74212243</v>
      </c>
      <c r="D1402" s="8">
        <v>74212243</v>
      </c>
      <c r="E1402" s="8" t="s">
        <v>121</v>
      </c>
      <c r="F1402" s="8" t="s">
        <v>3108</v>
      </c>
      <c r="G1402" s="8" t="s">
        <v>3109</v>
      </c>
      <c r="H1402" s="8" t="s">
        <v>96</v>
      </c>
      <c r="I1402" s="66" t="s">
        <v>275</v>
      </c>
      <c r="J1402" s="66" t="s">
        <v>40</v>
      </c>
      <c r="K1402" s="66" t="s">
        <v>4828</v>
      </c>
      <c r="L1402" s="66" t="s">
        <v>9079</v>
      </c>
      <c r="M1402" s="66" t="s">
        <v>3617</v>
      </c>
      <c r="N1402" s="66" t="s">
        <v>3162</v>
      </c>
      <c r="O1402" s="8" t="s">
        <v>4180</v>
      </c>
      <c r="P1402" s="8" t="s">
        <v>10183</v>
      </c>
      <c r="Q1402" s="8">
        <v>-1</v>
      </c>
      <c r="R1402" s="8" t="s">
        <v>40</v>
      </c>
      <c r="S1402" s="8" t="s">
        <v>40</v>
      </c>
      <c r="T1402" s="8" t="s">
        <v>40</v>
      </c>
      <c r="U1402" s="67">
        <v>0</v>
      </c>
      <c r="V1402" s="4">
        <v>0</v>
      </c>
      <c r="W1402" s="4">
        <v>3437</v>
      </c>
      <c r="X1402" s="67">
        <v>0</v>
      </c>
      <c r="Y1402" s="67">
        <v>0.153</v>
      </c>
      <c r="Z1402" s="4">
        <v>1</v>
      </c>
      <c r="AA1402" s="4">
        <v>2603</v>
      </c>
      <c r="AB1402" s="67">
        <v>0</v>
      </c>
      <c r="AC1402" s="4">
        <v>4.6981609999999998</v>
      </c>
      <c r="AD1402" s="4">
        <v>24.6</v>
      </c>
    </row>
    <row r="1403" spans="1:30" x14ac:dyDescent="0.2">
      <c r="A1403" s="8" t="s">
        <v>782</v>
      </c>
      <c r="B1403" s="8">
        <v>7</v>
      </c>
      <c r="C1403" s="8">
        <v>74212281</v>
      </c>
      <c r="D1403" s="8">
        <v>74212281</v>
      </c>
      <c r="E1403" s="8" t="s">
        <v>130</v>
      </c>
      <c r="F1403" s="8" t="s">
        <v>3108</v>
      </c>
      <c r="G1403" s="8" t="s">
        <v>3109</v>
      </c>
      <c r="H1403" s="8" t="s">
        <v>96</v>
      </c>
      <c r="I1403" s="66" t="s">
        <v>275</v>
      </c>
      <c r="J1403" s="66" t="s">
        <v>40</v>
      </c>
      <c r="K1403" s="66" t="s">
        <v>3218</v>
      </c>
      <c r="L1403" s="66" t="s">
        <v>8673</v>
      </c>
      <c r="M1403" s="66" t="s">
        <v>4079</v>
      </c>
      <c r="N1403" s="66" t="s">
        <v>3252</v>
      </c>
      <c r="O1403" s="8" t="s">
        <v>3457</v>
      </c>
      <c r="P1403" s="8" t="s">
        <v>40</v>
      </c>
      <c r="Q1403" s="8">
        <v>-1</v>
      </c>
      <c r="R1403" s="8" t="s">
        <v>40</v>
      </c>
      <c r="S1403" s="8" t="s">
        <v>40</v>
      </c>
      <c r="T1403" s="8" t="s">
        <v>40</v>
      </c>
      <c r="U1403" s="67">
        <v>0.161</v>
      </c>
      <c r="V1403" s="4">
        <v>1</v>
      </c>
      <c r="W1403" s="4">
        <v>3426</v>
      </c>
      <c r="X1403" s="67">
        <v>0</v>
      </c>
      <c r="Y1403" s="67">
        <v>0.16700000000000001</v>
      </c>
      <c r="Z1403" s="4">
        <v>1</v>
      </c>
      <c r="AA1403" s="4">
        <v>2599</v>
      </c>
      <c r="AB1403" s="67">
        <v>0</v>
      </c>
      <c r="AC1403" s="4">
        <v>-3.7515E-2</v>
      </c>
      <c r="AD1403" s="4">
        <v>2.2400000000000002</v>
      </c>
    </row>
    <row r="1404" spans="1:30" x14ac:dyDescent="0.2">
      <c r="A1404" s="8" t="s">
        <v>782</v>
      </c>
      <c r="B1404" s="8">
        <v>7</v>
      </c>
      <c r="C1404" s="8">
        <v>74212311</v>
      </c>
      <c r="D1404" s="8">
        <v>74212311</v>
      </c>
      <c r="E1404" s="8" t="s">
        <v>130</v>
      </c>
      <c r="F1404" s="8" t="s">
        <v>3108</v>
      </c>
      <c r="G1404" s="8" t="s">
        <v>3109</v>
      </c>
      <c r="H1404" s="8" t="s">
        <v>96</v>
      </c>
      <c r="I1404" s="66" t="s">
        <v>275</v>
      </c>
      <c r="J1404" s="66" t="s">
        <v>40</v>
      </c>
      <c r="K1404" s="66" t="s">
        <v>9313</v>
      </c>
      <c r="L1404" s="66" t="s">
        <v>4785</v>
      </c>
      <c r="M1404" s="66" t="s">
        <v>5599</v>
      </c>
      <c r="N1404" s="66" t="s">
        <v>3180</v>
      </c>
      <c r="O1404" s="8" t="s">
        <v>5633</v>
      </c>
      <c r="P1404" s="8" t="s">
        <v>10184</v>
      </c>
      <c r="Q1404" s="8">
        <v>-1</v>
      </c>
      <c r="R1404" s="8" t="s">
        <v>40</v>
      </c>
      <c r="S1404" s="8" t="s">
        <v>40</v>
      </c>
      <c r="T1404" s="8" t="s">
        <v>40</v>
      </c>
      <c r="U1404" s="67">
        <v>0.79300000000000004</v>
      </c>
      <c r="V1404" s="4">
        <v>3426</v>
      </c>
      <c r="W1404" s="4">
        <v>3426</v>
      </c>
      <c r="X1404" s="67">
        <v>1</v>
      </c>
      <c r="Y1404" s="67">
        <v>0.79900000000000004</v>
      </c>
      <c r="Z1404" s="4">
        <v>2599</v>
      </c>
      <c r="AA1404" s="4">
        <v>2599</v>
      </c>
      <c r="AB1404" s="67">
        <v>1</v>
      </c>
      <c r="AC1404" s="4">
        <v>-2.5908180000000001</v>
      </c>
      <c r="AD1404" s="4">
        <v>1E-3</v>
      </c>
    </row>
    <row r="1405" spans="1:30" x14ac:dyDescent="0.2">
      <c r="A1405" s="8" t="s">
        <v>782</v>
      </c>
      <c r="B1405" s="8">
        <v>7</v>
      </c>
      <c r="C1405" s="8">
        <v>74212330</v>
      </c>
      <c r="D1405" s="8">
        <v>74212330</v>
      </c>
      <c r="E1405" s="8" t="s">
        <v>127</v>
      </c>
      <c r="F1405" s="8" t="s">
        <v>3108</v>
      </c>
      <c r="G1405" s="8" t="s">
        <v>3109</v>
      </c>
      <c r="H1405" s="8" t="s">
        <v>96</v>
      </c>
      <c r="I1405" s="66" t="s">
        <v>275</v>
      </c>
      <c r="J1405" s="66" t="s">
        <v>40</v>
      </c>
      <c r="K1405" s="66" t="s">
        <v>10173</v>
      </c>
      <c r="L1405" s="66" t="s">
        <v>5912</v>
      </c>
      <c r="M1405" s="66" t="s">
        <v>5195</v>
      </c>
      <c r="N1405" s="66" t="s">
        <v>4094</v>
      </c>
      <c r="O1405" s="8" t="s">
        <v>4095</v>
      </c>
      <c r="P1405" s="8" t="s">
        <v>40</v>
      </c>
      <c r="Q1405" s="8">
        <v>-1</v>
      </c>
      <c r="R1405" s="8" t="s">
        <v>40</v>
      </c>
      <c r="S1405" s="8" t="s">
        <v>40</v>
      </c>
      <c r="T1405" s="8" t="s">
        <v>40</v>
      </c>
      <c r="U1405" s="67">
        <v>0.158</v>
      </c>
      <c r="V1405" s="4">
        <v>12</v>
      </c>
      <c r="W1405" s="4">
        <v>3426</v>
      </c>
      <c r="X1405" s="67">
        <v>4.0000000000000001E-3</v>
      </c>
      <c r="Y1405" s="67">
        <v>0.16300000000000001</v>
      </c>
      <c r="Z1405" s="4">
        <v>12</v>
      </c>
      <c r="AA1405" s="4">
        <v>2599</v>
      </c>
      <c r="AB1405" s="67">
        <v>5.0000000000000001E-3</v>
      </c>
      <c r="AC1405" s="4">
        <v>-0.69419600000000004</v>
      </c>
      <c r="AD1405" s="4">
        <v>7.3999999999999996E-2</v>
      </c>
    </row>
    <row r="1406" spans="1:30" x14ac:dyDescent="0.2">
      <c r="A1406" s="8" t="s">
        <v>782</v>
      </c>
      <c r="B1406" s="8">
        <v>7</v>
      </c>
      <c r="C1406" s="8">
        <v>74212341</v>
      </c>
      <c r="D1406" s="8">
        <v>74212341</v>
      </c>
      <c r="E1406" s="8" t="s">
        <v>130</v>
      </c>
      <c r="F1406" s="8" t="s">
        <v>3108</v>
      </c>
      <c r="G1406" s="8" t="s">
        <v>3109</v>
      </c>
      <c r="H1406" s="8" t="s">
        <v>96</v>
      </c>
      <c r="I1406" s="66" t="s">
        <v>275</v>
      </c>
      <c r="J1406" s="66" t="s">
        <v>40</v>
      </c>
      <c r="K1406" s="66" t="s">
        <v>9083</v>
      </c>
      <c r="L1406" s="66" t="s">
        <v>4780</v>
      </c>
      <c r="M1406" s="66" t="s">
        <v>3852</v>
      </c>
      <c r="N1406" s="66" t="s">
        <v>3141</v>
      </c>
      <c r="O1406" s="8" t="s">
        <v>3371</v>
      </c>
      <c r="P1406" s="8" t="s">
        <v>10185</v>
      </c>
      <c r="Q1406" s="8">
        <v>-1</v>
      </c>
      <c r="R1406" s="8" t="s">
        <v>40</v>
      </c>
      <c r="S1406" s="8" t="s">
        <v>40</v>
      </c>
      <c r="T1406" s="8" t="s">
        <v>40</v>
      </c>
      <c r="U1406" s="67">
        <v>0.16600000000000001</v>
      </c>
      <c r="V1406" s="4">
        <v>1</v>
      </c>
      <c r="W1406" s="4">
        <v>3426</v>
      </c>
      <c r="X1406" s="67">
        <v>0</v>
      </c>
      <c r="Y1406" s="67">
        <v>0.21299999999999999</v>
      </c>
      <c r="Z1406" s="4">
        <v>1</v>
      </c>
      <c r="AA1406" s="4">
        <v>2599</v>
      </c>
      <c r="AB1406" s="67">
        <v>0</v>
      </c>
      <c r="AC1406" s="4">
        <v>1.2195240000000001</v>
      </c>
      <c r="AD1406" s="4">
        <v>11.85</v>
      </c>
    </row>
    <row r="1407" spans="1:30" x14ac:dyDescent="0.2">
      <c r="A1407" s="8" t="s">
        <v>782</v>
      </c>
      <c r="B1407" s="8">
        <v>7</v>
      </c>
      <c r="C1407" s="8">
        <v>74212351</v>
      </c>
      <c r="D1407" s="8">
        <v>74212351</v>
      </c>
      <c r="E1407" s="8" t="s">
        <v>130</v>
      </c>
      <c r="F1407" s="8" t="s">
        <v>3101</v>
      </c>
      <c r="G1407" s="8" t="s">
        <v>3102</v>
      </c>
      <c r="H1407" s="8" t="s">
        <v>96</v>
      </c>
      <c r="I1407" s="66" t="s">
        <v>275</v>
      </c>
      <c r="J1407" s="66" t="s">
        <v>40</v>
      </c>
      <c r="K1407" s="66" t="s">
        <v>10186</v>
      </c>
      <c r="L1407" s="66" t="s">
        <v>10187</v>
      </c>
      <c r="M1407" s="66" t="s">
        <v>5946</v>
      </c>
      <c r="N1407" s="66" t="s">
        <v>3126</v>
      </c>
      <c r="O1407" s="8" t="s">
        <v>3199</v>
      </c>
      <c r="P1407" s="8" t="s">
        <v>10188</v>
      </c>
      <c r="Q1407" s="8">
        <v>-1</v>
      </c>
      <c r="R1407" s="8" t="s">
        <v>40</v>
      </c>
      <c r="S1407" s="8" t="s">
        <v>40</v>
      </c>
      <c r="T1407" s="8" t="s">
        <v>40</v>
      </c>
      <c r="U1407" s="67">
        <v>0.19400000000000001</v>
      </c>
      <c r="V1407" s="4">
        <v>1093</v>
      </c>
      <c r="W1407" s="4">
        <v>3426</v>
      </c>
      <c r="X1407" s="67">
        <v>0.31900000000000001</v>
      </c>
      <c r="Y1407" s="67">
        <v>0.191</v>
      </c>
      <c r="Z1407" s="4">
        <v>770</v>
      </c>
      <c r="AA1407" s="4">
        <v>2599</v>
      </c>
      <c r="AB1407" s="67">
        <v>0.29599999999999999</v>
      </c>
      <c r="AC1407" s="4">
        <v>-0.12573300000000001</v>
      </c>
      <c r="AD1407" s="4">
        <v>1.546</v>
      </c>
    </row>
    <row r="1408" spans="1:30" x14ac:dyDescent="0.2">
      <c r="A1408" s="8" t="s">
        <v>782</v>
      </c>
      <c r="B1408" s="8">
        <v>7</v>
      </c>
      <c r="C1408" s="8">
        <v>74212352</v>
      </c>
      <c r="D1408" s="8">
        <v>74212352</v>
      </c>
      <c r="E1408" s="8" t="s">
        <v>127</v>
      </c>
      <c r="F1408" s="8" t="s">
        <v>3108</v>
      </c>
      <c r="G1408" s="8" t="s">
        <v>3109</v>
      </c>
      <c r="H1408" s="8" t="s">
        <v>96</v>
      </c>
      <c r="I1408" s="66" t="s">
        <v>275</v>
      </c>
      <c r="J1408" s="66" t="s">
        <v>40</v>
      </c>
      <c r="K1408" s="66" t="s">
        <v>3235</v>
      </c>
      <c r="L1408" s="66" t="s">
        <v>9315</v>
      </c>
      <c r="M1408" s="66" t="s">
        <v>5946</v>
      </c>
      <c r="N1408" s="66" t="s">
        <v>6415</v>
      </c>
      <c r="O1408" s="8" t="s">
        <v>6416</v>
      </c>
      <c r="P1408" s="8" t="s">
        <v>10189</v>
      </c>
      <c r="Q1408" s="8">
        <v>-1</v>
      </c>
      <c r="R1408" s="8" t="s">
        <v>40</v>
      </c>
      <c r="S1408" s="8" t="s">
        <v>40</v>
      </c>
      <c r="T1408" s="8" t="s">
        <v>40</v>
      </c>
      <c r="U1408" s="67">
        <v>0.71199999999999997</v>
      </c>
      <c r="V1408" s="4">
        <v>3424</v>
      </c>
      <c r="W1408" s="4">
        <v>3426</v>
      </c>
      <c r="X1408" s="67">
        <v>0.999</v>
      </c>
      <c r="Y1408" s="67">
        <v>0.71</v>
      </c>
      <c r="Z1408" s="4">
        <v>2599</v>
      </c>
      <c r="AA1408" s="4">
        <v>2599</v>
      </c>
      <c r="AB1408" s="67">
        <v>1</v>
      </c>
      <c r="AC1408" s="4">
        <v>-0.70445899999999995</v>
      </c>
      <c r="AD1408" s="4">
        <v>7.0000000000000007E-2</v>
      </c>
    </row>
    <row r="1409" spans="1:30" x14ac:dyDescent="0.2">
      <c r="A1409" s="8" t="s">
        <v>782</v>
      </c>
      <c r="B1409" s="8">
        <v>7</v>
      </c>
      <c r="C1409" s="8">
        <v>74212358</v>
      </c>
      <c r="D1409" s="8">
        <v>74212358</v>
      </c>
      <c r="E1409" s="8" t="s">
        <v>127</v>
      </c>
      <c r="F1409" s="8" t="s">
        <v>3108</v>
      </c>
      <c r="G1409" s="8" t="s">
        <v>3109</v>
      </c>
      <c r="H1409" s="8" t="s">
        <v>96</v>
      </c>
      <c r="I1409" s="66" t="s">
        <v>275</v>
      </c>
      <c r="J1409" s="66" t="s">
        <v>40</v>
      </c>
      <c r="K1409" s="66" t="s">
        <v>10190</v>
      </c>
      <c r="L1409" s="66" t="s">
        <v>5883</v>
      </c>
      <c r="M1409" s="66" t="s">
        <v>4052</v>
      </c>
      <c r="N1409" s="66" t="s">
        <v>6415</v>
      </c>
      <c r="O1409" s="8" t="s">
        <v>10191</v>
      </c>
      <c r="P1409" s="8" t="s">
        <v>40</v>
      </c>
      <c r="Q1409" s="8">
        <v>-1</v>
      </c>
      <c r="R1409" s="8" t="s">
        <v>40</v>
      </c>
      <c r="S1409" s="8" t="s">
        <v>40</v>
      </c>
      <c r="T1409" s="8" t="s">
        <v>40</v>
      </c>
      <c r="U1409" s="67">
        <v>0.16</v>
      </c>
      <c r="V1409" s="4">
        <v>1</v>
      </c>
      <c r="W1409" s="4">
        <v>3426</v>
      </c>
      <c r="X1409" s="67">
        <v>0</v>
      </c>
      <c r="Y1409" s="67">
        <v>0</v>
      </c>
      <c r="Z1409" s="4">
        <v>0</v>
      </c>
      <c r="AA1409" s="4">
        <v>2599</v>
      </c>
      <c r="AB1409" s="67">
        <v>0</v>
      </c>
      <c r="AC1409" s="4">
        <v>0.53351999999999999</v>
      </c>
      <c r="AD1409" s="4">
        <v>7.6820000000000004</v>
      </c>
    </row>
    <row r="1410" spans="1:30" x14ac:dyDescent="0.2">
      <c r="A1410" s="8" t="s">
        <v>782</v>
      </c>
      <c r="B1410" s="8">
        <v>7</v>
      </c>
      <c r="C1410" s="8">
        <v>74212360</v>
      </c>
      <c r="D1410" s="8">
        <v>74212360</v>
      </c>
      <c r="E1410" s="8" t="s">
        <v>121</v>
      </c>
      <c r="F1410" s="8" t="s">
        <v>3101</v>
      </c>
      <c r="G1410" s="8" t="s">
        <v>3102</v>
      </c>
      <c r="H1410" s="8" t="s">
        <v>96</v>
      </c>
      <c r="I1410" s="66" t="s">
        <v>275</v>
      </c>
      <c r="J1410" s="66" t="s">
        <v>40</v>
      </c>
      <c r="K1410" s="66" t="s">
        <v>10192</v>
      </c>
      <c r="L1410" s="66" t="s">
        <v>5908</v>
      </c>
      <c r="M1410" s="66" t="s">
        <v>5909</v>
      </c>
      <c r="N1410" s="66" t="s">
        <v>3126</v>
      </c>
      <c r="O1410" s="8" t="s">
        <v>3216</v>
      </c>
      <c r="P1410" s="8" t="s">
        <v>40</v>
      </c>
      <c r="Q1410" s="8">
        <v>-1</v>
      </c>
      <c r="R1410" s="8" t="s">
        <v>40</v>
      </c>
      <c r="S1410" s="8" t="s">
        <v>40</v>
      </c>
      <c r="T1410" s="8" t="s">
        <v>40</v>
      </c>
      <c r="U1410" s="67">
        <v>0.17899999999999999</v>
      </c>
      <c r="V1410" s="4">
        <v>2</v>
      </c>
      <c r="W1410" s="4">
        <v>3426</v>
      </c>
      <c r="X1410" s="67">
        <v>1E-3</v>
      </c>
      <c r="Y1410" s="67">
        <v>0.17299999999999999</v>
      </c>
      <c r="Z1410" s="4">
        <v>3</v>
      </c>
      <c r="AA1410" s="4">
        <v>2599</v>
      </c>
      <c r="AB1410" s="67">
        <v>1E-3</v>
      </c>
      <c r="AC1410" s="4">
        <v>9.6297999999999995E-2</v>
      </c>
      <c r="AD1410" s="4">
        <v>3.5680000000000001</v>
      </c>
    </row>
    <row r="1411" spans="1:30" x14ac:dyDescent="0.2">
      <c r="A1411" s="8" t="s">
        <v>782</v>
      </c>
      <c r="B1411" s="8">
        <v>7</v>
      </c>
      <c r="C1411" s="8">
        <v>74212366</v>
      </c>
      <c r="D1411" s="8">
        <v>74212366</v>
      </c>
      <c r="E1411" s="8" t="s">
        <v>127</v>
      </c>
      <c r="F1411" s="8" t="s">
        <v>3108</v>
      </c>
      <c r="G1411" s="8" t="s">
        <v>3109</v>
      </c>
      <c r="H1411" s="8" t="s">
        <v>96</v>
      </c>
      <c r="I1411" s="66" t="s">
        <v>275</v>
      </c>
      <c r="J1411" s="66" t="s">
        <v>40</v>
      </c>
      <c r="K1411" s="66" t="s">
        <v>3238</v>
      </c>
      <c r="L1411" s="66" t="s">
        <v>5969</v>
      </c>
      <c r="M1411" s="66" t="s">
        <v>4561</v>
      </c>
      <c r="N1411" s="66" t="s">
        <v>3162</v>
      </c>
      <c r="O1411" s="8" t="s">
        <v>3163</v>
      </c>
      <c r="P1411" s="8" t="s">
        <v>10193</v>
      </c>
      <c r="Q1411" s="8">
        <v>-1</v>
      </c>
      <c r="R1411" s="8" t="s">
        <v>40</v>
      </c>
      <c r="S1411" s="8" t="s">
        <v>40</v>
      </c>
      <c r="T1411" s="8" t="s">
        <v>40</v>
      </c>
      <c r="U1411" s="67">
        <v>0</v>
      </c>
      <c r="V1411" s="4">
        <v>0</v>
      </c>
      <c r="W1411" s="4">
        <v>3426</v>
      </c>
      <c r="X1411" s="67">
        <v>0</v>
      </c>
      <c r="Y1411" s="67">
        <v>0.20699999999999999</v>
      </c>
      <c r="Z1411" s="4">
        <v>1</v>
      </c>
      <c r="AA1411" s="4">
        <v>2599</v>
      </c>
      <c r="AB1411" s="67">
        <v>0</v>
      </c>
      <c r="AC1411" s="4">
        <v>1.4522809999999999</v>
      </c>
      <c r="AD1411" s="4">
        <v>13.06</v>
      </c>
    </row>
    <row r="1412" spans="1:30" x14ac:dyDescent="0.2">
      <c r="A1412" s="8" t="s">
        <v>782</v>
      </c>
      <c r="B1412" s="8">
        <v>7</v>
      </c>
      <c r="C1412" s="8">
        <v>74212383</v>
      </c>
      <c r="D1412" s="8">
        <v>74212383</v>
      </c>
      <c r="E1412" s="8" t="s">
        <v>123</v>
      </c>
      <c r="F1412" s="8" t="s">
        <v>3108</v>
      </c>
      <c r="G1412" s="8" t="s">
        <v>3109</v>
      </c>
      <c r="H1412" s="8" t="s">
        <v>96</v>
      </c>
      <c r="I1412" s="66" t="s">
        <v>275</v>
      </c>
      <c r="J1412" s="66" t="s">
        <v>40</v>
      </c>
      <c r="K1412" s="66" t="s">
        <v>8631</v>
      </c>
      <c r="L1412" s="66" t="s">
        <v>9107</v>
      </c>
      <c r="M1412" s="66" t="s">
        <v>9094</v>
      </c>
      <c r="N1412" s="66" t="s">
        <v>4290</v>
      </c>
      <c r="O1412" s="8" t="s">
        <v>5675</v>
      </c>
      <c r="P1412" s="8" t="s">
        <v>40</v>
      </c>
      <c r="Q1412" s="8">
        <v>-1</v>
      </c>
      <c r="R1412" s="8" t="s">
        <v>40</v>
      </c>
      <c r="S1412" s="8" t="s">
        <v>40</v>
      </c>
      <c r="T1412" s="8" t="s">
        <v>40</v>
      </c>
      <c r="U1412" s="67">
        <v>0.41799999999999998</v>
      </c>
      <c r="V1412" s="4">
        <v>1</v>
      </c>
      <c r="W1412" s="4">
        <v>3430</v>
      </c>
      <c r="X1412" s="67">
        <v>0</v>
      </c>
      <c r="Y1412" s="67">
        <v>0.46300000000000002</v>
      </c>
      <c r="Z1412" s="4">
        <v>1</v>
      </c>
      <c r="AA1412" s="4">
        <v>2601</v>
      </c>
      <c r="AB1412" s="67">
        <v>0</v>
      </c>
      <c r="AC1412" s="4">
        <v>1.466599</v>
      </c>
      <c r="AD1412" s="4">
        <v>13.14</v>
      </c>
    </row>
    <row r="1413" spans="1:30" x14ac:dyDescent="0.2">
      <c r="A1413" s="8" t="s">
        <v>782</v>
      </c>
      <c r="B1413" s="8">
        <v>7</v>
      </c>
      <c r="C1413" s="8">
        <v>74212418</v>
      </c>
      <c r="D1413" s="8">
        <v>74212418</v>
      </c>
      <c r="E1413" s="8" t="s">
        <v>127</v>
      </c>
      <c r="F1413" s="8" t="s">
        <v>3108</v>
      </c>
      <c r="G1413" s="8" t="s">
        <v>3109</v>
      </c>
      <c r="H1413" s="8" t="s">
        <v>96</v>
      </c>
      <c r="I1413" s="66" t="s">
        <v>275</v>
      </c>
      <c r="J1413" s="66" t="s">
        <v>40</v>
      </c>
      <c r="K1413" s="66" t="s">
        <v>9077</v>
      </c>
      <c r="L1413" s="66" t="s">
        <v>4767</v>
      </c>
      <c r="M1413" s="66" t="s">
        <v>4768</v>
      </c>
      <c r="N1413" s="66" t="s">
        <v>3875</v>
      </c>
      <c r="O1413" s="8" t="s">
        <v>3876</v>
      </c>
      <c r="P1413" s="8" t="s">
        <v>40</v>
      </c>
      <c r="Q1413" s="8">
        <v>-1</v>
      </c>
      <c r="R1413" s="8" t="s">
        <v>40</v>
      </c>
      <c r="S1413" s="8" t="s">
        <v>40</v>
      </c>
      <c r="T1413" s="8" t="s">
        <v>40</v>
      </c>
      <c r="U1413" s="67">
        <v>0.38100000000000001</v>
      </c>
      <c r="V1413" s="4">
        <v>3428</v>
      </c>
      <c r="W1413" s="4">
        <v>3430</v>
      </c>
      <c r="X1413" s="67">
        <v>0.999</v>
      </c>
      <c r="Y1413" s="67">
        <v>0.36699999999999999</v>
      </c>
      <c r="Z1413" s="4">
        <v>2597</v>
      </c>
      <c r="AA1413" s="4">
        <v>2601</v>
      </c>
      <c r="AB1413" s="67">
        <v>0.998</v>
      </c>
      <c r="AC1413" s="4">
        <v>-1.6143940000000001</v>
      </c>
      <c r="AD1413" s="4">
        <v>2E-3</v>
      </c>
    </row>
    <row r="1414" spans="1:30" x14ac:dyDescent="0.2">
      <c r="A1414" s="8" t="s">
        <v>782</v>
      </c>
      <c r="B1414" s="8">
        <v>7</v>
      </c>
      <c r="C1414" s="8">
        <v>74212445</v>
      </c>
      <c r="D1414" s="8">
        <v>74212445</v>
      </c>
      <c r="E1414" s="8" t="s">
        <v>123</v>
      </c>
      <c r="F1414" s="8" t="s">
        <v>3108</v>
      </c>
      <c r="G1414" s="8" t="s">
        <v>3109</v>
      </c>
      <c r="H1414" s="8" t="s">
        <v>96</v>
      </c>
      <c r="I1414" s="66" t="s">
        <v>275</v>
      </c>
      <c r="J1414" s="66" t="s">
        <v>40</v>
      </c>
      <c r="K1414" s="66" t="s">
        <v>10194</v>
      </c>
      <c r="L1414" s="66" t="s">
        <v>6256</v>
      </c>
      <c r="M1414" s="66" t="s">
        <v>328</v>
      </c>
      <c r="N1414" s="66" t="s">
        <v>3682</v>
      </c>
      <c r="O1414" s="8" t="s">
        <v>3683</v>
      </c>
      <c r="P1414" s="8" t="s">
        <v>10195</v>
      </c>
      <c r="Q1414" s="8">
        <v>-1</v>
      </c>
      <c r="R1414" s="8" t="s">
        <v>40</v>
      </c>
      <c r="S1414" s="8" t="s">
        <v>40</v>
      </c>
      <c r="T1414" s="8" t="s">
        <v>40</v>
      </c>
      <c r="U1414" s="67">
        <v>0.27200000000000002</v>
      </c>
      <c r="V1414" s="4">
        <v>1</v>
      </c>
      <c r="W1414" s="4">
        <v>3430</v>
      </c>
      <c r="X1414" s="67">
        <v>0</v>
      </c>
      <c r="Y1414" s="67">
        <v>0.34100000000000003</v>
      </c>
      <c r="Z1414" s="4">
        <v>1</v>
      </c>
      <c r="AA1414" s="4">
        <v>2601</v>
      </c>
      <c r="AB1414" s="67">
        <v>0</v>
      </c>
      <c r="AC1414" s="4">
        <v>0.64196699999999995</v>
      </c>
      <c r="AD1414" s="4">
        <v>8.4420000000000002</v>
      </c>
    </row>
    <row r="1415" spans="1:30" x14ac:dyDescent="0.2">
      <c r="A1415" s="8" t="s">
        <v>782</v>
      </c>
      <c r="B1415" s="8">
        <v>7</v>
      </c>
      <c r="C1415" s="8">
        <v>74212468</v>
      </c>
      <c r="D1415" s="8">
        <v>74212468</v>
      </c>
      <c r="E1415" s="8" t="s">
        <v>121</v>
      </c>
      <c r="F1415" s="8" t="s">
        <v>3101</v>
      </c>
      <c r="G1415" s="8" t="s">
        <v>3102</v>
      </c>
      <c r="H1415" s="8" t="s">
        <v>96</v>
      </c>
      <c r="I1415" s="66" t="s">
        <v>275</v>
      </c>
      <c r="J1415" s="66" t="s">
        <v>40</v>
      </c>
      <c r="K1415" s="66" t="s">
        <v>5900</v>
      </c>
      <c r="L1415" s="66" t="s">
        <v>5957</v>
      </c>
      <c r="M1415" s="66" t="s">
        <v>983</v>
      </c>
      <c r="N1415" s="66" t="s">
        <v>3196</v>
      </c>
      <c r="O1415" s="8" t="s">
        <v>4278</v>
      </c>
      <c r="P1415" s="8" t="s">
        <v>10196</v>
      </c>
      <c r="Q1415" s="8">
        <v>-1</v>
      </c>
      <c r="R1415" s="8" t="s">
        <v>40</v>
      </c>
      <c r="S1415" s="8" t="s">
        <v>40</v>
      </c>
      <c r="T1415" s="8" t="s">
        <v>40</v>
      </c>
      <c r="U1415" s="67">
        <v>0.193</v>
      </c>
      <c r="V1415" s="4">
        <v>1</v>
      </c>
      <c r="W1415" s="4">
        <v>3430</v>
      </c>
      <c r="X1415" s="67">
        <v>0</v>
      </c>
      <c r="Y1415" s="67">
        <v>0</v>
      </c>
      <c r="Z1415" s="4">
        <v>0</v>
      </c>
      <c r="AA1415" s="4">
        <v>2601</v>
      </c>
      <c r="AB1415" s="67">
        <v>0</v>
      </c>
      <c r="AC1415" s="4">
        <v>0.35846</v>
      </c>
      <c r="AD1415" s="4">
        <v>6.2439999999999998</v>
      </c>
    </row>
    <row r="1416" spans="1:30" x14ac:dyDescent="0.2">
      <c r="A1416" s="8" t="s">
        <v>782</v>
      </c>
      <c r="B1416" s="8">
        <v>7</v>
      </c>
      <c r="C1416" s="8">
        <v>74212503</v>
      </c>
      <c r="D1416" s="8">
        <v>74212503</v>
      </c>
      <c r="E1416" s="8" t="s">
        <v>127</v>
      </c>
      <c r="F1416" s="8" t="s">
        <v>3108</v>
      </c>
      <c r="G1416" s="8" t="s">
        <v>3109</v>
      </c>
      <c r="H1416" s="8" t="s">
        <v>96</v>
      </c>
      <c r="I1416" s="66" t="s">
        <v>275</v>
      </c>
      <c r="J1416" s="66" t="s">
        <v>40</v>
      </c>
      <c r="K1416" s="66" t="s">
        <v>6271</v>
      </c>
      <c r="L1416" s="66" t="s">
        <v>5629</v>
      </c>
      <c r="M1416" s="66" t="s">
        <v>3871</v>
      </c>
      <c r="N1416" s="66" t="s">
        <v>3473</v>
      </c>
      <c r="O1416" s="8" t="s">
        <v>3474</v>
      </c>
      <c r="P1416" s="8" t="s">
        <v>40</v>
      </c>
      <c r="Q1416" s="8">
        <v>-1</v>
      </c>
      <c r="R1416" s="8" t="s">
        <v>40</v>
      </c>
      <c r="S1416" s="8" t="s">
        <v>40</v>
      </c>
      <c r="T1416" s="8" t="s">
        <v>40</v>
      </c>
      <c r="U1416" s="67">
        <v>0</v>
      </c>
      <c r="V1416" s="4">
        <v>0</v>
      </c>
      <c r="W1416" s="4">
        <v>3433</v>
      </c>
      <c r="X1416" s="67">
        <v>0</v>
      </c>
      <c r="Y1416" s="67">
        <v>0.254</v>
      </c>
      <c r="Z1416" s="4">
        <v>1</v>
      </c>
      <c r="AA1416" s="4">
        <v>2606</v>
      </c>
      <c r="AB1416" s="67">
        <v>0</v>
      </c>
      <c r="AC1416" s="4">
        <v>4.7288439999999996</v>
      </c>
      <c r="AD1416" s="4">
        <v>24.6</v>
      </c>
    </row>
    <row r="1417" spans="1:30" x14ac:dyDescent="0.2">
      <c r="A1417" s="8" t="s">
        <v>782</v>
      </c>
      <c r="B1417" s="8">
        <v>7</v>
      </c>
      <c r="C1417" s="8">
        <v>74212513</v>
      </c>
      <c r="D1417" s="8">
        <v>74212513</v>
      </c>
      <c r="E1417" s="8" t="s">
        <v>123</v>
      </c>
      <c r="F1417" s="8" t="s">
        <v>3101</v>
      </c>
      <c r="G1417" s="8" t="s">
        <v>3102</v>
      </c>
      <c r="H1417" s="8" t="s">
        <v>96</v>
      </c>
      <c r="I1417" s="66" t="s">
        <v>275</v>
      </c>
      <c r="J1417" s="66" t="s">
        <v>40</v>
      </c>
      <c r="K1417" s="66" t="s">
        <v>4783</v>
      </c>
      <c r="L1417" s="66" t="s">
        <v>3304</v>
      </c>
      <c r="M1417" s="66" t="s">
        <v>3845</v>
      </c>
      <c r="N1417" s="66" t="s">
        <v>130</v>
      </c>
      <c r="O1417" s="8" t="s">
        <v>4257</v>
      </c>
      <c r="P1417" s="8" t="s">
        <v>40</v>
      </c>
      <c r="Q1417" s="8">
        <v>-1</v>
      </c>
      <c r="R1417" s="8" t="s">
        <v>40</v>
      </c>
      <c r="S1417" s="8" t="s">
        <v>40</v>
      </c>
      <c r="T1417" s="8" t="s">
        <v>40</v>
      </c>
      <c r="U1417" s="67">
        <v>0.23400000000000001</v>
      </c>
      <c r="V1417" s="4">
        <v>15</v>
      </c>
      <c r="W1417" s="4">
        <v>3433</v>
      </c>
      <c r="X1417" s="67">
        <v>4.0000000000000001E-3</v>
      </c>
      <c r="Y1417" s="67">
        <v>0.23499999999999999</v>
      </c>
      <c r="Z1417" s="4">
        <v>13</v>
      </c>
      <c r="AA1417" s="4">
        <v>2606</v>
      </c>
      <c r="AB1417" s="67">
        <v>5.0000000000000001E-3</v>
      </c>
      <c r="AC1417" s="4">
        <v>-0.68202799999999997</v>
      </c>
      <c r="AD1417" s="4">
        <v>7.9000000000000001E-2</v>
      </c>
    </row>
    <row r="1418" spans="1:30" x14ac:dyDescent="0.2">
      <c r="A1418" s="8" t="s">
        <v>782</v>
      </c>
      <c r="B1418" s="8">
        <v>7</v>
      </c>
      <c r="C1418" s="8">
        <v>74212518</v>
      </c>
      <c r="D1418" s="8">
        <v>74212518</v>
      </c>
      <c r="E1418" s="8" t="s">
        <v>121</v>
      </c>
      <c r="F1418" s="8" t="s">
        <v>3108</v>
      </c>
      <c r="G1418" s="8" t="s">
        <v>3109</v>
      </c>
      <c r="H1418" s="8" t="s">
        <v>96</v>
      </c>
      <c r="I1418" s="66" t="s">
        <v>275</v>
      </c>
      <c r="J1418" s="66" t="s">
        <v>40</v>
      </c>
      <c r="K1418" s="66" t="s">
        <v>10197</v>
      </c>
      <c r="L1418" s="66" t="s">
        <v>394</v>
      </c>
      <c r="M1418" s="66" t="s">
        <v>395</v>
      </c>
      <c r="N1418" s="66" t="s">
        <v>3334</v>
      </c>
      <c r="O1418" s="8" t="s">
        <v>3335</v>
      </c>
      <c r="P1418" s="8" t="s">
        <v>10198</v>
      </c>
      <c r="Q1418" s="8">
        <v>-1</v>
      </c>
      <c r="R1418" s="8" t="s">
        <v>40</v>
      </c>
      <c r="S1418" s="8" t="s">
        <v>40</v>
      </c>
      <c r="T1418" s="8" t="s">
        <v>40</v>
      </c>
      <c r="U1418" s="67">
        <v>0.23</v>
      </c>
      <c r="V1418" s="4">
        <v>102</v>
      </c>
      <c r="W1418" s="4">
        <v>3433</v>
      </c>
      <c r="X1418" s="67">
        <v>0.03</v>
      </c>
      <c r="Y1418" s="67">
        <v>0.22900000000000001</v>
      </c>
      <c r="Z1418" s="4">
        <v>79</v>
      </c>
      <c r="AA1418" s="4">
        <v>2606</v>
      </c>
      <c r="AB1418" s="67">
        <v>0.03</v>
      </c>
      <c r="AC1418" s="4">
        <v>3.3549410000000002</v>
      </c>
      <c r="AD1418" s="4">
        <v>22.9</v>
      </c>
    </row>
    <row r="1419" spans="1:30" x14ac:dyDescent="0.2">
      <c r="A1419" s="8" t="s">
        <v>782</v>
      </c>
      <c r="B1419" s="8">
        <v>7</v>
      </c>
      <c r="C1419" s="8">
        <v>74212527</v>
      </c>
      <c r="D1419" s="8">
        <v>74212527</v>
      </c>
      <c r="E1419" s="8" t="s">
        <v>130</v>
      </c>
      <c r="F1419" s="8" t="s">
        <v>3108</v>
      </c>
      <c r="G1419" s="8" t="s">
        <v>3109</v>
      </c>
      <c r="H1419" s="8" t="s">
        <v>96</v>
      </c>
      <c r="I1419" s="66" t="s">
        <v>275</v>
      </c>
      <c r="J1419" s="66" t="s">
        <v>40</v>
      </c>
      <c r="K1419" s="66" t="s">
        <v>10199</v>
      </c>
      <c r="L1419" s="66" t="s">
        <v>10200</v>
      </c>
      <c r="M1419" s="66" t="s">
        <v>5866</v>
      </c>
      <c r="N1419" s="66" t="s">
        <v>3252</v>
      </c>
      <c r="O1419" s="8" t="s">
        <v>3457</v>
      </c>
      <c r="P1419" s="8" t="s">
        <v>40</v>
      </c>
      <c r="Q1419" s="8">
        <v>-1</v>
      </c>
      <c r="R1419" s="8" t="s">
        <v>40</v>
      </c>
      <c r="S1419" s="8" t="s">
        <v>40</v>
      </c>
      <c r="T1419" s="8" t="s">
        <v>40</v>
      </c>
      <c r="U1419" s="67">
        <v>0.222</v>
      </c>
      <c r="V1419" s="4">
        <v>1</v>
      </c>
      <c r="W1419" s="4">
        <v>3433</v>
      </c>
      <c r="X1419" s="67">
        <v>0</v>
      </c>
      <c r="Y1419" s="67">
        <v>0</v>
      </c>
      <c r="Z1419" s="4">
        <v>0</v>
      </c>
      <c r="AA1419" s="4">
        <v>2606</v>
      </c>
      <c r="AB1419" s="67">
        <v>0</v>
      </c>
      <c r="AC1419" s="4">
        <v>0.10679900000000001</v>
      </c>
      <c r="AD1419" s="4">
        <v>3.681</v>
      </c>
    </row>
    <row r="1420" spans="1:30" x14ac:dyDescent="0.2">
      <c r="A1420" s="8" t="s">
        <v>782</v>
      </c>
      <c r="B1420" s="8">
        <v>7</v>
      </c>
      <c r="C1420" s="8">
        <v>74212530</v>
      </c>
      <c r="D1420" s="8">
        <v>74212530</v>
      </c>
      <c r="E1420" s="8" t="s">
        <v>130</v>
      </c>
      <c r="F1420" s="8" t="s">
        <v>3108</v>
      </c>
      <c r="G1420" s="8" t="s">
        <v>3109</v>
      </c>
      <c r="H1420" s="8" t="s">
        <v>96</v>
      </c>
      <c r="I1420" s="66" t="s">
        <v>275</v>
      </c>
      <c r="J1420" s="66" t="s">
        <v>40</v>
      </c>
      <c r="K1420" s="66" t="s">
        <v>9712</v>
      </c>
      <c r="L1420" s="66" t="s">
        <v>3714</v>
      </c>
      <c r="M1420" s="66" t="s">
        <v>3715</v>
      </c>
      <c r="N1420" s="66" t="s">
        <v>3244</v>
      </c>
      <c r="O1420" s="8" t="s">
        <v>3265</v>
      </c>
      <c r="P1420" s="8" t="s">
        <v>40</v>
      </c>
      <c r="Q1420" s="8">
        <v>-1</v>
      </c>
      <c r="R1420" s="8" t="s">
        <v>40</v>
      </c>
      <c r="S1420" s="8" t="s">
        <v>40</v>
      </c>
      <c r="T1420" s="8" t="s">
        <v>40</v>
      </c>
      <c r="U1420" s="67">
        <v>0</v>
      </c>
      <c r="V1420" s="4">
        <v>0</v>
      </c>
      <c r="W1420" s="4">
        <v>3433</v>
      </c>
      <c r="X1420" s="67">
        <v>0</v>
      </c>
      <c r="Y1420" s="67">
        <v>0.23300000000000001</v>
      </c>
      <c r="Z1420" s="4">
        <v>1</v>
      </c>
      <c r="AA1420" s="4">
        <v>2606</v>
      </c>
      <c r="AB1420" s="67">
        <v>0</v>
      </c>
      <c r="AC1420" s="4">
        <v>1.8195650000000001</v>
      </c>
      <c r="AD1420" s="4">
        <v>15.1</v>
      </c>
    </row>
    <row r="1421" spans="1:30" x14ac:dyDescent="0.2">
      <c r="A1421" s="8" t="s">
        <v>782</v>
      </c>
      <c r="B1421" s="8">
        <v>7</v>
      </c>
      <c r="C1421" s="8">
        <v>74212533</v>
      </c>
      <c r="D1421" s="8">
        <v>74212533</v>
      </c>
      <c r="E1421" s="8" t="s">
        <v>121</v>
      </c>
      <c r="F1421" s="8" t="s">
        <v>81</v>
      </c>
      <c r="G1421" s="8" t="s">
        <v>3469</v>
      </c>
      <c r="H1421" s="8" t="s">
        <v>96</v>
      </c>
      <c r="I1421" s="66" t="s">
        <v>275</v>
      </c>
      <c r="J1421" s="66" t="s">
        <v>40</v>
      </c>
      <c r="K1421" s="66" t="s">
        <v>5136</v>
      </c>
      <c r="L1421" s="66" t="s">
        <v>5632</v>
      </c>
      <c r="M1421" s="66" t="s">
        <v>3946</v>
      </c>
      <c r="N1421" s="66" t="s">
        <v>933</v>
      </c>
      <c r="O1421" s="8" t="s">
        <v>5318</v>
      </c>
      <c r="P1421" s="8" t="s">
        <v>10201</v>
      </c>
      <c r="Q1421" s="8">
        <v>-1</v>
      </c>
      <c r="R1421" s="8" t="s">
        <v>40</v>
      </c>
      <c r="S1421" s="8" t="s">
        <v>40</v>
      </c>
      <c r="T1421" s="8" t="s">
        <v>40</v>
      </c>
      <c r="U1421" s="67">
        <v>0.23699999999999999</v>
      </c>
      <c r="V1421" s="4">
        <v>1</v>
      </c>
      <c r="W1421" s="4">
        <v>3433</v>
      </c>
      <c r="X1421" s="67">
        <v>0</v>
      </c>
      <c r="Y1421" s="67">
        <v>0</v>
      </c>
      <c r="Z1421" s="4">
        <v>0</v>
      </c>
      <c r="AA1421" s="4">
        <v>2606</v>
      </c>
      <c r="AB1421" s="67">
        <v>0</v>
      </c>
      <c r="AC1421" s="4">
        <v>10.491953000000001</v>
      </c>
      <c r="AD1421" s="4">
        <v>36</v>
      </c>
    </row>
    <row r="1422" spans="1:30" x14ac:dyDescent="0.2">
      <c r="A1422" s="8" t="s">
        <v>782</v>
      </c>
      <c r="B1422" s="8">
        <v>7</v>
      </c>
      <c r="C1422" s="8">
        <v>74212537</v>
      </c>
      <c r="D1422" s="8">
        <v>74212537</v>
      </c>
      <c r="E1422" s="8" t="s">
        <v>121</v>
      </c>
      <c r="F1422" s="8" t="s">
        <v>3101</v>
      </c>
      <c r="G1422" s="8" t="s">
        <v>3102</v>
      </c>
      <c r="H1422" s="8" t="s">
        <v>96</v>
      </c>
      <c r="I1422" s="66" t="s">
        <v>275</v>
      </c>
      <c r="J1422" s="66" t="s">
        <v>40</v>
      </c>
      <c r="K1422" s="66" t="s">
        <v>5974</v>
      </c>
      <c r="L1422" s="66" t="s">
        <v>5672</v>
      </c>
      <c r="M1422" s="66" t="s">
        <v>6283</v>
      </c>
      <c r="N1422" s="66" t="s">
        <v>3188</v>
      </c>
      <c r="O1422" s="8" t="s">
        <v>3497</v>
      </c>
      <c r="P1422" s="8" t="s">
        <v>10202</v>
      </c>
      <c r="Q1422" s="8">
        <v>-1</v>
      </c>
      <c r="R1422" s="8" t="s">
        <v>40</v>
      </c>
      <c r="S1422" s="8" t="s">
        <v>40</v>
      </c>
      <c r="T1422" s="8" t="s">
        <v>40</v>
      </c>
      <c r="U1422" s="67">
        <v>0.20399999999999999</v>
      </c>
      <c r="V1422" s="4">
        <v>1</v>
      </c>
      <c r="W1422" s="4">
        <v>3433</v>
      </c>
      <c r="X1422" s="67">
        <v>0</v>
      </c>
      <c r="Y1422" s="67">
        <v>0.26300000000000001</v>
      </c>
      <c r="Z1422" s="4">
        <v>1</v>
      </c>
      <c r="AA1422" s="4">
        <v>2606</v>
      </c>
      <c r="AB1422" s="67">
        <v>0</v>
      </c>
      <c r="AC1422" s="4">
        <v>1.3501730000000001</v>
      </c>
      <c r="AD1422" s="4">
        <v>12.53</v>
      </c>
    </row>
    <row r="1423" spans="1:30" x14ac:dyDescent="0.2">
      <c r="A1423" s="8" t="s">
        <v>782</v>
      </c>
      <c r="B1423" s="8">
        <v>7</v>
      </c>
      <c r="C1423" s="8">
        <v>74212544</v>
      </c>
      <c r="D1423" s="8">
        <v>74212544</v>
      </c>
      <c r="E1423" s="8" t="s">
        <v>121</v>
      </c>
      <c r="F1423" s="8" t="s">
        <v>3108</v>
      </c>
      <c r="G1423" s="8" t="s">
        <v>3109</v>
      </c>
      <c r="H1423" s="8" t="s">
        <v>96</v>
      </c>
      <c r="I1423" s="66" t="s">
        <v>275</v>
      </c>
      <c r="J1423" s="66" t="s">
        <v>40</v>
      </c>
      <c r="K1423" s="66" t="s">
        <v>8705</v>
      </c>
      <c r="L1423" s="66" t="s">
        <v>3462</v>
      </c>
      <c r="M1423" s="66" t="s">
        <v>3463</v>
      </c>
      <c r="N1423" s="66" t="s">
        <v>8910</v>
      </c>
      <c r="O1423" s="8" t="s">
        <v>10203</v>
      </c>
      <c r="P1423" s="8" t="s">
        <v>10204</v>
      </c>
      <c r="Q1423" s="8">
        <v>-1</v>
      </c>
      <c r="R1423" s="8" t="s">
        <v>40</v>
      </c>
      <c r="S1423" s="8" t="s">
        <v>40</v>
      </c>
      <c r="T1423" s="8" t="s">
        <v>40</v>
      </c>
      <c r="U1423" s="67">
        <v>9.8000000000000004E-2</v>
      </c>
      <c r="V1423" s="4">
        <v>369</v>
      </c>
      <c r="W1423" s="4">
        <v>3433</v>
      </c>
      <c r="X1423" s="67">
        <v>0.107</v>
      </c>
      <c r="Y1423" s="67">
        <v>9.0999999999999998E-2</v>
      </c>
      <c r="Z1423" s="4">
        <v>140</v>
      </c>
      <c r="AA1423" s="4">
        <v>2606</v>
      </c>
      <c r="AB1423" s="67">
        <v>5.3999999999999999E-2</v>
      </c>
      <c r="AC1423" s="4">
        <v>4.4738910000000001</v>
      </c>
      <c r="AD1423" s="4">
        <v>24.2</v>
      </c>
    </row>
    <row r="1424" spans="1:30" x14ac:dyDescent="0.2">
      <c r="A1424" s="8" t="s">
        <v>782</v>
      </c>
      <c r="B1424" s="8">
        <v>7</v>
      </c>
      <c r="C1424" s="8">
        <v>74212544</v>
      </c>
      <c r="D1424" s="8">
        <v>74212544</v>
      </c>
      <c r="E1424" s="8" t="s">
        <v>123</v>
      </c>
      <c r="F1424" s="8" t="s">
        <v>3108</v>
      </c>
      <c r="G1424" s="8" t="s">
        <v>3109</v>
      </c>
      <c r="H1424" s="8" t="s">
        <v>96</v>
      </c>
      <c r="I1424" s="66" t="s">
        <v>275</v>
      </c>
      <c r="J1424" s="66" t="s">
        <v>40</v>
      </c>
      <c r="K1424" s="66" t="s">
        <v>8705</v>
      </c>
      <c r="L1424" s="66" t="s">
        <v>3462</v>
      </c>
      <c r="M1424" s="66" t="s">
        <v>3463</v>
      </c>
      <c r="N1424" s="66" t="s">
        <v>3999</v>
      </c>
      <c r="O1424" s="8" t="s">
        <v>4344</v>
      </c>
      <c r="P1424" s="8" t="s">
        <v>10204</v>
      </c>
      <c r="Q1424" s="8">
        <v>-1</v>
      </c>
      <c r="R1424" s="8" t="s">
        <v>40</v>
      </c>
      <c r="S1424" s="8" t="s">
        <v>40</v>
      </c>
      <c r="T1424" s="8" t="s">
        <v>40</v>
      </c>
      <c r="U1424" s="67">
        <v>1.9E-2</v>
      </c>
      <c r="V1424" s="4">
        <v>1</v>
      </c>
      <c r="W1424" s="4">
        <v>3433</v>
      </c>
      <c r="X1424" s="67">
        <v>0</v>
      </c>
      <c r="Y1424" s="67">
        <v>5.0999999999999997E-2</v>
      </c>
      <c r="Z1424" s="4">
        <v>1</v>
      </c>
      <c r="AA1424" s="4">
        <v>2606</v>
      </c>
      <c r="AB1424" s="67">
        <v>0</v>
      </c>
      <c r="AC1424" s="4">
        <v>4.4738910000000001</v>
      </c>
      <c r="AD1424" s="4">
        <v>24.2</v>
      </c>
    </row>
    <row r="1425" spans="1:30" x14ac:dyDescent="0.2">
      <c r="A1425" s="8" t="s">
        <v>782</v>
      </c>
      <c r="B1425" s="8">
        <v>7</v>
      </c>
      <c r="C1425" s="8">
        <v>74212546</v>
      </c>
      <c r="D1425" s="8">
        <v>74212546</v>
      </c>
      <c r="E1425" s="8" t="s">
        <v>130</v>
      </c>
      <c r="F1425" s="8" t="s">
        <v>3101</v>
      </c>
      <c r="G1425" s="8" t="s">
        <v>3102</v>
      </c>
      <c r="H1425" s="8" t="s">
        <v>96</v>
      </c>
      <c r="I1425" s="66" t="s">
        <v>275</v>
      </c>
      <c r="J1425" s="66" t="s">
        <v>40</v>
      </c>
      <c r="K1425" s="66" t="s">
        <v>5134</v>
      </c>
      <c r="L1425" s="66" t="s">
        <v>3321</v>
      </c>
      <c r="M1425" s="66" t="s">
        <v>474</v>
      </c>
      <c r="N1425" s="66" t="s">
        <v>121</v>
      </c>
      <c r="O1425" s="8" t="s">
        <v>3104</v>
      </c>
      <c r="P1425" s="8" t="s">
        <v>40</v>
      </c>
      <c r="Q1425" s="8">
        <v>-1</v>
      </c>
      <c r="R1425" s="8" t="s">
        <v>40</v>
      </c>
      <c r="S1425" s="8" t="s">
        <v>40</v>
      </c>
      <c r="T1425" s="8" t="s">
        <v>40</v>
      </c>
      <c r="U1425" s="67">
        <v>0.1</v>
      </c>
      <c r="V1425" s="4">
        <v>373</v>
      </c>
      <c r="W1425" s="4">
        <v>3433</v>
      </c>
      <c r="X1425" s="67">
        <v>0.109</v>
      </c>
      <c r="Y1425" s="67">
        <v>9.2999999999999999E-2</v>
      </c>
      <c r="Z1425" s="4">
        <v>142</v>
      </c>
      <c r="AA1425" s="4">
        <v>2606</v>
      </c>
      <c r="AB1425" s="67">
        <v>5.3999999999999999E-2</v>
      </c>
      <c r="AC1425" s="4">
        <v>1.5400069999999999</v>
      </c>
      <c r="AD1425" s="4">
        <v>13.53</v>
      </c>
    </row>
    <row r="1426" spans="1:30" x14ac:dyDescent="0.2">
      <c r="A1426" s="8" t="s">
        <v>782</v>
      </c>
      <c r="B1426" s="8">
        <v>7</v>
      </c>
      <c r="C1426" s="8">
        <v>74212552</v>
      </c>
      <c r="D1426" s="8">
        <v>74212552</v>
      </c>
      <c r="E1426" s="8" t="s">
        <v>130</v>
      </c>
      <c r="F1426" s="8" t="s">
        <v>3101</v>
      </c>
      <c r="G1426" s="8" t="s">
        <v>3102</v>
      </c>
      <c r="H1426" s="8" t="s">
        <v>96</v>
      </c>
      <c r="I1426" s="66" t="s">
        <v>275</v>
      </c>
      <c r="J1426" s="66" t="s">
        <v>40</v>
      </c>
      <c r="K1426" s="66" t="s">
        <v>9737</v>
      </c>
      <c r="L1426" s="66" t="s">
        <v>3464</v>
      </c>
      <c r="M1426" s="66" t="s">
        <v>3465</v>
      </c>
      <c r="N1426" s="66" t="s">
        <v>3207</v>
      </c>
      <c r="O1426" s="8" t="s">
        <v>3208</v>
      </c>
      <c r="P1426" s="8" t="s">
        <v>40</v>
      </c>
      <c r="Q1426" s="8">
        <v>-1</v>
      </c>
      <c r="R1426" s="8" t="s">
        <v>40</v>
      </c>
      <c r="S1426" s="8" t="s">
        <v>40</v>
      </c>
      <c r="T1426" s="8" t="s">
        <v>40</v>
      </c>
      <c r="U1426" s="67">
        <v>0.26500000000000001</v>
      </c>
      <c r="V1426" s="4">
        <v>2</v>
      </c>
      <c r="W1426" s="4">
        <v>3433</v>
      </c>
      <c r="X1426" s="67">
        <v>1E-3</v>
      </c>
      <c r="Y1426" s="67">
        <v>0.24099999999999999</v>
      </c>
      <c r="Z1426" s="4">
        <v>1</v>
      </c>
      <c r="AA1426" s="4">
        <v>2606</v>
      </c>
      <c r="AB1426" s="67">
        <v>0</v>
      </c>
      <c r="AC1426" s="4">
        <v>1.174029</v>
      </c>
      <c r="AD1426" s="4">
        <v>11.61</v>
      </c>
    </row>
    <row r="1427" spans="1:30" x14ac:dyDescent="0.2">
      <c r="A1427" s="8" t="s">
        <v>782</v>
      </c>
      <c r="B1427" s="8">
        <v>7</v>
      </c>
      <c r="C1427" s="8">
        <v>74212596</v>
      </c>
      <c r="D1427" s="8">
        <v>74212596</v>
      </c>
      <c r="E1427" s="8" t="s">
        <v>121</v>
      </c>
      <c r="F1427" s="8" t="s">
        <v>3108</v>
      </c>
      <c r="G1427" s="8" t="s">
        <v>3109</v>
      </c>
      <c r="H1427" s="8" t="s">
        <v>96</v>
      </c>
      <c r="I1427" s="66" t="s">
        <v>275</v>
      </c>
      <c r="J1427" s="66" t="s">
        <v>40</v>
      </c>
      <c r="K1427" s="66" t="s">
        <v>9413</v>
      </c>
      <c r="L1427" s="66" t="s">
        <v>5146</v>
      </c>
      <c r="M1427" s="66" t="s">
        <v>4427</v>
      </c>
      <c r="N1427" s="66" t="s">
        <v>3144</v>
      </c>
      <c r="O1427" s="8" t="s">
        <v>3145</v>
      </c>
      <c r="P1427" s="8" t="s">
        <v>10205</v>
      </c>
      <c r="Q1427" s="8">
        <v>-1</v>
      </c>
      <c r="R1427" s="8" t="s">
        <v>40</v>
      </c>
      <c r="S1427" s="8" t="s">
        <v>40</v>
      </c>
      <c r="T1427" s="8" t="s">
        <v>40</v>
      </c>
      <c r="U1427" s="67">
        <v>0.33300000000000002</v>
      </c>
      <c r="V1427" s="4">
        <v>3427</v>
      </c>
      <c r="W1427" s="4">
        <v>3433</v>
      </c>
      <c r="X1427" s="67">
        <v>0.998</v>
      </c>
      <c r="Y1427" s="67">
        <v>0.33400000000000002</v>
      </c>
      <c r="Z1427" s="4">
        <v>2603</v>
      </c>
      <c r="AA1427" s="4">
        <v>2607</v>
      </c>
      <c r="AB1427" s="67">
        <v>0.998</v>
      </c>
      <c r="AC1427" s="4">
        <v>6.103891</v>
      </c>
      <c r="AD1427" s="4">
        <v>28.3</v>
      </c>
    </row>
    <row r="1428" spans="1:30" x14ac:dyDescent="0.2">
      <c r="A1428" s="8" t="s">
        <v>782</v>
      </c>
      <c r="B1428" s="8">
        <v>7</v>
      </c>
      <c r="C1428" s="8">
        <v>74216351</v>
      </c>
      <c r="D1428" s="8">
        <v>74216351</v>
      </c>
      <c r="E1428" s="8" t="s">
        <v>130</v>
      </c>
      <c r="F1428" s="8" t="s">
        <v>3101</v>
      </c>
      <c r="G1428" s="8" t="s">
        <v>3102</v>
      </c>
      <c r="H1428" s="8" t="s">
        <v>96</v>
      </c>
      <c r="I1428" s="66" t="s">
        <v>9485</v>
      </c>
      <c r="J1428" s="66" t="s">
        <v>40</v>
      </c>
      <c r="K1428" s="66" t="s">
        <v>10206</v>
      </c>
      <c r="L1428" s="66" t="s">
        <v>10207</v>
      </c>
      <c r="M1428" s="66" t="s">
        <v>3726</v>
      </c>
      <c r="N1428" s="66" t="s">
        <v>3165</v>
      </c>
      <c r="O1428" s="8" t="s">
        <v>3308</v>
      </c>
      <c r="P1428" s="8" t="s">
        <v>40</v>
      </c>
      <c r="Q1428" s="8">
        <v>-1</v>
      </c>
      <c r="R1428" s="8" t="s">
        <v>40</v>
      </c>
      <c r="S1428" s="8" t="s">
        <v>40</v>
      </c>
      <c r="T1428" s="8" t="s">
        <v>40</v>
      </c>
      <c r="U1428" s="67">
        <v>0.182</v>
      </c>
      <c r="V1428" s="4">
        <v>3</v>
      </c>
      <c r="W1428" s="4">
        <v>3435</v>
      </c>
      <c r="X1428" s="67">
        <v>1E-3</v>
      </c>
      <c r="Y1428" s="67">
        <v>0</v>
      </c>
      <c r="Z1428" s="4">
        <v>0</v>
      </c>
      <c r="AA1428" s="4">
        <v>2610</v>
      </c>
      <c r="AB1428" s="67">
        <v>0</v>
      </c>
      <c r="AC1428" s="4">
        <v>1.3181560000000001</v>
      </c>
      <c r="AD1428" s="4">
        <v>12.36</v>
      </c>
    </row>
    <row r="1429" spans="1:30" x14ac:dyDescent="0.2">
      <c r="A1429" s="8" t="s">
        <v>782</v>
      </c>
      <c r="B1429" s="8">
        <v>7</v>
      </c>
      <c r="C1429" s="8">
        <v>74216352</v>
      </c>
      <c r="D1429" s="8">
        <v>74216352</v>
      </c>
      <c r="E1429" s="8" t="s">
        <v>130</v>
      </c>
      <c r="F1429" s="8" t="s">
        <v>3108</v>
      </c>
      <c r="G1429" s="8" t="s">
        <v>3109</v>
      </c>
      <c r="H1429" s="8" t="s">
        <v>96</v>
      </c>
      <c r="I1429" s="66" t="s">
        <v>9485</v>
      </c>
      <c r="J1429" s="66" t="s">
        <v>40</v>
      </c>
      <c r="K1429" s="66" t="s">
        <v>3293</v>
      </c>
      <c r="L1429" s="66" t="s">
        <v>3725</v>
      </c>
      <c r="M1429" s="66" t="s">
        <v>3726</v>
      </c>
      <c r="N1429" s="66" t="s">
        <v>6166</v>
      </c>
      <c r="O1429" s="8" t="s">
        <v>8096</v>
      </c>
      <c r="P1429" s="8" t="s">
        <v>40</v>
      </c>
      <c r="Q1429" s="8">
        <v>-1</v>
      </c>
      <c r="R1429" s="8">
        <v>10.27268527</v>
      </c>
      <c r="S1429" s="8">
        <v>0.247093703</v>
      </c>
      <c r="T1429" s="8">
        <v>10.51977898</v>
      </c>
      <c r="U1429" s="67">
        <v>0.19</v>
      </c>
      <c r="V1429" s="4">
        <v>6</v>
      </c>
      <c r="W1429" s="4">
        <v>3435</v>
      </c>
      <c r="X1429" s="67">
        <v>2E-3</v>
      </c>
      <c r="Y1429" s="67">
        <v>0.17499999999999999</v>
      </c>
      <c r="Z1429" s="4">
        <v>7</v>
      </c>
      <c r="AA1429" s="4">
        <v>2610</v>
      </c>
      <c r="AB1429" s="67">
        <v>3.0000000000000001E-3</v>
      </c>
      <c r="AC1429" s="4">
        <v>4.3420170000000002</v>
      </c>
      <c r="AD1429" s="4">
        <v>24</v>
      </c>
    </row>
    <row r="1430" spans="1:30" x14ac:dyDescent="0.2">
      <c r="A1430" s="8" t="s">
        <v>782</v>
      </c>
      <c r="B1430" s="8">
        <v>7</v>
      </c>
      <c r="C1430" s="8">
        <v>74217648</v>
      </c>
      <c r="D1430" s="8">
        <v>74217648</v>
      </c>
      <c r="E1430" s="8" t="s">
        <v>121</v>
      </c>
      <c r="F1430" s="8" t="s">
        <v>3108</v>
      </c>
      <c r="G1430" s="8" t="s">
        <v>3109</v>
      </c>
      <c r="H1430" s="8" t="s">
        <v>96</v>
      </c>
      <c r="I1430" s="66" t="s">
        <v>9481</v>
      </c>
      <c r="J1430" s="66" t="s">
        <v>40</v>
      </c>
      <c r="K1430" s="66" t="s">
        <v>5860</v>
      </c>
      <c r="L1430" s="66" t="s">
        <v>9299</v>
      </c>
      <c r="M1430" s="66" t="s">
        <v>4572</v>
      </c>
      <c r="N1430" s="66" t="s">
        <v>3558</v>
      </c>
      <c r="O1430" s="8" t="s">
        <v>4336</v>
      </c>
      <c r="P1430" s="8" t="s">
        <v>40</v>
      </c>
      <c r="Q1430" s="8">
        <v>-1</v>
      </c>
      <c r="R1430" s="8" t="s">
        <v>40</v>
      </c>
      <c r="S1430" s="8" t="s">
        <v>40</v>
      </c>
      <c r="T1430" s="8" t="s">
        <v>40</v>
      </c>
      <c r="U1430" s="67">
        <v>0.16400000000000001</v>
      </c>
      <c r="V1430" s="4">
        <v>2</v>
      </c>
      <c r="W1430" s="4">
        <v>3427</v>
      </c>
      <c r="X1430" s="67">
        <v>1E-3</v>
      </c>
      <c r="Y1430" s="67">
        <v>0.33300000000000002</v>
      </c>
      <c r="Z1430" s="4">
        <v>1</v>
      </c>
      <c r="AA1430" s="4">
        <v>2597</v>
      </c>
      <c r="AB1430" s="67">
        <v>0</v>
      </c>
      <c r="AC1430" s="4">
        <v>2.8194949999999999</v>
      </c>
      <c r="AD1430" s="4">
        <v>21.5</v>
      </c>
    </row>
    <row r="1431" spans="1:30" x14ac:dyDescent="0.2">
      <c r="A1431" s="8" t="s">
        <v>782</v>
      </c>
      <c r="B1431" s="8">
        <v>7</v>
      </c>
      <c r="C1431" s="8">
        <v>74217671</v>
      </c>
      <c r="D1431" s="8">
        <v>74217671</v>
      </c>
      <c r="E1431" s="8" t="s">
        <v>121</v>
      </c>
      <c r="F1431" s="8" t="s">
        <v>3108</v>
      </c>
      <c r="G1431" s="8" t="s">
        <v>3109</v>
      </c>
      <c r="H1431" s="8" t="s">
        <v>96</v>
      </c>
      <c r="I1431" s="66" t="s">
        <v>9481</v>
      </c>
      <c r="J1431" s="66" t="s">
        <v>40</v>
      </c>
      <c r="K1431" s="66" t="s">
        <v>10208</v>
      </c>
      <c r="L1431" s="66" t="s">
        <v>4378</v>
      </c>
      <c r="M1431" s="66" t="s">
        <v>3736</v>
      </c>
      <c r="N1431" s="66" t="s">
        <v>4094</v>
      </c>
      <c r="O1431" s="8" t="s">
        <v>4162</v>
      </c>
      <c r="P1431" s="8" t="s">
        <v>40</v>
      </c>
      <c r="Q1431" s="8">
        <v>-1</v>
      </c>
      <c r="R1431" s="8" t="s">
        <v>40</v>
      </c>
      <c r="S1431" s="8" t="s">
        <v>40</v>
      </c>
      <c r="T1431" s="8" t="s">
        <v>40</v>
      </c>
      <c r="U1431" s="67">
        <v>0.224</v>
      </c>
      <c r="V1431" s="4">
        <v>1</v>
      </c>
      <c r="W1431" s="4">
        <v>3427</v>
      </c>
      <c r="X1431" s="67">
        <v>0</v>
      </c>
      <c r="Y1431" s="67">
        <v>0</v>
      </c>
      <c r="Z1431" s="4">
        <v>0</v>
      </c>
      <c r="AA1431" s="4">
        <v>2597</v>
      </c>
      <c r="AB1431" s="67">
        <v>0</v>
      </c>
      <c r="AC1431" s="4">
        <v>-0.29575299999999999</v>
      </c>
      <c r="AD1431" s="4">
        <v>0.67900000000000005</v>
      </c>
    </row>
    <row r="1432" spans="1:30" x14ac:dyDescent="0.2">
      <c r="A1432" s="8" t="s">
        <v>782</v>
      </c>
      <c r="B1432" s="8">
        <v>7</v>
      </c>
      <c r="C1432" s="8">
        <v>74217680</v>
      </c>
      <c r="D1432" s="8">
        <v>74217680</v>
      </c>
      <c r="E1432" s="8" t="s">
        <v>130</v>
      </c>
      <c r="F1432" s="8" t="s">
        <v>3101</v>
      </c>
      <c r="G1432" s="8" t="s">
        <v>3102</v>
      </c>
      <c r="H1432" s="8" t="s">
        <v>96</v>
      </c>
      <c r="I1432" s="66" t="s">
        <v>9481</v>
      </c>
      <c r="J1432" s="66" t="s">
        <v>40</v>
      </c>
      <c r="K1432" s="66" t="s">
        <v>10209</v>
      </c>
      <c r="L1432" s="66" t="s">
        <v>3760</v>
      </c>
      <c r="M1432" s="66" t="s">
        <v>5149</v>
      </c>
      <c r="N1432" s="66" t="s">
        <v>3174</v>
      </c>
      <c r="O1432" s="8" t="s">
        <v>6030</v>
      </c>
      <c r="P1432" s="8" t="s">
        <v>40</v>
      </c>
      <c r="Q1432" s="8">
        <v>-1</v>
      </c>
      <c r="R1432" s="8" t="s">
        <v>40</v>
      </c>
      <c r="S1432" s="8" t="s">
        <v>40</v>
      </c>
      <c r="T1432" s="8" t="s">
        <v>40</v>
      </c>
      <c r="U1432" s="67">
        <v>0.17899999999999999</v>
      </c>
      <c r="V1432" s="4">
        <v>3</v>
      </c>
      <c r="W1432" s="4">
        <v>3427</v>
      </c>
      <c r="X1432" s="67">
        <v>1E-3</v>
      </c>
      <c r="Y1432" s="67">
        <v>0.186</v>
      </c>
      <c r="Z1432" s="4">
        <v>2</v>
      </c>
      <c r="AA1432" s="4">
        <v>2597</v>
      </c>
      <c r="AB1432" s="67">
        <v>1E-3</v>
      </c>
      <c r="AC1432" s="4">
        <v>7.2987999999999997E-2</v>
      </c>
      <c r="AD1432" s="4">
        <v>3.3210000000000002</v>
      </c>
    </row>
    <row r="1433" spans="1:30" x14ac:dyDescent="0.2">
      <c r="A1433" s="8" t="s">
        <v>782</v>
      </c>
      <c r="B1433" s="8">
        <v>7</v>
      </c>
      <c r="C1433" s="8">
        <v>74217707</v>
      </c>
      <c r="D1433" s="8">
        <v>74217707</v>
      </c>
      <c r="E1433" s="8" t="s">
        <v>121</v>
      </c>
      <c r="F1433" s="8" t="s">
        <v>3101</v>
      </c>
      <c r="G1433" s="8" t="s">
        <v>3102</v>
      </c>
      <c r="H1433" s="8" t="s">
        <v>96</v>
      </c>
      <c r="I1433" s="66" t="s">
        <v>9481</v>
      </c>
      <c r="J1433" s="66" t="s">
        <v>40</v>
      </c>
      <c r="K1433" s="66" t="s">
        <v>3301</v>
      </c>
      <c r="L1433" s="66" t="s">
        <v>466</v>
      </c>
      <c r="M1433" s="66" t="s">
        <v>3750</v>
      </c>
      <c r="N1433" s="66" t="s">
        <v>127</v>
      </c>
      <c r="O1433" s="8" t="s">
        <v>3284</v>
      </c>
      <c r="P1433" s="8" t="s">
        <v>40</v>
      </c>
      <c r="Q1433" s="8">
        <v>-1</v>
      </c>
      <c r="R1433" s="8" t="s">
        <v>40</v>
      </c>
      <c r="S1433" s="8" t="s">
        <v>40</v>
      </c>
      <c r="T1433" s="8" t="s">
        <v>40</v>
      </c>
      <c r="U1433" s="67">
        <v>0.19400000000000001</v>
      </c>
      <c r="V1433" s="4">
        <v>1</v>
      </c>
      <c r="W1433" s="4">
        <v>3427</v>
      </c>
      <c r="X1433" s="67">
        <v>0</v>
      </c>
      <c r="Y1433" s="67">
        <v>0.17199999999999999</v>
      </c>
      <c r="Z1433" s="4">
        <v>1</v>
      </c>
      <c r="AA1433" s="4">
        <v>2597</v>
      </c>
      <c r="AB1433" s="67">
        <v>0</v>
      </c>
      <c r="AC1433" s="4">
        <v>-0.57524299999999995</v>
      </c>
      <c r="AD1433" s="4">
        <v>0.14399999999999999</v>
      </c>
    </row>
    <row r="1434" spans="1:30" x14ac:dyDescent="0.2">
      <c r="A1434" s="8" t="s">
        <v>782</v>
      </c>
      <c r="B1434" s="8">
        <v>7</v>
      </c>
      <c r="C1434" s="8">
        <v>74217709</v>
      </c>
      <c r="D1434" s="8">
        <v>74217709</v>
      </c>
      <c r="E1434" s="8" t="s">
        <v>130</v>
      </c>
      <c r="F1434" s="8" t="s">
        <v>3108</v>
      </c>
      <c r="G1434" s="8" t="s">
        <v>3109</v>
      </c>
      <c r="H1434" s="8" t="s">
        <v>96</v>
      </c>
      <c r="I1434" s="66" t="s">
        <v>9481</v>
      </c>
      <c r="J1434" s="66" t="s">
        <v>40</v>
      </c>
      <c r="K1434" s="66" t="s">
        <v>4945</v>
      </c>
      <c r="L1434" s="66" t="s">
        <v>5838</v>
      </c>
      <c r="M1434" s="66" t="s">
        <v>3750</v>
      </c>
      <c r="N1434" s="66" t="s">
        <v>4011</v>
      </c>
      <c r="O1434" s="8" t="s">
        <v>4480</v>
      </c>
      <c r="P1434" s="8" t="s">
        <v>40</v>
      </c>
      <c r="Q1434" s="8">
        <v>-1</v>
      </c>
      <c r="R1434" s="8" t="s">
        <v>40</v>
      </c>
      <c r="S1434" s="8" t="s">
        <v>40</v>
      </c>
      <c r="T1434" s="8" t="s">
        <v>40</v>
      </c>
      <c r="U1434" s="67">
        <v>0.152</v>
      </c>
      <c r="V1434" s="4">
        <v>1</v>
      </c>
      <c r="W1434" s="4">
        <v>3427</v>
      </c>
      <c r="X1434" s="67">
        <v>0</v>
      </c>
      <c r="Y1434" s="67">
        <v>0</v>
      </c>
      <c r="Z1434" s="4">
        <v>0</v>
      </c>
      <c r="AA1434" s="4">
        <v>2597</v>
      </c>
      <c r="AB1434" s="67">
        <v>0</v>
      </c>
      <c r="AC1434" s="4">
        <v>5.5335000000000002E-2</v>
      </c>
      <c r="AD1434" s="4">
        <v>3.1379999999999999</v>
      </c>
    </row>
    <row r="1435" spans="1:30" x14ac:dyDescent="0.2">
      <c r="A1435" s="8" t="s">
        <v>782</v>
      </c>
      <c r="B1435" s="8">
        <v>7</v>
      </c>
      <c r="C1435" s="8">
        <v>74217714</v>
      </c>
      <c r="D1435" s="8">
        <v>74217714</v>
      </c>
      <c r="E1435" s="8" t="s">
        <v>130</v>
      </c>
      <c r="F1435" s="8" t="s">
        <v>3108</v>
      </c>
      <c r="G1435" s="8" t="s">
        <v>3109</v>
      </c>
      <c r="H1435" s="8" t="s">
        <v>96</v>
      </c>
      <c r="I1435" s="66" t="s">
        <v>9481</v>
      </c>
      <c r="J1435" s="66" t="s">
        <v>40</v>
      </c>
      <c r="K1435" s="66" t="s">
        <v>3312</v>
      </c>
      <c r="L1435" s="66" t="s">
        <v>4370</v>
      </c>
      <c r="M1435" s="66" t="s">
        <v>3673</v>
      </c>
      <c r="N1435" s="66" t="s">
        <v>6209</v>
      </c>
      <c r="O1435" s="8" t="s">
        <v>6210</v>
      </c>
      <c r="P1435" s="8" t="s">
        <v>10210</v>
      </c>
      <c r="Q1435" s="8">
        <v>-1</v>
      </c>
      <c r="R1435" s="8" t="s">
        <v>40</v>
      </c>
      <c r="S1435" s="8" t="s">
        <v>40</v>
      </c>
      <c r="T1435" s="8" t="s">
        <v>40</v>
      </c>
      <c r="U1435" s="67">
        <v>0.314</v>
      </c>
      <c r="V1435" s="4">
        <v>3421</v>
      </c>
      <c r="W1435" s="4">
        <v>3427</v>
      </c>
      <c r="X1435" s="67">
        <v>0.998</v>
      </c>
      <c r="Y1435" s="67">
        <v>0.314</v>
      </c>
      <c r="Z1435" s="4">
        <v>2584</v>
      </c>
      <c r="AA1435" s="4">
        <v>2597</v>
      </c>
      <c r="AB1435" s="67">
        <v>0.995</v>
      </c>
      <c r="AC1435" s="4">
        <v>3.260974</v>
      </c>
      <c r="AD1435" s="4">
        <v>22.8</v>
      </c>
    </row>
    <row r="1436" spans="1:30" x14ac:dyDescent="0.2">
      <c r="A1436" s="8" t="s">
        <v>782</v>
      </c>
      <c r="B1436" s="8">
        <v>7</v>
      </c>
      <c r="C1436" s="8">
        <v>74217769</v>
      </c>
      <c r="D1436" s="8">
        <v>74217769</v>
      </c>
      <c r="E1436" s="8" t="s">
        <v>123</v>
      </c>
      <c r="F1436" s="8" t="s">
        <v>3108</v>
      </c>
      <c r="G1436" s="8" t="s">
        <v>3109</v>
      </c>
      <c r="H1436" s="8" t="s">
        <v>96</v>
      </c>
      <c r="I1436" s="66" t="s">
        <v>9481</v>
      </c>
      <c r="J1436" s="66" t="s">
        <v>40</v>
      </c>
      <c r="K1436" s="66" t="s">
        <v>5951</v>
      </c>
      <c r="L1436" s="66" t="s">
        <v>4206</v>
      </c>
      <c r="M1436" s="66" t="s">
        <v>4207</v>
      </c>
      <c r="N1436" s="66" t="s">
        <v>3341</v>
      </c>
      <c r="O1436" s="8" t="s">
        <v>3342</v>
      </c>
      <c r="P1436" s="8" t="s">
        <v>40</v>
      </c>
      <c r="Q1436" s="8">
        <v>-1</v>
      </c>
      <c r="R1436" s="8" t="s">
        <v>40</v>
      </c>
      <c r="S1436" s="8" t="s">
        <v>40</v>
      </c>
      <c r="T1436" s="8" t="s">
        <v>40</v>
      </c>
      <c r="U1436" s="67">
        <v>0.16700000000000001</v>
      </c>
      <c r="V1436" s="4">
        <v>5</v>
      </c>
      <c r="W1436" s="4">
        <v>3421</v>
      </c>
      <c r="X1436" s="67">
        <v>1E-3</v>
      </c>
      <c r="Y1436" s="67">
        <v>0.14699999999999999</v>
      </c>
      <c r="Z1436" s="4">
        <v>4</v>
      </c>
      <c r="AA1436" s="4">
        <v>2595</v>
      </c>
      <c r="AB1436" s="67">
        <v>2E-3</v>
      </c>
      <c r="AC1436" s="4">
        <v>1.6492119999999999</v>
      </c>
      <c r="AD1436" s="4">
        <v>14.12</v>
      </c>
    </row>
    <row r="1437" spans="1:30" x14ac:dyDescent="0.2">
      <c r="A1437" s="8" t="s">
        <v>782</v>
      </c>
      <c r="B1437" s="8">
        <v>7</v>
      </c>
      <c r="C1437" s="8">
        <v>74217780</v>
      </c>
      <c r="D1437" s="8">
        <v>74217780</v>
      </c>
      <c r="E1437" s="8" t="s">
        <v>127</v>
      </c>
      <c r="F1437" s="8" t="s">
        <v>3108</v>
      </c>
      <c r="G1437" s="8" t="s">
        <v>3109</v>
      </c>
      <c r="H1437" s="8" t="s">
        <v>96</v>
      </c>
      <c r="I1437" s="66" t="s">
        <v>9481</v>
      </c>
      <c r="J1437" s="66" t="s">
        <v>40</v>
      </c>
      <c r="K1437" s="66" t="s">
        <v>4925</v>
      </c>
      <c r="L1437" s="66" t="s">
        <v>3361</v>
      </c>
      <c r="M1437" s="66" t="s">
        <v>388</v>
      </c>
      <c r="N1437" s="66" t="s">
        <v>6289</v>
      </c>
      <c r="O1437" s="8" t="s">
        <v>6290</v>
      </c>
      <c r="P1437" s="8" t="s">
        <v>40</v>
      </c>
      <c r="Q1437" s="8">
        <v>-1</v>
      </c>
      <c r="R1437" s="8" t="s">
        <v>40</v>
      </c>
      <c r="S1437" s="8" t="s">
        <v>40</v>
      </c>
      <c r="T1437" s="8" t="s">
        <v>40</v>
      </c>
      <c r="U1437" s="67">
        <v>0.188</v>
      </c>
      <c r="V1437" s="4">
        <v>1</v>
      </c>
      <c r="W1437" s="4">
        <v>3421</v>
      </c>
      <c r="X1437" s="67">
        <v>0</v>
      </c>
      <c r="Y1437" s="67">
        <v>0</v>
      </c>
      <c r="Z1437" s="4">
        <v>0</v>
      </c>
      <c r="AA1437" s="4">
        <v>2595</v>
      </c>
      <c r="AB1437" s="67">
        <v>0</v>
      </c>
      <c r="AC1437" s="4">
        <v>3.2184569999999999</v>
      </c>
      <c r="AD1437" s="4">
        <v>22.7</v>
      </c>
    </row>
    <row r="1438" spans="1:30" x14ac:dyDescent="0.2">
      <c r="A1438" s="8" t="s">
        <v>782</v>
      </c>
      <c r="B1438" s="8">
        <v>7</v>
      </c>
      <c r="C1438" s="8">
        <v>74217805</v>
      </c>
      <c r="D1438" s="8">
        <v>74217805</v>
      </c>
      <c r="E1438" s="8" t="s">
        <v>127</v>
      </c>
      <c r="F1438" s="8" t="s">
        <v>3108</v>
      </c>
      <c r="G1438" s="8" t="s">
        <v>3109</v>
      </c>
      <c r="H1438" s="8" t="s">
        <v>96</v>
      </c>
      <c r="I1438" s="66" t="s">
        <v>9481</v>
      </c>
      <c r="J1438" s="66" t="s">
        <v>40</v>
      </c>
      <c r="K1438" s="66" t="s">
        <v>5836</v>
      </c>
      <c r="L1438" s="66" t="s">
        <v>4870</v>
      </c>
      <c r="M1438" s="66" t="s">
        <v>4551</v>
      </c>
      <c r="N1438" s="66" t="s">
        <v>3570</v>
      </c>
      <c r="O1438" s="8" t="s">
        <v>3571</v>
      </c>
      <c r="P1438" s="8" t="s">
        <v>40</v>
      </c>
      <c r="Q1438" s="8">
        <v>-1</v>
      </c>
      <c r="R1438" s="8" t="s">
        <v>40</v>
      </c>
      <c r="S1438" s="8" t="s">
        <v>40</v>
      </c>
      <c r="T1438" s="8" t="s">
        <v>40</v>
      </c>
      <c r="U1438" s="67">
        <v>0.16700000000000001</v>
      </c>
      <c r="V1438" s="4">
        <v>2</v>
      </c>
      <c r="W1438" s="4">
        <v>3421</v>
      </c>
      <c r="X1438" s="67">
        <v>1E-3</v>
      </c>
      <c r="Y1438" s="67">
        <v>0</v>
      </c>
      <c r="Z1438" s="4">
        <v>0</v>
      </c>
      <c r="AA1438" s="4">
        <v>2595</v>
      </c>
      <c r="AB1438" s="67">
        <v>0</v>
      </c>
      <c r="AC1438" s="4">
        <v>3.8999830000000002</v>
      </c>
      <c r="AD1438" s="4">
        <v>23.5</v>
      </c>
    </row>
    <row r="1439" spans="1:30" x14ac:dyDescent="0.2">
      <c r="A1439" s="8" t="s">
        <v>782</v>
      </c>
      <c r="B1439" s="8">
        <v>7</v>
      </c>
      <c r="C1439" s="8">
        <v>74219126</v>
      </c>
      <c r="D1439" s="8">
        <v>74219126</v>
      </c>
      <c r="E1439" s="8" t="s">
        <v>130</v>
      </c>
      <c r="F1439" s="8" t="s">
        <v>3108</v>
      </c>
      <c r="G1439" s="8" t="s">
        <v>3109</v>
      </c>
      <c r="H1439" s="8" t="s">
        <v>96</v>
      </c>
      <c r="I1439" s="66" t="s">
        <v>9477</v>
      </c>
      <c r="J1439" s="66" t="s">
        <v>40</v>
      </c>
      <c r="K1439" s="66" t="s">
        <v>9393</v>
      </c>
      <c r="L1439" s="66" t="s">
        <v>5047</v>
      </c>
      <c r="M1439" s="66" t="s">
        <v>3613</v>
      </c>
      <c r="N1439" s="66" t="s">
        <v>3112</v>
      </c>
      <c r="O1439" s="8" t="s">
        <v>3113</v>
      </c>
      <c r="P1439" s="8" t="s">
        <v>40</v>
      </c>
      <c r="Q1439" s="8">
        <v>-1</v>
      </c>
      <c r="R1439" s="8" t="s">
        <v>40</v>
      </c>
      <c r="S1439" s="8" t="s">
        <v>40</v>
      </c>
      <c r="T1439" s="8" t="s">
        <v>40</v>
      </c>
      <c r="U1439" s="67">
        <v>0.187</v>
      </c>
      <c r="V1439" s="4">
        <v>1</v>
      </c>
      <c r="W1439" s="4">
        <v>3435</v>
      </c>
      <c r="X1439" s="67">
        <v>0</v>
      </c>
      <c r="Y1439" s="67">
        <v>0</v>
      </c>
      <c r="Z1439" s="4">
        <v>0</v>
      </c>
      <c r="AA1439" s="4">
        <v>2606</v>
      </c>
      <c r="AB1439" s="67">
        <v>0</v>
      </c>
      <c r="AC1439" s="4">
        <v>6.023962</v>
      </c>
      <c r="AD1439" s="4">
        <v>27.9</v>
      </c>
    </row>
    <row r="1440" spans="1:30" x14ac:dyDescent="0.2">
      <c r="A1440" s="8" t="s">
        <v>782</v>
      </c>
      <c r="B1440" s="8">
        <v>7</v>
      </c>
      <c r="C1440" s="8">
        <v>74219127</v>
      </c>
      <c r="D1440" s="8">
        <v>74219127</v>
      </c>
      <c r="E1440" s="8" t="s">
        <v>121</v>
      </c>
      <c r="F1440" s="8" t="s">
        <v>81</v>
      </c>
      <c r="G1440" s="8" t="s">
        <v>3469</v>
      </c>
      <c r="H1440" s="8" t="s">
        <v>96</v>
      </c>
      <c r="I1440" s="66" t="s">
        <v>9477</v>
      </c>
      <c r="J1440" s="66" t="s">
        <v>40</v>
      </c>
      <c r="K1440" s="66" t="s">
        <v>3333</v>
      </c>
      <c r="L1440" s="66" t="s">
        <v>4174</v>
      </c>
      <c r="M1440" s="66" t="s">
        <v>3613</v>
      </c>
      <c r="N1440" s="66" t="s">
        <v>124</v>
      </c>
      <c r="O1440" s="8" t="s">
        <v>125</v>
      </c>
      <c r="P1440" s="8" t="s">
        <v>40</v>
      </c>
      <c r="Q1440" s="8">
        <v>-1</v>
      </c>
      <c r="R1440" s="8" t="s">
        <v>40</v>
      </c>
      <c r="S1440" s="8" t="s">
        <v>40</v>
      </c>
      <c r="T1440" s="8" t="s">
        <v>40</v>
      </c>
      <c r="U1440" s="67">
        <v>0.16600000000000001</v>
      </c>
      <c r="V1440" s="4">
        <v>11</v>
      </c>
      <c r="W1440" s="4">
        <v>3435</v>
      </c>
      <c r="X1440" s="67">
        <v>3.0000000000000001E-3</v>
      </c>
      <c r="Y1440" s="67">
        <v>0.17199999999999999</v>
      </c>
      <c r="Z1440" s="4">
        <v>12</v>
      </c>
      <c r="AA1440" s="4">
        <v>2606</v>
      </c>
      <c r="AB1440" s="67">
        <v>5.0000000000000001E-3</v>
      </c>
      <c r="AC1440" s="4">
        <v>10.150178</v>
      </c>
      <c r="AD1440" s="4">
        <v>36</v>
      </c>
    </row>
    <row r="1441" spans="1:30" x14ac:dyDescent="0.2">
      <c r="A1441" s="8" t="s">
        <v>782</v>
      </c>
      <c r="B1441" s="8">
        <v>7</v>
      </c>
      <c r="C1441" s="8">
        <v>74219145</v>
      </c>
      <c r="D1441" s="8">
        <v>74219145</v>
      </c>
      <c r="E1441" s="8" t="s">
        <v>121</v>
      </c>
      <c r="F1441" s="8" t="s">
        <v>3108</v>
      </c>
      <c r="G1441" s="8" t="s">
        <v>3109</v>
      </c>
      <c r="H1441" s="8" t="s">
        <v>96</v>
      </c>
      <c r="I1441" s="66" t="s">
        <v>9477</v>
      </c>
      <c r="J1441" s="66" t="s">
        <v>40</v>
      </c>
      <c r="K1441" s="66" t="s">
        <v>3729</v>
      </c>
      <c r="L1441" s="66" t="s">
        <v>5040</v>
      </c>
      <c r="M1441" s="66" t="s">
        <v>3860</v>
      </c>
      <c r="N1441" s="66" t="s">
        <v>3240</v>
      </c>
      <c r="O1441" s="8" t="s">
        <v>5159</v>
      </c>
      <c r="P1441" s="8" t="s">
        <v>40</v>
      </c>
      <c r="Q1441" s="8">
        <v>-1</v>
      </c>
      <c r="R1441" s="8" t="s">
        <v>40</v>
      </c>
      <c r="S1441" s="8" t="s">
        <v>40</v>
      </c>
      <c r="T1441" s="8" t="s">
        <v>40</v>
      </c>
      <c r="U1441" s="67">
        <v>0.16300000000000001</v>
      </c>
      <c r="V1441" s="4">
        <v>1</v>
      </c>
      <c r="W1441" s="4">
        <v>3435</v>
      </c>
      <c r="X1441" s="67">
        <v>0</v>
      </c>
      <c r="Y1441" s="67">
        <v>0</v>
      </c>
      <c r="Z1441" s="4">
        <v>0</v>
      </c>
      <c r="AA1441" s="4">
        <v>2606</v>
      </c>
      <c r="AB1441" s="67">
        <v>0</v>
      </c>
      <c r="AC1441" s="4">
        <v>5.8344719999999999</v>
      </c>
      <c r="AD1441" s="4">
        <v>27.2</v>
      </c>
    </row>
    <row r="1442" spans="1:30" x14ac:dyDescent="0.2">
      <c r="A1442" s="8" t="s">
        <v>782</v>
      </c>
      <c r="B1442" s="8">
        <v>7</v>
      </c>
      <c r="C1442" s="8">
        <v>74219145</v>
      </c>
      <c r="D1442" s="8">
        <v>74219145</v>
      </c>
      <c r="E1442" s="8" t="s">
        <v>130</v>
      </c>
      <c r="F1442" s="8" t="s">
        <v>3108</v>
      </c>
      <c r="G1442" s="8" t="s">
        <v>3109</v>
      </c>
      <c r="H1442" s="8" t="s">
        <v>96</v>
      </c>
      <c r="I1442" s="66" t="s">
        <v>9477</v>
      </c>
      <c r="J1442" s="66" t="s">
        <v>40</v>
      </c>
      <c r="K1442" s="66" t="s">
        <v>3729</v>
      </c>
      <c r="L1442" s="66" t="s">
        <v>5040</v>
      </c>
      <c r="M1442" s="66" t="s">
        <v>3860</v>
      </c>
      <c r="N1442" s="66" t="s">
        <v>3244</v>
      </c>
      <c r="O1442" s="8" t="s">
        <v>3250</v>
      </c>
      <c r="P1442" s="8" t="s">
        <v>40</v>
      </c>
      <c r="Q1442" s="8">
        <v>-1</v>
      </c>
      <c r="R1442" s="8" t="s">
        <v>40</v>
      </c>
      <c r="S1442" s="8" t="s">
        <v>40</v>
      </c>
      <c r="T1442" s="8" t="s">
        <v>40</v>
      </c>
      <c r="U1442" s="67">
        <v>0.157</v>
      </c>
      <c r="V1442" s="4">
        <v>2</v>
      </c>
      <c r="W1442" s="4">
        <v>3435</v>
      </c>
      <c r="X1442" s="67">
        <v>1E-3</v>
      </c>
      <c r="Y1442" s="67">
        <v>0.19900000000000001</v>
      </c>
      <c r="Z1442" s="4">
        <v>1</v>
      </c>
      <c r="AA1442" s="4">
        <v>2606</v>
      </c>
      <c r="AB1442" s="67">
        <v>0</v>
      </c>
      <c r="AC1442" s="4">
        <v>5.3597539999999997</v>
      </c>
      <c r="AD1442" s="4">
        <v>25.9</v>
      </c>
    </row>
    <row r="1443" spans="1:30" x14ac:dyDescent="0.2">
      <c r="A1443" s="8" t="s">
        <v>782</v>
      </c>
      <c r="B1443" s="8">
        <v>7</v>
      </c>
      <c r="C1443" s="8">
        <v>74219160</v>
      </c>
      <c r="D1443" s="8">
        <v>74219160</v>
      </c>
      <c r="E1443" s="8" t="s">
        <v>121</v>
      </c>
      <c r="F1443" s="8" t="s">
        <v>81</v>
      </c>
      <c r="G1443" s="8" t="s">
        <v>3469</v>
      </c>
      <c r="H1443" s="8" t="s">
        <v>96</v>
      </c>
      <c r="I1443" s="66" t="s">
        <v>9477</v>
      </c>
      <c r="J1443" s="66" t="s">
        <v>40</v>
      </c>
      <c r="K1443" s="66" t="s">
        <v>3739</v>
      </c>
      <c r="L1443" s="66" t="s">
        <v>8882</v>
      </c>
      <c r="M1443" s="66" t="s">
        <v>4435</v>
      </c>
      <c r="N1443" s="66" t="s">
        <v>137</v>
      </c>
      <c r="O1443" s="8" t="s">
        <v>138</v>
      </c>
      <c r="P1443" s="8" t="s">
        <v>40</v>
      </c>
      <c r="Q1443" s="8">
        <v>-1</v>
      </c>
      <c r="R1443" s="8" t="s">
        <v>40</v>
      </c>
      <c r="S1443" s="8" t="s">
        <v>40</v>
      </c>
      <c r="T1443" s="8" t="s">
        <v>40</v>
      </c>
      <c r="U1443" s="67">
        <v>0.18</v>
      </c>
      <c r="V1443" s="4">
        <v>2</v>
      </c>
      <c r="W1443" s="4">
        <v>3435</v>
      </c>
      <c r="X1443" s="67">
        <v>1E-3</v>
      </c>
      <c r="Y1443" s="67">
        <v>0.16400000000000001</v>
      </c>
      <c r="Z1443" s="4">
        <v>2</v>
      </c>
      <c r="AA1443" s="4">
        <v>2606</v>
      </c>
      <c r="AB1443" s="67">
        <v>1E-3</v>
      </c>
      <c r="AC1443" s="4">
        <v>11.149867</v>
      </c>
      <c r="AD1443" s="4">
        <v>37</v>
      </c>
    </row>
    <row r="1444" spans="1:30" x14ac:dyDescent="0.2">
      <c r="A1444" s="8" t="s">
        <v>782</v>
      </c>
      <c r="B1444" s="8">
        <v>7</v>
      </c>
      <c r="C1444" s="8">
        <v>74219190</v>
      </c>
      <c r="D1444" s="8">
        <v>74219190</v>
      </c>
      <c r="E1444" s="8" t="s">
        <v>121</v>
      </c>
      <c r="F1444" s="8" t="s">
        <v>81</v>
      </c>
      <c r="G1444" s="8" t="s">
        <v>3469</v>
      </c>
      <c r="H1444" s="8" t="s">
        <v>96</v>
      </c>
      <c r="I1444" s="66" t="s">
        <v>9477</v>
      </c>
      <c r="J1444" s="66" t="s">
        <v>40</v>
      </c>
      <c r="K1444" s="66" t="s">
        <v>5821</v>
      </c>
      <c r="L1444" s="66" t="s">
        <v>5813</v>
      </c>
      <c r="M1444" s="66" t="s">
        <v>5681</v>
      </c>
      <c r="N1444" s="66" t="s">
        <v>933</v>
      </c>
      <c r="O1444" s="8" t="s">
        <v>5318</v>
      </c>
      <c r="P1444" s="8" t="s">
        <v>40</v>
      </c>
      <c r="Q1444" s="8">
        <v>-1</v>
      </c>
      <c r="R1444" s="8" t="s">
        <v>40</v>
      </c>
      <c r="S1444" s="8" t="s">
        <v>40</v>
      </c>
      <c r="T1444" s="8" t="s">
        <v>40</v>
      </c>
      <c r="U1444" s="67">
        <v>0.17699999999999999</v>
      </c>
      <c r="V1444" s="4">
        <v>1</v>
      </c>
      <c r="W1444" s="4">
        <v>3431</v>
      </c>
      <c r="X1444" s="67">
        <v>0</v>
      </c>
      <c r="Y1444" s="67">
        <v>0.16400000000000001</v>
      </c>
      <c r="Z1444" s="4">
        <v>1</v>
      </c>
      <c r="AA1444" s="4">
        <v>2602</v>
      </c>
      <c r="AB1444" s="67">
        <v>0</v>
      </c>
      <c r="AC1444" s="4">
        <v>9.5498849999999997</v>
      </c>
      <c r="AD1444" s="4">
        <v>35</v>
      </c>
    </row>
    <row r="1445" spans="1:30" x14ac:dyDescent="0.2">
      <c r="A1445" s="8" t="s">
        <v>782</v>
      </c>
      <c r="B1445" s="8">
        <v>7</v>
      </c>
      <c r="C1445" s="8">
        <v>74219197</v>
      </c>
      <c r="D1445" s="8">
        <v>74219197</v>
      </c>
      <c r="E1445" s="8" t="s">
        <v>127</v>
      </c>
      <c r="F1445" s="8" t="s">
        <v>3101</v>
      </c>
      <c r="G1445" s="8" t="s">
        <v>3102</v>
      </c>
      <c r="H1445" s="8" t="s">
        <v>96</v>
      </c>
      <c r="I1445" s="66" t="s">
        <v>9477</v>
      </c>
      <c r="J1445" s="66" t="s">
        <v>40</v>
      </c>
      <c r="K1445" s="66" t="s">
        <v>4375</v>
      </c>
      <c r="L1445" s="66" t="s">
        <v>4669</v>
      </c>
      <c r="M1445" s="66" t="s">
        <v>4740</v>
      </c>
      <c r="N1445" s="66" t="s">
        <v>3196</v>
      </c>
      <c r="O1445" s="8" t="s">
        <v>3197</v>
      </c>
      <c r="P1445" s="8" t="s">
        <v>40</v>
      </c>
      <c r="Q1445" s="8">
        <v>-1</v>
      </c>
      <c r="R1445" s="8" t="s">
        <v>40</v>
      </c>
      <c r="S1445" s="8" t="s">
        <v>40</v>
      </c>
      <c r="T1445" s="8" t="s">
        <v>40</v>
      </c>
      <c r="U1445" s="67">
        <v>0.185</v>
      </c>
      <c r="V1445" s="4">
        <v>1</v>
      </c>
      <c r="W1445" s="4">
        <v>3431</v>
      </c>
      <c r="X1445" s="67">
        <v>0</v>
      </c>
      <c r="Y1445" s="67">
        <v>0.191</v>
      </c>
      <c r="Z1445" s="4">
        <v>1</v>
      </c>
      <c r="AA1445" s="4">
        <v>2602</v>
      </c>
      <c r="AB1445" s="67">
        <v>0</v>
      </c>
      <c r="AC1445" s="4">
        <v>-0.70276300000000003</v>
      </c>
      <c r="AD1445" s="4">
        <v>7.0999999999999994E-2</v>
      </c>
    </row>
    <row r="1446" spans="1:30" x14ac:dyDescent="0.2">
      <c r="A1446" s="8" t="s">
        <v>782</v>
      </c>
      <c r="B1446" s="8">
        <v>7</v>
      </c>
      <c r="C1446" s="8">
        <v>74221287</v>
      </c>
      <c r="D1446" s="8">
        <v>74221287</v>
      </c>
      <c r="E1446" s="8" t="s">
        <v>130</v>
      </c>
      <c r="F1446" s="8" t="s">
        <v>3108</v>
      </c>
      <c r="G1446" s="8" t="s">
        <v>3109</v>
      </c>
      <c r="H1446" s="8" t="s">
        <v>96</v>
      </c>
      <c r="I1446" s="66" t="s">
        <v>900</v>
      </c>
      <c r="J1446" s="66" t="s">
        <v>40</v>
      </c>
      <c r="K1446" s="66" t="s">
        <v>4704</v>
      </c>
      <c r="L1446" s="66" t="s">
        <v>5441</v>
      </c>
      <c r="M1446" s="66" t="s">
        <v>439</v>
      </c>
      <c r="N1446" s="66" t="s">
        <v>3168</v>
      </c>
      <c r="O1446" s="8" t="s">
        <v>3169</v>
      </c>
      <c r="P1446" s="8" t="s">
        <v>40</v>
      </c>
      <c r="Q1446" s="8">
        <v>-1</v>
      </c>
      <c r="R1446" s="8" t="s">
        <v>40</v>
      </c>
      <c r="S1446" s="8" t="s">
        <v>40</v>
      </c>
      <c r="T1446" s="8" t="s">
        <v>40</v>
      </c>
      <c r="U1446" s="67">
        <v>0.23200000000000001</v>
      </c>
      <c r="V1446" s="4">
        <v>1</v>
      </c>
      <c r="W1446" s="4">
        <v>3433</v>
      </c>
      <c r="X1446" s="67">
        <v>0</v>
      </c>
      <c r="Y1446" s="67">
        <v>0.24299999999999999</v>
      </c>
      <c r="Z1446" s="4">
        <v>1</v>
      </c>
      <c r="AA1446" s="4">
        <v>2602</v>
      </c>
      <c r="AB1446" s="67">
        <v>0</v>
      </c>
      <c r="AC1446" s="4">
        <v>4.1565440000000002</v>
      </c>
      <c r="AD1446" s="4">
        <v>23.8</v>
      </c>
    </row>
    <row r="1447" spans="1:30" x14ac:dyDescent="0.2">
      <c r="A1447" s="8" t="s">
        <v>782</v>
      </c>
      <c r="B1447" s="8">
        <v>7</v>
      </c>
      <c r="C1447" s="8">
        <v>74221294</v>
      </c>
      <c r="D1447" s="8">
        <v>74221294</v>
      </c>
      <c r="E1447" s="8" t="s">
        <v>121</v>
      </c>
      <c r="F1447" s="8" t="s">
        <v>3101</v>
      </c>
      <c r="G1447" s="8" t="s">
        <v>3102</v>
      </c>
      <c r="H1447" s="8" t="s">
        <v>96</v>
      </c>
      <c r="I1447" s="66" t="s">
        <v>900</v>
      </c>
      <c r="J1447" s="66" t="s">
        <v>40</v>
      </c>
      <c r="K1447" s="66" t="s">
        <v>4363</v>
      </c>
      <c r="L1447" s="66" t="s">
        <v>4498</v>
      </c>
      <c r="M1447" s="66" t="s">
        <v>453</v>
      </c>
      <c r="N1447" s="66" t="s">
        <v>3136</v>
      </c>
      <c r="O1447" s="8" t="s">
        <v>3872</v>
      </c>
      <c r="P1447" s="8" t="s">
        <v>10211</v>
      </c>
      <c r="Q1447" s="8">
        <v>-1</v>
      </c>
      <c r="R1447" s="8" t="s">
        <v>40</v>
      </c>
      <c r="S1447" s="8" t="s">
        <v>40</v>
      </c>
      <c r="T1447" s="8" t="s">
        <v>40</v>
      </c>
      <c r="U1447" s="67">
        <v>0.21</v>
      </c>
      <c r="V1447" s="4">
        <v>34</v>
      </c>
      <c r="W1447" s="4">
        <v>3433</v>
      </c>
      <c r="X1447" s="67">
        <v>0.01</v>
      </c>
      <c r="Y1447" s="67">
        <v>0.19500000000000001</v>
      </c>
      <c r="Z1447" s="4">
        <v>26</v>
      </c>
      <c r="AA1447" s="4">
        <v>2602</v>
      </c>
      <c r="AB1447" s="67">
        <v>0.01</v>
      </c>
      <c r="AC1447" s="4">
        <v>1.4222360000000001</v>
      </c>
      <c r="AD1447" s="4">
        <v>12.9</v>
      </c>
    </row>
    <row r="1448" spans="1:30" x14ac:dyDescent="0.2">
      <c r="A1448" s="8" t="s">
        <v>782</v>
      </c>
      <c r="B1448" s="8">
        <v>7</v>
      </c>
      <c r="C1448" s="8">
        <v>74221312</v>
      </c>
      <c r="D1448" s="8">
        <v>74221312</v>
      </c>
      <c r="E1448" s="8" t="s">
        <v>127</v>
      </c>
      <c r="F1448" s="8" t="s">
        <v>3101</v>
      </c>
      <c r="G1448" s="8" t="s">
        <v>3102</v>
      </c>
      <c r="H1448" s="8" t="s">
        <v>96</v>
      </c>
      <c r="I1448" s="66" t="s">
        <v>900</v>
      </c>
      <c r="J1448" s="66" t="s">
        <v>40</v>
      </c>
      <c r="K1448" s="66" t="s">
        <v>4212</v>
      </c>
      <c r="L1448" s="66" t="s">
        <v>5026</v>
      </c>
      <c r="M1448" s="66" t="s">
        <v>4248</v>
      </c>
      <c r="N1448" s="66" t="s">
        <v>127</v>
      </c>
      <c r="O1448" s="8" t="s">
        <v>3268</v>
      </c>
      <c r="P1448" s="8" t="s">
        <v>40</v>
      </c>
      <c r="Q1448" s="8">
        <v>-1</v>
      </c>
      <c r="R1448" s="8" t="s">
        <v>40</v>
      </c>
      <c r="S1448" s="8" t="s">
        <v>40</v>
      </c>
      <c r="T1448" s="8" t="s">
        <v>40</v>
      </c>
      <c r="U1448" s="67">
        <v>0.246</v>
      </c>
      <c r="V1448" s="4">
        <v>1</v>
      </c>
      <c r="W1448" s="4">
        <v>3433</v>
      </c>
      <c r="X1448" s="67">
        <v>0</v>
      </c>
      <c r="Y1448" s="67">
        <v>0</v>
      </c>
      <c r="Z1448" s="4">
        <v>0</v>
      </c>
      <c r="AA1448" s="4">
        <v>2602</v>
      </c>
      <c r="AB1448" s="67">
        <v>0</v>
      </c>
      <c r="AC1448" s="4">
        <v>-0.424207</v>
      </c>
      <c r="AD1448" s="4">
        <v>0.33800000000000002</v>
      </c>
    </row>
    <row r="1449" spans="1:30" x14ac:dyDescent="0.2">
      <c r="A1449" s="8" t="s">
        <v>782</v>
      </c>
      <c r="B1449" s="8">
        <v>7</v>
      </c>
      <c r="C1449" s="8">
        <v>74221318</v>
      </c>
      <c r="D1449" s="8">
        <v>74221318</v>
      </c>
      <c r="E1449" s="8" t="s">
        <v>121</v>
      </c>
      <c r="F1449" s="8" t="s">
        <v>3101</v>
      </c>
      <c r="G1449" s="8" t="s">
        <v>3102</v>
      </c>
      <c r="H1449" s="8" t="s">
        <v>96</v>
      </c>
      <c r="I1449" s="66" t="s">
        <v>900</v>
      </c>
      <c r="J1449" s="66" t="s">
        <v>40</v>
      </c>
      <c r="K1449" s="66" t="s">
        <v>4186</v>
      </c>
      <c r="L1449" s="66" t="s">
        <v>3501</v>
      </c>
      <c r="M1449" s="66" t="s">
        <v>3502</v>
      </c>
      <c r="N1449" s="66" t="s">
        <v>121</v>
      </c>
      <c r="O1449" s="8" t="s">
        <v>10212</v>
      </c>
      <c r="P1449" s="8" t="s">
        <v>40</v>
      </c>
      <c r="Q1449" s="8">
        <v>-1</v>
      </c>
      <c r="R1449" s="8" t="s">
        <v>40</v>
      </c>
      <c r="S1449" s="8" t="s">
        <v>40</v>
      </c>
      <c r="T1449" s="8" t="s">
        <v>40</v>
      </c>
      <c r="U1449" s="67">
        <v>0.216</v>
      </c>
      <c r="V1449" s="4">
        <v>1</v>
      </c>
      <c r="W1449" s="4">
        <v>3433</v>
      </c>
      <c r="X1449" s="67">
        <v>0</v>
      </c>
      <c r="Y1449" s="67">
        <v>0</v>
      </c>
      <c r="Z1449" s="4">
        <v>0</v>
      </c>
      <c r="AA1449" s="4">
        <v>2602</v>
      </c>
      <c r="AB1449" s="67">
        <v>0</v>
      </c>
      <c r="AC1449" s="4">
        <v>0.52401299999999995</v>
      </c>
      <c r="AD1449" s="4">
        <v>7.6120000000000001</v>
      </c>
    </row>
    <row r="1450" spans="1:30" x14ac:dyDescent="0.2">
      <c r="A1450" s="8" t="s">
        <v>782</v>
      </c>
      <c r="B1450" s="8">
        <v>7</v>
      </c>
      <c r="C1450" s="8">
        <v>74221333</v>
      </c>
      <c r="D1450" s="8">
        <v>74221333</v>
      </c>
      <c r="E1450" s="8" t="s">
        <v>123</v>
      </c>
      <c r="F1450" s="8" t="s">
        <v>3108</v>
      </c>
      <c r="G1450" s="8" t="s">
        <v>3109</v>
      </c>
      <c r="H1450" s="8" t="s">
        <v>96</v>
      </c>
      <c r="I1450" s="66" t="s">
        <v>900</v>
      </c>
      <c r="J1450" s="66" t="s">
        <v>40</v>
      </c>
      <c r="K1450" s="66" t="s">
        <v>5155</v>
      </c>
      <c r="L1450" s="66" t="s">
        <v>4511</v>
      </c>
      <c r="M1450" s="66" t="s">
        <v>4999</v>
      </c>
      <c r="N1450" s="66" t="s">
        <v>3262</v>
      </c>
      <c r="O1450" s="8" t="s">
        <v>5205</v>
      </c>
      <c r="P1450" s="8" t="s">
        <v>40</v>
      </c>
      <c r="Q1450" s="8">
        <v>-1</v>
      </c>
      <c r="R1450" s="8" t="s">
        <v>40</v>
      </c>
      <c r="S1450" s="8" t="s">
        <v>40</v>
      </c>
      <c r="T1450" s="8" t="s">
        <v>40</v>
      </c>
      <c r="U1450" s="67">
        <v>0.14799999999999999</v>
      </c>
      <c r="V1450" s="4">
        <v>1</v>
      </c>
      <c r="W1450" s="4">
        <v>3437</v>
      </c>
      <c r="X1450" s="67">
        <v>0</v>
      </c>
      <c r="Y1450" s="67">
        <v>0</v>
      </c>
      <c r="Z1450" s="4">
        <v>0</v>
      </c>
      <c r="AA1450" s="4">
        <v>2606</v>
      </c>
      <c r="AB1450" s="67">
        <v>0</v>
      </c>
      <c r="AC1450" s="4">
        <v>-0.34751100000000001</v>
      </c>
      <c r="AD1450" s="4">
        <v>0.51600000000000001</v>
      </c>
    </row>
    <row r="1451" spans="1:30" x14ac:dyDescent="0.2">
      <c r="A1451" s="8" t="s">
        <v>782</v>
      </c>
      <c r="B1451" s="8">
        <v>7</v>
      </c>
      <c r="C1451" s="8">
        <v>74221352</v>
      </c>
      <c r="D1451" s="8">
        <v>74221352</v>
      </c>
      <c r="E1451" s="8" t="s">
        <v>130</v>
      </c>
      <c r="F1451" s="8" t="s">
        <v>3108</v>
      </c>
      <c r="G1451" s="8" t="s">
        <v>3109</v>
      </c>
      <c r="H1451" s="8" t="s">
        <v>96</v>
      </c>
      <c r="I1451" s="66" t="s">
        <v>900</v>
      </c>
      <c r="J1451" s="66" t="s">
        <v>40</v>
      </c>
      <c r="K1451" s="66" t="s">
        <v>4178</v>
      </c>
      <c r="L1451" s="66" t="s">
        <v>4517</v>
      </c>
      <c r="M1451" s="66" t="s">
        <v>4481</v>
      </c>
      <c r="N1451" s="66" t="s">
        <v>3255</v>
      </c>
      <c r="O1451" s="8" t="s">
        <v>4377</v>
      </c>
      <c r="P1451" s="8" t="s">
        <v>40</v>
      </c>
      <c r="Q1451" s="8">
        <v>-1</v>
      </c>
      <c r="R1451" s="8">
        <v>8.1930555330000008</v>
      </c>
      <c r="S1451" s="8">
        <v>0.31327171300000001</v>
      </c>
      <c r="T1451" s="8">
        <v>8.5063272459999997</v>
      </c>
      <c r="U1451" s="67">
        <v>0.17</v>
      </c>
      <c r="V1451" s="4">
        <v>1</v>
      </c>
      <c r="W1451" s="4">
        <v>3434</v>
      </c>
      <c r="X1451" s="67">
        <v>0</v>
      </c>
      <c r="Y1451" s="67">
        <v>0</v>
      </c>
      <c r="Z1451" s="4">
        <v>0</v>
      </c>
      <c r="AA1451" s="4">
        <v>2603</v>
      </c>
      <c r="AB1451" s="67">
        <v>0</v>
      </c>
      <c r="AC1451" s="4">
        <v>1.4583820000000001</v>
      </c>
      <c r="AD1451" s="4">
        <v>13.09</v>
      </c>
    </row>
    <row r="1452" spans="1:30" x14ac:dyDescent="0.2">
      <c r="A1452" s="8" t="s">
        <v>782</v>
      </c>
      <c r="B1452" s="8">
        <v>7</v>
      </c>
      <c r="C1452" s="8">
        <v>74223445</v>
      </c>
      <c r="D1452" s="8">
        <v>74223445</v>
      </c>
      <c r="E1452" s="8" t="s">
        <v>127</v>
      </c>
      <c r="F1452" s="8" t="s">
        <v>3108</v>
      </c>
      <c r="G1452" s="8" t="s">
        <v>3109</v>
      </c>
      <c r="H1452" s="8" t="s">
        <v>96</v>
      </c>
      <c r="I1452" s="66" t="s">
        <v>9465</v>
      </c>
      <c r="J1452" s="66" t="s">
        <v>40</v>
      </c>
      <c r="K1452" s="66" t="s">
        <v>5053</v>
      </c>
      <c r="L1452" s="66" t="s">
        <v>3540</v>
      </c>
      <c r="M1452" s="66" t="s">
        <v>4481</v>
      </c>
      <c r="N1452" s="66" t="s">
        <v>3302</v>
      </c>
      <c r="O1452" s="8" t="s">
        <v>9514</v>
      </c>
      <c r="P1452" s="8" t="s">
        <v>40</v>
      </c>
      <c r="Q1452" s="8">
        <v>-1</v>
      </c>
      <c r="R1452" s="8">
        <v>8.4440727570000007</v>
      </c>
      <c r="S1452" s="8">
        <v>9.7653384999999995E-2</v>
      </c>
      <c r="T1452" s="8">
        <v>8.541726143</v>
      </c>
      <c r="U1452" s="67">
        <v>0.17799999999999999</v>
      </c>
      <c r="V1452" s="4">
        <v>1</v>
      </c>
      <c r="W1452" s="4">
        <v>3438</v>
      </c>
      <c r="X1452" s="67">
        <v>0</v>
      </c>
      <c r="Y1452" s="67">
        <v>0</v>
      </c>
      <c r="Z1452" s="4">
        <v>0</v>
      </c>
      <c r="AA1452" s="4">
        <v>2608</v>
      </c>
      <c r="AB1452" s="67">
        <v>0</v>
      </c>
      <c r="AC1452" s="4">
        <v>2.9634369999999999</v>
      </c>
      <c r="AD1452" s="4">
        <v>22.1</v>
      </c>
    </row>
    <row r="1453" spans="1:30" x14ac:dyDescent="0.2">
      <c r="A1453" s="8" t="s">
        <v>782</v>
      </c>
      <c r="B1453" s="8">
        <v>7</v>
      </c>
      <c r="C1453" s="8">
        <v>74223460</v>
      </c>
      <c r="D1453" s="8">
        <v>74223460</v>
      </c>
      <c r="E1453" s="8" t="s">
        <v>130</v>
      </c>
      <c r="F1453" s="8" t="s">
        <v>3108</v>
      </c>
      <c r="G1453" s="8" t="s">
        <v>3109</v>
      </c>
      <c r="H1453" s="8" t="s">
        <v>96</v>
      </c>
      <c r="I1453" s="66" t="s">
        <v>9465</v>
      </c>
      <c r="J1453" s="66" t="s">
        <v>40</v>
      </c>
      <c r="K1453" s="66" t="s">
        <v>8864</v>
      </c>
      <c r="L1453" s="66" t="s">
        <v>4164</v>
      </c>
      <c r="M1453" s="66" t="s">
        <v>468</v>
      </c>
      <c r="N1453" s="66" t="s">
        <v>3141</v>
      </c>
      <c r="O1453" s="8" t="s">
        <v>3371</v>
      </c>
      <c r="P1453" s="8" t="s">
        <v>40</v>
      </c>
      <c r="Q1453" s="8">
        <v>-1</v>
      </c>
      <c r="R1453" s="8" t="s">
        <v>40</v>
      </c>
      <c r="S1453" s="8" t="s">
        <v>40</v>
      </c>
      <c r="T1453" s="8" t="s">
        <v>40</v>
      </c>
      <c r="U1453" s="67">
        <v>0.16800000000000001</v>
      </c>
      <c r="V1453" s="4">
        <v>1</v>
      </c>
      <c r="W1453" s="4">
        <v>3438</v>
      </c>
      <c r="X1453" s="67">
        <v>0</v>
      </c>
      <c r="Y1453" s="67">
        <v>0.16500000000000001</v>
      </c>
      <c r="Z1453" s="4">
        <v>1</v>
      </c>
      <c r="AA1453" s="4">
        <v>2608</v>
      </c>
      <c r="AB1453" s="67">
        <v>0</v>
      </c>
      <c r="AC1453" s="4">
        <v>1.849518</v>
      </c>
      <c r="AD1453" s="4">
        <v>15.28</v>
      </c>
    </row>
    <row r="1454" spans="1:30" x14ac:dyDescent="0.2">
      <c r="A1454" s="8" t="s">
        <v>782</v>
      </c>
      <c r="B1454" s="8">
        <v>7</v>
      </c>
      <c r="C1454" s="8">
        <v>74223461</v>
      </c>
      <c r="D1454" s="8">
        <v>74223461</v>
      </c>
      <c r="E1454" s="8" t="s">
        <v>121</v>
      </c>
      <c r="F1454" s="8" t="s">
        <v>3101</v>
      </c>
      <c r="G1454" s="8" t="s">
        <v>3102</v>
      </c>
      <c r="H1454" s="8" t="s">
        <v>96</v>
      </c>
      <c r="I1454" s="66" t="s">
        <v>9465</v>
      </c>
      <c r="J1454" s="66" t="s">
        <v>40</v>
      </c>
      <c r="K1454" s="66" t="s">
        <v>6225</v>
      </c>
      <c r="L1454" s="66" t="s">
        <v>3778</v>
      </c>
      <c r="M1454" s="66" t="s">
        <v>3630</v>
      </c>
      <c r="N1454" s="66" t="s">
        <v>121</v>
      </c>
      <c r="O1454" s="8" t="s">
        <v>4466</v>
      </c>
      <c r="P1454" s="8" t="s">
        <v>40</v>
      </c>
      <c r="Q1454" s="8">
        <v>-1</v>
      </c>
      <c r="R1454" s="8" t="s">
        <v>40</v>
      </c>
      <c r="S1454" s="8" t="s">
        <v>40</v>
      </c>
      <c r="T1454" s="8" t="s">
        <v>40</v>
      </c>
      <c r="U1454" s="67">
        <v>0.17299999999999999</v>
      </c>
      <c r="V1454" s="4">
        <v>1</v>
      </c>
      <c r="W1454" s="4">
        <v>3438</v>
      </c>
      <c r="X1454" s="67">
        <v>0</v>
      </c>
      <c r="Y1454" s="67">
        <v>0.16400000000000001</v>
      </c>
      <c r="Z1454" s="4">
        <v>2</v>
      </c>
      <c r="AA1454" s="4">
        <v>2608</v>
      </c>
      <c r="AB1454" s="67">
        <v>1E-3</v>
      </c>
      <c r="AC1454" s="4">
        <v>0.37145299999999998</v>
      </c>
      <c r="AD1454" s="4">
        <v>6.3620000000000001</v>
      </c>
    </row>
    <row r="1455" spans="1:30" x14ac:dyDescent="0.2">
      <c r="A1455" s="8" t="s">
        <v>782</v>
      </c>
      <c r="B1455" s="8">
        <v>7</v>
      </c>
      <c r="C1455" s="8">
        <v>74223462</v>
      </c>
      <c r="D1455" s="8">
        <v>74223462</v>
      </c>
      <c r="E1455" s="8" t="s">
        <v>130</v>
      </c>
      <c r="F1455" s="8" t="s">
        <v>3108</v>
      </c>
      <c r="G1455" s="8" t="s">
        <v>3109</v>
      </c>
      <c r="H1455" s="8" t="s">
        <v>96</v>
      </c>
      <c r="I1455" s="66" t="s">
        <v>9465</v>
      </c>
      <c r="J1455" s="66" t="s">
        <v>40</v>
      </c>
      <c r="K1455" s="66" t="s">
        <v>5822</v>
      </c>
      <c r="L1455" s="66" t="s">
        <v>4325</v>
      </c>
      <c r="M1455" s="66" t="s">
        <v>3630</v>
      </c>
      <c r="N1455" s="66" t="s">
        <v>6209</v>
      </c>
      <c r="O1455" s="8" t="s">
        <v>6210</v>
      </c>
      <c r="P1455" s="8" t="s">
        <v>40</v>
      </c>
      <c r="Q1455" s="8">
        <v>-1</v>
      </c>
      <c r="R1455" s="8" t="s">
        <v>40</v>
      </c>
      <c r="S1455" s="8" t="s">
        <v>40</v>
      </c>
      <c r="T1455" s="8" t="s">
        <v>40</v>
      </c>
      <c r="U1455" s="67">
        <v>0.16300000000000001</v>
      </c>
      <c r="V1455" s="4">
        <v>6</v>
      </c>
      <c r="W1455" s="4">
        <v>3438</v>
      </c>
      <c r="X1455" s="67">
        <v>2E-3</v>
      </c>
      <c r="Y1455" s="67">
        <v>0.16500000000000001</v>
      </c>
      <c r="Z1455" s="4">
        <v>4</v>
      </c>
      <c r="AA1455" s="4">
        <v>2608</v>
      </c>
      <c r="AB1455" s="67">
        <v>2E-3</v>
      </c>
      <c r="AC1455" s="4">
        <v>-0.227855</v>
      </c>
      <c r="AD1455" s="4">
        <v>0.95799999999999996</v>
      </c>
    </row>
    <row r="1456" spans="1:30" x14ac:dyDescent="0.2">
      <c r="A1456" s="8" t="s">
        <v>782</v>
      </c>
      <c r="B1456" s="8">
        <v>7</v>
      </c>
      <c r="C1456" s="8">
        <v>74223470</v>
      </c>
      <c r="D1456" s="8">
        <v>74223470</v>
      </c>
      <c r="E1456" s="8" t="s">
        <v>130</v>
      </c>
      <c r="F1456" s="8" t="s">
        <v>3108</v>
      </c>
      <c r="G1456" s="8" t="s">
        <v>3109</v>
      </c>
      <c r="H1456" s="8" t="s">
        <v>96</v>
      </c>
      <c r="I1456" s="66" t="s">
        <v>9465</v>
      </c>
      <c r="J1456" s="66" t="s">
        <v>40</v>
      </c>
      <c r="K1456" s="66" t="s">
        <v>4685</v>
      </c>
      <c r="L1456" s="66" t="s">
        <v>9772</v>
      </c>
      <c r="M1456" s="66" t="s">
        <v>4017</v>
      </c>
      <c r="N1456" s="66" t="s">
        <v>4018</v>
      </c>
      <c r="O1456" s="8" t="s">
        <v>4019</v>
      </c>
      <c r="P1456" s="8" t="s">
        <v>40</v>
      </c>
      <c r="Q1456" s="8">
        <v>-1</v>
      </c>
      <c r="R1456" s="8" t="s">
        <v>40</v>
      </c>
      <c r="S1456" s="8" t="s">
        <v>40</v>
      </c>
      <c r="T1456" s="8" t="s">
        <v>40</v>
      </c>
      <c r="U1456" s="67">
        <v>0.154</v>
      </c>
      <c r="V1456" s="4">
        <v>7</v>
      </c>
      <c r="W1456" s="4">
        <v>3438</v>
      </c>
      <c r="X1456" s="67">
        <v>2E-3</v>
      </c>
      <c r="Y1456" s="67">
        <v>0.158</v>
      </c>
      <c r="Z1456" s="4">
        <v>4</v>
      </c>
      <c r="AA1456" s="4">
        <v>2608</v>
      </c>
      <c r="AB1456" s="67">
        <v>2E-3</v>
      </c>
      <c r="AC1456" s="4">
        <v>2.4970000000000001E-3</v>
      </c>
      <c r="AD1456" s="4">
        <v>2.61</v>
      </c>
    </row>
    <row r="1457" spans="1:30" x14ac:dyDescent="0.2">
      <c r="A1457" s="8" t="s">
        <v>782</v>
      </c>
      <c r="B1457" s="8">
        <v>7</v>
      </c>
      <c r="C1457" s="8">
        <v>74223475</v>
      </c>
      <c r="D1457" s="8">
        <v>74223475</v>
      </c>
      <c r="E1457" s="8" t="s">
        <v>130</v>
      </c>
      <c r="F1457" s="8" t="s">
        <v>3108</v>
      </c>
      <c r="G1457" s="8" t="s">
        <v>3109</v>
      </c>
      <c r="H1457" s="8" t="s">
        <v>96</v>
      </c>
      <c r="I1457" s="66" t="s">
        <v>9465</v>
      </c>
      <c r="J1457" s="66" t="s">
        <v>40</v>
      </c>
      <c r="K1457" s="66" t="s">
        <v>6001</v>
      </c>
      <c r="L1457" s="66" t="s">
        <v>4528</v>
      </c>
      <c r="M1457" s="66" t="s">
        <v>3692</v>
      </c>
      <c r="N1457" s="66" t="s">
        <v>3141</v>
      </c>
      <c r="O1457" s="8" t="s">
        <v>3371</v>
      </c>
      <c r="P1457" s="8" t="s">
        <v>40</v>
      </c>
      <c r="Q1457" s="8">
        <v>-1</v>
      </c>
      <c r="R1457" s="8" t="s">
        <v>40</v>
      </c>
      <c r="S1457" s="8" t="s">
        <v>40</v>
      </c>
      <c r="T1457" s="8" t="s">
        <v>40</v>
      </c>
      <c r="U1457" s="67">
        <v>0.16400000000000001</v>
      </c>
      <c r="V1457" s="4">
        <v>1</v>
      </c>
      <c r="W1457" s="4">
        <v>3438</v>
      </c>
      <c r="X1457" s="67">
        <v>0</v>
      </c>
      <c r="Y1457" s="67">
        <v>0</v>
      </c>
      <c r="Z1457" s="4">
        <v>0</v>
      </c>
      <c r="AA1457" s="4">
        <v>2608</v>
      </c>
      <c r="AB1457" s="67">
        <v>0</v>
      </c>
      <c r="AC1457" s="4">
        <v>-0.222715</v>
      </c>
      <c r="AD1457" s="4">
        <v>0.98299999999999998</v>
      </c>
    </row>
    <row r="1458" spans="1:30" x14ac:dyDescent="0.2">
      <c r="A1458" s="8" t="s">
        <v>782</v>
      </c>
      <c r="B1458" s="8">
        <v>7</v>
      </c>
      <c r="C1458" s="8">
        <v>74223476</v>
      </c>
      <c r="D1458" s="8">
        <v>74223478</v>
      </c>
      <c r="E1458" s="8" t="s">
        <v>3352</v>
      </c>
      <c r="F1458" s="8" t="s">
        <v>80</v>
      </c>
      <c r="G1458" s="8" t="s">
        <v>3469</v>
      </c>
      <c r="H1458" s="8" t="s">
        <v>96</v>
      </c>
      <c r="I1458" s="66" t="s">
        <v>9465</v>
      </c>
      <c r="J1458" s="66" t="s">
        <v>40</v>
      </c>
      <c r="K1458" s="66" t="s">
        <v>10213</v>
      </c>
      <c r="L1458" s="66" t="s">
        <v>10214</v>
      </c>
      <c r="M1458" s="66" t="s">
        <v>3893</v>
      </c>
      <c r="N1458" s="66" t="s">
        <v>242</v>
      </c>
      <c r="O1458" s="8" t="s">
        <v>10215</v>
      </c>
      <c r="P1458" s="8" t="s">
        <v>40</v>
      </c>
      <c r="Q1458" s="8">
        <v>-1</v>
      </c>
      <c r="R1458" s="8" t="s">
        <v>40</v>
      </c>
      <c r="S1458" s="8" t="s">
        <v>40</v>
      </c>
      <c r="T1458" s="8" t="s">
        <v>40</v>
      </c>
      <c r="U1458" s="67">
        <v>0.20599999999999999</v>
      </c>
      <c r="V1458" s="4">
        <v>1</v>
      </c>
      <c r="W1458" s="4">
        <v>3438</v>
      </c>
      <c r="X1458" s="67">
        <v>0</v>
      </c>
      <c r="Y1458" s="67">
        <v>0</v>
      </c>
      <c r="Z1458" s="4">
        <v>0</v>
      </c>
      <c r="AA1458" s="4">
        <v>2608</v>
      </c>
      <c r="AB1458" s="67">
        <v>0</v>
      </c>
      <c r="AC1458" s="4">
        <v>3.5833499999999998</v>
      </c>
      <c r="AD1458" s="4">
        <v>23.2</v>
      </c>
    </row>
    <row r="1459" spans="1:30" x14ac:dyDescent="0.2">
      <c r="A1459" s="8" t="s">
        <v>782</v>
      </c>
      <c r="B1459" s="8">
        <v>7</v>
      </c>
      <c r="C1459" s="8">
        <v>74223496</v>
      </c>
      <c r="D1459" s="8">
        <v>74223496</v>
      </c>
      <c r="E1459" s="8" t="s">
        <v>127</v>
      </c>
      <c r="F1459" s="8" t="s">
        <v>3108</v>
      </c>
      <c r="G1459" s="8" t="s">
        <v>3109</v>
      </c>
      <c r="H1459" s="8" t="s">
        <v>96</v>
      </c>
      <c r="I1459" s="66" t="s">
        <v>9465</v>
      </c>
      <c r="J1459" s="66" t="s">
        <v>40</v>
      </c>
      <c r="K1459" s="66" t="s">
        <v>3377</v>
      </c>
      <c r="L1459" s="66" t="s">
        <v>4140</v>
      </c>
      <c r="M1459" s="66" t="s">
        <v>856</v>
      </c>
      <c r="N1459" s="66" t="s">
        <v>3788</v>
      </c>
      <c r="O1459" s="8" t="s">
        <v>7054</v>
      </c>
      <c r="P1459" s="8" t="s">
        <v>40</v>
      </c>
      <c r="Q1459" s="8">
        <v>-1</v>
      </c>
      <c r="R1459" s="8" t="s">
        <v>40</v>
      </c>
      <c r="S1459" s="8" t="s">
        <v>40</v>
      </c>
      <c r="T1459" s="8" t="s">
        <v>40</v>
      </c>
      <c r="U1459" s="67">
        <v>0.19500000000000001</v>
      </c>
      <c r="V1459" s="4">
        <v>1</v>
      </c>
      <c r="W1459" s="4">
        <v>3439</v>
      </c>
      <c r="X1459" s="67">
        <v>0</v>
      </c>
      <c r="Y1459" s="67">
        <v>0</v>
      </c>
      <c r="Z1459" s="4">
        <v>0</v>
      </c>
      <c r="AA1459" s="4">
        <v>2610</v>
      </c>
      <c r="AB1459" s="67">
        <v>0</v>
      </c>
      <c r="AC1459" s="4">
        <v>-1.4772E-2</v>
      </c>
      <c r="AD1459" s="4">
        <v>2.4470000000000001</v>
      </c>
    </row>
    <row r="1460" spans="1:30" x14ac:dyDescent="0.2">
      <c r="A1460" s="8" t="s">
        <v>782</v>
      </c>
      <c r="B1460" s="8">
        <v>7</v>
      </c>
      <c r="C1460" s="8">
        <v>74223500</v>
      </c>
      <c r="D1460" s="8">
        <v>74223500</v>
      </c>
      <c r="E1460" s="8" t="s">
        <v>130</v>
      </c>
      <c r="F1460" s="8" t="s">
        <v>3101</v>
      </c>
      <c r="G1460" s="8" t="s">
        <v>3102</v>
      </c>
      <c r="H1460" s="8" t="s">
        <v>96</v>
      </c>
      <c r="I1460" s="66" t="s">
        <v>9465</v>
      </c>
      <c r="J1460" s="66" t="s">
        <v>40</v>
      </c>
      <c r="K1460" s="66" t="s">
        <v>5040</v>
      </c>
      <c r="L1460" s="66" t="s">
        <v>5021</v>
      </c>
      <c r="M1460" s="66" t="s">
        <v>3638</v>
      </c>
      <c r="N1460" s="66" t="s">
        <v>3165</v>
      </c>
      <c r="O1460" s="8" t="s">
        <v>3308</v>
      </c>
      <c r="P1460" s="8" t="s">
        <v>10216</v>
      </c>
      <c r="Q1460" s="8">
        <v>-1</v>
      </c>
      <c r="R1460" s="8" t="s">
        <v>40</v>
      </c>
      <c r="S1460" s="8" t="s">
        <v>40</v>
      </c>
      <c r="T1460" s="8" t="s">
        <v>40</v>
      </c>
      <c r="U1460" s="67">
        <v>0.11</v>
      </c>
      <c r="V1460" s="4">
        <v>246</v>
      </c>
      <c r="W1460" s="4">
        <v>3439</v>
      </c>
      <c r="X1460" s="67">
        <v>7.1999999999999995E-2</v>
      </c>
      <c r="Y1460" s="67">
        <v>0.10299999999999999</v>
      </c>
      <c r="Z1460" s="4">
        <v>192</v>
      </c>
      <c r="AA1460" s="4">
        <v>2610</v>
      </c>
      <c r="AB1460" s="67">
        <v>7.3999999999999996E-2</v>
      </c>
      <c r="AC1460" s="4">
        <v>0.97797699999999999</v>
      </c>
      <c r="AD1460" s="4">
        <v>10.54</v>
      </c>
    </row>
    <row r="1461" spans="1:30" x14ac:dyDescent="0.2">
      <c r="A1461" s="8" t="s">
        <v>782</v>
      </c>
      <c r="B1461" s="8">
        <v>7</v>
      </c>
      <c r="C1461" s="8">
        <v>74223500</v>
      </c>
      <c r="D1461" s="8">
        <v>74223500</v>
      </c>
      <c r="E1461" s="8" t="s">
        <v>127</v>
      </c>
      <c r="F1461" s="8" t="s">
        <v>3101</v>
      </c>
      <c r="G1461" s="8" t="s">
        <v>3102</v>
      </c>
      <c r="H1461" s="8" t="s">
        <v>96</v>
      </c>
      <c r="I1461" s="66" t="s">
        <v>9465</v>
      </c>
      <c r="J1461" s="66" t="s">
        <v>40</v>
      </c>
      <c r="K1461" s="66" t="s">
        <v>5040</v>
      </c>
      <c r="L1461" s="66" t="s">
        <v>5021</v>
      </c>
      <c r="M1461" s="66" t="s">
        <v>3638</v>
      </c>
      <c r="N1461" s="66" t="s">
        <v>3165</v>
      </c>
      <c r="O1461" s="8" t="s">
        <v>6212</v>
      </c>
      <c r="P1461" s="8" t="s">
        <v>10216</v>
      </c>
      <c r="Q1461" s="8">
        <v>-1</v>
      </c>
      <c r="R1461" s="8" t="s">
        <v>40</v>
      </c>
      <c r="S1461" s="8" t="s">
        <v>40</v>
      </c>
      <c r="T1461" s="8" t="s">
        <v>40</v>
      </c>
      <c r="U1461" s="67">
        <v>2.1999999999999999E-2</v>
      </c>
      <c r="V1461" s="4">
        <v>14</v>
      </c>
      <c r="W1461" s="4">
        <v>3439</v>
      </c>
      <c r="X1461" s="67">
        <v>4.0000000000000001E-3</v>
      </c>
      <c r="Y1461" s="67">
        <v>2.8000000000000001E-2</v>
      </c>
      <c r="Z1461" s="4">
        <v>8</v>
      </c>
      <c r="AA1461" s="4">
        <v>2610</v>
      </c>
      <c r="AB1461" s="67">
        <v>3.0000000000000001E-3</v>
      </c>
      <c r="AC1461" s="4">
        <v>0.48831599999999997</v>
      </c>
      <c r="AD1461" s="4">
        <v>7.3410000000000002</v>
      </c>
    </row>
    <row r="1462" spans="1:30" x14ac:dyDescent="0.2">
      <c r="A1462" s="8" t="s">
        <v>782</v>
      </c>
      <c r="B1462" s="8">
        <v>7</v>
      </c>
      <c r="C1462" s="8">
        <v>74223501</v>
      </c>
      <c r="D1462" s="8">
        <v>74223501</v>
      </c>
      <c r="E1462" s="8" t="s">
        <v>121</v>
      </c>
      <c r="F1462" s="8" t="s">
        <v>3108</v>
      </c>
      <c r="G1462" s="8" t="s">
        <v>3109</v>
      </c>
      <c r="H1462" s="8" t="s">
        <v>96</v>
      </c>
      <c r="I1462" s="66" t="s">
        <v>9465</v>
      </c>
      <c r="J1462" s="66" t="s">
        <v>40</v>
      </c>
      <c r="K1462" s="66" t="s">
        <v>5037</v>
      </c>
      <c r="L1462" s="66" t="s">
        <v>4159</v>
      </c>
      <c r="M1462" s="66" t="s">
        <v>3638</v>
      </c>
      <c r="N1462" s="66" t="s">
        <v>3309</v>
      </c>
      <c r="O1462" s="8" t="s">
        <v>3310</v>
      </c>
      <c r="P1462" s="8" t="s">
        <v>40</v>
      </c>
      <c r="Q1462" s="8">
        <v>-1</v>
      </c>
      <c r="R1462" s="8" t="s">
        <v>40</v>
      </c>
      <c r="S1462" s="8" t="s">
        <v>40</v>
      </c>
      <c r="T1462" s="8" t="s">
        <v>40</v>
      </c>
      <c r="U1462" s="67">
        <v>0.13800000000000001</v>
      </c>
      <c r="V1462" s="4">
        <v>1</v>
      </c>
      <c r="W1462" s="4">
        <v>3428</v>
      </c>
      <c r="X1462" s="67">
        <v>0</v>
      </c>
      <c r="Y1462" s="67">
        <v>0</v>
      </c>
      <c r="Z1462" s="4">
        <v>0</v>
      </c>
      <c r="AA1462" s="4">
        <v>2603</v>
      </c>
      <c r="AB1462" s="67">
        <v>0</v>
      </c>
      <c r="AC1462" s="4">
        <v>-0.85050899999999996</v>
      </c>
      <c r="AD1462" s="4">
        <v>3.3000000000000002E-2</v>
      </c>
    </row>
    <row r="1463" spans="1:30" x14ac:dyDescent="0.2">
      <c r="A1463" s="8" t="s">
        <v>782</v>
      </c>
      <c r="B1463" s="8">
        <v>7</v>
      </c>
      <c r="C1463" s="8">
        <v>74223501</v>
      </c>
      <c r="D1463" s="8">
        <v>74223501</v>
      </c>
      <c r="E1463" s="8" t="s">
        <v>130</v>
      </c>
      <c r="F1463" s="8" t="s">
        <v>3108</v>
      </c>
      <c r="G1463" s="8" t="s">
        <v>3109</v>
      </c>
      <c r="H1463" s="8" t="s">
        <v>96</v>
      </c>
      <c r="I1463" s="66" t="s">
        <v>9465</v>
      </c>
      <c r="J1463" s="66" t="s">
        <v>40</v>
      </c>
      <c r="K1463" s="66" t="s">
        <v>5037</v>
      </c>
      <c r="L1463" s="66" t="s">
        <v>4159</v>
      </c>
      <c r="M1463" s="66" t="s">
        <v>3638</v>
      </c>
      <c r="N1463" s="66" t="s">
        <v>6166</v>
      </c>
      <c r="O1463" s="8" t="s">
        <v>8096</v>
      </c>
      <c r="P1463" s="8" t="s">
        <v>40</v>
      </c>
      <c r="Q1463" s="8">
        <v>-1</v>
      </c>
      <c r="R1463" s="8" t="s">
        <v>40</v>
      </c>
      <c r="S1463" s="8" t="s">
        <v>40</v>
      </c>
      <c r="T1463" s="8" t="s">
        <v>40</v>
      </c>
      <c r="U1463" s="67">
        <v>0</v>
      </c>
      <c r="V1463" s="4">
        <v>0</v>
      </c>
      <c r="W1463" s="4">
        <v>3428</v>
      </c>
      <c r="X1463" s="67">
        <v>0</v>
      </c>
      <c r="Y1463" s="67">
        <v>0.14099999999999999</v>
      </c>
      <c r="Z1463" s="4">
        <v>1</v>
      </c>
      <c r="AA1463" s="4">
        <v>2603</v>
      </c>
      <c r="AB1463" s="67">
        <v>0</v>
      </c>
      <c r="AC1463" s="4">
        <v>-1.2471939999999999</v>
      </c>
      <c r="AD1463" s="4">
        <v>5.0000000000000001E-3</v>
      </c>
    </row>
    <row r="1464" spans="1:30" x14ac:dyDescent="0.2">
      <c r="A1464" s="8" t="s">
        <v>782</v>
      </c>
      <c r="B1464" s="8">
        <v>7</v>
      </c>
      <c r="C1464" s="8">
        <v>74225457</v>
      </c>
      <c r="D1464" s="8">
        <v>74225457</v>
      </c>
      <c r="E1464" s="8" t="s">
        <v>121</v>
      </c>
      <c r="F1464" s="8" t="s">
        <v>3108</v>
      </c>
      <c r="G1464" s="8" t="s">
        <v>3109</v>
      </c>
      <c r="H1464" s="8" t="s">
        <v>96</v>
      </c>
      <c r="I1464" s="66" t="s">
        <v>9454</v>
      </c>
      <c r="J1464" s="66" t="s">
        <v>40</v>
      </c>
      <c r="K1464" s="66" t="s">
        <v>5409</v>
      </c>
      <c r="L1464" s="66" t="s">
        <v>5171</v>
      </c>
      <c r="M1464" s="66" t="s">
        <v>4146</v>
      </c>
      <c r="N1464" s="66" t="s">
        <v>3788</v>
      </c>
      <c r="O1464" s="8" t="s">
        <v>7977</v>
      </c>
      <c r="P1464" s="8" t="s">
        <v>40</v>
      </c>
      <c r="Q1464" s="8">
        <v>-1</v>
      </c>
      <c r="R1464" s="8" t="s">
        <v>40</v>
      </c>
      <c r="S1464" s="8" t="s">
        <v>40</v>
      </c>
      <c r="T1464" s="8" t="s">
        <v>40</v>
      </c>
      <c r="U1464" s="67">
        <v>0.25</v>
      </c>
      <c r="V1464" s="4">
        <v>1</v>
      </c>
      <c r="W1464" s="4">
        <v>3432</v>
      </c>
      <c r="X1464" s="67">
        <v>0</v>
      </c>
      <c r="Y1464" s="67">
        <v>0.17599999999999999</v>
      </c>
      <c r="Z1464" s="4">
        <v>1</v>
      </c>
      <c r="AA1464" s="4">
        <v>2605</v>
      </c>
      <c r="AB1464" s="67">
        <v>0</v>
      </c>
      <c r="AC1464" s="4">
        <v>0.117827</v>
      </c>
      <c r="AD1464" s="4">
        <v>3.7989999999999999</v>
      </c>
    </row>
    <row r="1465" spans="1:30" x14ac:dyDescent="0.2">
      <c r="A1465" s="8" t="s">
        <v>782</v>
      </c>
      <c r="B1465" s="8">
        <v>7</v>
      </c>
      <c r="C1465" s="8">
        <v>74225461</v>
      </c>
      <c r="D1465" s="8">
        <v>74225461</v>
      </c>
      <c r="E1465" s="8" t="s">
        <v>127</v>
      </c>
      <c r="F1465" s="8" t="s">
        <v>3101</v>
      </c>
      <c r="G1465" s="8" t="s">
        <v>3102</v>
      </c>
      <c r="H1465" s="8" t="s">
        <v>96</v>
      </c>
      <c r="I1465" s="66" t="s">
        <v>9454</v>
      </c>
      <c r="J1465" s="66" t="s">
        <v>40</v>
      </c>
      <c r="K1465" s="66" t="s">
        <v>10217</v>
      </c>
      <c r="L1465" s="66" t="s">
        <v>9640</v>
      </c>
      <c r="M1465" s="66" t="s">
        <v>5972</v>
      </c>
      <c r="N1465" s="66" t="s">
        <v>3196</v>
      </c>
      <c r="O1465" s="8" t="s">
        <v>3197</v>
      </c>
      <c r="P1465" s="8" t="s">
        <v>40</v>
      </c>
      <c r="Q1465" s="8">
        <v>-1</v>
      </c>
      <c r="R1465" s="8" t="s">
        <v>40</v>
      </c>
      <c r="S1465" s="8" t="s">
        <v>40</v>
      </c>
      <c r="T1465" s="8" t="s">
        <v>40</v>
      </c>
      <c r="U1465" s="67">
        <v>0.14699999999999999</v>
      </c>
      <c r="V1465" s="4">
        <v>8</v>
      </c>
      <c r="W1465" s="4">
        <v>3432</v>
      </c>
      <c r="X1465" s="67">
        <v>2E-3</v>
      </c>
      <c r="Y1465" s="67">
        <v>0.16800000000000001</v>
      </c>
      <c r="Z1465" s="4">
        <v>2</v>
      </c>
      <c r="AA1465" s="4">
        <v>2605</v>
      </c>
      <c r="AB1465" s="67">
        <v>1E-3</v>
      </c>
      <c r="AC1465" s="4">
        <v>0.20899499999999999</v>
      </c>
      <c r="AD1465" s="4">
        <v>4.774</v>
      </c>
    </row>
    <row r="1466" spans="1:30" x14ac:dyDescent="0.2">
      <c r="A1466" s="8" t="s">
        <v>782</v>
      </c>
      <c r="B1466" s="8">
        <v>7</v>
      </c>
      <c r="C1466" s="8">
        <v>74225468</v>
      </c>
      <c r="D1466" s="8">
        <v>74225468</v>
      </c>
      <c r="E1466" s="8" t="s">
        <v>123</v>
      </c>
      <c r="F1466" s="8" t="s">
        <v>3108</v>
      </c>
      <c r="G1466" s="8" t="s">
        <v>3109</v>
      </c>
      <c r="H1466" s="8" t="s">
        <v>96</v>
      </c>
      <c r="I1466" s="66" t="s">
        <v>9454</v>
      </c>
      <c r="J1466" s="66" t="s">
        <v>40</v>
      </c>
      <c r="K1466" s="66" t="s">
        <v>558</v>
      </c>
      <c r="L1466" s="66" t="s">
        <v>4142</v>
      </c>
      <c r="M1466" s="66" t="s">
        <v>3505</v>
      </c>
      <c r="N1466" s="66" t="s">
        <v>5501</v>
      </c>
      <c r="O1466" s="8" t="s">
        <v>5948</v>
      </c>
      <c r="P1466" s="8" t="s">
        <v>40</v>
      </c>
      <c r="Q1466" s="8">
        <v>-1</v>
      </c>
      <c r="R1466" s="8" t="s">
        <v>40</v>
      </c>
      <c r="S1466" s="8" t="s">
        <v>40</v>
      </c>
      <c r="T1466" s="8" t="s">
        <v>40</v>
      </c>
      <c r="U1466" s="67">
        <v>0</v>
      </c>
      <c r="V1466" s="4">
        <v>0</v>
      </c>
      <c r="W1466" s="4">
        <v>3432</v>
      </c>
      <c r="X1466" s="67">
        <v>0</v>
      </c>
      <c r="Y1466" s="67">
        <v>0.182</v>
      </c>
      <c r="Z1466" s="4">
        <v>1</v>
      </c>
      <c r="AA1466" s="4">
        <v>2605</v>
      </c>
      <c r="AB1466" s="67">
        <v>0</v>
      </c>
      <c r="AC1466" s="4">
        <v>0.86321800000000004</v>
      </c>
      <c r="AD1466" s="4">
        <v>9.8480000000000008</v>
      </c>
    </row>
    <row r="1467" spans="1:30" x14ac:dyDescent="0.2">
      <c r="A1467" s="8" t="s">
        <v>782</v>
      </c>
      <c r="B1467" s="8">
        <v>7</v>
      </c>
      <c r="C1467" s="8">
        <v>74225474</v>
      </c>
      <c r="D1467" s="8">
        <v>74225474</v>
      </c>
      <c r="E1467" s="8" t="s">
        <v>123</v>
      </c>
      <c r="F1467" s="8" t="s">
        <v>3108</v>
      </c>
      <c r="G1467" s="8" t="s">
        <v>3109</v>
      </c>
      <c r="H1467" s="8" t="s">
        <v>96</v>
      </c>
      <c r="I1467" s="66" t="s">
        <v>9454</v>
      </c>
      <c r="J1467" s="66" t="s">
        <v>40</v>
      </c>
      <c r="K1467" s="66" t="s">
        <v>4167</v>
      </c>
      <c r="L1467" s="66" t="s">
        <v>3814</v>
      </c>
      <c r="M1467" s="66" t="s">
        <v>3991</v>
      </c>
      <c r="N1467" s="66" t="s">
        <v>3741</v>
      </c>
      <c r="O1467" s="8" t="s">
        <v>3742</v>
      </c>
      <c r="P1467" s="8" t="s">
        <v>40</v>
      </c>
      <c r="Q1467" s="8">
        <v>-1</v>
      </c>
      <c r="R1467" s="8" t="s">
        <v>40</v>
      </c>
      <c r="S1467" s="8" t="s">
        <v>40</v>
      </c>
      <c r="T1467" s="8" t="s">
        <v>40</v>
      </c>
      <c r="U1467" s="67">
        <v>0.183</v>
      </c>
      <c r="V1467" s="4">
        <v>3</v>
      </c>
      <c r="W1467" s="4">
        <v>3432</v>
      </c>
      <c r="X1467" s="67">
        <v>1E-3</v>
      </c>
      <c r="Y1467" s="67">
        <v>0.17399999999999999</v>
      </c>
      <c r="Z1467" s="4">
        <v>3</v>
      </c>
      <c r="AA1467" s="4">
        <v>2605</v>
      </c>
      <c r="AB1467" s="67">
        <v>1E-3</v>
      </c>
      <c r="AC1467" s="4">
        <v>2.3133469999999998</v>
      </c>
      <c r="AD1467" s="4">
        <v>18.25</v>
      </c>
    </row>
    <row r="1468" spans="1:30" x14ac:dyDescent="0.2">
      <c r="A1468" s="8" t="s">
        <v>782</v>
      </c>
      <c r="B1468" s="8">
        <v>7</v>
      </c>
      <c r="C1468" s="8">
        <v>74225477</v>
      </c>
      <c r="D1468" s="8">
        <v>74225477</v>
      </c>
      <c r="E1468" s="8" t="s">
        <v>123</v>
      </c>
      <c r="F1468" s="8" t="s">
        <v>3108</v>
      </c>
      <c r="G1468" s="8" t="s">
        <v>3109</v>
      </c>
      <c r="H1468" s="8" t="s">
        <v>96</v>
      </c>
      <c r="I1468" s="66" t="s">
        <v>9454</v>
      </c>
      <c r="J1468" s="66" t="s">
        <v>40</v>
      </c>
      <c r="K1468" s="66" t="s">
        <v>5108</v>
      </c>
      <c r="L1468" s="66" t="s">
        <v>4638</v>
      </c>
      <c r="M1468" s="66" t="s">
        <v>3699</v>
      </c>
      <c r="N1468" s="66" t="s">
        <v>3131</v>
      </c>
      <c r="O1468" s="8" t="s">
        <v>3132</v>
      </c>
      <c r="P1468" s="8" t="s">
        <v>40</v>
      </c>
      <c r="Q1468" s="8">
        <v>-1</v>
      </c>
      <c r="R1468" s="8" t="s">
        <v>40</v>
      </c>
      <c r="S1468" s="8" t="s">
        <v>40</v>
      </c>
      <c r="T1468" s="8" t="s">
        <v>40</v>
      </c>
      <c r="U1468" s="67">
        <v>0.156</v>
      </c>
      <c r="V1468" s="4">
        <v>1</v>
      </c>
      <c r="W1468" s="4">
        <v>3432</v>
      </c>
      <c r="X1468" s="67">
        <v>0</v>
      </c>
      <c r="Y1468" s="67">
        <v>0.16</v>
      </c>
      <c r="Z1468" s="4">
        <v>2</v>
      </c>
      <c r="AA1468" s="4">
        <v>2605</v>
      </c>
      <c r="AB1468" s="67">
        <v>1E-3</v>
      </c>
      <c r="AC1468" s="4">
        <v>-0.77573999999999999</v>
      </c>
      <c r="AD1468" s="4">
        <v>4.8000000000000001E-2</v>
      </c>
    </row>
    <row r="1469" spans="1:30" x14ac:dyDescent="0.2">
      <c r="A1469" s="8" t="s">
        <v>782</v>
      </c>
      <c r="B1469" s="8">
        <v>7</v>
      </c>
      <c r="C1469" s="8">
        <v>74225480</v>
      </c>
      <c r="D1469" s="8">
        <v>74225480</v>
      </c>
      <c r="E1469" s="8" t="s">
        <v>123</v>
      </c>
      <c r="F1469" s="8" t="s">
        <v>3108</v>
      </c>
      <c r="G1469" s="8" t="s">
        <v>3109</v>
      </c>
      <c r="H1469" s="8" t="s">
        <v>96</v>
      </c>
      <c r="I1469" s="66" t="s">
        <v>9454</v>
      </c>
      <c r="J1469" s="66" t="s">
        <v>40</v>
      </c>
      <c r="K1469" s="66" t="s">
        <v>5432</v>
      </c>
      <c r="L1469" s="66" t="s">
        <v>4124</v>
      </c>
      <c r="M1469" s="66" t="s">
        <v>3786</v>
      </c>
      <c r="N1469" s="66" t="s">
        <v>4076</v>
      </c>
      <c r="O1469" s="8" t="s">
        <v>5775</v>
      </c>
      <c r="P1469" s="8" t="s">
        <v>10218</v>
      </c>
      <c r="Q1469" s="8">
        <v>-1</v>
      </c>
      <c r="R1469" s="8" t="s">
        <v>40</v>
      </c>
      <c r="S1469" s="8" t="s">
        <v>40</v>
      </c>
      <c r="T1469" s="8" t="s">
        <v>40</v>
      </c>
      <c r="U1469" s="67">
        <v>0.17499999999999999</v>
      </c>
      <c r="V1469" s="4">
        <v>102</v>
      </c>
      <c r="W1469" s="4">
        <v>3432</v>
      </c>
      <c r="X1469" s="67">
        <v>0.03</v>
      </c>
      <c r="Y1469" s="67">
        <v>0.182</v>
      </c>
      <c r="Z1469" s="4">
        <v>90</v>
      </c>
      <c r="AA1469" s="4">
        <v>2605</v>
      </c>
      <c r="AB1469" s="67">
        <v>3.5000000000000003E-2</v>
      </c>
      <c r="AC1469" s="4">
        <v>-1.2123600000000001</v>
      </c>
      <c r="AD1469" s="4">
        <v>6.0000000000000001E-3</v>
      </c>
    </row>
    <row r="1470" spans="1:30" x14ac:dyDescent="0.2">
      <c r="A1470" s="8" t="s">
        <v>782</v>
      </c>
      <c r="B1470" s="8">
        <v>7</v>
      </c>
      <c r="C1470" s="8">
        <v>74225483</v>
      </c>
      <c r="D1470" s="8">
        <v>74225483</v>
      </c>
      <c r="E1470" s="8" t="s">
        <v>130</v>
      </c>
      <c r="F1470" s="8" t="s">
        <v>3108</v>
      </c>
      <c r="G1470" s="8" t="s">
        <v>3109</v>
      </c>
      <c r="H1470" s="8" t="s">
        <v>96</v>
      </c>
      <c r="I1470" s="66" t="s">
        <v>9454</v>
      </c>
      <c r="J1470" s="66" t="s">
        <v>40</v>
      </c>
      <c r="K1470" s="66" t="s">
        <v>9377</v>
      </c>
      <c r="L1470" s="66" t="s">
        <v>9472</v>
      </c>
      <c r="M1470" s="66" t="s">
        <v>3787</v>
      </c>
      <c r="N1470" s="66" t="s">
        <v>4004</v>
      </c>
      <c r="O1470" s="8" t="s">
        <v>4109</v>
      </c>
      <c r="P1470" s="8" t="s">
        <v>40</v>
      </c>
      <c r="Q1470" s="8">
        <v>-1</v>
      </c>
      <c r="R1470" s="8" t="s">
        <v>40</v>
      </c>
      <c r="S1470" s="8" t="s">
        <v>40</v>
      </c>
      <c r="T1470" s="8" t="s">
        <v>40</v>
      </c>
      <c r="U1470" s="67">
        <v>0.182</v>
      </c>
      <c r="V1470" s="4">
        <v>1</v>
      </c>
      <c r="W1470" s="4">
        <v>3432</v>
      </c>
      <c r="X1470" s="67">
        <v>0</v>
      </c>
      <c r="Y1470" s="67">
        <v>0.14099999999999999</v>
      </c>
      <c r="Z1470" s="4">
        <v>1</v>
      </c>
      <c r="AA1470" s="4">
        <v>2605</v>
      </c>
      <c r="AB1470" s="67">
        <v>0</v>
      </c>
      <c r="AC1470" s="4">
        <v>1.0429360000000001</v>
      </c>
      <c r="AD1470" s="4">
        <v>10.9</v>
      </c>
    </row>
    <row r="1471" spans="1:30" x14ac:dyDescent="0.2">
      <c r="A1471" s="8" t="s">
        <v>782</v>
      </c>
      <c r="B1471" s="8">
        <v>7</v>
      </c>
      <c r="C1471" s="8">
        <v>74227267</v>
      </c>
      <c r="D1471" s="8">
        <v>74227284</v>
      </c>
      <c r="E1471" s="8" t="s">
        <v>9680</v>
      </c>
      <c r="F1471" s="8" t="s">
        <v>79</v>
      </c>
      <c r="G1471" s="8" t="s">
        <v>3469</v>
      </c>
      <c r="H1471" s="8" t="s">
        <v>96</v>
      </c>
      <c r="I1471" s="66" t="s">
        <v>9452</v>
      </c>
      <c r="J1471" s="66" t="s">
        <v>10219</v>
      </c>
      <c r="K1471" s="66" t="s">
        <v>10220</v>
      </c>
      <c r="L1471" s="66" t="s">
        <v>10221</v>
      </c>
      <c r="M1471" s="66" t="s">
        <v>10222</v>
      </c>
      <c r="N1471" s="66" t="s">
        <v>40</v>
      </c>
      <c r="O1471" s="8" t="s">
        <v>40</v>
      </c>
      <c r="P1471" s="8" t="s">
        <v>40</v>
      </c>
      <c r="Q1471" s="8">
        <v>-1</v>
      </c>
      <c r="R1471" s="8" t="s">
        <v>40</v>
      </c>
      <c r="S1471" s="8" t="s">
        <v>40</v>
      </c>
      <c r="T1471" s="8" t="s">
        <v>40</v>
      </c>
      <c r="U1471" s="67">
        <v>0.16200000000000001</v>
      </c>
      <c r="V1471" s="4">
        <v>1</v>
      </c>
      <c r="W1471" s="4">
        <v>3428</v>
      </c>
      <c r="X1471" s="67">
        <v>0</v>
      </c>
      <c r="Y1471" s="67">
        <v>0</v>
      </c>
      <c r="Z1471" s="4">
        <v>0</v>
      </c>
      <c r="AA1471" s="4">
        <v>2600</v>
      </c>
      <c r="AB1471" s="67">
        <v>0</v>
      </c>
      <c r="AC1471" s="4">
        <v>6.34612</v>
      </c>
      <c r="AD1471" s="4">
        <v>29.3</v>
      </c>
    </row>
    <row r="1472" spans="1:30" x14ac:dyDescent="0.2">
      <c r="A1472" s="8" t="s">
        <v>782</v>
      </c>
      <c r="B1472" s="8">
        <v>7</v>
      </c>
      <c r="C1472" s="8">
        <v>74227300</v>
      </c>
      <c r="D1472" s="8">
        <v>74227300</v>
      </c>
      <c r="E1472" s="8" t="s">
        <v>130</v>
      </c>
      <c r="F1472" s="8" t="s">
        <v>3108</v>
      </c>
      <c r="G1472" s="8" t="s">
        <v>3109</v>
      </c>
      <c r="H1472" s="8" t="s">
        <v>96</v>
      </c>
      <c r="I1472" s="66" t="s">
        <v>9452</v>
      </c>
      <c r="J1472" s="66" t="s">
        <v>40</v>
      </c>
      <c r="K1472" s="66" t="s">
        <v>4163</v>
      </c>
      <c r="L1472" s="66" t="s">
        <v>5529</v>
      </c>
      <c r="M1472" s="66" t="s">
        <v>3880</v>
      </c>
      <c r="N1472" s="66" t="s">
        <v>4018</v>
      </c>
      <c r="O1472" s="8" t="s">
        <v>5335</v>
      </c>
      <c r="P1472" s="8" t="s">
        <v>10223</v>
      </c>
      <c r="Q1472" s="8">
        <v>-1</v>
      </c>
      <c r="R1472" s="8" t="s">
        <v>40</v>
      </c>
      <c r="S1472" s="8" t="s">
        <v>40</v>
      </c>
      <c r="T1472" s="8" t="s">
        <v>40</v>
      </c>
      <c r="U1472" s="67">
        <v>0.156</v>
      </c>
      <c r="V1472" s="4">
        <v>18</v>
      </c>
      <c r="W1472" s="4">
        <v>3428</v>
      </c>
      <c r="X1472" s="67">
        <v>5.0000000000000001E-3</v>
      </c>
      <c r="Y1472" s="67">
        <v>0.16200000000000001</v>
      </c>
      <c r="Z1472" s="4">
        <v>13</v>
      </c>
      <c r="AA1472" s="4">
        <v>2600</v>
      </c>
      <c r="AB1472" s="67">
        <v>5.0000000000000001E-3</v>
      </c>
      <c r="AC1472" s="4">
        <v>1.6427860000000001</v>
      </c>
      <c r="AD1472" s="4">
        <v>14.09</v>
      </c>
    </row>
    <row r="1473" spans="1:30" x14ac:dyDescent="0.2">
      <c r="A1473" s="8" t="s">
        <v>782</v>
      </c>
      <c r="B1473" s="8">
        <v>7</v>
      </c>
      <c r="C1473" s="8">
        <v>74234095</v>
      </c>
      <c r="D1473" s="8">
        <v>74234095</v>
      </c>
      <c r="E1473" s="8" t="s">
        <v>123</v>
      </c>
      <c r="F1473" s="8" t="s">
        <v>3108</v>
      </c>
      <c r="G1473" s="8" t="s">
        <v>3109</v>
      </c>
      <c r="H1473" s="8" t="s">
        <v>96</v>
      </c>
      <c r="I1473" s="66" t="s">
        <v>447</v>
      </c>
      <c r="J1473" s="66" t="s">
        <v>40</v>
      </c>
      <c r="K1473" s="66" t="s">
        <v>3543</v>
      </c>
      <c r="L1473" s="66" t="s">
        <v>4549</v>
      </c>
      <c r="M1473" s="66" t="s">
        <v>3538</v>
      </c>
      <c r="N1473" s="66" t="s">
        <v>7033</v>
      </c>
      <c r="O1473" s="8" t="s">
        <v>7034</v>
      </c>
      <c r="P1473" s="8" t="s">
        <v>40</v>
      </c>
      <c r="Q1473" s="8">
        <v>-1</v>
      </c>
      <c r="R1473" s="8" t="s">
        <v>40</v>
      </c>
      <c r="S1473" s="8" t="s">
        <v>40</v>
      </c>
      <c r="T1473" s="8" t="s">
        <v>40</v>
      </c>
      <c r="U1473" s="67">
        <v>9.5000000000000001E-2</v>
      </c>
      <c r="V1473" s="4">
        <v>1</v>
      </c>
      <c r="W1473" s="4">
        <v>3430</v>
      </c>
      <c r="X1473" s="67">
        <v>0</v>
      </c>
      <c r="Y1473" s="67">
        <v>8.0000000000000002E-3</v>
      </c>
      <c r="Z1473" s="4">
        <v>0</v>
      </c>
      <c r="AA1473" s="4">
        <v>2602</v>
      </c>
      <c r="AB1473" s="67">
        <v>0</v>
      </c>
      <c r="AC1473" s="4">
        <v>2.295134</v>
      </c>
      <c r="AD1473" s="4">
        <v>18.13</v>
      </c>
    </row>
    <row r="1474" spans="1:30" x14ac:dyDescent="0.2">
      <c r="A1474" s="8" t="s">
        <v>782</v>
      </c>
      <c r="B1474" s="8">
        <v>7</v>
      </c>
      <c r="C1474" s="8">
        <v>74234095</v>
      </c>
      <c r="D1474" s="8">
        <v>74234095</v>
      </c>
      <c r="E1474" s="8" t="s">
        <v>130</v>
      </c>
      <c r="F1474" s="8" t="s">
        <v>3108</v>
      </c>
      <c r="G1474" s="8" t="s">
        <v>3109</v>
      </c>
      <c r="H1474" s="8" t="s">
        <v>96</v>
      </c>
      <c r="I1474" s="66" t="s">
        <v>447</v>
      </c>
      <c r="J1474" s="66" t="s">
        <v>40</v>
      </c>
      <c r="K1474" s="66" t="s">
        <v>3543</v>
      </c>
      <c r="L1474" s="66" t="s">
        <v>4549</v>
      </c>
      <c r="M1474" s="66" t="s">
        <v>3538</v>
      </c>
      <c r="N1474" s="66" t="s">
        <v>4069</v>
      </c>
      <c r="O1474" s="8" t="s">
        <v>4070</v>
      </c>
      <c r="P1474" s="8" t="s">
        <v>40</v>
      </c>
      <c r="Q1474" s="8">
        <v>-1</v>
      </c>
      <c r="R1474" s="8" t="s">
        <v>40</v>
      </c>
      <c r="S1474" s="8" t="s">
        <v>40</v>
      </c>
      <c r="T1474" s="8" t="s">
        <v>40</v>
      </c>
      <c r="U1474" s="67">
        <v>0.17899999999999999</v>
      </c>
      <c r="V1474" s="4">
        <v>12</v>
      </c>
      <c r="W1474" s="4">
        <v>3430</v>
      </c>
      <c r="X1474" s="67">
        <v>3.0000000000000001E-3</v>
      </c>
      <c r="Y1474" s="67">
        <v>0.188</v>
      </c>
      <c r="Z1474" s="4">
        <v>9</v>
      </c>
      <c r="AA1474" s="4">
        <v>2602</v>
      </c>
      <c r="AB1474" s="67">
        <v>3.0000000000000001E-3</v>
      </c>
      <c r="AC1474" s="4">
        <v>2.197406</v>
      </c>
      <c r="AD1474" s="4">
        <v>17.489999999999998</v>
      </c>
    </row>
    <row r="1475" spans="1:30" x14ac:dyDescent="0.2">
      <c r="A1475" s="8" t="s">
        <v>782</v>
      </c>
      <c r="B1475" s="8">
        <v>7</v>
      </c>
      <c r="C1475" s="8">
        <v>74234099</v>
      </c>
      <c r="D1475" s="8">
        <v>74234099</v>
      </c>
      <c r="E1475" s="8" t="s">
        <v>130</v>
      </c>
      <c r="F1475" s="8" t="s">
        <v>3108</v>
      </c>
      <c r="G1475" s="8" t="s">
        <v>3109</v>
      </c>
      <c r="H1475" s="8" t="s">
        <v>96</v>
      </c>
      <c r="I1475" s="66" t="s">
        <v>447</v>
      </c>
      <c r="J1475" s="66" t="s">
        <v>40</v>
      </c>
      <c r="K1475" s="66" t="s">
        <v>5793</v>
      </c>
      <c r="L1475" s="66" t="s">
        <v>3596</v>
      </c>
      <c r="M1475" s="66" t="s">
        <v>4001</v>
      </c>
      <c r="N1475" s="66" t="s">
        <v>3350</v>
      </c>
      <c r="O1475" s="8" t="s">
        <v>3351</v>
      </c>
      <c r="P1475" s="8" t="s">
        <v>40</v>
      </c>
      <c r="Q1475" s="8">
        <v>-1</v>
      </c>
      <c r="R1475" s="8" t="s">
        <v>40</v>
      </c>
      <c r="S1475" s="8" t="s">
        <v>40</v>
      </c>
      <c r="T1475" s="8" t="s">
        <v>40</v>
      </c>
      <c r="U1475" s="67">
        <v>0.17199999999999999</v>
      </c>
      <c r="V1475" s="4">
        <v>14</v>
      </c>
      <c r="W1475" s="4">
        <v>3430</v>
      </c>
      <c r="X1475" s="67">
        <v>4.0000000000000001E-3</v>
      </c>
      <c r="Y1475" s="67">
        <v>0.17599999999999999</v>
      </c>
      <c r="Z1475" s="4">
        <v>8</v>
      </c>
      <c r="AA1475" s="4">
        <v>2602</v>
      </c>
      <c r="AB1475" s="67">
        <v>3.0000000000000001E-3</v>
      </c>
      <c r="AC1475" s="4">
        <v>5.289682</v>
      </c>
      <c r="AD1475" s="4">
        <v>25.7</v>
      </c>
    </row>
    <row r="1476" spans="1:30" x14ac:dyDescent="0.2">
      <c r="A1476" s="8" t="s">
        <v>782</v>
      </c>
      <c r="B1476" s="8">
        <v>7</v>
      </c>
      <c r="C1476" s="8">
        <v>74234112</v>
      </c>
      <c r="D1476" s="8">
        <v>74234112</v>
      </c>
      <c r="E1476" s="8" t="s">
        <v>127</v>
      </c>
      <c r="F1476" s="8" t="s">
        <v>3101</v>
      </c>
      <c r="G1476" s="8" t="s">
        <v>3102</v>
      </c>
      <c r="H1476" s="8" t="s">
        <v>96</v>
      </c>
      <c r="I1476" s="66" t="s">
        <v>447</v>
      </c>
      <c r="J1476" s="66" t="s">
        <v>40</v>
      </c>
      <c r="K1476" s="66" t="s">
        <v>5790</v>
      </c>
      <c r="L1476" s="66" t="s">
        <v>4101</v>
      </c>
      <c r="M1476" s="66" t="s">
        <v>3659</v>
      </c>
      <c r="N1476" s="66" t="s">
        <v>3196</v>
      </c>
      <c r="O1476" s="8" t="s">
        <v>3197</v>
      </c>
      <c r="P1476" s="8" t="s">
        <v>40</v>
      </c>
      <c r="Q1476" s="8">
        <v>-1</v>
      </c>
      <c r="R1476" s="8" t="s">
        <v>40</v>
      </c>
      <c r="S1476" s="8" t="s">
        <v>40</v>
      </c>
      <c r="T1476" s="8" t="s">
        <v>40</v>
      </c>
      <c r="U1476" s="67">
        <v>0.16400000000000001</v>
      </c>
      <c r="V1476" s="4">
        <v>40</v>
      </c>
      <c r="W1476" s="4">
        <v>3430</v>
      </c>
      <c r="X1476" s="67">
        <v>1.2E-2</v>
      </c>
      <c r="Y1476" s="67">
        <v>0.16700000000000001</v>
      </c>
      <c r="Z1476" s="4">
        <v>21</v>
      </c>
      <c r="AA1476" s="4">
        <v>2602</v>
      </c>
      <c r="AB1476" s="67">
        <v>8.0000000000000002E-3</v>
      </c>
      <c r="AC1476" s="4">
        <v>-0.50478699999999999</v>
      </c>
      <c r="AD1476" s="4">
        <v>0.214</v>
      </c>
    </row>
    <row r="1477" spans="1:30" x14ac:dyDescent="0.2">
      <c r="A1477" s="8" t="s">
        <v>782</v>
      </c>
      <c r="B1477" s="8">
        <v>7</v>
      </c>
      <c r="C1477" s="8">
        <v>74234123</v>
      </c>
      <c r="D1477" s="8">
        <v>74234123</v>
      </c>
      <c r="E1477" s="8" t="s">
        <v>130</v>
      </c>
      <c r="F1477" s="8" t="s">
        <v>3108</v>
      </c>
      <c r="G1477" s="8" t="s">
        <v>3109</v>
      </c>
      <c r="H1477" s="8" t="s">
        <v>96</v>
      </c>
      <c r="I1477" s="66" t="s">
        <v>447</v>
      </c>
      <c r="J1477" s="66" t="s">
        <v>40</v>
      </c>
      <c r="K1477" s="66" t="s">
        <v>3800</v>
      </c>
      <c r="L1477" s="66" t="s">
        <v>3812</v>
      </c>
      <c r="M1477" s="66" t="s">
        <v>3811</v>
      </c>
      <c r="N1477" s="66" t="s">
        <v>4011</v>
      </c>
      <c r="O1477" s="8" t="s">
        <v>4480</v>
      </c>
      <c r="P1477" s="8" t="s">
        <v>40</v>
      </c>
      <c r="Q1477" s="8">
        <v>-1</v>
      </c>
      <c r="R1477" s="8" t="s">
        <v>40</v>
      </c>
      <c r="S1477" s="8" t="s">
        <v>40</v>
      </c>
      <c r="T1477" s="8" t="s">
        <v>40</v>
      </c>
      <c r="U1477" s="67">
        <v>0.2</v>
      </c>
      <c r="V1477" s="4">
        <v>71</v>
      </c>
      <c r="W1477" s="4">
        <v>3430</v>
      </c>
      <c r="X1477" s="67">
        <v>2.1000000000000001E-2</v>
      </c>
      <c r="Y1477" s="67">
        <v>0.19700000000000001</v>
      </c>
      <c r="Z1477" s="4">
        <v>65</v>
      </c>
      <c r="AA1477" s="4">
        <v>2602</v>
      </c>
      <c r="AB1477" s="67">
        <v>2.5000000000000001E-2</v>
      </c>
      <c r="AC1477" s="4">
        <v>2.0397050000000001</v>
      </c>
      <c r="AD1477" s="4">
        <v>16.46</v>
      </c>
    </row>
    <row r="1478" spans="1:30" x14ac:dyDescent="0.2">
      <c r="A1478" s="8" t="s">
        <v>782</v>
      </c>
      <c r="B1478" s="8">
        <v>7</v>
      </c>
      <c r="C1478" s="8">
        <v>74234499</v>
      </c>
      <c r="D1478" s="8">
        <v>74234499</v>
      </c>
      <c r="E1478" s="8" t="s">
        <v>127</v>
      </c>
      <c r="F1478" s="8" t="s">
        <v>3108</v>
      </c>
      <c r="G1478" s="8" t="s">
        <v>3109</v>
      </c>
      <c r="H1478" s="8" t="s">
        <v>96</v>
      </c>
      <c r="I1478" s="66" t="s">
        <v>441</v>
      </c>
      <c r="J1478" s="66" t="s">
        <v>40</v>
      </c>
      <c r="K1478" s="66" t="s">
        <v>5021</v>
      </c>
      <c r="L1478" s="66" t="s">
        <v>4984</v>
      </c>
      <c r="M1478" s="66" t="s">
        <v>3997</v>
      </c>
      <c r="N1478" s="66" t="s">
        <v>4006</v>
      </c>
      <c r="O1478" s="8" t="s">
        <v>5847</v>
      </c>
      <c r="P1478" s="8" t="s">
        <v>40</v>
      </c>
      <c r="Q1478" s="8">
        <v>-1</v>
      </c>
      <c r="R1478" s="8">
        <v>6.8245530150000002</v>
      </c>
      <c r="S1478" s="8">
        <v>1.551126811</v>
      </c>
      <c r="T1478" s="8">
        <v>8.3756798250000006</v>
      </c>
      <c r="U1478" s="67">
        <v>0.182</v>
      </c>
      <c r="V1478" s="4">
        <v>1</v>
      </c>
      <c r="W1478" s="4">
        <v>3435</v>
      </c>
      <c r="X1478" s="67">
        <v>0</v>
      </c>
      <c r="Y1478" s="67">
        <v>0</v>
      </c>
      <c r="Z1478" s="4">
        <v>0</v>
      </c>
      <c r="AA1478" s="4">
        <v>2610</v>
      </c>
      <c r="AB1478" s="67">
        <v>0</v>
      </c>
      <c r="AC1478" s="4">
        <v>4.3000720000000001</v>
      </c>
      <c r="AD1478" s="4">
        <v>24</v>
      </c>
    </row>
    <row r="1479" spans="1:30" x14ac:dyDescent="0.2">
      <c r="A1479" s="8" t="s">
        <v>782</v>
      </c>
      <c r="B1479" s="8">
        <v>7</v>
      </c>
      <c r="C1479" s="8">
        <v>74234505</v>
      </c>
      <c r="D1479" s="8">
        <v>74234505</v>
      </c>
      <c r="E1479" s="8" t="s">
        <v>130</v>
      </c>
      <c r="F1479" s="8" t="s">
        <v>3108</v>
      </c>
      <c r="G1479" s="8" t="s">
        <v>3109</v>
      </c>
      <c r="H1479" s="8" t="s">
        <v>96</v>
      </c>
      <c r="I1479" s="66" t="s">
        <v>441</v>
      </c>
      <c r="J1479" s="66" t="s">
        <v>40</v>
      </c>
      <c r="K1479" s="66" t="s">
        <v>3555</v>
      </c>
      <c r="L1479" s="66" t="s">
        <v>4982</v>
      </c>
      <c r="M1479" s="66" t="s">
        <v>4107</v>
      </c>
      <c r="N1479" s="66" t="s">
        <v>4004</v>
      </c>
      <c r="O1479" s="8" t="s">
        <v>4005</v>
      </c>
      <c r="P1479" s="8" t="s">
        <v>40</v>
      </c>
      <c r="Q1479" s="8">
        <v>-1</v>
      </c>
      <c r="R1479" s="8" t="s">
        <v>40</v>
      </c>
      <c r="S1479" s="8" t="s">
        <v>40</v>
      </c>
      <c r="T1479" s="8" t="s">
        <v>40</v>
      </c>
      <c r="U1479" s="67">
        <v>0.16200000000000001</v>
      </c>
      <c r="V1479" s="4">
        <v>1</v>
      </c>
      <c r="W1479" s="4">
        <v>3435</v>
      </c>
      <c r="X1479" s="67">
        <v>0</v>
      </c>
      <c r="Y1479" s="67">
        <v>0.14399999999999999</v>
      </c>
      <c r="Z1479" s="4">
        <v>1</v>
      </c>
      <c r="AA1479" s="4">
        <v>2610</v>
      </c>
      <c r="AB1479" s="67">
        <v>0</v>
      </c>
      <c r="AC1479" s="4">
        <v>0.15187600000000001</v>
      </c>
      <c r="AD1479" s="4">
        <v>4.1660000000000004</v>
      </c>
    </row>
    <row r="1480" spans="1:30" x14ac:dyDescent="0.2">
      <c r="A1480" s="8" t="s">
        <v>782</v>
      </c>
      <c r="B1480" s="8">
        <v>7</v>
      </c>
      <c r="C1480" s="8">
        <v>74234529</v>
      </c>
      <c r="D1480" s="8">
        <v>74234529</v>
      </c>
      <c r="E1480" s="8" t="s">
        <v>123</v>
      </c>
      <c r="F1480" s="8" t="s">
        <v>3108</v>
      </c>
      <c r="G1480" s="8" t="s">
        <v>3109</v>
      </c>
      <c r="H1480" s="8" t="s">
        <v>96</v>
      </c>
      <c r="I1480" s="66" t="s">
        <v>441</v>
      </c>
      <c r="J1480" s="66" t="s">
        <v>40</v>
      </c>
      <c r="K1480" s="66" t="s">
        <v>5013</v>
      </c>
      <c r="L1480" s="66" t="s">
        <v>5183</v>
      </c>
      <c r="M1480" s="66" t="s">
        <v>3979</v>
      </c>
      <c r="N1480" s="66" t="s">
        <v>4666</v>
      </c>
      <c r="O1480" s="8" t="s">
        <v>9497</v>
      </c>
      <c r="P1480" s="8" t="s">
        <v>40</v>
      </c>
      <c r="Q1480" s="8">
        <v>-1</v>
      </c>
      <c r="R1480" s="8" t="s">
        <v>40</v>
      </c>
      <c r="S1480" s="8" t="s">
        <v>40</v>
      </c>
      <c r="T1480" s="8" t="s">
        <v>40</v>
      </c>
      <c r="U1480" s="67">
        <v>0.159</v>
      </c>
      <c r="V1480" s="4">
        <v>1</v>
      </c>
      <c r="W1480" s="4">
        <v>3435</v>
      </c>
      <c r="X1480" s="67">
        <v>0</v>
      </c>
      <c r="Y1480" s="67">
        <v>0</v>
      </c>
      <c r="Z1480" s="4">
        <v>0</v>
      </c>
      <c r="AA1480" s="4">
        <v>2610</v>
      </c>
      <c r="AB1480" s="67">
        <v>0</v>
      </c>
      <c r="AC1480" s="4">
        <v>0.61344100000000001</v>
      </c>
      <c r="AD1480" s="4">
        <v>8.2490000000000006</v>
      </c>
    </row>
    <row r="1481" spans="1:30" x14ac:dyDescent="0.2">
      <c r="A1481" s="8" t="s">
        <v>782</v>
      </c>
      <c r="B1481" s="8">
        <v>7</v>
      </c>
      <c r="C1481" s="8">
        <v>74234553</v>
      </c>
      <c r="D1481" s="8">
        <v>74234553</v>
      </c>
      <c r="E1481" s="8" t="s">
        <v>130</v>
      </c>
      <c r="F1481" s="8" t="s">
        <v>3108</v>
      </c>
      <c r="G1481" s="8" t="s">
        <v>3109</v>
      </c>
      <c r="H1481" s="8" t="s">
        <v>96</v>
      </c>
      <c r="I1481" s="66" t="s">
        <v>441</v>
      </c>
      <c r="J1481" s="66" t="s">
        <v>40</v>
      </c>
      <c r="K1481" s="66" t="s">
        <v>4815</v>
      </c>
      <c r="L1481" s="66" t="s">
        <v>3828</v>
      </c>
      <c r="M1481" s="66" t="s">
        <v>3829</v>
      </c>
      <c r="N1481" s="66" t="s">
        <v>3423</v>
      </c>
      <c r="O1481" s="8" t="s">
        <v>3803</v>
      </c>
      <c r="P1481" s="8" t="s">
        <v>40</v>
      </c>
      <c r="Q1481" s="8">
        <v>-1</v>
      </c>
      <c r="R1481" s="8">
        <v>11.29523077</v>
      </c>
      <c r="S1481" s="8">
        <v>0.51237842499999997</v>
      </c>
      <c r="T1481" s="8">
        <v>11.8076092</v>
      </c>
      <c r="U1481" s="67">
        <v>0.151</v>
      </c>
      <c r="V1481" s="4">
        <v>1</v>
      </c>
      <c r="W1481" s="4">
        <v>3435</v>
      </c>
      <c r="X1481" s="67">
        <v>0</v>
      </c>
      <c r="Y1481" s="67">
        <v>0.15</v>
      </c>
      <c r="Z1481" s="4">
        <v>1</v>
      </c>
      <c r="AA1481" s="4">
        <v>2610</v>
      </c>
      <c r="AB1481" s="67">
        <v>0</v>
      </c>
      <c r="AC1481" s="4">
        <v>4.4658959999999999</v>
      </c>
      <c r="AD1481" s="4">
        <v>24.2</v>
      </c>
    </row>
    <row r="1482" spans="1:30" x14ac:dyDescent="0.2">
      <c r="A1482" s="8" t="s">
        <v>782</v>
      </c>
      <c r="B1482" s="8">
        <v>7</v>
      </c>
      <c r="C1482" s="8">
        <v>74236956</v>
      </c>
      <c r="D1482" s="8">
        <v>74236956</v>
      </c>
      <c r="E1482" s="8" t="s">
        <v>130</v>
      </c>
      <c r="F1482" s="8" t="s">
        <v>3101</v>
      </c>
      <c r="G1482" s="8" t="s">
        <v>3102</v>
      </c>
      <c r="H1482" s="8" t="s">
        <v>96</v>
      </c>
      <c r="I1482" s="66" t="s">
        <v>9430</v>
      </c>
      <c r="J1482" s="66" t="s">
        <v>40</v>
      </c>
      <c r="K1482" s="66" t="s">
        <v>5005</v>
      </c>
      <c r="L1482" s="66" t="s">
        <v>4471</v>
      </c>
      <c r="M1482" s="66" t="s">
        <v>5191</v>
      </c>
      <c r="N1482" s="66" t="s">
        <v>3126</v>
      </c>
      <c r="O1482" s="8" t="s">
        <v>3419</v>
      </c>
      <c r="P1482" s="8" t="s">
        <v>10224</v>
      </c>
      <c r="Q1482" s="8">
        <v>-1</v>
      </c>
      <c r="R1482" s="8">
        <v>4.686971292</v>
      </c>
      <c r="S1482" s="8">
        <v>5.5515394069999999</v>
      </c>
      <c r="T1482" s="8">
        <v>10.238510700000001</v>
      </c>
      <c r="U1482" s="67">
        <v>0</v>
      </c>
      <c r="V1482" s="4">
        <v>0</v>
      </c>
      <c r="W1482" s="4">
        <v>3434</v>
      </c>
      <c r="X1482" s="67">
        <v>0</v>
      </c>
      <c r="Y1482" s="67">
        <v>0.156</v>
      </c>
      <c r="Z1482" s="4">
        <v>1</v>
      </c>
      <c r="AA1482" s="4">
        <v>2606</v>
      </c>
      <c r="AB1482" s="67">
        <v>0</v>
      </c>
      <c r="AC1482" s="4">
        <v>1.507768</v>
      </c>
      <c r="AD1482" s="4">
        <v>13.35</v>
      </c>
    </row>
    <row r="1483" spans="1:30" x14ac:dyDescent="0.2">
      <c r="A1483" s="8" t="s">
        <v>782</v>
      </c>
      <c r="B1483" s="8">
        <v>7</v>
      </c>
      <c r="C1483" s="8">
        <v>74236969</v>
      </c>
      <c r="D1483" s="8">
        <v>74236969</v>
      </c>
      <c r="E1483" s="8" t="s">
        <v>121</v>
      </c>
      <c r="F1483" s="8" t="s">
        <v>3108</v>
      </c>
      <c r="G1483" s="8" t="s">
        <v>3109</v>
      </c>
      <c r="H1483" s="8" t="s">
        <v>96</v>
      </c>
      <c r="I1483" s="66" t="s">
        <v>9430</v>
      </c>
      <c r="J1483" s="66" t="s">
        <v>40</v>
      </c>
      <c r="K1483" s="66" t="s">
        <v>3574</v>
      </c>
      <c r="L1483" s="66" t="s">
        <v>526</v>
      </c>
      <c r="M1483" s="66" t="s">
        <v>3909</v>
      </c>
      <c r="N1483" s="66" t="s">
        <v>3309</v>
      </c>
      <c r="O1483" s="8" t="s">
        <v>3676</v>
      </c>
      <c r="P1483" s="8" t="s">
        <v>40</v>
      </c>
      <c r="Q1483" s="8">
        <v>-1</v>
      </c>
      <c r="R1483" s="8" t="s">
        <v>40</v>
      </c>
      <c r="S1483" s="8" t="s">
        <v>40</v>
      </c>
      <c r="T1483" s="8" t="s">
        <v>40</v>
      </c>
      <c r="U1483" s="67">
        <v>0.158</v>
      </c>
      <c r="V1483" s="4">
        <v>1</v>
      </c>
      <c r="W1483" s="4">
        <v>3434</v>
      </c>
      <c r="X1483" s="67">
        <v>0</v>
      </c>
      <c r="Y1483" s="67">
        <v>0.16900000000000001</v>
      </c>
      <c r="Z1483" s="4">
        <v>1</v>
      </c>
      <c r="AA1483" s="4">
        <v>2606</v>
      </c>
      <c r="AB1483" s="67">
        <v>0</v>
      </c>
      <c r="AC1483" s="4">
        <v>0.85158699999999998</v>
      </c>
      <c r="AD1483" s="4">
        <v>9.7780000000000005</v>
      </c>
    </row>
    <row r="1484" spans="1:30" x14ac:dyDescent="0.2">
      <c r="A1484" s="8" t="s">
        <v>782</v>
      </c>
      <c r="B1484" s="8">
        <v>7</v>
      </c>
      <c r="C1484" s="8">
        <v>74236970</v>
      </c>
      <c r="D1484" s="8">
        <v>74236970</v>
      </c>
      <c r="E1484" s="8" t="s">
        <v>123</v>
      </c>
      <c r="F1484" s="8" t="s">
        <v>3108</v>
      </c>
      <c r="G1484" s="8" t="s">
        <v>3109</v>
      </c>
      <c r="H1484" s="8" t="s">
        <v>96</v>
      </c>
      <c r="I1484" s="66" t="s">
        <v>9430</v>
      </c>
      <c r="J1484" s="66" t="s">
        <v>40</v>
      </c>
      <c r="K1484" s="66" t="s">
        <v>9513</v>
      </c>
      <c r="L1484" s="66" t="s">
        <v>5771</v>
      </c>
      <c r="M1484" s="66" t="s">
        <v>3909</v>
      </c>
      <c r="N1484" s="66" t="s">
        <v>3124</v>
      </c>
      <c r="O1484" s="8" t="s">
        <v>4165</v>
      </c>
      <c r="P1484" s="8" t="s">
        <v>10225</v>
      </c>
      <c r="Q1484" s="8">
        <v>-1</v>
      </c>
      <c r="R1484" s="8" t="s">
        <v>40</v>
      </c>
      <c r="S1484" s="8" t="s">
        <v>40</v>
      </c>
      <c r="T1484" s="8" t="s">
        <v>40</v>
      </c>
      <c r="U1484" s="67">
        <v>0.17399999999999999</v>
      </c>
      <c r="V1484" s="4">
        <v>2</v>
      </c>
      <c r="W1484" s="4">
        <v>3434</v>
      </c>
      <c r="X1484" s="67">
        <v>1E-3</v>
      </c>
      <c r="Y1484" s="67">
        <v>0.189</v>
      </c>
      <c r="Z1484" s="4">
        <v>2</v>
      </c>
      <c r="AA1484" s="4">
        <v>2606</v>
      </c>
      <c r="AB1484" s="67">
        <v>1E-3</v>
      </c>
      <c r="AC1484" s="4">
        <v>-0.74188299999999996</v>
      </c>
      <c r="AD1484" s="4">
        <v>5.8000000000000003E-2</v>
      </c>
    </row>
    <row r="1485" spans="1:30" x14ac:dyDescent="0.2">
      <c r="A1485" s="8" t="s">
        <v>782</v>
      </c>
      <c r="B1485" s="8">
        <v>7</v>
      </c>
      <c r="C1485" s="8">
        <v>74236973</v>
      </c>
      <c r="D1485" s="8">
        <v>74236973</v>
      </c>
      <c r="E1485" s="8" t="s">
        <v>130</v>
      </c>
      <c r="F1485" s="8" t="s">
        <v>3108</v>
      </c>
      <c r="G1485" s="8" t="s">
        <v>3109</v>
      </c>
      <c r="H1485" s="8" t="s">
        <v>96</v>
      </c>
      <c r="I1485" s="66" t="s">
        <v>9430</v>
      </c>
      <c r="J1485" s="66" t="s">
        <v>40</v>
      </c>
      <c r="K1485" s="66" t="s">
        <v>4633</v>
      </c>
      <c r="L1485" s="66" t="s">
        <v>4085</v>
      </c>
      <c r="M1485" s="66" t="s">
        <v>3885</v>
      </c>
      <c r="N1485" s="66" t="s">
        <v>3302</v>
      </c>
      <c r="O1485" s="8" t="s">
        <v>3390</v>
      </c>
      <c r="P1485" s="8" t="s">
        <v>40</v>
      </c>
      <c r="Q1485" s="8">
        <v>-1</v>
      </c>
      <c r="R1485" s="8" t="s">
        <v>40</v>
      </c>
      <c r="S1485" s="8" t="s">
        <v>40</v>
      </c>
      <c r="T1485" s="8" t="s">
        <v>40</v>
      </c>
      <c r="U1485" s="67">
        <v>0.20599999999999999</v>
      </c>
      <c r="V1485" s="4">
        <v>1</v>
      </c>
      <c r="W1485" s="4">
        <v>3434</v>
      </c>
      <c r="X1485" s="67">
        <v>0</v>
      </c>
      <c r="Y1485" s="67">
        <v>0</v>
      </c>
      <c r="Z1485" s="4">
        <v>0</v>
      </c>
      <c r="AA1485" s="4">
        <v>2606</v>
      </c>
      <c r="AB1485" s="67">
        <v>0</v>
      </c>
      <c r="AC1485" s="4">
        <v>1.422285</v>
      </c>
      <c r="AD1485" s="4">
        <v>12.9</v>
      </c>
    </row>
    <row r="1486" spans="1:30" x14ac:dyDescent="0.2">
      <c r="A1486" s="8" t="s">
        <v>782</v>
      </c>
      <c r="B1486" s="8">
        <v>7</v>
      </c>
      <c r="C1486" s="8">
        <v>74236979</v>
      </c>
      <c r="D1486" s="8">
        <v>74236979</v>
      </c>
      <c r="E1486" s="8" t="s">
        <v>127</v>
      </c>
      <c r="F1486" s="8" t="s">
        <v>3108</v>
      </c>
      <c r="G1486" s="8" t="s">
        <v>3109</v>
      </c>
      <c r="H1486" s="8" t="s">
        <v>96</v>
      </c>
      <c r="I1486" s="66" t="s">
        <v>9430</v>
      </c>
      <c r="J1486" s="66" t="s">
        <v>40</v>
      </c>
      <c r="K1486" s="66" t="s">
        <v>5003</v>
      </c>
      <c r="L1486" s="66" t="s">
        <v>4083</v>
      </c>
      <c r="M1486" s="66" t="s">
        <v>4084</v>
      </c>
      <c r="N1486" s="66" t="s">
        <v>3508</v>
      </c>
      <c r="O1486" s="8" t="s">
        <v>3509</v>
      </c>
      <c r="P1486" s="8" t="s">
        <v>40</v>
      </c>
      <c r="Q1486" s="8">
        <v>-1</v>
      </c>
      <c r="R1486" s="8" t="s">
        <v>40</v>
      </c>
      <c r="S1486" s="8" t="s">
        <v>40</v>
      </c>
      <c r="T1486" s="8" t="s">
        <v>40</v>
      </c>
      <c r="U1486" s="67">
        <v>0</v>
      </c>
      <c r="V1486" s="4">
        <v>0</v>
      </c>
      <c r="W1486" s="4">
        <v>3434</v>
      </c>
      <c r="X1486" s="67">
        <v>0</v>
      </c>
      <c r="Y1486" s="67">
        <v>0.151</v>
      </c>
      <c r="Z1486" s="4">
        <v>1</v>
      </c>
      <c r="AA1486" s="4">
        <v>2606</v>
      </c>
      <c r="AB1486" s="67">
        <v>0</v>
      </c>
      <c r="AC1486" s="4">
        <v>2.7869999999999999</v>
      </c>
      <c r="AD1486" s="4">
        <v>21.3</v>
      </c>
    </row>
    <row r="1487" spans="1:30" x14ac:dyDescent="0.2">
      <c r="A1487" s="8" t="s">
        <v>782</v>
      </c>
      <c r="B1487" s="8">
        <v>7</v>
      </c>
      <c r="C1487" s="8">
        <v>74237202</v>
      </c>
      <c r="D1487" s="8">
        <v>74237202</v>
      </c>
      <c r="E1487" s="8" t="s">
        <v>121</v>
      </c>
      <c r="F1487" s="8" t="s">
        <v>3101</v>
      </c>
      <c r="G1487" s="8" t="s">
        <v>3102</v>
      </c>
      <c r="H1487" s="8" t="s">
        <v>96</v>
      </c>
      <c r="I1487" s="66" t="s">
        <v>9429</v>
      </c>
      <c r="J1487" s="66" t="s">
        <v>40</v>
      </c>
      <c r="K1487" s="66" t="s">
        <v>4612</v>
      </c>
      <c r="L1487" s="66" t="s">
        <v>3637</v>
      </c>
      <c r="M1487" s="66" t="s">
        <v>3918</v>
      </c>
      <c r="N1487" s="66" t="s">
        <v>130</v>
      </c>
      <c r="O1487" s="8" t="s">
        <v>3506</v>
      </c>
      <c r="P1487" s="8" t="s">
        <v>40</v>
      </c>
      <c r="Q1487" s="8">
        <v>-1</v>
      </c>
      <c r="R1487" s="8" t="s">
        <v>40</v>
      </c>
      <c r="S1487" s="8" t="s">
        <v>40</v>
      </c>
      <c r="T1487" s="8" t="s">
        <v>40</v>
      </c>
      <c r="U1487" s="67">
        <v>0.19600000000000001</v>
      </c>
      <c r="V1487" s="4">
        <v>3</v>
      </c>
      <c r="W1487" s="4">
        <v>3420</v>
      </c>
      <c r="X1487" s="67">
        <v>1E-3</v>
      </c>
      <c r="Y1487" s="67">
        <v>0</v>
      </c>
      <c r="Z1487" s="4">
        <v>0</v>
      </c>
      <c r="AA1487" s="4">
        <v>2595</v>
      </c>
      <c r="AB1487" s="67">
        <v>0</v>
      </c>
      <c r="AC1487" s="4">
        <v>0.90333399999999997</v>
      </c>
      <c r="AD1487" s="4">
        <v>10.1</v>
      </c>
    </row>
    <row r="1488" spans="1:30" x14ac:dyDescent="0.2">
      <c r="A1488" s="8" t="s">
        <v>782</v>
      </c>
      <c r="B1488" s="8">
        <v>7</v>
      </c>
      <c r="C1488" s="8">
        <v>74237233</v>
      </c>
      <c r="D1488" s="8">
        <v>74237233</v>
      </c>
      <c r="E1488" s="8" t="s">
        <v>123</v>
      </c>
      <c r="F1488" s="8" t="s">
        <v>3108</v>
      </c>
      <c r="G1488" s="8" t="s">
        <v>3109</v>
      </c>
      <c r="H1488" s="8" t="s">
        <v>96</v>
      </c>
      <c r="I1488" s="66" t="s">
        <v>9429</v>
      </c>
      <c r="J1488" s="66" t="s">
        <v>40</v>
      </c>
      <c r="K1488" s="66" t="s">
        <v>3541</v>
      </c>
      <c r="L1488" s="66" t="s">
        <v>983</v>
      </c>
      <c r="M1488" s="66" t="s">
        <v>984</v>
      </c>
      <c r="N1488" s="66" t="s">
        <v>10226</v>
      </c>
      <c r="O1488" s="8" t="s">
        <v>10227</v>
      </c>
      <c r="P1488" s="8" t="s">
        <v>40</v>
      </c>
      <c r="Q1488" s="8">
        <v>-1</v>
      </c>
      <c r="R1488" s="8" t="s">
        <v>40</v>
      </c>
      <c r="S1488" s="8" t="s">
        <v>40</v>
      </c>
      <c r="T1488" s="8" t="s">
        <v>40</v>
      </c>
      <c r="U1488" s="67">
        <v>0</v>
      </c>
      <c r="V1488" s="4">
        <v>0</v>
      </c>
      <c r="W1488" s="4">
        <v>3428</v>
      </c>
      <c r="X1488" s="67">
        <v>0</v>
      </c>
      <c r="Y1488" s="67">
        <v>0.123</v>
      </c>
      <c r="Z1488" s="4">
        <v>1</v>
      </c>
      <c r="AA1488" s="4">
        <v>2602</v>
      </c>
      <c r="AB1488" s="67">
        <v>0</v>
      </c>
      <c r="AC1488" s="4">
        <v>4.0841799999999999</v>
      </c>
      <c r="AD1488" s="4">
        <v>23.7</v>
      </c>
    </row>
    <row r="1489" spans="1:30" x14ac:dyDescent="0.2">
      <c r="A1489" s="8" t="s">
        <v>782</v>
      </c>
      <c r="B1489" s="8">
        <v>7</v>
      </c>
      <c r="C1489" s="8">
        <v>74237237</v>
      </c>
      <c r="D1489" s="8">
        <v>74237237</v>
      </c>
      <c r="E1489" s="8" t="s">
        <v>130</v>
      </c>
      <c r="F1489" s="8" t="s">
        <v>3108</v>
      </c>
      <c r="G1489" s="8" t="s">
        <v>3109</v>
      </c>
      <c r="H1489" s="8" t="s">
        <v>96</v>
      </c>
      <c r="I1489" s="66" t="s">
        <v>9429</v>
      </c>
      <c r="J1489" s="66" t="s">
        <v>40</v>
      </c>
      <c r="K1489" s="66" t="s">
        <v>5056</v>
      </c>
      <c r="L1489" s="66" t="s">
        <v>3651</v>
      </c>
      <c r="M1489" s="66" t="s">
        <v>3967</v>
      </c>
      <c r="N1489" s="66" t="s">
        <v>3147</v>
      </c>
      <c r="O1489" s="8" t="s">
        <v>3148</v>
      </c>
      <c r="P1489" s="8" t="s">
        <v>40</v>
      </c>
      <c r="Q1489" s="8">
        <v>-1</v>
      </c>
      <c r="R1489" s="8" t="s">
        <v>40</v>
      </c>
      <c r="S1489" s="8" t="s">
        <v>40</v>
      </c>
      <c r="T1489" s="8" t="s">
        <v>40</v>
      </c>
      <c r="U1489" s="67">
        <v>0</v>
      </c>
      <c r="V1489" s="4">
        <v>0</v>
      </c>
      <c r="W1489" s="4">
        <v>3428</v>
      </c>
      <c r="X1489" s="67">
        <v>0</v>
      </c>
      <c r="Y1489" s="67">
        <v>0.16200000000000001</v>
      </c>
      <c r="Z1489" s="4">
        <v>1</v>
      </c>
      <c r="AA1489" s="4">
        <v>2602</v>
      </c>
      <c r="AB1489" s="67">
        <v>0</v>
      </c>
      <c r="AC1489" s="4">
        <v>-5.3901999999999999E-2</v>
      </c>
      <c r="AD1489" s="4">
        <v>2.0979999999999999</v>
      </c>
    </row>
    <row r="1490" spans="1:30" x14ac:dyDescent="0.2">
      <c r="A1490" s="8" t="s">
        <v>782</v>
      </c>
      <c r="B1490" s="8">
        <v>7</v>
      </c>
      <c r="C1490" s="8">
        <v>74237248</v>
      </c>
      <c r="D1490" s="8">
        <v>74237248</v>
      </c>
      <c r="E1490" s="8" t="s">
        <v>121</v>
      </c>
      <c r="F1490" s="8" t="s">
        <v>3108</v>
      </c>
      <c r="G1490" s="8" t="s">
        <v>3109</v>
      </c>
      <c r="H1490" s="8" t="s">
        <v>96</v>
      </c>
      <c r="I1490" s="66" t="s">
        <v>9429</v>
      </c>
      <c r="J1490" s="66" t="s">
        <v>40</v>
      </c>
      <c r="K1490" s="66" t="s">
        <v>4097</v>
      </c>
      <c r="L1490" s="66" t="s">
        <v>3845</v>
      </c>
      <c r="M1490" s="66" t="s">
        <v>3846</v>
      </c>
      <c r="N1490" s="66" t="s">
        <v>3309</v>
      </c>
      <c r="O1490" s="8" t="s">
        <v>3310</v>
      </c>
      <c r="P1490" s="8" t="s">
        <v>10228</v>
      </c>
      <c r="Q1490" s="8">
        <v>-1</v>
      </c>
      <c r="R1490" s="8" t="s">
        <v>40</v>
      </c>
      <c r="S1490" s="8" t="s">
        <v>40</v>
      </c>
      <c r="T1490" s="8" t="s">
        <v>40</v>
      </c>
      <c r="U1490" s="67">
        <v>0.17599999999999999</v>
      </c>
      <c r="V1490" s="4">
        <v>1</v>
      </c>
      <c r="W1490" s="4">
        <v>3428</v>
      </c>
      <c r="X1490" s="67">
        <v>0</v>
      </c>
      <c r="Y1490" s="67">
        <v>0</v>
      </c>
      <c r="Z1490" s="4">
        <v>0</v>
      </c>
      <c r="AA1490" s="4">
        <v>2602</v>
      </c>
      <c r="AB1490" s="67">
        <v>0</v>
      </c>
      <c r="AC1490" s="4">
        <v>5.4179599999999999</v>
      </c>
      <c r="AD1490" s="4">
        <v>26</v>
      </c>
    </row>
    <row r="1491" spans="1:30" x14ac:dyDescent="0.2">
      <c r="A1491" s="8" t="s">
        <v>782</v>
      </c>
      <c r="B1491" s="8">
        <v>7</v>
      </c>
      <c r="C1491" s="8">
        <v>74237250</v>
      </c>
      <c r="D1491" s="8">
        <v>74237250</v>
      </c>
      <c r="E1491" s="8" t="s">
        <v>123</v>
      </c>
      <c r="F1491" s="8" t="s">
        <v>3101</v>
      </c>
      <c r="G1491" s="8" t="s">
        <v>3102</v>
      </c>
      <c r="H1491" s="8" t="s">
        <v>96</v>
      </c>
      <c r="I1491" s="66" t="s">
        <v>9429</v>
      </c>
      <c r="J1491" s="66" t="s">
        <v>40</v>
      </c>
      <c r="K1491" s="66" t="s">
        <v>9041</v>
      </c>
      <c r="L1491" s="66" t="s">
        <v>4053</v>
      </c>
      <c r="M1491" s="66" t="s">
        <v>4054</v>
      </c>
      <c r="N1491" s="66" t="s">
        <v>3126</v>
      </c>
      <c r="O1491" s="8" t="s">
        <v>10229</v>
      </c>
      <c r="P1491" s="8" t="s">
        <v>10230</v>
      </c>
      <c r="Q1491" s="8">
        <v>-1</v>
      </c>
      <c r="R1491" s="8" t="s">
        <v>40</v>
      </c>
      <c r="S1491" s="8" t="s">
        <v>40</v>
      </c>
      <c r="T1491" s="8" t="s">
        <v>40</v>
      </c>
      <c r="U1491" s="67">
        <v>0.17</v>
      </c>
      <c r="V1491" s="4">
        <v>143</v>
      </c>
      <c r="W1491" s="4">
        <v>3428</v>
      </c>
      <c r="X1491" s="67">
        <v>4.2000000000000003E-2</v>
      </c>
      <c r="Y1491" s="67">
        <v>0.16400000000000001</v>
      </c>
      <c r="Z1491" s="4">
        <v>85</v>
      </c>
      <c r="AA1491" s="4">
        <v>2602</v>
      </c>
      <c r="AB1491" s="67">
        <v>3.3000000000000002E-2</v>
      </c>
      <c r="AC1491" s="4">
        <v>-0.77115500000000003</v>
      </c>
      <c r="AD1491" s="4">
        <v>0.05</v>
      </c>
    </row>
    <row r="1492" spans="1:30" x14ac:dyDescent="0.2">
      <c r="A1492" s="8" t="s">
        <v>782</v>
      </c>
      <c r="B1492" s="8">
        <v>7</v>
      </c>
      <c r="C1492" s="8">
        <v>74237253</v>
      </c>
      <c r="D1492" s="8">
        <v>74237253</v>
      </c>
      <c r="E1492" s="8" t="s">
        <v>130</v>
      </c>
      <c r="F1492" s="8" t="s">
        <v>3101</v>
      </c>
      <c r="G1492" s="8" t="s">
        <v>3102</v>
      </c>
      <c r="H1492" s="8" t="s">
        <v>96</v>
      </c>
      <c r="I1492" s="66" t="s">
        <v>9429</v>
      </c>
      <c r="J1492" s="66" t="s">
        <v>40</v>
      </c>
      <c r="K1492" s="66" t="s">
        <v>3812</v>
      </c>
      <c r="L1492" s="66" t="s">
        <v>3715</v>
      </c>
      <c r="M1492" s="66" t="s">
        <v>4545</v>
      </c>
      <c r="N1492" s="66" t="s">
        <v>127</v>
      </c>
      <c r="O1492" s="8" t="s">
        <v>3632</v>
      </c>
      <c r="P1492" s="8" t="s">
        <v>10231</v>
      </c>
      <c r="Q1492" s="8">
        <v>-1</v>
      </c>
      <c r="R1492" s="8" t="s">
        <v>40</v>
      </c>
      <c r="S1492" s="8" t="s">
        <v>40</v>
      </c>
      <c r="T1492" s="8" t="s">
        <v>40</v>
      </c>
      <c r="U1492" s="67">
        <v>0</v>
      </c>
      <c r="V1492" s="4">
        <v>0</v>
      </c>
      <c r="W1492" s="4">
        <v>3428</v>
      </c>
      <c r="X1492" s="67">
        <v>0</v>
      </c>
      <c r="Y1492" s="67">
        <v>0.21099999999999999</v>
      </c>
      <c r="Z1492" s="4">
        <v>1</v>
      </c>
      <c r="AA1492" s="4">
        <v>2602</v>
      </c>
      <c r="AB1492" s="67">
        <v>0</v>
      </c>
      <c r="AC1492" s="4">
        <v>1.0310269999999999</v>
      </c>
      <c r="AD1492" s="4">
        <v>10.84</v>
      </c>
    </row>
    <row r="1493" spans="1:30" x14ac:dyDescent="0.2">
      <c r="A1493" s="8" t="s">
        <v>782</v>
      </c>
      <c r="B1493" s="8">
        <v>7</v>
      </c>
      <c r="C1493" s="8">
        <v>74237256</v>
      </c>
      <c r="D1493" s="8">
        <v>74237256</v>
      </c>
      <c r="E1493" s="8" t="s">
        <v>130</v>
      </c>
      <c r="F1493" s="8" t="s">
        <v>3101</v>
      </c>
      <c r="G1493" s="8" t="s">
        <v>3102</v>
      </c>
      <c r="H1493" s="8" t="s">
        <v>96</v>
      </c>
      <c r="I1493" s="66" t="s">
        <v>9429</v>
      </c>
      <c r="J1493" s="66" t="s">
        <v>40</v>
      </c>
      <c r="K1493" s="66" t="s">
        <v>4512</v>
      </c>
      <c r="L1493" s="66" t="s">
        <v>6283</v>
      </c>
      <c r="M1493" s="66" t="s">
        <v>6204</v>
      </c>
      <c r="N1493" s="66" t="s">
        <v>3210</v>
      </c>
      <c r="O1493" s="8" t="s">
        <v>3211</v>
      </c>
      <c r="P1493" s="8" t="s">
        <v>40</v>
      </c>
      <c r="Q1493" s="8">
        <v>-1</v>
      </c>
      <c r="R1493" s="8" t="s">
        <v>40</v>
      </c>
      <c r="S1493" s="8" t="s">
        <v>40</v>
      </c>
      <c r="T1493" s="8" t="s">
        <v>40</v>
      </c>
      <c r="U1493" s="67">
        <v>0.126</v>
      </c>
      <c r="V1493" s="4">
        <v>3</v>
      </c>
      <c r="W1493" s="4">
        <v>3428</v>
      </c>
      <c r="X1493" s="67">
        <v>1E-3</v>
      </c>
      <c r="Y1493" s="67">
        <v>0.12</v>
      </c>
      <c r="Z1493" s="4">
        <v>2</v>
      </c>
      <c r="AA1493" s="4">
        <v>2602</v>
      </c>
      <c r="AB1493" s="67">
        <v>1E-3</v>
      </c>
      <c r="AC1493" s="4">
        <v>0.72886700000000004</v>
      </c>
      <c r="AD1493" s="4">
        <v>9.0150000000000006</v>
      </c>
    </row>
    <row r="1494" spans="1:30" x14ac:dyDescent="0.2">
      <c r="A1494" s="8" t="s">
        <v>782</v>
      </c>
      <c r="B1494" s="8">
        <v>7</v>
      </c>
      <c r="C1494" s="8">
        <v>74237281</v>
      </c>
      <c r="D1494" s="8">
        <v>74237281</v>
      </c>
      <c r="E1494" s="8" t="s">
        <v>127</v>
      </c>
      <c r="F1494" s="8" t="s">
        <v>3108</v>
      </c>
      <c r="G1494" s="8" t="s">
        <v>3109</v>
      </c>
      <c r="H1494" s="8" t="s">
        <v>96</v>
      </c>
      <c r="I1494" s="66" t="s">
        <v>9429</v>
      </c>
      <c r="J1494" s="66" t="s">
        <v>40</v>
      </c>
      <c r="K1494" s="66" t="s">
        <v>5952</v>
      </c>
      <c r="L1494" s="66" t="s">
        <v>6213</v>
      </c>
      <c r="M1494" s="66" t="s">
        <v>446</v>
      </c>
      <c r="N1494" s="66" t="s">
        <v>4436</v>
      </c>
      <c r="O1494" s="8" t="s">
        <v>9104</v>
      </c>
      <c r="P1494" s="8" t="s">
        <v>10232</v>
      </c>
      <c r="Q1494" s="8">
        <v>-1</v>
      </c>
      <c r="R1494" s="8" t="s">
        <v>40</v>
      </c>
      <c r="S1494" s="8" t="s">
        <v>40</v>
      </c>
      <c r="T1494" s="8" t="s">
        <v>40</v>
      </c>
      <c r="U1494" s="67">
        <v>0.21299999999999999</v>
      </c>
      <c r="V1494" s="4">
        <v>1</v>
      </c>
      <c r="W1494" s="4">
        <v>3428</v>
      </c>
      <c r="X1494" s="67">
        <v>0</v>
      </c>
      <c r="Y1494" s="67">
        <v>0</v>
      </c>
      <c r="Z1494" s="4">
        <v>0</v>
      </c>
      <c r="AA1494" s="4">
        <v>2602</v>
      </c>
      <c r="AB1494" s="67">
        <v>0</v>
      </c>
      <c r="AC1494" s="4">
        <v>4.3287990000000001</v>
      </c>
      <c r="AD1494" s="4">
        <v>24</v>
      </c>
    </row>
    <row r="1495" spans="1:30" x14ac:dyDescent="0.2">
      <c r="A1495" s="8" t="s">
        <v>782</v>
      </c>
      <c r="B1495" s="8">
        <v>7</v>
      </c>
      <c r="C1495" s="8">
        <v>74237281</v>
      </c>
      <c r="D1495" s="8">
        <v>74237281</v>
      </c>
      <c r="E1495" s="8" t="s">
        <v>130</v>
      </c>
      <c r="F1495" s="8" t="s">
        <v>3108</v>
      </c>
      <c r="G1495" s="8" t="s">
        <v>3109</v>
      </c>
      <c r="H1495" s="8" t="s">
        <v>96</v>
      </c>
      <c r="I1495" s="66" t="s">
        <v>9429</v>
      </c>
      <c r="J1495" s="66" t="s">
        <v>40</v>
      </c>
      <c r="K1495" s="66" t="s">
        <v>5952</v>
      </c>
      <c r="L1495" s="66" t="s">
        <v>6213</v>
      </c>
      <c r="M1495" s="66" t="s">
        <v>446</v>
      </c>
      <c r="N1495" s="66" t="s">
        <v>3112</v>
      </c>
      <c r="O1495" s="8" t="s">
        <v>3113</v>
      </c>
      <c r="P1495" s="8" t="s">
        <v>10232</v>
      </c>
      <c r="Q1495" s="8">
        <v>-1</v>
      </c>
      <c r="R1495" s="8" t="s">
        <v>40</v>
      </c>
      <c r="S1495" s="8" t="s">
        <v>40</v>
      </c>
      <c r="T1495" s="8" t="s">
        <v>40</v>
      </c>
      <c r="U1495" s="67">
        <v>0.185</v>
      </c>
      <c r="V1495" s="4">
        <v>1</v>
      </c>
      <c r="W1495" s="4">
        <v>3428</v>
      </c>
      <c r="X1495" s="67">
        <v>0</v>
      </c>
      <c r="Y1495" s="67">
        <v>0</v>
      </c>
      <c r="Z1495" s="4">
        <v>0</v>
      </c>
      <c r="AA1495" s="4">
        <v>2602</v>
      </c>
      <c r="AB1495" s="67">
        <v>0</v>
      </c>
      <c r="AC1495" s="4">
        <v>1.6940200000000001</v>
      </c>
      <c r="AD1495" s="4">
        <v>14.37</v>
      </c>
    </row>
    <row r="1496" spans="1:30" x14ac:dyDescent="0.2">
      <c r="A1496" s="8" t="s">
        <v>782</v>
      </c>
      <c r="B1496" s="8">
        <v>7</v>
      </c>
      <c r="C1496" s="8">
        <v>74237282</v>
      </c>
      <c r="D1496" s="8">
        <v>74237282</v>
      </c>
      <c r="E1496" s="8" t="s">
        <v>130</v>
      </c>
      <c r="F1496" s="8" t="s">
        <v>3101</v>
      </c>
      <c r="G1496" s="8" t="s">
        <v>3102</v>
      </c>
      <c r="H1496" s="8" t="s">
        <v>96</v>
      </c>
      <c r="I1496" s="66" t="s">
        <v>9429</v>
      </c>
      <c r="J1496" s="66" t="s">
        <v>40</v>
      </c>
      <c r="K1496" s="66" t="s">
        <v>3439</v>
      </c>
      <c r="L1496" s="66" t="s">
        <v>4570</v>
      </c>
      <c r="M1496" s="66" t="s">
        <v>446</v>
      </c>
      <c r="N1496" s="66" t="s">
        <v>3174</v>
      </c>
      <c r="O1496" s="8" t="s">
        <v>3194</v>
      </c>
      <c r="P1496" s="8" t="s">
        <v>10233</v>
      </c>
      <c r="Q1496" s="8">
        <v>-1</v>
      </c>
      <c r="R1496" s="8" t="s">
        <v>40</v>
      </c>
      <c r="S1496" s="8" t="s">
        <v>40</v>
      </c>
      <c r="T1496" s="8" t="s">
        <v>40</v>
      </c>
      <c r="U1496" s="67">
        <v>0.2</v>
      </c>
      <c r="V1496" s="4">
        <v>1</v>
      </c>
      <c r="W1496" s="4">
        <v>3428</v>
      </c>
      <c r="X1496" s="67">
        <v>0</v>
      </c>
      <c r="Y1496" s="67">
        <v>0</v>
      </c>
      <c r="Z1496" s="4">
        <v>0</v>
      </c>
      <c r="AA1496" s="4">
        <v>2602</v>
      </c>
      <c r="AB1496" s="67">
        <v>0</v>
      </c>
      <c r="AC1496" s="4">
        <v>0.414742</v>
      </c>
      <c r="AD1496" s="4">
        <v>6.7409999999999997</v>
      </c>
    </row>
    <row r="1497" spans="1:30" x14ac:dyDescent="0.2">
      <c r="A1497" s="8" t="s">
        <v>782</v>
      </c>
      <c r="B1497" s="8">
        <v>7</v>
      </c>
      <c r="C1497" s="8">
        <v>74237306</v>
      </c>
      <c r="D1497" s="8">
        <v>74237306</v>
      </c>
      <c r="E1497" s="8" t="s">
        <v>121</v>
      </c>
      <c r="F1497" s="8" t="s">
        <v>3108</v>
      </c>
      <c r="G1497" s="8" t="s">
        <v>3109</v>
      </c>
      <c r="H1497" s="8" t="s">
        <v>96</v>
      </c>
      <c r="I1497" s="66" t="s">
        <v>9429</v>
      </c>
      <c r="J1497" s="66" t="s">
        <v>40</v>
      </c>
      <c r="K1497" s="66" t="s">
        <v>4078</v>
      </c>
      <c r="L1497" s="66" t="s">
        <v>5766</v>
      </c>
      <c r="M1497" s="66" t="s">
        <v>3948</v>
      </c>
      <c r="N1497" s="66" t="s">
        <v>3334</v>
      </c>
      <c r="O1497" s="8" t="s">
        <v>3981</v>
      </c>
      <c r="P1497" s="8" t="s">
        <v>10234</v>
      </c>
      <c r="Q1497" s="8">
        <v>-1</v>
      </c>
      <c r="R1497" s="8" t="s">
        <v>40</v>
      </c>
      <c r="S1497" s="8" t="s">
        <v>40</v>
      </c>
      <c r="T1497" s="8" t="s">
        <v>40</v>
      </c>
      <c r="U1497" s="67">
        <v>0.27300000000000002</v>
      </c>
      <c r="V1497" s="4">
        <v>3406</v>
      </c>
      <c r="W1497" s="4">
        <v>3428</v>
      </c>
      <c r="X1497" s="67">
        <v>0.99399999999999999</v>
      </c>
      <c r="Y1497" s="67">
        <v>0.28599999999999998</v>
      </c>
      <c r="Z1497" s="4">
        <v>2591</v>
      </c>
      <c r="AA1497" s="4">
        <v>2602</v>
      </c>
      <c r="AB1497" s="67">
        <v>0.996</v>
      </c>
      <c r="AC1497" s="4">
        <v>2.83752</v>
      </c>
      <c r="AD1497" s="4">
        <v>21.6</v>
      </c>
    </row>
    <row r="1498" spans="1:30" x14ac:dyDescent="0.2">
      <c r="A1498" s="8" t="s">
        <v>782</v>
      </c>
      <c r="B1498" s="8">
        <v>7</v>
      </c>
      <c r="C1498" s="8">
        <v>74237336</v>
      </c>
      <c r="D1498" s="8">
        <v>74237336</v>
      </c>
      <c r="E1498" s="8" t="s">
        <v>127</v>
      </c>
      <c r="F1498" s="8" t="s">
        <v>78</v>
      </c>
      <c r="G1498" s="8" t="s">
        <v>3469</v>
      </c>
      <c r="H1498" s="8" t="s">
        <v>96</v>
      </c>
      <c r="I1498" s="66" t="s">
        <v>40</v>
      </c>
      <c r="J1498" s="66" t="s">
        <v>10235</v>
      </c>
      <c r="K1498" s="66" t="s">
        <v>40</v>
      </c>
      <c r="L1498" s="66" t="s">
        <v>40</v>
      </c>
      <c r="M1498" s="66" t="s">
        <v>40</v>
      </c>
      <c r="N1498" s="66" t="s">
        <v>40</v>
      </c>
      <c r="O1498" s="8" t="s">
        <v>40</v>
      </c>
      <c r="P1498" s="8" t="s">
        <v>40</v>
      </c>
      <c r="Q1498" s="8">
        <v>-1</v>
      </c>
      <c r="R1498" s="8">
        <v>9.4371885839999994</v>
      </c>
      <c r="S1498" s="8">
        <v>1.092121211</v>
      </c>
      <c r="T1498" s="8">
        <v>10.5293098</v>
      </c>
      <c r="U1498" s="67">
        <v>0</v>
      </c>
      <c r="V1498" s="4">
        <v>0</v>
      </c>
      <c r="W1498" s="4">
        <v>3428</v>
      </c>
      <c r="X1498" s="67">
        <v>0</v>
      </c>
      <c r="Y1498" s="67">
        <v>0.20599999999999999</v>
      </c>
      <c r="Z1498" s="4">
        <v>1</v>
      </c>
      <c r="AA1498" s="4">
        <v>2602</v>
      </c>
      <c r="AB1498" s="67">
        <v>0</v>
      </c>
      <c r="AC1498" s="4">
        <v>2.3960789999999998</v>
      </c>
      <c r="AD1498" s="4">
        <v>18.79</v>
      </c>
    </row>
    <row r="1499" spans="1:30" x14ac:dyDescent="0.2">
      <c r="A1499" s="8" t="s">
        <v>782</v>
      </c>
      <c r="B1499" s="8">
        <v>7</v>
      </c>
      <c r="C1499" s="8">
        <v>74239465</v>
      </c>
      <c r="D1499" s="8">
        <v>74239465</v>
      </c>
      <c r="E1499" s="8" t="s">
        <v>127</v>
      </c>
      <c r="F1499" s="8" t="s">
        <v>3108</v>
      </c>
      <c r="G1499" s="8" t="s">
        <v>3109</v>
      </c>
      <c r="H1499" s="8" t="s">
        <v>96</v>
      </c>
      <c r="I1499" s="66" t="s">
        <v>9424</v>
      </c>
      <c r="J1499" s="66" t="s">
        <v>40</v>
      </c>
      <c r="K1499" s="66" t="s">
        <v>4554</v>
      </c>
      <c r="L1499" s="66" t="s">
        <v>4197</v>
      </c>
      <c r="M1499" s="66" t="s">
        <v>3857</v>
      </c>
      <c r="N1499" s="66" t="s">
        <v>3535</v>
      </c>
      <c r="O1499" s="8" t="s">
        <v>3536</v>
      </c>
      <c r="P1499" s="8" t="s">
        <v>40</v>
      </c>
      <c r="Q1499" s="8">
        <v>-1</v>
      </c>
      <c r="R1499" s="8" t="s">
        <v>40</v>
      </c>
      <c r="S1499" s="8" t="s">
        <v>40</v>
      </c>
      <c r="T1499" s="8" t="s">
        <v>40</v>
      </c>
      <c r="U1499" s="67">
        <v>0.33100000000000002</v>
      </c>
      <c r="V1499" s="4">
        <v>3424</v>
      </c>
      <c r="W1499" s="4">
        <v>3427</v>
      </c>
      <c r="X1499" s="67">
        <v>0.999</v>
      </c>
      <c r="Y1499" s="67">
        <v>0.33200000000000002</v>
      </c>
      <c r="Z1499" s="4">
        <v>2595</v>
      </c>
      <c r="AA1499" s="4">
        <v>2598</v>
      </c>
      <c r="AB1499" s="67">
        <v>0.999</v>
      </c>
      <c r="AC1499" s="4">
        <v>3.925154</v>
      </c>
      <c r="AD1499" s="4">
        <v>23.5</v>
      </c>
    </row>
    <row r="1500" spans="1:30" x14ac:dyDescent="0.2">
      <c r="A1500" s="8" t="s">
        <v>782</v>
      </c>
      <c r="B1500" s="8">
        <v>7</v>
      </c>
      <c r="C1500" s="8">
        <v>74239479</v>
      </c>
      <c r="D1500" s="8">
        <v>74239479</v>
      </c>
      <c r="E1500" s="8" t="s">
        <v>123</v>
      </c>
      <c r="F1500" s="8" t="s">
        <v>3108</v>
      </c>
      <c r="G1500" s="8" t="s">
        <v>3109</v>
      </c>
      <c r="H1500" s="8" t="s">
        <v>96</v>
      </c>
      <c r="I1500" s="66" t="s">
        <v>9424</v>
      </c>
      <c r="J1500" s="66" t="s">
        <v>40</v>
      </c>
      <c r="K1500" s="66" t="s">
        <v>3622</v>
      </c>
      <c r="L1500" s="66" t="s">
        <v>5006</v>
      </c>
      <c r="M1500" s="66" t="s">
        <v>3614</v>
      </c>
      <c r="N1500" s="66" t="s">
        <v>3999</v>
      </c>
      <c r="O1500" s="8" t="s">
        <v>4344</v>
      </c>
      <c r="P1500" s="8" t="s">
        <v>40</v>
      </c>
      <c r="Q1500" s="8">
        <v>-1</v>
      </c>
      <c r="R1500" s="8" t="s">
        <v>40</v>
      </c>
      <c r="S1500" s="8" t="s">
        <v>40</v>
      </c>
      <c r="T1500" s="8" t="s">
        <v>40</v>
      </c>
      <c r="U1500" s="67">
        <v>0.14299999999999999</v>
      </c>
      <c r="V1500" s="4">
        <v>1</v>
      </c>
      <c r="W1500" s="4">
        <v>3427</v>
      </c>
      <c r="X1500" s="67">
        <v>0</v>
      </c>
      <c r="Y1500" s="67">
        <v>0.13500000000000001</v>
      </c>
      <c r="Z1500" s="4">
        <v>1</v>
      </c>
      <c r="AA1500" s="4">
        <v>2598</v>
      </c>
      <c r="AB1500" s="67">
        <v>0</v>
      </c>
      <c r="AC1500" s="4">
        <v>2.7517109999999998</v>
      </c>
      <c r="AD1500" s="4">
        <v>21.1</v>
      </c>
    </row>
    <row r="1501" spans="1:30" x14ac:dyDescent="0.2">
      <c r="A1501" s="8" t="s">
        <v>782</v>
      </c>
      <c r="B1501" s="8">
        <v>7</v>
      </c>
      <c r="C1501" s="8">
        <v>74239509</v>
      </c>
      <c r="D1501" s="8">
        <v>74239509</v>
      </c>
      <c r="E1501" s="8" t="s">
        <v>121</v>
      </c>
      <c r="F1501" s="8" t="s">
        <v>3108</v>
      </c>
      <c r="G1501" s="8" t="s">
        <v>3109</v>
      </c>
      <c r="H1501" s="8" t="s">
        <v>96</v>
      </c>
      <c r="I1501" s="66" t="s">
        <v>9424</v>
      </c>
      <c r="J1501" s="66" t="s">
        <v>40</v>
      </c>
      <c r="K1501" s="66" t="s">
        <v>3856</v>
      </c>
      <c r="L1501" s="66" t="s">
        <v>3623</v>
      </c>
      <c r="M1501" s="66" t="s">
        <v>3621</v>
      </c>
      <c r="N1501" s="66" t="s">
        <v>3157</v>
      </c>
      <c r="O1501" s="8" t="s">
        <v>3158</v>
      </c>
      <c r="P1501" s="8" t="s">
        <v>10236</v>
      </c>
      <c r="Q1501" s="8">
        <v>-1</v>
      </c>
      <c r="R1501" s="8" t="s">
        <v>40</v>
      </c>
      <c r="S1501" s="8" t="s">
        <v>40</v>
      </c>
      <c r="T1501" s="8" t="s">
        <v>40</v>
      </c>
      <c r="U1501" s="67">
        <v>0.17399999999999999</v>
      </c>
      <c r="V1501" s="4">
        <v>19</v>
      </c>
      <c r="W1501" s="4">
        <v>3427</v>
      </c>
      <c r="X1501" s="67">
        <v>6.0000000000000001E-3</v>
      </c>
      <c r="Y1501" s="67">
        <v>0.154</v>
      </c>
      <c r="Z1501" s="4">
        <v>7</v>
      </c>
      <c r="AA1501" s="4">
        <v>2598</v>
      </c>
      <c r="AB1501" s="67">
        <v>3.0000000000000001E-3</v>
      </c>
      <c r="AC1501" s="4">
        <v>1.6244700000000001</v>
      </c>
      <c r="AD1501" s="4">
        <v>13.99</v>
      </c>
    </row>
    <row r="1502" spans="1:30" x14ac:dyDescent="0.2">
      <c r="A1502" s="8" t="s">
        <v>782</v>
      </c>
      <c r="B1502" s="8">
        <v>7</v>
      </c>
      <c r="C1502" s="8">
        <v>74239513</v>
      </c>
      <c r="D1502" s="8">
        <v>74239513</v>
      </c>
      <c r="E1502" s="8" t="s">
        <v>130</v>
      </c>
      <c r="F1502" s="8" t="s">
        <v>3108</v>
      </c>
      <c r="G1502" s="8" t="s">
        <v>3109</v>
      </c>
      <c r="H1502" s="8" t="s">
        <v>96</v>
      </c>
      <c r="I1502" s="66" t="s">
        <v>9424</v>
      </c>
      <c r="J1502" s="66" t="s">
        <v>40</v>
      </c>
      <c r="K1502" s="66" t="s">
        <v>5909</v>
      </c>
      <c r="L1502" s="66" t="s">
        <v>3868</v>
      </c>
      <c r="M1502" s="66" t="s">
        <v>3869</v>
      </c>
      <c r="N1502" s="66" t="s">
        <v>3141</v>
      </c>
      <c r="O1502" s="8" t="s">
        <v>3142</v>
      </c>
      <c r="P1502" s="8" t="s">
        <v>10237</v>
      </c>
      <c r="Q1502" s="8">
        <v>-1</v>
      </c>
      <c r="R1502" s="8" t="s">
        <v>40</v>
      </c>
      <c r="S1502" s="8" t="s">
        <v>40</v>
      </c>
      <c r="T1502" s="8" t="s">
        <v>40</v>
      </c>
      <c r="U1502" s="67">
        <v>0.17199999999999999</v>
      </c>
      <c r="V1502" s="4">
        <v>4</v>
      </c>
      <c r="W1502" s="4">
        <v>3427</v>
      </c>
      <c r="X1502" s="67">
        <v>1E-3</v>
      </c>
      <c r="Y1502" s="67">
        <v>0.17599999999999999</v>
      </c>
      <c r="Z1502" s="4">
        <v>7</v>
      </c>
      <c r="AA1502" s="4">
        <v>2598</v>
      </c>
      <c r="AB1502" s="67">
        <v>3.0000000000000001E-3</v>
      </c>
      <c r="AC1502" s="4">
        <v>4.6237789999999999</v>
      </c>
      <c r="AD1502" s="4">
        <v>24.5</v>
      </c>
    </row>
    <row r="1503" spans="1:30" x14ac:dyDescent="0.2">
      <c r="A1503" s="8" t="s">
        <v>782</v>
      </c>
      <c r="B1503" s="8">
        <v>7</v>
      </c>
      <c r="C1503" s="8">
        <v>74239514</v>
      </c>
      <c r="D1503" s="8">
        <v>74239514</v>
      </c>
      <c r="E1503" s="8" t="s">
        <v>121</v>
      </c>
      <c r="F1503" s="8" t="s">
        <v>3101</v>
      </c>
      <c r="G1503" s="8" t="s">
        <v>3102</v>
      </c>
      <c r="H1503" s="8" t="s">
        <v>96</v>
      </c>
      <c r="I1503" s="66" t="s">
        <v>9424</v>
      </c>
      <c r="J1503" s="66" t="s">
        <v>40</v>
      </c>
      <c r="K1503" s="66" t="s">
        <v>3450</v>
      </c>
      <c r="L1503" s="66" t="s">
        <v>3627</v>
      </c>
      <c r="M1503" s="66" t="s">
        <v>3628</v>
      </c>
      <c r="N1503" s="66" t="s">
        <v>127</v>
      </c>
      <c r="O1503" s="8" t="s">
        <v>3284</v>
      </c>
      <c r="P1503" s="8" t="s">
        <v>10238</v>
      </c>
      <c r="Q1503" s="8">
        <v>-1</v>
      </c>
      <c r="R1503" s="8" t="s">
        <v>40</v>
      </c>
      <c r="S1503" s="8" t="s">
        <v>40</v>
      </c>
      <c r="T1503" s="8" t="s">
        <v>40</v>
      </c>
      <c r="U1503" s="67">
        <v>0.11899999999999999</v>
      </c>
      <c r="V1503" s="4">
        <v>3</v>
      </c>
      <c r="W1503" s="4">
        <v>3427</v>
      </c>
      <c r="X1503" s="67">
        <v>1E-3</v>
      </c>
      <c r="Y1503" s="67">
        <v>0.16400000000000001</v>
      </c>
      <c r="Z1503" s="4">
        <v>4</v>
      </c>
      <c r="AA1503" s="4">
        <v>2598</v>
      </c>
      <c r="AB1503" s="67">
        <v>2E-3</v>
      </c>
      <c r="AC1503" s="4">
        <v>1.8221000000000001E-2</v>
      </c>
      <c r="AD1503" s="4">
        <v>2.7629999999999999</v>
      </c>
    </row>
    <row r="1504" spans="1:30" x14ac:dyDescent="0.2">
      <c r="A1504" s="8" t="s">
        <v>782</v>
      </c>
      <c r="B1504" s="8">
        <v>7</v>
      </c>
      <c r="C1504" s="8">
        <v>74239514</v>
      </c>
      <c r="D1504" s="8">
        <v>74239514</v>
      </c>
      <c r="E1504" s="8" t="s">
        <v>130</v>
      </c>
      <c r="F1504" s="8" t="s">
        <v>3101</v>
      </c>
      <c r="G1504" s="8" t="s">
        <v>3102</v>
      </c>
      <c r="H1504" s="8" t="s">
        <v>96</v>
      </c>
      <c r="I1504" s="66" t="s">
        <v>9424</v>
      </c>
      <c r="J1504" s="66" t="s">
        <v>40</v>
      </c>
      <c r="K1504" s="66" t="s">
        <v>3450</v>
      </c>
      <c r="L1504" s="66" t="s">
        <v>3627</v>
      </c>
      <c r="M1504" s="66" t="s">
        <v>3628</v>
      </c>
      <c r="N1504" s="66" t="s">
        <v>127</v>
      </c>
      <c r="O1504" s="8" t="s">
        <v>4240</v>
      </c>
      <c r="P1504" s="8" t="s">
        <v>10238</v>
      </c>
      <c r="Q1504" s="8">
        <v>-1</v>
      </c>
      <c r="R1504" s="8" t="s">
        <v>40</v>
      </c>
      <c r="S1504" s="8" t="s">
        <v>40</v>
      </c>
      <c r="T1504" s="8" t="s">
        <v>40</v>
      </c>
      <c r="U1504" s="67">
        <v>0.124</v>
      </c>
      <c r="V1504" s="4">
        <v>1</v>
      </c>
      <c r="W1504" s="4">
        <v>3427</v>
      </c>
      <c r="X1504" s="67">
        <v>0</v>
      </c>
      <c r="Y1504" s="67">
        <v>0</v>
      </c>
      <c r="Z1504" s="4">
        <v>0</v>
      </c>
      <c r="AA1504" s="4">
        <v>2598</v>
      </c>
      <c r="AB1504" s="67">
        <v>0</v>
      </c>
      <c r="AC1504" s="4">
        <v>-0.40472000000000002</v>
      </c>
      <c r="AD1504" s="4">
        <v>0.377</v>
      </c>
    </row>
    <row r="1505" spans="1:30" x14ac:dyDescent="0.2">
      <c r="A1505" s="8" t="s">
        <v>782</v>
      </c>
      <c r="B1505" s="8">
        <v>7</v>
      </c>
      <c r="C1505" s="8">
        <v>74239517</v>
      </c>
      <c r="D1505" s="8">
        <v>74239517</v>
      </c>
      <c r="E1505" s="8" t="s">
        <v>130</v>
      </c>
      <c r="F1505" s="8" t="s">
        <v>3101</v>
      </c>
      <c r="G1505" s="8" t="s">
        <v>3102</v>
      </c>
      <c r="H1505" s="8" t="s">
        <v>96</v>
      </c>
      <c r="I1505" s="66" t="s">
        <v>9424</v>
      </c>
      <c r="J1505" s="66" t="s">
        <v>40</v>
      </c>
      <c r="K1505" s="66" t="s">
        <v>3633</v>
      </c>
      <c r="L1505" s="66" t="s">
        <v>5102</v>
      </c>
      <c r="M1505" s="66" t="s">
        <v>4461</v>
      </c>
      <c r="N1505" s="66" t="s">
        <v>3107</v>
      </c>
      <c r="O1505" s="8" t="s">
        <v>3989</v>
      </c>
      <c r="P1505" s="8" t="s">
        <v>10239</v>
      </c>
      <c r="Q1505" s="8">
        <v>-1</v>
      </c>
      <c r="R1505" s="8" t="s">
        <v>40</v>
      </c>
      <c r="S1505" s="8" t="s">
        <v>40</v>
      </c>
      <c r="T1505" s="8" t="s">
        <v>40</v>
      </c>
      <c r="U1505" s="67">
        <v>0.186</v>
      </c>
      <c r="V1505" s="4">
        <v>1019</v>
      </c>
      <c r="W1505" s="4">
        <v>3427</v>
      </c>
      <c r="X1505" s="67">
        <v>0.29699999999999999</v>
      </c>
      <c r="Y1505" s="67">
        <v>0.185</v>
      </c>
      <c r="Z1505" s="4">
        <v>727</v>
      </c>
      <c r="AA1505" s="4">
        <v>2598</v>
      </c>
      <c r="AB1505" s="67">
        <v>0.28000000000000003</v>
      </c>
      <c r="AC1505" s="4">
        <v>1.4048430000000001</v>
      </c>
      <c r="AD1505" s="4">
        <v>12.81</v>
      </c>
    </row>
    <row r="1506" spans="1:30" x14ac:dyDescent="0.2">
      <c r="A1506" s="8" t="s">
        <v>782</v>
      </c>
      <c r="B1506" s="8">
        <v>7</v>
      </c>
      <c r="C1506" s="8">
        <v>74239519</v>
      </c>
      <c r="D1506" s="8">
        <v>74239519</v>
      </c>
      <c r="E1506" s="8" t="s">
        <v>130</v>
      </c>
      <c r="F1506" s="8" t="s">
        <v>3108</v>
      </c>
      <c r="G1506" s="8" t="s">
        <v>3109</v>
      </c>
      <c r="H1506" s="8" t="s">
        <v>96</v>
      </c>
      <c r="I1506" s="66" t="s">
        <v>9424</v>
      </c>
      <c r="J1506" s="66" t="s">
        <v>40</v>
      </c>
      <c r="K1506" s="66" t="s">
        <v>3641</v>
      </c>
      <c r="L1506" s="66" t="s">
        <v>5204</v>
      </c>
      <c r="M1506" s="66" t="s">
        <v>4461</v>
      </c>
      <c r="N1506" s="66" t="s">
        <v>4006</v>
      </c>
      <c r="O1506" s="8" t="s">
        <v>10240</v>
      </c>
      <c r="P1506" s="8" t="s">
        <v>10241</v>
      </c>
      <c r="Q1506" s="8">
        <v>-1</v>
      </c>
      <c r="R1506" s="8" t="s">
        <v>40</v>
      </c>
      <c r="S1506" s="8" t="s">
        <v>40</v>
      </c>
      <c r="T1506" s="8" t="s">
        <v>40</v>
      </c>
      <c r="U1506" s="67">
        <v>0.17</v>
      </c>
      <c r="V1506" s="4">
        <v>2</v>
      </c>
      <c r="W1506" s="4">
        <v>3427</v>
      </c>
      <c r="X1506" s="67">
        <v>1E-3</v>
      </c>
      <c r="Y1506" s="67">
        <v>0</v>
      </c>
      <c r="Z1506" s="4">
        <v>0</v>
      </c>
      <c r="AA1506" s="4">
        <v>2598</v>
      </c>
      <c r="AB1506" s="67">
        <v>0</v>
      </c>
      <c r="AC1506" s="4">
        <v>-0.50676600000000005</v>
      </c>
      <c r="AD1506" s="4">
        <v>0.21099999999999999</v>
      </c>
    </row>
    <row r="1507" spans="1:30" x14ac:dyDescent="0.2">
      <c r="A1507" s="8" t="s">
        <v>782</v>
      </c>
      <c r="B1507" s="8">
        <v>7</v>
      </c>
      <c r="C1507" s="8">
        <v>74239535</v>
      </c>
      <c r="D1507" s="8">
        <v>74239535</v>
      </c>
      <c r="E1507" s="8" t="s">
        <v>121</v>
      </c>
      <c r="F1507" s="8" t="s">
        <v>3101</v>
      </c>
      <c r="G1507" s="8" t="s">
        <v>3102</v>
      </c>
      <c r="H1507" s="8" t="s">
        <v>96</v>
      </c>
      <c r="I1507" s="66" t="s">
        <v>9424</v>
      </c>
      <c r="J1507" s="66" t="s">
        <v>40</v>
      </c>
      <c r="K1507" s="66" t="s">
        <v>5717</v>
      </c>
      <c r="L1507" s="66" t="s">
        <v>3630</v>
      </c>
      <c r="M1507" s="66" t="s">
        <v>3631</v>
      </c>
      <c r="N1507" s="66" t="s">
        <v>3196</v>
      </c>
      <c r="O1507" s="8" t="s">
        <v>4278</v>
      </c>
      <c r="P1507" s="8" t="s">
        <v>10242</v>
      </c>
      <c r="Q1507" s="8">
        <v>-1</v>
      </c>
      <c r="R1507" s="8" t="s">
        <v>40</v>
      </c>
      <c r="S1507" s="8" t="s">
        <v>40</v>
      </c>
      <c r="T1507" s="8" t="s">
        <v>40</v>
      </c>
      <c r="U1507" s="67">
        <v>0.16600000000000001</v>
      </c>
      <c r="V1507" s="4">
        <v>2</v>
      </c>
      <c r="W1507" s="4">
        <v>3427</v>
      </c>
      <c r="X1507" s="67">
        <v>1E-3</v>
      </c>
      <c r="Y1507" s="67">
        <v>0.161</v>
      </c>
      <c r="Z1507" s="4">
        <v>3</v>
      </c>
      <c r="AA1507" s="4">
        <v>2598</v>
      </c>
      <c r="AB1507" s="67">
        <v>1E-3</v>
      </c>
      <c r="AC1507" s="4">
        <v>-0.371998</v>
      </c>
      <c r="AD1507" s="4">
        <v>0.45200000000000001</v>
      </c>
    </row>
    <row r="1508" spans="1:30" x14ac:dyDescent="0.2">
      <c r="A1508" s="8" t="s">
        <v>782</v>
      </c>
      <c r="B1508" s="8">
        <v>7</v>
      </c>
      <c r="C1508" s="8">
        <v>74239576</v>
      </c>
      <c r="D1508" s="8">
        <v>74239576</v>
      </c>
      <c r="E1508" s="8" t="s">
        <v>130</v>
      </c>
      <c r="F1508" s="8" t="s">
        <v>3108</v>
      </c>
      <c r="G1508" s="8" t="s">
        <v>3109</v>
      </c>
      <c r="H1508" s="8" t="s">
        <v>96</v>
      </c>
      <c r="I1508" s="66" t="s">
        <v>9424</v>
      </c>
      <c r="J1508" s="66" t="s">
        <v>40</v>
      </c>
      <c r="K1508" s="66" t="s">
        <v>3658</v>
      </c>
      <c r="L1508" s="66" t="s">
        <v>4809</v>
      </c>
      <c r="M1508" s="66" t="s">
        <v>4304</v>
      </c>
      <c r="N1508" s="66" t="s">
        <v>3147</v>
      </c>
      <c r="O1508" s="8" t="s">
        <v>3589</v>
      </c>
      <c r="P1508" s="8" t="s">
        <v>10243</v>
      </c>
      <c r="Q1508" s="8">
        <v>-1</v>
      </c>
      <c r="R1508" s="8" t="s">
        <v>40</v>
      </c>
      <c r="S1508" s="8" t="s">
        <v>40</v>
      </c>
      <c r="T1508" s="8" t="s">
        <v>40</v>
      </c>
      <c r="U1508" s="67">
        <v>0</v>
      </c>
      <c r="V1508" s="4">
        <v>0</v>
      </c>
      <c r="W1508" s="4">
        <v>3435</v>
      </c>
      <c r="X1508" s="67">
        <v>0</v>
      </c>
      <c r="Y1508" s="67">
        <v>0.24299999999999999</v>
      </c>
      <c r="Z1508" s="4">
        <v>1</v>
      </c>
      <c r="AA1508" s="4">
        <v>2604</v>
      </c>
      <c r="AB1508" s="67">
        <v>0</v>
      </c>
      <c r="AC1508" s="4">
        <v>0.94137300000000002</v>
      </c>
      <c r="AD1508" s="4">
        <v>10.32</v>
      </c>
    </row>
    <row r="1509" spans="1:30" x14ac:dyDescent="0.2">
      <c r="A1509" s="8" t="s">
        <v>782</v>
      </c>
      <c r="B1509" s="8">
        <v>7</v>
      </c>
      <c r="C1509" s="8">
        <v>74239580</v>
      </c>
      <c r="D1509" s="8">
        <v>74239580</v>
      </c>
      <c r="E1509" s="8" t="s">
        <v>121</v>
      </c>
      <c r="F1509" s="8" t="s">
        <v>3101</v>
      </c>
      <c r="G1509" s="8" t="s">
        <v>3102</v>
      </c>
      <c r="H1509" s="8" t="s">
        <v>96</v>
      </c>
      <c r="I1509" s="66" t="s">
        <v>9424</v>
      </c>
      <c r="J1509" s="66" t="s">
        <v>40</v>
      </c>
      <c r="K1509" s="66" t="s">
        <v>6279</v>
      </c>
      <c r="L1509" s="66" t="s">
        <v>3880</v>
      </c>
      <c r="M1509" s="66" t="s">
        <v>3881</v>
      </c>
      <c r="N1509" s="66" t="s">
        <v>123</v>
      </c>
      <c r="O1509" s="8" t="s">
        <v>3345</v>
      </c>
      <c r="P1509" s="8" t="s">
        <v>40</v>
      </c>
      <c r="Q1509" s="8">
        <v>-1</v>
      </c>
      <c r="R1509" s="8">
        <v>7.6048721290000003</v>
      </c>
      <c r="S1509" s="8">
        <v>-4.602091E-3</v>
      </c>
      <c r="T1509" s="8">
        <v>7.6002700389999998</v>
      </c>
      <c r="U1509" s="67">
        <v>0.252</v>
      </c>
      <c r="V1509" s="4">
        <v>1</v>
      </c>
      <c r="W1509" s="4">
        <v>3435</v>
      </c>
      <c r="X1509" s="67">
        <v>0</v>
      </c>
      <c r="Y1509" s="67">
        <v>0</v>
      </c>
      <c r="Z1509" s="4">
        <v>0</v>
      </c>
      <c r="AA1509" s="4">
        <v>2604</v>
      </c>
      <c r="AB1509" s="67">
        <v>0</v>
      </c>
      <c r="AC1509" s="4">
        <v>0.231569</v>
      </c>
      <c r="AD1509" s="4">
        <v>5.008</v>
      </c>
    </row>
    <row r="1510" spans="1:30" x14ac:dyDescent="0.2">
      <c r="A1510" s="8" t="s">
        <v>782</v>
      </c>
      <c r="B1510" s="8">
        <v>7</v>
      </c>
      <c r="C1510" s="8">
        <v>74247956</v>
      </c>
      <c r="D1510" s="8">
        <v>74247956</v>
      </c>
      <c r="E1510" s="8" t="s">
        <v>130</v>
      </c>
      <c r="F1510" s="8" t="s">
        <v>3101</v>
      </c>
      <c r="G1510" s="8" t="s">
        <v>3102</v>
      </c>
      <c r="H1510" s="8" t="s">
        <v>96</v>
      </c>
      <c r="I1510" s="66" t="s">
        <v>227</v>
      </c>
      <c r="J1510" s="66" t="s">
        <v>40</v>
      </c>
      <c r="K1510" s="66" t="s">
        <v>4028</v>
      </c>
      <c r="L1510" s="66" t="s">
        <v>3545</v>
      </c>
      <c r="M1510" s="66" t="s">
        <v>3998</v>
      </c>
      <c r="N1510" s="66" t="s">
        <v>130</v>
      </c>
      <c r="O1510" s="8" t="s">
        <v>3155</v>
      </c>
      <c r="P1510" s="8" t="s">
        <v>40</v>
      </c>
      <c r="Q1510" s="8">
        <v>-1</v>
      </c>
      <c r="R1510" s="8" t="s">
        <v>40</v>
      </c>
      <c r="S1510" s="8" t="s">
        <v>40</v>
      </c>
      <c r="T1510" s="8" t="s">
        <v>40</v>
      </c>
      <c r="U1510" s="67">
        <v>0</v>
      </c>
      <c r="V1510" s="4">
        <v>0</v>
      </c>
      <c r="W1510" s="4">
        <v>3424</v>
      </c>
      <c r="X1510" s="67">
        <v>0</v>
      </c>
      <c r="Y1510" s="67">
        <v>0.19800000000000001</v>
      </c>
      <c r="Z1510" s="4">
        <v>2</v>
      </c>
      <c r="AA1510" s="4">
        <v>2596</v>
      </c>
      <c r="AB1510" s="67">
        <v>1E-3</v>
      </c>
      <c r="AC1510" s="4">
        <v>0.83799699999999999</v>
      </c>
      <c r="AD1510" s="4">
        <v>9.6959999999999997</v>
      </c>
    </row>
    <row r="1511" spans="1:30" x14ac:dyDescent="0.2">
      <c r="A1511" s="8" t="s">
        <v>782</v>
      </c>
      <c r="B1511" s="8">
        <v>7</v>
      </c>
      <c r="C1511" s="8">
        <v>74247988</v>
      </c>
      <c r="D1511" s="8">
        <v>74247988</v>
      </c>
      <c r="E1511" s="8" t="s">
        <v>130</v>
      </c>
      <c r="F1511" s="8" t="s">
        <v>3108</v>
      </c>
      <c r="G1511" s="8" t="s">
        <v>3109</v>
      </c>
      <c r="H1511" s="8" t="s">
        <v>96</v>
      </c>
      <c r="I1511" s="66" t="s">
        <v>227</v>
      </c>
      <c r="J1511" s="66" t="s">
        <v>40</v>
      </c>
      <c r="K1511" s="66" t="s">
        <v>4021</v>
      </c>
      <c r="L1511" s="66" t="s">
        <v>3573</v>
      </c>
      <c r="M1511" s="66" t="s">
        <v>4313</v>
      </c>
      <c r="N1511" s="66" t="s">
        <v>3141</v>
      </c>
      <c r="O1511" s="8" t="s">
        <v>3371</v>
      </c>
      <c r="P1511" s="8" t="s">
        <v>40</v>
      </c>
      <c r="Q1511" s="8">
        <v>-1</v>
      </c>
      <c r="R1511" s="8" t="s">
        <v>40</v>
      </c>
      <c r="S1511" s="8" t="s">
        <v>40</v>
      </c>
      <c r="T1511" s="8" t="s">
        <v>40</v>
      </c>
      <c r="U1511" s="67">
        <v>0.217</v>
      </c>
      <c r="V1511" s="4">
        <v>10</v>
      </c>
      <c r="W1511" s="4">
        <v>3424</v>
      </c>
      <c r="X1511" s="67">
        <v>3.0000000000000001E-3</v>
      </c>
      <c r="Y1511" s="67">
        <v>0.221</v>
      </c>
      <c r="Z1511" s="4">
        <v>9</v>
      </c>
      <c r="AA1511" s="4">
        <v>2596</v>
      </c>
      <c r="AB1511" s="67">
        <v>3.0000000000000001E-3</v>
      </c>
      <c r="AC1511" s="4">
        <v>3.521455</v>
      </c>
      <c r="AD1511" s="4">
        <v>23.1</v>
      </c>
    </row>
    <row r="1512" spans="1:30" x14ac:dyDescent="0.2">
      <c r="A1512" s="8" t="s">
        <v>782</v>
      </c>
      <c r="B1512" s="8">
        <v>7</v>
      </c>
      <c r="C1512" s="8">
        <v>74247993</v>
      </c>
      <c r="D1512" s="8">
        <v>74247993</v>
      </c>
      <c r="E1512" s="8" t="s">
        <v>127</v>
      </c>
      <c r="F1512" s="8" t="s">
        <v>3108</v>
      </c>
      <c r="G1512" s="8" t="s">
        <v>3109</v>
      </c>
      <c r="H1512" s="8" t="s">
        <v>96</v>
      </c>
      <c r="I1512" s="66" t="s">
        <v>227</v>
      </c>
      <c r="J1512" s="66" t="s">
        <v>40</v>
      </c>
      <c r="K1512" s="66" t="s">
        <v>4207</v>
      </c>
      <c r="L1512" s="66" t="s">
        <v>4449</v>
      </c>
      <c r="M1512" s="66" t="s">
        <v>4450</v>
      </c>
      <c r="N1512" s="66" t="s">
        <v>3348</v>
      </c>
      <c r="O1512" s="8" t="s">
        <v>4558</v>
      </c>
      <c r="P1512" s="8" t="s">
        <v>40</v>
      </c>
      <c r="Q1512" s="8">
        <v>-1</v>
      </c>
      <c r="R1512" s="8" t="s">
        <v>40</v>
      </c>
      <c r="S1512" s="8" t="s">
        <v>40</v>
      </c>
      <c r="T1512" s="8" t="s">
        <v>40</v>
      </c>
      <c r="U1512" s="67">
        <v>0.16200000000000001</v>
      </c>
      <c r="V1512" s="4">
        <v>1</v>
      </c>
      <c r="W1512" s="4">
        <v>3424</v>
      </c>
      <c r="X1512" s="67">
        <v>0</v>
      </c>
      <c r="Y1512" s="67">
        <v>0.28599999999999998</v>
      </c>
      <c r="Z1512" s="4">
        <v>1</v>
      </c>
      <c r="AA1512" s="4">
        <v>2596</v>
      </c>
      <c r="AB1512" s="67">
        <v>0</v>
      </c>
      <c r="AC1512" s="4">
        <v>3.6937530000000001</v>
      </c>
      <c r="AD1512" s="4">
        <v>23.3</v>
      </c>
    </row>
    <row r="1513" spans="1:30" x14ac:dyDescent="0.2">
      <c r="A1513" s="8" t="s">
        <v>782</v>
      </c>
      <c r="B1513" s="8">
        <v>7</v>
      </c>
      <c r="C1513" s="8">
        <v>74247998</v>
      </c>
      <c r="D1513" s="8">
        <v>74247998</v>
      </c>
      <c r="E1513" s="8" t="s">
        <v>121</v>
      </c>
      <c r="F1513" s="8" t="s">
        <v>3101</v>
      </c>
      <c r="G1513" s="8" t="s">
        <v>3102</v>
      </c>
      <c r="H1513" s="8" t="s">
        <v>96</v>
      </c>
      <c r="I1513" s="66" t="s">
        <v>227</v>
      </c>
      <c r="J1513" s="66" t="s">
        <v>40</v>
      </c>
      <c r="K1513" s="66" t="s">
        <v>6008</v>
      </c>
      <c r="L1513" s="66" t="s">
        <v>3970</v>
      </c>
      <c r="M1513" s="66" t="s">
        <v>4284</v>
      </c>
      <c r="N1513" s="66" t="s">
        <v>3118</v>
      </c>
      <c r="O1513" s="8" t="s">
        <v>3382</v>
      </c>
      <c r="P1513" s="8" t="s">
        <v>40</v>
      </c>
      <c r="Q1513" s="8">
        <v>-1</v>
      </c>
      <c r="R1513" s="8" t="s">
        <v>40</v>
      </c>
      <c r="S1513" s="8" t="s">
        <v>40</v>
      </c>
      <c r="T1513" s="8" t="s">
        <v>40</v>
      </c>
      <c r="U1513" s="67">
        <v>0</v>
      </c>
      <c r="V1513" s="4">
        <v>0</v>
      </c>
      <c r="W1513" s="4">
        <v>3424</v>
      </c>
      <c r="X1513" s="67">
        <v>0</v>
      </c>
      <c r="Y1513" s="67">
        <v>0.35599999999999998</v>
      </c>
      <c r="Z1513" s="4">
        <v>2</v>
      </c>
      <c r="AA1513" s="4">
        <v>2596</v>
      </c>
      <c r="AB1513" s="67">
        <v>1E-3</v>
      </c>
      <c r="AC1513" s="4">
        <v>1.0710850000000001</v>
      </c>
      <c r="AD1513" s="4">
        <v>11.06</v>
      </c>
    </row>
    <row r="1514" spans="1:30" x14ac:dyDescent="0.2">
      <c r="A1514" s="8" t="s">
        <v>782</v>
      </c>
      <c r="B1514" s="8">
        <v>7</v>
      </c>
      <c r="C1514" s="8">
        <v>74248006</v>
      </c>
      <c r="D1514" s="8">
        <v>74248006</v>
      </c>
      <c r="E1514" s="8" t="s">
        <v>130</v>
      </c>
      <c r="F1514" s="8" t="s">
        <v>3108</v>
      </c>
      <c r="G1514" s="8" t="s">
        <v>3109</v>
      </c>
      <c r="H1514" s="8" t="s">
        <v>96</v>
      </c>
      <c r="I1514" s="66" t="s">
        <v>227</v>
      </c>
      <c r="J1514" s="66" t="s">
        <v>40</v>
      </c>
      <c r="K1514" s="66" t="s">
        <v>5010</v>
      </c>
      <c r="L1514" s="66" t="s">
        <v>3584</v>
      </c>
      <c r="M1514" s="66" t="s">
        <v>3675</v>
      </c>
      <c r="N1514" s="66" t="s">
        <v>3168</v>
      </c>
      <c r="O1514" s="8" t="s">
        <v>3169</v>
      </c>
      <c r="P1514" s="8" t="s">
        <v>40</v>
      </c>
      <c r="Q1514" s="8">
        <v>-1</v>
      </c>
      <c r="R1514" s="8" t="s">
        <v>40</v>
      </c>
      <c r="S1514" s="8" t="s">
        <v>40</v>
      </c>
      <c r="T1514" s="8" t="s">
        <v>40</v>
      </c>
      <c r="U1514" s="67">
        <v>0.16300000000000001</v>
      </c>
      <c r="V1514" s="4">
        <v>1</v>
      </c>
      <c r="W1514" s="4">
        <v>3424</v>
      </c>
      <c r="X1514" s="67">
        <v>0</v>
      </c>
      <c r="Y1514" s="67">
        <v>0</v>
      </c>
      <c r="Z1514" s="4">
        <v>0</v>
      </c>
      <c r="AA1514" s="4">
        <v>2596</v>
      </c>
      <c r="AB1514" s="67">
        <v>0</v>
      </c>
      <c r="AC1514" s="4">
        <v>4.9099139999999997</v>
      </c>
      <c r="AD1514" s="4">
        <v>25</v>
      </c>
    </row>
    <row r="1515" spans="1:30" x14ac:dyDescent="0.2">
      <c r="A1515" s="8" t="s">
        <v>782</v>
      </c>
      <c r="B1515" s="8">
        <v>7</v>
      </c>
      <c r="C1515" s="8">
        <v>74248007</v>
      </c>
      <c r="D1515" s="8">
        <v>74248007</v>
      </c>
      <c r="E1515" s="8" t="s">
        <v>121</v>
      </c>
      <c r="F1515" s="8" t="s">
        <v>3101</v>
      </c>
      <c r="G1515" s="8" t="s">
        <v>3102</v>
      </c>
      <c r="H1515" s="8" t="s">
        <v>96</v>
      </c>
      <c r="I1515" s="66" t="s">
        <v>227</v>
      </c>
      <c r="J1515" s="66" t="s">
        <v>40</v>
      </c>
      <c r="K1515" s="66" t="s">
        <v>5130</v>
      </c>
      <c r="L1515" s="66" t="s">
        <v>3923</v>
      </c>
      <c r="M1515" s="66" t="s">
        <v>427</v>
      </c>
      <c r="N1515" s="66" t="s">
        <v>3121</v>
      </c>
      <c r="O1515" s="8" t="s">
        <v>3122</v>
      </c>
      <c r="P1515" s="8" t="s">
        <v>40</v>
      </c>
      <c r="Q1515" s="8">
        <v>-1</v>
      </c>
      <c r="R1515" s="8" t="s">
        <v>40</v>
      </c>
      <c r="S1515" s="8" t="s">
        <v>40</v>
      </c>
      <c r="T1515" s="8" t="s">
        <v>40</v>
      </c>
      <c r="U1515" s="67">
        <v>0.13800000000000001</v>
      </c>
      <c r="V1515" s="4">
        <v>1</v>
      </c>
      <c r="W1515" s="4">
        <v>3424</v>
      </c>
      <c r="X1515" s="67">
        <v>0</v>
      </c>
      <c r="Y1515" s="67">
        <v>0.20599999999999999</v>
      </c>
      <c r="Z1515" s="4">
        <v>1</v>
      </c>
      <c r="AA1515" s="4">
        <v>2596</v>
      </c>
      <c r="AB1515" s="67">
        <v>0</v>
      </c>
      <c r="AC1515" s="4">
        <v>0.689558</v>
      </c>
      <c r="AD1515" s="4">
        <v>8.7579999999999991</v>
      </c>
    </row>
    <row r="1516" spans="1:30" x14ac:dyDescent="0.2">
      <c r="A1516" s="8" t="s">
        <v>782</v>
      </c>
      <c r="B1516" s="8">
        <v>7</v>
      </c>
      <c r="C1516" s="8">
        <v>74248020</v>
      </c>
      <c r="D1516" s="8">
        <v>74248020</v>
      </c>
      <c r="E1516" s="8" t="s">
        <v>127</v>
      </c>
      <c r="F1516" s="8" t="s">
        <v>3108</v>
      </c>
      <c r="G1516" s="8" t="s">
        <v>3109</v>
      </c>
      <c r="H1516" s="8" t="s">
        <v>96</v>
      </c>
      <c r="I1516" s="66" t="s">
        <v>227</v>
      </c>
      <c r="J1516" s="66" t="s">
        <v>40</v>
      </c>
      <c r="K1516" s="66" t="s">
        <v>3860</v>
      </c>
      <c r="L1516" s="66" t="s">
        <v>6204</v>
      </c>
      <c r="M1516" s="66" t="s">
        <v>3980</v>
      </c>
      <c r="N1516" s="66" t="s">
        <v>4040</v>
      </c>
      <c r="O1516" s="8" t="s">
        <v>4041</v>
      </c>
      <c r="P1516" s="8" t="s">
        <v>40</v>
      </c>
      <c r="Q1516" s="8">
        <v>-1</v>
      </c>
      <c r="R1516" s="8" t="s">
        <v>40</v>
      </c>
      <c r="S1516" s="8" t="s">
        <v>40</v>
      </c>
      <c r="T1516" s="8" t="s">
        <v>40</v>
      </c>
      <c r="U1516" s="67">
        <v>0</v>
      </c>
      <c r="V1516" s="4">
        <v>0</v>
      </c>
      <c r="W1516" s="4">
        <v>3431</v>
      </c>
      <c r="X1516" s="67">
        <v>0</v>
      </c>
      <c r="Y1516" s="67">
        <v>0.16</v>
      </c>
      <c r="Z1516" s="4">
        <v>1</v>
      </c>
      <c r="AA1516" s="4">
        <v>2601</v>
      </c>
      <c r="AB1516" s="67">
        <v>0</v>
      </c>
      <c r="AC1516" s="4">
        <v>2.1226219999999998</v>
      </c>
      <c r="AD1516" s="4">
        <v>17</v>
      </c>
    </row>
    <row r="1517" spans="1:30" x14ac:dyDescent="0.2">
      <c r="A1517" s="8" t="s">
        <v>782</v>
      </c>
      <c r="B1517" s="8">
        <v>7</v>
      </c>
      <c r="C1517" s="8">
        <v>74248022</v>
      </c>
      <c r="D1517" s="8">
        <v>74248022</v>
      </c>
      <c r="E1517" s="8" t="s">
        <v>123</v>
      </c>
      <c r="F1517" s="8" t="s">
        <v>3101</v>
      </c>
      <c r="G1517" s="8" t="s">
        <v>3102</v>
      </c>
      <c r="H1517" s="8" t="s">
        <v>96</v>
      </c>
      <c r="I1517" s="66" t="s">
        <v>227</v>
      </c>
      <c r="J1517" s="66" t="s">
        <v>40</v>
      </c>
      <c r="K1517" s="66" t="s">
        <v>4232</v>
      </c>
      <c r="L1517" s="66" t="s">
        <v>3956</v>
      </c>
      <c r="M1517" s="66" t="s">
        <v>5747</v>
      </c>
      <c r="N1517" s="66" t="s">
        <v>121</v>
      </c>
      <c r="O1517" s="8" t="s">
        <v>4342</v>
      </c>
      <c r="P1517" s="8" t="s">
        <v>40</v>
      </c>
      <c r="Q1517" s="8">
        <v>-1</v>
      </c>
      <c r="R1517" s="8" t="s">
        <v>40</v>
      </c>
      <c r="S1517" s="8" t="s">
        <v>40</v>
      </c>
      <c r="T1517" s="8" t="s">
        <v>40</v>
      </c>
      <c r="U1517" s="67">
        <v>0.16900000000000001</v>
      </c>
      <c r="V1517" s="4">
        <v>1</v>
      </c>
      <c r="W1517" s="4">
        <v>3430</v>
      </c>
      <c r="X1517" s="67">
        <v>0</v>
      </c>
      <c r="Y1517" s="67">
        <v>0.155</v>
      </c>
      <c r="Z1517" s="4">
        <v>5</v>
      </c>
      <c r="AA1517" s="4">
        <v>2600</v>
      </c>
      <c r="AB1517" s="67">
        <v>2E-3</v>
      </c>
      <c r="AC1517" s="4">
        <v>4.9897999999999998E-2</v>
      </c>
      <c r="AD1517" s="4">
        <v>3.0819999999999999</v>
      </c>
    </row>
    <row r="1518" spans="1:30" x14ac:dyDescent="0.2">
      <c r="A1518" s="8" t="s">
        <v>782</v>
      </c>
      <c r="B1518" s="8">
        <v>7</v>
      </c>
      <c r="C1518" s="8">
        <v>74251408</v>
      </c>
      <c r="D1518" s="8">
        <v>74251408</v>
      </c>
      <c r="E1518" s="8" t="s">
        <v>123</v>
      </c>
      <c r="F1518" s="8" t="s">
        <v>3101</v>
      </c>
      <c r="G1518" s="8" t="s">
        <v>3102</v>
      </c>
      <c r="H1518" s="8" t="s">
        <v>96</v>
      </c>
      <c r="I1518" s="66" t="s">
        <v>9418</v>
      </c>
      <c r="J1518" s="66" t="s">
        <v>40</v>
      </c>
      <c r="K1518" s="66" t="s">
        <v>4576</v>
      </c>
      <c r="L1518" s="66" t="s">
        <v>4251</v>
      </c>
      <c r="M1518" s="66" t="s">
        <v>4301</v>
      </c>
      <c r="N1518" s="66" t="s">
        <v>3207</v>
      </c>
      <c r="O1518" s="8" t="s">
        <v>3688</v>
      </c>
      <c r="P1518" s="8" t="s">
        <v>40</v>
      </c>
      <c r="Q1518" s="8">
        <v>-1</v>
      </c>
      <c r="R1518" s="8" t="s">
        <v>40</v>
      </c>
      <c r="S1518" s="8" t="s">
        <v>40</v>
      </c>
      <c r="T1518" s="8" t="s">
        <v>40</v>
      </c>
      <c r="U1518" s="67">
        <v>0</v>
      </c>
      <c r="V1518" s="4">
        <v>0</v>
      </c>
      <c r="W1518" s="4">
        <v>3433</v>
      </c>
      <c r="X1518" s="67">
        <v>0</v>
      </c>
      <c r="Y1518" s="67">
        <v>0.18099999999999999</v>
      </c>
      <c r="Z1518" s="4">
        <v>1</v>
      </c>
      <c r="AA1518" s="4">
        <v>2603</v>
      </c>
      <c r="AB1518" s="67">
        <v>0</v>
      </c>
      <c r="AC1518" s="4">
        <v>-1.196474</v>
      </c>
      <c r="AD1518" s="4">
        <v>7.0000000000000001E-3</v>
      </c>
    </row>
    <row r="1519" spans="1:30" x14ac:dyDescent="0.2">
      <c r="A1519" s="8" t="s">
        <v>782</v>
      </c>
      <c r="B1519" s="8">
        <v>7</v>
      </c>
      <c r="C1519" s="8">
        <v>74251444</v>
      </c>
      <c r="D1519" s="8">
        <v>74251444</v>
      </c>
      <c r="E1519" s="8" t="s">
        <v>123</v>
      </c>
      <c r="F1519" s="8" t="s">
        <v>3101</v>
      </c>
      <c r="G1519" s="8" t="s">
        <v>3102</v>
      </c>
      <c r="H1519" s="8" t="s">
        <v>96</v>
      </c>
      <c r="I1519" s="66" t="s">
        <v>9418</v>
      </c>
      <c r="J1519" s="66" t="s">
        <v>40</v>
      </c>
      <c r="K1519" s="66" t="s">
        <v>5080</v>
      </c>
      <c r="L1519" s="66" t="s">
        <v>3695</v>
      </c>
      <c r="M1519" s="66" t="s">
        <v>3696</v>
      </c>
      <c r="N1519" s="66" t="s">
        <v>130</v>
      </c>
      <c r="O1519" s="8" t="s">
        <v>4129</v>
      </c>
      <c r="P1519" s="8" t="s">
        <v>40</v>
      </c>
      <c r="Q1519" s="8">
        <v>-1</v>
      </c>
      <c r="R1519" s="8" t="s">
        <v>40</v>
      </c>
      <c r="S1519" s="8" t="s">
        <v>40</v>
      </c>
      <c r="T1519" s="8" t="s">
        <v>40</v>
      </c>
      <c r="U1519" s="67">
        <v>0.217</v>
      </c>
      <c r="V1519" s="4">
        <v>1</v>
      </c>
      <c r="W1519" s="4">
        <v>3433</v>
      </c>
      <c r="X1519" s="67">
        <v>0</v>
      </c>
      <c r="Y1519" s="67">
        <v>0.29299999999999998</v>
      </c>
      <c r="Z1519" s="4">
        <v>1</v>
      </c>
      <c r="AA1519" s="4">
        <v>2603</v>
      </c>
      <c r="AB1519" s="67">
        <v>0</v>
      </c>
      <c r="AC1519" s="4">
        <v>-0.65800899999999996</v>
      </c>
      <c r="AD1519" s="4">
        <v>0.09</v>
      </c>
    </row>
    <row r="1520" spans="1:30" x14ac:dyDescent="0.2">
      <c r="A1520" s="8" t="s">
        <v>782</v>
      </c>
      <c r="B1520" s="8">
        <v>7</v>
      </c>
      <c r="C1520" s="8">
        <v>74251445</v>
      </c>
      <c r="D1520" s="8">
        <v>74251445</v>
      </c>
      <c r="E1520" s="8" t="s">
        <v>130</v>
      </c>
      <c r="F1520" s="8" t="s">
        <v>3108</v>
      </c>
      <c r="G1520" s="8" t="s">
        <v>3109</v>
      </c>
      <c r="H1520" s="8" t="s">
        <v>96</v>
      </c>
      <c r="I1520" s="66" t="s">
        <v>9418</v>
      </c>
      <c r="J1520" s="66" t="s">
        <v>40</v>
      </c>
      <c r="K1520" s="66" t="s">
        <v>535</v>
      </c>
      <c r="L1520" s="66" t="s">
        <v>4284</v>
      </c>
      <c r="M1520" s="66" t="s">
        <v>3696</v>
      </c>
      <c r="N1520" s="66" t="s">
        <v>4056</v>
      </c>
      <c r="O1520" s="8" t="s">
        <v>4057</v>
      </c>
      <c r="P1520" s="8" t="s">
        <v>40</v>
      </c>
      <c r="Q1520" s="8">
        <v>-1</v>
      </c>
      <c r="R1520" s="8" t="s">
        <v>40</v>
      </c>
      <c r="S1520" s="8" t="s">
        <v>40</v>
      </c>
      <c r="T1520" s="8" t="s">
        <v>40</v>
      </c>
      <c r="U1520" s="67">
        <v>0.249</v>
      </c>
      <c r="V1520" s="4">
        <v>1</v>
      </c>
      <c r="W1520" s="4">
        <v>3433</v>
      </c>
      <c r="X1520" s="67">
        <v>0</v>
      </c>
      <c r="Y1520" s="67">
        <v>0</v>
      </c>
      <c r="Z1520" s="4">
        <v>0</v>
      </c>
      <c r="AA1520" s="4">
        <v>2603</v>
      </c>
      <c r="AB1520" s="67">
        <v>0</v>
      </c>
      <c r="AC1520" s="4">
        <v>-0.81030199999999997</v>
      </c>
      <c r="AD1520" s="4">
        <v>4.1000000000000002E-2</v>
      </c>
    </row>
    <row r="1521" spans="1:30" x14ac:dyDescent="0.2">
      <c r="A1521" s="8" t="s">
        <v>782</v>
      </c>
      <c r="B1521" s="8">
        <v>7</v>
      </c>
      <c r="C1521" s="8">
        <v>74251459</v>
      </c>
      <c r="D1521" s="8">
        <v>74251459</v>
      </c>
      <c r="E1521" s="8" t="s">
        <v>130</v>
      </c>
      <c r="F1521" s="8" t="s">
        <v>3101</v>
      </c>
      <c r="G1521" s="8" t="s">
        <v>3102</v>
      </c>
      <c r="H1521" s="8" t="s">
        <v>96</v>
      </c>
      <c r="I1521" s="66" t="s">
        <v>9418</v>
      </c>
      <c r="J1521" s="66" t="s">
        <v>40</v>
      </c>
      <c r="K1521" s="66" t="s">
        <v>3705</v>
      </c>
      <c r="L1521" s="66" t="s">
        <v>3910</v>
      </c>
      <c r="M1521" s="66" t="s">
        <v>3911</v>
      </c>
      <c r="N1521" s="66" t="s">
        <v>3207</v>
      </c>
      <c r="O1521" s="8" t="s">
        <v>3208</v>
      </c>
      <c r="P1521" s="8" t="s">
        <v>40</v>
      </c>
      <c r="Q1521" s="8">
        <v>-1</v>
      </c>
      <c r="R1521" s="8" t="s">
        <v>40</v>
      </c>
      <c r="S1521" s="8" t="s">
        <v>40</v>
      </c>
      <c r="T1521" s="8" t="s">
        <v>40</v>
      </c>
      <c r="U1521" s="67">
        <v>0</v>
      </c>
      <c r="V1521" s="4">
        <v>0</v>
      </c>
      <c r="W1521" s="4">
        <v>3433</v>
      </c>
      <c r="X1521" s="67">
        <v>0</v>
      </c>
      <c r="Y1521" s="67">
        <v>0.249</v>
      </c>
      <c r="Z1521" s="4">
        <v>1</v>
      </c>
      <c r="AA1521" s="4">
        <v>2603</v>
      </c>
      <c r="AB1521" s="67">
        <v>0</v>
      </c>
      <c r="AC1521" s="4">
        <v>0.22569</v>
      </c>
      <c r="AD1521" s="4">
        <v>4.9480000000000004</v>
      </c>
    </row>
    <row r="1522" spans="1:30" x14ac:dyDescent="0.2">
      <c r="A1522" s="8" t="s">
        <v>782</v>
      </c>
      <c r="B1522" s="8">
        <v>7</v>
      </c>
      <c r="C1522" s="8">
        <v>74251475</v>
      </c>
      <c r="D1522" s="8">
        <v>74251477</v>
      </c>
      <c r="E1522" s="8" t="s">
        <v>4198</v>
      </c>
      <c r="F1522" s="8" t="s">
        <v>80</v>
      </c>
      <c r="G1522" s="8" t="s">
        <v>3469</v>
      </c>
      <c r="H1522" s="8" t="s">
        <v>96</v>
      </c>
      <c r="I1522" s="66" t="s">
        <v>9418</v>
      </c>
      <c r="J1522" s="66" t="s">
        <v>40</v>
      </c>
      <c r="K1522" s="66" t="s">
        <v>10244</v>
      </c>
      <c r="L1522" s="66" t="s">
        <v>10245</v>
      </c>
      <c r="M1522" s="66" t="s">
        <v>10246</v>
      </c>
      <c r="N1522" s="66" t="s">
        <v>285</v>
      </c>
      <c r="O1522" s="8" t="s">
        <v>10247</v>
      </c>
      <c r="P1522" s="8" t="s">
        <v>40</v>
      </c>
      <c r="Q1522" s="8">
        <v>-1</v>
      </c>
      <c r="R1522" s="8" t="s">
        <v>40</v>
      </c>
      <c r="S1522" s="8" t="s">
        <v>40</v>
      </c>
      <c r="T1522" s="8" t="s">
        <v>40</v>
      </c>
      <c r="U1522" s="67">
        <v>0.26100000000000001</v>
      </c>
      <c r="V1522" s="4">
        <v>1</v>
      </c>
      <c r="W1522" s="4">
        <v>3433</v>
      </c>
      <c r="X1522" s="67">
        <v>0</v>
      </c>
      <c r="Y1522" s="67">
        <v>0</v>
      </c>
      <c r="Z1522" s="4">
        <v>0</v>
      </c>
      <c r="AA1522" s="4">
        <v>2603</v>
      </c>
      <c r="AB1522" s="67">
        <v>0</v>
      </c>
      <c r="AC1522" s="4">
        <v>0.377938</v>
      </c>
      <c r="AD1522" s="4">
        <v>6.42</v>
      </c>
    </row>
    <row r="1523" spans="1:30" x14ac:dyDescent="0.2">
      <c r="A1523" s="8" t="s">
        <v>782</v>
      </c>
      <c r="B1523" s="8">
        <v>7</v>
      </c>
      <c r="C1523" s="8">
        <v>74251480</v>
      </c>
      <c r="D1523" s="8">
        <v>74251480</v>
      </c>
      <c r="E1523" s="8" t="s">
        <v>121</v>
      </c>
      <c r="F1523" s="8" t="s">
        <v>3101</v>
      </c>
      <c r="G1523" s="8" t="s">
        <v>3102</v>
      </c>
      <c r="H1523" s="8" t="s">
        <v>96</v>
      </c>
      <c r="I1523" s="66" t="s">
        <v>9418</v>
      </c>
      <c r="J1523" s="66" t="s">
        <v>40</v>
      </c>
      <c r="K1523" s="66" t="s">
        <v>3811</v>
      </c>
      <c r="L1523" s="66" t="s">
        <v>360</v>
      </c>
      <c r="M1523" s="66" t="s">
        <v>3920</v>
      </c>
      <c r="N1523" s="66" t="s">
        <v>3107</v>
      </c>
      <c r="O1523" s="8" t="s">
        <v>3150</v>
      </c>
      <c r="P1523" s="8" t="s">
        <v>40</v>
      </c>
      <c r="Q1523" s="8">
        <v>-1</v>
      </c>
      <c r="R1523" s="8" t="s">
        <v>40</v>
      </c>
      <c r="S1523" s="8" t="s">
        <v>40</v>
      </c>
      <c r="T1523" s="8" t="s">
        <v>40</v>
      </c>
      <c r="U1523" s="67">
        <v>0.25700000000000001</v>
      </c>
      <c r="V1523" s="4">
        <v>1</v>
      </c>
      <c r="W1523" s="4">
        <v>3433</v>
      </c>
      <c r="X1523" s="67">
        <v>0</v>
      </c>
      <c r="Y1523" s="67">
        <v>0</v>
      </c>
      <c r="Z1523" s="4">
        <v>0</v>
      </c>
      <c r="AA1523" s="4">
        <v>2603</v>
      </c>
      <c r="AB1523" s="67">
        <v>0</v>
      </c>
      <c r="AC1523" s="4">
        <v>-0.34997400000000001</v>
      </c>
      <c r="AD1523" s="4">
        <v>0.50900000000000001</v>
      </c>
    </row>
    <row r="1524" spans="1:30" x14ac:dyDescent="0.2">
      <c r="A1524" s="8" t="s">
        <v>782</v>
      </c>
      <c r="B1524" s="8">
        <v>7</v>
      </c>
      <c r="C1524" s="8">
        <v>74251499</v>
      </c>
      <c r="D1524" s="8">
        <v>74251499</v>
      </c>
      <c r="E1524" s="8" t="s">
        <v>123</v>
      </c>
      <c r="F1524" s="8" t="s">
        <v>3708</v>
      </c>
      <c r="G1524" s="8" t="s">
        <v>3469</v>
      </c>
      <c r="H1524" s="8" t="s">
        <v>96</v>
      </c>
      <c r="I1524" s="66" t="s">
        <v>9418</v>
      </c>
      <c r="J1524" s="66" t="s">
        <v>40</v>
      </c>
      <c r="K1524" s="66" t="s">
        <v>3567</v>
      </c>
      <c r="L1524" s="66" t="s">
        <v>4326</v>
      </c>
      <c r="M1524" s="66" t="s">
        <v>3711</v>
      </c>
      <c r="N1524" s="66" t="s">
        <v>7033</v>
      </c>
      <c r="O1524" s="8" t="s">
        <v>7034</v>
      </c>
      <c r="P1524" s="8" t="s">
        <v>10248</v>
      </c>
      <c r="Q1524" s="8">
        <v>-1</v>
      </c>
      <c r="R1524" s="8" t="s">
        <v>40</v>
      </c>
      <c r="S1524" s="8" t="s">
        <v>40</v>
      </c>
      <c r="T1524" s="8" t="s">
        <v>40</v>
      </c>
      <c r="U1524" s="67">
        <v>0.253</v>
      </c>
      <c r="V1524" s="4">
        <v>8</v>
      </c>
      <c r="W1524" s="4">
        <v>3433</v>
      </c>
      <c r="X1524" s="67">
        <v>2E-3</v>
      </c>
      <c r="Y1524" s="67">
        <v>0.26600000000000001</v>
      </c>
      <c r="Z1524" s="4">
        <v>10</v>
      </c>
      <c r="AA1524" s="4">
        <v>2603</v>
      </c>
      <c r="AB1524" s="67">
        <v>4.0000000000000001E-3</v>
      </c>
      <c r="AC1524" s="4">
        <v>3.755506</v>
      </c>
      <c r="AD1524" s="4">
        <v>23.3</v>
      </c>
    </row>
    <row r="1525" spans="1:30" x14ac:dyDescent="0.2">
      <c r="A1525" s="8" t="s">
        <v>782</v>
      </c>
      <c r="B1525" s="8">
        <v>7</v>
      </c>
      <c r="C1525" s="8">
        <v>143416775</v>
      </c>
      <c r="D1525" s="8">
        <v>143416775</v>
      </c>
      <c r="E1525" s="8" t="s">
        <v>123</v>
      </c>
      <c r="F1525" s="8" t="s">
        <v>78</v>
      </c>
      <c r="G1525" s="8" t="s">
        <v>3469</v>
      </c>
      <c r="H1525" s="8" t="s">
        <v>2998</v>
      </c>
      <c r="I1525" s="66" t="s">
        <v>40</v>
      </c>
      <c r="J1525" s="66" t="s">
        <v>205</v>
      </c>
      <c r="K1525" s="66" t="s">
        <v>40</v>
      </c>
      <c r="L1525" s="66" t="s">
        <v>40</v>
      </c>
      <c r="M1525" s="66" t="s">
        <v>40</v>
      </c>
      <c r="N1525" s="66" t="s">
        <v>40</v>
      </c>
      <c r="O1525" s="8" t="s">
        <v>40</v>
      </c>
      <c r="P1525" s="8" t="s">
        <v>40</v>
      </c>
      <c r="Q1525" s="8">
        <v>1</v>
      </c>
      <c r="R1525" s="8">
        <v>4.896930781</v>
      </c>
      <c r="S1525" s="8">
        <v>8.0644878940000009</v>
      </c>
      <c r="T1525" s="8">
        <v>12.96141868</v>
      </c>
      <c r="U1525" s="67">
        <v>0.27600000000000002</v>
      </c>
      <c r="V1525" s="4">
        <v>1</v>
      </c>
      <c r="W1525" s="4">
        <v>3430</v>
      </c>
      <c r="X1525" s="67">
        <v>0</v>
      </c>
      <c r="Y1525" s="67">
        <v>0</v>
      </c>
      <c r="Z1525" s="4">
        <v>0</v>
      </c>
      <c r="AA1525" s="4">
        <v>2600</v>
      </c>
      <c r="AB1525" s="67">
        <v>0</v>
      </c>
      <c r="AC1525" s="4">
        <v>3.749241</v>
      </c>
      <c r="AD1525" s="4">
        <v>23.3</v>
      </c>
    </row>
    <row r="1526" spans="1:30" x14ac:dyDescent="0.2">
      <c r="A1526" s="8" t="s">
        <v>782</v>
      </c>
      <c r="B1526" s="8">
        <v>7</v>
      </c>
      <c r="C1526" s="8">
        <v>143416776</v>
      </c>
      <c r="D1526" s="8">
        <v>143416776</v>
      </c>
      <c r="E1526" s="8" t="s">
        <v>121</v>
      </c>
      <c r="F1526" s="8" t="s">
        <v>3101</v>
      </c>
      <c r="G1526" s="8" t="s">
        <v>3102</v>
      </c>
      <c r="H1526" s="8" t="s">
        <v>2998</v>
      </c>
      <c r="I1526" s="66" t="s">
        <v>284</v>
      </c>
      <c r="J1526" s="66" t="s">
        <v>40</v>
      </c>
      <c r="K1526" s="66" t="s">
        <v>4131</v>
      </c>
      <c r="L1526" s="66" t="s">
        <v>4594</v>
      </c>
      <c r="M1526" s="66" t="s">
        <v>4346</v>
      </c>
      <c r="N1526" s="66" t="s">
        <v>3174</v>
      </c>
      <c r="O1526" s="8" t="s">
        <v>6030</v>
      </c>
      <c r="P1526" s="8" t="s">
        <v>40</v>
      </c>
      <c r="Q1526" s="8">
        <v>1</v>
      </c>
      <c r="R1526" s="8">
        <v>12.14829009</v>
      </c>
      <c r="S1526" s="8">
        <v>0.81312858200000004</v>
      </c>
      <c r="T1526" s="8">
        <v>12.96141868</v>
      </c>
      <c r="U1526" s="67">
        <v>0.245</v>
      </c>
      <c r="V1526" s="4">
        <v>4</v>
      </c>
      <c r="W1526" s="4">
        <v>3430</v>
      </c>
      <c r="X1526" s="67">
        <v>1E-3</v>
      </c>
      <c r="Y1526" s="67">
        <v>0.23899999999999999</v>
      </c>
      <c r="Z1526" s="4">
        <v>4</v>
      </c>
      <c r="AA1526" s="4">
        <v>2600</v>
      </c>
      <c r="AB1526" s="67">
        <v>2E-3</v>
      </c>
      <c r="AC1526" s="4">
        <v>1.3155600000000001</v>
      </c>
      <c r="AD1526" s="4">
        <v>12.35</v>
      </c>
    </row>
    <row r="1527" spans="1:30" x14ac:dyDescent="0.2">
      <c r="A1527" s="8" t="s">
        <v>782</v>
      </c>
      <c r="B1527" s="8">
        <v>7</v>
      </c>
      <c r="C1527" s="8">
        <v>143416798</v>
      </c>
      <c r="D1527" s="8">
        <v>143416798</v>
      </c>
      <c r="E1527" s="8" t="s">
        <v>121</v>
      </c>
      <c r="F1527" s="8" t="s">
        <v>3108</v>
      </c>
      <c r="G1527" s="8" t="s">
        <v>3109</v>
      </c>
      <c r="H1527" s="8" t="s">
        <v>2998</v>
      </c>
      <c r="I1527" s="66" t="s">
        <v>284</v>
      </c>
      <c r="J1527" s="66" t="s">
        <v>40</v>
      </c>
      <c r="K1527" s="66" t="s">
        <v>3577</v>
      </c>
      <c r="L1527" s="66" t="s">
        <v>9676</v>
      </c>
      <c r="M1527" s="66" t="s">
        <v>4353</v>
      </c>
      <c r="N1527" s="66" t="s">
        <v>3219</v>
      </c>
      <c r="O1527" s="8" t="s">
        <v>3275</v>
      </c>
      <c r="P1527" s="8" t="s">
        <v>40</v>
      </c>
      <c r="Q1527" s="8">
        <v>1</v>
      </c>
      <c r="R1527" s="8" t="s">
        <v>40</v>
      </c>
      <c r="S1527" s="8" t="s">
        <v>40</v>
      </c>
      <c r="T1527" s="8" t="s">
        <v>40</v>
      </c>
      <c r="U1527" s="67">
        <v>0.28899999999999998</v>
      </c>
      <c r="V1527" s="4">
        <v>18</v>
      </c>
      <c r="W1527" s="4">
        <v>3430</v>
      </c>
      <c r="X1527" s="67">
        <v>5.0000000000000001E-3</v>
      </c>
      <c r="Y1527" s="67">
        <v>0.30299999999999999</v>
      </c>
      <c r="Z1527" s="4">
        <v>21</v>
      </c>
      <c r="AA1527" s="4">
        <v>2600</v>
      </c>
      <c r="AB1527" s="67">
        <v>8.0000000000000002E-3</v>
      </c>
      <c r="AC1527" s="4">
        <v>5.6015100000000002</v>
      </c>
      <c r="AD1527" s="4">
        <v>26.5</v>
      </c>
    </row>
    <row r="1528" spans="1:30" x14ac:dyDescent="0.2">
      <c r="A1528" s="8" t="s">
        <v>782</v>
      </c>
      <c r="B1528" s="8">
        <v>7</v>
      </c>
      <c r="C1528" s="8">
        <v>143416800</v>
      </c>
      <c r="D1528" s="8">
        <v>143416800</v>
      </c>
      <c r="E1528" s="8" t="s">
        <v>127</v>
      </c>
      <c r="F1528" s="8" t="s">
        <v>3108</v>
      </c>
      <c r="G1528" s="8" t="s">
        <v>3109</v>
      </c>
      <c r="H1528" s="8" t="s">
        <v>2998</v>
      </c>
      <c r="I1528" s="66" t="s">
        <v>284</v>
      </c>
      <c r="J1528" s="66" t="s">
        <v>40</v>
      </c>
      <c r="K1528" s="66" t="s">
        <v>9646</v>
      </c>
      <c r="L1528" s="66" t="s">
        <v>5180</v>
      </c>
      <c r="M1528" s="66" t="s">
        <v>4353</v>
      </c>
      <c r="N1528" s="66" t="s">
        <v>4018</v>
      </c>
      <c r="O1528" s="8" t="s">
        <v>4308</v>
      </c>
      <c r="P1528" s="8" t="s">
        <v>40</v>
      </c>
      <c r="Q1528" s="8">
        <v>1</v>
      </c>
      <c r="R1528" s="8" t="s">
        <v>40</v>
      </c>
      <c r="S1528" s="8" t="s">
        <v>40</v>
      </c>
      <c r="T1528" s="8" t="s">
        <v>40</v>
      </c>
      <c r="U1528" s="67">
        <v>0</v>
      </c>
      <c r="V1528" s="4">
        <v>0</v>
      </c>
      <c r="W1528" s="4">
        <v>3430</v>
      </c>
      <c r="X1528" s="67">
        <v>0</v>
      </c>
      <c r="Y1528" s="67">
        <v>0.26500000000000001</v>
      </c>
      <c r="Z1528" s="4">
        <v>1</v>
      </c>
      <c r="AA1528" s="4">
        <v>2600</v>
      </c>
      <c r="AB1528" s="67">
        <v>0</v>
      </c>
      <c r="AC1528" s="4">
        <v>1.793194</v>
      </c>
      <c r="AD1528" s="4">
        <v>14.95</v>
      </c>
    </row>
    <row r="1529" spans="1:30" x14ac:dyDescent="0.2">
      <c r="A1529" s="8" t="s">
        <v>782</v>
      </c>
      <c r="B1529" s="8">
        <v>7</v>
      </c>
      <c r="C1529" s="8">
        <v>143416837</v>
      </c>
      <c r="D1529" s="8">
        <v>143416837</v>
      </c>
      <c r="E1529" s="8" t="s">
        <v>127</v>
      </c>
      <c r="F1529" s="8" t="s">
        <v>3108</v>
      </c>
      <c r="G1529" s="8" t="s">
        <v>3109</v>
      </c>
      <c r="H1529" s="8" t="s">
        <v>2998</v>
      </c>
      <c r="I1529" s="66" t="s">
        <v>284</v>
      </c>
      <c r="J1529" s="66" t="s">
        <v>40</v>
      </c>
      <c r="K1529" s="66" t="s">
        <v>9954</v>
      </c>
      <c r="L1529" s="66" t="s">
        <v>5787</v>
      </c>
      <c r="M1529" s="66" t="s">
        <v>3520</v>
      </c>
      <c r="N1529" s="66" t="s">
        <v>3232</v>
      </c>
      <c r="O1529" s="8" t="s">
        <v>4409</v>
      </c>
      <c r="P1529" s="8" t="s">
        <v>40</v>
      </c>
      <c r="Q1529" s="8">
        <v>1</v>
      </c>
      <c r="R1529" s="8" t="s">
        <v>40</v>
      </c>
      <c r="S1529" s="8" t="s">
        <v>40</v>
      </c>
      <c r="T1529" s="8" t="s">
        <v>40</v>
      </c>
      <c r="U1529" s="67">
        <v>0</v>
      </c>
      <c r="V1529" s="4">
        <v>0</v>
      </c>
      <c r="W1529" s="4">
        <v>3430</v>
      </c>
      <c r="X1529" s="67">
        <v>0</v>
      </c>
      <c r="Y1529" s="67">
        <v>0.24399999999999999</v>
      </c>
      <c r="Z1529" s="4">
        <v>1</v>
      </c>
      <c r="AA1529" s="4">
        <v>2600</v>
      </c>
      <c r="AB1529" s="67">
        <v>0</v>
      </c>
      <c r="AC1529" s="4">
        <v>2.1696209999999998</v>
      </c>
      <c r="AD1529" s="4">
        <v>17.309999999999999</v>
      </c>
    </row>
    <row r="1530" spans="1:30" x14ac:dyDescent="0.2">
      <c r="A1530" s="8" t="s">
        <v>782</v>
      </c>
      <c r="B1530" s="8">
        <v>7</v>
      </c>
      <c r="C1530" s="8">
        <v>143416841</v>
      </c>
      <c r="D1530" s="8">
        <v>143416841</v>
      </c>
      <c r="E1530" s="8" t="s">
        <v>121</v>
      </c>
      <c r="F1530" s="8" t="s">
        <v>3108</v>
      </c>
      <c r="G1530" s="8" t="s">
        <v>3109</v>
      </c>
      <c r="H1530" s="8" t="s">
        <v>2998</v>
      </c>
      <c r="I1530" s="66" t="s">
        <v>284</v>
      </c>
      <c r="J1530" s="66" t="s">
        <v>40</v>
      </c>
      <c r="K1530" s="66" t="s">
        <v>9640</v>
      </c>
      <c r="L1530" s="66" t="s">
        <v>9453</v>
      </c>
      <c r="M1530" s="66" t="s">
        <v>4447</v>
      </c>
      <c r="N1530" s="66" t="s">
        <v>4332</v>
      </c>
      <c r="O1530" s="8" t="s">
        <v>4333</v>
      </c>
      <c r="P1530" s="8" t="s">
        <v>40</v>
      </c>
      <c r="Q1530" s="8">
        <v>1</v>
      </c>
      <c r="R1530" s="8" t="s">
        <v>40</v>
      </c>
      <c r="S1530" s="8" t="s">
        <v>40</v>
      </c>
      <c r="T1530" s="8" t="s">
        <v>40</v>
      </c>
      <c r="U1530" s="67">
        <v>0.111</v>
      </c>
      <c r="V1530" s="4">
        <v>1</v>
      </c>
      <c r="W1530" s="4">
        <v>3430</v>
      </c>
      <c r="X1530" s="67">
        <v>0</v>
      </c>
      <c r="Y1530" s="67">
        <v>0.189</v>
      </c>
      <c r="Z1530" s="4">
        <v>1</v>
      </c>
      <c r="AA1530" s="4">
        <v>2600</v>
      </c>
      <c r="AB1530" s="67">
        <v>0</v>
      </c>
      <c r="AC1530" s="4">
        <v>-1.441881</v>
      </c>
      <c r="AD1530" s="4">
        <v>3.0000000000000001E-3</v>
      </c>
    </row>
    <row r="1531" spans="1:30" x14ac:dyDescent="0.2">
      <c r="A1531" s="8" t="s">
        <v>782</v>
      </c>
      <c r="B1531" s="8">
        <v>7</v>
      </c>
      <c r="C1531" s="8">
        <v>143416849</v>
      </c>
      <c r="D1531" s="8">
        <v>143416849</v>
      </c>
      <c r="E1531" s="8" t="s">
        <v>121</v>
      </c>
      <c r="F1531" s="8" t="s">
        <v>3108</v>
      </c>
      <c r="G1531" s="8" t="s">
        <v>3109</v>
      </c>
      <c r="H1531" s="8" t="s">
        <v>2998</v>
      </c>
      <c r="I1531" s="66" t="s">
        <v>284</v>
      </c>
      <c r="J1531" s="66" t="s">
        <v>40</v>
      </c>
      <c r="K1531" s="66" t="s">
        <v>4534</v>
      </c>
      <c r="L1531" s="66" t="s">
        <v>4793</v>
      </c>
      <c r="M1531" s="66" t="s">
        <v>3517</v>
      </c>
      <c r="N1531" s="66" t="s">
        <v>3302</v>
      </c>
      <c r="O1531" s="8" t="s">
        <v>3390</v>
      </c>
      <c r="P1531" s="8" t="s">
        <v>40</v>
      </c>
      <c r="Q1531" s="8">
        <v>1</v>
      </c>
      <c r="R1531" s="8" t="s">
        <v>40</v>
      </c>
      <c r="S1531" s="8" t="s">
        <v>40</v>
      </c>
      <c r="T1531" s="8" t="s">
        <v>40</v>
      </c>
      <c r="U1531" s="67">
        <v>0.247</v>
      </c>
      <c r="V1531" s="4">
        <v>839</v>
      </c>
      <c r="W1531" s="4">
        <v>3430</v>
      </c>
      <c r="X1531" s="67">
        <v>0.245</v>
      </c>
      <c r="Y1531" s="67">
        <v>0.247</v>
      </c>
      <c r="Z1531" s="4">
        <v>633</v>
      </c>
      <c r="AA1531" s="4">
        <v>2600</v>
      </c>
      <c r="AB1531" s="67">
        <v>0.24299999999999999</v>
      </c>
      <c r="AC1531" s="4">
        <v>3.980267</v>
      </c>
      <c r="AD1531" s="4">
        <v>23.6</v>
      </c>
    </row>
    <row r="1532" spans="1:30" x14ac:dyDescent="0.2">
      <c r="A1532" s="8" t="s">
        <v>782</v>
      </c>
      <c r="B1532" s="8">
        <v>7</v>
      </c>
      <c r="C1532" s="8">
        <v>143416855</v>
      </c>
      <c r="D1532" s="8">
        <v>143416855</v>
      </c>
      <c r="E1532" s="8" t="s">
        <v>127</v>
      </c>
      <c r="F1532" s="8" t="s">
        <v>3108</v>
      </c>
      <c r="G1532" s="8" t="s">
        <v>3109</v>
      </c>
      <c r="H1532" s="8" t="s">
        <v>2998</v>
      </c>
      <c r="I1532" s="66" t="s">
        <v>284</v>
      </c>
      <c r="J1532" s="66" t="s">
        <v>40</v>
      </c>
      <c r="K1532" s="66" t="s">
        <v>5699</v>
      </c>
      <c r="L1532" s="66" t="s">
        <v>3511</v>
      </c>
      <c r="M1532" s="66" t="s">
        <v>3512</v>
      </c>
      <c r="N1532" s="66" t="s">
        <v>3124</v>
      </c>
      <c r="O1532" s="8" t="s">
        <v>3125</v>
      </c>
      <c r="P1532" s="8" t="s">
        <v>40</v>
      </c>
      <c r="Q1532" s="8">
        <v>1</v>
      </c>
      <c r="R1532" s="8" t="s">
        <v>40</v>
      </c>
      <c r="S1532" s="8" t="s">
        <v>40</v>
      </c>
      <c r="T1532" s="8" t="s">
        <v>40</v>
      </c>
      <c r="U1532" s="67">
        <v>0.373</v>
      </c>
      <c r="V1532" s="4">
        <v>1</v>
      </c>
      <c r="W1532" s="4">
        <v>3430</v>
      </c>
      <c r="X1532" s="67">
        <v>0</v>
      </c>
      <c r="Y1532" s="67">
        <v>0</v>
      </c>
      <c r="Z1532" s="4">
        <v>0</v>
      </c>
      <c r="AA1532" s="4">
        <v>2600</v>
      </c>
      <c r="AB1532" s="67">
        <v>0</v>
      </c>
      <c r="AC1532" s="4">
        <v>4.0319200000000004</v>
      </c>
      <c r="AD1532" s="4">
        <v>23.7</v>
      </c>
    </row>
    <row r="1533" spans="1:30" x14ac:dyDescent="0.2">
      <c r="A1533" s="8" t="s">
        <v>782</v>
      </c>
      <c r="B1533" s="8">
        <v>7</v>
      </c>
      <c r="C1533" s="8">
        <v>143416885</v>
      </c>
      <c r="D1533" s="8">
        <v>143416885</v>
      </c>
      <c r="E1533" s="8" t="s">
        <v>121</v>
      </c>
      <c r="F1533" s="8" t="s">
        <v>3108</v>
      </c>
      <c r="G1533" s="8" t="s">
        <v>3109</v>
      </c>
      <c r="H1533" s="8" t="s">
        <v>2998</v>
      </c>
      <c r="I1533" s="66" t="s">
        <v>284</v>
      </c>
      <c r="J1533" s="66" t="s">
        <v>40</v>
      </c>
      <c r="K1533" s="66" t="s">
        <v>5788</v>
      </c>
      <c r="L1533" s="66" t="s">
        <v>9646</v>
      </c>
      <c r="M1533" s="66" t="s">
        <v>4359</v>
      </c>
      <c r="N1533" s="66" t="s">
        <v>3147</v>
      </c>
      <c r="O1533" s="8" t="s">
        <v>3148</v>
      </c>
      <c r="P1533" s="8" t="s">
        <v>40</v>
      </c>
      <c r="Q1533" s="8">
        <v>1</v>
      </c>
      <c r="R1533" s="8" t="s">
        <v>40</v>
      </c>
      <c r="S1533" s="8" t="s">
        <v>40</v>
      </c>
      <c r="T1533" s="8" t="s">
        <v>40</v>
      </c>
      <c r="U1533" s="67">
        <v>0.35499999999999998</v>
      </c>
      <c r="V1533" s="4">
        <v>1</v>
      </c>
      <c r="W1533" s="4">
        <v>3420</v>
      </c>
      <c r="X1533" s="67">
        <v>0</v>
      </c>
      <c r="Y1533" s="67">
        <v>0</v>
      </c>
      <c r="Z1533" s="4">
        <v>0</v>
      </c>
      <c r="AA1533" s="4">
        <v>2592</v>
      </c>
      <c r="AB1533" s="67">
        <v>0</v>
      </c>
      <c r="AC1533" s="4">
        <v>4.4338829999999998</v>
      </c>
      <c r="AD1533" s="4">
        <v>24.2</v>
      </c>
    </row>
    <row r="1534" spans="1:30" x14ac:dyDescent="0.2">
      <c r="A1534" s="8" t="s">
        <v>782</v>
      </c>
      <c r="B1534" s="8">
        <v>7</v>
      </c>
      <c r="C1534" s="8">
        <v>143416928</v>
      </c>
      <c r="D1534" s="8">
        <v>143416928</v>
      </c>
      <c r="E1534" s="8" t="s">
        <v>121</v>
      </c>
      <c r="F1534" s="8" t="s">
        <v>3108</v>
      </c>
      <c r="G1534" s="8" t="s">
        <v>3109</v>
      </c>
      <c r="H1534" s="8" t="s">
        <v>2998</v>
      </c>
      <c r="I1534" s="66" t="s">
        <v>284</v>
      </c>
      <c r="J1534" s="66" t="s">
        <v>40</v>
      </c>
      <c r="K1534" s="66" t="s">
        <v>5985</v>
      </c>
      <c r="L1534" s="66" t="s">
        <v>3809</v>
      </c>
      <c r="M1534" s="66" t="s">
        <v>5797</v>
      </c>
      <c r="N1534" s="66" t="s">
        <v>4035</v>
      </c>
      <c r="O1534" s="8" t="s">
        <v>4036</v>
      </c>
      <c r="P1534" s="8" t="s">
        <v>40</v>
      </c>
      <c r="Q1534" s="8">
        <v>1</v>
      </c>
      <c r="R1534" s="8" t="s">
        <v>40</v>
      </c>
      <c r="S1534" s="8" t="s">
        <v>40</v>
      </c>
      <c r="T1534" s="8" t="s">
        <v>40</v>
      </c>
      <c r="U1534" s="67">
        <v>0</v>
      </c>
      <c r="V1534" s="4">
        <v>0</v>
      </c>
      <c r="W1534" s="4">
        <v>3420</v>
      </c>
      <c r="X1534" s="67">
        <v>0</v>
      </c>
      <c r="Y1534" s="67">
        <v>0.34399999999999997</v>
      </c>
      <c r="Z1534" s="4">
        <v>1</v>
      </c>
      <c r="AA1534" s="4">
        <v>2592</v>
      </c>
      <c r="AB1534" s="67">
        <v>0</v>
      </c>
      <c r="AC1534" s="4">
        <v>5.2457900000000004</v>
      </c>
      <c r="AD1534" s="4">
        <v>25.6</v>
      </c>
    </row>
    <row r="1535" spans="1:30" x14ac:dyDescent="0.2">
      <c r="A1535" s="8" t="s">
        <v>782</v>
      </c>
      <c r="B1535" s="8">
        <v>7</v>
      </c>
      <c r="C1535" s="8">
        <v>143416945</v>
      </c>
      <c r="D1535" s="8">
        <v>143416945</v>
      </c>
      <c r="E1535" s="8" t="s">
        <v>130</v>
      </c>
      <c r="F1535" s="8" t="s">
        <v>3108</v>
      </c>
      <c r="G1535" s="8" t="s">
        <v>3109</v>
      </c>
      <c r="H1535" s="8" t="s">
        <v>2998</v>
      </c>
      <c r="I1535" s="66" t="s">
        <v>284</v>
      </c>
      <c r="J1535" s="66" t="s">
        <v>40</v>
      </c>
      <c r="K1535" s="66" t="s">
        <v>4515</v>
      </c>
      <c r="L1535" s="66" t="s">
        <v>9461</v>
      </c>
      <c r="M1535" s="66" t="s">
        <v>3903</v>
      </c>
      <c r="N1535" s="66" t="s">
        <v>3177</v>
      </c>
      <c r="O1535" s="8" t="s">
        <v>3178</v>
      </c>
      <c r="P1535" s="8" t="s">
        <v>10249</v>
      </c>
      <c r="Q1535" s="8">
        <v>1</v>
      </c>
      <c r="R1535" s="8" t="s">
        <v>40</v>
      </c>
      <c r="S1535" s="8" t="s">
        <v>40</v>
      </c>
      <c r="T1535" s="8" t="s">
        <v>40</v>
      </c>
      <c r="U1535" s="67">
        <v>0.39300000000000002</v>
      </c>
      <c r="V1535" s="4">
        <v>3180</v>
      </c>
      <c r="W1535" s="4">
        <v>3427</v>
      </c>
      <c r="X1535" s="67">
        <v>0.92800000000000005</v>
      </c>
      <c r="Y1535" s="67">
        <v>0.42899999999999999</v>
      </c>
      <c r="Z1535" s="4">
        <v>2410</v>
      </c>
      <c r="AA1535" s="4">
        <v>2600</v>
      </c>
      <c r="AB1535" s="67">
        <v>0.92700000000000005</v>
      </c>
      <c r="AC1535" s="4">
        <v>5.0542030000000002</v>
      </c>
      <c r="AD1535" s="4">
        <v>25.2</v>
      </c>
    </row>
    <row r="1536" spans="1:30" x14ac:dyDescent="0.2">
      <c r="A1536" s="8" t="s">
        <v>782</v>
      </c>
      <c r="B1536" s="8">
        <v>7</v>
      </c>
      <c r="C1536" s="8">
        <v>143416946</v>
      </c>
      <c r="D1536" s="8">
        <v>143416946</v>
      </c>
      <c r="E1536" s="8" t="s">
        <v>121</v>
      </c>
      <c r="F1536" s="8" t="s">
        <v>3108</v>
      </c>
      <c r="G1536" s="8" t="s">
        <v>3109</v>
      </c>
      <c r="H1536" s="8" t="s">
        <v>2998</v>
      </c>
      <c r="I1536" s="66" t="s">
        <v>284</v>
      </c>
      <c r="J1536" s="66" t="s">
        <v>40</v>
      </c>
      <c r="K1536" s="66" t="s">
        <v>4514</v>
      </c>
      <c r="L1536" s="66" t="s">
        <v>4641</v>
      </c>
      <c r="M1536" s="66" t="s">
        <v>3903</v>
      </c>
      <c r="N1536" s="66" t="s">
        <v>3112</v>
      </c>
      <c r="O1536" s="8" t="s">
        <v>3140</v>
      </c>
      <c r="P1536" s="8" t="s">
        <v>40</v>
      </c>
      <c r="Q1536" s="8">
        <v>1</v>
      </c>
      <c r="R1536" s="8" t="s">
        <v>40</v>
      </c>
      <c r="S1536" s="8" t="s">
        <v>40</v>
      </c>
      <c r="T1536" s="8" t="s">
        <v>40</v>
      </c>
      <c r="U1536" s="67">
        <v>0</v>
      </c>
      <c r="V1536" s="4">
        <v>0</v>
      </c>
      <c r="W1536" s="4">
        <v>3427</v>
      </c>
      <c r="X1536" s="67">
        <v>0</v>
      </c>
      <c r="Y1536" s="67">
        <v>0.186</v>
      </c>
      <c r="Z1536" s="4">
        <v>1</v>
      </c>
      <c r="AA1536" s="4">
        <v>2600</v>
      </c>
      <c r="AB1536" s="67">
        <v>0</v>
      </c>
      <c r="AC1536" s="4">
        <v>0.903026</v>
      </c>
      <c r="AD1536" s="4">
        <v>10.09</v>
      </c>
    </row>
    <row r="1537" spans="1:30" x14ac:dyDescent="0.2">
      <c r="A1537" s="8" t="s">
        <v>782</v>
      </c>
      <c r="B1537" s="8">
        <v>7</v>
      </c>
      <c r="C1537" s="8">
        <v>143416952</v>
      </c>
      <c r="D1537" s="8">
        <v>143416952</v>
      </c>
      <c r="E1537" s="8" t="s">
        <v>121</v>
      </c>
      <c r="F1537" s="8" t="s">
        <v>3108</v>
      </c>
      <c r="G1537" s="8" t="s">
        <v>3109</v>
      </c>
      <c r="H1537" s="8" t="s">
        <v>2998</v>
      </c>
      <c r="I1537" s="66" t="s">
        <v>284</v>
      </c>
      <c r="J1537" s="66" t="s">
        <v>40</v>
      </c>
      <c r="K1537" s="66" t="s">
        <v>4161</v>
      </c>
      <c r="L1537" s="66" t="s">
        <v>10250</v>
      </c>
      <c r="M1537" s="66" t="s">
        <v>3644</v>
      </c>
      <c r="N1537" s="66" t="s">
        <v>3112</v>
      </c>
      <c r="O1537" s="8" t="s">
        <v>3140</v>
      </c>
      <c r="P1537" s="8" t="s">
        <v>40</v>
      </c>
      <c r="Q1537" s="8">
        <v>1</v>
      </c>
      <c r="R1537" s="8" t="s">
        <v>40</v>
      </c>
      <c r="S1537" s="8" t="s">
        <v>40</v>
      </c>
      <c r="T1537" s="8" t="s">
        <v>40</v>
      </c>
      <c r="U1537" s="67">
        <v>0</v>
      </c>
      <c r="V1537" s="4">
        <v>0</v>
      </c>
      <c r="W1537" s="4">
        <v>3427</v>
      </c>
      <c r="X1537" s="67">
        <v>0</v>
      </c>
      <c r="Y1537" s="67">
        <v>0.182</v>
      </c>
      <c r="Z1537" s="4">
        <v>1</v>
      </c>
      <c r="AA1537" s="4">
        <v>2600</v>
      </c>
      <c r="AB1537" s="67">
        <v>0</v>
      </c>
      <c r="AC1537" s="4">
        <v>5.6197179999999998</v>
      </c>
      <c r="AD1537" s="4">
        <v>26.6</v>
      </c>
    </row>
    <row r="1538" spans="1:30" x14ac:dyDescent="0.2">
      <c r="A1538" s="8" t="s">
        <v>782</v>
      </c>
      <c r="B1538" s="8">
        <v>7</v>
      </c>
      <c r="C1538" s="8">
        <v>143416983</v>
      </c>
      <c r="D1538" s="8">
        <v>143416983</v>
      </c>
      <c r="E1538" s="8" t="s">
        <v>130</v>
      </c>
      <c r="F1538" s="8" t="s">
        <v>3101</v>
      </c>
      <c r="G1538" s="8" t="s">
        <v>3102</v>
      </c>
      <c r="H1538" s="8" t="s">
        <v>2998</v>
      </c>
      <c r="I1538" s="66" t="s">
        <v>284</v>
      </c>
      <c r="J1538" s="66" t="s">
        <v>40</v>
      </c>
      <c r="K1538" s="66" t="s">
        <v>10251</v>
      </c>
      <c r="L1538" s="66" t="s">
        <v>3547</v>
      </c>
      <c r="M1538" s="66" t="s">
        <v>3694</v>
      </c>
      <c r="N1538" s="66" t="s">
        <v>3126</v>
      </c>
      <c r="O1538" s="8" t="s">
        <v>3216</v>
      </c>
      <c r="P1538" s="8" t="s">
        <v>40</v>
      </c>
      <c r="Q1538" s="8">
        <v>1</v>
      </c>
      <c r="R1538" s="8" t="s">
        <v>40</v>
      </c>
      <c r="S1538" s="8" t="s">
        <v>40</v>
      </c>
      <c r="T1538" s="8" t="s">
        <v>40</v>
      </c>
      <c r="U1538" s="67">
        <v>0</v>
      </c>
      <c r="V1538" s="4">
        <v>0</v>
      </c>
      <c r="W1538" s="4">
        <v>3427</v>
      </c>
      <c r="X1538" s="67">
        <v>0</v>
      </c>
      <c r="Y1538" s="67">
        <v>0.19900000000000001</v>
      </c>
      <c r="Z1538" s="4">
        <v>1</v>
      </c>
      <c r="AA1538" s="4">
        <v>2600</v>
      </c>
      <c r="AB1538" s="67">
        <v>0</v>
      </c>
      <c r="AC1538" s="4">
        <v>0.27071200000000001</v>
      </c>
      <c r="AD1538" s="4">
        <v>5.4059999999999997</v>
      </c>
    </row>
    <row r="1539" spans="1:30" x14ac:dyDescent="0.2">
      <c r="A1539" s="8" t="s">
        <v>782</v>
      </c>
      <c r="B1539" s="8">
        <v>7</v>
      </c>
      <c r="C1539" s="8">
        <v>143416988</v>
      </c>
      <c r="D1539" s="8">
        <v>143416988</v>
      </c>
      <c r="E1539" s="8" t="s">
        <v>130</v>
      </c>
      <c r="F1539" s="8" t="s">
        <v>3108</v>
      </c>
      <c r="G1539" s="8" t="s">
        <v>3109</v>
      </c>
      <c r="H1539" s="8" t="s">
        <v>2998</v>
      </c>
      <c r="I1539" s="66" t="s">
        <v>284</v>
      </c>
      <c r="J1539" s="66" t="s">
        <v>40</v>
      </c>
      <c r="K1539" s="66" t="s">
        <v>541</v>
      </c>
      <c r="L1539" s="66" t="s">
        <v>8962</v>
      </c>
      <c r="M1539" s="66" t="s">
        <v>4250</v>
      </c>
      <c r="N1539" s="66" t="s">
        <v>3128</v>
      </c>
      <c r="O1539" s="8" t="s">
        <v>3406</v>
      </c>
      <c r="P1539" s="8" t="s">
        <v>40</v>
      </c>
      <c r="Q1539" s="8">
        <v>1</v>
      </c>
      <c r="R1539" s="8" t="s">
        <v>40</v>
      </c>
      <c r="S1539" s="8" t="s">
        <v>40</v>
      </c>
      <c r="T1539" s="8" t="s">
        <v>40</v>
      </c>
      <c r="U1539" s="67">
        <v>0.161</v>
      </c>
      <c r="V1539" s="4">
        <v>1</v>
      </c>
      <c r="W1539" s="4">
        <v>3425</v>
      </c>
      <c r="X1539" s="67">
        <v>0</v>
      </c>
      <c r="Y1539" s="67">
        <v>0</v>
      </c>
      <c r="Z1539" s="4">
        <v>0</v>
      </c>
      <c r="AA1539" s="4">
        <v>2599</v>
      </c>
      <c r="AB1539" s="67">
        <v>0</v>
      </c>
      <c r="AC1539" s="4">
        <v>2.5859009999999998</v>
      </c>
      <c r="AD1539" s="4">
        <v>20.100000000000001</v>
      </c>
    </row>
    <row r="1540" spans="1:30" x14ac:dyDescent="0.2">
      <c r="A1540" s="8" t="s">
        <v>782</v>
      </c>
      <c r="B1540" s="8">
        <v>7</v>
      </c>
      <c r="C1540" s="8">
        <v>143417011</v>
      </c>
      <c r="D1540" s="8">
        <v>143417011</v>
      </c>
      <c r="E1540" s="8" t="s">
        <v>130</v>
      </c>
      <c r="F1540" s="8" t="s">
        <v>3108</v>
      </c>
      <c r="G1540" s="8" t="s">
        <v>3109</v>
      </c>
      <c r="H1540" s="8" t="s">
        <v>2998</v>
      </c>
      <c r="I1540" s="66" t="s">
        <v>284</v>
      </c>
      <c r="J1540" s="66" t="s">
        <v>40</v>
      </c>
      <c r="K1540" s="66" t="s">
        <v>3385</v>
      </c>
      <c r="L1540" s="66" t="s">
        <v>483</v>
      </c>
      <c r="M1540" s="66" t="s">
        <v>5685</v>
      </c>
      <c r="N1540" s="66" t="s">
        <v>3580</v>
      </c>
      <c r="O1540" s="8" t="s">
        <v>3581</v>
      </c>
      <c r="P1540" s="8" t="s">
        <v>40</v>
      </c>
      <c r="Q1540" s="8">
        <v>1</v>
      </c>
      <c r="R1540" s="8" t="s">
        <v>40</v>
      </c>
      <c r="S1540" s="8" t="s">
        <v>40</v>
      </c>
      <c r="T1540" s="8" t="s">
        <v>40</v>
      </c>
      <c r="U1540" s="67">
        <v>0.27600000000000002</v>
      </c>
      <c r="V1540" s="4">
        <v>4</v>
      </c>
      <c r="W1540" s="4">
        <v>3425</v>
      </c>
      <c r="X1540" s="67">
        <v>1E-3</v>
      </c>
      <c r="Y1540" s="67">
        <v>0.20499999999999999</v>
      </c>
      <c r="Z1540" s="4">
        <v>3</v>
      </c>
      <c r="AA1540" s="4">
        <v>2599</v>
      </c>
      <c r="AB1540" s="67">
        <v>1E-3</v>
      </c>
      <c r="AC1540" s="4">
        <v>1.211209</v>
      </c>
      <c r="AD1540" s="4">
        <v>11.81</v>
      </c>
    </row>
    <row r="1541" spans="1:30" x14ac:dyDescent="0.2">
      <c r="A1541" s="8" t="s">
        <v>782</v>
      </c>
      <c r="B1541" s="8">
        <v>7</v>
      </c>
      <c r="C1541" s="8">
        <v>143417018</v>
      </c>
      <c r="D1541" s="8">
        <v>143417018</v>
      </c>
      <c r="E1541" s="8" t="s">
        <v>130</v>
      </c>
      <c r="F1541" s="8" t="s">
        <v>3108</v>
      </c>
      <c r="G1541" s="8" t="s">
        <v>3109</v>
      </c>
      <c r="H1541" s="8" t="s">
        <v>2998</v>
      </c>
      <c r="I1541" s="66" t="s">
        <v>284</v>
      </c>
      <c r="J1541" s="66" t="s">
        <v>40</v>
      </c>
      <c r="K1541" s="66" t="s">
        <v>4167</v>
      </c>
      <c r="L1541" s="66" t="s">
        <v>4157</v>
      </c>
      <c r="M1541" s="66" t="s">
        <v>4483</v>
      </c>
      <c r="N1541" s="66" t="s">
        <v>3128</v>
      </c>
      <c r="O1541" s="8" t="s">
        <v>3129</v>
      </c>
      <c r="P1541" s="8" t="s">
        <v>40</v>
      </c>
      <c r="Q1541" s="8">
        <v>1</v>
      </c>
      <c r="R1541" s="8" t="s">
        <v>40</v>
      </c>
      <c r="S1541" s="8" t="s">
        <v>40</v>
      </c>
      <c r="T1541" s="8" t="s">
        <v>40</v>
      </c>
      <c r="U1541" s="67">
        <v>0.217</v>
      </c>
      <c r="V1541" s="4">
        <v>12</v>
      </c>
      <c r="W1541" s="4">
        <v>3425</v>
      </c>
      <c r="X1541" s="67">
        <v>4.0000000000000001E-3</v>
      </c>
      <c r="Y1541" s="67">
        <v>0.17599999999999999</v>
      </c>
      <c r="Z1541" s="4">
        <v>9</v>
      </c>
      <c r="AA1541" s="4">
        <v>2599</v>
      </c>
      <c r="AB1541" s="67">
        <v>3.0000000000000001E-3</v>
      </c>
      <c r="AC1541" s="4">
        <v>6.0840389999999998</v>
      </c>
      <c r="AD1541" s="4">
        <v>28.2</v>
      </c>
    </row>
    <row r="1542" spans="1:30" x14ac:dyDescent="0.2">
      <c r="A1542" s="8" t="s">
        <v>782</v>
      </c>
      <c r="B1542" s="8">
        <v>7</v>
      </c>
      <c r="C1542" s="8">
        <v>143417019</v>
      </c>
      <c r="D1542" s="8">
        <v>143417019</v>
      </c>
      <c r="E1542" s="8" t="s">
        <v>121</v>
      </c>
      <c r="F1542" s="8" t="s">
        <v>3101</v>
      </c>
      <c r="G1542" s="8" t="s">
        <v>3102</v>
      </c>
      <c r="H1542" s="8" t="s">
        <v>2998</v>
      </c>
      <c r="I1542" s="66" t="s">
        <v>284</v>
      </c>
      <c r="J1542" s="66" t="s">
        <v>40</v>
      </c>
      <c r="K1542" s="66" t="s">
        <v>4665</v>
      </c>
      <c r="L1542" s="66" t="s">
        <v>4837</v>
      </c>
      <c r="M1542" s="66" t="s">
        <v>4483</v>
      </c>
      <c r="N1542" s="66" t="s">
        <v>121</v>
      </c>
      <c r="O1542" s="8" t="s">
        <v>3104</v>
      </c>
      <c r="P1542" s="8" t="s">
        <v>40</v>
      </c>
      <c r="Q1542" s="8">
        <v>1</v>
      </c>
      <c r="R1542" s="8" t="s">
        <v>40</v>
      </c>
      <c r="S1542" s="8" t="s">
        <v>40</v>
      </c>
      <c r="T1542" s="8" t="s">
        <v>40</v>
      </c>
      <c r="U1542" s="67">
        <v>0.29799999999999999</v>
      </c>
      <c r="V1542" s="4">
        <v>1</v>
      </c>
      <c r="W1542" s="4">
        <v>3425</v>
      </c>
      <c r="X1542" s="67">
        <v>0</v>
      </c>
      <c r="Y1542" s="67">
        <v>0</v>
      </c>
      <c r="Z1542" s="4">
        <v>0</v>
      </c>
      <c r="AA1542" s="4">
        <v>2599</v>
      </c>
      <c r="AB1542" s="67">
        <v>0</v>
      </c>
      <c r="AC1542" s="4">
        <v>0.46206999999999998</v>
      </c>
      <c r="AD1542" s="4">
        <v>7.1340000000000003</v>
      </c>
    </row>
    <row r="1543" spans="1:30" x14ac:dyDescent="0.2">
      <c r="A1543" s="8" t="s">
        <v>782</v>
      </c>
      <c r="B1543" s="8">
        <v>7</v>
      </c>
      <c r="C1543" s="8">
        <v>143417023</v>
      </c>
      <c r="D1543" s="8">
        <v>143417023</v>
      </c>
      <c r="E1543" s="8" t="s">
        <v>130</v>
      </c>
      <c r="F1543" s="8" t="s">
        <v>3108</v>
      </c>
      <c r="G1543" s="8" t="s">
        <v>3109</v>
      </c>
      <c r="H1543" s="8" t="s">
        <v>2998</v>
      </c>
      <c r="I1543" s="66" t="s">
        <v>284</v>
      </c>
      <c r="J1543" s="66" t="s">
        <v>40</v>
      </c>
      <c r="K1543" s="66" t="s">
        <v>5933</v>
      </c>
      <c r="L1543" s="66" t="s">
        <v>3540</v>
      </c>
      <c r="M1543" s="66" t="s">
        <v>4481</v>
      </c>
      <c r="N1543" s="66" t="s">
        <v>3144</v>
      </c>
      <c r="O1543" s="8" t="s">
        <v>3145</v>
      </c>
      <c r="P1543" s="8" t="s">
        <v>40</v>
      </c>
      <c r="Q1543" s="8">
        <v>1</v>
      </c>
      <c r="R1543" s="8" t="s">
        <v>40</v>
      </c>
      <c r="S1543" s="8" t="s">
        <v>40</v>
      </c>
      <c r="T1543" s="8" t="s">
        <v>40</v>
      </c>
      <c r="U1543" s="67">
        <v>0.161</v>
      </c>
      <c r="V1543" s="4">
        <v>2</v>
      </c>
      <c r="W1543" s="4">
        <v>3425</v>
      </c>
      <c r="X1543" s="67">
        <v>1E-3</v>
      </c>
      <c r="Y1543" s="67">
        <v>0</v>
      </c>
      <c r="Z1543" s="4">
        <v>0</v>
      </c>
      <c r="AA1543" s="4">
        <v>2599</v>
      </c>
      <c r="AB1543" s="67">
        <v>0</v>
      </c>
      <c r="AC1543" s="4">
        <v>5.992254</v>
      </c>
      <c r="AD1543" s="4">
        <v>27.8</v>
      </c>
    </row>
    <row r="1544" spans="1:30" x14ac:dyDescent="0.2">
      <c r="A1544" s="8" t="s">
        <v>782</v>
      </c>
      <c r="B1544" s="8">
        <v>7</v>
      </c>
      <c r="C1544" s="8">
        <v>143417049</v>
      </c>
      <c r="D1544" s="8">
        <v>143417049</v>
      </c>
      <c r="E1544" s="8" t="s">
        <v>121</v>
      </c>
      <c r="F1544" s="8" t="s">
        <v>3101</v>
      </c>
      <c r="G1544" s="8" t="s">
        <v>3102</v>
      </c>
      <c r="H1544" s="8" t="s">
        <v>2998</v>
      </c>
      <c r="I1544" s="66" t="s">
        <v>284</v>
      </c>
      <c r="J1544" s="66" t="s">
        <v>40</v>
      </c>
      <c r="K1544" s="66" t="s">
        <v>3381</v>
      </c>
      <c r="L1544" s="66" t="s">
        <v>4168</v>
      </c>
      <c r="M1544" s="66" t="s">
        <v>4169</v>
      </c>
      <c r="N1544" s="66" t="s">
        <v>127</v>
      </c>
      <c r="O1544" s="8" t="s">
        <v>4240</v>
      </c>
      <c r="P1544" s="8" t="s">
        <v>40</v>
      </c>
      <c r="Q1544" s="8">
        <v>1</v>
      </c>
      <c r="R1544" s="8" t="s">
        <v>40</v>
      </c>
      <c r="S1544" s="8" t="s">
        <v>40</v>
      </c>
      <c r="T1544" s="8" t="s">
        <v>40</v>
      </c>
      <c r="U1544" s="67">
        <v>0.25900000000000001</v>
      </c>
      <c r="V1544" s="4">
        <v>1</v>
      </c>
      <c r="W1544" s="4">
        <v>3425</v>
      </c>
      <c r="X1544" s="67">
        <v>0</v>
      </c>
      <c r="Y1544" s="67">
        <v>0.27400000000000002</v>
      </c>
      <c r="Z1544" s="4">
        <v>1</v>
      </c>
      <c r="AA1544" s="4">
        <v>2599</v>
      </c>
      <c r="AB1544" s="67">
        <v>0</v>
      </c>
      <c r="AC1544" s="4">
        <v>1.1456820000000001</v>
      </c>
      <c r="AD1544" s="4">
        <v>11.46</v>
      </c>
    </row>
    <row r="1545" spans="1:30" x14ac:dyDescent="0.2">
      <c r="A1545" s="8" t="s">
        <v>782</v>
      </c>
      <c r="B1545" s="8">
        <v>7</v>
      </c>
      <c r="C1545" s="8">
        <v>143417049</v>
      </c>
      <c r="D1545" s="8">
        <v>143417049</v>
      </c>
      <c r="E1545" s="8" t="s">
        <v>127</v>
      </c>
      <c r="F1545" s="8" t="s">
        <v>3101</v>
      </c>
      <c r="G1545" s="8" t="s">
        <v>3102</v>
      </c>
      <c r="H1545" s="8" t="s">
        <v>2998</v>
      </c>
      <c r="I1545" s="66" t="s">
        <v>284</v>
      </c>
      <c r="J1545" s="66" t="s">
        <v>40</v>
      </c>
      <c r="K1545" s="66" t="s">
        <v>3381</v>
      </c>
      <c r="L1545" s="66" t="s">
        <v>4168</v>
      </c>
      <c r="M1545" s="66" t="s">
        <v>4169</v>
      </c>
      <c r="N1545" s="66" t="s">
        <v>127</v>
      </c>
      <c r="O1545" s="8" t="s">
        <v>3563</v>
      </c>
      <c r="P1545" s="8" t="s">
        <v>40</v>
      </c>
      <c r="Q1545" s="8">
        <v>1</v>
      </c>
      <c r="R1545" s="8" t="s">
        <v>40</v>
      </c>
      <c r="S1545" s="8" t="s">
        <v>40</v>
      </c>
      <c r="T1545" s="8" t="s">
        <v>40</v>
      </c>
      <c r="U1545" s="67">
        <v>0.29699999999999999</v>
      </c>
      <c r="V1545" s="4">
        <v>1</v>
      </c>
      <c r="W1545" s="4">
        <v>3425</v>
      </c>
      <c r="X1545" s="67">
        <v>0</v>
      </c>
      <c r="Y1545" s="67">
        <v>0</v>
      </c>
      <c r="Z1545" s="4">
        <v>0</v>
      </c>
      <c r="AA1545" s="4">
        <v>2599</v>
      </c>
      <c r="AB1545" s="67">
        <v>0</v>
      </c>
      <c r="AC1545" s="4">
        <v>0.52093199999999995</v>
      </c>
      <c r="AD1545" s="4">
        <v>7.5890000000000004</v>
      </c>
    </row>
    <row r="1546" spans="1:30" x14ac:dyDescent="0.2">
      <c r="A1546" s="8" t="s">
        <v>782</v>
      </c>
      <c r="B1546" s="8">
        <v>7</v>
      </c>
      <c r="C1546" s="8">
        <v>143417082</v>
      </c>
      <c r="D1546" s="8">
        <v>143417082</v>
      </c>
      <c r="E1546" s="8" t="s">
        <v>121</v>
      </c>
      <c r="F1546" s="8" t="s">
        <v>3101</v>
      </c>
      <c r="G1546" s="8" t="s">
        <v>3102</v>
      </c>
      <c r="H1546" s="8" t="s">
        <v>2998</v>
      </c>
      <c r="I1546" s="66" t="s">
        <v>284</v>
      </c>
      <c r="J1546" s="66" t="s">
        <v>40</v>
      </c>
      <c r="K1546" s="66" t="s">
        <v>9837</v>
      </c>
      <c r="L1546" s="66" t="s">
        <v>4498</v>
      </c>
      <c r="M1546" s="66" t="s">
        <v>453</v>
      </c>
      <c r="N1546" s="66" t="s">
        <v>3126</v>
      </c>
      <c r="O1546" s="8" t="s">
        <v>3419</v>
      </c>
      <c r="P1546" s="8" t="s">
        <v>40</v>
      </c>
      <c r="Q1546" s="8">
        <v>1</v>
      </c>
      <c r="R1546" s="8" t="s">
        <v>40</v>
      </c>
      <c r="S1546" s="8" t="s">
        <v>40</v>
      </c>
      <c r="T1546" s="8" t="s">
        <v>40</v>
      </c>
      <c r="U1546" s="67">
        <v>0.26200000000000001</v>
      </c>
      <c r="V1546" s="4">
        <v>1</v>
      </c>
      <c r="W1546" s="4">
        <v>3415</v>
      </c>
      <c r="X1546" s="67">
        <v>0</v>
      </c>
      <c r="Y1546" s="67">
        <v>0.185</v>
      </c>
      <c r="Z1546" s="4">
        <v>4</v>
      </c>
      <c r="AA1546" s="4">
        <v>2584</v>
      </c>
      <c r="AB1546" s="67">
        <v>2E-3</v>
      </c>
      <c r="AC1546" s="4">
        <v>0.26340400000000003</v>
      </c>
      <c r="AD1546" s="4">
        <v>5.3319999999999999</v>
      </c>
    </row>
    <row r="1547" spans="1:30" x14ac:dyDescent="0.2">
      <c r="A1547" s="8" t="s">
        <v>782</v>
      </c>
      <c r="B1547" s="8">
        <v>7</v>
      </c>
      <c r="C1547" s="8">
        <v>143417083</v>
      </c>
      <c r="D1547" s="8">
        <v>143417083</v>
      </c>
      <c r="E1547" s="8" t="s">
        <v>123</v>
      </c>
      <c r="F1547" s="8" t="s">
        <v>3108</v>
      </c>
      <c r="G1547" s="8" t="s">
        <v>3109</v>
      </c>
      <c r="H1547" s="8" t="s">
        <v>2998</v>
      </c>
      <c r="I1547" s="66" t="s">
        <v>284</v>
      </c>
      <c r="J1547" s="66" t="s">
        <v>40</v>
      </c>
      <c r="K1547" s="66" t="s">
        <v>9484</v>
      </c>
      <c r="L1547" s="66" t="s">
        <v>4331</v>
      </c>
      <c r="M1547" s="66" t="s">
        <v>3623</v>
      </c>
      <c r="N1547" s="66" t="s">
        <v>3473</v>
      </c>
      <c r="O1547" s="8" t="s">
        <v>3664</v>
      </c>
      <c r="P1547" s="8" t="s">
        <v>10252</v>
      </c>
      <c r="Q1547" s="8">
        <v>1</v>
      </c>
      <c r="R1547" s="8" t="s">
        <v>40</v>
      </c>
      <c r="S1547" s="8" t="s">
        <v>40</v>
      </c>
      <c r="T1547" s="8" t="s">
        <v>40</v>
      </c>
      <c r="U1547" s="67">
        <v>0.375</v>
      </c>
      <c r="V1547" s="4">
        <v>3101</v>
      </c>
      <c r="W1547" s="4">
        <v>3415</v>
      </c>
      <c r="X1547" s="67">
        <v>0.90800000000000003</v>
      </c>
      <c r="Y1547" s="67">
        <v>0.38800000000000001</v>
      </c>
      <c r="Z1547" s="4">
        <v>2305</v>
      </c>
      <c r="AA1547" s="4">
        <v>2584</v>
      </c>
      <c r="AB1547" s="67">
        <v>0.89200000000000002</v>
      </c>
      <c r="AC1547" s="4">
        <v>-0.549732</v>
      </c>
      <c r="AD1547" s="4">
        <v>0.16600000000000001</v>
      </c>
    </row>
    <row r="1548" spans="1:30" x14ac:dyDescent="0.2">
      <c r="A1548" s="8" t="s">
        <v>782</v>
      </c>
      <c r="B1548" s="8">
        <v>7</v>
      </c>
      <c r="C1548" s="8">
        <v>143417096</v>
      </c>
      <c r="D1548" s="8">
        <v>143417096</v>
      </c>
      <c r="E1548" s="8" t="s">
        <v>130</v>
      </c>
      <c r="F1548" s="8" t="s">
        <v>3108</v>
      </c>
      <c r="G1548" s="8" t="s">
        <v>3109</v>
      </c>
      <c r="H1548" s="8" t="s">
        <v>2998</v>
      </c>
      <c r="I1548" s="66" t="s">
        <v>284</v>
      </c>
      <c r="J1548" s="66" t="s">
        <v>40</v>
      </c>
      <c r="K1548" s="66" t="s">
        <v>4184</v>
      </c>
      <c r="L1548" s="66" t="s">
        <v>3385</v>
      </c>
      <c r="M1548" s="66" t="s">
        <v>3863</v>
      </c>
      <c r="N1548" s="66" t="s">
        <v>3624</v>
      </c>
      <c r="O1548" s="8" t="s">
        <v>3987</v>
      </c>
      <c r="P1548" s="8" t="s">
        <v>40</v>
      </c>
      <c r="Q1548" s="8">
        <v>1</v>
      </c>
      <c r="R1548" s="8" t="s">
        <v>40</v>
      </c>
      <c r="S1548" s="8" t="s">
        <v>40</v>
      </c>
      <c r="T1548" s="8" t="s">
        <v>40</v>
      </c>
      <c r="U1548" s="67">
        <v>0.27900000000000003</v>
      </c>
      <c r="V1548" s="4">
        <v>203</v>
      </c>
      <c r="W1548" s="4">
        <v>3415</v>
      </c>
      <c r="X1548" s="67">
        <v>5.8999999999999997E-2</v>
      </c>
      <c r="Y1548" s="67">
        <v>0.27700000000000002</v>
      </c>
      <c r="Z1548" s="4">
        <v>155</v>
      </c>
      <c r="AA1548" s="4">
        <v>2584</v>
      </c>
      <c r="AB1548" s="67">
        <v>0.06</v>
      </c>
      <c r="AC1548" s="4">
        <v>0.62387199999999998</v>
      </c>
      <c r="AD1548" s="4">
        <v>8.32</v>
      </c>
    </row>
    <row r="1549" spans="1:30" x14ac:dyDescent="0.2">
      <c r="A1549" s="8" t="s">
        <v>782</v>
      </c>
      <c r="B1549" s="8">
        <v>7</v>
      </c>
      <c r="C1549" s="8">
        <v>143417100</v>
      </c>
      <c r="D1549" s="8">
        <v>143417100</v>
      </c>
      <c r="E1549" s="8" t="s">
        <v>130</v>
      </c>
      <c r="F1549" s="8" t="s">
        <v>3108</v>
      </c>
      <c r="G1549" s="8" t="s">
        <v>3109</v>
      </c>
      <c r="H1549" s="8" t="s">
        <v>2998</v>
      </c>
      <c r="I1549" s="66" t="s">
        <v>284</v>
      </c>
      <c r="J1549" s="66" t="s">
        <v>40</v>
      </c>
      <c r="K1549" s="66" t="s">
        <v>3493</v>
      </c>
      <c r="L1549" s="66" t="s">
        <v>5108</v>
      </c>
      <c r="M1549" s="66" t="s">
        <v>931</v>
      </c>
      <c r="N1549" s="66" t="s">
        <v>4094</v>
      </c>
      <c r="O1549" s="8" t="s">
        <v>4162</v>
      </c>
      <c r="P1549" s="8" t="s">
        <v>10253</v>
      </c>
      <c r="Q1549" s="8">
        <v>1</v>
      </c>
      <c r="R1549" s="8" t="s">
        <v>40</v>
      </c>
      <c r="S1549" s="8" t="s">
        <v>40</v>
      </c>
      <c r="T1549" s="8" t="s">
        <v>40</v>
      </c>
      <c r="U1549" s="67">
        <v>0.25600000000000001</v>
      </c>
      <c r="V1549" s="4">
        <v>1</v>
      </c>
      <c r="W1549" s="4">
        <v>3415</v>
      </c>
      <c r="X1549" s="67">
        <v>0</v>
      </c>
      <c r="Y1549" s="67">
        <v>0.16700000000000001</v>
      </c>
      <c r="Z1549" s="4">
        <v>1</v>
      </c>
      <c r="AA1549" s="4">
        <v>2584</v>
      </c>
      <c r="AB1549" s="67">
        <v>0</v>
      </c>
      <c r="AC1549" s="4">
        <v>-1.9049739999999999</v>
      </c>
      <c r="AD1549" s="4">
        <v>2E-3</v>
      </c>
    </row>
    <row r="1550" spans="1:30" x14ac:dyDescent="0.2">
      <c r="A1550" s="8" t="s">
        <v>782</v>
      </c>
      <c r="B1550" s="8">
        <v>7</v>
      </c>
      <c r="C1550" s="8">
        <v>143417140</v>
      </c>
      <c r="D1550" s="8">
        <v>143417140</v>
      </c>
      <c r="E1550" s="8" t="s">
        <v>121</v>
      </c>
      <c r="F1550" s="8" t="s">
        <v>3108</v>
      </c>
      <c r="G1550" s="8" t="s">
        <v>3109</v>
      </c>
      <c r="H1550" s="8" t="s">
        <v>2998</v>
      </c>
      <c r="I1550" s="66" t="s">
        <v>284</v>
      </c>
      <c r="J1550" s="66" t="s">
        <v>40</v>
      </c>
      <c r="K1550" s="66" t="s">
        <v>6007</v>
      </c>
      <c r="L1550" s="66" t="s">
        <v>3503</v>
      </c>
      <c r="M1550" s="66" t="s">
        <v>4234</v>
      </c>
      <c r="N1550" s="66" t="s">
        <v>3219</v>
      </c>
      <c r="O1550" s="8" t="s">
        <v>3275</v>
      </c>
      <c r="P1550" s="8" t="s">
        <v>10254</v>
      </c>
      <c r="Q1550" s="8">
        <v>1</v>
      </c>
      <c r="R1550" s="8" t="s">
        <v>40</v>
      </c>
      <c r="S1550" s="8" t="s">
        <v>40</v>
      </c>
      <c r="T1550" s="8" t="s">
        <v>40</v>
      </c>
      <c r="U1550" s="67">
        <v>0.27600000000000002</v>
      </c>
      <c r="V1550" s="4">
        <v>202</v>
      </c>
      <c r="W1550" s="4">
        <v>3415</v>
      </c>
      <c r="X1550" s="67">
        <v>5.8999999999999997E-2</v>
      </c>
      <c r="Y1550" s="67">
        <v>0.27500000000000002</v>
      </c>
      <c r="Z1550" s="4">
        <v>148</v>
      </c>
      <c r="AA1550" s="4">
        <v>2584</v>
      </c>
      <c r="AB1550" s="67">
        <v>5.7000000000000002E-2</v>
      </c>
      <c r="AC1550" s="4">
        <v>-0.48209200000000002</v>
      </c>
      <c r="AD1550" s="4">
        <v>0.24299999999999999</v>
      </c>
    </row>
    <row r="1551" spans="1:30" x14ac:dyDescent="0.2">
      <c r="A1551" s="8" t="s">
        <v>782</v>
      </c>
      <c r="B1551" s="8">
        <v>7</v>
      </c>
      <c r="C1551" s="8">
        <v>143417163</v>
      </c>
      <c r="D1551" s="8">
        <v>143417163</v>
      </c>
      <c r="E1551" s="8" t="s">
        <v>123</v>
      </c>
      <c r="F1551" s="8" t="s">
        <v>3108</v>
      </c>
      <c r="G1551" s="8" t="s">
        <v>3109</v>
      </c>
      <c r="H1551" s="8" t="s">
        <v>2998</v>
      </c>
      <c r="I1551" s="66" t="s">
        <v>284</v>
      </c>
      <c r="J1551" s="66" t="s">
        <v>40</v>
      </c>
      <c r="K1551" s="66" t="s">
        <v>4186</v>
      </c>
      <c r="L1551" s="66" t="s">
        <v>3762</v>
      </c>
      <c r="M1551" s="66" t="s">
        <v>527</v>
      </c>
      <c r="N1551" s="66" t="s">
        <v>3162</v>
      </c>
      <c r="O1551" s="8" t="s">
        <v>3163</v>
      </c>
      <c r="P1551" s="8" t="s">
        <v>10255</v>
      </c>
      <c r="Q1551" s="8">
        <v>1</v>
      </c>
      <c r="R1551" s="8" t="s">
        <v>40</v>
      </c>
      <c r="S1551" s="8" t="s">
        <v>40</v>
      </c>
      <c r="T1551" s="8" t="s">
        <v>40</v>
      </c>
      <c r="U1551" s="67">
        <v>0.16300000000000001</v>
      </c>
      <c r="V1551" s="4">
        <v>1</v>
      </c>
      <c r="W1551" s="4">
        <v>3429</v>
      </c>
      <c r="X1551" s="67">
        <v>0</v>
      </c>
      <c r="Y1551" s="67">
        <v>0.217</v>
      </c>
      <c r="Z1551" s="4">
        <v>1</v>
      </c>
      <c r="AA1551" s="4">
        <v>2596</v>
      </c>
      <c r="AB1551" s="67">
        <v>0</v>
      </c>
      <c r="AC1551" s="4">
        <v>-0.89064399999999999</v>
      </c>
      <c r="AD1551" s="4">
        <v>2.7E-2</v>
      </c>
    </row>
    <row r="1552" spans="1:30" x14ac:dyDescent="0.2">
      <c r="A1552" s="8" t="s">
        <v>782</v>
      </c>
      <c r="B1552" s="8">
        <v>7</v>
      </c>
      <c r="C1552" s="8">
        <v>143417165</v>
      </c>
      <c r="D1552" s="8">
        <v>143417165</v>
      </c>
      <c r="E1552" s="8" t="s">
        <v>130</v>
      </c>
      <c r="F1552" s="8" t="s">
        <v>3108</v>
      </c>
      <c r="G1552" s="8" t="s">
        <v>3109</v>
      </c>
      <c r="H1552" s="8" t="s">
        <v>2998</v>
      </c>
      <c r="I1552" s="66" t="s">
        <v>284</v>
      </c>
      <c r="J1552" s="66" t="s">
        <v>40</v>
      </c>
      <c r="K1552" s="66" t="s">
        <v>4884</v>
      </c>
      <c r="L1552" s="66" t="s">
        <v>4181</v>
      </c>
      <c r="M1552" s="66" t="s">
        <v>3616</v>
      </c>
      <c r="N1552" s="66" t="s">
        <v>3128</v>
      </c>
      <c r="O1552" s="8" t="s">
        <v>3129</v>
      </c>
      <c r="P1552" s="8" t="s">
        <v>10256</v>
      </c>
      <c r="Q1552" s="8">
        <v>1</v>
      </c>
      <c r="R1552" s="8" t="s">
        <v>40</v>
      </c>
      <c r="S1552" s="8" t="s">
        <v>40</v>
      </c>
      <c r="T1552" s="8" t="s">
        <v>40</v>
      </c>
      <c r="U1552" s="67">
        <v>0.26900000000000002</v>
      </c>
      <c r="V1552" s="4">
        <v>2</v>
      </c>
      <c r="W1552" s="4">
        <v>3429</v>
      </c>
      <c r="X1552" s="67">
        <v>1E-3</v>
      </c>
      <c r="Y1552" s="67">
        <v>0.254</v>
      </c>
      <c r="Z1552" s="4">
        <v>2</v>
      </c>
      <c r="AA1552" s="4">
        <v>2596</v>
      </c>
      <c r="AB1552" s="67">
        <v>1E-3</v>
      </c>
      <c r="AC1552" s="4">
        <v>3.4780980000000001</v>
      </c>
      <c r="AD1552" s="4">
        <v>23.1</v>
      </c>
    </row>
    <row r="1553" spans="1:30" x14ac:dyDescent="0.2">
      <c r="A1553" s="8" t="s">
        <v>782</v>
      </c>
      <c r="B1553" s="8">
        <v>7</v>
      </c>
      <c r="C1553" s="8">
        <v>143417166</v>
      </c>
      <c r="D1553" s="8">
        <v>143417166</v>
      </c>
      <c r="E1553" s="8" t="s">
        <v>121</v>
      </c>
      <c r="F1553" s="8" t="s">
        <v>3101</v>
      </c>
      <c r="G1553" s="8" t="s">
        <v>3102</v>
      </c>
      <c r="H1553" s="8" t="s">
        <v>2998</v>
      </c>
      <c r="I1553" s="66" t="s">
        <v>284</v>
      </c>
      <c r="J1553" s="66" t="s">
        <v>40</v>
      </c>
      <c r="K1553" s="66" t="s">
        <v>5658</v>
      </c>
      <c r="L1553" s="66" t="s">
        <v>9584</v>
      </c>
      <c r="M1553" s="66" t="s">
        <v>3616</v>
      </c>
      <c r="N1553" s="66" t="s">
        <v>121</v>
      </c>
      <c r="O1553" s="8" t="s">
        <v>3104</v>
      </c>
      <c r="P1553" s="8" t="s">
        <v>40</v>
      </c>
      <c r="Q1553" s="8">
        <v>1</v>
      </c>
      <c r="R1553" s="8" t="s">
        <v>40</v>
      </c>
      <c r="S1553" s="8" t="s">
        <v>40</v>
      </c>
      <c r="T1553" s="8" t="s">
        <v>40</v>
      </c>
      <c r="U1553" s="67">
        <v>0.42299999999999999</v>
      </c>
      <c r="V1553" s="4">
        <v>3309</v>
      </c>
      <c r="W1553" s="4">
        <v>3429</v>
      </c>
      <c r="X1553" s="67">
        <v>0.96499999999999997</v>
      </c>
      <c r="Y1553" s="67">
        <v>0.42399999999999999</v>
      </c>
      <c r="Z1553" s="4">
        <v>2505</v>
      </c>
      <c r="AA1553" s="4">
        <v>2596</v>
      </c>
      <c r="AB1553" s="67">
        <v>0.96499999999999997</v>
      </c>
      <c r="AC1553" s="4">
        <v>0.68837499999999996</v>
      </c>
      <c r="AD1553" s="4">
        <v>8.7509999999999994</v>
      </c>
    </row>
    <row r="1554" spans="1:30" x14ac:dyDescent="0.2">
      <c r="A1554" s="8" t="s">
        <v>782</v>
      </c>
      <c r="B1554" s="8">
        <v>7</v>
      </c>
      <c r="C1554" s="8">
        <v>143417214</v>
      </c>
      <c r="D1554" s="8">
        <v>143417216</v>
      </c>
      <c r="E1554" s="8" t="s">
        <v>4259</v>
      </c>
      <c r="F1554" s="8" t="s">
        <v>80</v>
      </c>
      <c r="G1554" s="8" t="s">
        <v>3469</v>
      </c>
      <c r="H1554" s="8" t="s">
        <v>2998</v>
      </c>
      <c r="I1554" s="66" t="s">
        <v>284</v>
      </c>
      <c r="J1554" s="66" t="s">
        <v>40</v>
      </c>
      <c r="K1554" s="66" t="s">
        <v>10257</v>
      </c>
      <c r="L1554" s="66" t="s">
        <v>10258</v>
      </c>
      <c r="M1554" s="66" t="s">
        <v>4197</v>
      </c>
      <c r="N1554" s="66" t="s">
        <v>4532</v>
      </c>
      <c r="O1554" s="8" t="s">
        <v>10259</v>
      </c>
      <c r="P1554" s="8" t="s">
        <v>40</v>
      </c>
      <c r="Q1554" s="8">
        <v>1</v>
      </c>
      <c r="R1554" s="8" t="s">
        <v>40</v>
      </c>
      <c r="S1554" s="8" t="s">
        <v>40</v>
      </c>
      <c r="T1554" s="8" t="s">
        <v>40</v>
      </c>
      <c r="U1554" s="67">
        <v>0</v>
      </c>
      <c r="V1554" s="4">
        <v>0</v>
      </c>
      <c r="W1554" s="4">
        <v>3428</v>
      </c>
      <c r="X1554" s="67">
        <v>0</v>
      </c>
      <c r="Y1554" s="67">
        <v>0.41199999999999998</v>
      </c>
      <c r="Z1554" s="4">
        <v>1</v>
      </c>
      <c r="AA1554" s="4">
        <v>2596</v>
      </c>
      <c r="AB1554" s="67">
        <v>0</v>
      </c>
      <c r="AC1554" s="4">
        <v>4.1759890000000004</v>
      </c>
      <c r="AD1554" s="4">
        <v>23.8</v>
      </c>
    </row>
    <row r="1555" spans="1:30" x14ac:dyDescent="0.2">
      <c r="A1555" s="8" t="s">
        <v>782</v>
      </c>
      <c r="B1555" s="8">
        <v>7</v>
      </c>
      <c r="C1555" s="8">
        <v>143417234</v>
      </c>
      <c r="D1555" s="8">
        <v>143417234</v>
      </c>
      <c r="E1555" s="8" t="s">
        <v>130</v>
      </c>
      <c r="F1555" s="8" t="s">
        <v>3108</v>
      </c>
      <c r="G1555" s="8" t="s">
        <v>3109</v>
      </c>
      <c r="H1555" s="8" t="s">
        <v>2998</v>
      </c>
      <c r="I1555" s="66" t="s">
        <v>284</v>
      </c>
      <c r="J1555" s="66" t="s">
        <v>40</v>
      </c>
      <c r="K1555" s="66" t="s">
        <v>5084</v>
      </c>
      <c r="L1555" s="66" t="s">
        <v>9568</v>
      </c>
      <c r="M1555" s="66" t="s">
        <v>5156</v>
      </c>
      <c r="N1555" s="66" t="s">
        <v>3518</v>
      </c>
      <c r="O1555" s="8" t="s">
        <v>5519</v>
      </c>
      <c r="P1555" s="8" t="s">
        <v>40</v>
      </c>
      <c r="Q1555" s="8">
        <v>1</v>
      </c>
      <c r="R1555" s="8" t="s">
        <v>40</v>
      </c>
      <c r="S1555" s="8" t="s">
        <v>40</v>
      </c>
      <c r="T1555" s="8" t="s">
        <v>40</v>
      </c>
      <c r="U1555" s="67">
        <v>0.26900000000000002</v>
      </c>
      <c r="V1555" s="4">
        <v>2</v>
      </c>
      <c r="W1555" s="4">
        <v>3428</v>
      </c>
      <c r="X1555" s="67">
        <v>1E-3</v>
      </c>
      <c r="Y1555" s="67">
        <v>0.25800000000000001</v>
      </c>
      <c r="Z1555" s="4">
        <v>1</v>
      </c>
      <c r="AA1555" s="4">
        <v>2596</v>
      </c>
      <c r="AB1555" s="67">
        <v>0</v>
      </c>
      <c r="AC1555" s="4">
        <v>5.3809519999999997</v>
      </c>
      <c r="AD1555" s="4">
        <v>25.9</v>
      </c>
    </row>
    <row r="1556" spans="1:30" x14ac:dyDescent="0.2">
      <c r="A1556" s="8" t="s">
        <v>782</v>
      </c>
      <c r="B1556" s="8">
        <v>7</v>
      </c>
      <c r="C1556" s="8">
        <v>143417274</v>
      </c>
      <c r="D1556" s="8">
        <v>143417274</v>
      </c>
      <c r="E1556" s="8" t="s">
        <v>130</v>
      </c>
      <c r="F1556" s="8" t="s">
        <v>3101</v>
      </c>
      <c r="G1556" s="8" t="s">
        <v>3102</v>
      </c>
      <c r="H1556" s="8" t="s">
        <v>2998</v>
      </c>
      <c r="I1556" s="66" t="s">
        <v>284</v>
      </c>
      <c r="J1556" s="66" t="s">
        <v>40</v>
      </c>
      <c r="K1556" s="66" t="s">
        <v>9302</v>
      </c>
      <c r="L1556" s="66" t="s">
        <v>3355</v>
      </c>
      <c r="M1556" s="66" t="s">
        <v>436</v>
      </c>
      <c r="N1556" s="66" t="s">
        <v>123</v>
      </c>
      <c r="O1556" s="8" t="s">
        <v>3345</v>
      </c>
      <c r="P1556" s="8" t="s">
        <v>40</v>
      </c>
      <c r="Q1556" s="8">
        <v>1</v>
      </c>
      <c r="R1556" s="8" t="s">
        <v>40</v>
      </c>
      <c r="S1556" s="8" t="s">
        <v>40</v>
      </c>
      <c r="T1556" s="8" t="s">
        <v>40</v>
      </c>
      <c r="U1556" s="67">
        <v>0.29799999999999999</v>
      </c>
      <c r="V1556" s="4">
        <v>1</v>
      </c>
      <c r="W1556" s="4">
        <v>3429</v>
      </c>
      <c r="X1556" s="67">
        <v>0</v>
      </c>
      <c r="Y1556" s="67">
        <v>0.23499999999999999</v>
      </c>
      <c r="Z1556" s="4">
        <v>2</v>
      </c>
      <c r="AA1556" s="4">
        <v>2597</v>
      </c>
      <c r="AB1556" s="67">
        <v>1E-3</v>
      </c>
      <c r="AC1556" s="4">
        <v>8.9400000000000005E-4</v>
      </c>
      <c r="AD1556" s="4">
        <v>2.5950000000000002</v>
      </c>
    </row>
    <row r="1557" spans="1:30" x14ac:dyDescent="0.2">
      <c r="A1557" s="8" t="s">
        <v>782</v>
      </c>
      <c r="B1557" s="8">
        <v>7</v>
      </c>
      <c r="C1557" s="8">
        <v>143417294</v>
      </c>
      <c r="D1557" s="8">
        <v>143417294</v>
      </c>
      <c r="E1557" s="8" t="s">
        <v>121</v>
      </c>
      <c r="F1557" s="8" t="s">
        <v>3108</v>
      </c>
      <c r="G1557" s="8" t="s">
        <v>3109</v>
      </c>
      <c r="H1557" s="8" t="s">
        <v>2998</v>
      </c>
      <c r="I1557" s="66" t="s">
        <v>284</v>
      </c>
      <c r="J1557" s="66" t="s">
        <v>40</v>
      </c>
      <c r="K1557" s="66" t="s">
        <v>5949</v>
      </c>
      <c r="L1557" s="66" t="s">
        <v>4370</v>
      </c>
      <c r="M1557" s="66" t="s">
        <v>3673</v>
      </c>
      <c r="N1557" s="66" t="s">
        <v>3423</v>
      </c>
      <c r="O1557" s="8" t="s">
        <v>3803</v>
      </c>
      <c r="P1557" s="8" t="s">
        <v>40</v>
      </c>
      <c r="Q1557" s="8">
        <v>1</v>
      </c>
      <c r="R1557" s="8" t="s">
        <v>40</v>
      </c>
      <c r="S1557" s="8" t="s">
        <v>40</v>
      </c>
      <c r="T1557" s="8" t="s">
        <v>40</v>
      </c>
      <c r="U1557" s="67">
        <v>0.25</v>
      </c>
      <c r="V1557" s="4">
        <v>1</v>
      </c>
      <c r="W1557" s="4">
        <v>3419</v>
      </c>
      <c r="X1557" s="67">
        <v>0</v>
      </c>
      <c r="Y1557" s="67">
        <v>0.19400000000000001</v>
      </c>
      <c r="Z1557" s="4">
        <v>2</v>
      </c>
      <c r="AA1557" s="4">
        <v>2586</v>
      </c>
      <c r="AB1557" s="67">
        <v>1E-3</v>
      </c>
      <c r="AC1557" s="4">
        <v>3.7253989999999999</v>
      </c>
      <c r="AD1557" s="4">
        <v>23.3</v>
      </c>
    </row>
    <row r="1558" spans="1:30" x14ac:dyDescent="0.2">
      <c r="A1558" s="8" t="s">
        <v>782</v>
      </c>
      <c r="B1558" s="8">
        <v>7</v>
      </c>
      <c r="C1558" s="8">
        <v>143417322</v>
      </c>
      <c r="D1558" s="8">
        <v>143417322</v>
      </c>
      <c r="E1558" s="8" t="s">
        <v>130</v>
      </c>
      <c r="F1558" s="8" t="s">
        <v>3101</v>
      </c>
      <c r="G1558" s="8" t="s">
        <v>3102</v>
      </c>
      <c r="H1558" s="8" t="s">
        <v>2998</v>
      </c>
      <c r="I1558" s="66" t="s">
        <v>284</v>
      </c>
      <c r="J1558" s="66" t="s">
        <v>40</v>
      </c>
      <c r="K1558" s="66" t="s">
        <v>5146</v>
      </c>
      <c r="L1558" s="66" t="s">
        <v>5307</v>
      </c>
      <c r="M1558" s="66" t="s">
        <v>3947</v>
      </c>
      <c r="N1558" s="66" t="s">
        <v>3126</v>
      </c>
      <c r="O1558" s="8" t="s">
        <v>3216</v>
      </c>
      <c r="P1558" s="8" t="s">
        <v>10260</v>
      </c>
      <c r="Q1558" s="8">
        <v>1</v>
      </c>
      <c r="R1558" s="8" t="s">
        <v>40</v>
      </c>
      <c r="S1558" s="8" t="s">
        <v>40</v>
      </c>
      <c r="T1558" s="8" t="s">
        <v>40</v>
      </c>
      <c r="U1558" s="67">
        <v>0.39600000000000002</v>
      </c>
      <c r="V1558" s="4">
        <v>3156</v>
      </c>
      <c r="W1558" s="4">
        <v>3419</v>
      </c>
      <c r="X1558" s="67">
        <v>0.92300000000000004</v>
      </c>
      <c r="Y1558" s="67">
        <v>0.40300000000000002</v>
      </c>
      <c r="Z1558" s="4">
        <v>2371</v>
      </c>
      <c r="AA1558" s="4">
        <v>2586</v>
      </c>
      <c r="AB1558" s="67">
        <v>0.91700000000000004</v>
      </c>
      <c r="AC1558" s="4">
        <v>1.055453</v>
      </c>
      <c r="AD1558" s="4">
        <v>10.97</v>
      </c>
    </row>
    <row r="1559" spans="1:30" x14ac:dyDescent="0.2">
      <c r="A1559" s="8" t="s">
        <v>782</v>
      </c>
      <c r="B1559" s="8">
        <v>7</v>
      </c>
      <c r="C1559" s="8">
        <v>143417361</v>
      </c>
      <c r="D1559" s="8">
        <v>143417361</v>
      </c>
      <c r="E1559" s="8" t="s">
        <v>130</v>
      </c>
      <c r="F1559" s="8" t="s">
        <v>3101</v>
      </c>
      <c r="G1559" s="8" t="s">
        <v>3102</v>
      </c>
      <c r="H1559" s="8" t="s">
        <v>2998</v>
      </c>
      <c r="I1559" s="66" t="s">
        <v>284</v>
      </c>
      <c r="J1559" s="66" t="s">
        <v>40</v>
      </c>
      <c r="K1559" s="66" t="s">
        <v>3720</v>
      </c>
      <c r="L1559" s="66" t="s">
        <v>3340</v>
      </c>
      <c r="M1559" s="66" t="s">
        <v>4572</v>
      </c>
      <c r="N1559" s="66" t="s">
        <v>3165</v>
      </c>
      <c r="O1559" s="8" t="s">
        <v>3400</v>
      </c>
      <c r="P1559" s="8" t="s">
        <v>40</v>
      </c>
      <c r="Q1559" s="8">
        <v>1</v>
      </c>
      <c r="R1559" s="8" t="s">
        <v>40</v>
      </c>
      <c r="S1559" s="8" t="s">
        <v>40</v>
      </c>
      <c r="T1559" s="8" t="s">
        <v>40</v>
      </c>
      <c r="U1559" s="67">
        <v>0.16700000000000001</v>
      </c>
      <c r="V1559" s="4">
        <v>3</v>
      </c>
      <c r="W1559" s="4">
        <v>3425</v>
      </c>
      <c r="X1559" s="67">
        <v>1E-3</v>
      </c>
      <c r="Y1559" s="67">
        <v>0</v>
      </c>
      <c r="Z1559" s="4">
        <v>0</v>
      </c>
      <c r="AA1559" s="4">
        <v>2594</v>
      </c>
      <c r="AB1559" s="67">
        <v>0</v>
      </c>
      <c r="AC1559" s="4">
        <v>0.57528900000000005</v>
      </c>
      <c r="AD1559" s="4">
        <v>7.9829999999999997</v>
      </c>
    </row>
    <row r="1560" spans="1:30" x14ac:dyDescent="0.2">
      <c r="A1560" s="8" t="s">
        <v>782</v>
      </c>
      <c r="B1560" s="8">
        <v>7</v>
      </c>
      <c r="C1560" s="8">
        <v>143417362</v>
      </c>
      <c r="D1560" s="8">
        <v>143417362</v>
      </c>
      <c r="E1560" s="8" t="s">
        <v>121</v>
      </c>
      <c r="F1560" s="8" t="s">
        <v>3108</v>
      </c>
      <c r="G1560" s="8" t="s">
        <v>3109</v>
      </c>
      <c r="H1560" s="8" t="s">
        <v>2998</v>
      </c>
      <c r="I1560" s="66" t="s">
        <v>284</v>
      </c>
      <c r="J1560" s="66" t="s">
        <v>40</v>
      </c>
      <c r="K1560" s="66" t="s">
        <v>5143</v>
      </c>
      <c r="L1560" s="66" t="s">
        <v>10261</v>
      </c>
      <c r="M1560" s="66" t="s">
        <v>4039</v>
      </c>
      <c r="N1560" s="66" t="s">
        <v>3244</v>
      </c>
      <c r="O1560" s="8" t="s">
        <v>3250</v>
      </c>
      <c r="P1560" s="8" t="s">
        <v>40</v>
      </c>
      <c r="Q1560" s="8">
        <v>1</v>
      </c>
      <c r="R1560" s="8" t="s">
        <v>40</v>
      </c>
      <c r="S1560" s="8" t="s">
        <v>40</v>
      </c>
      <c r="T1560" s="8" t="s">
        <v>40</v>
      </c>
      <c r="U1560" s="67">
        <v>0.22600000000000001</v>
      </c>
      <c r="V1560" s="4">
        <v>4</v>
      </c>
      <c r="W1560" s="4">
        <v>3425</v>
      </c>
      <c r="X1560" s="67">
        <v>1E-3</v>
      </c>
      <c r="Y1560" s="67">
        <v>0.252</v>
      </c>
      <c r="Z1560" s="4">
        <v>5</v>
      </c>
      <c r="AA1560" s="4">
        <v>2594</v>
      </c>
      <c r="AB1560" s="67">
        <v>2E-3</v>
      </c>
      <c r="AC1560" s="4">
        <v>-1.1061179999999999</v>
      </c>
      <c r="AD1560" s="4">
        <v>0.01</v>
      </c>
    </row>
    <row r="1561" spans="1:30" x14ac:dyDescent="0.2">
      <c r="A1561" s="8" t="s">
        <v>782</v>
      </c>
      <c r="B1561" s="8">
        <v>7</v>
      </c>
      <c r="C1561" s="8">
        <v>143417364</v>
      </c>
      <c r="D1561" s="8">
        <v>143417364</v>
      </c>
      <c r="E1561" s="8" t="s">
        <v>123</v>
      </c>
      <c r="F1561" s="8" t="s">
        <v>3101</v>
      </c>
      <c r="G1561" s="8" t="s">
        <v>3102</v>
      </c>
      <c r="H1561" s="8" t="s">
        <v>2998</v>
      </c>
      <c r="I1561" s="66" t="s">
        <v>284</v>
      </c>
      <c r="J1561" s="66" t="s">
        <v>40</v>
      </c>
      <c r="K1561" s="66" t="s">
        <v>3487</v>
      </c>
      <c r="L1561" s="66" t="s">
        <v>5272</v>
      </c>
      <c r="M1561" s="66" t="s">
        <v>4039</v>
      </c>
      <c r="N1561" s="66" t="s">
        <v>3118</v>
      </c>
      <c r="O1561" s="8" t="s">
        <v>4298</v>
      </c>
      <c r="P1561" s="8" t="s">
        <v>40</v>
      </c>
      <c r="Q1561" s="8">
        <v>1</v>
      </c>
      <c r="R1561" s="8" t="s">
        <v>40</v>
      </c>
      <c r="S1561" s="8" t="s">
        <v>40</v>
      </c>
      <c r="T1561" s="8" t="s">
        <v>40</v>
      </c>
      <c r="U1561" s="67">
        <v>0.26300000000000001</v>
      </c>
      <c r="V1561" s="4">
        <v>2</v>
      </c>
      <c r="W1561" s="4">
        <v>3425</v>
      </c>
      <c r="X1561" s="67">
        <v>1E-3</v>
      </c>
      <c r="Y1561" s="67">
        <v>0.26900000000000002</v>
      </c>
      <c r="Z1561" s="4">
        <v>4</v>
      </c>
      <c r="AA1561" s="4">
        <v>2594</v>
      </c>
      <c r="AB1561" s="67">
        <v>2E-3</v>
      </c>
      <c r="AC1561" s="4">
        <v>-1.31138</v>
      </c>
      <c r="AD1561" s="4">
        <v>4.0000000000000001E-3</v>
      </c>
    </row>
    <row r="1562" spans="1:30" x14ac:dyDescent="0.2">
      <c r="A1562" s="8" t="s">
        <v>782</v>
      </c>
      <c r="B1562" s="8">
        <v>7</v>
      </c>
      <c r="C1562" s="8">
        <v>143417400</v>
      </c>
      <c r="D1562" s="8">
        <v>143417403</v>
      </c>
      <c r="E1562" s="8" t="s">
        <v>548</v>
      </c>
      <c r="F1562" s="8" t="s">
        <v>80</v>
      </c>
      <c r="G1562" s="8" t="s">
        <v>3469</v>
      </c>
      <c r="H1562" s="8" t="s">
        <v>2998</v>
      </c>
      <c r="I1562" s="66" t="s">
        <v>284</v>
      </c>
      <c r="J1562" s="66" t="s">
        <v>40</v>
      </c>
      <c r="K1562" s="66" t="s">
        <v>10262</v>
      </c>
      <c r="L1562" s="66" t="s">
        <v>10263</v>
      </c>
      <c r="M1562" s="66" t="s">
        <v>3849</v>
      </c>
      <c r="N1562" s="66" t="s">
        <v>5123</v>
      </c>
      <c r="O1562" s="8" t="s">
        <v>10264</v>
      </c>
      <c r="P1562" s="8" t="s">
        <v>40</v>
      </c>
      <c r="Q1562" s="8">
        <v>1</v>
      </c>
      <c r="R1562" s="8" t="s">
        <v>40</v>
      </c>
      <c r="S1562" s="8" t="s">
        <v>40</v>
      </c>
      <c r="T1562" s="8" t="s">
        <v>40</v>
      </c>
      <c r="U1562" s="67">
        <v>0.28199999999999997</v>
      </c>
      <c r="V1562" s="4">
        <v>2</v>
      </c>
      <c r="W1562" s="4">
        <v>3421</v>
      </c>
      <c r="X1562" s="67">
        <v>1E-3</v>
      </c>
      <c r="Y1562" s="67">
        <v>0.4</v>
      </c>
      <c r="Z1562" s="4">
        <v>1</v>
      </c>
      <c r="AA1562" s="4">
        <v>2589</v>
      </c>
      <c r="AB1562" s="67">
        <v>0</v>
      </c>
      <c r="AC1562" s="4">
        <v>2.2189589999999999</v>
      </c>
      <c r="AD1562" s="4">
        <v>17.63</v>
      </c>
    </row>
    <row r="1563" spans="1:30" x14ac:dyDescent="0.2">
      <c r="A1563" s="8" t="s">
        <v>782</v>
      </c>
      <c r="B1563" s="8">
        <v>7</v>
      </c>
      <c r="C1563" s="8">
        <v>143417434</v>
      </c>
      <c r="D1563" s="8">
        <v>143417434</v>
      </c>
      <c r="E1563" s="8" t="s">
        <v>123</v>
      </c>
      <c r="F1563" s="8" t="s">
        <v>3108</v>
      </c>
      <c r="G1563" s="8" t="s">
        <v>3109</v>
      </c>
      <c r="H1563" s="8" t="s">
        <v>2998</v>
      </c>
      <c r="I1563" s="66" t="s">
        <v>284</v>
      </c>
      <c r="J1563" s="66" t="s">
        <v>40</v>
      </c>
      <c r="K1563" s="66" t="s">
        <v>5107</v>
      </c>
      <c r="L1563" s="66" t="s">
        <v>10265</v>
      </c>
      <c r="M1563" s="66" t="s">
        <v>4047</v>
      </c>
      <c r="N1563" s="66" t="s">
        <v>4552</v>
      </c>
      <c r="O1563" s="8" t="s">
        <v>4553</v>
      </c>
      <c r="P1563" s="8" t="s">
        <v>40</v>
      </c>
      <c r="Q1563" s="8">
        <v>1</v>
      </c>
      <c r="R1563" s="8" t="s">
        <v>40</v>
      </c>
      <c r="S1563" s="8" t="s">
        <v>40</v>
      </c>
      <c r="T1563" s="8" t="s">
        <v>40</v>
      </c>
      <c r="U1563" s="67">
        <v>0.27400000000000002</v>
      </c>
      <c r="V1563" s="4">
        <v>1</v>
      </c>
      <c r="W1563" s="4">
        <v>3421</v>
      </c>
      <c r="X1563" s="67">
        <v>0</v>
      </c>
      <c r="Y1563" s="67">
        <v>0</v>
      </c>
      <c r="Z1563" s="4">
        <v>0</v>
      </c>
      <c r="AA1563" s="4">
        <v>2589</v>
      </c>
      <c r="AB1563" s="67">
        <v>0</v>
      </c>
      <c r="AC1563" s="4">
        <v>-1.261989</v>
      </c>
      <c r="AD1563" s="4">
        <v>5.0000000000000001E-3</v>
      </c>
    </row>
    <row r="1564" spans="1:30" x14ac:dyDescent="0.2">
      <c r="A1564" s="8" t="s">
        <v>782</v>
      </c>
      <c r="B1564" s="8">
        <v>7</v>
      </c>
      <c r="C1564" s="8">
        <v>143417464</v>
      </c>
      <c r="D1564" s="8">
        <v>143417464</v>
      </c>
      <c r="E1564" s="8" t="s">
        <v>121</v>
      </c>
      <c r="F1564" s="8" t="s">
        <v>3108</v>
      </c>
      <c r="G1564" s="8" t="s">
        <v>3109</v>
      </c>
      <c r="H1564" s="8" t="s">
        <v>2998</v>
      </c>
      <c r="I1564" s="66" t="s">
        <v>284</v>
      </c>
      <c r="J1564" s="66" t="s">
        <v>40</v>
      </c>
      <c r="K1564" s="66" t="s">
        <v>5662</v>
      </c>
      <c r="L1564" s="66" t="s">
        <v>10266</v>
      </c>
      <c r="M1564" s="66" t="s">
        <v>6283</v>
      </c>
      <c r="N1564" s="66" t="s">
        <v>3147</v>
      </c>
      <c r="O1564" s="8" t="s">
        <v>3589</v>
      </c>
      <c r="P1564" s="8" t="s">
        <v>40</v>
      </c>
      <c r="Q1564" s="8">
        <v>1</v>
      </c>
      <c r="R1564" s="8" t="s">
        <v>40</v>
      </c>
      <c r="S1564" s="8" t="s">
        <v>40</v>
      </c>
      <c r="T1564" s="8" t="s">
        <v>40</v>
      </c>
      <c r="U1564" s="67">
        <v>0.24099999999999999</v>
      </c>
      <c r="V1564" s="4">
        <v>5</v>
      </c>
      <c r="W1564" s="4">
        <v>3427</v>
      </c>
      <c r="X1564" s="67">
        <v>1E-3</v>
      </c>
      <c r="Y1564" s="67">
        <v>0.24299999999999999</v>
      </c>
      <c r="Z1564" s="4">
        <v>3</v>
      </c>
      <c r="AA1564" s="4">
        <v>2601</v>
      </c>
      <c r="AB1564" s="67">
        <v>1E-3</v>
      </c>
      <c r="AC1564" s="4">
        <v>0.69753100000000001</v>
      </c>
      <c r="AD1564" s="4">
        <v>8.8109999999999999</v>
      </c>
    </row>
    <row r="1565" spans="1:30" x14ac:dyDescent="0.2">
      <c r="A1565" s="8" t="s">
        <v>782</v>
      </c>
      <c r="B1565" s="8">
        <v>7</v>
      </c>
      <c r="C1565" s="8">
        <v>143417473</v>
      </c>
      <c r="D1565" s="8">
        <v>143417473</v>
      </c>
      <c r="E1565" s="8" t="s">
        <v>123</v>
      </c>
      <c r="F1565" s="8" t="s">
        <v>3101</v>
      </c>
      <c r="G1565" s="8" t="s">
        <v>3102</v>
      </c>
      <c r="H1565" s="8" t="s">
        <v>2998</v>
      </c>
      <c r="I1565" s="66" t="s">
        <v>284</v>
      </c>
      <c r="J1565" s="66" t="s">
        <v>40</v>
      </c>
      <c r="K1565" s="66" t="s">
        <v>6256</v>
      </c>
      <c r="L1565" s="66" t="s">
        <v>3714</v>
      </c>
      <c r="M1565" s="66" t="s">
        <v>3715</v>
      </c>
      <c r="N1565" s="66" t="s">
        <v>3174</v>
      </c>
      <c r="O1565" s="8" t="s">
        <v>5978</v>
      </c>
      <c r="P1565" s="8" t="s">
        <v>40</v>
      </c>
      <c r="Q1565" s="8">
        <v>1</v>
      </c>
      <c r="R1565" s="8" t="s">
        <v>40</v>
      </c>
      <c r="S1565" s="8" t="s">
        <v>40</v>
      </c>
      <c r="T1565" s="8" t="s">
        <v>40</v>
      </c>
      <c r="U1565" s="67">
        <v>0</v>
      </c>
      <c r="V1565" s="4">
        <v>0</v>
      </c>
      <c r="W1565" s="4">
        <v>3427</v>
      </c>
      <c r="X1565" s="67">
        <v>0</v>
      </c>
      <c r="Y1565" s="67">
        <v>0.27400000000000002</v>
      </c>
      <c r="Z1565" s="4">
        <v>1</v>
      </c>
      <c r="AA1565" s="4">
        <v>2600</v>
      </c>
      <c r="AB1565" s="67">
        <v>0</v>
      </c>
      <c r="AC1565" s="4">
        <v>-0.58954200000000001</v>
      </c>
      <c r="AD1565" s="4">
        <v>0.13200000000000001</v>
      </c>
    </row>
    <row r="1566" spans="1:30" x14ac:dyDescent="0.2">
      <c r="A1566" s="8" t="s">
        <v>782</v>
      </c>
      <c r="B1566" s="8">
        <v>7</v>
      </c>
      <c r="C1566" s="8">
        <v>143417473</v>
      </c>
      <c r="D1566" s="8">
        <v>143417473</v>
      </c>
      <c r="E1566" s="8" t="s">
        <v>127</v>
      </c>
      <c r="F1566" s="8" t="s">
        <v>3108</v>
      </c>
      <c r="G1566" s="8" t="s">
        <v>3109</v>
      </c>
      <c r="H1566" s="8" t="s">
        <v>2998</v>
      </c>
      <c r="I1566" s="66" t="s">
        <v>284</v>
      </c>
      <c r="J1566" s="66" t="s">
        <v>40</v>
      </c>
      <c r="K1566" s="66" t="s">
        <v>6256</v>
      </c>
      <c r="L1566" s="66" t="s">
        <v>3714</v>
      </c>
      <c r="M1566" s="66" t="s">
        <v>3715</v>
      </c>
      <c r="N1566" s="66" t="s">
        <v>3192</v>
      </c>
      <c r="O1566" s="8" t="s">
        <v>4705</v>
      </c>
      <c r="P1566" s="8" t="s">
        <v>40</v>
      </c>
      <c r="Q1566" s="8">
        <v>1</v>
      </c>
      <c r="R1566" s="8" t="s">
        <v>40</v>
      </c>
      <c r="S1566" s="8" t="s">
        <v>40</v>
      </c>
      <c r="T1566" s="8" t="s">
        <v>40</v>
      </c>
      <c r="U1566" s="67">
        <v>0.26700000000000002</v>
      </c>
      <c r="V1566" s="4">
        <v>1</v>
      </c>
      <c r="W1566" s="4">
        <v>3427</v>
      </c>
      <c r="X1566" s="67">
        <v>0</v>
      </c>
      <c r="Y1566" s="67">
        <v>0.23</v>
      </c>
      <c r="Z1566" s="4">
        <v>1</v>
      </c>
      <c r="AA1566" s="4">
        <v>2600</v>
      </c>
      <c r="AB1566" s="67">
        <v>0</v>
      </c>
      <c r="AC1566" s="4">
        <v>0.26520199999999999</v>
      </c>
      <c r="AD1566" s="4">
        <v>5.35</v>
      </c>
    </row>
    <row r="1567" spans="1:30" x14ac:dyDescent="0.2">
      <c r="A1567" s="8" t="s">
        <v>782</v>
      </c>
      <c r="B1567" s="8">
        <v>7</v>
      </c>
      <c r="C1567" s="8">
        <v>143417490</v>
      </c>
      <c r="D1567" s="8">
        <v>143417490</v>
      </c>
      <c r="E1567" s="8" t="s">
        <v>127</v>
      </c>
      <c r="F1567" s="8" t="s">
        <v>3101</v>
      </c>
      <c r="G1567" s="8" t="s">
        <v>3102</v>
      </c>
      <c r="H1567" s="8" t="s">
        <v>2998</v>
      </c>
      <c r="I1567" s="66" t="s">
        <v>284</v>
      </c>
      <c r="J1567" s="66" t="s">
        <v>40</v>
      </c>
      <c r="K1567" s="66" t="s">
        <v>5117</v>
      </c>
      <c r="L1567" s="66" t="s">
        <v>3304</v>
      </c>
      <c r="M1567" s="66" t="s">
        <v>3845</v>
      </c>
      <c r="N1567" s="66" t="s">
        <v>121</v>
      </c>
      <c r="O1567" s="8" t="s">
        <v>3281</v>
      </c>
      <c r="P1567" s="8" t="s">
        <v>40</v>
      </c>
      <c r="Q1567" s="8">
        <v>1</v>
      </c>
      <c r="R1567" s="8" t="s">
        <v>40</v>
      </c>
      <c r="S1567" s="8" t="s">
        <v>40</v>
      </c>
      <c r="T1567" s="8" t="s">
        <v>40</v>
      </c>
      <c r="U1567" s="67">
        <v>0</v>
      </c>
      <c r="V1567" s="4">
        <v>0</v>
      </c>
      <c r="W1567" s="4">
        <v>3427</v>
      </c>
      <c r="X1567" s="67">
        <v>0</v>
      </c>
      <c r="Y1567" s="67">
        <v>0.188</v>
      </c>
      <c r="Z1567" s="4">
        <v>2</v>
      </c>
      <c r="AA1567" s="4">
        <v>2600</v>
      </c>
      <c r="AB1567" s="67">
        <v>1E-3</v>
      </c>
      <c r="AC1567" s="4">
        <v>1.1993259999999999</v>
      </c>
      <c r="AD1567" s="4">
        <v>11.74</v>
      </c>
    </row>
    <row r="1568" spans="1:30" x14ac:dyDescent="0.2">
      <c r="A1568" s="8" t="s">
        <v>782</v>
      </c>
      <c r="B1568" s="8">
        <v>7</v>
      </c>
      <c r="C1568" s="8">
        <v>143417492</v>
      </c>
      <c r="D1568" s="8">
        <v>143417492</v>
      </c>
      <c r="E1568" s="8" t="s">
        <v>123</v>
      </c>
      <c r="F1568" s="8" t="s">
        <v>3108</v>
      </c>
      <c r="G1568" s="8" t="s">
        <v>3109</v>
      </c>
      <c r="H1568" s="8" t="s">
        <v>2998</v>
      </c>
      <c r="I1568" s="66" t="s">
        <v>284</v>
      </c>
      <c r="J1568" s="66" t="s">
        <v>40</v>
      </c>
      <c r="K1568" s="66" t="s">
        <v>10267</v>
      </c>
      <c r="L1568" s="66" t="s">
        <v>3728</v>
      </c>
      <c r="M1568" s="66" t="s">
        <v>10268</v>
      </c>
      <c r="N1568" s="66" t="s">
        <v>3783</v>
      </c>
      <c r="O1568" s="8" t="s">
        <v>6992</v>
      </c>
      <c r="P1568" s="8" t="s">
        <v>40</v>
      </c>
      <c r="Q1568" s="8">
        <v>1</v>
      </c>
      <c r="R1568" s="8" t="s">
        <v>40</v>
      </c>
      <c r="S1568" s="8" t="s">
        <v>40</v>
      </c>
      <c r="T1568" s="8" t="s">
        <v>40</v>
      </c>
      <c r="U1568" s="67">
        <v>0.27600000000000002</v>
      </c>
      <c r="V1568" s="4">
        <v>1</v>
      </c>
      <c r="W1568" s="4">
        <v>3427</v>
      </c>
      <c r="X1568" s="67">
        <v>0</v>
      </c>
      <c r="Y1568" s="67">
        <v>0</v>
      </c>
      <c r="Z1568" s="4">
        <v>0</v>
      </c>
      <c r="AA1568" s="4">
        <v>2600</v>
      </c>
      <c r="AB1568" s="67">
        <v>0</v>
      </c>
      <c r="AC1568" s="4">
        <v>5.179951</v>
      </c>
      <c r="AD1568" s="4">
        <v>25.5</v>
      </c>
    </row>
    <row r="1569" spans="1:30" x14ac:dyDescent="0.2">
      <c r="A1569" s="8" t="s">
        <v>782</v>
      </c>
      <c r="B1569" s="8">
        <v>7</v>
      </c>
      <c r="C1569" s="8">
        <v>143417506</v>
      </c>
      <c r="D1569" s="8">
        <v>143417506</v>
      </c>
      <c r="E1569" s="8" t="s">
        <v>121</v>
      </c>
      <c r="F1569" s="8" t="s">
        <v>3108</v>
      </c>
      <c r="G1569" s="8" t="s">
        <v>3109</v>
      </c>
      <c r="H1569" s="8" t="s">
        <v>2998</v>
      </c>
      <c r="I1569" s="66" t="s">
        <v>284</v>
      </c>
      <c r="J1569" s="66" t="s">
        <v>40</v>
      </c>
      <c r="K1569" s="66" t="s">
        <v>6258</v>
      </c>
      <c r="L1569" s="66" t="s">
        <v>5625</v>
      </c>
      <c r="M1569" s="66" t="s">
        <v>5626</v>
      </c>
      <c r="N1569" s="66" t="s">
        <v>3147</v>
      </c>
      <c r="O1569" s="8" t="s">
        <v>4876</v>
      </c>
      <c r="P1569" s="8" t="s">
        <v>40</v>
      </c>
      <c r="Q1569" s="8">
        <v>1</v>
      </c>
      <c r="R1569" s="8" t="s">
        <v>40</v>
      </c>
      <c r="S1569" s="8" t="s">
        <v>40</v>
      </c>
      <c r="T1569" s="8" t="s">
        <v>40</v>
      </c>
      <c r="U1569" s="67">
        <v>0</v>
      </c>
      <c r="V1569" s="4">
        <v>0</v>
      </c>
      <c r="W1569" s="4">
        <v>3427</v>
      </c>
      <c r="X1569" s="67">
        <v>0</v>
      </c>
      <c r="Y1569" s="67">
        <v>0.375</v>
      </c>
      <c r="Z1569" s="4">
        <v>1</v>
      </c>
      <c r="AA1569" s="4">
        <v>2600</v>
      </c>
      <c r="AB1569" s="67">
        <v>0</v>
      </c>
      <c r="AC1569" s="4">
        <v>1.0276259999999999</v>
      </c>
      <c r="AD1569" s="4">
        <v>10.82</v>
      </c>
    </row>
    <row r="1570" spans="1:30" x14ac:dyDescent="0.2">
      <c r="A1570" s="8" t="s">
        <v>782</v>
      </c>
      <c r="B1570" s="8">
        <v>7</v>
      </c>
      <c r="C1570" s="8">
        <v>143417507</v>
      </c>
      <c r="D1570" s="8">
        <v>143417507</v>
      </c>
      <c r="E1570" s="8" t="s">
        <v>130</v>
      </c>
      <c r="F1570" s="8" t="s">
        <v>3108</v>
      </c>
      <c r="G1570" s="8" t="s">
        <v>3109</v>
      </c>
      <c r="H1570" s="8" t="s">
        <v>2998</v>
      </c>
      <c r="I1570" s="66" t="s">
        <v>284</v>
      </c>
      <c r="J1570" s="66" t="s">
        <v>40</v>
      </c>
      <c r="K1570" s="66" t="s">
        <v>5867</v>
      </c>
      <c r="L1570" s="66" t="s">
        <v>3470</v>
      </c>
      <c r="M1570" s="66" t="s">
        <v>5626</v>
      </c>
      <c r="N1570" s="66" t="s">
        <v>3128</v>
      </c>
      <c r="O1570" s="8" t="s">
        <v>3129</v>
      </c>
      <c r="P1570" s="8" t="s">
        <v>40</v>
      </c>
      <c r="Q1570" s="8">
        <v>1</v>
      </c>
      <c r="R1570" s="8" t="s">
        <v>40</v>
      </c>
      <c r="S1570" s="8" t="s">
        <v>40</v>
      </c>
      <c r="T1570" s="8" t="s">
        <v>40</v>
      </c>
      <c r="U1570" s="67">
        <v>0.22800000000000001</v>
      </c>
      <c r="V1570" s="4">
        <v>1</v>
      </c>
      <c r="W1570" s="4">
        <v>3427</v>
      </c>
      <c r="X1570" s="67">
        <v>0</v>
      </c>
      <c r="Y1570" s="67">
        <v>0</v>
      </c>
      <c r="Z1570" s="4">
        <v>0</v>
      </c>
      <c r="AA1570" s="4">
        <v>2600</v>
      </c>
      <c r="AB1570" s="67">
        <v>0</v>
      </c>
      <c r="AC1570" s="4">
        <v>3.9848919999999999</v>
      </c>
      <c r="AD1570" s="4">
        <v>23.6</v>
      </c>
    </row>
    <row r="1571" spans="1:30" x14ac:dyDescent="0.2">
      <c r="A1571" s="8" t="s">
        <v>782</v>
      </c>
      <c r="B1571" s="8">
        <v>7</v>
      </c>
      <c r="C1571" s="8">
        <v>143417508</v>
      </c>
      <c r="D1571" s="8">
        <v>143417508</v>
      </c>
      <c r="E1571" s="8" t="s">
        <v>121</v>
      </c>
      <c r="F1571" s="8" t="s">
        <v>3101</v>
      </c>
      <c r="G1571" s="8" t="s">
        <v>3102</v>
      </c>
      <c r="H1571" s="8" t="s">
        <v>2998</v>
      </c>
      <c r="I1571" s="66" t="s">
        <v>284</v>
      </c>
      <c r="J1571" s="66" t="s">
        <v>40</v>
      </c>
      <c r="K1571" s="66" t="s">
        <v>5894</v>
      </c>
      <c r="L1571" s="66" t="s">
        <v>5877</v>
      </c>
      <c r="M1571" s="66" t="s">
        <v>5626</v>
      </c>
      <c r="N1571" s="66" t="s">
        <v>121</v>
      </c>
      <c r="O1571" s="8" t="s">
        <v>3104</v>
      </c>
      <c r="P1571" s="8" t="s">
        <v>10269</v>
      </c>
      <c r="Q1571" s="8">
        <v>1</v>
      </c>
      <c r="R1571" s="8" t="s">
        <v>40</v>
      </c>
      <c r="S1571" s="8" t="s">
        <v>40</v>
      </c>
      <c r="T1571" s="8" t="s">
        <v>40</v>
      </c>
      <c r="U1571" s="67">
        <v>0.20399999999999999</v>
      </c>
      <c r="V1571" s="4">
        <v>2</v>
      </c>
      <c r="W1571" s="4">
        <v>3427</v>
      </c>
      <c r="X1571" s="67">
        <v>1E-3</v>
      </c>
      <c r="Y1571" s="67">
        <v>0.187</v>
      </c>
      <c r="Z1571" s="4">
        <v>4</v>
      </c>
      <c r="AA1571" s="4">
        <v>2600</v>
      </c>
      <c r="AB1571" s="67">
        <v>2E-3</v>
      </c>
      <c r="AC1571" s="4">
        <v>0.69207700000000005</v>
      </c>
      <c r="AD1571" s="4">
        <v>8.7750000000000004</v>
      </c>
    </row>
    <row r="1572" spans="1:30" x14ac:dyDescent="0.2">
      <c r="A1572" s="8" t="s">
        <v>782</v>
      </c>
      <c r="B1572" s="8">
        <v>7</v>
      </c>
      <c r="C1572" s="8">
        <v>143417530</v>
      </c>
      <c r="D1572" s="8">
        <v>143417530</v>
      </c>
      <c r="E1572" s="8" t="s">
        <v>121</v>
      </c>
      <c r="F1572" s="8" t="s">
        <v>3108</v>
      </c>
      <c r="G1572" s="8" t="s">
        <v>3109</v>
      </c>
      <c r="H1572" s="8" t="s">
        <v>2998</v>
      </c>
      <c r="I1572" s="66" t="s">
        <v>284</v>
      </c>
      <c r="J1572" s="66" t="s">
        <v>40</v>
      </c>
      <c r="K1572" s="66" t="s">
        <v>5876</v>
      </c>
      <c r="L1572" s="66" t="s">
        <v>9115</v>
      </c>
      <c r="M1572" s="66" t="s">
        <v>3588</v>
      </c>
      <c r="N1572" s="66" t="s">
        <v>4006</v>
      </c>
      <c r="O1572" s="8" t="s">
        <v>10270</v>
      </c>
      <c r="P1572" s="8" t="s">
        <v>40</v>
      </c>
      <c r="Q1572" s="8">
        <v>1</v>
      </c>
      <c r="R1572" s="8" t="s">
        <v>40</v>
      </c>
      <c r="S1572" s="8" t="s">
        <v>40</v>
      </c>
      <c r="T1572" s="8" t="s">
        <v>40</v>
      </c>
      <c r="U1572" s="67">
        <v>0</v>
      </c>
      <c r="V1572" s="4">
        <v>0</v>
      </c>
      <c r="W1572" s="4">
        <v>3427</v>
      </c>
      <c r="X1572" s="67">
        <v>0</v>
      </c>
      <c r="Y1572" s="67">
        <v>0.19500000000000001</v>
      </c>
      <c r="Z1572" s="4">
        <v>1</v>
      </c>
      <c r="AA1572" s="4">
        <v>2600</v>
      </c>
      <c r="AB1572" s="67">
        <v>0</v>
      </c>
      <c r="AC1572" s="4">
        <v>4.1373660000000001</v>
      </c>
      <c r="AD1572" s="4">
        <v>23.8</v>
      </c>
    </row>
    <row r="1573" spans="1:30" x14ac:dyDescent="0.2">
      <c r="A1573" s="8" t="s">
        <v>782</v>
      </c>
      <c r="B1573" s="8">
        <v>7</v>
      </c>
      <c r="C1573" s="8">
        <v>143417543</v>
      </c>
      <c r="D1573" s="8">
        <v>143417543</v>
      </c>
      <c r="E1573" s="8" t="s">
        <v>123</v>
      </c>
      <c r="F1573" s="8" t="s">
        <v>3108</v>
      </c>
      <c r="G1573" s="8" t="s">
        <v>3109</v>
      </c>
      <c r="H1573" s="8" t="s">
        <v>2998</v>
      </c>
      <c r="I1573" s="66" t="s">
        <v>284</v>
      </c>
      <c r="J1573" s="66" t="s">
        <v>40</v>
      </c>
      <c r="K1573" s="66" t="s">
        <v>10271</v>
      </c>
      <c r="L1573" s="66" t="s">
        <v>10272</v>
      </c>
      <c r="M1573" s="66" t="s">
        <v>5719</v>
      </c>
      <c r="N1573" s="66" t="s">
        <v>3821</v>
      </c>
      <c r="O1573" s="8" t="s">
        <v>8242</v>
      </c>
      <c r="P1573" s="8" t="s">
        <v>40</v>
      </c>
      <c r="Q1573" s="8">
        <v>1</v>
      </c>
      <c r="R1573" s="8" t="s">
        <v>40</v>
      </c>
      <c r="S1573" s="8" t="s">
        <v>40</v>
      </c>
      <c r="T1573" s="8" t="s">
        <v>40</v>
      </c>
      <c r="U1573" s="67">
        <v>0.23400000000000001</v>
      </c>
      <c r="V1573" s="4">
        <v>1</v>
      </c>
      <c r="W1573" s="4">
        <v>3427</v>
      </c>
      <c r="X1573" s="67">
        <v>0</v>
      </c>
      <c r="Y1573" s="67">
        <v>0.23699999999999999</v>
      </c>
      <c r="Z1573" s="4">
        <v>1</v>
      </c>
      <c r="AA1573" s="4">
        <v>2603</v>
      </c>
      <c r="AB1573" s="67">
        <v>0</v>
      </c>
      <c r="AC1573" s="4">
        <v>2.595615</v>
      </c>
      <c r="AD1573" s="4">
        <v>20.2</v>
      </c>
    </row>
    <row r="1574" spans="1:30" x14ac:dyDescent="0.2">
      <c r="A1574" s="8" t="s">
        <v>782</v>
      </c>
      <c r="B1574" s="8">
        <v>7</v>
      </c>
      <c r="C1574" s="8">
        <v>143417549</v>
      </c>
      <c r="D1574" s="8">
        <v>143417549</v>
      </c>
      <c r="E1574" s="8" t="s">
        <v>121</v>
      </c>
      <c r="F1574" s="8" t="s">
        <v>3108</v>
      </c>
      <c r="G1574" s="8" t="s">
        <v>3109</v>
      </c>
      <c r="H1574" s="8" t="s">
        <v>2998</v>
      </c>
      <c r="I1574" s="66" t="s">
        <v>284</v>
      </c>
      <c r="J1574" s="66" t="s">
        <v>40</v>
      </c>
      <c r="K1574" s="66" t="s">
        <v>5613</v>
      </c>
      <c r="L1574" s="66" t="s">
        <v>5662</v>
      </c>
      <c r="M1574" s="66" t="s">
        <v>3456</v>
      </c>
      <c r="N1574" s="66" t="s">
        <v>4332</v>
      </c>
      <c r="O1574" s="8" t="s">
        <v>4333</v>
      </c>
      <c r="P1574" s="8" t="s">
        <v>40</v>
      </c>
      <c r="Q1574" s="8">
        <v>1</v>
      </c>
      <c r="R1574" s="8" t="s">
        <v>40</v>
      </c>
      <c r="S1574" s="8" t="s">
        <v>40</v>
      </c>
      <c r="T1574" s="8" t="s">
        <v>40</v>
      </c>
      <c r="U1574" s="67">
        <v>0</v>
      </c>
      <c r="V1574" s="4">
        <v>0</v>
      </c>
      <c r="W1574" s="4">
        <v>3427</v>
      </c>
      <c r="X1574" s="67">
        <v>0</v>
      </c>
      <c r="Y1574" s="67">
        <v>0.223</v>
      </c>
      <c r="Z1574" s="4">
        <v>1</v>
      </c>
      <c r="AA1574" s="4">
        <v>2603</v>
      </c>
      <c r="AB1574" s="67">
        <v>0</v>
      </c>
      <c r="AC1574" s="4">
        <v>-0.94515000000000005</v>
      </c>
      <c r="AD1574" s="4">
        <v>2.1000000000000001E-2</v>
      </c>
    </row>
    <row r="1575" spans="1:30" x14ac:dyDescent="0.2">
      <c r="A1575" s="8" t="s">
        <v>782</v>
      </c>
      <c r="B1575" s="8">
        <v>7</v>
      </c>
      <c r="C1575" s="8">
        <v>143417560</v>
      </c>
      <c r="D1575" s="8">
        <v>143417560</v>
      </c>
      <c r="E1575" s="8" t="s">
        <v>130</v>
      </c>
      <c r="F1575" s="8" t="s">
        <v>81</v>
      </c>
      <c r="G1575" s="8" t="s">
        <v>3469</v>
      </c>
      <c r="H1575" s="8" t="s">
        <v>2998</v>
      </c>
      <c r="I1575" s="66" t="s">
        <v>284</v>
      </c>
      <c r="J1575" s="66" t="s">
        <v>40</v>
      </c>
      <c r="K1575" s="66" t="s">
        <v>5883</v>
      </c>
      <c r="L1575" s="66" t="s">
        <v>9743</v>
      </c>
      <c r="M1575" s="66" t="s">
        <v>4042</v>
      </c>
      <c r="N1575" s="66" t="s">
        <v>124</v>
      </c>
      <c r="O1575" s="8" t="s">
        <v>125</v>
      </c>
      <c r="P1575" s="8" t="s">
        <v>40</v>
      </c>
      <c r="Q1575" s="8">
        <v>1</v>
      </c>
      <c r="R1575" s="8" t="s">
        <v>40</v>
      </c>
      <c r="S1575" s="8" t="s">
        <v>40</v>
      </c>
      <c r="T1575" s="8" t="s">
        <v>40</v>
      </c>
      <c r="U1575" s="67">
        <v>0.24399999999999999</v>
      </c>
      <c r="V1575" s="4">
        <v>1</v>
      </c>
      <c r="W1575" s="4">
        <v>3427</v>
      </c>
      <c r="X1575" s="67">
        <v>0</v>
      </c>
      <c r="Y1575" s="67">
        <v>0.371</v>
      </c>
      <c r="Z1575" s="4">
        <v>1</v>
      </c>
      <c r="AA1575" s="4">
        <v>2603</v>
      </c>
      <c r="AB1575" s="67">
        <v>0</v>
      </c>
      <c r="AC1575" s="4">
        <v>7.9013229999999997</v>
      </c>
      <c r="AD1575" s="4">
        <v>35</v>
      </c>
    </row>
    <row r="1576" spans="1:30" x14ac:dyDescent="0.2">
      <c r="A1576" s="8" t="s">
        <v>782</v>
      </c>
      <c r="B1576" s="8">
        <v>7</v>
      </c>
      <c r="C1576" s="8">
        <v>143417561</v>
      </c>
      <c r="D1576" s="8">
        <v>143417561</v>
      </c>
      <c r="E1576" s="8" t="s">
        <v>123</v>
      </c>
      <c r="F1576" s="8" t="s">
        <v>3108</v>
      </c>
      <c r="G1576" s="8" t="s">
        <v>3109</v>
      </c>
      <c r="H1576" s="8" t="s">
        <v>2998</v>
      </c>
      <c r="I1576" s="66" t="s">
        <v>284</v>
      </c>
      <c r="J1576" s="66" t="s">
        <v>40</v>
      </c>
      <c r="K1576" s="66" t="s">
        <v>5610</v>
      </c>
      <c r="L1576" s="66" t="s">
        <v>5114</v>
      </c>
      <c r="M1576" s="66" t="s">
        <v>4042</v>
      </c>
      <c r="N1576" s="66" t="s">
        <v>4436</v>
      </c>
      <c r="O1576" s="8" t="s">
        <v>9104</v>
      </c>
      <c r="P1576" s="8" t="s">
        <v>40</v>
      </c>
      <c r="Q1576" s="8">
        <v>1</v>
      </c>
      <c r="R1576" s="8" t="s">
        <v>40</v>
      </c>
      <c r="S1576" s="8" t="s">
        <v>40</v>
      </c>
      <c r="T1576" s="8" t="s">
        <v>40</v>
      </c>
      <c r="U1576" s="67">
        <v>0.23699999999999999</v>
      </c>
      <c r="V1576" s="4">
        <v>3</v>
      </c>
      <c r="W1576" s="4">
        <v>3427</v>
      </c>
      <c r="X1576" s="67">
        <v>1E-3</v>
      </c>
      <c r="Y1576" s="67">
        <v>0</v>
      </c>
      <c r="Z1576" s="4">
        <v>0</v>
      </c>
      <c r="AA1576" s="4">
        <v>2603</v>
      </c>
      <c r="AB1576" s="67">
        <v>0</v>
      </c>
      <c r="AC1576" s="4">
        <v>1.647116</v>
      </c>
      <c r="AD1576" s="4">
        <v>14.11</v>
      </c>
    </row>
    <row r="1577" spans="1:30" x14ac:dyDescent="0.2">
      <c r="A1577" s="8" t="s">
        <v>782</v>
      </c>
      <c r="B1577" s="8">
        <v>7</v>
      </c>
      <c r="C1577" s="8">
        <v>143417570</v>
      </c>
      <c r="D1577" s="8">
        <v>143417570</v>
      </c>
      <c r="E1577" s="8" t="s">
        <v>121</v>
      </c>
      <c r="F1577" s="8" t="s">
        <v>3108</v>
      </c>
      <c r="G1577" s="8" t="s">
        <v>3109</v>
      </c>
      <c r="H1577" s="8" t="s">
        <v>2998</v>
      </c>
      <c r="I1577" s="66" t="s">
        <v>284</v>
      </c>
      <c r="J1577" s="66" t="s">
        <v>40</v>
      </c>
      <c r="K1577" s="66" t="s">
        <v>5641</v>
      </c>
      <c r="L1577" s="66" t="s">
        <v>5862</v>
      </c>
      <c r="M1577" s="66" t="s">
        <v>4421</v>
      </c>
      <c r="N1577" s="66" t="s">
        <v>3423</v>
      </c>
      <c r="O1577" s="8" t="s">
        <v>3424</v>
      </c>
      <c r="P1577" s="8" t="s">
        <v>40</v>
      </c>
      <c r="Q1577" s="8">
        <v>1</v>
      </c>
      <c r="R1577" s="8" t="s">
        <v>40</v>
      </c>
      <c r="S1577" s="8" t="s">
        <v>40</v>
      </c>
      <c r="T1577" s="8" t="s">
        <v>40</v>
      </c>
      <c r="U1577" s="67">
        <v>0.29599999999999999</v>
      </c>
      <c r="V1577" s="4">
        <v>2</v>
      </c>
      <c r="W1577" s="4">
        <v>3425</v>
      </c>
      <c r="X1577" s="67">
        <v>1E-3</v>
      </c>
      <c r="Y1577" s="67">
        <v>0.33500000000000002</v>
      </c>
      <c r="Z1577" s="4">
        <v>2</v>
      </c>
      <c r="AA1577" s="4">
        <v>2600</v>
      </c>
      <c r="AB1577" s="67">
        <v>1E-3</v>
      </c>
      <c r="AC1577" s="4">
        <v>8.2664749999999998</v>
      </c>
      <c r="AD1577" s="4">
        <v>35</v>
      </c>
    </row>
    <row r="1578" spans="1:30" x14ac:dyDescent="0.2">
      <c r="A1578" s="8" t="s">
        <v>782</v>
      </c>
      <c r="B1578" s="8">
        <v>7</v>
      </c>
      <c r="C1578" s="8">
        <v>143417588</v>
      </c>
      <c r="D1578" s="8">
        <v>143417588</v>
      </c>
      <c r="E1578" s="8" t="s">
        <v>121</v>
      </c>
      <c r="F1578" s="8" t="s">
        <v>3108</v>
      </c>
      <c r="G1578" s="8" t="s">
        <v>3109</v>
      </c>
      <c r="H1578" s="8" t="s">
        <v>2998</v>
      </c>
      <c r="I1578" s="66" t="s">
        <v>284</v>
      </c>
      <c r="J1578" s="66" t="s">
        <v>40</v>
      </c>
      <c r="K1578" s="66" t="s">
        <v>5912</v>
      </c>
      <c r="L1578" s="66" t="s">
        <v>523</v>
      </c>
      <c r="M1578" s="66" t="s">
        <v>3586</v>
      </c>
      <c r="N1578" s="66" t="s">
        <v>3112</v>
      </c>
      <c r="O1578" s="8" t="s">
        <v>3140</v>
      </c>
      <c r="P1578" s="8" t="s">
        <v>10273</v>
      </c>
      <c r="Q1578" s="8">
        <v>1</v>
      </c>
      <c r="R1578" s="8" t="s">
        <v>40</v>
      </c>
      <c r="S1578" s="8" t="s">
        <v>40</v>
      </c>
      <c r="T1578" s="8" t="s">
        <v>40</v>
      </c>
      <c r="U1578" s="67">
        <v>0.35499999999999998</v>
      </c>
      <c r="V1578" s="4">
        <v>2814</v>
      </c>
      <c r="W1578" s="4">
        <v>3425</v>
      </c>
      <c r="X1578" s="67">
        <v>0.82199999999999995</v>
      </c>
      <c r="Y1578" s="67">
        <v>0.35799999999999998</v>
      </c>
      <c r="Z1578" s="4">
        <v>2123</v>
      </c>
      <c r="AA1578" s="4">
        <v>2600</v>
      </c>
      <c r="AB1578" s="67">
        <v>0.81699999999999995</v>
      </c>
      <c r="AC1578" s="4">
        <v>1.39361</v>
      </c>
      <c r="AD1578" s="4">
        <v>12.75</v>
      </c>
    </row>
    <row r="1579" spans="1:30" x14ac:dyDescent="0.2">
      <c r="A1579" s="8" t="s">
        <v>782</v>
      </c>
      <c r="B1579" s="8">
        <v>7</v>
      </c>
      <c r="C1579" s="8">
        <v>143417594</v>
      </c>
      <c r="D1579" s="8">
        <v>143417594</v>
      </c>
      <c r="E1579" s="8" t="s">
        <v>127</v>
      </c>
      <c r="F1579" s="8" t="s">
        <v>3108</v>
      </c>
      <c r="G1579" s="8" t="s">
        <v>3109</v>
      </c>
      <c r="H1579" s="8" t="s">
        <v>2998</v>
      </c>
      <c r="I1579" s="66" t="s">
        <v>284</v>
      </c>
      <c r="J1579" s="66" t="s">
        <v>40</v>
      </c>
      <c r="K1579" s="66" t="s">
        <v>3461</v>
      </c>
      <c r="L1579" s="66" t="s">
        <v>9775</v>
      </c>
      <c r="M1579" s="66" t="s">
        <v>3453</v>
      </c>
      <c r="N1579" s="66" t="s">
        <v>3682</v>
      </c>
      <c r="O1579" s="8" t="s">
        <v>3683</v>
      </c>
      <c r="P1579" s="8" t="s">
        <v>40</v>
      </c>
      <c r="Q1579" s="8">
        <v>1</v>
      </c>
      <c r="R1579" s="8" t="s">
        <v>40</v>
      </c>
      <c r="S1579" s="8" t="s">
        <v>40</v>
      </c>
      <c r="T1579" s="8" t="s">
        <v>40</v>
      </c>
      <c r="U1579" s="67">
        <v>0.39</v>
      </c>
      <c r="V1579" s="4">
        <v>1</v>
      </c>
      <c r="W1579" s="4">
        <v>3425</v>
      </c>
      <c r="X1579" s="67">
        <v>0</v>
      </c>
      <c r="Y1579" s="67">
        <v>0.159</v>
      </c>
      <c r="Z1579" s="4">
        <v>1</v>
      </c>
      <c r="AA1579" s="4">
        <v>2600</v>
      </c>
      <c r="AB1579" s="67">
        <v>0</v>
      </c>
      <c r="AC1579" s="4">
        <v>-0.27028799999999997</v>
      </c>
      <c r="AD1579" s="4">
        <v>0.77500000000000002</v>
      </c>
    </row>
    <row r="1580" spans="1:30" x14ac:dyDescent="0.2">
      <c r="A1580" s="8" t="s">
        <v>782</v>
      </c>
      <c r="B1580" s="8">
        <v>7</v>
      </c>
      <c r="C1580" s="8">
        <v>143417600</v>
      </c>
      <c r="D1580" s="8">
        <v>143417600</v>
      </c>
      <c r="E1580" s="8" t="s">
        <v>127</v>
      </c>
      <c r="F1580" s="8" t="s">
        <v>3108</v>
      </c>
      <c r="G1580" s="8" t="s">
        <v>3109</v>
      </c>
      <c r="H1580" s="8" t="s">
        <v>2998</v>
      </c>
      <c r="I1580" s="66" t="s">
        <v>284</v>
      </c>
      <c r="J1580" s="66" t="s">
        <v>40</v>
      </c>
      <c r="K1580" s="66" t="s">
        <v>5916</v>
      </c>
      <c r="L1580" s="66" t="s">
        <v>5119</v>
      </c>
      <c r="M1580" s="66" t="s">
        <v>4584</v>
      </c>
      <c r="N1580" s="66" t="s">
        <v>4577</v>
      </c>
      <c r="O1580" s="8" t="s">
        <v>10274</v>
      </c>
      <c r="P1580" s="8" t="s">
        <v>40</v>
      </c>
      <c r="Q1580" s="8">
        <v>1</v>
      </c>
      <c r="R1580" s="8" t="s">
        <v>40</v>
      </c>
      <c r="S1580" s="8" t="s">
        <v>40</v>
      </c>
      <c r="T1580" s="8" t="s">
        <v>40</v>
      </c>
      <c r="U1580" s="67">
        <v>0.20100000000000001</v>
      </c>
      <c r="V1580" s="4">
        <v>10</v>
      </c>
      <c r="W1580" s="4">
        <v>3425</v>
      </c>
      <c r="X1580" s="67">
        <v>3.0000000000000001E-3</v>
      </c>
      <c r="Y1580" s="67">
        <v>0.17199999999999999</v>
      </c>
      <c r="Z1580" s="4">
        <v>8</v>
      </c>
      <c r="AA1580" s="4">
        <v>2600</v>
      </c>
      <c r="AB1580" s="67">
        <v>3.0000000000000001E-3</v>
      </c>
      <c r="AC1580" s="4">
        <v>2.114277</v>
      </c>
      <c r="AD1580" s="4">
        <v>16.95</v>
      </c>
    </row>
    <row r="1581" spans="1:30" x14ac:dyDescent="0.2">
      <c r="A1581" s="8" t="s">
        <v>782</v>
      </c>
      <c r="B1581" s="8">
        <v>7</v>
      </c>
      <c r="C1581" s="8">
        <v>143417609</v>
      </c>
      <c r="D1581" s="8">
        <v>143417609</v>
      </c>
      <c r="E1581" s="8" t="s">
        <v>127</v>
      </c>
      <c r="F1581" s="8" t="s">
        <v>3108</v>
      </c>
      <c r="G1581" s="8" t="s">
        <v>3109</v>
      </c>
      <c r="H1581" s="8" t="s">
        <v>2998</v>
      </c>
      <c r="I1581" s="66" t="s">
        <v>284</v>
      </c>
      <c r="J1581" s="66" t="s">
        <v>40</v>
      </c>
      <c r="K1581" s="66" t="s">
        <v>3270</v>
      </c>
      <c r="L1581" s="66" t="s">
        <v>9739</v>
      </c>
      <c r="M1581" s="66" t="s">
        <v>3646</v>
      </c>
      <c r="N1581" s="66" t="s">
        <v>3316</v>
      </c>
      <c r="O1581" s="8" t="s">
        <v>4351</v>
      </c>
      <c r="P1581" s="8" t="s">
        <v>40</v>
      </c>
      <c r="Q1581" s="8">
        <v>1</v>
      </c>
      <c r="R1581" s="8" t="s">
        <v>40</v>
      </c>
      <c r="S1581" s="8" t="s">
        <v>40</v>
      </c>
      <c r="T1581" s="8" t="s">
        <v>40</v>
      </c>
      <c r="U1581" s="67">
        <v>0.28799999999999998</v>
      </c>
      <c r="V1581" s="4">
        <v>1</v>
      </c>
      <c r="W1581" s="4">
        <v>3425</v>
      </c>
      <c r="X1581" s="67">
        <v>0</v>
      </c>
      <c r="Y1581" s="67">
        <v>0</v>
      </c>
      <c r="Z1581" s="4">
        <v>0</v>
      </c>
      <c r="AA1581" s="4">
        <v>2600</v>
      </c>
      <c r="AB1581" s="67">
        <v>0</v>
      </c>
      <c r="AC1581" s="4">
        <v>-0.54961499999999996</v>
      </c>
      <c r="AD1581" s="4">
        <v>0.16600000000000001</v>
      </c>
    </row>
    <row r="1582" spans="1:30" x14ac:dyDescent="0.2">
      <c r="A1582" s="8" t="s">
        <v>782</v>
      </c>
      <c r="B1582" s="8">
        <v>7</v>
      </c>
      <c r="C1582" s="8">
        <v>143417615</v>
      </c>
      <c r="D1582" s="8">
        <v>143417615</v>
      </c>
      <c r="E1582" s="8" t="s">
        <v>127</v>
      </c>
      <c r="F1582" s="8" t="s">
        <v>3108</v>
      </c>
      <c r="G1582" s="8" t="s">
        <v>3109</v>
      </c>
      <c r="H1582" s="8" t="s">
        <v>2998</v>
      </c>
      <c r="I1582" s="66" t="s">
        <v>284</v>
      </c>
      <c r="J1582" s="66" t="s">
        <v>40</v>
      </c>
      <c r="K1582" s="66" t="s">
        <v>5596</v>
      </c>
      <c r="L1582" s="66" t="s">
        <v>5876</v>
      </c>
      <c r="M1582" s="66" t="s">
        <v>4049</v>
      </c>
      <c r="N1582" s="66" t="s">
        <v>3999</v>
      </c>
      <c r="O1582" s="8" t="s">
        <v>4344</v>
      </c>
      <c r="P1582" s="8" t="s">
        <v>10275</v>
      </c>
      <c r="Q1582" s="8">
        <v>1</v>
      </c>
      <c r="R1582" s="8" t="s">
        <v>40</v>
      </c>
      <c r="S1582" s="8" t="s">
        <v>40</v>
      </c>
      <c r="T1582" s="8" t="s">
        <v>40</v>
      </c>
      <c r="U1582" s="67">
        <v>0.28100000000000003</v>
      </c>
      <c r="V1582" s="4">
        <v>69</v>
      </c>
      <c r="W1582" s="4">
        <v>3425</v>
      </c>
      <c r="X1582" s="67">
        <v>0.02</v>
      </c>
      <c r="Y1582" s="67">
        <v>0.26600000000000001</v>
      </c>
      <c r="Z1582" s="4">
        <v>74</v>
      </c>
      <c r="AA1582" s="4">
        <v>2600</v>
      </c>
      <c r="AB1582" s="67">
        <v>2.8000000000000001E-2</v>
      </c>
      <c r="AC1582" s="4">
        <v>-1.017123</v>
      </c>
      <c r="AD1582" s="4">
        <v>1.4999999999999999E-2</v>
      </c>
    </row>
    <row r="1583" spans="1:30" x14ac:dyDescent="0.2">
      <c r="A1583" s="8" t="s">
        <v>782</v>
      </c>
      <c r="B1583" s="8">
        <v>7</v>
      </c>
      <c r="C1583" s="8">
        <v>143417625</v>
      </c>
      <c r="D1583" s="8">
        <v>143417625</v>
      </c>
      <c r="E1583" s="8" t="s">
        <v>123</v>
      </c>
      <c r="F1583" s="8" t="s">
        <v>3101</v>
      </c>
      <c r="G1583" s="8" t="s">
        <v>3102</v>
      </c>
      <c r="H1583" s="8" t="s">
        <v>2998</v>
      </c>
      <c r="I1583" s="66" t="s">
        <v>284</v>
      </c>
      <c r="J1583" s="66" t="s">
        <v>40</v>
      </c>
      <c r="K1583" s="66" t="s">
        <v>10276</v>
      </c>
      <c r="L1583" s="66" t="s">
        <v>9093</v>
      </c>
      <c r="M1583" s="66" t="s">
        <v>3641</v>
      </c>
      <c r="N1583" s="66" t="s">
        <v>121</v>
      </c>
      <c r="O1583" s="8" t="s">
        <v>4270</v>
      </c>
      <c r="P1583" s="8" t="s">
        <v>10277</v>
      </c>
      <c r="Q1583" s="8">
        <v>1</v>
      </c>
      <c r="R1583" s="8" t="s">
        <v>40</v>
      </c>
      <c r="S1583" s="8" t="s">
        <v>40</v>
      </c>
      <c r="T1583" s="8" t="s">
        <v>40</v>
      </c>
      <c r="U1583" s="67">
        <v>0.53500000000000003</v>
      </c>
      <c r="V1583" s="4">
        <v>3271</v>
      </c>
      <c r="W1583" s="4">
        <v>3425</v>
      </c>
      <c r="X1583" s="67">
        <v>0.95499999999999996</v>
      </c>
      <c r="Y1583" s="67">
        <v>0.52900000000000003</v>
      </c>
      <c r="Z1583" s="4">
        <v>2475</v>
      </c>
      <c r="AA1583" s="4">
        <v>2600</v>
      </c>
      <c r="AB1583" s="67">
        <v>0.95199999999999996</v>
      </c>
      <c r="AC1583" s="4">
        <v>-0.18099899999999999</v>
      </c>
      <c r="AD1583" s="4">
        <v>1.202</v>
      </c>
    </row>
    <row r="1584" spans="1:30" x14ac:dyDescent="0.2">
      <c r="A1584" s="8" t="s">
        <v>782</v>
      </c>
      <c r="B1584" s="8">
        <v>7</v>
      </c>
      <c r="C1584" s="8">
        <v>143417633</v>
      </c>
      <c r="D1584" s="8">
        <v>143417633</v>
      </c>
      <c r="E1584" s="8" t="s">
        <v>130</v>
      </c>
      <c r="F1584" s="8" t="s">
        <v>3108</v>
      </c>
      <c r="G1584" s="8" t="s">
        <v>3109</v>
      </c>
      <c r="H1584" s="8" t="s">
        <v>2998</v>
      </c>
      <c r="I1584" s="66" t="s">
        <v>284</v>
      </c>
      <c r="J1584" s="66" t="s">
        <v>40</v>
      </c>
      <c r="K1584" s="66" t="s">
        <v>5896</v>
      </c>
      <c r="L1584" s="66" t="s">
        <v>4778</v>
      </c>
      <c r="M1584" s="66" t="s">
        <v>4062</v>
      </c>
      <c r="N1584" s="66" t="s">
        <v>4364</v>
      </c>
      <c r="O1584" s="8" t="s">
        <v>4365</v>
      </c>
      <c r="P1584" s="8" t="s">
        <v>40</v>
      </c>
      <c r="Q1584" s="8">
        <v>1</v>
      </c>
      <c r="R1584" s="8" t="s">
        <v>40</v>
      </c>
      <c r="S1584" s="8" t="s">
        <v>40</v>
      </c>
      <c r="T1584" s="8" t="s">
        <v>40</v>
      </c>
      <c r="U1584" s="67">
        <v>0.29399999999999998</v>
      </c>
      <c r="V1584" s="4">
        <v>2</v>
      </c>
      <c r="W1584" s="4">
        <v>3425</v>
      </c>
      <c r="X1584" s="67">
        <v>1E-3</v>
      </c>
      <c r="Y1584" s="67">
        <v>0</v>
      </c>
      <c r="Z1584" s="4">
        <v>0</v>
      </c>
      <c r="AA1584" s="4">
        <v>2600</v>
      </c>
      <c r="AB1584" s="67">
        <v>0</v>
      </c>
      <c r="AC1584" s="4">
        <v>-0.75728099999999998</v>
      </c>
      <c r="AD1584" s="4">
        <v>5.2999999999999999E-2</v>
      </c>
    </row>
    <row r="1585" spans="1:30" x14ac:dyDescent="0.2">
      <c r="A1585" s="8" t="s">
        <v>782</v>
      </c>
      <c r="B1585" s="8">
        <v>7</v>
      </c>
      <c r="C1585" s="8">
        <v>143417634</v>
      </c>
      <c r="D1585" s="8">
        <v>143417634</v>
      </c>
      <c r="E1585" s="8" t="s">
        <v>130</v>
      </c>
      <c r="F1585" s="8" t="s">
        <v>3101</v>
      </c>
      <c r="G1585" s="8" t="s">
        <v>3102</v>
      </c>
      <c r="H1585" s="8" t="s">
        <v>2998</v>
      </c>
      <c r="I1585" s="66" t="s">
        <v>284</v>
      </c>
      <c r="J1585" s="66" t="s">
        <v>40</v>
      </c>
      <c r="K1585" s="66" t="s">
        <v>3261</v>
      </c>
      <c r="L1585" s="66" t="s">
        <v>5613</v>
      </c>
      <c r="M1585" s="66" t="s">
        <v>4062</v>
      </c>
      <c r="N1585" s="66" t="s">
        <v>3107</v>
      </c>
      <c r="O1585" s="8" t="s">
        <v>3150</v>
      </c>
      <c r="P1585" s="8" t="s">
        <v>40</v>
      </c>
      <c r="Q1585" s="8">
        <v>1</v>
      </c>
      <c r="R1585" s="8" t="s">
        <v>40</v>
      </c>
      <c r="S1585" s="8" t="s">
        <v>40</v>
      </c>
      <c r="T1585" s="8" t="s">
        <v>40</v>
      </c>
      <c r="U1585" s="67">
        <v>0.27700000000000002</v>
      </c>
      <c r="V1585" s="4">
        <v>1</v>
      </c>
      <c r="W1585" s="4">
        <v>3425</v>
      </c>
      <c r="X1585" s="67">
        <v>0</v>
      </c>
      <c r="Y1585" s="67">
        <v>0.16900000000000001</v>
      </c>
      <c r="Z1585" s="4">
        <v>1</v>
      </c>
      <c r="AA1585" s="4">
        <v>2600</v>
      </c>
      <c r="AB1585" s="67">
        <v>0</v>
      </c>
      <c r="AC1585" s="4">
        <v>0.51531899999999997</v>
      </c>
      <c r="AD1585" s="4">
        <v>7.5469999999999997</v>
      </c>
    </row>
    <row r="1586" spans="1:30" x14ac:dyDescent="0.2">
      <c r="A1586" s="8" t="s">
        <v>782</v>
      </c>
      <c r="B1586" s="8">
        <v>7</v>
      </c>
      <c r="C1586" s="8">
        <v>143417655</v>
      </c>
      <c r="D1586" s="8">
        <v>143417655</v>
      </c>
      <c r="E1586" s="8" t="s">
        <v>127</v>
      </c>
      <c r="F1586" s="8" t="s">
        <v>3108</v>
      </c>
      <c r="G1586" s="8" t="s">
        <v>3109</v>
      </c>
      <c r="H1586" s="8" t="s">
        <v>2998</v>
      </c>
      <c r="I1586" s="66" t="s">
        <v>284</v>
      </c>
      <c r="J1586" s="66" t="s">
        <v>40</v>
      </c>
      <c r="K1586" s="66" t="s">
        <v>10278</v>
      </c>
      <c r="L1586" s="66" t="s">
        <v>5641</v>
      </c>
      <c r="M1586" s="66" t="s">
        <v>3856</v>
      </c>
      <c r="N1586" s="66" t="s">
        <v>3356</v>
      </c>
      <c r="O1586" s="8" t="s">
        <v>4236</v>
      </c>
      <c r="P1586" s="8" t="s">
        <v>40</v>
      </c>
      <c r="Q1586" s="8">
        <v>1</v>
      </c>
      <c r="R1586" s="8" t="s">
        <v>40</v>
      </c>
      <c r="S1586" s="8" t="s">
        <v>40</v>
      </c>
      <c r="T1586" s="8" t="s">
        <v>40</v>
      </c>
      <c r="U1586" s="67">
        <v>0.248</v>
      </c>
      <c r="V1586" s="4">
        <v>34</v>
      </c>
      <c r="W1586" s="4">
        <v>3423</v>
      </c>
      <c r="X1586" s="67">
        <v>0.01</v>
      </c>
      <c r="Y1586" s="67">
        <v>0.249</v>
      </c>
      <c r="Z1586" s="4">
        <v>29</v>
      </c>
      <c r="AA1586" s="4">
        <v>2596</v>
      </c>
      <c r="AB1586" s="67">
        <v>1.0999999999999999E-2</v>
      </c>
      <c r="AC1586" s="4">
        <v>1.9336439999999999</v>
      </c>
      <c r="AD1586" s="4">
        <v>15.8</v>
      </c>
    </row>
    <row r="1587" spans="1:30" x14ac:dyDescent="0.2">
      <c r="A1587" s="8" t="s">
        <v>782</v>
      </c>
      <c r="B1587" s="8">
        <v>7</v>
      </c>
      <c r="C1587" s="8">
        <v>143417695</v>
      </c>
      <c r="D1587" s="8">
        <v>143417695</v>
      </c>
      <c r="E1587" s="8" t="s">
        <v>130</v>
      </c>
      <c r="F1587" s="8" t="s">
        <v>3108</v>
      </c>
      <c r="G1587" s="8" t="s">
        <v>3109</v>
      </c>
      <c r="H1587" s="8" t="s">
        <v>2998</v>
      </c>
      <c r="I1587" s="66" t="s">
        <v>284</v>
      </c>
      <c r="J1587" s="66" t="s">
        <v>40</v>
      </c>
      <c r="K1587" s="66" t="s">
        <v>5911</v>
      </c>
      <c r="L1587" s="66" t="s">
        <v>6053</v>
      </c>
      <c r="M1587" s="66" t="s">
        <v>4055</v>
      </c>
      <c r="N1587" s="66" t="s">
        <v>3513</v>
      </c>
      <c r="O1587" s="8" t="s">
        <v>3514</v>
      </c>
      <c r="P1587" s="8" t="s">
        <v>40</v>
      </c>
      <c r="Q1587" s="8">
        <v>1</v>
      </c>
      <c r="R1587" s="8" t="s">
        <v>40</v>
      </c>
      <c r="S1587" s="8" t="s">
        <v>40</v>
      </c>
      <c r="T1587" s="8" t="s">
        <v>40</v>
      </c>
      <c r="U1587" s="67">
        <v>0.17899999999999999</v>
      </c>
      <c r="V1587" s="4">
        <v>1</v>
      </c>
      <c r="W1587" s="4">
        <v>3423</v>
      </c>
      <c r="X1587" s="67">
        <v>0</v>
      </c>
      <c r="Y1587" s="67">
        <v>0</v>
      </c>
      <c r="Z1587" s="4">
        <v>0</v>
      </c>
      <c r="AA1587" s="4">
        <v>2596</v>
      </c>
      <c r="AB1587" s="67">
        <v>0</v>
      </c>
      <c r="AC1587" s="4">
        <v>-0.91760600000000003</v>
      </c>
      <c r="AD1587" s="4">
        <v>2.4E-2</v>
      </c>
    </row>
    <row r="1588" spans="1:30" x14ac:dyDescent="0.2">
      <c r="A1588" s="8" t="s">
        <v>782</v>
      </c>
      <c r="B1588" s="8">
        <v>7</v>
      </c>
      <c r="C1588" s="8">
        <v>143417732</v>
      </c>
      <c r="D1588" s="8">
        <v>143417733</v>
      </c>
      <c r="E1588" s="8" t="s">
        <v>10279</v>
      </c>
      <c r="F1588" s="8" t="s">
        <v>80</v>
      </c>
      <c r="G1588" s="8" t="s">
        <v>3469</v>
      </c>
      <c r="H1588" s="8" t="s">
        <v>2998</v>
      </c>
      <c r="I1588" s="66" t="s">
        <v>284</v>
      </c>
      <c r="J1588" s="66" t="s">
        <v>40</v>
      </c>
      <c r="K1588" s="66" t="s">
        <v>3243</v>
      </c>
      <c r="L1588" s="66" t="s">
        <v>3258</v>
      </c>
      <c r="M1588" s="66" t="s">
        <v>3575</v>
      </c>
      <c r="N1588" s="66" t="s">
        <v>10280</v>
      </c>
      <c r="O1588" s="8" t="s">
        <v>10281</v>
      </c>
      <c r="P1588" s="8" t="s">
        <v>40</v>
      </c>
      <c r="Q1588" s="8">
        <v>1</v>
      </c>
      <c r="R1588" s="8" t="s">
        <v>40</v>
      </c>
      <c r="S1588" s="8" t="s">
        <v>40</v>
      </c>
      <c r="T1588" s="8" t="s">
        <v>40</v>
      </c>
      <c r="U1588" s="67">
        <v>0.31</v>
      </c>
      <c r="V1588" s="4">
        <v>1</v>
      </c>
      <c r="W1588" s="4">
        <v>3423</v>
      </c>
      <c r="X1588" s="67">
        <v>0</v>
      </c>
      <c r="Y1588" s="67">
        <v>0</v>
      </c>
      <c r="Z1588" s="4">
        <v>0</v>
      </c>
      <c r="AA1588" s="4">
        <v>2596</v>
      </c>
      <c r="AB1588" s="67">
        <v>0</v>
      </c>
      <c r="AC1588" s="4">
        <v>6.8842850000000002</v>
      </c>
      <c r="AD1588" s="4">
        <v>33</v>
      </c>
    </row>
    <row r="1589" spans="1:30" x14ac:dyDescent="0.2">
      <c r="A1589" s="8" t="s">
        <v>782</v>
      </c>
      <c r="B1589" s="8">
        <v>7</v>
      </c>
      <c r="C1589" s="8">
        <v>143417739</v>
      </c>
      <c r="D1589" s="8">
        <v>143417739</v>
      </c>
      <c r="E1589" s="8" t="s">
        <v>127</v>
      </c>
      <c r="F1589" s="8" t="s">
        <v>3108</v>
      </c>
      <c r="G1589" s="8" t="s">
        <v>3109</v>
      </c>
      <c r="H1589" s="8" t="s">
        <v>2998</v>
      </c>
      <c r="I1589" s="66" t="s">
        <v>284</v>
      </c>
      <c r="J1589" s="66" t="s">
        <v>40</v>
      </c>
      <c r="K1589" s="66" t="s">
        <v>10282</v>
      </c>
      <c r="L1589" s="66" t="s">
        <v>8658</v>
      </c>
      <c r="M1589" s="66" t="s">
        <v>479</v>
      </c>
      <c r="N1589" s="66" t="s">
        <v>3924</v>
      </c>
      <c r="O1589" s="8" t="s">
        <v>3925</v>
      </c>
      <c r="P1589" s="8" t="s">
        <v>40</v>
      </c>
      <c r="Q1589" s="8">
        <v>1</v>
      </c>
      <c r="R1589" s="8" t="s">
        <v>40</v>
      </c>
      <c r="S1589" s="8" t="s">
        <v>40</v>
      </c>
      <c r="T1589" s="8" t="s">
        <v>40</v>
      </c>
      <c r="U1589" s="67">
        <v>0</v>
      </c>
      <c r="V1589" s="4">
        <v>0</v>
      </c>
      <c r="W1589" s="4">
        <v>3423</v>
      </c>
      <c r="X1589" s="67">
        <v>0</v>
      </c>
      <c r="Y1589" s="67">
        <v>0.249</v>
      </c>
      <c r="Z1589" s="4">
        <v>1</v>
      </c>
      <c r="AA1589" s="4">
        <v>2596</v>
      </c>
      <c r="AB1589" s="67">
        <v>0</v>
      </c>
      <c r="AC1589" s="4">
        <v>2.5820850000000002</v>
      </c>
      <c r="AD1589" s="4">
        <v>19.989999999999998</v>
      </c>
    </row>
    <row r="1590" spans="1:30" x14ac:dyDescent="0.2">
      <c r="A1590" s="8" t="s">
        <v>782</v>
      </c>
      <c r="B1590" s="8">
        <v>7</v>
      </c>
      <c r="C1590" s="8">
        <v>143417743</v>
      </c>
      <c r="D1590" s="8">
        <v>143417743</v>
      </c>
      <c r="E1590" s="8" t="s">
        <v>121</v>
      </c>
      <c r="F1590" s="8" t="s">
        <v>3108</v>
      </c>
      <c r="G1590" s="8" t="s">
        <v>3109</v>
      </c>
      <c r="H1590" s="8" t="s">
        <v>2998</v>
      </c>
      <c r="I1590" s="66" t="s">
        <v>284</v>
      </c>
      <c r="J1590" s="66" t="s">
        <v>40</v>
      </c>
      <c r="K1590" s="66" t="s">
        <v>10283</v>
      </c>
      <c r="L1590" s="66" t="s">
        <v>9847</v>
      </c>
      <c r="M1590" s="66" t="s">
        <v>3622</v>
      </c>
      <c r="N1590" s="66" t="s">
        <v>3168</v>
      </c>
      <c r="O1590" s="8" t="s">
        <v>3169</v>
      </c>
      <c r="P1590" s="8" t="s">
        <v>40</v>
      </c>
      <c r="Q1590" s="8">
        <v>1</v>
      </c>
      <c r="R1590" s="8" t="s">
        <v>40</v>
      </c>
      <c r="S1590" s="8" t="s">
        <v>40</v>
      </c>
      <c r="T1590" s="8" t="s">
        <v>40</v>
      </c>
      <c r="U1590" s="67">
        <v>0.27900000000000003</v>
      </c>
      <c r="V1590" s="4">
        <v>3</v>
      </c>
      <c r="W1590" s="4">
        <v>3423</v>
      </c>
      <c r="X1590" s="67">
        <v>1E-3</v>
      </c>
      <c r="Y1590" s="67">
        <v>0.23699999999999999</v>
      </c>
      <c r="Z1590" s="4">
        <v>1</v>
      </c>
      <c r="AA1590" s="4">
        <v>2596</v>
      </c>
      <c r="AB1590" s="67">
        <v>0</v>
      </c>
      <c r="AC1590" s="4">
        <v>3.692339</v>
      </c>
      <c r="AD1590" s="4">
        <v>23.3</v>
      </c>
    </row>
    <row r="1591" spans="1:30" x14ac:dyDescent="0.2">
      <c r="A1591" s="8" t="s">
        <v>782</v>
      </c>
      <c r="B1591" s="8">
        <v>7</v>
      </c>
      <c r="C1591" s="8">
        <v>143417745</v>
      </c>
      <c r="D1591" s="8">
        <v>143417745</v>
      </c>
      <c r="E1591" s="8" t="s">
        <v>121</v>
      </c>
      <c r="F1591" s="8" t="s">
        <v>3101</v>
      </c>
      <c r="G1591" s="8" t="s">
        <v>3102</v>
      </c>
      <c r="H1591" s="8" t="s">
        <v>2998</v>
      </c>
      <c r="I1591" s="66" t="s">
        <v>284</v>
      </c>
      <c r="J1591" s="66" t="s">
        <v>40</v>
      </c>
      <c r="K1591" s="66" t="s">
        <v>5579</v>
      </c>
      <c r="L1591" s="66" t="s">
        <v>6278</v>
      </c>
      <c r="M1591" s="66" t="s">
        <v>3622</v>
      </c>
      <c r="N1591" s="66" t="s">
        <v>3118</v>
      </c>
      <c r="O1591" s="8" t="s">
        <v>3213</v>
      </c>
      <c r="P1591" s="8" t="s">
        <v>40</v>
      </c>
      <c r="Q1591" s="8">
        <v>1</v>
      </c>
      <c r="R1591" s="8" t="s">
        <v>40</v>
      </c>
      <c r="S1591" s="8" t="s">
        <v>40</v>
      </c>
      <c r="T1591" s="8" t="s">
        <v>40</v>
      </c>
      <c r="U1591" s="67">
        <v>0.21099999999999999</v>
      </c>
      <c r="V1591" s="4">
        <v>1</v>
      </c>
      <c r="W1591" s="4">
        <v>3423</v>
      </c>
      <c r="X1591" s="67">
        <v>0</v>
      </c>
      <c r="Y1591" s="67">
        <v>0.34499999999999997</v>
      </c>
      <c r="Z1591" s="4">
        <v>1</v>
      </c>
      <c r="AA1591" s="4">
        <v>2596</v>
      </c>
      <c r="AB1591" s="67">
        <v>0</v>
      </c>
      <c r="AC1591" s="4">
        <v>0.17868300000000001</v>
      </c>
      <c r="AD1591" s="4">
        <v>4.4530000000000003</v>
      </c>
    </row>
    <row r="1592" spans="1:30" x14ac:dyDescent="0.2">
      <c r="A1592" s="8" t="s">
        <v>782</v>
      </c>
      <c r="B1592" s="8">
        <v>7</v>
      </c>
      <c r="C1592" s="8">
        <v>143418377</v>
      </c>
      <c r="D1592" s="8">
        <v>143418377</v>
      </c>
      <c r="E1592" s="8" t="s">
        <v>127</v>
      </c>
      <c r="F1592" s="8" t="s">
        <v>3108</v>
      </c>
      <c r="G1592" s="8" t="s">
        <v>3109</v>
      </c>
      <c r="H1592" s="8" t="s">
        <v>2998</v>
      </c>
      <c r="I1592" s="66" t="s">
        <v>4597</v>
      </c>
      <c r="J1592" s="66" t="s">
        <v>40</v>
      </c>
      <c r="K1592" s="66" t="s">
        <v>10284</v>
      </c>
      <c r="L1592" s="66" t="s">
        <v>6284</v>
      </c>
      <c r="M1592" s="66" t="s">
        <v>4970</v>
      </c>
      <c r="N1592" s="66" t="s">
        <v>3682</v>
      </c>
      <c r="O1592" s="8" t="s">
        <v>4648</v>
      </c>
      <c r="P1592" s="8" t="s">
        <v>10285</v>
      </c>
      <c r="Q1592" s="8">
        <v>1</v>
      </c>
      <c r="R1592" s="8" t="s">
        <v>40</v>
      </c>
      <c r="S1592" s="8" t="s">
        <v>40</v>
      </c>
      <c r="T1592" s="8" t="s">
        <v>40</v>
      </c>
      <c r="U1592" s="67">
        <v>0.20799999999999999</v>
      </c>
      <c r="V1592" s="4">
        <v>3</v>
      </c>
      <c r="W1592" s="4">
        <v>3429</v>
      </c>
      <c r="X1592" s="67">
        <v>1E-3</v>
      </c>
      <c r="Y1592" s="67">
        <v>0.224</v>
      </c>
      <c r="Z1592" s="4">
        <v>2</v>
      </c>
      <c r="AA1592" s="4">
        <v>2601</v>
      </c>
      <c r="AB1592" s="67">
        <v>1E-3</v>
      </c>
      <c r="AC1592" s="4">
        <v>-1.345178</v>
      </c>
      <c r="AD1592" s="4">
        <v>4.0000000000000001E-3</v>
      </c>
    </row>
    <row r="1593" spans="1:30" x14ac:dyDescent="0.2">
      <c r="A1593" s="8" t="s">
        <v>782</v>
      </c>
      <c r="B1593" s="8">
        <v>7</v>
      </c>
      <c r="C1593" s="8">
        <v>143418378</v>
      </c>
      <c r="D1593" s="8">
        <v>143418382</v>
      </c>
      <c r="E1593" s="8" t="s">
        <v>3701</v>
      </c>
      <c r="F1593" s="8" t="s">
        <v>3897</v>
      </c>
      <c r="G1593" s="8" t="s">
        <v>3109</v>
      </c>
      <c r="H1593" s="8" t="s">
        <v>2998</v>
      </c>
      <c r="I1593" s="66" t="s">
        <v>4597</v>
      </c>
      <c r="J1593" s="66" t="s">
        <v>40</v>
      </c>
      <c r="K1593" s="66" t="s">
        <v>10286</v>
      </c>
      <c r="L1593" s="66" t="s">
        <v>10287</v>
      </c>
      <c r="M1593" s="66" t="s">
        <v>10288</v>
      </c>
      <c r="N1593" s="66" t="s">
        <v>10289</v>
      </c>
      <c r="O1593" s="8" t="s">
        <v>10290</v>
      </c>
      <c r="P1593" s="8" t="s">
        <v>40</v>
      </c>
      <c r="Q1593" s="8">
        <v>1</v>
      </c>
      <c r="R1593" s="8" t="s">
        <v>40</v>
      </c>
      <c r="S1593" s="8" t="s">
        <v>40</v>
      </c>
      <c r="T1593" s="8" t="s">
        <v>40</v>
      </c>
      <c r="U1593" s="67">
        <v>0</v>
      </c>
      <c r="V1593" s="4">
        <v>0</v>
      </c>
      <c r="W1593" s="4">
        <v>3429</v>
      </c>
      <c r="X1593" s="67">
        <v>0</v>
      </c>
      <c r="Y1593" s="67">
        <v>0.23100000000000001</v>
      </c>
      <c r="Z1593" s="4">
        <v>1</v>
      </c>
      <c r="AA1593" s="4">
        <v>2601</v>
      </c>
      <c r="AB1593" s="67">
        <v>0</v>
      </c>
      <c r="AC1593" s="4">
        <v>0.65520999999999996</v>
      </c>
      <c r="AD1593" s="4">
        <v>8.5310000000000006</v>
      </c>
    </row>
    <row r="1594" spans="1:30" x14ac:dyDescent="0.2">
      <c r="A1594" s="8" t="s">
        <v>782</v>
      </c>
      <c r="B1594" s="8">
        <v>7</v>
      </c>
      <c r="C1594" s="8">
        <v>143418391</v>
      </c>
      <c r="D1594" s="8">
        <v>143418391</v>
      </c>
      <c r="E1594" s="8" t="s">
        <v>121</v>
      </c>
      <c r="F1594" s="8" t="s">
        <v>3108</v>
      </c>
      <c r="G1594" s="8" t="s">
        <v>3109</v>
      </c>
      <c r="H1594" s="8" t="s">
        <v>2998</v>
      </c>
      <c r="I1594" s="66" t="s">
        <v>4597</v>
      </c>
      <c r="J1594" s="66" t="s">
        <v>40</v>
      </c>
      <c r="K1594" s="66" t="s">
        <v>5617</v>
      </c>
      <c r="L1594" s="66" t="s">
        <v>3249</v>
      </c>
      <c r="M1594" s="66" t="s">
        <v>4554</v>
      </c>
      <c r="N1594" s="66" t="s">
        <v>3168</v>
      </c>
      <c r="O1594" s="8" t="s">
        <v>3169</v>
      </c>
      <c r="P1594" s="8" t="s">
        <v>40</v>
      </c>
      <c r="Q1594" s="8">
        <v>1</v>
      </c>
      <c r="R1594" s="8" t="s">
        <v>40</v>
      </c>
      <c r="S1594" s="8" t="s">
        <v>40</v>
      </c>
      <c r="T1594" s="8" t="s">
        <v>40</v>
      </c>
      <c r="U1594" s="67">
        <v>0.17799999999999999</v>
      </c>
      <c r="V1594" s="4">
        <v>1</v>
      </c>
      <c r="W1594" s="4">
        <v>3429</v>
      </c>
      <c r="X1594" s="67">
        <v>0</v>
      </c>
      <c r="Y1594" s="67">
        <v>0</v>
      </c>
      <c r="Z1594" s="4">
        <v>0</v>
      </c>
      <c r="AA1594" s="4">
        <v>2601</v>
      </c>
      <c r="AB1594" s="67">
        <v>0</v>
      </c>
      <c r="AC1594" s="4">
        <v>0.77638600000000002</v>
      </c>
      <c r="AD1594" s="4">
        <v>9.3179999999999996</v>
      </c>
    </row>
    <row r="1595" spans="1:30" x14ac:dyDescent="0.2">
      <c r="A1595" s="8" t="s">
        <v>782</v>
      </c>
      <c r="B1595" s="8">
        <v>7</v>
      </c>
      <c r="C1595" s="8">
        <v>143418398</v>
      </c>
      <c r="D1595" s="8">
        <v>143418398</v>
      </c>
      <c r="E1595" s="8" t="s">
        <v>127</v>
      </c>
      <c r="F1595" s="8" t="s">
        <v>3108</v>
      </c>
      <c r="G1595" s="8" t="s">
        <v>3109</v>
      </c>
      <c r="H1595" s="8" t="s">
        <v>2998</v>
      </c>
      <c r="I1595" s="66" t="s">
        <v>4597</v>
      </c>
      <c r="J1595" s="66" t="s">
        <v>40</v>
      </c>
      <c r="K1595" s="66" t="s">
        <v>10291</v>
      </c>
      <c r="L1595" s="66" t="s">
        <v>5915</v>
      </c>
      <c r="M1595" s="66" t="s">
        <v>4083</v>
      </c>
      <c r="N1595" s="66" t="s">
        <v>3513</v>
      </c>
      <c r="O1595" s="8" t="s">
        <v>3587</v>
      </c>
      <c r="P1595" s="8" t="s">
        <v>40</v>
      </c>
      <c r="Q1595" s="8">
        <v>1</v>
      </c>
      <c r="R1595" s="8" t="s">
        <v>40</v>
      </c>
      <c r="S1595" s="8" t="s">
        <v>40</v>
      </c>
      <c r="T1595" s="8" t="s">
        <v>40</v>
      </c>
      <c r="U1595" s="67">
        <v>0.25900000000000001</v>
      </c>
      <c r="V1595" s="4">
        <v>2</v>
      </c>
      <c r="W1595" s="4">
        <v>3429</v>
      </c>
      <c r="X1595" s="67">
        <v>1E-3</v>
      </c>
      <c r="Y1595" s="67">
        <v>0.26600000000000001</v>
      </c>
      <c r="Z1595" s="4">
        <v>2</v>
      </c>
      <c r="AA1595" s="4">
        <v>2601</v>
      </c>
      <c r="AB1595" s="67">
        <v>1E-3</v>
      </c>
      <c r="AC1595" s="4">
        <v>3.329745</v>
      </c>
      <c r="AD1595" s="4">
        <v>22.9</v>
      </c>
    </row>
    <row r="1596" spans="1:30" x14ac:dyDescent="0.2">
      <c r="A1596" s="8" t="s">
        <v>782</v>
      </c>
      <c r="B1596" s="8">
        <v>7</v>
      </c>
      <c r="C1596" s="8">
        <v>143418399</v>
      </c>
      <c r="D1596" s="8">
        <v>143418399</v>
      </c>
      <c r="E1596" s="8" t="s">
        <v>130</v>
      </c>
      <c r="F1596" s="8" t="s">
        <v>3101</v>
      </c>
      <c r="G1596" s="8" t="s">
        <v>3102</v>
      </c>
      <c r="H1596" s="8" t="s">
        <v>2998</v>
      </c>
      <c r="I1596" s="66" t="s">
        <v>4597</v>
      </c>
      <c r="J1596" s="66" t="s">
        <v>40</v>
      </c>
      <c r="K1596" s="66" t="s">
        <v>3223</v>
      </c>
      <c r="L1596" s="66" t="s">
        <v>10292</v>
      </c>
      <c r="M1596" s="66" t="s">
        <v>4083</v>
      </c>
      <c r="N1596" s="66" t="s">
        <v>130</v>
      </c>
      <c r="O1596" s="8" t="s">
        <v>3506</v>
      </c>
      <c r="P1596" s="8" t="s">
        <v>40</v>
      </c>
      <c r="Q1596" s="8">
        <v>1</v>
      </c>
      <c r="R1596" s="8" t="s">
        <v>40</v>
      </c>
      <c r="S1596" s="8" t="s">
        <v>40</v>
      </c>
      <c r="T1596" s="8" t="s">
        <v>40</v>
      </c>
      <c r="U1596" s="67">
        <v>0.22900000000000001</v>
      </c>
      <c r="V1596" s="4">
        <v>6</v>
      </c>
      <c r="W1596" s="4">
        <v>3429</v>
      </c>
      <c r="X1596" s="67">
        <v>2E-3</v>
      </c>
      <c r="Y1596" s="67">
        <v>0.223</v>
      </c>
      <c r="Z1596" s="4">
        <v>5</v>
      </c>
      <c r="AA1596" s="4">
        <v>2601</v>
      </c>
      <c r="AB1596" s="67">
        <v>2E-3</v>
      </c>
      <c r="AC1596" s="4">
        <v>1.1698120000000001</v>
      </c>
      <c r="AD1596" s="4">
        <v>11.59</v>
      </c>
    </row>
    <row r="1597" spans="1:30" x14ac:dyDescent="0.2">
      <c r="A1597" s="8" t="s">
        <v>782</v>
      </c>
      <c r="B1597" s="8">
        <v>7</v>
      </c>
      <c r="C1597" s="8">
        <v>143418407</v>
      </c>
      <c r="D1597" s="8">
        <v>143418407</v>
      </c>
      <c r="E1597" s="8" t="s">
        <v>127</v>
      </c>
      <c r="F1597" s="8" t="s">
        <v>3108</v>
      </c>
      <c r="G1597" s="8" t="s">
        <v>3109</v>
      </c>
      <c r="H1597" s="8" t="s">
        <v>2998</v>
      </c>
      <c r="I1597" s="66" t="s">
        <v>4597</v>
      </c>
      <c r="J1597" s="66" t="s">
        <v>40</v>
      </c>
      <c r="K1597" s="66" t="s">
        <v>9080</v>
      </c>
      <c r="L1597" s="66" t="s">
        <v>10293</v>
      </c>
      <c r="M1597" s="66" t="s">
        <v>5777</v>
      </c>
      <c r="N1597" s="66" t="s">
        <v>3999</v>
      </c>
      <c r="O1597" s="8" t="s">
        <v>4000</v>
      </c>
      <c r="P1597" s="8" t="s">
        <v>40</v>
      </c>
      <c r="Q1597" s="8">
        <v>1</v>
      </c>
      <c r="R1597" s="8" t="s">
        <v>40</v>
      </c>
      <c r="S1597" s="8" t="s">
        <v>40</v>
      </c>
      <c r="T1597" s="8" t="s">
        <v>40</v>
      </c>
      <c r="U1597" s="67">
        <v>0</v>
      </c>
      <c r="V1597" s="4">
        <v>0</v>
      </c>
      <c r="W1597" s="4">
        <v>3429</v>
      </c>
      <c r="X1597" s="67">
        <v>0</v>
      </c>
      <c r="Y1597" s="67">
        <v>0.27700000000000002</v>
      </c>
      <c r="Z1597" s="4">
        <v>1</v>
      </c>
      <c r="AA1597" s="4">
        <v>2601</v>
      </c>
      <c r="AB1597" s="67">
        <v>0</v>
      </c>
      <c r="AC1597" s="4">
        <v>5.272634</v>
      </c>
      <c r="AD1597" s="4">
        <v>25.7</v>
      </c>
    </row>
    <row r="1598" spans="1:30" x14ac:dyDescent="0.2">
      <c r="A1598" s="8" t="s">
        <v>782</v>
      </c>
      <c r="B1598" s="8">
        <v>7</v>
      </c>
      <c r="C1598" s="8">
        <v>143418439</v>
      </c>
      <c r="D1598" s="8">
        <v>143418439</v>
      </c>
      <c r="E1598" s="8" t="s">
        <v>127</v>
      </c>
      <c r="F1598" s="8" t="s">
        <v>3108</v>
      </c>
      <c r="G1598" s="8" t="s">
        <v>3109</v>
      </c>
      <c r="H1598" s="8" t="s">
        <v>2998</v>
      </c>
      <c r="I1598" s="66" t="s">
        <v>4597</v>
      </c>
      <c r="J1598" s="66" t="s">
        <v>40</v>
      </c>
      <c r="K1598" s="66" t="s">
        <v>10294</v>
      </c>
      <c r="L1598" s="66" t="s">
        <v>10192</v>
      </c>
      <c r="M1598" s="66" t="s">
        <v>3848</v>
      </c>
      <c r="N1598" s="66" t="s">
        <v>3271</v>
      </c>
      <c r="O1598" s="8" t="s">
        <v>3272</v>
      </c>
      <c r="P1598" s="8" t="s">
        <v>40</v>
      </c>
      <c r="Q1598" s="8">
        <v>1</v>
      </c>
      <c r="R1598" s="8" t="s">
        <v>40</v>
      </c>
      <c r="S1598" s="8" t="s">
        <v>40</v>
      </c>
      <c r="T1598" s="8" t="s">
        <v>40</v>
      </c>
      <c r="U1598" s="67">
        <v>0.16400000000000001</v>
      </c>
      <c r="V1598" s="4">
        <v>6</v>
      </c>
      <c r="W1598" s="4">
        <v>3429</v>
      </c>
      <c r="X1598" s="67">
        <v>2E-3</v>
      </c>
      <c r="Y1598" s="67">
        <v>0.159</v>
      </c>
      <c r="Z1598" s="4">
        <v>5</v>
      </c>
      <c r="AA1598" s="4">
        <v>2601</v>
      </c>
      <c r="AB1598" s="67">
        <v>2E-3</v>
      </c>
      <c r="AC1598" s="4">
        <v>-8.9183999999999999E-2</v>
      </c>
      <c r="AD1598" s="4">
        <v>1.8120000000000001</v>
      </c>
    </row>
    <row r="1599" spans="1:30" x14ac:dyDescent="0.2">
      <c r="A1599" s="8" t="s">
        <v>782</v>
      </c>
      <c r="B1599" s="8">
        <v>7</v>
      </c>
      <c r="C1599" s="8">
        <v>143418459</v>
      </c>
      <c r="D1599" s="8">
        <v>143418459</v>
      </c>
      <c r="E1599" s="8" t="s">
        <v>123</v>
      </c>
      <c r="F1599" s="8" t="s">
        <v>3101</v>
      </c>
      <c r="G1599" s="8" t="s">
        <v>3102</v>
      </c>
      <c r="H1599" s="8" t="s">
        <v>2998</v>
      </c>
      <c r="I1599" s="66" t="s">
        <v>4597</v>
      </c>
      <c r="J1599" s="66" t="s">
        <v>40</v>
      </c>
      <c r="K1599" s="66" t="s">
        <v>10295</v>
      </c>
      <c r="L1599" s="66" t="s">
        <v>3228</v>
      </c>
      <c r="M1599" s="66" t="s">
        <v>4072</v>
      </c>
      <c r="N1599" s="66" t="s">
        <v>3107</v>
      </c>
      <c r="O1599" s="8" t="s">
        <v>3718</v>
      </c>
      <c r="P1599" s="8" t="s">
        <v>40</v>
      </c>
      <c r="Q1599" s="8">
        <v>1</v>
      </c>
      <c r="R1599" s="8" t="s">
        <v>40</v>
      </c>
      <c r="S1599" s="8" t="s">
        <v>40</v>
      </c>
      <c r="T1599" s="8" t="s">
        <v>40</v>
      </c>
      <c r="U1599" s="67">
        <v>0.24299999999999999</v>
      </c>
      <c r="V1599" s="4">
        <v>349</v>
      </c>
      <c r="W1599" s="4">
        <v>3429</v>
      </c>
      <c r="X1599" s="67">
        <v>0.10199999999999999</v>
      </c>
      <c r="Y1599" s="67">
        <v>0.24</v>
      </c>
      <c r="Z1599" s="4">
        <v>246</v>
      </c>
      <c r="AA1599" s="4">
        <v>2601</v>
      </c>
      <c r="AB1599" s="67">
        <v>9.5000000000000001E-2</v>
      </c>
      <c r="AC1599" s="4">
        <v>-1.243811</v>
      </c>
      <c r="AD1599" s="4">
        <v>6.0000000000000001E-3</v>
      </c>
    </row>
    <row r="1600" spans="1:30" x14ac:dyDescent="0.2">
      <c r="A1600" s="8" t="s">
        <v>782</v>
      </c>
      <c r="B1600" s="8">
        <v>7</v>
      </c>
      <c r="C1600" s="8">
        <v>143418460</v>
      </c>
      <c r="D1600" s="8">
        <v>143418460</v>
      </c>
      <c r="E1600" s="8" t="s">
        <v>121</v>
      </c>
      <c r="F1600" s="8" t="s">
        <v>3108</v>
      </c>
      <c r="G1600" s="8" t="s">
        <v>3109</v>
      </c>
      <c r="H1600" s="8" t="s">
        <v>2998</v>
      </c>
      <c r="I1600" s="66" t="s">
        <v>4597</v>
      </c>
      <c r="J1600" s="66" t="s">
        <v>40</v>
      </c>
      <c r="K1600" s="66" t="s">
        <v>9883</v>
      </c>
      <c r="L1600" s="66" t="s">
        <v>10296</v>
      </c>
      <c r="M1600" s="66" t="s">
        <v>5190</v>
      </c>
      <c r="N1600" s="66" t="s">
        <v>3147</v>
      </c>
      <c r="O1600" s="8" t="s">
        <v>4321</v>
      </c>
      <c r="P1600" s="8" t="s">
        <v>40</v>
      </c>
      <c r="Q1600" s="8">
        <v>1</v>
      </c>
      <c r="R1600" s="8" t="s">
        <v>40</v>
      </c>
      <c r="S1600" s="8" t="s">
        <v>40</v>
      </c>
      <c r="T1600" s="8" t="s">
        <v>40</v>
      </c>
      <c r="U1600" s="67">
        <v>0.26500000000000001</v>
      </c>
      <c r="V1600" s="4">
        <v>3</v>
      </c>
      <c r="W1600" s="4">
        <v>3429</v>
      </c>
      <c r="X1600" s="67">
        <v>1E-3</v>
      </c>
      <c r="Y1600" s="67">
        <v>0.223</v>
      </c>
      <c r="Z1600" s="4">
        <v>1</v>
      </c>
      <c r="AA1600" s="4">
        <v>2601</v>
      </c>
      <c r="AB1600" s="67">
        <v>0</v>
      </c>
      <c r="AC1600" s="4">
        <v>0.8327</v>
      </c>
      <c r="AD1600" s="4">
        <v>9.6639999999999997</v>
      </c>
    </row>
    <row r="1601" spans="1:30" x14ac:dyDescent="0.2">
      <c r="A1601" s="8" t="s">
        <v>782</v>
      </c>
      <c r="B1601" s="8">
        <v>7</v>
      </c>
      <c r="C1601" s="8">
        <v>143418461</v>
      </c>
      <c r="D1601" s="8">
        <v>143418461</v>
      </c>
      <c r="E1601" s="8" t="s">
        <v>127</v>
      </c>
      <c r="F1601" s="8" t="s">
        <v>3108</v>
      </c>
      <c r="G1601" s="8" t="s">
        <v>3109</v>
      </c>
      <c r="H1601" s="8" t="s">
        <v>2998</v>
      </c>
      <c r="I1601" s="66" t="s">
        <v>4597</v>
      </c>
      <c r="J1601" s="66" t="s">
        <v>40</v>
      </c>
      <c r="K1601" s="66" t="s">
        <v>10297</v>
      </c>
      <c r="L1601" s="66" t="s">
        <v>4811</v>
      </c>
      <c r="M1601" s="66" t="s">
        <v>5190</v>
      </c>
      <c r="N1601" s="66" t="s">
        <v>4666</v>
      </c>
      <c r="O1601" s="8" t="s">
        <v>9067</v>
      </c>
      <c r="P1601" s="8" t="s">
        <v>40</v>
      </c>
      <c r="Q1601" s="8">
        <v>1</v>
      </c>
      <c r="R1601" s="8" t="s">
        <v>40</v>
      </c>
      <c r="S1601" s="8" t="s">
        <v>40</v>
      </c>
      <c r="T1601" s="8" t="s">
        <v>40</v>
      </c>
      <c r="U1601" s="67">
        <v>0</v>
      </c>
      <c r="V1601" s="4">
        <v>0</v>
      </c>
      <c r="W1601" s="4">
        <v>3429</v>
      </c>
      <c r="X1601" s="67">
        <v>0</v>
      </c>
      <c r="Y1601" s="67">
        <v>0.26</v>
      </c>
      <c r="Z1601" s="4">
        <v>1</v>
      </c>
      <c r="AA1601" s="4">
        <v>2601</v>
      </c>
      <c r="AB1601" s="67">
        <v>0</v>
      </c>
      <c r="AC1601" s="4">
        <v>4.3772570000000002</v>
      </c>
      <c r="AD1601" s="4">
        <v>24.1</v>
      </c>
    </row>
    <row r="1602" spans="1:30" x14ac:dyDescent="0.2">
      <c r="A1602" s="8" t="s">
        <v>782</v>
      </c>
      <c r="B1602" s="8">
        <v>7</v>
      </c>
      <c r="C1602" s="8">
        <v>143418470</v>
      </c>
      <c r="D1602" s="8">
        <v>143418470</v>
      </c>
      <c r="E1602" s="8" t="s">
        <v>121</v>
      </c>
      <c r="F1602" s="8" t="s">
        <v>3108</v>
      </c>
      <c r="G1602" s="8" t="s">
        <v>3109</v>
      </c>
      <c r="H1602" s="8" t="s">
        <v>2998</v>
      </c>
      <c r="I1602" s="66" t="s">
        <v>4597</v>
      </c>
      <c r="J1602" s="66" t="s">
        <v>40</v>
      </c>
      <c r="K1602" s="66" t="s">
        <v>5609</v>
      </c>
      <c r="L1602" s="66" t="s">
        <v>5573</v>
      </c>
      <c r="M1602" s="66" t="s">
        <v>3831</v>
      </c>
      <c r="N1602" s="66" t="s">
        <v>4332</v>
      </c>
      <c r="O1602" s="8" t="s">
        <v>4333</v>
      </c>
      <c r="P1602" s="8" t="s">
        <v>40</v>
      </c>
      <c r="Q1602" s="8">
        <v>1</v>
      </c>
      <c r="R1602" s="8">
        <v>10.51226542</v>
      </c>
      <c r="S1602" s="8">
        <v>-1.3522326769999999</v>
      </c>
      <c r="T1602" s="8">
        <v>9.1600327480000008</v>
      </c>
      <c r="U1602" s="67">
        <v>0</v>
      </c>
      <c r="V1602" s="4">
        <v>0</v>
      </c>
      <c r="W1602" s="4">
        <v>3429</v>
      </c>
      <c r="X1602" s="67">
        <v>0</v>
      </c>
      <c r="Y1602" s="67">
        <v>0.255</v>
      </c>
      <c r="Z1602" s="4">
        <v>1</v>
      </c>
      <c r="AA1602" s="4">
        <v>2601</v>
      </c>
      <c r="AB1602" s="67">
        <v>0</v>
      </c>
      <c r="AC1602" s="4">
        <v>-1.059941</v>
      </c>
      <c r="AD1602" s="4">
        <v>1.2E-2</v>
      </c>
    </row>
    <row r="1603" spans="1:30" x14ac:dyDescent="0.2">
      <c r="A1603" s="8" t="s">
        <v>782</v>
      </c>
      <c r="B1603" s="8">
        <v>7</v>
      </c>
      <c r="C1603" s="8">
        <v>143418471</v>
      </c>
      <c r="D1603" s="8">
        <v>143418471</v>
      </c>
      <c r="E1603" s="8" t="s">
        <v>121</v>
      </c>
      <c r="F1603" s="8" t="s">
        <v>3101</v>
      </c>
      <c r="G1603" s="8" t="s">
        <v>3102</v>
      </c>
      <c r="H1603" s="8" t="s">
        <v>2998</v>
      </c>
      <c r="I1603" s="66" t="s">
        <v>4597</v>
      </c>
      <c r="J1603" s="66" t="s">
        <v>40</v>
      </c>
      <c r="K1603" s="66" t="s">
        <v>4828</v>
      </c>
      <c r="L1603" s="66" t="s">
        <v>10298</v>
      </c>
      <c r="M1603" s="66" t="s">
        <v>3831</v>
      </c>
      <c r="N1603" s="66" t="s">
        <v>3174</v>
      </c>
      <c r="O1603" s="8" t="s">
        <v>6030</v>
      </c>
      <c r="P1603" s="8" t="s">
        <v>40</v>
      </c>
      <c r="Q1603" s="8">
        <v>1</v>
      </c>
      <c r="R1603" s="8">
        <v>5.4232851970000002</v>
      </c>
      <c r="S1603" s="8">
        <v>3.73674755</v>
      </c>
      <c r="T1603" s="8">
        <v>9.1600327480000008</v>
      </c>
      <c r="U1603" s="67">
        <v>0</v>
      </c>
      <c r="V1603" s="4">
        <v>0</v>
      </c>
      <c r="W1603" s="4">
        <v>3429</v>
      </c>
      <c r="X1603" s="67">
        <v>0</v>
      </c>
      <c r="Y1603" s="67">
        <v>0.24199999999999999</v>
      </c>
      <c r="Z1603" s="4">
        <v>1</v>
      </c>
      <c r="AA1603" s="4">
        <v>2601</v>
      </c>
      <c r="AB1603" s="67">
        <v>0</v>
      </c>
      <c r="AC1603" s="4">
        <v>0.36602899999999999</v>
      </c>
      <c r="AD1603" s="4">
        <v>6.3129999999999997</v>
      </c>
    </row>
    <row r="1604" spans="1:30" x14ac:dyDescent="0.2">
      <c r="A1604" s="8" t="s">
        <v>782</v>
      </c>
      <c r="B1604" s="8">
        <v>7</v>
      </c>
      <c r="C1604" s="8">
        <v>143419750</v>
      </c>
      <c r="D1604" s="8">
        <v>143419750</v>
      </c>
      <c r="E1604" s="8" t="s">
        <v>123</v>
      </c>
      <c r="F1604" s="8" t="s">
        <v>78</v>
      </c>
      <c r="G1604" s="8" t="s">
        <v>3469</v>
      </c>
      <c r="H1604" s="8" t="s">
        <v>2998</v>
      </c>
      <c r="I1604" s="66" t="s">
        <v>40</v>
      </c>
      <c r="J1604" s="66" t="s">
        <v>189</v>
      </c>
      <c r="K1604" s="66" t="s">
        <v>40</v>
      </c>
      <c r="L1604" s="66" t="s">
        <v>40</v>
      </c>
      <c r="M1604" s="66" t="s">
        <v>40</v>
      </c>
      <c r="N1604" s="66" t="s">
        <v>40</v>
      </c>
      <c r="O1604" s="8" t="s">
        <v>40</v>
      </c>
      <c r="P1604" s="8" t="s">
        <v>40</v>
      </c>
      <c r="Q1604" s="8">
        <v>1</v>
      </c>
      <c r="R1604" s="8">
        <v>-3.7168027279999998</v>
      </c>
      <c r="S1604" s="8">
        <v>8.0644878940000009</v>
      </c>
      <c r="T1604" s="8">
        <v>4.3476851659999998</v>
      </c>
      <c r="U1604" s="67">
        <v>0.20699999999999999</v>
      </c>
      <c r="V1604" s="4">
        <v>1</v>
      </c>
      <c r="W1604" s="4">
        <v>3429</v>
      </c>
      <c r="X1604" s="67">
        <v>0</v>
      </c>
      <c r="Y1604" s="67">
        <v>0</v>
      </c>
      <c r="Z1604" s="4">
        <v>0</v>
      </c>
      <c r="AA1604" s="4">
        <v>2601</v>
      </c>
      <c r="AB1604" s="67">
        <v>0</v>
      </c>
      <c r="AC1604" s="4">
        <v>4.1476220000000001</v>
      </c>
      <c r="AD1604" s="4">
        <v>23.8</v>
      </c>
    </row>
    <row r="1605" spans="1:30" x14ac:dyDescent="0.2">
      <c r="A1605" s="8" t="s">
        <v>782</v>
      </c>
      <c r="B1605" s="8">
        <v>7</v>
      </c>
      <c r="C1605" s="8">
        <v>143419759</v>
      </c>
      <c r="D1605" s="8">
        <v>143419759</v>
      </c>
      <c r="E1605" s="8" t="s">
        <v>130</v>
      </c>
      <c r="F1605" s="8" t="s">
        <v>3101</v>
      </c>
      <c r="G1605" s="8" t="s">
        <v>3102</v>
      </c>
      <c r="H1605" s="8" t="s">
        <v>2998</v>
      </c>
      <c r="I1605" s="66" t="s">
        <v>297</v>
      </c>
      <c r="J1605" s="66" t="s">
        <v>40</v>
      </c>
      <c r="K1605" s="66" t="s">
        <v>3215</v>
      </c>
      <c r="L1605" s="66" t="s">
        <v>5571</v>
      </c>
      <c r="M1605" s="66" t="s">
        <v>5034</v>
      </c>
      <c r="N1605" s="66" t="s">
        <v>3136</v>
      </c>
      <c r="O1605" s="8" t="s">
        <v>10299</v>
      </c>
      <c r="P1605" s="8" t="s">
        <v>10300</v>
      </c>
      <c r="Q1605" s="8">
        <v>1</v>
      </c>
      <c r="R1605" s="8" t="s">
        <v>40</v>
      </c>
      <c r="S1605" s="8" t="s">
        <v>40</v>
      </c>
      <c r="T1605" s="8" t="s">
        <v>40</v>
      </c>
      <c r="U1605" s="67">
        <v>0.61</v>
      </c>
      <c r="V1605" s="4">
        <v>3429</v>
      </c>
      <c r="W1605" s="4">
        <v>3429</v>
      </c>
      <c r="X1605" s="67">
        <v>1</v>
      </c>
      <c r="Y1605" s="67">
        <v>0.61899999999999999</v>
      </c>
      <c r="Z1605" s="4">
        <v>2600</v>
      </c>
      <c r="AA1605" s="4">
        <v>2601</v>
      </c>
      <c r="AB1605" s="67">
        <v>1</v>
      </c>
      <c r="AC1605" s="4">
        <v>-0.75003200000000003</v>
      </c>
      <c r="AD1605" s="4">
        <v>5.5E-2</v>
      </c>
    </row>
    <row r="1606" spans="1:30" x14ac:dyDescent="0.2">
      <c r="A1606" s="8" t="s">
        <v>782</v>
      </c>
      <c r="B1606" s="8">
        <v>7</v>
      </c>
      <c r="C1606" s="8">
        <v>143419770</v>
      </c>
      <c r="D1606" s="8">
        <v>143419770</v>
      </c>
      <c r="E1606" s="8" t="s">
        <v>130</v>
      </c>
      <c r="F1606" s="8" t="s">
        <v>3108</v>
      </c>
      <c r="G1606" s="8" t="s">
        <v>3109</v>
      </c>
      <c r="H1606" s="8" t="s">
        <v>2998</v>
      </c>
      <c r="I1606" s="66" t="s">
        <v>297</v>
      </c>
      <c r="J1606" s="66" t="s">
        <v>40</v>
      </c>
      <c r="K1606" s="66" t="s">
        <v>3212</v>
      </c>
      <c r="L1606" s="66" t="s">
        <v>10301</v>
      </c>
      <c r="M1606" s="66" t="s">
        <v>4078</v>
      </c>
      <c r="N1606" s="66" t="s">
        <v>3558</v>
      </c>
      <c r="O1606" s="8" t="s">
        <v>3559</v>
      </c>
      <c r="P1606" s="8" t="s">
        <v>40</v>
      </c>
      <c r="Q1606" s="8">
        <v>1</v>
      </c>
      <c r="R1606" s="8" t="s">
        <v>40</v>
      </c>
      <c r="S1606" s="8" t="s">
        <v>40</v>
      </c>
      <c r="T1606" s="8" t="s">
        <v>40</v>
      </c>
      <c r="U1606" s="67">
        <v>0.20399999999999999</v>
      </c>
      <c r="V1606" s="4">
        <v>1</v>
      </c>
      <c r="W1606" s="4">
        <v>3429</v>
      </c>
      <c r="X1606" s="67">
        <v>0</v>
      </c>
      <c r="Y1606" s="67">
        <v>0</v>
      </c>
      <c r="Z1606" s="4">
        <v>0</v>
      </c>
      <c r="AA1606" s="4">
        <v>2601</v>
      </c>
      <c r="AB1606" s="67">
        <v>0</v>
      </c>
      <c r="AC1606" s="4">
        <v>4.1735290000000003</v>
      </c>
      <c r="AD1606" s="4">
        <v>23.8</v>
      </c>
    </row>
    <row r="1607" spans="1:30" x14ac:dyDescent="0.2">
      <c r="A1607" s="8" t="s">
        <v>782</v>
      </c>
      <c r="B1607" s="8">
        <v>7</v>
      </c>
      <c r="C1607" s="8">
        <v>143419806</v>
      </c>
      <c r="D1607" s="8">
        <v>143419806</v>
      </c>
      <c r="E1607" s="8" t="s">
        <v>127</v>
      </c>
      <c r="F1607" s="8" t="s">
        <v>3108</v>
      </c>
      <c r="G1607" s="8" t="s">
        <v>3109</v>
      </c>
      <c r="H1607" s="8" t="s">
        <v>2998</v>
      </c>
      <c r="I1607" s="66" t="s">
        <v>297</v>
      </c>
      <c r="J1607" s="66" t="s">
        <v>40</v>
      </c>
      <c r="K1607" s="66" t="s">
        <v>9795</v>
      </c>
      <c r="L1607" s="66" t="s">
        <v>9693</v>
      </c>
      <c r="M1607" s="66" t="s">
        <v>3556</v>
      </c>
      <c r="N1607" s="66" t="s">
        <v>4666</v>
      </c>
      <c r="O1607" s="8" t="s">
        <v>4667</v>
      </c>
      <c r="P1607" s="8" t="s">
        <v>40</v>
      </c>
      <c r="Q1607" s="8">
        <v>1</v>
      </c>
      <c r="R1607" s="8" t="s">
        <v>40</v>
      </c>
      <c r="S1607" s="8" t="s">
        <v>40</v>
      </c>
      <c r="T1607" s="8" t="s">
        <v>40</v>
      </c>
      <c r="U1607" s="67">
        <v>0.22</v>
      </c>
      <c r="V1607" s="4">
        <v>2</v>
      </c>
      <c r="W1607" s="4">
        <v>3429</v>
      </c>
      <c r="X1607" s="67">
        <v>1E-3</v>
      </c>
      <c r="Y1607" s="67">
        <v>0.186</v>
      </c>
      <c r="Z1607" s="4">
        <v>2</v>
      </c>
      <c r="AA1607" s="4">
        <v>2601</v>
      </c>
      <c r="AB1607" s="67">
        <v>1E-3</v>
      </c>
      <c r="AC1607" s="4">
        <v>3.6061519999999998</v>
      </c>
      <c r="AD1607" s="4">
        <v>23.2</v>
      </c>
    </row>
    <row r="1608" spans="1:30" x14ac:dyDescent="0.2">
      <c r="A1608" s="8" t="s">
        <v>782</v>
      </c>
      <c r="B1608" s="8">
        <v>7</v>
      </c>
      <c r="C1608" s="8">
        <v>143419811</v>
      </c>
      <c r="D1608" s="8">
        <v>143419811</v>
      </c>
      <c r="E1608" s="8" t="s">
        <v>121</v>
      </c>
      <c r="F1608" s="8" t="s">
        <v>3108</v>
      </c>
      <c r="G1608" s="8" t="s">
        <v>3109</v>
      </c>
      <c r="H1608" s="8" t="s">
        <v>2998</v>
      </c>
      <c r="I1608" s="66" t="s">
        <v>297</v>
      </c>
      <c r="J1608" s="66" t="s">
        <v>40</v>
      </c>
      <c r="K1608" s="66" t="s">
        <v>10302</v>
      </c>
      <c r="L1608" s="66" t="s">
        <v>3446</v>
      </c>
      <c r="M1608" s="66" t="s">
        <v>5044</v>
      </c>
      <c r="N1608" s="66" t="s">
        <v>3168</v>
      </c>
      <c r="O1608" s="8" t="s">
        <v>3169</v>
      </c>
      <c r="P1608" s="8" t="s">
        <v>40</v>
      </c>
      <c r="Q1608" s="8">
        <v>1</v>
      </c>
      <c r="R1608" s="8" t="s">
        <v>40</v>
      </c>
      <c r="S1608" s="8" t="s">
        <v>40</v>
      </c>
      <c r="T1608" s="8" t="s">
        <v>40</v>
      </c>
      <c r="U1608" s="67">
        <v>0.26900000000000002</v>
      </c>
      <c r="V1608" s="4">
        <v>827</v>
      </c>
      <c r="W1608" s="4">
        <v>3429</v>
      </c>
      <c r="X1608" s="67">
        <v>0.24099999999999999</v>
      </c>
      <c r="Y1608" s="67">
        <v>0.26800000000000002</v>
      </c>
      <c r="Z1608" s="4">
        <v>611</v>
      </c>
      <c r="AA1608" s="4">
        <v>2601</v>
      </c>
      <c r="AB1608" s="67">
        <v>0.23499999999999999</v>
      </c>
      <c r="AC1608" s="4">
        <v>1.484394</v>
      </c>
      <c r="AD1608" s="4">
        <v>13.23</v>
      </c>
    </row>
    <row r="1609" spans="1:30" x14ac:dyDescent="0.2">
      <c r="A1609" s="8" t="s">
        <v>782</v>
      </c>
      <c r="B1609" s="8">
        <v>7</v>
      </c>
      <c r="C1609" s="8">
        <v>143419823</v>
      </c>
      <c r="D1609" s="8">
        <v>143419823</v>
      </c>
      <c r="E1609" s="8" t="s">
        <v>127</v>
      </c>
      <c r="F1609" s="8" t="s">
        <v>3108</v>
      </c>
      <c r="G1609" s="8" t="s">
        <v>3109</v>
      </c>
      <c r="H1609" s="8" t="s">
        <v>2998</v>
      </c>
      <c r="I1609" s="66" t="s">
        <v>297</v>
      </c>
      <c r="J1609" s="66" t="s">
        <v>40</v>
      </c>
      <c r="K1609" s="66" t="s">
        <v>10303</v>
      </c>
      <c r="L1609" s="66" t="s">
        <v>10295</v>
      </c>
      <c r="M1609" s="66" t="s">
        <v>5183</v>
      </c>
      <c r="N1609" s="66" t="s">
        <v>3906</v>
      </c>
      <c r="O1609" s="8" t="s">
        <v>5249</v>
      </c>
      <c r="P1609" s="8" t="s">
        <v>40</v>
      </c>
      <c r="Q1609" s="8">
        <v>1</v>
      </c>
      <c r="R1609" s="8" t="s">
        <v>40</v>
      </c>
      <c r="S1609" s="8" t="s">
        <v>40</v>
      </c>
      <c r="T1609" s="8" t="s">
        <v>40</v>
      </c>
      <c r="U1609" s="67">
        <v>0</v>
      </c>
      <c r="V1609" s="4">
        <v>0</v>
      </c>
      <c r="W1609" s="4">
        <v>3429</v>
      </c>
      <c r="X1609" s="67">
        <v>0</v>
      </c>
      <c r="Y1609" s="67">
        <v>0.255</v>
      </c>
      <c r="Z1609" s="4">
        <v>1</v>
      </c>
      <c r="AA1609" s="4">
        <v>2601</v>
      </c>
      <c r="AB1609" s="67">
        <v>0</v>
      </c>
      <c r="AC1609" s="4">
        <v>-0.64535399999999998</v>
      </c>
      <c r="AD1609" s="4">
        <v>9.7000000000000003E-2</v>
      </c>
    </row>
    <row r="1610" spans="1:30" x14ac:dyDescent="0.2">
      <c r="A1610" s="8" t="s">
        <v>782</v>
      </c>
      <c r="B1610" s="8">
        <v>7</v>
      </c>
      <c r="C1610" s="8">
        <v>143419837</v>
      </c>
      <c r="D1610" s="8">
        <v>143419837</v>
      </c>
      <c r="E1610" s="8" t="s">
        <v>127</v>
      </c>
      <c r="F1610" s="8" t="s">
        <v>3108</v>
      </c>
      <c r="G1610" s="8" t="s">
        <v>3109</v>
      </c>
      <c r="H1610" s="8" t="s">
        <v>2998</v>
      </c>
      <c r="I1610" s="66" t="s">
        <v>297</v>
      </c>
      <c r="J1610" s="66" t="s">
        <v>40</v>
      </c>
      <c r="K1610" s="66" t="s">
        <v>8534</v>
      </c>
      <c r="L1610" s="66" t="s">
        <v>9781</v>
      </c>
      <c r="M1610" s="66" t="s">
        <v>4522</v>
      </c>
      <c r="N1610" s="66" t="s">
        <v>4018</v>
      </c>
      <c r="O1610" s="8" t="s">
        <v>4308</v>
      </c>
      <c r="P1610" s="8" t="s">
        <v>40</v>
      </c>
      <c r="Q1610" s="8">
        <v>1</v>
      </c>
      <c r="R1610" s="8" t="s">
        <v>40</v>
      </c>
      <c r="S1610" s="8" t="s">
        <v>40</v>
      </c>
      <c r="T1610" s="8" t="s">
        <v>40</v>
      </c>
      <c r="U1610" s="67">
        <v>0.215</v>
      </c>
      <c r="V1610" s="4">
        <v>1</v>
      </c>
      <c r="W1610" s="4">
        <v>3429</v>
      </c>
      <c r="X1610" s="67">
        <v>0</v>
      </c>
      <c r="Y1610" s="67">
        <v>0.24</v>
      </c>
      <c r="Z1610" s="4">
        <v>1</v>
      </c>
      <c r="AA1610" s="4">
        <v>2601</v>
      </c>
      <c r="AB1610" s="67">
        <v>0</v>
      </c>
      <c r="AC1610" s="4">
        <v>1.406453</v>
      </c>
      <c r="AD1610" s="4">
        <v>12.82</v>
      </c>
    </row>
    <row r="1611" spans="1:30" x14ac:dyDescent="0.2">
      <c r="A1611" s="8" t="s">
        <v>782</v>
      </c>
      <c r="B1611" s="8">
        <v>7</v>
      </c>
      <c r="C1611" s="8">
        <v>143419847</v>
      </c>
      <c r="D1611" s="8">
        <v>143419847</v>
      </c>
      <c r="E1611" s="8" t="s">
        <v>130</v>
      </c>
      <c r="F1611" s="8" t="s">
        <v>3108</v>
      </c>
      <c r="G1611" s="8" t="s">
        <v>3109</v>
      </c>
      <c r="H1611" s="8" t="s">
        <v>2998</v>
      </c>
      <c r="I1611" s="66" t="s">
        <v>297</v>
      </c>
      <c r="J1611" s="66" t="s">
        <v>40</v>
      </c>
      <c r="K1611" s="66" t="s">
        <v>10304</v>
      </c>
      <c r="L1611" s="66" t="s">
        <v>8583</v>
      </c>
      <c r="M1611" s="66" t="s">
        <v>3607</v>
      </c>
      <c r="N1611" s="66" t="s">
        <v>3177</v>
      </c>
      <c r="O1611" s="8" t="s">
        <v>3178</v>
      </c>
      <c r="P1611" s="8" t="s">
        <v>40</v>
      </c>
      <c r="Q1611" s="8">
        <v>1</v>
      </c>
      <c r="R1611" s="8" t="s">
        <v>40</v>
      </c>
      <c r="S1611" s="8" t="s">
        <v>40</v>
      </c>
      <c r="T1611" s="8" t="s">
        <v>40</v>
      </c>
      <c r="U1611" s="67">
        <v>0.16</v>
      </c>
      <c r="V1611" s="4">
        <v>2</v>
      </c>
      <c r="W1611" s="4">
        <v>3429</v>
      </c>
      <c r="X1611" s="67">
        <v>1E-3</v>
      </c>
      <c r="Y1611" s="67">
        <v>0</v>
      </c>
      <c r="Z1611" s="4">
        <v>0</v>
      </c>
      <c r="AA1611" s="4">
        <v>2600</v>
      </c>
      <c r="AB1611" s="67">
        <v>0</v>
      </c>
      <c r="AC1611" s="4">
        <v>4.5335029999999996</v>
      </c>
      <c r="AD1611" s="4">
        <v>24.3</v>
      </c>
    </row>
    <row r="1612" spans="1:30" x14ac:dyDescent="0.2">
      <c r="A1612" s="8" t="s">
        <v>782</v>
      </c>
      <c r="B1612" s="8">
        <v>7</v>
      </c>
      <c r="C1612" s="8">
        <v>143419858</v>
      </c>
      <c r="D1612" s="8">
        <v>143419858</v>
      </c>
      <c r="E1612" s="8" t="s">
        <v>130</v>
      </c>
      <c r="F1612" s="8" t="s">
        <v>3101</v>
      </c>
      <c r="G1612" s="8" t="s">
        <v>3102</v>
      </c>
      <c r="H1612" s="8" t="s">
        <v>2998</v>
      </c>
      <c r="I1612" s="66" t="s">
        <v>297</v>
      </c>
      <c r="J1612" s="66" t="s">
        <v>40</v>
      </c>
      <c r="K1612" s="66" t="s">
        <v>3209</v>
      </c>
      <c r="L1612" s="66" t="s">
        <v>9890</v>
      </c>
      <c r="M1612" s="66" t="s">
        <v>835</v>
      </c>
      <c r="N1612" s="66" t="s">
        <v>3107</v>
      </c>
      <c r="O1612" s="8" t="s">
        <v>3150</v>
      </c>
      <c r="P1612" s="8" t="s">
        <v>40</v>
      </c>
      <c r="Q1612" s="8">
        <v>1</v>
      </c>
      <c r="R1612" s="8" t="s">
        <v>40</v>
      </c>
      <c r="S1612" s="8" t="s">
        <v>40</v>
      </c>
      <c r="T1612" s="8" t="s">
        <v>40</v>
      </c>
      <c r="U1612" s="67">
        <v>0.23899999999999999</v>
      </c>
      <c r="V1612" s="4">
        <v>3</v>
      </c>
      <c r="W1612" s="4">
        <v>3429</v>
      </c>
      <c r="X1612" s="67">
        <v>1E-3</v>
      </c>
      <c r="Y1612" s="67">
        <v>0.26600000000000001</v>
      </c>
      <c r="Z1612" s="4">
        <v>1</v>
      </c>
      <c r="AA1612" s="4">
        <v>2600</v>
      </c>
      <c r="AB1612" s="67">
        <v>0</v>
      </c>
      <c r="AC1612" s="4">
        <v>0.54304600000000003</v>
      </c>
      <c r="AD1612" s="4">
        <v>7.7519999999999998</v>
      </c>
    </row>
    <row r="1613" spans="1:30" x14ac:dyDescent="0.2">
      <c r="A1613" s="8" t="s">
        <v>782</v>
      </c>
      <c r="B1613" s="8">
        <v>7</v>
      </c>
      <c r="C1613" s="8">
        <v>143419869</v>
      </c>
      <c r="D1613" s="8">
        <v>143419869</v>
      </c>
      <c r="E1613" s="8" t="s">
        <v>130</v>
      </c>
      <c r="F1613" s="8" t="s">
        <v>3108</v>
      </c>
      <c r="G1613" s="8" t="s">
        <v>3109</v>
      </c>
      <c r="H1613" s="8" t="s">
        <v>2998</v>
      </c>
      <c r="I1613" s="66" t="s">
        <v>297</v>
      </c>
      <c r="J1613" s="66" t="s">
        <v>40</v>
      </c>
      <c r="K1613" s="66" t="s">
        <v>9800</v>
      </c>
      <c r="L1613" s="66" t="s">
        <v>9892</v>
      </c>
      <c r="M1613" s="66" t="s">
        <v>3548</v>
      </c>
      <c r="N1613" s="66" t="s">
        <v>3518</v>
      </c>
      <c r="O1613" s="8" t="s">
        <v>5519</v>
      </c>
      <c r="P1613" s="8" t="s">
        <v>40</v>
      </c>
      <c r="Q1613" s="8">
        <v>1</v>
      </c>
      <c r="R1613" s="8" t="s">
        <v>40</v>
      </c>
      <c r="S1613" s="8" t="s">
        <v>40</v>
      </c>
      <c r="T1613" s="8" t="s">
        <v>40</v>
      </c>
      <c r="U1613" s="67">
        <v>0.27600000000000002</v>
      </c>
      <c r="V1613" s="4">
        <v>1</v>
      </c>
      <c r="W1613" s="4">
        <v>3429</v>
      </c>
      <c r="X1613" s="67">
        <v>0</v>
      </c>
      <c r="Y1613" s="67">
        <v>0</v>
      </c>
      <c r="Z1613" s="4">
        <v>0</v>
      </c>
      <c r="AA1613" s="4">
        <v>2600</v>
      </c>
      <c r="AB1613" s="67">
        <v>0</v>
      </c>
      <c r="AC1613" s="4">
        <v>4.7161879999999998</v>
      </c>
      <c r="AD1613" s="4">
        <v>24.6</v>
      </c>
    </row>
    <row r="1614" spans="1:30" x14ac:dyDescent="0.2">
      <c r="A1614" s="8" t="s">
        <v>782</v>
      </c>
      <c r="B1614" s="8">
        <v>7</v>
      </c>
      <c r="C1614" s="8">
        <v>143419870</v>
      </c>
      <c r="D1614" s="8">
        <v>143419870</v>
      </c>
      <c r="E1614" s="8" t="s">
        <v>130</v>
      </c>
      <c r="F1614" s="8" t="s">
        <v>3101</v>
      </c>
      <c r="G1614" s="8" t="s">
        <v>3102</v>
      </c>
      <c r="H1614" s="8" t="s">
        <v>2998</v>
      </c>
      <c r="I1614" s="66" t="s">
        <v>297</v>
      </c>
      <c r="J1614" s="66" t="s">
        <v>40</v>
      </c>
      <c r="K1614" s="66" t="s">
        <v>10305</v>
      </c>
      <c r="L1614" s="66" t="s">
        <v>9071</v>
      </c>
      <c r="M1614" s="66" t="s">
        <v>3548</v>
      </c>
      <c r="N1614" s="66" t="s">
        <v>127</v>
      </c>
      <c r="O1614" s="8" t="s">
        <v>3284</v>
      </c>
      <c r="P1614" s="8" t="s">
        <v>10306</v>
      </c>
      <c r="Q1614" s="8">
        <v>1</v>
      </c>
      <c r="R1614" s="8" t="s">
        <v>40</v>
      </c>
      <c r="S1614" s="8" t="s">
        <v>40</v>
      </c>
      <c r="T1614" s="8" t="s">
        <v>40</v>
      </c>
      <c r="U1614" s="67">
        <v>0.33100000000000002</v>
      </c>
      <c r="V1614" s="4">
        <v>2793</v>
      </c>
      <c r="W1614" s="4">
        <v>3429</v>
      </c>
      <c r="X1614" s="67">
        <v>0.81499999999999995</v>
      </c>
      <c r="Y1614" s="67">
        <v>0.33800000000000002</v>
      </c>
      <c r="Z1614" s="4">
        <v>2110</v>
      </c>
      <c r="AA1614" s="4">
        <v>2600</v>
      </c>
      <c r="AB1614" s="67">
        <v>0.81200000000000006</v>
      </c>
      <c r="AC1614" s="4">
        <v>0.72309800000000002</v>
      </c>
      <c r="AD1614" s="4">
        <v>8.9779999999999998</v>
      </c>
    </row>
    <row r="1615" spans="1:30" x14ac:dyDescent="0.2">
      <c r="A1615" s="8" t="s">
        <v>782</v>
      </c>
      <c r="B1615" s="8">
        <v>7</v>
      </c>
      <c r="C1615" s="8">
        <v>143419871</v>
      </c>
      <c r="D1615" s="8">
        <v>143419871</v>
      </c>
      <c r="E1615" s="8" t="s">
        <v>121</v>
      </c>
      <c r="F1615" s="8" t="s">
        <v>3108</v>
      </c>
      <c r="G1615" s="8" t="s">
        <v>3109</v>
      </c>
      <c r="H1615" s="8" t="s">
        <v>2998</v>
      </c>
      <c r="I1615" s="66" t="s">
        <v>297</v>
      </c>
      <c r="J1615" s="66" t="s">
        <v>40</v>
      </c>
      <c r="K1615" s="66" t="s">
        <v>10307</v>
      </c>
      <c r="L1615" s="66" t="s">
        <v>8559</v>
      </c>
      <c r="M1615" s="66" t="s">
        <v>9691</v>
      </c>
      <c r="N1615" s="66" t="s">
        <v>4011</v>
      </c>
      <c r="O1615" s="8" t="s">
        <v>4480</v>
      </c>
      <c r="P1615" s="8" t="s">
        <v>40</v>
      </c>
      <c r="Q1615" s="8">
        <v>1</v>
      </c>
      <c r="R1615" s="8" t="s">
        <v>40</v>
      </c>
      <c r="S1615" s="8" t="s">
        <v>40</v>
      </c>
      <c r="T1615" s="8" t="s">
        <v>40</v>
      </c>
      <c r="U1615" s="67">
        <v>0.27100000000000002</v>
      </c>
      <c r="V1615" s="4">
        <v>3</v>
      </c>
      <c r="W1615" s="4">
        <v>3429</v>
      </c>
      <c r="X1615" s="67">
        <v>1E-3</v>
      </c>
      <c r="Y1615" s="67">
        <v>0.23699999999999999</v>
      </c>
      <c r="Z1615" s="4">
        <v>3</v>
      </c>
      <c r="AA1615" s="4">
        <v>2600</v>
      </c>
      <c r="AB1615" s="67">
        <v>1E-3</v>
      </c>
      <c r="AC1615" s="4">
        <v>5.537039</v>
      </c>
      <c r="AD1615" s="4">
        <v>26.3</v>
      </c>
    </row>
    <row r="1616" spans="1:30" x14ac:dyDescent="0.2">
      <c r="A1616" s="8" t="s">
        <v>782</v>
      </c>
      <c r="B1616" s="8">
        <v>7</v>
      </c>
      <c r="C1616" s="8">
        <v>143419882</v>
      </c>
      <c r="D1616" s="8">
        <v>143419882</v>
      </c>
      <c r="E1616" s="8" t="s">
        <v>130</v>
      </c>
      <c r="F1616" s="8" t="s">
        <v>3101</v>
      </c>
      <c r="G1616" s="8" t="s">
        <v>3102</v>
      </c>
      <c r="H1616" s="8" t="s">
        <v>2998</v>
      </c>
      <c r="I1616" s="66" t="s">
        <v>297</v>
      </c>
      <c r="J1616" s="66" t="s">
        <v>40</v>
      </c>
      <c r="K1616" s="66" t="s">
        <v>9057</v>
      </c>
      <c r="L1616" s="66" t="s">
        <v>5598</v>
      </c>
      <c r="M1616" s="66" t="s">
        <v>4093</v>
      </c>
      <c r="N1616" s="66" t="s">
        <v>3410</v>
      </c>
      <c r="O1616" s="8" t="s">
        <v>3411</v>
      </c>
      <c r="P1616" s="8" t="s">
        <v>40</v>
      </c>
      <c r="Q1616" s="8">
        <v>1</v>
      </c>
      <c r="R1616" s="8" t="s">
        <v>40</v>
      </c>
      <c r="S1616" s="8" t="s">
        <v>40</v>
      </c>
      <c r="T1616" s="8" t="s">
        <v>40</v>
      </c>
      <c r="U1616" s="67">
        <v>0.25</v>
      </c>
      <c r="V1616" s="4">
        <v>1</v>
      </c>
      <c r="W1616" s="4">
        <v>3429</v>
      </c>
      <c r="X1616" s="67">
        <v>0</v>
      </c>
      <c r="Y1616" s="67">
        <v>0.27200000000000002</v>
      </c>
      <c r="Z1616" s="4">
        <v>2</v>
      </c>
      <c r="AA1616" s="4">
        <v>2600</v>
      </c>
      <c r="AB1616" s="67">
        <v>1E-3</v>
      </c>
      <c r="AC1616" s="4">
        <v>0.16720299999999999</v>
      </c>
      <c r="AD1616" s="4">
        <v>4.33</v>
      </c>
    </row>
    <row r="1617" spans="1:30" x14ac:dyDescent="0.2">
      <c r="A1617" s="8" t="s">
        <v>782</v>
      </c>
      <c r="B1617" s="8">
        <v>7</v>
      </c>
      <c r="C1617" s="8">
        <v>143419883</v>
      </c>
      <c r="D1617" s="8">
        <v>143419883</v>
      </c>
      <c r="E1617" s="8" t="s">
        <v>121</v>
      </c>
      <c r="F1617" s="8" t="s">
        <v>3108</v>
      </c>
      <c r="G1617" s="8" t="s">
        <v>3109</v>
      </c>
      <c r="H1617" s="8" t="s">
        <v>2998</v>
      </c>
      <c r="I1617" s="66" t="s">
        <v>297</v>
      </c>
      <c r="J1617" s="66" t="s">
        <v>40</v>
      </c>
      <c r="K1617" s="66" t="s">
        <v>10308</v>
      </c>
      <c r="L1617" s="66" t="s">
        <v>8552</v>
      </c>
      <c r="M1617" s="66" t="s">
        <v>506</v>
      </c>
      <c r="N1617" s="66" t="s">
        <v>3244</v>
      </c>
      <c r="O1617" s="8" t="s">
        <v>3245</v>
      </c>
      <c r="P1617" s="8" t="s">
        <v>40</v>
      </c>
      <c r="Q1617" s="8">
        <v>1</v>
      </c>
      <c r="R1617" s="8" t="s">
        <v>40</v>
      </c>
      <c r="S1617" s="8" t="s">
        <v>40</v>
      </c>
      <c r="T1617" s="8" t="s">
        <v>40</v>
      </c>
      <c r="U1617" s="67">
        <v>0</v>
      </c>
      <c r="V1617" s="4">
        <v>0</v>
      </c>
      <c r="W1617" s="4">
        <v>3429</v>
      </c>
      <c r="X1617" s="67">
        <v>0</v>
      </c>
      <c r="Y1617" s="67">
        <v>0.27</v>
      </c>
      <c r="Z1617" s="4">
        <v>2</v>
      </c>
      <c r="AA1617" s="4">
        <v>2600</v>
      </c>
      <c r="AB1617" s="67">
        <v>1E-3</v>
      </c>
      <c r="AC1617" s="4">
        <v>-1.2769459999999999</v>
      </c>
      <c r="AD1617" s="4">
        <v>5.0000000000000001E-3</v>
      </c>
    </row>
    <row r="1618" spans="1:30" x14ac:dyDescent="0.2">
      <c r="A1618" s="8" t="s">
        <v>782</v>
      </c>
      <c r="B1618" s="8">
        <v>7</v>
      </c>
      <c r="C1618" s="8">
        <v>143419888</v>
      </c>
      <c r="D1618" s="8">
        <v>143419888</v>
      </c>
      <c r="E1618" s="8" t="s">
        <v>121</v>
      </c>
      <c r="F1618" s="8" t="s">
        <v>3101</v>
      </c>
      <c r="G1618" s="8" t="s">
        <v>3102</v>
      </c>
      <c r="H1618" s="8" t="s">
        <v>2998</v>
      </c>
      <c r="I1618" s="66" t="s">
        <v>297</v>
      </c>
      <c r="J1618" s="66" t="s">
        <v>40</v>
      </c>
      <c r="K1618" s="66" t="s">
        <v>8502</v>
      </c>
      <c r="L1618" s="66" t="s">
        <v>5595</v>
      </c>
      <c r="M1618" s="66" t="s">
        <v>3815</v>
      </c>
      <c r="N1618" s="66" t="s">
        <v>3136</v>
      </c>
      <c r="O1618" s="8" t="s">
        <v>3185</v>
      </c>
      <c r="P1618" s="8" t="s">
        <v>40</v>
      </c>
      <c r="Q1618" s="8">
        <v>1</v>
      </c>
      <c r="R1618" s="8" t="s">
        <v>40</v>
      </c>
      <c r="S1618" s="8" t="s">
        <v>40</v>
      </c>
      <c r="T1618" s="8" t="s">
        <v>40</v>
      </c>
      <c r="U1618" s="67">
        <v>0.11799999999999999</v>
      </c>
      <c r="V1618" s="4">
        <v>2</v>
      </c>
      <c r="W1618" s="4">
        <v>3429</v>
      </c>
      <c r="X1618" s="67">
        <v>1E-3</v>
      </c>
      <c r="Y1618" s="67">
        <v>0</v>
      </c>
      <c r="Z1618" s="4">
        <v>0</v>
      </c>
      <c r="AA1618" s="4">
        <v>2600</v>
      </c>
      <c r="AB1618" s="67">
        <v>0</v>
      </c>
      <c r="AC1618" s="4">
        <v>1.66693</v>
      </c>
      <c r="AD1618" s="4">
        <v>14.22</v>
      </c>
    </row>
    <row r="1619" spans="1:30" x14ac:dyDescent="0.2">
      <c r="A1619" s="8" t="s">
        <v>782</v>
      </c>
      <c r="B1619" s="8">
        <v>7</v>
      </c>
      <c r="C1619" s="8">
        <v>143419888</v>
      </c>
      <c r="D1619" s="8">
        <v>143419888</v>
      </c>
      <c r="E1619" s="8" t="s">
        <v>130</v>
      </c>
      <c r="F1619" s="8" t="s">
        <v>3101</v>
      </c>
      <c r="G1619" s="8" t="s">
        <v>3102</v>
      </c>
      <c r="H1619" s="8" t="s">
        <v>2998</v>
      </c>
      <c r="I1619" s="66" t="s">
        <v>297</v>
      </c>
      <c r="J1619" s="66" t="s">
        <v>40</v>
      </c>
      <c r="K1619" s="66" t="s">
        <v>8502</v>
      </c>
      <c r="L1619" s="66" t="s">
        <v>5595</v>
      </c>
      <c r="M1619" s="66" t="s">
        <v>3815</v>
      </c>
      <c r="N1619" s="66" t="s">
        <v>3136</v>
      </c>
      <c r="O1619" s="8" t="s">
        <v>3872</v>
      </c>
      <c r="P1619" s="8" t="s">
        <v>40</v>
      </c>
      <c r="Q1619" s="8">
        <v>1</v>
      </c>
      <c r="R1619" s="8" t="s">
        <v>40</v>
      </c>
      <c r="S1619" s="8" t="s">
        <v>40</v>
      </c>
      <c r="T1619" s="8" t="s">
        <v>40</v>
      </c>
      <c r="U1619" s="67">
        <v>0.245</v>
      </c>
      <c r="V1619" s="4">
        <v>134</v>
      </c>
      <c r="W1619" s="4">
        <v>3429</v>
      </c>
      <c r="X1619" s="67">
        <v>3.9E-2</v>
      </c>
      <c r="Y1619" s="67">
        <v>0.246</v>
      </c>
      <c r="Z1619" s="4">
        <v>86</v>
      </c>
      <c r="AA1619" s="4">
        <v>2600</v>
      </c>
      <c r="AB1619" s="67">
        <v>3.3000000000000002E-2</v>
      </c>
      <c r="AC1619" s="4">
        <v>0.91444300000000001</v>
      </c>
      <c r="AD1619" s="4">
        <v>10.16</v>
      </c>
    </row>
    <row r="1620" spans="1:30" x14ac:dyDescent="0.2">
      <c r="A1620" s="8" t="s">
        <v>782</v>
      </c>
      <c r="B1620" s="8">
        <v>7</v>
      </c>
      <c r="C1620" s="8">
        <v>143419889</v>
      </c>
      <c r="D1620" s="8">
        <v>143419889</v>
      </c>
      <c r="E1620" s="8" t="s">
        <v>130</v>
      </c>
      <c r="F1620" s="8" t="s">
        <v>3108</v>
      </c>
      <c r="G1620" s="8" t="s">
        <v>3109</v>
      </c>
      <c r="H1620" s="8" t="s">
        <v>2998</v>
      </c>
      <c r="I1620" s="66" t="s">
        <v>297</v>
      </c>
      <c r="J1620" s="66" t="s">
        <v>40</v>
      </c>
      <c r="K1620" s="66" t="s">
        <v>9677</v>
      </c>
      <c r="L1620" s="66" t="s">
        <v>4839</v>
      </c>
      <c r="M1620" s="66" t="s">
        <v>4980</v>
      </c>
      <c r="N1620" s="66" t="s">
        <v>3788</v>
      </c>
      <c r="O1620" s="8" t="s">
        <v>3789</v>
      </c>
      <c r="P1620" s="8" t="s">
        <v>40</v>
      </c>
      <c r="Q1620" s="8">
        <v>1</v>
      </c>
      <c r="R1620" s="8" t="s">
        <v>40</v>
      </c>
      <c r="S1620" s="8" t="s">
        <v>40</v>
      </c>
      <c r="T1620" s="8" t="s">
        <v>40</v>
      </c>
      <c r="U1620" s="67">
        <v>0.255</v>
      </c>
      <c r="V1620" s="4">
        <v>1</v>
      </c>
      <c r="W1620" s="4">
        <v>3429</v>
      </c>
      <c r="X1620" s="67">
        <v>0</v>
      </c>
      <c r="Y1620" s="67">
        <v>0</v>
      </c>
      <c r="Z1620" s="4">
        <v>0</v>
      </c>
      <c r="AA1620" s="4">
        <v>2600</v>
      </c>
      <c r="AB1620" s="67">
        <v>0</v>
      </c>
      <c r="AC1620" s="4">
        <v>4.1897950000000002</v>
      </c>
      <c r="AD1620" s="4">
        <v>23.8</v>
      </c>
    </row>
    <row r="1621" spans="1:30" x14ac:dyDescent="0.2">
      <c r="A1621" s="8" t="s">
        <v>782</v>
      </c>
      <c r="B1621" s="8">
        <v>7</v>
      </c>
      <c r="C1621" s="8">
        <v>143419889</v>
      </c>
      <c r="D1621" s="8">
        <v>143419889</v>
      </c>
      <c r="E1621" s="8" t="s">
        <v>121</v>
      </c>
      <c r="F1621" s="8" t="s">
        <v>3108</v>
      </c>
      <c r="G1621" s="8" t="s">
        <v>3109</v>
      </c>
      <c r="H1621" s="8" t="s">
        <v>2998</v>
      </c>
      <c r="I1621" s="66" t="s">
        <v>297</v>
      </c>
      <c r="J1621" s="66" t="s">
        <v>40</v>
      </c>
      <c r="K1621" s="66" t="s">
        <v>9677</v>
      </c>
      <c r="L1621" s="66" t="s">
        <v>4839</v>
      </c>
      <c r="M1621" s="66" t="s">
        <v>4980</v>
      </c>
      <c r="N1621" s="66" t="s">
        <v>3168</v>
      </c>
      <c r="O1621" s="8" t="s">
        <v>3169</v>
      </c>
      <c r="P1621" s="8" t="s">
        <v>40</v>
      </c>
      <c r="Q1621" s="8">
        <v>1</v>
      </c>
      <c r="R1621" s="8" t="s">
        <v>40</v>
      </c>
      <c r="S1621" s="8" t="s">
        <v>40</v>
      </c>
      <c r="T1621" s="8" t="s">
        <v>40</v>
      </c>
      <c r="U1621" s="67">
        <v>0.222</v>
      </c>
      <c r="V1621" s="4">
        <v>1</v>
      </c>
      <c r="W1621" s="4">
        <v>3429</v>
      </c>
      <c r="X1621" s="67">
        <v>0</v>
      </c>
      <c r="Y1621" s="67">
        <v>0</v>
      </c>
      <c r="Z1621" s="4">
        <v>0</v>
      </c>
      <c r="AA1621" s="4">
        <v>2600</v>
      </c>
      <c r="AB1621" s="67">
        <v>0</v>
      </c>
      <c r="AC1621" s="4">
        <v>4.179373</v>
      </c>
      <c r="AD1621" s="4">
        <v>23.8</v>
      </c>
    </row>
    <row r="1622" spans="1:30" x14ac:dyDescent="0.2">
      <c r="A1622" s="8" t="s">
        <v>782</v>
      </c>
      <c r="B1622" s="8">
        <v>7</v>
      </c>
      <c r="C1622" s="8">
        <v>143419896</v>
      </c>
      <c r="D1622" s="8">
        <v>143419896</v>
      </c>
      <c r="E1622" s="8" t="s">
        <v>127</v>
      </c>
      <c r="F1622" s="8" t="s">
        <v>3108</v>
      </c>
      <c r="G1622" s="8" t="s">
        <v>3109</v>
      </c>
      <c r="H1622" s="8" t="s">
        <v>2998</v>
      </c>
      <c r="I1622" s="66" t="s">
        <v>297</v>
      </c>
      <c r="J1622" s="66" t="s">
        <v>40</v>
      </c>
      <c r="K1622" s="66" t="s">
        <v>10169</v>
      </c>
      <c r="L1622" s="66" t="s">
        <v>10302</v>
      </c>
      <c r="M1622" s="66" t="s">
        <v>4982</v>
      </c>
      <c r="N1622" s="66" t="s">
        <v>4050</v>
      </c>
      <c r="O1622" s="8" t="s">
        <v>4051</v>
      </c>
      <c r="P1622" s="8" t="s">
        <v>40</v>
      </c>
      <c r="Q1622" s="8">
        <v>1</v>
      </c>
      <c r="R1622" s="8" t="s">
        <v>40</v>
      </c>
      <c r="S1622" s="8" t="s">
        <v>40</v>
      </c>
      <c r="T1622" s="8" t="s">
        <v>40</v>
      </c>
      <c r="U1622" s="67">
        <v>0.24199999999999999</v>
      </c>
      <c r="V1622" s="4">
        <v>1</v>
      </c>
      <c r="W1622" s="4">
        <v>3429</v>
      </c>
      <c r="X1622" s="67">
        <v>0</v>
      </c>
      <c r="Y1622" s="67">
        <v>0</v>
      </c>
      <c r="Z1622" s="4">
        <v>0</v>
      </c>
      <c r="AA1622" s="4">
        <v>2600</v>
      </c>
      <c r="AB1622" s="67">
        <v>0</v>
      </c>
      <c r="AC1622" s="4">
        <v>-0.27155400000000002</v>
      </c>
      <c r="AD1622" s="4">
        <v>0.77</v>
      </c>
    </row>
    <row r="1623" spans="1:30" x14ac:dyDescent="0.2">
      <c r="A1623" s="8" t="s">
        <v>782</v>
      </c>
      <c r="B1623" s="8">
        <v>7</v>
      </c>
      <c r="C1623" s="8">
        <v>143419920</v>
      </c>
      <c r="D1623" s="8">
        <v>143419920</v>
      </c>
      <c r="E1623" s="8" t="s">
        <v>130</v>
      </c>
      <c r="F1623" s="8" t="s">
        <v>3108</v>
      </c>
      <c r="G1623" s="8" t="s">
        <v>3109</v>
      </c>
      <c r="H1623" s="8" t="s">
        <v>2998</v>
      </c>
      <c r="I1623" s="66" t="s">
        <v>297</v>
      </c>
      <c r="J1623" s="66" t="s">
        <v>40</v>
      </c>
      <c r="K1623" s="66" t="s">
        <v>4858</v>
      </c>
      <c r="L1623" s="66" t="s">
        <v>5590</v>
      </c>
      <c r="M1623" s="66" t="s">
        <v>4512</v>
      </c>
      <c r="N1623" s="66" t="s">
        <v>3309</v>
      </c>
      <c r="O1623" s="8" t="s">
        <v>3546</v>
      </c>
      <c r="P1623" s="8" t="s">
        <v>40</v>
      </c>
      <c r="Q1623" s="8">
        <v>1</v>
      </c>
      <c r="R1623" s="8" t="s">
        <v>40</v>
      </c>
      <c r="S1623" s="8" t="s">
        <v>40</v>
      </c>
      <c r="T1623" s="8" t="s">
        <v>40</v>
      </c>
      <c r="U1623" s="67">
        <v>0.26100000000000001</v>
      </c>
      <c r="V1623" s="4">
        <v>1</v>
      </c>
      <c r="W1623" s="4">
        <v>3429</v>
      </c>
      <c r="X1623" s="67">
        <v>0</v>
      </c>
      <c r="Y1623" s="67">
        <v>0.17499999999999999</v>
      </c>
      <c r="Z1623" s="4">
        <v>2</v>
      </c>
      <c r="AA1623" s="4">
        <v>2600</v>
      </c>
      <c r="AB1623" s="67">
        <v>1E-3</v>
      </c>
      <c r="AC1623" s="4">
        <v>2.172793</v>
      </c>
      <c r="AD1623" s="4">
        <v>17.329999999999998</v>
      </c>
    </row>
    <row r="1624" spans="1:30" x14ac:dyDescent="0.2">
      <c r="A1624" s="8" t="s">
        <v>782</v>
      </c>
      <c r="B1624" s="8">
        <v>7</v>
      </c>
      <c r="C1624" s="8">
        <v>143420304</v>
      </c>
      <c r="D1624" s="8">
        <v>143420304</v>
      </c>
      <c r="E1624" s="8" t="s">
        <v>121</v>
      </c>
      <c r="F1624" s="8" t="s">
        <v>3108</v>
      </c>
      <c r="G1624" s="8" t="s">
        <v>3109</v>
      </c>
      <c r="H1624" s="8" t="s">
        <v>2998</v>
      </c>
      <c r="I1624" s="66" t="s">
        <v>4657</v>
      </c>
      <c r="J1624" s="66" t="s">
        <v>40</v>
      </c>
      <c r="K1624" s="66" t="s">
        <v>5575</v>
      </c>
      <c r="L1624" s="66" t="s">
        <v>4849</v>
      </c>
      <c r="M1624" s="66" t="s">
        <v>5055</v>
      </c>
      <c r="N1624" s="66" t="s">
        <v>3423</v>
      </c>
      <c r="O1624" s="8" t="s">
        <v>3803</v>
      </c>
      <c r="P1624" s="8" t="s">
        <v>40</v>
      </c>
      <c r="Q1624" s="8">
        <v>1</v>
      </c>
      <c r="R1624" s="8">
        <v>6.6950046859999999</v>
      </c>
      <c r="S1624" s="8">
        <v>0.55329155799999996</v>
      </c>
      <c r="T1624" s="8">
        <v>7.2482962439999996</v>
      </c>
      <c r="U1624" s="67">
        <v>0.25800000000000001</v>
      </c>
      <c r="V1624" s="4">
        <v>2</v>
      </c>
      <c r="W1624" s="4">
        <v>3425</v>
      </c>
      <c r="X1624" s="67">
        <v>1E-3</v>
      </c>
      <c r="Y1624" s="67">
        <v>0.218</v>
      </c>
      <c r="Z1624" s="4">
        <v>2</v>
      </c>
      <c r="AA1624" s="4">
        <v>2596</v>
      </c>
      <c r="AB1624" s="67">
        <v>1E-3</v>
      </c>
      <c r="AC1624" s="4">
        <v>5.4384220000000001</v>
      </c>
      <c r="AD1624" s="4">
        <v>26.1</v>
      </c>
    </row>
    <row r="1625" spans="1:30" x14ac:dyDescent="0.2">
      <c r="A1625" s="8" t="s">
        <v>782</v>
      </c>
      <c r="B1625" s="8">
        <v>7</v>
      </c>
      <c r="C1625" s="8">
        <v>143420313</v>
      </c>
      <c r="D1625" s="8">
        <v>143420313</v>
      </c>
      <c r="E1625" s="8" t="s">
        <v>130</v>
      </c>
      <c r="F1625" s="8" t="s">
        <v>3108</v>
      </c>
      <c r="G1625" s="8" t="s">
        <v>3109</v>
      </c>
      <c r="H1625" s="8" t="s">
        <v>2998</v>
      </c>
      <c r="I1625" s="66" t="s">
        <v>4657</v>
      </c>
      <c r="J1625" s="66" t="s">
        <v>40</v>
      </c>
      <c r="K1625" s="66" t="s">
        <v>4877</v>
      </c>
      <c r="L1625" s="66" t="s">
        <v>9677</v>
      </c>
      <c r="M1625" s="66" t="s">
        <v>9676</v>
      </c>
      <c r="N1625" s="66" t="s">
        <v>3624</v>
      </c>
      <c r="O1625" s="8" t="s">
        <v>3987</v>
      </c>
      <c r="P1625" s="8" t="s">
        <v>40</v>
      </c>
      <c r="Q1625" s="8">
        <v>1</v>
      </c>
      <c r="R1625" s="8" t="s">
        <v>40</v>
      </c>
      <c r="S1625" s="8" t="s">
        <v>40</v>
      </c>
      <c r="T1625" s="8" t="s">
        <v>40</v>
      </c>
      <c r="U1625" s="67">
        <v>0.28299999999999997</v>
      </c>
      <c r="V1625" s="4">
        <v>10</v>
      </c>
      <c r="W1625" s="4">
        <v>3425</v>
      </c>
      <c r="X1625" s="67">
        <v>3.0000000000000001E-3</v>
      </c>
      <c r="Y1625" s="67">
        <v>0.28899999999999998</v>
      </c>
      <c r="Z1625" s="4">
        <v>3</v>
      </c>
      <c r="AA1625" s="4">
        <v>2596</v>
      </c>
      <c r="AB1625" s="67">
        <v>1E-3</v>
      </c>
      <c r="AC1625" s="4">
        <v>5.4990449999999997</v>
      </c>
      <c r="AD1625" s="4">
        <v>26.2</v>
      </c>
    </row>
    <row r="1626" spans="1:30" x14ac:dyDescent="0.2">
      <c r="A1626" s="8" t="s">
        <v>782</v>
      </c>
      <c r="B1626" s="8">
        <v>7</v>
      </c>
      <c r="C1626" s="8">
        <v>143420316</v>
      </c>
      <c r="D1626" s="8">
        <v>143420316</v>
      </c>
      <c r="E1626" s="8" t="s">
        <v>123</v>
      </c>
      <c r="F1626" s="8" t="s">
        <v>3108</v>
      </c>
      <c r="G1626" s="8" t="s">
        <v>3109</v>
      </c>
      <c r="H1626" s="8" t="s">
        <v>2998</v>
      </c>
      <c r="I1626" s="66" t="s">
        <v>4657</v>
      </c>
      <c r="J1626" s="66" t="s">
        <v>40</v>
      </c>
      <c r="K1626" s="66" t="s">
        <v>5570</v>
      </c>
      <c r="L1626" s="66" t="s">
        <v>9674</v>
      </c>
      <c r="M1626" s="66" t="s">
        <v>5056</v>
      </c>
      <c r="N1626" s="66" t="s">
        <v>3821</v>
      </c>
      <c r="O1626" s="8" t="s">
        <v>3822</v>
      </c>
      <c r="P1626" s="8" t="s">
        <v>40</v>
      </c>
      <c r="Q1626" s="8">
        <v>1</v>
      </c>
      <c r="R1626" s="8" t="s">
        <v>40</v>
      </c>
      <c r="S1626" s="8" t="s">
        <v>40</v>
      </c>
      <c r="T1626" s="8" t="s">
        <v>40</v>
      </c>
      <c r="U1626" s="67">
        <v>0.24199999999999999</v>
      </c>
      <c r="V1626" s="4">
        <v>46</v>
      </c>
      <c r="W1626" s="4">
        <v>3425</v>
      </c>
      <c r="X1626" s="67">
        <v>1.2999999999999999E-2</v>
      </c>
      <c r="Y1626" s="67">
        <v>0.251</v>
      </c>
      <c r="Z1626" s="4">
        <v>32</v>
      </c>
      <c r="AA1626" s="4">
        <v>2596</v>
      </c>
      <c r="AB1626" s="67">
        <v>1.2E-2</v>
      </c>
      <c r="AC1626" s="4">
        <v>0.81101400000000001</v>
      </c>
      <c r="AD1626" s="4">
        <v>9.532</v>
      </c>
    </row>
    <row r="1627" spans="1:30" x14ac:dyDescent="0.2">
      <c r="A1627" s="8" t="s">
        <v>782</v>
      </c>
      <c r="B1627" s="8">
        <v>7</v>
      </c>
      <c r="C1627" s="8">
        <v>143420326</v>
      </c>
      <c r="D1627" s="8">
        <v>143420326</v>
      </c>
      <c r="E1627" s="8" t="s">
        <v>121</v>
      </c>
      <c r="F1627" s="8" t="s">
        <v>81</v>
      </c>
      <c r="G1627" s="8" t="s">
        <v>3469</v>
      </c>
      <c r="H1627" s="8" t="s">
        <v>2998</v>
      </c>
      <c r="I1627" s="66" t="s">
        <v>4657</v>
      </c>
      <c r="J1627" s="66" t="s">
        <v>40</v>
      </c>
      <c r="K1627" s="66" t="s">
        <v>9793</v>
      </c>
      <c r="L1627" s="66" t="s">
        <v>6032</v>
      </c>
      <c r="M1627" s="66" t="s">
        <v>4504</v>
      </c>
      <c r="N1627" s="66" t="s">
        <v>206</v>
      </c>
      <c r="O1627" s="8" t="s">
        <v>493</v>
      </c>
      <c r="P1627" s="8" t="s">
        <v>40</v>
      </c>
      <c r="Q1627" s="8">
        <v>1</v>
      </c>
      <c r="R1627" s="8" t="s">
        <v>40</v>
      </c>
      <c r="S1627" s="8" t="s">
        <v>40</v>
      </c>
      <c r="T1627" s="8" t="s">
        <v>40</v>
      </c>
      <c r="U1627" s="67">
        <v>0.27700000000000002</v>
      </c>
      <c r="V1627" s="4">
        <v>2</v>
      </c>
      <c r="W1627" s="4">
        <v>3425</v>
      </c>
      <c r="X1627" s="67">
        <v>1E-3</v>
      </c>
      <c r="Y1627" s="67">
        <v>0</v>
      </c>
      <c r="Z1627" s="4">
        <v>0</v>
      </c>
      <c r="AA1627" s="4">
        <v>2596</v>
      </c>
      <c r="AB1627" s="67">
        <v>0</v>
      </c>
      <c r="AC1627" s="4">
        <v>11.081201999999999</v>
      </c>
      <c r="AD1627" s="4">
        <v>37</v>
      </c>
    </row>
    <row r="1628" spans="1:30" x14ac:dyDescent="0.2">
      <c r="A1628" s="8" t="s">
        <v>782</v>
      </c>
      <c r="B1628" s="8">
        <v>7</v>
      </c>
      <c r="C1628" s="8">
        <v>143420333</v>
      </c>
      <c r="D1628" s="8">
        <v>143420333</v>
      </c>
      <c r="E1628" s="8" t="s">
        <v>130</v>
      </c>
      <c r="F1628" s="8" t="s">
        <v>81</v>
      </c>
      <c r="G1628" s="8" t="s">
        <v>3469</v>
      </c>
      <c r="H1628" s="8" t="s">
        <v>2998</v>
      </c>
      <c r="I1628" s="66" t="s">
        <v>4657</v>
      </c>
      <c r="J1628" s="66" t="s">
        <v>40</v>
      </c>
      <c r="K1628" s="66" t="s">
        <v>3428</v>
      </c>
      <c r="L1628" s="66" t="s">
        <v>3206</v>
      </c>
      <c r="M1628" s="66" t="s">
        <v>4989</v>
      </c>
      <c r="N1628" s="66" t="s">
        <v>137</v>
      </c>
      <c r="O1628" s="8" t="s">
        <v>138</v>
      </c>
      <c r="P1628" s="8" t="s">
        <v>40</v>
      </c>
      <c r="Q1628" s="8">
        <v>1</v>
      </c>
      <c r="R1628" s="8" t="s">
        <v>40</v>
      </c>
      <c r="S1628" s="8" t="s">
        <v>40</v>
      </c>
      <c r="T1628" s="8" t="s">
        <v>40</v>
      </c>
      <c r="U1628" s="67">
        <v>0.23300000000000001</v>
      </c>
      <c r="V1628" s="4">
        <v>2</v>
      </c>
      <c r="W1628" s="4">
        <v>3425</v>
      </c>
      <c r="X1628" s="67">
        <v>1E-3</v>
      </c>
      <c r="Y1628" s="67">
        <v>0.33300000000000002</v>
      </c>
      <c r="Z1628" s="4">
        <v>1</v>
      </c>
      <c r="AA1628" s="4">
        <v>2596</v>
      </c>
      <c r="AB1628" s="67">
        <v>0</v>
      </c>
      <c r="AC1628" s="4">
        <v>5.3434970000000002</v>
      </c>
      <c r="AD1628" s="4">
        <v>25.9</v>
      </c>
    </row>
    <row r="1629" spans="1:30" x14ac:dyDescent="0.2">
      <c r="A1629" s="8" t="s">
        <v>782</v>
      </c>
      <c r="B1629" s="8">
        <v>7</v>
      </c>
      <c r="C1629" s="8">
        <v>143420345</v>
      </c>
      <c r="D1629" s="8">
        <v>143420345</v>
      </c>
      <c r="E1629" s="8" t="s">
        <v>130</v>
      </c>
      <c r="F1629" s="8" t="s">
        <v>3108</v>
      </c>
      <c r="G1629" s="8" t="s">
        <v>3109</v>
      </c>
      <c r="H1629" s="8" t="s">
        <v>2998</v>
      </c>
      <c r="I1629" s="66" t="s">
        <v>4657</v>
      </c>
      <c r="J1629" s="66" t="s">
        <v>40</v>
      </c>
      <c r="K1629" s="66" t="s">
        <v>8415</v>
      </c>
      <c r="L1629" s="66" t="s">
        <v>9701</v>
      </c>
      <c r="M1629" s="66" t="s">
        <v>4118</v>
      </c>
      <c r="N1629" s="66" t="s">
        <v>4379</v>
      </c>
      <c r="O1629" s="8" t="s">
        <v>4380</v>
      </c>
      <c r="P1629" s="8" t="s">
        <v>40</v>
      </c>
      <c r="Q1629" s="8">
        <v>1</v>
      </c>
      <c r="R1629" s="8" t="s">
        <v>40</v>
      </c>
      <c r="S1629" s="8" t="s">
        <v>40</v>
      </c>
      <c r="T1629" s="8" t="s">
        <v>40</v>
      </c>
      <c r="U1629" s="67">
        <v>0.24099999999999999</v>
      </c>
      <c r="V1629" s="4">
        <v>1</v>
      </c>
      <c r="W1629" s="4">
        <v>3425</v>
      </c>
      <c r="X1629" s="67">
        <v>0</v>
      </c>
      <c r="Y1629" s="67">
        <v>0</v>
      </c>
      <c r="Z1629" s="4">
        <v>0</v>
      </c>
      <c r="AA1629" s="4">
        <v>2596</v>
      </c>
      <c r="AB1629" s="67">
        <v>0</v>
      </c>
      <c r="AC1629" s="4">
        <v>-2.487635</v>
      </c>
      <c r="AD1629" s="4">
        <v>1E-3</v>
      </c>
    </row>
    <row r="1630" spans="1:30" x14ac:dyDescent="0.2">
      <c r="A1630" s="8" t="s">
        <v>782</v>
      </c>
      <c r="B1630" s="8">
        <v>7</v>
      </c>
      <c r="C1630" s="8">
        <v>143420350</v>
      </c>
      <c r="D1630" s="8">
        <v>143420350</v>
      </c>
      <c r="E1630" s="8" t="s">
        <v>121</v>
      </c>
      <c r="F1630" s="8" t="s">
        <v>3101</v>
      </c>
      <c r="G1630" s="8" t="s">
        <v>3102</v>
      </c>
      <c r="H1630" s="8" t="s">
        <v>2998</v>
      </c>
      <c r="I1630" s="66" t="s">
        <v>4657</v>
      </c>
      <c r="J1630" s="66" t="s">
        <v>40</v>
      </c>
      <c r="K1630" s="66" t="s">
        <v>8412</v>
      </c>
      <c r="L1630" s="66" t="s">
        <v>477</v>
      </c>
      <c r="M1630" s="66" t="s">
        <v>3806</v>
      </c>
      <c r="N1630" s="66" t="s">
        <v>3126</v>
      </c>
      <c r="O1630" s="8" t="s">
        <v>3419</v>
      </c>
      <c r="P1630" s="8" t="s">
        <v>40</v>
      </c>
      <c r="Q1630" s="8">
        <v>1</v>
      </c>
      <c r="R1630" s="8" t="s">
        <v>40</v>
      </c>
      <c r="S1630" s="8" t="s">
        <v>40</v>
      </c>
      <c r="T1630" s="8" t="s">
        <v>40</v>
      </c>
      <c r="U1630" s="67">
        <v>0.20699999999999999</v>
      </c>
      <c r="V1630" s="4">
        <v>1</v>
      </c>
      <c r="W1630" s="4">
        <v>3425</v>
      </c>
      <c r="X1630" s="67">
        <v>0</v>
      </c>
      <c r="Y1630" s="67">
        <v>0</v>
      </c>
      <c r="Z1630" s="4">
        <v>0</v>
      </c>
      <c r="AA1630" s="4">
        <v>2596</v>
      </c>
      <c r="AB1630" s="67">
        <v>0</v>
      </c>
      <c r="AC1630" s="4">
        <v>-0.70843599999999995</v>
      </c>
      <c r="AD1630" s="4">
        <v>6.9000000000000006E-2</v>
      </c>
    </row>
    <row r="1631" spans="1:30" x14ac:dyDescent="0.2">
      <c r="A1631" s="8" t="s">
        <v>782</v>
      </c>
      <c r="B1631" s="8">
        <v>7</v>
      </c>
      <c r="C1631" s="8">
        <v>143420352</v>
      </c>
      <c r="D1631" s="8">
        <v>143420352</v>
      </c>
      <c r="E1631" s="8" t="s">
        <v>130</v>
      </c>
      <c r="F1631" s="8" t="s">
        <v>3108</v>
      </c>
      <c r="G1631" s="8" t="s">
        <v>3109</v>
      </c>
      <c r="H1631" s="8" t="s">
        <v>2998</v>
      </c>
      <c r="I1631" s="66" t="s">
        <v>4657</v>
      </c>
      <c r="J1631" s="66" t="s">
        <v>40</v>
      </c>
      <c r="K1631" s="66" t="s">
        <v>8408</v>
      </c>
      <c r="L1631" s="66" t="s">
        <v>9668</v>
      </c>
      <c r="M1631" s="66" t="s">
        <v>4549</v>
      </c>
      <c r="N1631" s="66" t="s">
        <v>3128</v>
      </c>
      <c r="O1631" s="8" t="s">
        <v>3406</v>
      </c>
      <c r="P1631" s="8" t="s">
        <v>40</v>
      </c>
      <c r="Q1631" s="8">
        <v>1</v>
      </c>
      <c r="R1631" s="8" t="s">
        <v>40</v>
      </c>
      <c r="S1631" s="8" t="s">
        <v>40</v>
      </c>
      <c r="T1631" s="8" t="s">
        <v>40</v>
      </c>
      <c r="U1631" s="67">
        <v>0.23899999999999999</v>
      </c>
      <c r="V1631" s="4">
        <v>163</v>
      </c>
      <c r="W1631" s="4">
        <v>3425</v>
      </c>
      <c r="X1631" s="67">
        <v>4.8000000000000001E-2</v>
      </c>
      <c r="Y1631" s="67">
        <v>0.251</v>
      </c>
      <c r="Z1631" s="4">
        <v>108</v>
      </c>
      <c r="AA1631" s="4">
        <v>2596</v>
      </c>
      <c r="AB1631" s="67">
        <v>4.2000000000000003E-2</v>
      </c>
      <c r="AC1631" s="4">
        <v>1.5985210000000001</v>
      </c>
      <c r="AD1631" s="4">
        <v>13.84</v>
      </c>
    </row>
    <row r="1632" spans="1:30" x14ac:dyDescent="0.2">
      <c r="A1632" s="8" t="s">
        <v>782</v>
      </c>
      <c r="B1632" s="8">
        <v>7</v>
      </c>
      <c r="C1632" s="8">
        <v>143420359</v>
      </c>
      <c r="D1632" s="8">
        <v>143420359</v>
      </c>
      <c r="E1632" s="8" t="s">
        <v>121</v>
      </c>
      <c r="F1632" s="8" t="s">
        <v>81</v>
      </c>
      <c r="G1632" s="8" t="s">
        <v>3469</v>
      </c>
      <c r="H1632" s="8" t="s">
        <v>2998</v>
      </c>
      <c r="I1632" s="66" t="s">
        <v>4657</v>
      </c>
      <c r="J1632" s="66" t="s">
        <v>40</v>
      </c>
      <c r="K1632" s="66" t="s">
        <v>9007</v>
      </c>
      <c r="L1632" s="66" t="s">
        <v>4864</v>
      </c>
      <c r="M1632" s="66" t="s">
        <v>4119</v>
      </c>
      <c r="N1632" s="66" t="s">
        <v>206</v>
      </c>
      <c r="O1632" s="8" t="s">
        <v>493</v>
      </c>
      <c r="P1632" s="8" t="s">
        <v>40</v>
      </c>
      <c r="Q1632" s="8">
        <v>1</v>
      </c>
      <c r="R1632" s="8" t="s">
        <v>40</v>
      </c>
      <c r="S1632" s="8" t="s">
        <v>40</v>
      </c>
      <c r="T1632" s="8" t="s">
        <v>40</v>
      </c>
      <c r="U1632" s="67">
        <v>0.16700000000000001</v>
      </c>
      <c r="V1632" s="4">
        <v>1</v>
      </c>
      <c r="W1632" s="4">
        <v>3425</v>
      </c>
      <c r="X1632" s="67">
        <v>0</v>
      </c>
      <c r="Y1632" s="67">
        <v>0</v>
      </c>
      <c r="Z1632" s="4">
        <v>0</v>
      </c>
      <c r="AA1632" s="4">
        <v>2596</v>
      </c>
      <c r="AB1632" s="67">
        <v>0</v>
      </c>
      <c r="AC1632" s="4">
        <v>11.995431999999999</v>
      </c>
      <c r="AD1632" s="4">
        <v>38</v>
      </c>
    </row>
    <row r="1633" spans="1:30" x14ac:dyDescent="0.2">
      <c r="A1633" s="8" t="s">
        <v>782</v>
      </c>
      <c r="B1633" s="8">
        <v>7</v>
      </c>
      <c r="C1633" s="8">
        <v>143420366</v>
      </c>
      <c r="D1633" s="8">
        <v>143420366</v>
      </c>
      <c r="E1633" s="8" t="s">
        <v>127</v>
      </c>
      <c r="F1633" s="8" t="s">
        <v>3108</v>
      </c>
      <c r="G1633" s="8" t="s">
        <v>3109</v>
      </c>
      <c r="H1633" s="8" t="s">
        <v>2998</v>
      </c>
      <c r="I1633" s="66" t="s">
        <v>4657</v>
      </c>
      <c r="J1633" s="66" t="s">
        <v>40</v>
      </c>
      <c r="K1633" s="66" t="s">
        <v>3167</v>
      </c>
      <c r="L1633" s="66" t="s">
        <v>9790</v>
      </c>
      <c r="M1633" s="66" t="s">
        <v>3533</v>
      </c>
      <c r="N1633" s="66" t="s">
        <v>3271</v>
      </c>
      <c r="O1633" s="8" t="s">
        <v>3272</v>
      </c>
      <c r="P1633" s="8" t="s">
        <v>40</v>
      </c>
      <c r="Q1633" s="8">
        <v>1</v>
      </c>
      <c r="R1633" s="8" t="s">
        <v>40</v>
      </c>
      <c r="S1633" s="8" t="s">
        <v>40</v>
      </c>
      <c r="T1633" s="8" t="s">
        <v>40</v>
      </c>
      <c r="U1633" s="67">
        <v>0.20799999999999999</v>
      </c>
      <c r="V1633" s="4">
        <v>2</v>
      </c>
      <c r="W1633" s="4">
        <v>3425</v>
      </c>
      <c r="X1633" s="67">
        <v>1E-3</v>
      </c>
      <c r="Y1633" s="67">
        <v>0.26800000000000002</v>
      </c>
      <c r="Z1633" s="4">
        <v>1</v>
      </c>
      <c r="AA1633" s="4">
        <v>2596</v>
      </c>
      <c r="AB1633" s="67">
        <v>0</v>
      </c>
      <c r="AC1633" s="4">
        <v>4.321421</v>
      </c>
      <c r="AD1633" s="4">
        <v>24</v>
      </c>
    </row>
    <row r="1634" spans="1:30" x14ac:dyDescent="0.2">
      <c r="A1634" s="8" t="s">
        <v>782</v>
      </c>
      <c r="B1634" s="8">
        <v>7</v>
      </c>
      <c r="C1634" s="8">
        <v>143420373</v>
      </c>
      <c r="D1634" s="8">
        <v>143420373</v>
      </c>
      <c r="E1634" s="8" t="s">
        <v>130</v>
      </c>
      <c r="F1634" s="8" t="s">
        <v>3108</v>
      </c>
      <c r="G1634" s="8" t="s">
        <v>3109</v>
      </c>
      <c r="H1634" s="8" t="s">
        <v>2998</v>
      </c>
      <c r="I1634" s="66" t="s">
        <v>4657</v>
      </c>
      <c r="J1634" s="66" t="s">
        <v>40</v>
      </c>
      <c r="K1634" s="66" t="s">
        <v>3164</v>
      </c>
      <c r="L1634" s="66" t="s">
        <v>4867</v>
      </c>
      <c r="M1634" s="66" t="s">
        <v>4500</v>
      </c>
      <c r="N1634" s="66" t="s">
        <v>3157</v>
      </c>
      <c r="O1634" s="8" t="s">
        <v>3158</v>
      </c>
      <c r="P1634" s="8" t="s">
        <v>40</v>
      </c>
      <c r="Q1634" s="8">
        <v>1</v>
      </c>
      <c r="R1634" s="8" t="s">
        <v>40</v>
      </c>
      <c r="S1634" s="8" t="s">
        <v>40</v>
      </c>
      <c r="T1634" s="8" t="s">
        <v>40</v>
      </c>
      <c r="U1634" s="67">
        <v>0.22600000000000001</v>
      </c>
      <c r="V1634" s="4">
        <v>4</v>
      </c>
      <c r="W1634" s="4">
        <v>3425</v>
      </c>
      <c r="X1634" s="67">
        <v>1E-3</v>
      </c>
      <c r="Y1634" s="67">
        <v>0.20599999999999999</v>
      </c>
      <c r="Z1634" s="4">
        <v>1</v>
      </c>
      <c r="AA1634" s="4">
        <v>2596</v>
      </c>
      <c r="AB1634" s="67">
        <v>0</v>
      </c>
      <c r="AC1634" s="4">
        <v>6.1192469999999997</v>
      </c>
      <c r="AD1634" s="4">
        <v>28.3</v>
      </c>
    </row>
    <row r="1635" spans="1:30" x14ac:dyDescent="0.2">
      <c r="A1635" s="8" t="s">
        <v>782</v>
      </c>
      <c r="B1635" s="8">
        <v>7</v>
      </c>
      <c r="C1635" s="8">
        <v>143420374</v>
      </c>
      <c r="D1635" s="8">
        <v>143420374</v>
      </c>
      <c r="E1635" s="8" t="s">
        <v>121</v>
      </c>
      <c r="F1635" s="8" t="s">
        <v>3101</v>
      </c>
      <c r="G1635" s="8" t="s">
        <v>3102</v>
      </c>
      <c r="H1635" s="8" t="s">
        <v>2998</v>
      </c>
      <c r="I1635" s="66" t="s">
        <v>4657</v>
      </c>
      <c r="J1635" s="66" t="s">
        <v>40</v>
      </c>
      <c r="K1635" s="66" t="s">
        <v>5560</v>
      </c>
      <c r="L1635" s="66" t="s">
        <v>8459</v>
      </c>
      <c r="M1635" s="66" t="s">
        <v>4500</v>
      </c>
      <c r="N1635" s="66" t="s">
        <v>130</v>
      </c>
      <c r="O1635" s="8" t="s">
        <v>3155</v>
      </c>
      <c r="P1635" s="8" t="s">
        <v>40</v>
      </c>
      <c r="Q1635" s="8">
        <v>1</v>
      </c>
      <c r="R1635" s="8" t="s">
        <v>40</v>
      </c>
      <c r="S1635" s="8" t="s">
        <v>40</v>
      </c>
      <c r="T1635" s="8" t="s">
        <v>40</v>
      </c>
      <c r="U1635" s="67">
        <v>0.25</v>
      </c>
      <c r="V1635" s="4">
        <v>3</v>
      </c>
      <c r="W1635" s="4">
        <v>3425</v>
      </c>
      <c r="X1635" s="67">
        <v>1E-3</v>
      </c>
      <c r="Y1635" s="67">
        <v>0.248</v>
      </c>
      <c r="Z1635" s="4">
        <v>3</v>
      </c>
      <c r="AA1635" s="4">
        <v>2596</v>
      </c>
      <c r="AB1635" s="67">
        <v>1E-3</v>
      </c>
      <c r="AC1635" s="4">
        <v>0.955461</v>
      </c>
      <c r="AD1635" s="4">
        <v>10.4</v>
      </c>
    </row>
    <row r="1636" spans="1:30" x14ac:dyDescent="0.2">
      <c r="A1636" s="8" t="s">
        <v>782</v>
      </c>
      <c r="B1636" s="8">
        <v>7</v>
      </c>
      <c r="C1636" s="8">
        <v>143420392</v>
      </c>
      <c r="D1636" s="8">
        <v>143420392</v>
      </c>
      <c r="E1636" s="8" t="s">
        <v>123</v>
      </c>
      <c r="F1636" s="8" t="s">
        <v>3101</v>
      </c>
      <c r="G1636" s="8" t="s">
        <v>3102</v>
      </c>
      <c r="H1636" s="8" t="s">
        <v>2998</v>
      </c>
      <c r="I1636" s="66" t="s">
        <v>4657</v>
      </c>
      <c r="J1636" s="66" t="s">
        <v>40</v>
      </c>
      <c r="K1636" s="66" t="s">
        <v>9036</v>
      </c>
      <c r="L1636" s="66" t="s">
        <v>8451</v>
      </c>
      <c r="M1636" s="66" t="s">
        <v>5184</v>
      </c>
      <c r="N1636" s="66" t="s">
        <v>130</v>
      </c>
      <c r="O1636" s="8" t="s">
        <v>4111</v>
      </c>
      <c r="P1636" s="8" t="s">
        <v>40</v>
      </c>
      <c r="Q1636" s="8">
        <v>1</v>
      </c>
      <c r="R1636" s="8" t="s">
        <v>40</v>
      </c>
      <c r="S1636" s="8" t="s">
        <v>40</v>
      </c>
      <c r="T1636" s="8" t="s">
        <v>40</v>
      </c>
      <c r="U1636" s="67">
        <v>0.17100000000000001</v>
      </c>
      <c r="V1636" s="4">
        <v>1</v>
      </c>
      <c r="W1636" s="4">
        <v>3425</v>
      </c>
      <c r="X1636" s="67">
        <v>0</v>
      </c>
      <c r="Y1636" s="67">
        <v>0</v>
      </c>
      <c r="Z1636" s="4">
        <v>0</v>
      </c>
      <c r="AA1636" s="4">
        <v>2596</v>
      </c>
      <c r="AB1636" s="67">
        <v>0</v>
      </c>
      <c r="AC1636" s="4">
        <v>-1.690431</v>
      </c>
      <c r="AD1636" s="4">
        <v>2E-3</v>
      </c>
    </row>
    <row r="1637" spans="1:30" x14ac:dyDescent="0.2">
      <c r="A1637" s="8" t="s">
        <v>782</v>
      </c>
      <c r="B1637" s="8">
        <v>7</v>
      </c>
      <c r="C1637" s="8">
        <v>143420396</v>
      </c>
      <c r="D1637" s="8">
        <v>143420396</v>
      </c>
      <c r="E1637" s="8" t="s">
        <v>130</v>
      </c>
      <c r="F1637" s="8" t="s">
        <v>3108</v>
      </c>
      <c r="G1637" s="8" t="s">
        <v>3109</v>
      </c>
      <c r="H1637" s="8" t="s">
        <v>2998</v>
      </c>
      <c r="I1637" s="66" t="s">
        <v>4657</v>
      </c>
      <c r="J1637" s="66" t="s">
        <v>40</v>
      </c>
      <c r="K1637" s="66" t="s">
        <v>8375</v>
      </c>
      <c r="L1637" s="66" t="s">
        <v>9028</v>
      </c>
      <c r="M1637" s="66" t="s">
        <v>4606</v>
      </c>
      <c r="N1637" s="66" t="s">
        <v>3334</v>
      </c>
      <c r="O1637" s="8" t="s">
        <v>3335</v>
      </c>
      <c r="P1637" s="8" t="s">
        <v>40</v>
      </c>
      <c r="Q1637" s="8">
        <v>1</v>
      </c>
      <c r="R1637" s="8" t="s">
        <v>40</v>
      </c>
      <c r="S1637" s="8" t="s">
        <v>40</v>
      </c>
      <c r="T1637" s="8" t="s">
        <v>40</v>
      </c>
      <c r="U1637" s="67">
        <v>0</v>
      </c>
      <c r="V1637" s="4">
        <v>0</v>
      </c>
      <c r="W1637" s="4">
        <v>3425</v>
      </c>
      <c r="X1637" s="67">
        <v>0</v>
      </c>
      <c r="Y1637" s="67">
        <v>0.25700000000000001</v>
      </c>
      <c r="Z1637" s="4">
        <v>1</v>
      </c>
      <c r="AA1637" s="4">
        <v>2596</v>
      </c>
      <c r="AB1637" s="67">
        <v>0</v>
      </c>
      <c r="AC1637" s="4">
        <v>5.3146760000000004</v>
      </c>
      <c r="AD1637" s="4">
        <v>25.8</v>
      </c>
    </row>
    <row r="1638" spans="1:30" x14ac:dyDescent="0.2">
      <c r="A1638" s="8" t="s">
        <v>782</v>
      </c>
      <c r="B1638" s="8">
        <v>7</v>
      </c>
      <c r="C1638" s="8">
        <v>143420406</v>
      </c>
      <c r="D1638" s="8">
        <v>143420406</v>
      </c>
      <c r="E1638" s="8" t="s">
        <v>127</v>
      </c>
      <c r="F1638" s="8" t="s">
        <v>3108</v>
      </c>
      <c r="G1638" s="8" t="s">
        <v>3109</v>
      </c>
      <c r="H1638" s="8" t="s">
        <v>2998</v>
      </c>
      <c r="I1638" s="66" t="s">
        <v>4657</v>
      </c>
      <c r="J1638" s="66" t="s">
        <v>40</v>
      </c>
      <c r="K1638" s="66" t="s">
        <v>409</v>
      </c>
      <c r="L1638" s="66" t="s">
        <v>10309</v>
      </c>
      <c r="M1638" s="66" t="s">
        <v>3801</v>
      </c>
      <c r="N1638" s="66" t="s">
        <v>3682</v>
      </c>
      <c r="O1638" s="8" t="s">
        <v>4648</v>
      </c>
      <c r="P1638" s="8" t="s">
        <v>40</v>
      </c>
      <c r="Q1638" s="8">
        <v>1</v>
      </c>
      <c r="R1638" s="8" t="s">
        <v>40</v>
      </c>
      <c r="S1638" s="8" t="s">
        <v>40</v>
      </c>
      <c r="T1638" s="8" t="s">
        <v>40</v>
      </c>
      <c r="U1638" s="67">
        <v>0.23200000000000001</v>
      </c>
      <c r="V1638" s="4">
        <v>3</v>
      </c>
      <c r="W1638" s="4">
        <v>3431</v>
      </c>
      <c r="X1638" s="67">
        <v>1E-3</v>
      </c>
      <c r="Y1638" s="67">
        <v>0.186</v>
      </c>
      <c r="Z1638" s="4">
        <v>3</v>
      </c>
      <c r="AA1638" s="4">
        <v>2599</v>
      </c>
      <c r="AB1638" s="67">
        <v>1E-3</v>
      </c>
      <c r="AC1638" s="4">
        <v>-1.261134</v>
      </c>
      <c r="AD1638" s="4">
        <v>5.0000000000000001E-3</v>
      </c>
    </row>
    <row r="1639" spans="1:30" x14ac:dyDescent="0.2">
      <c r="A1639" s="8" t="s">
        <v>782</v>
      </c>
      <c r="B1639" s="8">
        <v>7</v>
      </c>
      <c r="C1639" s="8">
        <v>143420407</v>
      </c>
      <c r="D1639" s="8">
        <v>143420407</v>
      </c>
      <c r="E1639" s="8" t="s">
        <v>130</v>
      </c>
      <c r="F1639" s="8" t="s">
        <v>3101</v>
      </c>
      <c r="G1639" s="8" t="s">
        <v>3102</v>
      </c>
      <c r="H1639" s="8" t="s">
        <v>2998</v>
      </c>
      <c r="I1639" s="66" t="s">
        <v>4657</v>
      </c>
      <c r="J1639" s="66" t="s">
        <v>40</v>
      </c>
      <c r="K1639" s="66" t="s">
        <v>4909</v>
      </c>
      <c r="L1639" s="66" t="s">
        <v>9694</v>
      </c>
      <c r="M1639" s="66" t="s">
        <v>3801</v>
      </c>
      <c r="N1639" s="66" t="s">
        <v>3196</v>
      </c>
      <c r="O1639" s="8" t="s">
        <v>4278</v>
      </c>
      <c r="P1639" s="8" t="s">
        <v>40</v>
      </c>
      <c r="Q1639" s="8">
        <v>1</v>
      </c>
      <c r="R1639" s="8" t="s">
        <v>40</v>
      </c>
      <c r="S1639" s="8" t="s">
        <v>40</v>
      </c>
      <c r="T1639" s="8" t="s">
        <v>40</v>
      </c>
      <c r="U1639" s="67">
        <v>0.36799999999999999</v>
      </c>
      <c r="V1639" s="4">
        <v>1</v>
      </c>
      <c r="W1639" s="4">
        <v>3429</v>
      </c>
      <c r="X1639" s="67">
        <v>0</v>
      </c>
      <c r="Y1639" s="67">
        <v>0</v>
      </c>
      <c r="Z1639" s="4">
        <v>0</v>
      </c>
      <c r="AA1639" s="4">
        <v>2598</v>
      </c>
      <c r="AB1639" s="67">
        <v>0</v>
      </c>
      <c r="AC1639" s="4">
        <v>0.32520700000000002</v>
      </c>
      <c r="AD1639" s="4">
        <v>5.9349999999999996</v>
      </c>
    </row>
    <row r="1640" spans="1:30" x14ac:dyDescent="0.2">
      <c r="A1640" s="8" t="s">
        <v>782</v>
      </c>
      <c r="B1640" s="8">
        <v>7</v>
      </c>
      <c r="C1640" s="8">
        <v>143420414</v>
      </c>
      <c r="D1640" s="8">
        <v>143420415</v>
      </c>
      <c r="E1640" s="8" t="s">
        <v>10310</v>
      </c>
      <c r="F1640" s="8" t="s">
        <v>80</v>
      </c>
      <c r="G1640" s="8" t="s">
        <v>3469</v>
      </c>
      <c r="H1640" s="8" t="s">
        <v>2998</v>
      </c>
      <c r="I1640" s="66" t="s">
        <v>4657</v>
      </c>
      <c r="J1640" s="66" t="s">
        <v>40</v>
      </c>
      <c r="K1640" s="66" t="s">
        <v>9797</v>
      </c>
      <c r="L1640" s="66" t="s">
        <v>9663</v>
      </c>
      <c r="M1640" s="66" t="s">
        <v>3527</v>
      </c>
      <c r="N1640" s="66" t="s">
        <v>519</v>
      </c>
      <c r="O1640" s="8" t="s">
        <v>10311</v>
      </c>
      <c r="P1640" s="8" t="s">
        <v>40</v>
      </c>
      <c r="Q1640" s="8">
        <v>1</v>
      </c>
      <c r="R1640" s="8" t="s">
        <v>40</v>
      </c>
      <c r="S1640" s="8" t="s">
        <v>40</v>
      </c>
      <c r="T1640" s="8" t="s">
        <v>40</v>
      </c>
      <c r="U1640" s="67">
        <v>0.21</v>
      </c>
      <c r="V1640" s="4">
        <v>1</v>
      </c>
      <c r="W1640" s="4">
        <v>3429</v>
      </c>
      <c r="X1640" s="67">
        <v>0</v>
      </c>
      <c r="Y1640" s="67">
        <v>0</v>
      </c>
      <c r="Z1640" s="4">
        <v>0</v>
      </c>
      <c r="AA1640" s="4">
        <v>2598</v>
      </c>
      <c r="AB1640" s="67">
        <v>0</v>
      </c>
      <c r="AC1640" s="4">
        <v>7.1122759999999996</v>
      </c>
      <c r="AD1640" s="4">
        <v>34</v>
      </c>
    </row>
    <row r="1641" spans="1:30" x14ac:dyDescent="0.2">
      <c r="A1641" s="8" t="s">
        <v>782</v>
      </c>
      <c r="B1641" s="8">
        <v>7</v>
      </c>
      <c r="C1641" s="8">
        <v>143420421</v>
      </c>
      <c r="D1641" s="8">
        <v>143420421</v>
      </c>
      <c r="E1641" s="8" t="s">
        <v>127</v>
      </c>
      <c r="F1641" s="8" t="s">
        <v>3108</v>
      </c>
      <c r="G1641" s="8" t="s">
        <v>3109</v>
      </c>
      <c r="H1641" s="8" t="s">
        <v>2998</v>
      </c>
      <c r="I1641" s="66" t="s">
        <v>4657</v>
      </c>
      <c r="J1641" s="66" t="s">
        <v>40</v>
      </c>
      <c r="K1641" s="66" t="s">
        <v>9799</v>
      </c>
      <c r="L1641" s="66" t="s">
        <v>10312</v>
      </c>
      <c r="M1641" s="66" t="s">
        <v>4612</v>
      </c>
      <c r="N1641" s="66" t="s">
        <v>4050</v>
      </c>
      <c r="O1641" s="8" t="s">
        <v>4051</v>
      </c>
      <c r="P1641" s="8" t="s">
        <v>40</v>
      </c>
      <c r="Q1641" s="8">
        <v>1</v>
      </c>
      <c r="R1641" s="8" t="s">
        <v>40</v>
      </c>
      <c r="S1641" s="8" t="s">
        <v>40</v>
      </c>
      <c r="T1641" s="8" t="s">
        <v>40</v>
      </c>
      <c r="U1641" s="67">
        <v>0.29399999999999998</v>
      </c>
      <c r="V1641" s="4">
        <v>2</v>
      </c>
      <c r="W1641" s="4">
        <v>3429</v>
      </c>
      <c r="X1641" s="67">
        <v>1E-3</v>
      </c>
      <c r="Y1641" s="67">
        <v>0</v>
      </c>
      <c r="Z1641" s="4">
        <v>0</v>
      </c>
      <c r="AA1641" s="4">
        <v>2598</v>
      </c>
      <c r="AB1641" s="67">
        <v>0</v>
      </c>
      <c r="AC1641" s="4">
        <v>0.67834300000000003</v>
      </c>
      <c r="AD1641" s="4">
        <v>8.6850000000000005</v>
      </c>
    </row>
    <row r="1642" spans="1:30" x14ac:dyDescent="0.2">
      <c r="A1642" s="8" t="s">
        <v>782</v>
      </c>
      <c r="B1642" s="8">
        <v>7</v>
      </c>
      <c r="C1642" s="8">
        <v>143420425</v>
      </c>
      <c r="D1642" s="8">
        <v>143420425</v>
      </c>
      <c r="E1642" s="8" t="s">
        <v>130</v>
      </c>
      <c r="F1642" s="8" t="s">
        <v>3101</v>
      </c>
      <c r="G1642" s="8" t="s">
        <v>3102</v>
      </c>
      <c r="H1642" s="8" t="s">
        <v>2998</v>
      </c>
      <c r="I1642" s="66" t="s">
        <v>4657</v>
      </c>
      <c r="J1642" s="66" t="s">
        <v>40</v>
      </c>
      <c r="K1642" s="66" t="s">
        <v>10313</v>
      </c>
      <c r="L1642" s="66" t="s">
        <v>9020</v>
      </c>
      <c r="M1642" s="66" t="s">
        <v>4614</v>
      </c>
      <c r="N1642" s="66" t="s">
        <v>3121</v>
      </c>
      <c r="O1642" s="8" t="s">
        <v>3122</v>
      </c>
      <c r="P1642" s="8" t="s">
        <v>40</v>
      </c>
      <c r="Q1642" s="8">
        <v>1</v>
      </c>
      <c r="R1642" s="8" t="s">
        <v>40</v>
      </c>
      <c r="S1642" s="8" t="s">
        <v>40</v>
      </c>
      <c r="T1642" s="8" t="s">
        <v>40</v>
      </c>
      <c r="U1642" s="67">
        <v>0.22500000000000001</v>
      </c>
      <c r="V1642" s="4">
        <v>1</v>
      </c>
      <c r="W1642" s="4">
        <v>3429</v>
      </c>
      <c r="X1642" s="67">
        <v>0</v>
      </c>
      <c r="Y1642" s="67">
        <v>0</v>
      </c>
      <c r="Z1642" s="4">
        <v>0</v>
      </c>
      <c r="AA1642" s="4">
        <v>2598</v>
      </c>
      <c r="AB1642" s="67">
        <v>0</v>
      </c>
      <c r="AC1642" s="4">
        <v>0.53791699999999998</v>
      </c>
      <c r="AD1642" s="4">
        <v>7.7149999999999999</v>
      </c>
    </row>
    <row r="1643" spans="1:30" x14ac:dyDescent="0.2">
      <c r="A1643" s="8" t="s">
        <v>782</v>
      </c>
      <c r="B1643" s="8">
        <v>7</v>
      </c>
      <c r="C1643" s="8">
        <v>143420441</v>
      </c>
      <c r="D1643" s="8">
        <v>143420441</v>
      </c>
      <c r="E1643" s="8" t="s">
        <v>130</v>
      </c>
      <c r="F1643" s="8" t="s">
        <v>3108</v>
      </c>
      <c r="G1643" s="8" t="s">
        <v>3109</v>
      </c>
      <c r="H1643" s="8" t="s">
        <v>2998</v>
      </c>
      <c r="I1643" s="66" t="s">
        <v>4657</v>
      </c>
      <c r="J1643" s="66" t="s">
        <v>40</v>
      </c>
      <c r="K1643" s="66" t="s">
        <v>8330</v>
      </c>
      <c r="L1643" s="66" t="s">
        <v>10314</v>
      </c>
      <c r="M1643" s="66" t="s">
        <v>9453</v>
      </c>
      <c r="N1643" s="66" t="s">
        <v>3144</v>
      </c>
      <c r="O1643" s="8" t="s">
        <v>3145</v>
      </c>
      <c r="P1643" s="8" t="s">
        <v>40</v>
      </c>
      <c r="Q1643" s="8">
        <v>1</v>
      </c>
      <c r="R1643" s="8" t="s">
        <v>40</v>
      </c>
      <c r="S1643" s="8" t="s">
        <v>40</v>
      </c>
      <c r="T1643" s="8" t="s">
        <v>40</v>
      </c>
      <c r="U1643" s="67">
        <v>0.222</v>
      </c>
      <c r="V1643" s="4">
        <v>1</v>
      </c>
      <c r="W1643" s="4">
        <v>3429</v>
      </c>
      <c r="X1643" s="67">
        <v>0</v>
      </c>
      <c r="Y1643" s="67">
        <v>0</v>
      </c>
      <c r="Z1643" s="4">
        <v>0</v>
      </c>
      <c r="AA1643" s="4">
        <v>2598</v>
      </c>
      <c r="AB1643" s="67">
        <v>0</v>
      </c>
      <c r="AC1643" s="4">
        <v>2.2464650000000002</v>
      </c>
      <c r="AD1643" s="4">
        <v>17.809999999999999</v>
      </c>
    </row>
    <row r="1644" spans="1:30" x14ac:dyDescent="0.2">
      <c r="A1644" s="8" t="s">
        <v>782</v>
      </c>
      <c r="B1644" s="8">
        <v>7</v>
      </c>
      <c r="C1644" s="8">
        <v>143420442</v>
      </c>
      <c r="D1644" s="8">
        <v>143420442</v>
      </c>
      <c r="E1644" s="8" t="s">
        <v>121</v>
      </c>
      <c r="F1644" s="8" t="s">
        <v>3108</v>
      </c>
      <c r="G1644" s="8" t="s">
        <v>3109</v>
      </c>
      <c r="H1644" s="8" t="s">
        <v>2998</v>
      </c>
      <c r="I1644" s="66" t="s">
        <v>4657</v>
      </c>
      <c r="J1644" s="66" t="s">
        <v>40</v>
      </c>
      <c r="K1644" s="66" t="s">
        <v>9802</v>
      </c>
      <c r="L1644" s="66" t="s">
        <v>10315</v>
      </c>
      <c r="M1644" s="66" t="s">
        <v>9453</v>
      </c>
      <c r="N1644" s="66" t="s">
        <v>3171</v>
      </c>
      <c r="O1644" s="8" t="s">
        <v>3172</v>
      </c>
      <c r="P1644" s="8" t="s">
        <v>40</v>
      </c>
      <c r="Q1644" s="8">
        <v>1</v>
      </c>
      <c r="R1644" s="8" t="s">
        <v>40</v>
      </c>
      <c r="S1644" s="8" t="s">
        <v>40</v>
      </c>
      <c r="T1644" s="8" t="s">
        <v>40</v>
      </c>
      <c r="U1644" s="67">
        <v>0.26200000000000001</v>
      </c>
      <c r="V1644" s="4">
        <v>10</v>
      </c>
      <c r="W1644" s="4">
        <v>3429</v>
      </c>
      <c r="X1644" s="67">
        <v>3.0000000000000001E-3</v>
      </c>
      <c r="Y1644" s="67">
        <v>0.27200000000000002</v>
      </c>
      <c r="Z1644" s="4">
        <v>6</v>
      </c>
      <c r="AA1644" s="4">
        <v>2598</v>
      </c>
      <c r="AB1644" s="67">
        <v>2E-3</v>
      </c>
      <c r="AC1644" s="4">
        <v>9.2301999999999995E-2</v>
      </c>
      <c r="AD1644" s="4">
        <v>3.5259999999999998</v>
      </c>
    </row>
    <row r="1645" spans="1:30" x14ac:dyDescent="0.2">
      <c r="A1645" s="8" t="s">
        <v>782</v>
      </c>
      <c r="B1645" s="8">
        <v>7</v>
      </c>
      <c r="C1645" s="8">
        <v>143420444</v>
      </c>
      <c r="D1645" s="8">
        <v>143420444</v>
      </c>
      <c r="E1645" s="8" t="s">
        <v>130</v>
      </c>
      <c r="F1645" s="8" t="s">
        <v>3108</v>
      </c>
      <c r="G1645" s="8" t="s">
        <v>3109</v>
      </c>
      <c r="H1645" s="8" t="s">
        <v>2998</v>
      </c>
      <c r="I1645" s="66" t="s">
        <v>4657</v>
      </c>
      <c r="J1645" s="66" t="s">
        <v>40</v>
      </c>
      <c r="K1645" s="66" t="s">
        <v>8324</v>
      </c>
      <c r="L1645" s="66" t="s">
        <v>9007</v>
      </c>
      <c r="M1645" s="66" t="s">
        <v>4388</v>
      </c>
      <c r="N1645" s="66" t="s">
        <v>3580</v>
      </c>
      <c r="O1645" s="8" t="s">
        <v>3581</v>
      </c>
      <c r="P1645" s="8" t="s">
        <v>40</v>
      </c>
      <c r="Q1645" s="8">
        <v>1</v>
      </c>
      <c r="R1645" s="8" t="s">
        <v>40</v>
      </c>
      <c r="S1645" s="8" t="s">
        <v>40</v>
      </c>
      <c r="T1645" s="8" t="s">
        <v>40</v>
      </c>
      <c r="U1645" s="67">
        <v>0.24199999999999999</v>
      </c>
      <c r="V1645" s="4">
        <v>3</v>
      </c>
      <c r="W1645" s="4">
        <v>3429</v>
      </c>
      <c r="X1645" s="67">
        <v>1E-3</v>
      </c>
      <c r="Y1645" s="67">
        <v>0.20599999999999999</v>
      </c>
      <c r="Z1645" s="4">
        <v>5</v>
      </c>
      <c r="AA1645" s="4">
        <v>2598</v>
      </c>
      <c r="AB1645" s="67">
        <v>2E-3</v>
      </c>
      <c r="AC1645" s="4">
        <v>1.565741</v>
      </c>
      <c r="AD1645" s="4">
        <v>13.67</v>
      </c>
    </row>
    <row r="1646" spans="1:30" x14ac:dyDescent="0.2">
      <c r="A1646" s="8" t="s">
        <v>782</v>
      </c>
      <c r="B1646" s="8">
        <v>7</v>
      </c>
      <c r="C1646" s="8">
        <v>143420481</v>
      </c>
      <c r="D1646" s="8">
        <v>143420481</v>
      </c>
      <c r="E1646" s="8" t="s">
        <v>130</v>
      </c>
      <c r="F1646" s="8" t="s">
        <v>3108</v>
      </c>
      <c r="G1646" s="8" t="s">
        <v>3109</v>
      </c>
      <c r="H1646" s="8" t="s">
        <v>2998</v>
      </c>
      <c r="I1646" s="66" t="s">
        <v>4657</v>
      </c>
      <c r="J1646" s="66" t="s">
        <v>40</v>
      </c>
      <c r="K1646" s="66" t="s">
        <v>10316</v>
      </c>
      <c r="L1646" s="66" t="s">
        <v>8375</v>
      </c>
      <c r="M1646" s="66" t="s">
        <v>4544</v>
      </c>
      <c r="N1646" s="66" t="s">
        <v>3128</v>
      </c>
      <c r="O1646" s="8" t="s">
        <v>3129</v>
      </c>
      <c r="P1646" s="8" t="s">
        <v>40</v>
      </c>
      <c r="Q1646" s="8">
        <v>1</v>
      </c>
      <c r="R1646" s="8" t="s">
        <v>40</v>
      </c>
      <c r="S1646" s="8" t="s">
        <v>40</v>
      </c>
      <c r="T1646" s="8" t="s">
        <v>40</v>
      </c>
      <c r="U1646" s="67">
        <v>0.215</v>
      </c>
      <c r="V1646" s="4">
        <v>2</v>
      </c>
      <c r="W1646" s="4">
        <v>3429</v>
      </c>
      <c r="X1646" s="67">
        <v>1E-3</v>
      </c>
      <c r="Y1646" s="67">
        <v>0</v>
      </c>
      <c r="Z1646" s="4">
        <v>0</v>
      </c>
      <c r="AA1646" s="4">
        <v>2600</v>
      </c>
      <c r="AB1646" s="67">
        <v>0</v>
      </c>
      <c r="AC1646" s="4">
        <v>4.8087590000000002</v>
      </c>
      <c r="AD1646" s="4">
        <v>24.8</v>
      </c>
    </row>
    <row r="1647" spans="1:30" x14ac:dyDescent="0.2">
      <c r="A1647" s="8" t="s">
        <v>782</v>
      </c>
      <c r="B1647" s="8">
        <v>7</v>
      </c>
      <c r="C1647" s="8">
        <v>143420482</v>
      </c>
      <c r="D1647" s="8">
        <v>143420482</v>
      </c>
      <c r="E1647" s="8" t="s">
        <v>121</v>
      </c>
      <c r="F1647" s="8" t="s">
        <v>3101</v>
      </c>
      <c r="G1647" s="8" t="s">
        <v>3102</v>
      </c>
      <c r="H1647" s="8" t="s">
        <v>2998</v>
      </c>
      <c r="I1647" s="66" t="s">
        <v>4657</v>
      </c>
      <c r="J1647" s="66" t="s">
        <v>40</v>
      </c>
      <c r="K1647" s="66" t="s">
        <v>8991</v>
      </c>
      <c r="L1647" s="66" t="s">
        <v>9880</v>
      </c>
      <c r="M1647" s="66" t="s">
        <v>4544</v>
      </c>
      <c r="N1647" s="66" t="s">
        <v>121</v>
      </c>
      <c r="O1647" s="8" t="s">
        <v>3104</v>
      </c>
      <c r="P1647" s="8" t="s">
        <v>10317</v>
      </c>
      <c r="Q1647" s="8">
        <v>1</v>
      </c>
      <c r="R1647" s="8" t="s">
        <v>40</v>
      </c>
      <c r="S1647" s="8" t="s">
        <v>40</v>
      </c>
      <c r="T1647" s="8" t="s">
        <v>40</v>
      </c>
      <c r="U1647" s="67">
        <v>0.317</v>
      </c>
      <c r="V1647" s="4">
        <v>3021</v>
      </c>
      <c r="W1647" s="4">
        <v>3429</v>
      </c>
      <c r="X1647" s="67">
        <v>0.88100000000000001</v>
      </c>
      <c r="Y1647" s="67">
        <v>0.32100000000000001</v>
      </c>
      <c r="Z1647" s="4">
        <v>2272</v>
      </c>
      <c r="AA1647" s="4">
        <v>2600</v>
      </c>
      <c r="AB1647" s="67">
        <v>0.874</v>
      </c>
      <c r="AC1647" s="4">
        <v>0.28745399999999999</v>
      </c>
      <c r="AD1647" s="4">
        <v>5.5709999999999997</v>
      </c>
    </row>
    <row r="1648" spans="1:30" x14ac:dyDescent="0.2">
      <c r="A1648" s="8" t="s">
        <v>782</v>
      </c>
      <c r="B1648" s="8">
        <v>7</v>
      </c>
      <c r="C1648" s="8">
        <v>143420483</v>
      </c>
      <c r="D1648" s="8">
        <v>143420483</v>
      </c>
      <c r="E1648" s="8" t="s">
        <v>121</v>
      </c>
      <c r="F1648" s="8" t="s">
        <v>3108</v>
      </c>
      <c r="G1648" s="8" t="s">
        <v>3109</v>
      </c>
      <c r="H1648" s="8" t="s">
        <v>2998</v>
      </c>
      <c r="I1648" s="66" t="s">
        <v>4657</v>
      </c>
      <c r="J1648" s="66" t="s">
        <v>40</v>
      </c>
      <c r="K1648" s="66" t="s">
        <v>10318</v>
      </c>
      <c r="L1648" s="66" t="s">
        <v>10319</v>
      </c>
      <c r="M1648" s="66" t="s">
        <v>3511</v>
      </c>
      <c r="N1648" s="66" t="s">
        <v>3147</v>
      </c>
      <c r="O1648" s="8" t="s">
        <v>4321</v>
      </c>
      <c r="P1648" s="8" t="s">
        <v>40</v>
      </c>
      <c r="Q1648" s="8">
        <v>1</v>
      </c>
      <c r="R1648" s="8" t="s">
        <v>40</v>
      </c>
      <c r="S1648" s="8" t="s">
        <v>40</v>
      </c>
      <c r="T1648" s="8" t="s">
        <v>40</v>
      </c>
      <c r="U1648" s="67">
        <v>0.22700000000000001</v>
      </c>
      <c r="V1648" s="4">
        <v>1</v>
      </c>
      <c r="W1648" s="4">
        <v>3429</v>
      </c>
      <c r="X1648" s="67">
        <v>0</v>
      </c>
      <c r="Y1648" s="67">
        <v>0</v>
      </c>
      <c r="Z1648" s="4">
        <v>0</v>
      </c>
      <c r="AA1648" s="4">
        <v>2600</v>
      </c>
      <c r="AB1648" s="67">
        <v>0</v>
      </c>
      <c r="AC1648" s="4">
        <v>3.7197650000000002</v>
      </c>
      <c r="AD1648" s="4">
        <v>23.3</v>
      </c>
    </row>
    <row r="1649" spans="1:30" x14ac:dyDescent="0.2">
      <c r="A1649" s="8" t="s">
        <v>782</v>
      </c>
      <c r="B1649" s="8">
        <v>7</v>
      </c>
      <c r="C1649" s="8">
        <v>143420495</v>
      </c>
      <c r="D1649" s="8">
        <v>143420495</v>
      </c>
      <c r="E1649" s="8" t="s">
        <v>130</v>
      </c>
      <c r="F1649" s="8" t="s">
        <v>3108</v>
      </c>
      <c r="G1649" s="8" t="s">
        <v>3109</v>
      </c>
      <c r="H1649" s="8" t="s">
        <v>2998</v>
      </c>
      <c r="I1649" s="66" t="s">
        <v>4657</v>
      </c>
      <c r="J1649" s="66" t="s">
        <v>40</v>
      </c>
      <c r="K1649" s="66" t="s">
        <v>9887</v>
      </c>
      <c r="L1649" s="66" t="s">
        <v>10320</v>
      </c>
      <c r="M1649" s="66" t="s">
        <v>5062</v>
      </c>
      <c r="N1649" s="66" t="s">
        <v>3334</v>
      </c>
      <c r="O1649" s="8" t="s">
        <v>3981</v>
      </c>
      <c r="P1649" s="8" t="s">
        <v>40</v>
      </c>
      <c r="Q1649" s="8">
        <v>1</v>
      </c>
      <c r="R1649" s="8" t="s">
        <v>40</v>
      </c>
      <c r="S1649" s="8" t="s">
        <v>40</v>
      </c>
      <c r="T1649" s="8" t="s">
        <v>40</v>
      </c>
      <c r="U1649" s="67">
        <v>0.23599999999999999</v>
      </c>
      <c r="V1649" s="4">
        <v>116</v>
      </c>
      <c r="W1649" s="4">
        <v>3429</v>
      </c>
      <c r="X1649" s="67">
        <v>3.4000000000000002E-2</v>
      </c>
      <c r="Y1649" s="67">
        <v>0.223</v>
      </c>
      <c r="Z1649" s="4">
        <v>68</v>
      </c>
      <c r="AA1649" s="4">
        <v>2600</v>
      </c>
      <c r="AB1649" s="67">
        <v>2.5999999999999999E-2</v>
      </c>
      <c r="AC1649" s="4">
        <v>4.18072</v>
      </c>
      <c r="AD1649" s="4">
        <v>23.8</v>
      </c>
    </row>
    <row r="1650" spans="1:30" x14ac:dyDescent="0.2">
      <c r="A1650" s="8" t="s">
        <v>782</v>
      </c>
      <c r="B1650" s="8">
        <v>7</v>
      </c>
      <c r="C1650" s="8">
        <v>143420501</v>
      </c>
      <c r="D1650" s="8">
        <v>143420501</v>
      </c>
      <c r="E1650" s="8" t="s">
        <v>130</v>
      </c>
      <c r="F1650" s="8" t="s">
        <v>3108</v>
      </c>
      <c r="G1650" s="8" t="s">
        <v>3109</v>
      </c>
      <c r="H1650" s="8" t="s">
        <v>2998</v>
      </c>
      <c r="I1650" s="66" t="s">
        <v>4657</v>
      </c>
      <c r="J1650" s="66" t="s">
        <v>40</v>
      </c>
      <c r="K1650" s="66" t="s">
        <v>9889</v>
      </c>
      <c r="L1650" s="66" t="s">
        <v>8348</v>
      </c>
      <c r="M1650" s="66" t="s">
        <v>4131</v>
      </c>
      <c r="N1650" s="66" t="s">
        <v>3144</v>
      </c>
      <c r="O1650" s="8" t="s">
        <v>3145</v>
      </c>
      <c r="P1650" s="8" t="s">
        <v>40</v>
      </c>
      <c r="Q1650" s="8">
        <v>1</v>
      </c>
      <c r="R1650" s="8" t="s">
        <v>40</v>
      </c>
      <c r="S1650" s="8" t="s">
        <v>40</v>
      </c>
      <c r="T1650" s="8" t="s">
        <v>40</v>
      </c>
      <c r="U1650" s="67">
        <v>0.254</v>
      </c>
      <c r="V1650" s="4">
        <v>3</v>
      </c>
      <c r="W1650" s="4">
        <v>3429</v>
      </c>
      <c r="X1650" s="67">
        <v>1E-3</v>
      </c>
      <c r="Y1650" s="67">
        <v>0.26400000000000001</v>
      </c>
      <c r="Z1650" s="4">
        <v>1</v>
      </c>
      <c r="AA1650" s="4">
        <v>2600</v>
      </c>
      <c r="AB1650" s="67">
        <v>0</v>
      </c>
      <c r="AC1650" s="4">
        <v>0.91746300000000003</v>
      </c>
      <c r="AD1650" s="4">
        <v>10.18</v>
      </c>
    </row>
    <row r="1651" spans="1:30" x14ac:dyDescent="0.2">
      <c r="A1651" s="8" t="s">
        <v>782</v>
      </c>
      <c r="B1651" s="8">
        <v>7</v>
      </c>
      <c r="C1651" s="8">
        <v>143420502</v>
      </c>
      <c r="D1651" s="8">
        <v>143420502</v>
      </c>
      <c r="E1651" s="8" t="s">
        <v>121</v>
      </c>
      <c r="F1651" s="8" t="s">
        <v>3108</v>
      </c>
      <c r="G1651" s="8" t="s">
        <v>3109</v>
      </c>
      <c r="H1651" s="8" t="s">
        <v>2998</v>
      </c>
      <c r="I1651" s="66" t="s">
        <v>4657</v>
      </c>
      <c r="J1651" s="66" t="s">
        <v>40</v>
      </c>
      <c r="K1651" s="66" t="s">
        <v>10321</v>
      </c>
      <c r="L1651" s="66" t="s">
        <v>10322</v>
      </c>
      <c r="M1651" s="66" t="s">
        <v>4131</v>
      </c>
      <c r="N1651" s="66" t="s">
        <v>3171</v>
      </c>
      <c r="O1651" s="8" t="s">
        <v>3172</v>
      </c>
      <c r="P1651" s="8" t="s">
        <v>40</v>
      </c>
      <c r="Q1651" s="8">
        <v>1</v>
      </c>
      <c r="R1651" s="8" t="s">
        <v>40</v>
      </c>
      <c r="S1651" s="8" t="s">
        <v>40</v>
      </c>
      <c r="T1651" s="8" t="s">
        <v>40</v>
      </c>
      <c r="U1651" s="67">
        <v>0.28199999999999997</v>
      </c>
      <c r="V1651" s="4">
        <v>4</v>
      </c>
      <c r="W1651" s="4">
        <v>3429</v>
      </c>
      <c r="X1651" s="67">
        <v>1E-3</v>
      </c>
      <c r="Y1651" s="67">
        <v>0.28899999999999998</v>
      </c>
      <c r="Z1651" s="4">
        <v>3</v>
      </c>
      <c r="AA1651" s="4">
        <v>2600</v>
      </c>
      <c r="AB1651" s="67">
        <v>1E-3</v>
      </c>
      <c r="AC1651" s="4">
        <v>-0.92538100000000001</v>
      </c>
      <c r="AD1651" s="4">
        <v>2.3E-2</v>
      </c>
    </row>
    <row r="1652" spans="1:30" x14ac:dyDescent="0.2">
      <c r="A1652" s="8" t="s">
        <v>782</v>
      </c>
      <c r="B1652" s="8">
        <v>7</v>
      </c>
      <c r="C1652" s="8">
        <v>143420505</v>
      </c>
      <c r="D1652" s="8">
        <v>143420505</v>
      </c>
      <c r="E1652" s="8" t="s">
        <v>121</v>
      </c>
      <c r="F1652" s="8" t="s">
        <v>3108</v>
      </c>
      <c r="G1652" s="8" t="s">
        <v>3109</v>
      </c>
      <c r="H1652" s="8" t="s">
        <v>2998</v>
      </c>
      <c r="I1652" s="66" t="s">
        <v>4657</v>
      </c>
      <c r="J1652" s="66" t="s">
        <v>40</v>
      </c>
      <c r="K1652" s="66" t="s">
        <v>8280</v>
      </c>
      <c r="L1652" s="66" t="s">
        <v>10323</v>
      </c>
      <c r="M1652" s="66" t="s">
        <v>4133</v>
      </c>
      <c r="N1652" s="66" t="s">
        <v>3171</v>
      </c>
      <c r="O1652" s="8" t="s">
        <v>3222</v>
      </c>
      <c r="P1652" s="8" t="s">
        <v>40</v>
      </c>
      <c r="Q1652" s="8">
        <v>1</v>
      </c>
      <c r="R1652" s="8" t="s">
        <v>40</v>
      </c>
      <c r="S1652" s="8" t="s">
        <v>40</v>
      </c>
      <c r="T1652" s="8" t="s">
        <v>40</v>
      </c>
      <c r="U1652" s="67">
        <v>0.30499999999999999</v>
      </c>
      <c r="V1652" s="4">
        <v>2</v>
      </c>
      <c r="W1652" s="4">
        <v>3429</v>
      </c>
      <c r="X1652" s="67">
        <v>1E-3</v>
      </c>
      <c r="Y1652" s="67">
        <v>0.26</v>
      </c>
      <c r="Z1652" s="4">
        <v>1</v>
      </c>
      <c r="AA1652" s="4">
        <v>2600</v>
      </c>
      <c r="AB1652" s="67">
        <v>0</v>
      </c>
      <c r="AC1652" s="4">
        <v>4.4926950000000003</v>
      </c>
      <c r="AD1652" s="4">
        <v>24.3</v>
      </c>
    </row>
    <row r="1653" spans="1:30" x14ac:dyDescent="0.2">
      <c r="A1653" s="8" t="s">
        <v>782</v>
      </c>
      <c r="B1653" s="8">
        <v>7</v>
      </c>
      <c r="C1653" s="8">
        <v>143420520</v>
      </c>
      <c r="D1653" s="8">
        <v>143420520</v>
      </c>
      <c r="E1653" s="8" t="s">
        <v>121</v>
      </c>
      <c r="F1653" s="8" t="s">
        <v>3108</v>
      </c>
      <c r="G1653" s="8" t="s">
        <v>3109</v>
      </c>
      <c r="H1653" s="8" t="s">
        <v>2998</v>
      </c>
      <c r="I1653" s="66" t="s">
        <v>4657</v>
      </c>
      <c r="J1653" s="66" t="s">
        <v>40</v>
      </c>
      <c r="K1653" s="66" t="s">
        <v>9675</v>
      </c>
      <c r="L1653" s="66" t="s">
        <v>8334</v>
      </c>
      <c r="M1653" s="66" t="s">
        <v>3830</v>
      </c>
      <c r="N1653" s="66" t="s">
        <v>5926</v>
      </c>
      <c r="O1653" s="8" t="s">
        <v>5927</v>
      </c>
      <c r="P1653" s="8" t="s">
        <v>40</v>
      </c>
      <c r="Q1653" s="8">
        <v>1</v>
      </c>
      <c r="R1653" s="8" t="s">
        <v>40</v>
      </c>
      <c r="S1653" s="8" t="s">
        <v>40</v>
      </c>
      <c r="T1653" s="8" t="s">
        <v>40</v>
      </c>
      <c r="U1653" s="67">
        <v>0</v>
      </c>
      <c r="V1653" s="4">
        <v>0</v>
      </c>
      <c r="W1653" s="4">
        <v>3425</v>
      </c>
      <c r="X1653" s="67">
        <v>0</v>
      </c>
      <c r="Y1653" s="67">
        <v>0.2</v>
      </c>
      <c r="Z1653" s="4">
        <v>1</v>
      </c>
      <c r="AA1653" s="4">
        <v>2595</v>
      </c>
      <c r="AB1653" s="67">
        <v>0</v>
      </c>
      <c r="AC1653" s="4">
        <v>5.6790010000000004</v>
      </c>
      <c r="AD1653" s="4">
        <v>26.7</v>
      </c>
    </row>
    <row r="1654" spans="1:30" x14ac:dyDescent="0.2">
      <c r="A1654" s="8" t="s">
        <v>782</v>
      </c>
      <c r="B1654" s="8">
        <v>7</v>
      </c>
      <c r="C1654" s="8">
        <v>143421460</v>
      </c>
      <c r="D1654" s="8">
        <v>143421460</v>
      </c>
      <c r="E1654" s="8" t="s">
        <v>130</v>
      </c>
      <c r="F1654" s="8" t="s">
        <v>3108</v>
      </c>
      <c r="G1654" s="8" t="s">
        <v>3109</v>
      </c>
      <c r="H1654" s="8" t="s">
        <v>2998</v>
      </c>
      <c r="I1654" s="66" t="s">
        <v>301</v>
      </c>
      <c r="J1654" s="66" t="s">
        <v>40</v>
      </c>
      <c r="K1654" s="66" t="s">
        <v>10324</v>
      </c>
      <c r="L1654" s="66" t="s">
        <v>10325</v>
      </c>
      <c r="M1654" s="66" t="s">
        <v>3818</v>
      </c>
      <c r="N1654" s="66" t="s">
        <v>3712</v>
      </c>
      <c r="O1654" s="8" t="s">
        <v>4172</v>
      </c>
      <c r="P1654" s="8" t="s">
        <v>40</v>
      </c>
      <c r="Q1654" s="8">
        <v>1</v>
      </c>
      <c r="R1654" s="8" t="s">
        <v>40</v>
      </c>
      <c r="S1654" s="8" t="s">
        <v>40</v>
      </c>
      <c r="T1654" s="8" t="s">
        <v>40</v>
      </c>
      <c r="U1654" s="67">
        <v>0.22</v>
      </c>
      <c r="V1654" s="4">
        <v>1</v>
      </c>
      <c r="W1654" s="4">
        <v>3427</v>
      </c>
      <c r="X1654" s="67">
        <v>0</v>
      </c>
      <c r="Y1654" s="67">
        <v>0.26800000000000002</v>
      </c>
      <c r="Z1654" s="4">
        <v>1</v>
      </c>
      <c r="AA1654" s="4">
        <v>2597</v>
      </c>
      <c r="AB1654" s="67">
        <v>0</v>
      </c>
      <c r="AC1654" s="4">
        <v>5.6192960000000003</v>
      </c>
      <c r="AD1654" s="4">
        <v>26.6</v>
      </c>
    </row>
    <row r="1655" spans="1:30" x14ac:dyDescent="0.2">
      <c r="A1655" s="8" t="s">
        <v>782</v>
      </c>
      <c r="B1655" s="8">
        <v>7</v>
      </c>
      <c r="C1655" s="8">
        <v>143421475</v>
      </c>
      <c r="D1655" s="8">
        <v>143421475</v>
      </c>
      <c r="E1655" s="8" t="s">
        <v>130</v>
      </c>
      <c r="F1655" s="8" t="s">
        <v>3101</v>
      </c>
      <c r="G1655" s="8" t="s">
        <v>3102</v>
      </c>
      <c r="H1655" s="8" t="s">
        <v>2998</v>
      </c>
      <c r="I1655" s="66" t="s">
        <v>301</v>
      </c>
      <c r="J1655" s="66" t="s">
        <v>40</v>
      </c>
      <c r="K1655" s="66" t="s">
        <v>6058</v>
      </c>
      <c r="L1655" s="66" t="s">
        <v>10316</v>
      </c>
      <c r="M1655" s="66" t="s">
        <v>9470</v>
      </c>
      <c r="N1655" s="66" t="s">
        <v>3165</v>
      </c>
      <c r="O1655" s="8" t="s">
        <v>3400</v>
      </c>
      <c r="P1655" s="8" t="s">
        <v>10326</v>
      </c>
      <c r="Q1655" s="8">
        <v>1</v>
      </c>
      <c r="R1655" s="8" t="s">
        <v>40</v>
      </c>
      <c r="S1655" s="8" t="s">
        <v>40</v>
      </c>
      <c r="T1655" s="8" t="s">
        <v>40</v>
      </c>
      <c r="U1655" s="67">
        <v>0.24299999999999999</v>
      </c>
      <c r="V1655" s="4">
        <v>24</v>
      </c>
      <c r="W1655" s="4">
        <v>3427</v>
      </c>
      <c r="X1655" s="67">
        <v>7.0000000000000001E-3</v>
      </c>
      <c r="Y1655" s="67">
        <v>0.23599999999999999</v>
      </c>
      <c r="Z1655" s="4">
        <v>22</v>
      </c>
      <c r="AA1655" s="4">
        <v>2597</v>
      </c>
      <c r="AB1655" s="67">
        <v>8.0000000000000002E-3</v>
      </c>
      <c r="AC1655" s="4">
        <v>1.135427</v>
      </c>
      <c r="AD1655" s="4">
        <v>11.41</v>
      </c>
    </row>
    <row r="1656" spans="1:30" x14ac:dyDescent="0.2">
      <c r="A1656" s="8" t="s">
        <v>782</v>
      </c>
      <c r="B1656" s="8">
        <v>7</v>
      </c>
      <c r="C1656" s="8">
        <v>143421514</v>
      </c>
      <c r="D1656" s="8">
        <v>143421514</v>
      </c>
      <c r="E1656" s="8" t="s">
        <v>123</v>
      </c>
      <c r="F1656" s="8" t="s">
        <v>3101</v>
      </c>
      <c r="G1656" s="8" t="s">
        <v>3102</v>
      </c>
      <c r="H1656" s="8" t="s">
        <v>2998</v>
      </c>
      <c r="I1656" s="66" t="s">
        <v>301</v>
      </c>
      <c r="J1656" s="66" t="s">
        <v>40</v>
      </c>
      <c r="K1656" s="66" t="s">
        <v>4950</v>
      </c>
      <c r="L1656" s="66" t="s">
        <v>9675</v>
      </c>
      <c r="M1656" s="66" t="s">
        <v>4633</v>
      </c>
      <c r="N1656" s="66" t="s">
        <v>3196</v>
      </c>
      <c r="O1656" s="8" t="s">
        <v>3197</v>
      </c>
      <c r="P1656" s="8" t="s">
        <v>40</v>
      </c>
      <c r="Q1656" s="8">
        <v>1</v>
      </c>
      <c r="R1656" s="8" t="s">
        <v>40</v>
      </c>
      <c r="S1656" s="8" t="s">
        <v>40</v>
      </c>
      <c r="T1656" s="8" t="s">
        <v>40</v>
      </c>
      <c r="U1656" s="67">
        <v>0.17799999999999999</v>
      </c>
      <c r="V1656" s="4">
        <v>1</v>
      </c>
      <c r="W1656" s="4">
        <v>3427</v>
      </c>
      <c r="X1656" s="67">
        <v>0</v>
      </c>
      <c r="Y1656" s="67">
        <v>0</v>
      </c>
      <c r="Z1656" s="4">
        <v>0</v>
      </c>
      <c r="AA1656" s="4">
        <v>2597</v>
      </c>
      <c r="AB1656" s="67">
        <v>0</v>
      </c>
      <c r="AC1656" s="4">
        <v>-1.7989329999999999</v>
      </c>
      <c r="AD1656" s="4">
        <v>2E-3</v>
      </c>
    </row>
    <row r="1657" spans="1:30" x14ac:dyDescent="0.2">
      <c r="A1657" s="8" t="s">
        <v>782</v>
      </c>
      <c r="B1657" s="8">
        <v>7</v>
      </c>
      <c r="C1657" s="8">
        <v>143421534</v>
      </c>
      <c r="D1657" s="8">
        <v>143421534</v>
      </c>
      <c r="E1657" s="8" t="s">
        <v>123</v>
      </c>
      <c r="F1657" s="8" t="s">
        <v>3108</v>
      </c>
      <c r="G1657" s="8" t="s">
        <v>3109</v>
      </c>
      <c r="H1657" s="8" t="s">
        <v>2998</v>
      </c>
      <c r="I1657" s="66" t="s">
        <v>301</v>
      </c>
      <c r="J1657" s="66" t="s">
        <v>40</v>
      </c>
      <c r="K1657" s="66" t="s">
        <v>10327</v>
      </c>
      <c r="L1657" s="66" t="s">
        <v>8241</v>
      </c>
      <c r="M1657" s="66" t="s">
        <v>4123</v>
      </c>
      <c r="N1657" s="66" t="s">
        <v>6289</v>
      </c>
      <c r="O1657" s="8" t="s">
        <v>6290</v>
      </c>
      <c r="P1657" s="8" t="s">
        <v>10328</v>
      </c>
      <c r="Q1657" s="8">
        <v>1</v>
      </c>
      <c r="R1657" s="8" t="s">
        <v>40</v>
      </c>
      <c r="S1657" s="8" t="s">
        <v>40</v>
      </c>
      <c r="T1657" s="8" t="s">
        <v>40</v>
      </c>
      <c r="U1657" s="67">
        <v>0.22700000000000001</v>
      </c>
      <c r="V1657" s="4">
        <v>10</v>
      </c>
      <c r="W1657" s="4">
        <v>3427</v>
      </c>
      <c r="X1657" s="67">
        <v>3.0000000000000001E-3</v>
      </c>
      <c r="Y1657" s="67">
        <v>0.184</v>
      </c>
      <c r="Z1657" s="4">
        <v>8</v>
      </c>
      <c r="AA1657" s="4">
        <v>2600</v>
      </c>
      <c r="AB1657" s="67">
        <v>3.0000000000000001E-3</v>
      </c>
      <c r="AC1657" s="4">
        <v>-2.0372949999999999</v>
      </c>
      <c r="AD1657" s="4">
        <v>1E-3</v>
      </c>
    </row>
    <row r="1658" spans="1:30" x14ac:dyDescent="0.2">
      <c r="A1658" s="8" t="s">
        <v>782</v>
      </c>
      <c r="B1658" s="8">
        <v>7</v>
      </c>
      <c r="C1658" s="8">
        <v>143421540</v>
      </c>
      <c r="D1658" s="8">
        <v>143421540</v>
      </c>
      <c r="E1658" s="8" t="s">
        <v>121</v>
      </c>
      <c r="F1658" s="8" t="s">
        <v>3108</v>
      </c>
      <c r="G1658" s="8" t="s">
        <v>3109</v>
      </c>
      <c r="H1658" s="8" t="s">
        <v>2998</v>
      </c>
      <c r="I1658" s="66" t="s">
        <v>301</v>
      </c>
      <c r="J1658" s="66" t="s">
        <v>40</v>
      </c>
      <c r="K1658" s="66" t="s">
        <v>10329</v>
      </c>
      <c r="L1658" s="66" t="s">
        <v>9642</v>
      </c>
      <c r="M1658" s="66" t="s">
        <v>9472</v>
      </c>
      <c r="N1658" s="66" t="s">
        <v>5926</v>
      </c>
      <c r="O1658" s="8" t="s">
        <v>5927</v>
      </c>
      <c r="P1658" s="8" t="s">
        <v>40</v>
      </c>
      <c r="Q1658" s="8">
        <v>1</v>
      </c>
      <c r="R1658" s="8" t="s">
        <v>40</v>
      </c>
      <c r="S1658" s="8" t="s">
        <v>40</v>
      </c>
      <c r="T1658" s="8" t="s">
        <v>40</v>
      </c>
      <c r="U1658" s="67">
        <v>0.249</v>
      </c>
      <c r="V1658" s="4">
        <v>455</v>
      </c>
      <c r="W1658" s="4">
        <v>3427</v>
      </c>
      <c r="X1658" s="67">
        <v>0.13300000000000001</v>
      </c>
      <c r="Y1658" s="67">
        <v>0.26</v>
      </c>
      <c r="Z1658" s="4">
        <v>409</v>
      </c>
      <c r="AA1658" s="4">
        <v>2600</v>
      </c>
      <c r="AB1658" s="67">
        <v>0.157</v>
      </c>
      <c r="AC1658" s="4">
        <v>3.5915089999999998</v>
      </c>
      <c r="AD1658" s="4">
        <v>23.2</v>
      </c>
    </row>
    <row r="1659" spans="1:30" x14ac:dyDescent="0.2">
      <c r="A1659" s="8" t="s">
        <v>782</v>
      </c>
      <c r="B1659" s="8">
        <v>7</v>
      </c>
      <c r="C1659" s="8">
        <v>143421541</v>
      </c>
      <c r="D1659" s="8">
        <v>143421541</v>
      </c>
      <c r="E1659" s="8" t="s">
        <v>130</v>
      </c>
      <c r="F1659" s="8" t="s">
        <v>3101</v>
      </c>
      <c r="G1659" s="8" t="s">
        <v>3102</v>
      </c>
      <c r="H1659" s="8" t="s">
        <v>2998</v>
      </c>
      <c r="I1659" s="66" t="s">
        <v>301</v>
      </c>
      <c r="J1659" s="66" t="s">
        <v>40</v>
      </c>
      <c r="K1659" s="66" t="s">
        <v>9955</v>
      </c>
      <c r="L1659" s="66" t="s">
        <v>3143</v>
      </c>
      <c r="M1659" s="66" t="s">
        <v>9472</v>
      </c>
      <c r="N1659" s="66" t="s">
        <v>3118</v>
      </c>
      <c r="O1659" s="8" t="s">
        <v>4170</v>
      </c>
      <c r="P1659" s="8" t="s">
        <v>10330</v>
      </c>
      <c r="Q1659" s="8">
        <v>1</v>
      </c>
      <c r="R1659" s="8" t="s">
        <v>40</v>
      </c>
      <c r="S1659" s="8" t="s">
        <v>40</v>
      </c>
      <c r="T1659" s="8" t="s">
        <v>40</v>
      </c>
      <c r="U1659" s="67">
        <v>0.25</v>
      </c>
      <c r="V1659" s="4">
        <v>6</v>
      </c>
      <c r="W1659" s="4">
        <v>3427</v>
      </c>
      <c r="X1659" s="67">
        <v>2E-3</v>
      </c>
      <c r="Y1659" s="67">
        <v>0.248</v>
      </c>
      <c r="Z1659" s="4">
        <v>4</v>
      </c>
      <c r="AA1659" s="4">
        <v>2600</v>
      </c>
      <c r="AB1659" s="67">
        <v>2E-3</v>
      </c>
      <c r="AC1659" s="4">
        <v>-9.0910000000000001E-3</v>
      </c>
      <c r="AD1659" s="4">
        <v>2.5</v>
      </c>
    </row>
    <row r="1660" spans="1:30" x14ac:dyDescent="0.2">
      <c r="A1660" s="8" t="s">
        <v>782</v>
      </c>
      <c r="B1660" s="8">
        <v>7</v>
      </c>
      <c r="C1660" s="8">
        <v>143421557</v>
      </c>
      <c r="D1660" s="8">
        <v>143421557</v>
      </c>
      <c r="E1660" s="8" t="s">
        <v>121</v>
      </c>
      <c r="F1660" s="8" t="s">
        <v>3108</v>
      </c>
      <c r="G1660" s="8" t="s">
        <v>3109</v>
      </c>
      <c r="H1660" s="8" t="s">
        <v>2998</v>
      </c>
      <c r="I1660" s="66" t="s">
        <v>301</v>
      </c>
      <c r="J1660" s="66" t="s">
        <v>40</v>
      </c>
      <c r="K1660" s="66" t="s">
        <v>9909</v>
      </c>
      <c r="L1660" s="66" t="s">
        <v>6106</v>
      </c>
      <c r="M1660" s="66" t="s">
        <v>4638</v>
      </c>
      <c r="N1660" s="66" t="s">
        <v>3141</v>
      </c>
      <c r="O1660" s="8" t="s">
        <v>3371</v>
      </c>
      <c r="P1660" s="8" t="s">
        <v>10331</v>
      </c>
      <c r="Q1660" s="8">
        <v>1</v>
      </c>
      <c r="R1660" s="8" t="s">
        <v>40</v>
      </c>
      <c r="S1660" s="8" t="s">
        <v>40</v>
      </c>
      <c r="T1660" s="8" t="s">
        <v>40</v>
      </c>
      <c r="U1660" s="67">
        <v>0.185</v>
      </c>
      <c r="V1660" s="4">
        <v>1</v>
      </c>
      <c r="W1660" s="4">
        <v>3427</v>
      </c>
      <c r="X1660" s="67">
        <v>0</v>
      </c>
      <c r="Y1660" s="67">
        <v>0.156</v>
      </c>
      <c r="Z1660" s="4">
        <v>1</v>
      </c>
      <c r="AA1660" s="4">
        <v>2600</v>
      </c>
      <c r="AB1660" s="67">
        <v>0</v>
      </c>
      <c r="AC1660" s="4">
        <v>6.0862730000000003</v>
      </c>
      <c r="AD1660" s="4">
        <v>28.2</v>
      </c>
    </row>
    <row r="1661" spans="1:30" x14ac:dyDescent="0.2">
      <c r="A1661" s="8" t="s">
        <v>782</v>
      </c>
      <c r="B1661" s="8">
        <v>7</v>
      </c>
      <c r="C1661" s="8">
        <v>143421566</v>
      </c>
      <c r="D1661" s="8">
        <v>143421566</v>
      </c>
      <c r="E1661" s="8" t="s">
        <v>121</v>
      </c>
      <c r="F1661" s="8" t="s">
        <v>3108</v>
      </c>
      <c r="G1661" s="8" t="s">
        <v>3109</v>
      </c>
      <c r="H1661" s="8" t="s">
        <v>2998</v>
      </c>
      <c r="I1661" s="66" t="s">
        <v>301</v>
      </c>
      <c r="J1661" s="66" t="s">
        <v>40</v>
      </c>
      <c r="K1661" s="66" t="s">
        <v>9961</v>
      </c>
      <c r="L1661" s="66" t="s">
        <v>10332</v>
      </c>
      <c r="M1661" s="66" t="s">
        <v>3814</v>
      </c>
      <c r="N1661" s="66" t="s">
        <v>3180</v>
      </c>
      <c r="O1661" s="8" t="s">
        <v>5633</v>
      </c>
      <c r="P1661" s="8" t="s">
        <v>10333</v>
      </c>
      <c r="Q1661" s="8">
        <v>1</v>
      </c>
      <c r="R1661" s="8" t="s">
        <v>40</v>
      </c>
      <c r="S1661" s="8" t="s">
        <v>40</v>
      </c>
      <c r="T1661" s="8" t="s">
        <v>40</v>
      </c>
      <c r="U1661" s="67">
        <v>0.36799999999999999</v>
      </c>
      <c r="V1661" s="4">
        <v>3175</v>
      </c>
      <c r="W1661" s="4">
        <v>3427</v>
      </c>
      <c r="X1661" s="67">
        <v>0.92600000000000005</v>
      </c>
      <c r="Y1661" s="67">
        <v>0.371</v>
      </c>
      <c r="Z1661" s="4">
        <v>2411</v>
      </c>
      <c r="AA1661" s="4">
        <v>2600</v>
      </c>
      <c r="AB1661" s="67">
        <v>0.92700000000000005</v>
      </c>
      <c r="AC1661" s="4">
        <v>5.4616819999999997</v>
      </c>
      <c r="AD1661" s="4">
        <v>26.1</v>
      </c>
    </row>
    <row r="1662" spans="1:30" x14ac:dyDescent="0.2">
      <c r="A1662" s="8" t="s">
        <v>782</v>
      </c>
      <c r="B1662" s="8">
        <v>7</v>
      </c>
      <c r="C1662" s="8">
        <v>143421572</v>
      </c>
      <c r="D1662" s="8">
        <v>143421572</v>
      </c>
      <c r="E1662" s="8" t="s">
        <v>130</v>
      </c>
      <c r="F1662" s="8" t="s">
        <v>81</v>
      </c>
      <c r="G1662" s="8" t="s">
        <v>3469</v>
      </c>
      <c r="H1662" s="8" t="s">
        <v>2998</v>
      </c>
      <c r="I1662" s="66" t="s">
        <v>301</v>
      </c>
      <c r="J1662" s="66" t="s">
        <v>40</v>
      </c>
      <c r="K1662" s="66" t="s">
        <v>9815</v>
      </c>
      <c r="L1662" s="66" t="s">
        <v>9807</v>
      </c>
      <c r="M1662" s="66" t="s">
        <v>4130</v>
      </c>
      <c r="N1662" s="66" t="s">
        <v>137</v>
      </c>
      <c r="O1662" s="8" t="s">
        <v>139</v>
      </c>
      <c r="P1662" s="8" t="s">
        <v>10334</v>
      </c>
      <c r="Q1662" s="8">
        <v>1</v>
      </c>
      <c r="R1662" s="8" t="s">
        <v>40</v>
      </c>
      <c r="S1662" s="8" t="s">
        <v>40</v>
      </c>
      <c r="T1662" s="8" t="s">
        <v>40</v>
      </c>
      <c r="U1662" s="67">
        <v>0.23799999999999999</v>
      </c>
      <c r="V1662" s="4">
        <v>2</v>
      </c>
      <c r="W1662" s="4">
        <v>3427</v>
      </c>
      <c r="X1662" s="67">
        <v>1E-3</v>
      </c>
      <c r="Y1662" s="67">
        <v>0.23899999999999999</v>
      </c>
      <c r="Z1662" s="4">
        <v>1</v>
      </c>
      <c r="AA1662" s="4">
        <v>2600</v>
      </c>
      <c r="AB1662" s="67">
        <v>0</v>
      </c>
      <c r="AC1662" s="4">
        <v>12.560574000000001</v>
      </c>
      <c r="AD1662" s="4">
        <v>39</v>
      </c>
    </row>
    <row r="1663" spans="1:30" x14ac:dyDescent="0.2">
      <c r="A1663" s="8" t="s">
        <v>782</v>
      </c>
      <c r="B1663" s="8">
        <v>7</v>
      </c>
      <c r="C1663" s="8">
        <v>143421578</v>
      </c>
      <c r="D1663" s="8">
        <v>143421578</v>
      </c>
      <c r="E1663" s="8" t="s">
        <v>130</v>
      </c>
      <c r="F1663" s="8" t="s">
        <v>3108</v>
      </c>
      <c r="G1663" s="8" t="s">
        <v>3109</v>
      </c>
      <c r="H1663" s="8" t="s">
        <v>2998</v>
      </c>
      <c r="I1663" s="66" t="s">
        <v>301</v>
      </c>
      <c r="J1663" s="66" t="s">
        <v>40</v>
      </c>
      <c r="K1663" s="66" t="s">
        <v>9659</v>
      </c>
      <c r="L1663" s="66" t="s">
        <v>10126</v>
      </c>
      <c r="M1663" s="66" t="s">
        <v>5008</v>
      </c>
      <c r="N1663" s="66" t="s">
        <v>3177</v>
      </c>
      <c r="O1663" s="8" t="s">
        <v>3178</v>
      </c>
      <c r="P1663" s="8" t="s">
        <v>40</v>
      </c>
      <c r="Q1663" s="8">
        <v>1</v>
      </c>
      <c r="R1663" s="8" t="s">
        <v>40</v>
      </c>
      <c r="S1663" s="8" t="s">
        <v>40</v>
      </c>
      <c r="T1663" s="8" t="s">
        <v>40</v>
      </c>
      <c r="U1663" s="67">
        <v>0.52100000000000002</v>
      </c>
      <c r="V1663" s="4">
        <v>3399</v>
      </c>
      <c r="W1663" s="4">
        <v>3427</v>
      </c>
      <c r="X1663" s="67">
        <v>0.99199999999999999</v>
      </c>
      <c r="Y1663" s="67">
        <v>0.51700000000000002</v>
      </c>
      <c r="Z1663" s="4">
        <v>2579</v>
      </c>
      <c r="AA1663" s="4">
        <v>2600</v>
      </c>
      <c r="AB1663" s="67">
        <v>0.99199999999999999</v>
      </c>
      <c r="AC1663" s="4">
        <v>5.6450279999999999</v>
      </c>
      <c r="AD1663" s="4">
        <v>26.6</v>
      </c>
    </row>
    <row r="1664" spans="1:30" x14ac:dyDescent="0.2">
      <c r="A1664" s="8" t="s">
        <v>782</v>
      </c>
      <c r="B1664" s="8">
        <v>7</v>
      </c>
      <c r="C1664" s="8">
        <v>143421595</v>
      </c>
      <c r="D1664" s="8">
        <v>143421595</v>
      </c>
      <c r="E1664" s="8" t="s">
        <v>130</v>
      </c>
      <c r="F1664" s="8" t="s">
        <v>3101</v>
      </c>
      <c r="G1664" s="8" t="s">
        <v>3102</v>
      </c>
      <c r="H1664" s="8" t="s">
        <v>2998</v>
      </c>
      <c r="I1664" s="66" t="s">
        <v>301</v>
      </c>
      <c r="J1664" s="66" t="s">
        <v>40</v>
      </c>
      <c r="K1664" s="66" t="s">
        <v>8976</v>
      </c>
      <c r="L1664" s="66" t="s">
        <v>10335</v>
      </c>
      <c r="M1664" s="66" t="s">
        <v>9954</v>
      </c>
      <c r="N1664" s="66" t="s">
        <v>3188</v>
      </c>
      <c r="O1664" s="8" t="s">
        <v>3497</v>
      </c>
      <c r="P1664" s="8" t="s">
        <v>10336</v>
      </c>
      <c r="Q1664" s="8">
        <v>1</v>
      </c>
      <c r="R1664" s="8" t="s">
        <v>40</v>
      </c>
      <c r="S1664" s="8" t="s">
        <v>40</v>
      </c>
      <c r="T1664" s="8" t="s">
        <v>40</v>
      </c>
      <c r="U1664" s="67">
        <v>0.246</v>
      </c>
      <c r="V1664" s="4">
        <v>1</v>
      </c>
      <c r="W1664" s="4">
        <v>3427</v>
      </c>
      <c r="X1664" s="67">
        <v>0</v>
      </c>
      <c r="Y1664" s="67">
        <v>0.28199999999999997</v>
      </c>
      <c r="Z1664" s="4">
        <v>1</v>
      </c>
      <c r="AA1664" s="4">
        <v>2600</v>
      </c>
      <c r="AB1664" s="67">
        <v>0</v>
      </c>
      <c r="AC1664" s="4">
        <v>0.49472699999999997</v>
      </c>
      <c r="AD1664" s="4">
        <v>7.391</v>
      </c>
    </row>
    <row r="1665" spans="1:30" x14ac:dyDescent="0.2">
      <c r="A1665" s="8" t="s">
        <v>782</v>
      </c>
      <c r="B1665" s="8">
        <v>7</v>
      </c>
      <c r="C1665" s="8">
        <v>143421599</v>
      </c>
      <c r="D1665" s="8">
        <v>143421599</v>
      </c>
      <c r="E1665" s="8" t="s">
        <v>121</v>
      </c>
      <c r="F1665" s="8" t="s">
        <v>3108</v>
      </c>
      <c r="G1665" s="8" t="s">
        <v>3109</v>
      </c>
      <c r="H1665" s="8" t="s">
        <v>2998</v>
      </c>
      <c r="I1665" s="66" t="s">
        <v>301</v>
      </c>
      <c r="J1665" s="66" t="s">
        <v>40</v>
      </c>
      <c r="K1665" s="66" t="s">
        <v>10337</v>
      </c>
      <c r="L1665" s="66" t="s">
        <v>4950</v>
      </c>
      <c r="M1665" s="66" t="s">
        <v>4535</v>
      </c>
      <c r="N1665" s="66" t="s">
        <v>3350</v>
      </c>
      <c r="O1665" s="8" t="s">
        <v>3394</v>
      </c>
      <c r="P1665" s="8" t="s">
        <v>10338</v>
      </c>
      <c r="Q1665" s="8">
        <v>1</v>
      </c>
      <c r="R1665" s="8" t="s">
        <v>40</v>
      </c>
      <c r="S1665" s="8" t="s">
        <v>40</v>
      </c>
      <c r="T1665" s="8" t="s">
        <v>40</v>
      </c>
      <c r="U1665" s="67">
        <v>0.23899999999999999</v>
      </c>
      <c r="V1665" s="4">
        <v>2</v>
      </c>
      <c r="W1665" s="4">
        <v>3429</v>
      </c>
      <c r="X1665" s="67">
        <v>1E-3</v>
      </c>
      <c r="Y1665" s="67">
        <v>0.32500000000000001</v>
      </c>
      <c r="Z1665" s="4">
        <v>1</v>
      </c>
      <c r="AA1665" s="4">
        <v>2602</v>
      </c>
      <c r="AB1665" s="67">
        <v>0</v>
      </c>
      <c r="AC1665" s="4">
        <v>4.252707</v>
      </c>
      <c r="AD1665" s="4">
        <v>23.9</v>
      </c>
    </row>
    <row r="1666" spans="1:30" x14ac:dyDescent="0.2">
      <c r="A1666" s="8" t="s">
        <v>782</v>
      </c>
      <c r="B1666" s="8">
        <v>7</v>
      </c>
      <c r="C1666" s="8">
        <v>143421613</v>
      </c>
      <c r="D1666" s="8">
        <v>143421613</v>
      </c>
      <c r="E1666" s="8" t="s">
        <v>123</v>
      </c>
      <c r="F1666" s="8" t="s">
        <v>3108</v>
      </c>
      <c r="G1666" s="8" t="s">
        <v>3109</v>
      </c>
      <c r="H1666" s="8" t="s">
        <v>2998</v>
      </c>
      <c r="I1666" s="66" t="s">
        <v>301</v>
      </c>
      <c r="J1666" s="66" t="s">
        <v>40</v>
      </c>
      <c r="K1666" s="66" t="s">
        <v>10339</v>
      </c>
      <c r="L1666" s="66" t="s">
        <v>8161</v>
      </c>
      <c r="M1666" s="66" t="s">
        <v>3809</v>
      </c>
      <c r="N1666" s="66" t="s">
        <v>4094</v>
      </c>
      <c r="O1666" s="8" t="s">
        <v>4095</v>
      </c>
      <c r="P1666" s="8" t="s">
        <v>10340</v>
      </c>
      <c r="Q1666" s="8">
        <v>1</v>
      </c>
      <c r="R1666" s="8" t="s">
        <v>40</v>
      </c>
      <c r="S1666" s="8" t="s">
        <v>40</v>
      </c>
      <c r="T1666" s="8" t="s">
        <v>40</v>
      </c>
      <c r="U1666" s="67">
        <v>0.29299999999999998</v>
      </c>
      <c r="V1666" s="4">
        <v>1</v>
      </c>
      <c r="W1666" s="4">
        <v>3429</v>
      </c>
      <c r="X1666" s="67">
        <v>0</v>
      </c>
      <c r="Y1666" s="67">
        <v>0</v>
      </c>
      <c r="Z1666" s="4">
        <v>0</v>
      </c>
      <c r="AA1666" s="4">
        <v>2602</v>
      </c>
      <c r="AB1666" s="67">
        <v>0</v>
      </c>
      <c r="AC1666" s="4">
        <v>2.8172169999999999</v>
      </c>
      <c r="AD1666" s="4">
        <v>21.5</v>
      </c>
    </row>
    <row r="1667" spans="1:30" x14ac:dyDescent="0.2">
      <c r="A1667" s="8" t="s">
        <v>782</v>
      </c>
      <c r="B1667" s="8">
        <v>7</v>
      </c>
      <c r="C1667" s="8">
        <v>143421641</v>
      </c>
      <c r="D1667" s="8">
        <v>143421641</v>
      </c>
      <c r="E1667" s="8" t="s">
        <v>121</v>
      </c>
      <c r="F1667" s="8" t="s">
        <v>3108</v>
      </c>
      <c r="G1667" s="8" t="s">
        <v>3109</v>
      </c>
      <c r="H1667" s="8" t="s">
        <v>2998</v>
      </c>
      <c r="I1667" s="66" t="s">
        <v>301</v>
      </c>
      <c r="J1667" s="66" t="s">
        <v>40</v>
      </c>
      <c r="K1667" s="66" t="s">
        <v>495</v>
      </c>
      <c r="L1667" s="66" t="s">
        <v>9812</v>
      </c>
      <c r="M1667" s="66" t="s">
        <v>5013</v>
      </c>
      <c r="N1667" s="66" t="s">
        <v>3168</v>
      </c>
      <c r="O1667" s="8" t="s">
        <v>3169</v>
      </c>
      <c r="P1667" s="8" t="s">
        <v>10341</v>
      </c>
      <c r="Q1667" s="8">
        <v>1</v>
      </c>
      <c r="R1667" s="8" t="s">
        <v>40</v>
      </c>
      <c r="S1667" s="8" t="s">
        <v>40</v>
      </c>
      <c r="T1667" s="8" t="s">
        <v>40</v>
      </c>
      <c r="U1667" s="67">
        <v>0.192</v>
      </c>
      <c r="V1667" s="4">
        <v>15</v>
      </c>
      <c r="W1667" s="4">
        <v>3427</v>
      </c>
      <c r="X1667" s="67">
        <v>4.0000000000000001E-3</v>
      </c>
      <c r="Y1667" s="67">
        <v>0.22</v>
      </c>
      <c r="Z1667" s="4">
        <v>12</v>
      </c>
      <c r="AA1667" s="4">
        <v>2599</v>
      </c>
      <c r="AB1667" s="67">
        <v>5.0000000000000001E-3</v>
      </c>
      <c r="AC1667" s="4">
        <v>1.978091</v>
      </c>
      <c r="AD1667" s="4">
        <v>16.07</v>
      </c>
    </row>
    <row r="1668" spans="1:30" x14ac:dyDescent="0.2">
      <c r="A1668" s="8" t="s">
        <v>782</v>
      </c>
      <c r="B1668" s="8">
        <v>7</v>
      </c>
      <c r="C1668" s="8">
        <v>143421644</v>
      </c>
      <c r="D1668" s="8">
        <v>143421644</v>
      </c>
      <c r="E1668" s="8" t="s">
        <v>121</v>
      </c>
      <c r="F1668" s="8" t="s">
        <v>3108</v>
      </c>
      <c r="G1668" s="8" t="s">
        <v>3109</v>
      </c>
      <c r="H1668" s="8" t="s">
        <v>2998</v>
      </c>
      <c r="I1668" s="66" t="s">
        <v>301</v>
      </c>
      <c r="J1668" s="66" t="s">
        <v>40</v>
      </c>
      <c r="K1668" s="66" t="s">
        <v>10342</v>
      </c>
      <c r="L1668" s="66" t="s">
        <v>3123</v>
      </c>
      <c r="M1668" s="66" t="s">
        <v>9813</v>
      </c>
      <c r="N1668" s="66" t="s">
        <v>3180</v>
      </c>
      <c r="O1668" s="8" t="s">
        <v>3181</v>
      </c>
      <c r="P1668" s="8" t="s">
        <v>10343</v>
      </c>
      <c r="Q1668" s="8">
        <v>1</v>
      </c>
      <c r="R1668" s="8" t="s">
        <v>40</v>
      </c>
      <c r="S1668" s="8" t="s">
        <v>40</v>
      </c>
      <c r="T1668" s="8" t="s">
        <v>40</v>
      </c>
      <c r="U1668" s="67">
        <v>0.38200000000000001</v>
      </c>
      <c r="V1668" s="4">
        <v>3170</v>
      </c>
      <c r="W1668" s="4">
        <v>3427</v>
      </c>
      <c r="X1668" s="67">
        <v>0.92500000000000004</v>
      </c>
      <c r="Y1668" s="67">
        <v>0.39300000000000002</v>
      </c>
      <c r="Z1668" s="4">
        <v>2410</v>
      </c>
      <c r="AA1668" s="4">
        <v>2599</v>
      </c>
      <c r="AB1668" s="67">
        <v>0.92700000000000005</v>
      </c>
      <c r="AC1668" s="4">
        <v>0.35163299999999997</v>
      </c>
      <c r="AD1668" s="4">
        <v>6.1820000000000004</v>
      </c>
    </row>
    <row r="1669" spans="1:30" x14ac:dyDescent="0.2">
      <c r="A1669" s="8" t="s">
        <v>782</v>
      </c>
      <c r="B1669" s="8">
        <v>7</v>
      </c>
      <c r="C1669" s="8">
        <v>143421645</v>
      </c>
      <c r="D1669" s="8">
        <v>143421645</v>
      </c>
      <c r="E1669" s="8" t="s">
        <v>127</v>
      </c>
      <c r="F1669" s="8" t="s">
        <v>3108</v>
      </c>
      <c r="G1669" s="8" t="s">
        <v>3109</v>
      </c>
      <c r="H1669" s="8" t="s">
        <v>2998</v>
      </c>
      <c r="I1669" s="66" t="s">
        <v>301</v>
      </c>
      <c r="J1669" s="66" t="s">
        <v>40</v>
      </c>
      <c r="K1669" s="66" t="s">
        <v>8099</v>
      </c>
      <c r="L1669" s="66" t="s">
        <v>10344</v>
      </c>
      <c r="M1669" s="66" t="s">
        <v>9813</v>
      </c>
      <c r="N1669" s="66" t="s">
        <v>4076</v>
      </c>
      <c r="O1669" s="8" t="s">
        <v>4077</v>
      </c>
      <c r="P1669" s="8" t="s">
        <v>10345</v>
      </c>
      <c r="Q1669" s="8">
        <v>1</v>
      </c>
      <c r="R1669" s="8" t="s">
        <v>40</v>
      </c>
      <c r="S1669" s="8" t="s">
        <v>40</v>
      </c>
      <c r="T1669" s="8" t="s">
        <v>40</v>
      </c>
      <c r="U1669" s="67">
        <v>0.28199999999999997</v>
      </c>
      <c r="V1669" s="4">
        <v>32</v>
      </c>
      <c r="W1669" s="4">
        <v>3427</v>
      </c>
      <c r="X1669" s="67">
        <v>8.9999999999999993E-3</v>
      </c>
      <c r="Y1669" s="67">
        <v>0.27900000000000003</v>
      </c>
      <c r="Z1669" s="4">
        <v>21</v>
      </c>
      <c r="AA1669" s="4">
        <v>2599</v>
      </c>
      <c r="AB1669" s="67">
        <v>8.0000000000000002E-3</v>
      </c>
      <c r="AC1669" s="4">
        <v>2.8248790000000001</v>
      </c>
      <c r="AD1669" s="4">
        <v>21.5</v>
      </c>
    </row>
    <row r="1670" spans="1:30" x14ac:dyDescent="0.2">
      <c r="A1670" s="8" t="s">
        <v>782</v>
      </c>
      <c r="B1670" s="8">
        <v>7</v>
      </c>
      <c r="C1670" s="8">
        <v>143421661</v>
      </c>
      <c r="D1670" s="8">
        <v>143421661</v>
      </c>
      <c r="E1670" s="8" t="s">
        <v>130</v>
      </c>
      <c r="F1670" s="8" t="s">
        <v>3101</v>
      </c>
      <c r="G1670" s="8" t="s">
        <v>3102</v>
      </c>
      <c r="H1670" s="8" t="s">
        <v>2998</v>
      </c>
      <c r="I1670" s="66" t="s">
        <v>301</v>
      </c>
      <c r="J1670" s="66" t="s">
        <v>40</v>
      </c>
      <c r="K1670" s="66" t="s">
        <v>5528</v>
      </c>
      <c r="L1670" s="66" t="s">
        <v>9628</v>
      </c>
      <c r="M1670" s="66" t="s">
        <v>5786</v>
      </c>
      <c r="N1670" s="66" t="s">
        <v>127</v>
      </c>
      <c r="O1670" s="8" t="s">
        <v>5331</v>
      </c>
      <c r="P1670" s="8" t="s">
        <v>10346</v>
      </c>
      <c r="Q1670" s="8">
        <v>1</v>
      </c>
      <c r="R1670" s="8" t="s">
        <v>40</v>
      </c>
      <c r="S1670" s="8" t="s">
        <v>40</v>
      </c>
      <c r="T1670" s="8" t="s">
        <v>40</v>
      </c>
      <c r="U1670" s="67">
        <v>0.27200000000000002</v>
      </c>
      <c r="V1670" s="4">
        <v>1</v>
      </c>
      <c r="W1670" s="4">
        <v>3427</v>
      </c>
      <c r="X1670" s="67">
        <v>0</v>
      </c>
      <c r="Y1670" s="67">
        <v>0</v>
      </c>
      <c r="Z1670" s="4">
        <v>0</v>
      </c>
      <c r="AA1670" s="4">
        <v>2599</v>
      </c>
      <c r="AB1670" s="67">
        <v>0</v>
      </c>
      <c r="AC1670" s="4">
        <v>-0.83144200000000001</v>
      </c>
      <c r="AD1670" s="4">
        <v>3.5999999999999997E-2</v>
      </c>
    </row>
    <row r="1671" spans="1:30" x14ac:dyDescent="0.2">
      <c r="A1671" s="8" t="s">
        <v>782</v>
      </c>
      <c r="B1671" s="8">
        <v>7</v>
      </c>
      <c r="C1671" s="8">
        <v>143421682</v>
      </c>
      <c r="D1671" s="8">
        <v>143421682</v>
      </c>
      <c r="E1671" s="8" t="s">
        <v>130</v>
      </c>
      <c r="F1671" s="8" t="s">
        <v>3101</v>
      </c>
      <c r="G1671" s="8" t="s">
        <v>3102</v>
      </c>
      <c r="H1671" s="8" t="s">
        <v>2998</v>
      </c>
      <c r="I1671" s="66" t="s">
        <v>301</v>
      </c>
      <c r="J1671" s="66" t="s">
        <v>40</v>
      </c>
      <c r="K1671" s="66" t="s">
        <v>9925</v>
      </c>
      <c r="L1671" s="66" t="s">
        <v>10347</v>
      </c>
      <c r="M1671" s="66" t="s">
        <v>4646</v>
      </c>
      <c r="N1671" s="66" t="s">
        <v>3295</v>
      </c>
      <c r="O1671" s="8" t="s">
        <v>3296</v>
      </c>
      <c r="P1671" s="8" t="s">
        <v>10348</v>
      </c>
      <c r="Q1671" s="8">
        <v>1</v>
      </c>
      <c r="R1671" s="8" t="s">
        <v>40</v>
      </c>
      <c r="S1671" s="8" t="s">
        <v>40</v>
      </c>
      <c r="T1671" s="8" t="s">
        <v>40</v>
      </c>
      <c r="U1671" s="67">
        <v>0.52900000000000003</v>
      </c>
      <c r="V1671" s="4">
        <v>3396</v>
      </c>
      <c r="W1671" s="4">
        <v>3427</v>
      </c>
      <c r="X1671" s="67">
        <v>0.99099999999999999</v>
      </c>
      <c r="Y1671" s="67">
        <v>0.52900000000000003</v>
      </c>
      <c r="Z1671" s="4">
        <v>2576</v>
      </c>
      <c r="AA1671" s="4">
        <v>2599</v>
      </c>
      <c r="AB1671" s="67">
        <v>0.99099999999999999</v>
      </c>
      <c r="AC1671" s="4">
        <v>0.68493700000000002</v>
      </c>
      <c r="AD1671" s="4">
        <v>8.7279999999999998</v>
      </c>
    </row>
    <row r="1672" spans="1:30" x14ac:dyDescent="0.2">
      <c r="A1672" s="8" t="s">
        <v>782</v>
      </c>
      <c r="B1672" s="8">
        <v>7</v>
      </c>
      <c r="C1672" s="8">
        <v>143421683</v>
      </c>
      <c r="D1672" s="8">
        <v>143421683</v>
      </c>
      <c r="E1672" s="8" t="s">
        <v>121</v>
      </c>
      <c r="F1672" s="8" t="s">
        <v>3108</v>
      </c>
      <c r="G1672" s="8" t="s">
        <v>3109</v>
      </c>
      <c r="H1672" s="8" t="s">
        <v>2998</v>
      </c>
      <c r="I1672" s="66" t="s">
        <v>301</v>
      </c>
      <c r="J1672" s="66" t="s">
        <v>40</v>
      </c>
      <c r="K1672" s="66" t="s">
        <v>10125</v>
      </c>
      <c r="L1672" s="66" t="s">
        <v>10349</v>
      </c>
      <c r="M1672" s="66" t="s">
        <v>10250</v>
      </c>
      <c r="N1672" s="66" t="s">
        <v>3141</v>
      </c>
      <c r="O1672" s="8" t="s">
        <v>3371</v>
      </c>
      <c r="P1672" s="8" t="s">
        <v>10350</v>
      </c>
      <c r="Q1672" s="8">
        <v>1</v>
      </c>
      <c r="R1672" s="8" t="s">
        <v>40</v>
      </c>
      <c r="S1672" s="8" t="s">
        <v>40</v>
      </c>
      <c r="T1672" s="8" t="s">
        <v>40</v>
      </c>
      <c r="U1672" s="67">
        <v>0.22700000000000001</v>
      </c>
      <c r="V1672" s="4">
        <v>1</v>
      </c>
      <c r="W1672" s="4">
        <v>3427</v>
      </c>
      <c r="X1672" s="67">
        <v>0</v>
      </c>
      <c r="Y1672" s="67">
        <v>0</v>
      </c>
      <c r="Z1672" s="4">
        <v>0</v>
      </c>
      <c r="AA1672" s="4">
        <v>2599</v>
      </c>
      <c r="AB1672" s="67">
        <v>0</v>
      </c>
      <c r="AC1672" s="4">
        <v>1.3966259999999999</v>
      </c>
      <c r="AD1672" s="4">
        <v>12.77</v>
      </c>
    </row>
    <row r="1673" spans="1:30" x14ac:dyDescent="0.2">
      <c r="A1673" s="8" t="s">
        <v>782</v>
      </c>
      <c r="B1673" s="8">
        <v>7</v>
      </c>
      <c r="C1673" s="8">
        <v>143421694</v>
      </c>
      <c r="D1673" s="8">
        <v>143421694</v>
      </c>
      <c r="E1673" s="8" t="s">
        <v>130</v>
      </c>
      <c r="F1673" s="8" t="s">
        <v>3101</v>
      </c>
      <c r="G1673" s="8" t="s">
        <v>3102</v>
      </c>
      <c r="H1673" s="8" t="s">
        <v>2998</v>
      </c>
      <c r="I1673" s="66" t="s">
        <v>301</v>
      </c>
      <c r="J1673" s="66" t="s">
        <v>40</v>
      </c>
      <c r="K1673" s="66" t="s">
        <v>8059</v>
      </c>
      <c r="L1673" s="66" t="s">
        <v>10351</v>
      </c>
      <c r="M1673" s="66" t="s">
        <v>5018</v>
      </c>
      <c r="N1673" s="66" t="s">
        <v>3107</v>
      </c>
      <c r="O1673" s="8" t="s">
        <v>3719</v>
      </c>
      <c r="P1673" s="8" t="s">
        <v>40</v>
      </c>
      <c r="Q1673" s="8">
        <v>1</v>
      </c>
      <c r="R1673" s="8" t="s">
        <v>40</v>
      </c>
      <c r="S1673" s="8" t="s">
        <v>40</v>
      </c>
      <c r="T1673" s="8" t="s">
        <v>40</v>
      </c>
      <c r="U1673" s="67">
        <v>0.218</v>
      </c>
      <c r="V1673" s="4">
        <v>9</v>
      </c>
      <c r="W1673" s="4">
        <v>3427</v>
      </c>
      <c r="X1673" s="67">
        <v>3.0000000000000001E-3</v>
      </c>
      <c r="Y1673" s="67">
        <v>0.223</v>
      </c>
      <c r="Z1673" s="4">
        <v>4</v>
      </c>
      <c r="AA1673" s="4">
        <v>2599</v>
      </c>
      <c r="AB1673" s="67">
        <v>2E-3</v>
      </c>
      <c r="AC1673" s="4">
        <v>-8.7543999999999997E-2</v>
      </c>
      <c r="AD1673" s="4">
        <v>1.8240000000000001</v>
      </c>
    </row>
    <row r="1674" spans="1:30" x14ac:dyDescent="0.2">
      <c r="A1674" s="8" t="s">
        <v>782</v>
      </c>
      <c r="B1674" s="8">
        <v>7</v>
      </c>
      <c r="C1674" s="8">
        <v>143421704</v>
      </c>
      <c r="D1674" s="8">
        <v>143421704</v>
      </c>
      <c r="E1674" s="8" t="s">
        <v>130</v>
      </c>
      <c r="F1674" s="8" t="s">
        <v>81</v>
      </c>
      <c r="G1674" s="8" t="s">
        <v>3469</v>
      </c>
      <c r="H1674" s="8" t="s">
        <v>2998</v>
      </c>
      <c r="I1674" s="66" t="s">
        <v>301</v>
      </c>
      <c r="J1674" s="66" t="s">
        <v>40</v>
      </c>
      <c r="K1674" s="66" t="s">
        <v>847</v>
      </c>
      <c r="L1674" s="66" t="s">
        <v>848</v>
      </c>
      <c r="M1674" s="66" t="s">
        <v>849</v>
      </c>
      <c r="N1674" s="66" t="s">
        <v>124</v>
      </c>
      <c r="O1674" s="8" t="s">
        <v>125</v>
      </c>
      <c r="P1674" s="8" t="s">
        <v>850</v>
      </c>
      <c r="Q1674" s="8">
        <v>1</v>
      </c>
      <c r="R1674" s="8" t="s">
        <v>40</v>
      </c>
      <c r="S1674" s="8" t="s">
        <v>40</v>
      </c>
      <c r="T1674" s="8" t="s">
        <v>40</v>
      </c>
      <c r="U1674" s="67">
        <v>0.16500000000000001</v>
      </c>
      <c r="V1674" s="4">
        <v>1</v>
      </c>
      <c r="W1674" s="4">
        <v>3427</v>
      </c>
      <c r="X1674" s="67">
        <v>0</v>
      </c>
      <c r="Y1674" s="67">
        <v>0.22700000000000001</v>
      </c>
      <c r="Z1674" s="4">
        <v>1</v>
      </c>
      <c r="AA1674" s="4">
        <v>2599</v>
      </c>
      <c r="AB1674" s="67">
        <v>0</v>
      </c>
      <c r="AC1674" s="4">
        <v>9.8192029999999999</v>
      </c>
      <c r="AD1674" s="4">
        <v>36</v>
      </c>
    </row>
    <row r="1675" spans="1:30" x14ac:dyDescent="0.2">
      <c r="A1675" s="8" t="s">
        <v>782</v>
      </c>
      <c r="B1675" s="8">
        <v>7</v>
      </c>
      <c r="C1675" s="8">
        <v>143421705</v>
      </c>
      <c r="D1675" s="8">
        <v>143421705</v>
      </c>
      <c r="E1675" s="8" t="s">
        <v>121</v>
      </c>
      <c r="F1675" s="8" t="s">
        <v>3108</v>
      </c>
      <c r="G1675" s="8" t="s">
        <v>3109</v>
      </c>
      <c r="H1675" s="8" t="s">
        <v>2998</v>
      </c>
      <c r="I1675" s="66" t="s">
        <v>301</v>
      </c>
      <c r="J1675" s="66" t="s">
        <v>40</v>
      </c>
      <c r="K1675" s="66" t="s">
        <v>8033</v>
      </c>
      <c r="L1675" s="66" t="s">
        <v>10352</v>
      </c>
      <c r="M1675" s="66" t="s">
        <v>849</v>
      </c>
      <c r="N1675" s="66" t="s">
        <v>3112</v>
      </c>
      <c r="O1675" s="8" t="s">
        <v>3113</v>
      </c>
      <c r="P1675" s="8" t="s">
        <v>10353</v>
      </c>
      <c r="Q1675" s="8">
        <v>1</v>
      </c>
      <c r="R1675" s="8" t="s">
        <v>40</v>
      </c>
      <c r="S1675" s="8" t="s">
        <v>40</v>
      </c>
      <c r="T1675" s="8" t="s">
        <v>40</v>
      </c>
      <c r="U1675" s="67">
        <v>0.20699999999999999</v>
      </c>
      <c r="V1675" s="4">
        <v>2</v>
      </c>
      <c r="W1675" s="4">
        <v>3432</v>
      </c>
      <c r="X1675" s="67">
        <v>1E-3</v>
      </c>
      <c r="Y1675" s="67">
        <v>0.23300000000000001</v>
      </c>
      <c r="Z1675" s="4">
        <v>2</v>
      </c>
      <c r="AA1675" s="4">
        <v>2603</v>
      </c>
      <c r="AB1675" s="67">
        <v>1E-3</v>
      </c>
      <c r="AC1675" s="4">
        <v>4.7667029999999997</v>
      </c>
      <c r="AD1675" s="4">
        <v>24.7</v>
      </c>
    </row>
    <row r="1676" spans="1:30" x14ac:dyDescent="0.2">
      <c r="A1676" s="8" t="s">
        <v>782</v>
      </c>
      <c r="B1676" s="8">
        <v>7</v>
      </c>
      <c r="C1676" s="8">
        <v>143421714</v>
      </c>
      <c r="D1676" s="8">
        <v>143421714</v>
      </c>
      <c r="E1676" s="8" t="s">
        <v>121</v>
      </c>
      <c r="F1676" s="8" t="s">
        <v>3108</v>
      </c>
      <c r="G1676" s="8" t="s">
        <v>3109</v>
      </c>
      <c r="H1676" s="8" t="s">
        <v>2998</v>
      </c>
      <c r="I1676" s="66" t="s">
        <v>301</v>
      </c>
      <c r="J1676" s="66" t="s">
        <v>40</v>
      </c>
      <c r="K1676" s="66" t="s">
        <v>6078</v>
      </c>
      <c r="L1676" s="66" t="s">
        <v>8106</v>
      </c>
      <c r="M1676" s="66" t="s">
        <v>3555</v>
      </c>
      <c r="N1676" s="66" t="s">
        <v>4332</v>
      </c>
      <c r="O1676" s="8" t="s">
        <v>4673</v>
      </c>
      <c r="P1676" s="8" t="s">
        <v>10354</v>
      </c>
      <c r="Q1676" s="8">
        <v>1</v>
      </c>
      <c r="R1676" s="8" t="s">
        <v>40</v>
      </c>
      <c r="S1676" s="8" t="s">
        <v>40</v>
      </c>
      <c r="T1676" s="8" t="s">
        <v>40</v>
      </c>
      <c r="U1676" s="67">
        <v>0</v>
      </c>
      <c r="V1676" s="4">
        <v>0</v>
      </c>
      <c r="W1676" s="4">
        <v>3431</v>
      </c>
      <c r="X1676" s="67">
        <v>0</v>
      </c>
      <c r="Y1676" s="67">
        <v>0.26400000000000001</v>
      </c>
      <c r="Z1676" s="4">
        <v>1</v>
      </c>
      <c r="AA1676" s="4">
        <v>2601</v>
      </c>
      <c r="AB1676" s="67">
        <v>0</v>
      </c>
      <c r="AC1676" s="4">
        <v>4.1054370000000002</v>
      </c>
      <c r="AD1676" s="4">
        <v>23.7</v>
      </c>
    </row>
    <row r="1677" spans="1:30" x14ac:dyDescent="0.2">
      <c r="A1677" s="8" t="s">
        <v>782</v>
      </c>
      <c r="B1677" s="8">
        <v>7</v>
      </c>
      <c r="C1677" s="8">
        <v>143421735</v>
      </c>
      <c r="D1677" s="8">
        <v>143421735</v>
      </c>
      <c r="E1677" s="8" t="s">
        <v>130</v>
      </c>
      <c r="F1677" s="8" t="s">
        <v>3108</v>
      </c>
      <c r="G1677" s="8" t="s">
        <v>3109</v>
      </c>
      <c r="H1677" s="8" t="s">
        <v>2998</v>
      </c>
      <c r="I1677" s="66" t="s">
        <v>301</v>
      </c>
      <c r="J1677" s="66" t="s">
        <v>40</v>
      </c>
      <c r="K1677" s="66" t="s">
        <v>10355</v>
      </c>
      <c r="L1677" s="66" t="s">
        <v>5534</v>
      </c>
      <c r="M1677" s="66" t="s">
        <v>9981</v>
      </c>
      <c r="N1677" s="66" t="s">
        <v>4113</v>
      </c>
      <c r="O1677" s="8" t="s">
        <v>4114</v>
      </c>
      <c r="P1677" s="8" t="s">
        <v>10356</v>
      </c>
      <c r="Q1677" s="8">
        <v>1</v>
      </c>
      <c r="R1677" s="8" t="s">
        <v>40</v>
      </c>
      <c r="S1677" s="8" t="s">
        <v>40</v>
      </c>
      <c r="T1677" s="8" t="s">
        <v>40</v>
      </c>
      <c r="U1677" s="67">
        <v>0.23300000000000001</v>
      </c>
      <c r="V1677" s="4">
        <v>12</v>
      </c>
      <c r="W1677" s="4">
        <v>3431</v>
      </c>
      <c r="X1677" s="67">
        <v>3.0000000000000001E-3</v>
      </c>
      <c r="Y1677" s="67">
        <v>0.20100000000000001</v>
      </c>
      <c r="Z1677" s="4">
        <v>9</v>
      </c>
      <c r="AA1677" s="4">
        <v>2601</v>
      </c>
      <c r="AB1677" s="67">
        <v>3.0000000000000001E-3</v>
      </c>
      <c r="AC1677" s="4">
        <v>1.596678</v>
      </c>
      <c r="AD1677" s="4">
        <v>13.83</v>
      </c>
    </row>
    <row r="1678" spans="1:30" x14ac:dyDescent="0.2">
      <c r="A1678" s="8" t="s">
        <v>782</v>
      </c>
      <c r="B1678" s="8">
        <v>7</v>
      </c>
      <c r="C1678" s="8">
        <v>143421737</v>
      </c>
      <c r="D1678" s="8">
        <v>143421737</v>
      </c>
      <c r="E1678" s="8" t="s">
        <v>121</v>
      </c>
      <c r="F1678" s="8" t="s">
        <v>3108</v>
      </c>
      <c r="G1678" s="8" t="s">
        <v>3109</v>
      </c>
      <c r="H1678" s="8" t="s">
        <v>2998</v>
      </c>
      <c r="I1678" s="66" t="s">
        <v>301</v>
      </c>
      <c r="J1678" s="66" t="s">
        <v>40</v>
      </c>
      <c r="K1678" s="66" t="s">
        <v>10357</v>
      </c>
      <c r="L1678" s="66" t="s">
        <v>10114</v>
      </c>
      <c r="M1678" s="66" t="s">
        <v>5788</v>
      </c>
      <c r="N1678" s="66" t="s">
        <v>3302</v>
      </c>
      <c r="O1678" s="8" t="s">
        <v>3390</v>
      </c>
      <c r="P1678" s="8" t="s">
        <v>40</v>
      </c>
      <c r="Q1678" s="8">
        <v>1</v>
      </c>
      <c r="R1678" s="8" t="s">
        <v>40</v>
      </c>
      <c r="S1678" s="8" t="s">
        <v>40</v>
      </c>
      <c r="T1678" s="8" t="s">
        <v>40</v>
      </c>
      <c r="U1678" s="67">
        <v>0</v>
      </c>
      <c r="V1678" s="4">
        <v>0</v>
      </c>
      <c r="W1678" s="4">
        <v>3431</v>
      </c>
      <c r="X1678" s="67">
        <v>0</v>
      </c>
      <c r="Y1678" s="67">
        <v>0.2</v>
      </c>
      <c r="Z1678" s="4">
        <v>1</v>
      </c>
      <c r="AA1678" s="4">
        <v>2601</v>
      </c>
      <c r="AB1678" s="67">
        <v>0</v>
      </c>
      <c r="AC1678" s="4">
        <v>5.0935439999999996</v>
      </c>
      <c r="AD1678" s="4">
        <v>25.3</v>
      </c>
    </row>
    <row r="1679" spans="1:30" x14ac:dyDescent="0.2">
      <c r="A1679" s="8" t="s">
        <v>782</v>
      </c>
      <c r="B1679" s="8">
        <v>7</v>
      </c>
      <c r="C1679" s="8">
        <v>143421740</v>
      </c>
      <c r="D1679" s="8">
        <v>143421741</v>
      </c>
      <c r="E1679" s="8" t="s">
        <v>10310</v>
      </c>
      <c r="F1679" s="8" t="s">
        <v>80</v>
      </c>
      <c r="G1679" s="8" t="s">
        <v>3469</v>
      </c>
      <c r="H1679" s="8" t="s">
        <v>2998</v>
      </c>
      <c r="I1679" s="66" t="s">
        <v>301</v>
      </c>
      <c r="J1679" s="66" t="s">
        <v>40</v>
      </c>
      <c r="K1679" s="66" t="s">
        <v>10358</v>
      </c>
      <c r="L1679" s="66" t="s">
        <v>5499</v>
      </c>
      <c r="M1679" s="66" t="s">
        <v>5496</v>
      </c>
      <c r="N1679" s="66" t="s">
        <v>519</v>
      </c>
      <c r="O1679" s="8" t="s">
        <v>10311</v>
      </c>
      <c r="P1679" s="8" t="s">
        <v>40</v>
      </c>
      <c r="Q1679" s="8">
        <v>1</v>
      </c>
      <c r="R1679" s="8" t="s">
        <v>40</v>
      </c>
      <c r="S1679" s="8" t="s">
        <v>40</v>
      </c>
      <c r="T1679" s="8" t="s">
        <v>40</v>
      </c>
      <c r="U1679" s="67">
        <v>0.14299999999999999</v>
      </c>
      <c r="V1679" s="4">
        <v>1</v>
      </c>
      <c r="W1679" s="4">
        <v>3431</v>
      </c>
      <c r="X1679" s="67">
        <v>0</v>
      </c>
      <c r="Y1679" s="67">
        <v>0.219</v>
      </c>
      <c r="Z1679" s="4">
        <v>2</v>
      </c>
      <c r="AA1679" s="4">
        <v>2601</v>
      </c>
      <c r="AB1679" s="67">
        <v>1E-3</v>
      </c>
      <c r="AC1679" s="4">
        <v>3.7168410000000001</v>
      </c>
      <c r="AD1679" s="4">
        <v>23.3</v>
      </c>
    </row>
    <row r="1680" spans="1:30" x14ac:dyDescent="0.2">
      <c r="A1680" s="8" t="s">
        <v>782</v>
      </c>
      <c r="B1680" s="8">
        <v>7</v>
      </c>
      <c r="C1680" s="8">
        <v>143421745</v>
      </c>
      <c r="D1680" s="8">
        <v>143421745</v>
      </c>
      <c r="E1680" s="8" t="s">
        <v>130</v>
      </c>
      <c r="F1680" s="8" t="s">
        <v>3101</v>
      </c>
      <c r="G1680" s="8" t="s">
        <v>3102</v>
      </c>
      <c r="H1680" s="8" t="s">
        <v>2998</v>
      </c>
      <c r="I1680" s="66" t="s">
        <v>301</v>
      </c>
      <c r="J1680" s="66" t="s">
        <v>40</v>
      </c>
      <c r="K1680" s="66" t="s">
        <v>3416</v>
      </c>
      <c r="L1680" s="66" t="s">
        <v>5531</v>
      </c>
      <c r="M1680" s="66" t="s">
        <v>4140</v>
      </c>
      <c r="N1680" s="66" t="s">
        <v>3165</v>
      </c>
      <c r="O1680" s="8" t="s">
        <v>3400</v>
      </c>
      <c r="P1680" s="8" t="s">
        <v>10359</v>
      </c>
      <c r="Q1680" s="8">
        <v>1</v>
      </c>
      <c r="R1680" s="8" t="s">
        <v>40</v>
      </c>
      <c r="S1680" s="8" t="s">
        <v>40</v>
      </c>
      <c r="T1680" s="8" t="s">
        <v>40</v>
      </c>
      <c r="U1680" s="67">
        <v>0</v>
      </c>
      <c r="V1680" s="4">
        <v>0</v>
      </c>
      <c r="W1680" s="4">
        <v>3431</v>
      </c>
      <c r="X1680" s="67">
        <v>0</v>
      </c>
      <c r="Y1680" s="67">
        <v>0.38900000000000001</v>
      </c>
      <c r="Z1680" s="4">
        <v>1</v>
      </c>
      <c r="AA1680" s="4">
        <v>2601</v>
      </c>
      <c r="AB1680" s="67">
        <v>0</v>
      </c>
      <c r="AC1680" s="4">
        <v>-1.8504E-2</v>
      </c>
      <c r="AD1680" s="4">
        <v>2.4119999999999999</v>
      </c>
    </row>
    <row r="1681" spans="1:30" x14ac:dyDescent="0.2">
      <c r="A1681" s="8" t="s">
        <v>782</v>
      </c>
      <c r="B1681" s="8">
        <v>7</v>
      </c>
      <c r="C1681" s="8">
        <v>143421745</v>
      </c>
      <c r="D1681" s="8">
        <v>143421745</v>
      </c>
      <c r="E1681" s="8" t="s">
        <v>127</v>
      </c>
      <c r="F1681" s="8" t="s">
        <v>3101</v>
      </c>
      <c r="G1681" s="8" t="s">
        <v>3102</v>
      </c>
      <c r="H1681" s="8" t="s">
        <v>2998</v>
      </c>
      <c r="I1681" s="66" t="s">
        <v>301</v>
      </c>
      <c r="J1681" s="66" t="s">
        <v>40</v>
      </c>
      <c r="K1681" s="66" t="s">
        <v>3416</v>
      </c>
      <c r="L1681" s="66" t="s">
        <v>5531</v>
      </c>
      <c r="M1681" s="66" t="s">
        <v>4140</v>
      </c>
      <c r="N1681" s="66" t="s">
        <v>3165</v>
      </c>
      <c r="O1681" s="8" t="s">
        <v>4242</v>
      </c>
      <c r="P1681" s="8" t="s">
        <v>10359</v>
      </c>
      <c r="Q1681" s="8">
        <v>1</v>
      </c>
      <c r="R1681" s="8" t="s">
        <v>40</v>
      </c>
      <c r="S1681" s="8" t="s">
        <v>40</v>
      </c>
      <c r="T1681" s="8" t="s">
        <v>40</v>
      </c>
      <c r="U1681" s="67">
        <v>0</v>
      </c>
      <c r="V1681" s="4">
        <v>0</v>
      </c>
      <c r="W1681" s="4">
        <v>3431</v>
      </c>
      <c r="X1681" s="67">
        <v>0</v>
      </c>
      <c r="Y1681" s="67">
        <v>0.18099999999999999</v>
      </c>
      <c r="Z1681" s="4">
        <v>1</v>
      </c>
      <c r="AA1681" s="4">
        <v>2601</v>
      </c>
      <c r="AB1681" s="67">
        <v>0</v>
      </c>
      <c r="AC1681" s="4">
        <v>-0.48905100000000001</v>
      </c>
      <c r="AD1681" s="4">
        <v>0.23400000000000001</v>
      </c>
    </row>
    <row r="1682" spans="1:30" x14ac:dyDescent="0.2">
      <c r="A1682" s="8" t="s">
        <v>782</v>
      </c>
      <c r="B1682" s="8">
        <v>7</v>
      </c>
      <c r="C1682" s="8">
        <v>143421785</v>
      </c>
      <c r="D1682" s="8">
        <v>143421785</v>
      </c>
      <c r="E1682" s="8" t="s">
        <v>121</v>
      </c>
      <c r="F1682" s="8" t="s">
        <v>3108</v>
      </c>
      <c r="G1682" s="8" t="s">
        <v>3109</v>
      </c>
      <c r="H1682" s="8" t="s">
        <v>2998</v>
      </c>
      <c r="I1682" s="66" t="s">
        <v>301</v>
      </c>
      <c r="J1682" s="66" t="s">
        <v>40</v>
      </c>
      <c r="K1682" s="66" t="s">
        <v>3404</v>
      </c>
      <c r="L1682" s="66" t="s">
        <v>5483</v>
      </c>
      <c r="M1682" s="66" t="s">
        <v>4148</v>
      </c>
      <c r="N1682" s="66" t="s">
        <v>3843</v>
      </c>
      <c r="O1682" s="8" t="s">
        <v>9450</v>
      </c>
      <c r="P1682" s="8" t="s">
        <v>40</v>
      </c>
      <c r="Q1682" s="8">
        <v>1</v>
      </c>
      <c r="R1682" s="8" t="s">
        <v>40</v>
      </c>
      <c r="S1682" s="8" t="s">
        <v>40</v>
      </c>
      <c r="T1682" s="8" t="s">
        <v>40</v>
      </c>
      <c r="U1682" s="67">
        <v>0.215</v>
      </c>
      <c r="V1682" s="4">
        <v>1</v>
      </c>
      <c r="W1682" s="4">
        <v>3431</v>
      </c>
      <c r="X1682" s="67">
        <v>0</v>
      </c>
      <c r="Y1682" s="67">
        <v>0.27800000000000002</v>
      </c>
      <c r="Z1682" s="4">
        <v>2</v>
      </c>
      <c r="AA1682" s="4">
        <v>2601</v>
      </c>
      <c r="AB1682" s="67">
        <v>1E-3</v>
      </c>
      <c r="AC1682" s="4">
        <v>4.4238739999999996</v>
      </c>
      <c r="AD1682" s="4">
        <v>24.2</v>
      </c>
    </row>
    <row r="1683" spans="1:30" x14ac:dyDescent="0.2">
      <c r="A1683" s="8" t="s">
        <v>782</v>
      </c>
      <c r="B1683" s="8">
        <v>7</v>
      </c>
      <c r="C1683" s="8">
        <v>143421823</v>
      </c>
      <c r="D1683" s="8">
        <v>143421823</v>
      </c>
      <c r="E1683" s="8" t="s">
        <v>127</v>
      </c>
      <c r="F1683" s="8" t="s">
        <v>82</v>
      </c>
      <c r="G1683" s="8" t="s">
        <v>3469</v>
      </c>
      <c r="H1683" s="8" t="s">
        <v>2998</v>
      </c>
      <c r="I1683" s="66" t="s">
        <v>301</v>
      </c>
      <c r="J1683" s="66" t="s">
        <v>40</v>
      </c>
      <c r="K1683" s="66" t="s">
        <v>8966</v>
      </c>
      <c r="L1683" s="66" t="s">
        <v>10360</v>
      </c>
      <c r="M1683" s="66" t="s">
        <v>9772</v>
      </c>
      <c r="N1683" s="66" t="s">
        <v>10361</v>
      </c>
      <c r="O1683" s="8" t="s">
        <v>10362</v>
      </c>
      <c r="P1683" s="8" t="s">
        <v>10363</v>
      </c>
      <c r="Q1683" s="8">
        <v>1</v>
      </c>
      <c r="R1683" s="8" t="s">
        <v>40</v>
      </c>
      <c r="S1683" s="8" t="s">
        <v>40</v>
      </c>
      <c r="T1683" s="8" t="s">
        <v>40</v>
      </c>
      <c r="U1683" s="67">
        <v>0.214</v>
      </c>
      <c r="V1683" s="4">
        <v>2</v>
      </c>
      <c r="W1683" s="4">
        <v>3423</v>
      </c>
      <c r="X1683" s="67">
        <v>1E-3</v>
      </c>
      <c r="Y1683" s="67">
        <v>0</v>
      </c>
      <c r="Z1683" s="4">
        <v>0</v>
      </c>
      <c r="AA1683" s="4">
        <v>2593</v>
      </c>
      <c r="AB1683" s="67">
        <v>0</v>
      </c>
      <c r="AC1683" s="4">
        <v>1.0091060000000001</v>
      </c>
      <c r="AD1683" s="4">
        <v>10.71</v>
      </c>
    </row>
    <row r="1684" spans="1:30" x14ac:dyDescent="0.2">
      <c r="A1684" s="8" t="s">
        <v>782</v>
      </c>
      <c r="B1684" s="8">
        <v>7</v>
      </c>
      <c r="C1684" s="8">
        <v>143554193</v>
      </c>
      <c r="D1684" s="8">
        <v>143554193</v>
      </c>
      <c r="E1684" s="8" t="s">
        <v>127</v>
      </c>
      <c r="F1684" s="8" t="s">
        <v>3108</v>
      </c>
      <c r="G1684" s="8" t="s">
        <v>3109</v>
      </c>
      <c r="H1684" s="8" t="s">
        <v>2995</v>
      </c>
      <c r="I1684" s="66" t="s">
        <v>9411</v>
      </c>
      <c r="J1684" s="66" t="s">
        <v>40</v>
      </c>
      <c r="K1684" s="66" t="s">
        <v>10364</v>
      </c>
      <c r="L1684" s="66" t="s">
        <v>9962</v>
      </c>
      <c r="M1684" s="66" t="s">
        <v>9610</v>
      </c>
      <c r="N1684" s="66" t="s">
        <v>3875</v>
      </c>
      <c r="O1684" s="8" t="s">
        <v>3876</v>
      </c>
      <c r="P1684" s="8" t="s">
        <v>40</v>
      </c>
      <c r="Q1684" s="8">
        <v>-1</v>
      </c>
      <c r="R1684" s="8">
        <v>3.681266785</v>
      </c>
      <c r="S1684" s="8">
        <v>2.6693718550000001</v>
      </c>
      <c r="T1684" s="8">
        <v>6.3506386399999997</v>
      </c>
      <c r="U1684" s="67">
        <v>0.251</v>
      </c>
      <c r="V1684" s="4">
        <v>1</v>
      </c>
      <c r="W1684" s="4">
        <v>3432</v>
      </c>
      <c r="X1684" s="67">
        <v>0</v>
      </c>
      <c r="Y1684" s="67">
        <v>0</v>
      </c>
      <c r="Z1684" s="4">
        <v>0</v>
      </c>
      <c r="AA1684" s="4">
        <v>2602</v>
      </c>
      <c r="AB1684" s="67">
        <v>0</v>
      </c>
      <c r="AC1684" s="4">
        <v>1.063647</v>
      </c>
      <c r="AD1684" s="4">
        <v>11.02</v>
      </c>
    </row>
    <row r="1685" spans="1:30" x14ac:dyDescent="0.2">
      <c r="A1685" s="8" t="s">
        <v>782</v>
      </c>
      <c r="B1685" s="8">
        <v>7</v>
      </c>
      <c r="C1685" s="8">
        <v>143554199</v>
      </c>
      <c r="D1685" s="8">
        <v>143554199</v>
      </c>
      <c r="E1685" s="8" t="s">
        <v>121</v>
      </c>
      <c r="F1685" s="8" t="s">
        <v>3108</v>
      </c>
      <c r="G1685" s="8" t="s">
        <v>3109</v>
      </c>
      <c r="H1685" s="8" t="s">
        <v>2995</v>
      </c>
      <c r="I1685" s="66" t="s">
        <v>9411</v>
      </c>
      <c r="J1685" s="66" t="s">
        <v>40</v>
      </c>
      <c r="K1685" s="66" t="s">
        <v>7701</v>
      </c>
      <c r="L1685" s="66" t="s">
        <v>10365</v>
      </c>
      <c r="M1685" s="66" t="s">
        <v>9822</v>
      </c>
      <c r="N1685" s="66" t="s">
        <v>3558</v>
      </c>
      <c r="O1685" s="8" t="s">
        <v>4336</v>
      </c>
      <c r="P1685" s="8" t="s">
        <v>40</v>
      </c>
      <c r="Q1685" s="8">
        <v>-1</v>
      </c>
      <c r="R1685" s="8" t="s">
        <v>40</v>
      </c>
      <c r="S1685" s="8" t="s">
        <v>40</v>
      </c>
      <c r="T1685" s="8" t="s">
        <v>40</v>
      </c>
      <c r="U1685" s="67">
        <v>0.25800000000000001</v>
      </c>
      <c r="V1685" s="4">
        <v>1</v>
      </c>
      <c r="W1685" s="4">
        <v>3432</v>
      </c>
      <c r="X1685" s="67">
        <v>0</v>
      </c>
      <c r="Y1685" s="67">
        <v>0.20699999999999999</v>
      </c>
      <c r="Z1685" s="4">
        <v>1</v>
      </c>
      <c r="AA1685" s="4">
        <v>2602</v>
      </c>
      <c r="AB1685" s="67">
        <v>0</v>
      </c>
      <c r="AC1685" s="4">
        <v>2.2463929999999999</v>
      </c>
      <c r="AD1685" s="4">
        <v>17.809999999999999</v>
      </c>
    </row>
    <row r="1686" spans="1:30" x14ac:dyDescent="0.2">
      <c r="A1686" s="8" t="s">
        <v>782</v>
      </c>
      <c r="B1686" s="8">
        <v>7</v>
      </c>
      <c r="C1686" s="8">
        <v>143554207</v>
      </c>
      <c r="D1686" s="8">
        <v>143554207</v>
      </c>
      <c r="E1686" s="8" t="s">
        <v>121</v>
      </c>
      <c r="F1686" s="8" t="s">
        <v>3101</v>
      </c>
      <c r="G1686" s="8" t="s">
        <v>3102</v>
      </c>
      <c r="H1686" s="8" t="s">
        <v>2995</v>
      </c>
      <c r="I1686" s="66" t="s">
        <v>9411</v>
      </c>
      <c r="J1686" s="66" t="s">
        <v>40</v>
      </c>
      <c r="K1686" s="66" t="s">
        <v>10366</v>
      </c>
      <c r="L1686" s="66" t="s">
        <v>9611</v>
      </c>
      <c r="M1686" s="66" t="s">
        <v>3774</v>
      </c>
      <c r="N1686" s="66" t="s">
        <v>3410</v>
      </c>
      <c r="O1686" s="8" t="s">
        <v>3411</v>
      </c>
      <c r="P1686" s="8" t="s">
        <v>40</v>
      </c>
      <c r="Q1686" s="8">
        <v>-1</v>
      </c>
      <c r="R1686" s="8" t="s">
        <v>40</v>
      </c>
      <c r="S1686" s="8" t="s">
        <v>40</v>
      </c>
      <c r="T1686" s="8" t="s">
        <v>40</v>
      </c>
      <c r="U1686" s="67">
        <v>0.26200000000000001</v>
      </c>
      <c r="V1686" s="4">
        <v>2</v>
      </c>
      <c r="W1686" s="4">
        <v>3432</v>
      </c>
      <c r="X1686" s="67">
        <v>1E-3</v>
      </c>
      <c r="Y1686" s="67">
        <v>0.30199999999999999</v>
      </c>
      <c r="Z1686" s="4">
        <v>1</v>
      </c>
      <c r="AA1686" s="4">
        <v>2602</v>
      </c>
      <c r="AB1686" s="67">
        <v>0</v>
      </c>
      <c r="AC1686" s="4">
        <v>0.18845200000000001</v>
      </c>
      <c r="AD1686" s="4">
        <v>4.5570000000000004</v>
      </c>
    </row>
    <row r="1687" spans="1:30" x14ac:dyDescent="0.2">
      <c r="A1687" s="8" t="s">
        <v>782</v>
      </c>
      <c r="B1687" s="8">
        <v>7</v>
      </c>
      <c r="C1687" s="8">
        <v>143554247</v>
      </c>
      <c r="D1687" s="8">
        <v>143554247</v>
      </c>
      <c r="E1687" s="8" t="s">
        <v>121</v>
      </c>
      <c r="F1687" s="8" t="s">
        <v>3108</v>
      </c>
      <c r="G1687" s="8" t="s">
        <v>3109</v>
      </c>
      <c r="H1687" s="8" t="s">
        <v>2995</v>
      </c>
      <c r="I1687" s="66" t="s">
        <v>9411</v>
      </c>
      <c r="J1687" s="66" t="s">
        <v>40</v>
      </c>
      <c r="K1687" s="66" t="s">
        <v>10367</v>
      </c>
      <c r="L1687" s="66" t="s">
        <v>10368</v>
      </c>
      <c r="M1687" s="66" t="s">
        <v>3393</v>
      </c>
      <c r="N1687" s="66" t="s">
        <v>3128</v>
      </c>
      <c r="O1687" s="8" t="s">
        <v>4048</v>
      </c>
      <c r="P1687" s="8" t="s">
        <v>40</v>
      </c>
      <c r="Q1687" s="8">
        <v>-1</v>
      </c>
      <c r="R1687" s="8" t="s">
        <v>40</v>
      </c>
      <c r="S1687" s="8" t="s">
        <v>40</v>
      </c>
      <c r="T1687" s="8" t="s">
        <v>40</v>
      </c>
      <c r="U1687" s="67">
        <v>0.26800000000000002</v>
      </c>
      <c r="V1687" s="4">
        <v>1</v>
      </c>
      <c r="W1687" s="4">
        <v>3432</v>
      </c>
      <c r="X1687" s="67">
        <v>0</v>
      </c>
      <c r="Y1687" s="67">
        <v>0.26200000000000001</v>
      </c>
      <c r="Z1687" s="4">
        <v>1</v>
      </c>
      <c r="AA1687" s="4">
        <v>2602</v>
      </c>
      <c r="AB1687" s="67">
        <v>0</v>
      </c>
      <c r="AC1687" s="4">
        <v>6.0618850000000002</v>
      </c>
      <c r="AD1687" s="4">
        <v>28.1</v>
      </c>
    </row>
    <row r="1688" spans="1:30" x14ac:dyDescent="0.2">
      <c r="A1688" s="8" t="s">
        <v>782</v>
      </c>
      <c r="B1688" s="8">
        <v>7</v>
      </c>
      <c r="C1688" s="8">
        <v>143554251</v>
      </c>
      <c r="D1688" s="8">
        <v>143554251</v>
      </c>
      <c r="E1688" s="8" t="s">
        <v>121</v>
      </c>
      <c r="F1688" s="8" t="s">
        <v>3101</v>
      </c>
      <c r="G1688" s="8" t="s">
        <v>3102</v>
      </c>
      <c r="H1688" s="8" t="s">
        <v>2995</v>
      </c>
      <c r="I1688" s="66" t="s">
        <v>9411</v>
      </c>
      <c r="J1688" s="66" t="s">
        <v>40</v>
      </c>
      <c r="K1688" s="66" t="s">
        <v>8889</v>
      </c>
      <c r="L1688" s="66" t="s">
        <v>9953</v>
      </c>
      <c r="M1688" s="66" t="s">
        <v>3526</v>
      </c>
      <c r="N1688" s="66" t="s">
        <v>3126</v>
      </c>
      <c r="O1688" s="8" t="s">
        <v>3160</v>
      </c>
      <c r="P1688" s="8" t="s">
        <v>40</v>
      </c>
      <c r="Q1688" s="8">
        <v>-1</v>
      </c>
      <c r="R1688" s="8" t="s">
        <v>40</v>
      </c>
      <c r="S1688" s="8" t="s">
        <v>40</v>
      </c>
      <c r="T1688" s="8" t="s">
        <v>40</v>
      </c>
      <c r="U1688" s="67">
        <v>0.192</v>
      </c>
      <c r="V1688" s="4">
        <v>2</v>
      </c>
      <c r="W1688" s="4">
        <v>3432</v>
      </c>
      <c r="X1688" s="67">
        <v>1E-3</v>
      </c>
      <c r="Y1688" s="67">
        <v>0.22600000000000001</v>
      </c>
      <c r="Z1688" s="4">
        <v>1</v>
      </c>
      <c r="AA1688" s="4">
        <v>2602</v>
      </c>
      <c r="AB1688" s="67">
        <v>0</v>
      </c>
      <c r="AC1688" s="4">
        <v>0.63548899999999997</v>
      </c>
      <c r="AD1688" s="4">
        <v>8.3989999999999991</v>
      </c>
    </row>
    <row r="1689" spans="1:30" x14ac:dyDescent="0.2">
      <c r="A1689" s="8" t="s">
        <v>782</v>
      </c>
      <c r="B1689" s="8">
        <v>7</v>
      </c>
      <c r="C1689" s="8">
        <v>143554258</v>
      </c>
      <c r="D1689" s="8">
        <v>143554258</v>
      </c>
      <c r="E1689" s="8" t="s">
        <v>127</v>
      </c>
      <c r="F1689" s="8" t="s">
        <v>3101</v>
      </c>
      <c r="G1689" s="8" t="s">
        <v>3102</v>
      </c>
      <c r="H1689" s="8" t="s">
        <v>2995</v>
      </c>
      <c r="I1689" s="66" t="s">
        <v>9411</v>
      </c>
      <c r="J1689" s="66" t="s">
        <v>40</v>
      </c>
      <c r="K1689" s="66" t="s">
        <v>5412</v>
      </c>
      <c r="L1689" s="66" t="s">
        <v>9615</v>
      </c>
      <c r="M1689" s="66" t="s">
        <v>4168</v>
      </c>
      <c r="N1689" s="66" t="s">
        <v>121</v>
      </c>
      <c r="O1689" s="8" t="s">
        <v>3202</v>
      </c>
      <c r="P1689" s="8" t="s">
        <v>40</v>
      </c>
      <c r="Q1689" s="8">
        <v>-1</v>
      </c>
      <c r="R1689" s="8" t="s">
        <v>40</v>
      </c>
      <c r="S1689" s="8" t="s">
        <v>40</v>
      </c>
      <c r="T1689" s="8" t="s">
        <v>40</v>
      </c>
      <c r="U1689" s="67">
        <v>0.23699999999999999</v>
      </c>
      <c r="V1689" s="4">
        <v>1</v>
      </c>
      <c r="W1689" s="4">
        <v>3432</v>
      </c>
      <c r="X1689" s="67">
        <v>0</v>
      </c>
      <c r="Y1689" s="67">
        <v>0</v>
      </c>
      <c r="Z1689" s="4">
        <v>0</v>
      </c>
      <c r="AA1689" s="4">
        <v>2602</v>
      </c>
      <c r="AB1689" s="67">
        <v>0</v>
      </c>
      <c r="AC1689" s="4">
        <v>0.47129500000000002</v>
      </c>
      <c r="AD1689" s="4">
        <v>7.2080000000000002</v>
      </c>
    </row>
    <row r="1690" spans="1:30" x14ac:dyDescent="0.2">
      <c r="A1690" s="8" t="s">
        <v>782</v>
      </c>
      <c r="B1690" s="8">
        <v>7</v>
      </c>
      <c r="C1690" s="8">
        <v>143554342</v>
      </c>
      <c r="D1690" s="8">
        <v>143554342</v>
      </c>
      <c r="E1690" s="8" t="s">
        <v>121</v>
      </c>
      <c r="F1690" s="8" t="s">
        <v>3108</v>
      </c>
      <c r="G1690" s="8" t="s">
        <v>3109</v>
      </c>
      <c r="H1690" s="8" t="s">
        <v>2995</v>
      </c>
      <c r="I1690" s="66" t="s">
        <v>9411</v>
      </c>
      <c r="J1690" s="66" t="s">
        <v>40</v>
      </c>
      <c r="K1690" s="66" t="s">
        <v>10094</v>
      </c>
      <c r="L1690" s="66" t="s">
        <v>5474</v>
      </c>
      <c r="M1690" s="66" t="s">
        <v>3402</v>
      </c>
      <c r="N1690" s="66" t="s">
        <v>3959</v>
      </c>
      <c r="O1690" s="8" t="s">
        <v>3960</v>
      </c>
      <c r="P1690" s="8" t="s">
        <v>40</v>
      </c>
      <c r="Q1690" s="8">
        <v>-1</v>
      </c>
      <c r="R1690" s="8" t="s">
        <v>40</v>
      </c>
      <c r="S1690" s="8" t="s">
        <v>40</v>
      </c>
      <c r="T1690" s="8" t="s">
        <v>40</v>
      </c>
      <c r="U1690" s="67">
        <v>0</v>
      </c>
      <c r="V1690" s="4">
        <v>0</v>
      </c>
      <c r="W1690" s="4">
        <v>3430</v>
      </c>
      <c r="X1690" s="67">
        <v>0</v>
      </c>
      <c r="Y1690" s="67">
        <v>0.27400000000000002</v>
      </c>
      <c r="Z1690" s="4">
        <v>1</v>
      </c>
      <c r="AA1690" s="4">
        <v>2604</v>
      </c>
      <c r="AB1690" s="67">
        <v>0</v>
      </c>
      <c r="AC1690" s="4">
        <v>6.7019010000000003</v>
      </c>
      <c r="AD1690" s="4">
        <v>32</v>
      </c>
    </row>
    <row r="1691" spans="1:30" x14ac:dyDescent="0.2">
      <c r="A1691" s="8" t="s">
        <v>782</v>
      </c>
      <c r="B1691" s="8">
        <v>7</v>
      </c>
      <c r="C1691" s="8">
        <v>143554352</v>
      </c>
      <c r="D1691" s="8">
        <v>143554354</v>
      </c>
      <c r="E1691" s="8" t="s">
        <v>3352</v>
      </c>
      <c r="F1691" s="8" t="s">
        <v>80</v>
      </c>
      <c r="G1691" s="8" t="s">
        <v>3469</v>
      </c>
      <c r="H1691" s="8" t="s">
        <v>2995</v>
      </c>
      <c r="I1691" s="66" t="s">
        <v>9411</v>
      </c>
      <c r="J1691" s="66" t="s">
        <v>40</v>
      </c>
      <c r="K1691" s="66" t="s">
        <v>10369</v>
      </c>
      <c r="L1691" s="66" t="s">
        <v>10370</v>
      </c>
      <c r="M1691" s="66" t="s">
        <v>10371</v>
      </c>
      <c r="N1691" s="66" t="s">
        <v>10372</v>
      </c>
      <c r="O1691" s="8" t="s">
        <v>10373</v>
      </c>
      <c r="P1691" s="8" t="s">
        <v>40</v>
      </c>
      <c r="Q1691" s="8">
        <v>-1</v>
      </c>
      <c r="R1691" s="8" t="s">
        <v>40</v>
      </c>
      <c r="S1691" s="8" t="s">
        <v>40</v>
      </c>
      <c r="T1691" s="8" t="s">
        <v>40</v>
      </c>
      <c r="U1691" s="67">
        <v>0.192</v>
      </c>
      <c r="V1691" s="4">
        <v>2</v>
      </c>
      <c r="W1691" s="4">
        <v>3430</v>
      </c>
      <c r="X1691" s="67">
        <v>1E-3</v>
      </c>
      <c r="Y1691" s="67">
        <v>0.19</v>
      </c>
      <c r="Z1691" s="4">
        <v>2</v>
      </c>
      <c r="AA1691" s="4">
        <v>2604</v>
      </c>
      <c r="AB1691" s="67">
        <v>1E-3</v>
      </c>
      <c r="AC1691" s="4">
        <v>6.7692509999999997</v>
      </c>
      <c r="AD1691" s="4">
        <v>32</v>
      </c>
    </row>
    <row r="1692" spans="1:30" x14ac:dyDescent="0.2">
      <c r="A1692" s="8" t="s">
        <v>782</v>
      </c>
      <c r="B1692" s="8">
        <v>7</v>
      </c>
      <c r="C1692" s="8">
        <v>143554374</v>
      </c>
      <c r="D1692" s="8">
        <v>143554374</v>
      </c>
      <c r="E1692" s="8" t="s">
        <v>121</v>
      </c>
      <c r="F1692" s="8" t="s">
        <v>3108</v>
      </c>
      <c r="G1692" s="8" t="s">
        <v>3109</v>
      </c>
      <c r="H1692" s="8" t="s">
        <v>2995</v>
      </c>
      <c r="I1692" s="66" t="s">
        <v>9411</v>
      </c>
      <c r="J1692" s="66" t="s">
        <v>40</v>
      </c>
      <c r="K1692" s="66" t="s">
        <v>5448</v>
      </c>
      <c r="L1692" s="66" t="s">
        <v>9814</v>
      </c>
      <c r="M1692" s="66" t="s">
        <v>483</v>
      </c>
      <c r="N1692" s="66" t="s">
        <v>3334</v>
      </c>
      <c r="O1692" s="8" t="s">
        <v>3531</v>
      </c>
      <c r="P1692" s="8" t="s">
        <v>40</v>
      </c>
      <c r="Q1692" s="8">
        <v>-1</v>
      </c>
      <c r="R1692" s="8" t="s">
        <v>40</v>
      </c>
      <c r="S1692" s="8" t="s">
        <v>40</v>
      </c>
      <c r="T1692" s="8" t="s">
        <v>40</v>
      </c>
      <c r="U1692" s="67">
        <v>0.28599999999999998</v>
      </c>
      <c r="V1692" s="4">
        <v>2</v>
      </c>
      <c r="W1692" s="4">
        <v>3430</v>
      </c>
      <c r="X1692" s="67">
        <v>1E-3</v>
      </c>
      <c r="Y1692" s="67">
        <v>0.29699999999999999</v>
      </c>
      <c r="Z1692" s="4">
        <v>1</v>
      </c>
      <c r="AA1692" s="4">
        <v>2604</v>
      </c>
      <c r="AB1692" s="67">
        <v>0</v>
      </c>
      <c r="AC1692" s="4">
        <v>3.6435580000000001</v>
      </c>
      <c r="AD1692" s="4">
        <v>23.2</v>
      </c>
    </row>
    <row r="1693" spans="1:30" x14ac:dyDescent="0.2">
      <c r="A1693" s="8" t="s">
        <v>782</v>
      </c>
      <c r="B1693" s="8">
        <v>7</v>
      </c>
      <c r="C1693" s="8">
        <v>143554409</v>
      </c>
      <c r="D1693" s="8">
        <v>143554409</v>
      </c>
      <c r="E1693" s="8" t="s">
        <v>130</v>
      </c>
      <c r="F1693" s="8" t="s">
        <v>3108</v>
      </c>
      <c r="G1693" s="8" t="s">
        <v>3109</v>
      </c>
      <c r="H1693" s="8" t="s">
        <v>2995</v>
      </c>
      <c r="I1693" s="66" t="s">
        <v>9411</v>
      </c>
      <c r="J1693" s="66" t="s">
        <v>40</v>
      </c>
      <c r="K1693" s="66" t="s">
        <v>9621</v>
      </c>
      <c r="L1693" s="66" t="s">
        <v>7994</v>
      </c>
      <c r="M1693" s="66" t="s">
        <v>9478</v>
      </c>
      <c r="N1693" s="66" t="s">
        <v>3171</v>
      </c>
      <c r="O1693" s="8" t="s">
        <v>3222</v>
      </c>
      <c r="P1693" s="8" t="s">
        <v>10374</v>
      </c>
      <c r="Q1693" s="8">
        <v>-1</v>
      </c>
      <c r="R1693" s="8" t="s">
        <v>40</v>
      </c>
      <c r="S1693" s="8" t="s">
        <v>40</v>
      </c>
      <c r="T1693" s="8" t="s">
        <v>40</v>
      </c>
      <c r="U1693" s="67">
        <v>0.24399999999999999</v>
      </c>
      <c r="V1693" s="4">
        <v>12</v>
      </c>
      <c r="W1693" s="4">
        <v>3426</v>
      </c>
      <c r="X1693" s="67">
        <v>4.0000000000000001E-3</v>
      </c>
      <c r="Y1693" s="67">
        <v>0.23100000000000001</v>
      </c>
      <c r="Z1693" s="4">
        <v>6</v>
      </c>
      <c r="AA1693" s="4">
        <v>2596</v>
      </c>
      <c r="AB1693" s="67">
        <v>2E-3</v>
      </c>
      <c r="AC1693" s="4">
        <v>4.0514859999999997</v>
      </c>
      <c r="AD1693" s="4">
        <v>23.7</v>
      </c>
    </row>
    <row r="1694" spans="1:30" x14ac:dyDescent="0.2">
      <c r="A1694" s="8" t="s">
        <v>782</v>
      </c>
      <c r="B1694" s="8">
        <v>7</v>
      </c>
      <c r="C1694" s="8">
        <v>143554419</v>
      </c>
      <c r="D1694" s="8">
        <v>143554419</v>
      </c>
      <c r="E1694" s="8" t="s">
        <v>123</v>
      </c>
      <c r="F1694" s="8" t="s">
        <v>3108</v>
      </c>
      <c r="G1694" s="8" t="s">
        <v>3109</v>
      </c>
      <c r="H1694" s="8" t="s">
        <v>2995</v>
      </c>
      <c r="I1694" s="66" t="s">
        <v>9411</v>
      </c>
      <c r="J1694" s="66" t="s">
        <v>40</v>
      </c>
      <c r="K1694" s="66" t="s">
        <v>10375</v>
      </c>
      <c r="L1694" s="66" t="s">
        <v>8015</v>
      </c>
      <c r="M1694" s="66" t="s">
        <v>5172</v>
      </c>
      <c r="N1694" s="66" t="s">
        <v>3124</v>
      </c>
      <c r="O1694" s="8" t="s">
        <v>4165</v>
      </c>
      <c r="P1694" s="8" t="s">
        <v>10376</v>
      </c>
      <c r="Q1694" s="8">
        <v>-1</v>
      </c>
      <c r="R1694" s="8" t="s">
        <v>40</v>
      </c>
      <c r="S1694" s="8" t="s">
        <v>40</v>
      </c>
      <c r="T1694" s="8" t="s">
        <v>40</v>
      </c>
      <c r="U1694" s="67">
        <v>0.22700000000000001</v>
      </c>
      <c r="V1694" s="4">
        <v>15</v>
      </c>
      <c r="W1694" s="4">
        <v>3426</v>
      </c>
      <c r="X1694" s="67">
        <v>4.0000000000000001E-3</v>
      </c>
      <c r="Y1694" s="67">
        <v>0.19800000000000001</v>
      </c>
      <c r="Z1694" s="4">
        <v>11</v>
      </c>
      <c r="AA1694" s="4">
        <v>2596</v>
      </c>
      <c r="AB1694" s="67">
        <v>4.0000000000000001E-3</v>
      </c>
      <c r="AC1694" s="4">
        <v>3.1762809999999999</v>
      </c>
      <c r="AD1694" s="4">
        <v>22.7</v>
      </c>
    </row>
    <row r="1695" spans="1:30" x14ac:dyDescent="0.2">
      <c r="A1695" s="8" t="s">
        <v>782</v>
      </c>
      <c r="B1695" s="8">
        <v>7</v>
      </c>
      <c r="C1695" s="8">
        <v>143554430</v>
      </c>
      <c r="D1695" s="8">
        <v>143554430</v>
      </c>
      <c r="E1695" s="8" t="s">
        <v>127</v>
      </c>
      <c r="F1695" s="8" t="s">
        <v>3108</v>
      </c>
      <c r="G1695" s="8" t="s">
        <v>3109</v>
      </c>
      <c r="H1695" s="8" t="s">
        <v>2995</v>
      </c>
      <c r="I1695" s="66" t="s">
        <v>9411</v>
      </c>
      <c r="J1695" s="66" t="s">
        <v>40</v>
      </c>
      <c r="K1695" s="66" t="s">
        <v>10004</v>
      </c>
      <c r="L1695" s="66" t="s">
        <v>8024</v>
      </c>
      <c r="M1695" s="66" t="s">
        <v>6196</v>
      </c>
      <c r="N1695" s="66" t="s">
        <v>3783</v>
      </c>
      <c r="O1695" s="8" t="s">
        <v>3784</v>
      </c>
      <c r="P1695" s="8" t="s">
        <v>10377</v>
      </c>
      <c r="Q1695" s="8">
        <v>-1</v>
      </c>
      <c r="R1695" s="8" t="s">
        <v>40</v>
      </c>
      <c r="S1695" s="8" t="s">
        <v>40</v>
      </c>
      <c r="T1695" s="8" t="s">
        <v>40</v>
      </c>
      <c r="U1695" s="67">
        <v>0.27200000000000002</v>
      </c>
      <c r="V1695" s="4">
        <v>1</v>
      </c>
      <c r="W1695" s="4">
        <v>3426</v>
      </c>
      <c r="X1695" s="67">
        <v>0</v>
      </c>
      <c r="Y1695" s="67">
        <v>0</v>
      </c>
      <c r="Z1695" s="4">
        <v>0</v>
      </c>
      <c r="AA1695" s="4">
        <v>2596</v>
      </c>
      <c r="AB1695" s="67">
        <v>0</v>
      </c>
      <c r="AC1695" s="4">
        <v>6.3632650000000002</v>
      </c>
      <c r="AD1695" s="4">
        <v>29.4</v>
      </c>
    </row>
    <row r="1696" spans="1:30" x14ac:dyDescent="0.2">
      <c r="A1696" s="8" t="s">
        <v>782</v>
      </c>
      <c r="B1696" s="8">
        <v>7</v>
      </c>
      <c r="C1696" s="8">
        <v>143555927</v>
      </c>
      <c r="D1696" s="8">
        <v>143555927</v>
      </c>
      <c r="E1696" s="8" t="s">
        <v>121</v>
      </c>
      <c r="F1696" s="8" t="s">
        <v>3108</v>
      </c>
      <c r="G1696" s="8" t="s">
        <v>3109</v>
      </c>
      <c r="H1696" s="8" t="s">
        <v>2995</v>
      </c>
      <c r="I1696" s="66" t="s">
        <v>5166</v>
      </c>
      <c r="J1696" s="66" t="s">
        <v>40</v>
      </c>
      <c r="K1696" s="66" t="s">
        <v>10378</v>
      </c>
      <c r="L1696" s="66" t="s">
        <v>8054</v>
      </c>
      <c r="M1696" s="66" t="s">
        <v>5790</v>
      </c>
      <c r="N1696" s="66" t="s">
        <v>3157</v>
      </c>
      <c r="O1696" s="8" t="s">
        <v>3158</v>
      </c>
      <c r="P1696" s="8" t="s">
        <v>40</v>
      </c>
      <c r="Q1696" s="8">
        <v>-1</v>
      </c>
      <c r="R1696" s="8" t="s">
        <v>40</v>
      </c>
      <c r="S1696" s="8" t="s">
        <v>40</v>
      </c>
      <c r="T1696" s="8" t="s">
        <v>40</v>
      </c>
      <c r="U1696" s="67">
        <v>0</v>
      </c>
      <c r="V1696" s="4">
        <v>0</v>
      </c>
      <c r="W1696" s="4">
        <v>3424</v>
      </c>
      <c r="X1696" s="67">
        <v>0</v>
      </c>
      <c r="Y1696" s="67">
        <v>0.26800000000000002</v>
      </c>
      <c r="Z1696" s="4">
        <v>1</v>
      </c>
      <c r="AA1696" s="4">
        <v>2597</v>
      </c>
      <c r="AB1696" s="67">
        <v>0</v>
      </c>
      <c r="AC1696" s="4">
        <v>6.5822960000000004</v>
      </c>
      <c r="AD1696" s="4">
        <v>31</v>
      </c>
    </row>
    <row r="1697" spans="1:30" x14ac:dyDescent="0.2">
      <c r="A1697" s="8" t="s">
        <v>782</v>
      </c>
      <c r="B1697" s="8">
        <v>7</v>
      </c>
      <c r="C1697" s="8">
        <v>143555937</v>
      </c>
      <c r="D1697" s="8">
        <v>143555937</v>
      </c>
      <c r="E1697" s="8" t="s">
        <v>130</v>
      </c>
      <c r="F1697" s="8" t="s">
        <v>3108</v>
      </c>
      <c r="G1697" s="8" t="s">
        <v>3109</v>
      </c>
      <c r="H1697" s="8" t="s">
        <v>2995</v>
      </c>
      <c r="I1697" s="66" t="s">
        <v>5166</v>
      </c>
      <c r="J1697" s="66" t="s">
        <v>40</v>
      </c>
      <c r="K1697" s="66" t="s">
        <v>7859</v>
      </c>
      <c r="L1697" s="66" t="s">
        <v>8071</v>
      </c>
      <c r="M1697" s="66" t="s">
        <v>5487</v>
      </c>
      <c r="N1697" s="66" t="s">
        <v>3147</v>
      </c>
      <c r="O1697" s="8" t="s">
        <v>3589</v>
      </c>
      <c r="P1697" s="8" t="s">
        <v>10379</v>
      </c>
      <c r="Q1697" s="8">
        <v>-1</v>
      </c>
      <c r="R1697" s="8" t="s">
        <v>40</v>
      </c>
      <c r="S1697" s="8" t="s">
        <v>40</v>
      </c>
      <c r="T1697" s="8" t="s">
        <v>40</v>
      </c>
      <c r="U1697" s="67">
        <v>0.218</v>
      </c>
      <c r="V1697" s="4">
        <v>1</v>
      </c>
      <c r="W1697" s="4">
        <v>3424</v>
      </c>
      <c r="X1697" s="67">
        <v>0</v>
      </c>
      <c r="Y1697" s="67">
        <v>0.14199999999999999</v>
      </c>
      <c r="Z1697" s="4">
        <v>1</v>
      </c>
      <c r="AA1697" s="4">
        <v>2597</v>
      </c>
      <c r="AB1697" s="67">
        <v>0</v>
      </c>
      <c r="AC1697" s="4">
        <v>6.9091880000000003</v>
      </c>
      <c r="AD1697" s="4">
        <v>33</v>
      </c>
    </row>
    <row r="1698" spans="1:30" x14ac:dyDescent="0.2">
      <c r="A1698" s="8" t="s">
        <v>782</v>
      </c>
      <c r="B1698" s="8">
        <v>7</v>
      </c>
      <c r="C1698" s="8">
        <v>143555962</v>
      </c>
      <c r="D1698" s="8">
        <v>143555962</v>
      </c>
      <c r="E1698" s="8" t="s">
        <v>127</v>
      </c>
      <c r="F1698" s="8" t="s">
        <v>3101</v>
      </c>
      <c r="G1698" s="8" t="s">
        <v>3102</v>
      </c>
      <c r="H1698" s="8" t="s">
        <v>2995</v>
      </c>
      <c r="I1698" s="66" t="s">
        <v>5166</v>
      </c>
      <c r="J1698" s="66" t="s">
        <v>40</v>
      </c>
      <c r="K1698" s="66" t="s">
        <v>9949</v>
      </c>
      <c r="L1698" s="66" t="s">
        <v>5531</v>
      </c>
      <c r="M1698" s="66" t="s">
        <v>4140</v>
      </c>
      <c r="N1698" s="66" t="s">
        <v>3196</v>
      </c>
      <c r="O1698" s="8" t="s">
        <v>3197</v>
      </c>
      <c r="P1698" s="8" t="s">
        <v>40</v>
      </c>
      <c r="Q1698" s="8">
        <v>-1</v>
      </c>
      <c r="R1698" s="8" t="s">
        <v>40</v>
      </c>
      <c r="S1698" s="8" t="s">
        <v>40</v>
      </c>
      <c r="T1698" s="8" t="s">
        <v>40</v>
      </c>
      <c r="U1698" s="67">
        <v>0.26</v>
      </c>
      <c r="V1698" s="4">
        <v>1</v>
      </c>
      <c r="W1698" s="4">
        <v>3424</v>
      </c>
      <c r="X1698" s="67">
        <v>0</v>
      </c>
      <c r="Y1698" s="67">
        <v>0.28299999999999997</v>
      </c>
      <c r="Z1698" s="4">
        <v>1</v>
      </c>
      <c r="AA1698" s="4">
        <v>2597</v>
      </c>
      <c r="AB1698" s="67">
        <v>0</v>
      </c>
      <c r="AC1698" s="4">
        <v>-0.44193500000000002</v>
      </c>
      <c r="AD1698" s="4">
        <v>0.30599999999999999</v>
      </c>
    </row>
    <row r="1699" spans="1:30" x14ac:dyDescent="0.2">
      <c r="A1699" s="8" t="s">
        <v>782</v>
      </c>
      <c r="B1699" s="8">
        <v>7</v>
      </c>
      <c r="C1699" s="8">
        <v>143555963</v>
      </c>
      <c r="D1699" s="8">
        <v>143555963</v>
      </c>
      <c r="E1699" s="8" t="s">
        <v>123</v>
      </c>
      <c r="F1699" s="8" t="s">
        <v>3108</v>
      </c>
      <c r="G1699" s="8" t="s">
        <v>3109</v>
      </c>
      <c r="H1699" s="8" t="s">
        <v>2995</v>
      </c>
      <c r="I1699" s="66" t="s">
        <v>5166</v>
      </c>
      <c r="J1699" s="66" t="s">
        <v>40</v>
      </c>
      <c r="K1699" s="66" t="s">
        <v>9627</v>
      </c>
      <c r="L1699" s="66" t="s">
        <v>10380</v>
      </c>
      <c r="M1699" s="66" t="s">
        <v>4140</v>
      </c>
      <c r="N1699" s="66" t="s">
        <v>3682</v>
      </c>
      <c r="O1699" s="8" t="s">
        <v>3683</v>
      </c>
      <c r="P1699" s="8" t="s">
        <v>10381</v>
      </c>
      <c r="Q1699" s="8">
        <v>-1</v>
      </c>
      <c r="R1699" s="8" t="s">
        <v>40</v>
      </c>
      <c r="S1699" s="8" t="s">
        <v>40</v>
      </c>
      <c r="T1699" s="8" t="s">
        <v>40</v>
      </c>
      <c r="U1699" s="67">
        <v>0.23699999999999999</v>
      </c>
      <c r="V1699" s="4">
        <v>2</v>
      </c>
      <c r="W1699" s="4">
        <v>3424</v>
      </c>
      <c r="X1699" s="67">
        <v>1E-3</v>
      </c>
      <c r="Y1699" s="67">
        <v>0</v>
      </c>
      <c r="Z1699" s="4">
        <v>0</v>
      </c>
      <c r="AA1699" s="4">
        <v>2597</v>
      </c>
      <c r="AB1699" s="67">
        <v>0</v>
      </c>
      <c r="AC1699" s="4">
        <v>1.0483199999999999</v>
      </c>
      <c r="AD1699" s="4">
        <v>10.93</v>
      </c>
    </row>
    <row r="1700" spans="1:30" x14ac:dyDescent="0.2">
      <c r="A1700" s="8" t="s">
        <v>782</v>
      </c>
      <c r="B1700" s="8">
        <v>7</v>
      </c>
      <c r="C1700" s="8">
        <v>143556009</v>
      </c>
      <c r="D1700" s="8">
        <v>143556009</v>
      </c>
      <c r="E1700" s="8" t="s">
        <v>121</v>
      </c>
      <c r="F1700" s="8" t="s">
        <v>3108</v>
      </c>
      <c r="G1700" s="8" t="s">
        <v>3109</v>
      </c>
      <c r="H1700" s="8" t="s">
        <v>2995</v>
      </c>
      <c r="I1700" s="66" t="s">
        <v>5166</v>
      </c>
      <c r="J1700" s="66" t="s">
        <v>40</v>
      </c>
      <c r="K1700" s="66" t="s">
        <v>9997</v>
      </c>
      <c r="L1700" s="66" t="s">
        <v>10339</v>
      </c>
      <c r="M1700" s="66" t="s">
        <v>9141</v>
      </c>
      <c r="N1700" s="66" t="s">
        <v>3334</v>
      </c>
      <c r="O1700" s="8" t="s">
        <v>3335</v>
      </c>
      <c r="P1700" s="8" t="s">
        <v>40</v>
      </c>
      <c r="Q1700" s="8">
        <v>-1</v>
      </c>
      <c r="R1700" s="8" t="s">
        <v>40</v>
      </c>
      <c r="S1700" s="8" t="s">
        <v>40</v>
      </c>
      <c r="T1700" s="8" t="s">
        <v>40</v>
      </c>
      <c r="U1700" s="67">
        <v>0.26200000000000001</v>
      </c>
      <c r="V1700" s="4">
        <v>1</v>
      </c>
      <c r="W1700" s="4">
        <v>3429</v>
      </c>
      <c r="X1700" s="67">
        <v>0</v>
      </c>
      <c r="Y1700" s="67">
        <v>0</v>
      </c>
      <c r="Z1700" s="4">
        <v>0</v>
      </c>
      <c r="AA1700" s="4">
        <v>2599</v>
      </c>
      <c r="AB1700" s="67">
        <v>0</v>
      </c>
      <c r="AC1700" s="4">
        <v>1.282681</v>
      </c>
      <c r="AD1700" s="4">
        <v>12.18</v>
      </c>
    </row>
    <row r="1701" spans="1:30" x14ac:dyDescent="0.2">
      <c r="A1701" s="8" t="s">
        <v>782</v>
      </c>
      <c r="B1701" s="8">
        <v>7</v>
      </c>
      <c r="C1701" s="8">
        <v>143556032</v>
      </c>
      <c r="D1701" s="8">
        <v>143556032</v>
      </c>
      <c r="E1701" s="8" t="s">
        <v>130</v>
      </c>
      <c r="F1701" s="8" t="s">
        <v>3108</v>
      </c>
      <c r="G1701" s="8" t="s">
        <v>3109</v>
      </c>
      <c r="H1701" s="8" t="s">
        <v>2995</v>
      </c>
      <c r="I1701" s="66" t="s">
        <v>5166</v>
      </c>
      <c r="J1701" s="66" t="s">
        <v>40</v>
      </c>
      <c r="K1701" s="66" t="s">
        <v>10382</v>
      </c>
      <c r="L1701" s="66" t="s">
        <v>3114</v>
      </c>
      <c r="M1701" s="66" t="s">
        <v>844</v>
      </c>
      <c r="N1701" s="66" t="s">
        <v>3171</v>
      </c>
      <c r="O1701" s="8" t="s">
        <v>3222</v>
      </c>
      <c r="P1701" s="8" t="s">
        <v>10383</v>
      </c>
      <c r="Q1701" s="8">
        <v>-1</v>
      </c>
      <c r="R1701" s="8" t="s">
        <v>40</v>
      </c>
      <c r="S1701" s="8" t="s">
        <v>40</v>
      </c>
      <c r="T1701" s="8" t="s">
        <v>40</v>
      </c>
      <c r="U1701" s="67">
        <v>0.23699999999999999</v>
      </c>
      <c r="V1701" s="4">
        <v>7</v>
      </c>
      <c r="W1701" s="4">
        <v>3429</v>
      </c>
      <c r="X1701" s="67">
        <v>2E-3</v>
      </c>
      <c r="Y1701" s="67">
        <v>0.26600000000000001</v>
      </c>
      <c r="Z1701" s="4">
        <v>1</v>
      </c>
      <c r="AA1701" s="4">
        <v>2599</v>
      </c>
      <c r="AB1701" s="67">
        <v>0</v>
      </c>
      <c r="AC1701" s="4">
        <v>3.84538</v>
      </c>
      <c r="AD1701" s="4">
        <v>23.4</v>
      </c>
    </row>
    <row r="1702" spans="1:30" x14ac:dyDescent="0.2">
      <c r="A1702" s="8" t="s">
        <v>782</v>
      </c>
      <c r="B1702" s="8">
        <v>7</v>
      </c>
      <c r="C1702" s="8">
        <v>143556038</v>
      </c>
      <c r="D1702" s="8">
        <v>143556038</v>
      </c>
      <c r="E1702" s="8" t="s">
        <v>130</v>
      </c>
      <c r="F1702" s="8" t="s">
        <v>3108</v>
      </c>
      <c r="G1702" s="8" t="s">
        <v>3109</v>
      </c>
      <c r="H1702" s="8" t="s">
        <v>2995</v>
      </c>
      <c r="I1702" s="66" t="s">
        <v>5166</v>
      </c>
      <c r="J1702" s="66" t="s">
        <v>40</v>
      </c>
      <c r="K1702" s="66" t="s">
        <v>8949</v>
      </c>
      <c r="L1702" s="66" t="s">
        <v>10384</v>
      </c>
      <c r="M1702" s="66" t="s">
        <v>10385</v>
      </c>
      <c r="N1702" s="66" t="s">
        <v>3112</v>
      </c>
      <c r="O1702" s="8" t="s">
        <v>3113</v>
      </c>
      <c r="P1702" s="8" t="s">
        <v>10386</v>
      </c>
      <c r="Q1702" s="8">
        <v>-1</v>
      </c>
      <c r="R1702" s="8" t="s">
        <v>40</v>
      </c>
      <c r="S1702" s="8" t="s">
        <v>40</v>
      </c>
      <c r="T1702" s="8" t="s">
        <v>40</v>
      </c>
      <c r="U1702" s="67">
        <v>0.18099999999999999</v>
      </c>
      <c r="V1702" s="4">
        <v>6</v>
      </c>
      <c r="W1702" s="4">
        <v>3429</v>
      </c>
      <c r="X1702" s="67">
        <v>2E-3</v>
      </c>
      <c r="Y1702" s="67">
        <v>0.21</v>
      </c>
      <c r="Z1702" s="4">
        <v>5</v>
      </c>
      <c r="AA1702" s="4">
        <v>2599</v>
      </c>
      <c r="AB1702" s="67">
        <v>2E-3</v>
      </c>
      <c r="AC1702" s="4">
        <v>7.2643529999999998</v>
      </c>
      <c r="AD1702" s="4">
        <v>34</v>
      </c>
    </row>
    <row r="1703" spans="1:30" x14ac:dyDescent="0.2">
      <c r="A1703" s="8" t="s">
        <v>782</v>
      </c>
      <c r="B1703" s="8">
        <v>7</v>
      </c>
      <c r="C1703" s="8">
        <v>143556050</v>
      </c>
      <c r="D1703" s="8">
        <v>143556050</v>
      </c>
      <c r="E1703" s="8" t="s">
        <v>123</v>
      </c>
      <c r="F1703" s="8" t="s">
        <v>3108</v>
      </c>
      <c r="G1703" s="8" t="s">
        <v>3109</v>
      </c>
      <c r="H1703" s="8" t="s">
        <v>2995</v>
      </c>
      <c r="I1703" s="66" t="s">
        <v>5166</v>
      </c>
      <c r="J1703" s="66" t="s">
        <v>40</v>
      </c>
      <c r="K1703" s="66" t="s">
        <v>10115</v>
      </c>
      <c r="L1703" s="66" t="s">
        <v>9815</v>
      </c>
      <c r="M1703" s="66" t="s">
        <v>5015</v>
      </c>
      <c r="N1703" s="66" t="s">
        <v>7213</v>
      </c>
      <c r="O1703" s="8" t="s">
        <v>7214</v>
      </c>
      <c r="P1703" s="8" t="s">
        <v>40</v>
      </c>
      <c r="Q1703" s="8">
        <v>-1</v>
      </c>
      <c r="R1703" s="8" t="s">
        <v>40</v>
      </c>
      <c r="S1703" s="8" t="s">
        <v>40</v>
      </c>
      <c r="T1703" s="8" t="s">
        <v>40</v>
      </c>
      <c r="U1703" s="67">
        <v>0.30199999999999999</v>
      </c>
      <c r="V1703" s="4">
        <v>1</v>
      </c>
      <c r="W1703" s="4">
        <v>3429</v>
      </c>
      <c r="X1703" s="67">
        <v>0</v>
      </c>
      <c r="Y1703" s="67">
        <v>0</v>
      </c>
      <c r="Z1703" s="4">
        <v>0</v>
      </c>
      <c r="AA1703" s="4">
        <v>2599</v>
      </c>
      <c r="AB1703" s="67">
        <v>0</v>
      </c>
      <c r="AC1703" s="4">
        <v>5.3594809999999997</v>
      </c>
      <c r="AD1703" s="4">
        <v>25.9</v>
      </c>
    </row>
    <row r="1704" spans="1:30" x14ac:dyDescent="0.2">
      <c r="A1704" s="8" t="s">
        <v>782</v>
      </c>
      <c r="B1704" s="8">
        <v>7</v>
      </c>
      <c r="C1704" s="8">
        <v>143556055</v>
      </c>
      <c r="D1704" s="8">
        <v>143556055</v>
      </c>
      <c r="E1704" s="8" t="s">
        <v>130</v>
      </c>
      <c r="F1704" s="8" t="s">
        <v>3101</v>
      </c>
      <c r="G1704" s="8" t="s">
        <v>3102</v>
      </c>
      <c r="H1704" s="8" t="s">
        <v>2995</v>
      </c>
      <c r="I1704" s="66" t="s">
        <v>5166</v>
      </c>
      <c r="J1704" s="66" t="s">
        <v>40</v>
      </c>
      <c r="K1704" s="66" t="s">
        <v>10387</v>
      </c>
      <c r="L1704" s="66" t="s">
        <v>9963</v>
      </c>
      <c r="M1704" s="66" t="s">
        <v>4818</v>
      </c>
      <c r="N1704" s="66" t="s">
        <v>130</v>
      </c>
      <c r="O1704" s="8" t="s">
        <v>3155</v>
      </c>
      <c r="P1704" s="8" t="s">
        <v>40</v>
      </c>
      <c r="Q1704" s="8">
        <v>-1</v>
      </c>
      <c r="R1704" s="8" t="s">
        <v>40</v>
      </c>
      <c r="S1704" s="8" t="s">
        <v>40</v>
      </c>
      <c r="T1704" s="8" t="s">
        <v>40</v>
      </c>
      <c r="U1704" s="67">
        <v>0.26300000000000001</v>
      </c>
      <c r="V1704" s="4">
        <v>1</v>
      </c>
      <c r="W1704" s="4">
        <v>3429</v>
      </c>
      <c r="X1704" s="67">
        <v>0</v>
      </c>
      <c r="Y1704" s="67">
        <v>0.252</v>
      </c>
      <c r="Z1704" s="4">
        <v>1</v>
      </c>
      <c r="AA1704" s="4">
        <v>2599</v>
      </c>
      <c r="AB1704" s="67">
        <v>0</v>
      </c>
      <c r="AC1704" s="4">
        <v>1.7038070000000001</v>
      </c>
      <c r="AD1704" s="4">
        <v>14.43</v>
      </c>
    </row>
    <row r="1705" spans="1:30" x14ac:dyDescent="0.2">
      <c r="A1705" s="8" t="s">
        <v>782</v>
      </c>
      <c r="B1705" s="8">
        <v>7</v>
      </c>
      <c r="C1705" s="8">
        <v>143556056</v>
      </c>
      <c r="D1705" s="8">
        <v>143556056</v>
      </c>
      <c r="E1705" s="8" t="s">
        <v>121</v>
      </c>
      <c r="F1705" s="8" t="s">
        <v>3108</v>
      </c>
      <c r="G1705" s="8" t="s">
        <v>3109</v>
      </c>
      <c r="H1705" s="8" t="s">
        <v>2995</v>
      </c>
      <c r="I1705" s="66" t="s">
        <v>5166</v>
      </c>
      <c r="J1705" s="66" t="s">
        <v>40</v>
      </c>
      <c r="K1705" s="66" t="s">
        <v>9814</v>
      </c>
      <c r="L1705" s="66" t="s">
        <v>9961</v>
      </c>
      <c r="M1705" s="66" t="s">
        <v>4818</v>
      </c>
      <c r="N1705" s="66" t="s">
        <v>3157</v>
      </c>
      <c r="O1705" s="8" t="s">
        <v>3158</v>
      </c>
      <c r="P1705" s="8" t="s">
        <v>10388</v>
      </c>
      <c r="Q1705" s="8">
        <v>-1</v>
      </c>
      <c r="R1705" s="8" t="s">
        <v>40</v>
      </c>
      <c r="S1705" s="8" t="s">
        <v>40</v>
      </c>
      <c r="T1705" s="8" t="s">
        <v>40</v>
      </c>
      <c r="U1705" s="67">
        <v>0.20499999999999999</v>
      </c>
      <c r="V1705" s="4">
        <v>5</v>
      </c>
      <c r="W1705" s="4">
        <v>3429</v>
      </c>
      <c r="X1705" s="67">
        <v>1E-3</v>
      </c>
      <c r="Y1705" s="67">
        <v>0.252</v>
      </c>
      <c r="Z1705" s="4">
        <v>3</v>
      </c>
      <c r="AA1705" s="4">
        <v>2599</v>
      </c>
      <c r="AB1705" s="67">
        <v>1E-3</v>
      </c>
      <c r="AC1705" s="4">
        <v>4.4134450000000003</v>
      </c>
      <c r="AD1705" s="4">
        <v>24.1</v>
      </c>
    </row>
    <row r="1706" spans="1:30" x14ac:dyDescent="0.2">
      <c r="A1706" s="8" t="s">
        <v>782</v>
      </c>
      <c r="B1706" s="8">
        <v>7</v>
      </c>
      <c r="C1706" s="8">
        <v>143556073</v>
      </c>
      <c r="D1706" s="8">
        <v>143556073</v>
      </c>
      <c r="E1706" s="8" t="s">
        <v>127</v>
      </c>
      <c r="F1706" s="8" t="s">
        <v>3101</v>
      </c>
      <c r="G1706" s="8" t="s">
        <v>3102</v>
      </c>
      <c r="H1706" s="8" t="s">
        <v>2995</v>
      </c>
      <c r="I1706" s="66" t="s">
        <v>5166</v>
      </c>
      <c r="J1706" s="66" t="s">
        <v>40</v>
      </c>
      <c r="K1706" s="66" t="s">
        <v>7986</v>
      </c>
      <c r="L1706" s="66" t="s">
        <v>10389</v>
      </c>
      <c r="M1706" s="66" t="s">
        <v>5177</v>
      </c>
      <c r="N1706" s="66" t="s">
        <v>123</v>
      </c>
      <c r="O1706" s="8" t="s">
        <v>3466</v>
      </c>
      <c r="P1706" s="8" t="s">
        <v>40</v>
      </c>
      <c r="Q1706" s="8">
        <v>-1</v>
      </c>
      <c r="R1706" s="8" t="s">
        <v>40</v>
      </c>
      <c r="S1706" s="8" t="s">
        <v>40</v>
      </c>
      <c r="T1706" s="8" t="s">
        <v>40</v>
      </c>
      <c r="U1706" s="67">
        <v>0.214</v>
      </c>
      <c r="V1706" s="4">
        <v>1</v>
      </c>
      <c r="W1706" s="4">
        <v>3433</v>
      </c>
      <c r="X1706" s="67">
        <v>0</v>
      </c>
      <c r="Y1706" s="67">
        <v>0.21199999999999999</v>
      </c>
      <c r="Z1706" s="4">
        <v>1</v>
      </c>
      <c r="AA1706" s="4">
        <v>2604</v>
      </c>
      <c r="AB1706" s="67">
        <v>0</v>
      </c>
      <c r="AC1706" s="4">
        <v>-0.41503699999999999</v>
      </c>
      <c r="AD1706" s="4">
        <v>0.35599999999999998</v>
      </c>
    </row>
    <row r="1707" spans="1:30" x14ac:dyDescent="0.2">
      <c r="A1707" s="8" t="s">
        <v>782</v>
      </c>
      <c r="B1707" s="8">
        <v>7</v>
      </c>
      <c r="C1707" s="8">
        <v>143556076</v>
      </c>
      <c r="D1707" s="8">
        <v>143556076</v>
      </c>
      <c r="E1707" s="8" t="s">
        <v>130</v>
      </c>
      <c r="F1707" s="8" t="s">
        <v>81</v>
      </c>
      <c r="G1707" s="8" t="s">
        <v>3469</v>
      </c>
      <c r="H1707" s="8" t="s">
        <v>2995</v>
      </c>
      <c r="I1707" s="66" t="s">
        <v>5166</v>
      </c>
      <c r="J1707" s="66" t="s">
        <v>40</v>
      </c>
      <c r="K1707" s="66" t="s">
        <v>10390</v>
      </c>
      <c r="L1707" s="66" t="s">
        <v>10391</v>
      </c>
      <c r="M1707" s="66" t="s">
        <v>4534</v>
      </c>
      <c r="N1707" s="66" t="s">
        <v>206</v>
      </c>
      <c r="O1707" s="8" t="s">
        <v>493</v>
      </c>
      <c r="P1707" s="8" t="s">
        <v>40</v>
      </c>
      <c r="Q1707" s="8">
        <v>-1</v>
      </c>
      <c r="R1707" s="8" t="s">
        <v>40</v>
      </c>
      <c r="S1707" s="8" t="s">
        <v>40</v>
      </c>
      <c r="T1707" s="8" t="s">
        <v>40</v>
      </c>
      <c r="U1707" s="67">
        <v>0.222</v>
      </c>
      <c r="V1707" s="4">
        <v>1</v>
      </c>
      <c r="W1707" s="4">
        <v>3433</v>
      </c>
      <c r="X1707" s="67">
        <v>0</v>
      </c>
      <c r="Y1707" s="67">
        <v>0</v>
      </c>
      <c r="Z1707" s="4">
        <v>0</v>
      </c>
      <c r="AA1707" s="4">
        <v>2604</v>
      </c>
      <c r="AB1707" s="67">
        <v>0</v>
      </c>
      <c r="AC1707" s="4">
        <v>13.063537999999999</v>
      </c>
      <c r="AD1707" s="4">
        <v>41</v>
      </c>
    </row>
    <row r="1708" spans="1:30" x14ac:dyDescent="0.2">
      <c r="A1708" s="8" t="s">
        <v>782</v>
      </c>
      <c r="B1708" s="8">
        <v>7</v>
      </c>
      <c r="C1708" s="8">
        <v>143556098</v>
      </c>
      <c r="D1708" s="8">
        <v>143556098</v>
      </c>
      <c r="E1708" s="8" t="s">
        <v>121</v>
      </c>
      <c r="F1708" s="8" t="s">
        <v>3108</v>
      </c>
      <c r="G1708" s="8" t="s">
        <v>3109</v>
      </c>
      <c r="H1708" s="8" t="s">
        <v>2995</v>
      </c>
      <c r="I1708" s="66" t="s">
        <v>5166</v>
      </c>
      <c r="J1708" s="66" t="s">
        <v>40</v>
      </c>
      <c r="K1708" s="66" t="s">
        <v>8004</v>
      </c>
      <c r="L1708" s="66" t="s">
        <v>3130</v>
      </c>
      <c r="M1708" s="66" t="s">
        <v>3418</v>
      </c>
      <c r="N1708" s="66" t="s">
        <v>3558</v>
      </c>
      <c r="O1708" s="8" t="s">
        <v>3559</v>
      </c>
      <c r="P1708" s="8" t="s">
        <v>40</v>
      </c>
      <c r="Q1708" s="8">
        <v>-1</v>
      </c>
      <c r="R1708" s="8" t="s">
        <v>40</v>
      </c>
      <c r="S1708" s="8" t="s">
        <v>40</v>
      </c>
      <c r="T1708" s="8" t="s">
        <v>40</v>
      </c>
      <c r="U1708" s="67">
        <v>0</v>
      </c>
      <c r="V1708" s="4">
        <v>0</v>
      </c>
      <c r="W1708" s="4">
        <v>3431</v>
      </c>
      <c r="X1708" s="67">
        <v>0</v>
      </c>
      <c r="Y1708" s="67">
        <v>0.247</v>
      </c>
      <c r="Z1708" s="4">
        <v>1</v>
      </c>
      <c r="AA1708" s="4">
        <v>2603</v>
      </c>
      <c r="AB1708" s="67">
        <v>0</v>
      </c>
      <c r="AC1708" s="4">
        <v>3.9608880000000002</v>
      </c>
      <c r="AD1708" s="4">
        <v>23.6</v>
      </c>
    </row>
    <row r="1709" spans="1:30" x14ac:dyDescent="0.2">
      <c r="A1709" s="8" t="s">
        <v>782</v>
      </c>
      <c r="B1709" s="8">
        <v>7</v>
      </c>
      <c r="C1709" s="8">
        <v>143556111</v>
      </c>
      <c r="D1709" s="8">
        <v>143556111</v>
      </c>
      <c r="E1709" s="8" t="s">
        <v>121</v>
      </c>
      <c r="F1709" s="8" t="s">
        <v>3108</v>
      </c>
      <c r="G1709" s="8" t="s">
        <v>3109</v>
      </c>
      <c r="H1709" s="8" t="s">
        <v>2995</v>
      </c>
      <c r="I1709" s="66" t="s">
        <v>5166</v>
      </c>
      <c r="J1709" s="66" t="s">
        <v>40</v>
      </c>
      <c r="K1709" s="66" t="s">
        <v>8958</v>
      </c>
      <c r="L1709" s="66" t="s">
        <v>10143</v>
      </c>
      <c r="M1709" s="66" t="s">
        <v>5509</v>
      </c>
      <c r="N1709" s="66" t="s">
        <v>3334</v>
      </c>
      <c r="O1709" s="8" t="s">
        <v>3335</v>
      </c>
      <c r="P1709" s="8" t="s">
        <v>10392</v>
      </c>
      <c r="Q1709" s="8">
        <v>-1</v>
      </c>
      <c r="R1709" s="8" t="s">
        <v>40</v>
      </c>
      <c r="S1709" s="8" t="s">
        <v>40</v>
      </c>
      <c r="T1709" s="8" t="s">
        <v>40</v>
      </c>
      <c r="U1709" s="67">
        <v>0.20699999999999999</v>
      </c>
      <c r="V1709" s="4">
        <v>263</v>
      </c>
      <c r="W1709" s="4">
        <v>3431</v>
      </c>
      <c r="X1709" s="67">
        <v>7.6999999999999999E-2</v>
      </c>
      <c r="Y1709" s="67">
        <v>0.20399999999999999</v>
      </c>
      <c r="Z1709" s="4">
        <v>172</v>
      </c>
      <c r="AA1709" s="4">
        <v>2603</v>
      </c>
      <c r="AB1709" s="67">
        <v>6.6000000000000003E-2</v>
      </c>
      <c r="AC1709" s="4">
        <v>5.527196</v>
      </c>
      <c r="AD1709" s="4">
        <v>26.3</v>
      </c>
    </row>
    <row r="1710" spans="1:30" x14ac:dyDescent="0.2">
      <c r="A1710" s="8" t="s">
        <v>782</v>
      </c>
      <c r="B1710" s="8">
        <v>7</v>
      </c>
      <c r="C1710" s="8">
        <v>143556128</v>
      </c>
      <c r="D1710" s="8">
        <v>143556128</v>
      </c>
      <c r="E1710" s="8" t="s">
        <v>130</v>
      </c>
      <c r="F1710" s="8" t="s">
        <v>3108</v>
      </c>
      <c r="G1710" s="8" t="s">
        <v>3109</v>
      </c>
      <c r="H1710" s="8" t="s">
        <v>2995</v>
      </c>
      <c r="I1710" s="66" t="s">
        <v>5166</v>
      </c>
      <c r="J1710" s="66" t="s">
        <v>40</v>
      </c>
      <c r="K1710" s="66" t="s">
        <v>6124</v>
      </c>
      <c r="L1710" s="66" t="s">
        <v>3425</v>
      </c>
      <c r="M1710" s="66" t="s">
        <v>5008</v>
      </c>
      <c r="N1710" s="66" t="s">
        <v>3112</v>
      </c>
      <c r="O1710" s="8" t="s">
        <v>3140</v>
      </c>
      <c r="P1710" s="8" t="s">
        <v>10393</v>
      </c>
      <c r="Q1710" s="8">
        <v>-1</v>
      </c>
      <c r="R1710" s="8" t="s">
        <v>40</v>
      </c>
      <c r="S1710" s="8" t="s">
        <v>40</v>
      </c>
      <c r="T1710" s="8" t="s">
        <v>40</v>
      </c>
      <c r="U1710" s="67">
        <v>0</v>
      </c>
      <c r="V1710" s="4">
        <v>0</v>
      </c>
      <c r="W1710" s="4">
        <v>3431</v>
      </c>
      <c r="X1710" s="67">
        <v>0</v>
      </c>
      <c r="Y1710" s="67">
        <v>0.249</v>
      </c>
      <c r="Z1710" s="4">
        <v>2</v>
      </c>
      <c r="AA1710" s="4">
        <v>2603</v>
      </c>
      <c r="AB1710" s="67">
        <v>1E-3</v>
      </c>
      <c r="AC1710" s="4">
        <v>3.6584479999999999</v>
      </c>
      <c r="AD1710" s="4">
        <v>23.2</v>
      </c>
    </row>
    <row r="1711" spans="1:30" x14ac:dyDescent="0.2">
      <c r="A1711" s="8" t="s">
        <v>782</v>
      </c>
      <c r="B1711" s="8">
        <v>7</v>
      </c>
      <c r="C1711" s="8">
        <v>143556129</v>
      </c>
      <c r="D1711" s="8">
        <v>143556129</v>
      </c>
      <c r="E1711" s="8" t="s">
        <v>121</v>
      </c>
      <c r="F1711" s="8" t="s">
        <v>3108</v>
      </c>
      <c r="G1711" s="8" t="s">
        <v>3109</v>
      </c>
      <c r="H1711" s="8" t="s">
        <v>2995</v>
      </c>
      <c r="I1711" s="66" t="s">
        <v>5166</v>
      </c>
      <c r="J1711" s="66" t="s">
        <v>40</v>
      </c>
      <c r="K1711" s="66" t="s">
        <v>8040</v>
      </c>
      <c r="L1711" s="66" t="s">
        <v>10126</v>
      </c>
      <c r="M1711" s="66" t="s">
        <v>5008</v>
      </c>
      <c r="N1711" s="66" t="s">
        <v>3177</v>
      </c>
      <c r="O1711" s="8" t="s">
        <v>3178</v>
      </c>
      <c r="P1711" s="8" t="s">
        <v>10394</v>
      </c>
      <c r="Q1711" s="8">
        <v>-1</v>
      </c>
      <c r="R1711" s="8" t="s">
        <v>40</v>
      </c>
      <c r="S1711" s="8" t="s">
        <v>40</v>
      </c>
      <c r="T1711" s="8" t="s">
        <v>40</v>
      </c>
      <c r="U1711" s="67">
        <v>0.25800000000000001</v>
      </c>
      <c r="V1711" s="4">
        <v>3</v>
      </c>
      <c r="W1711" s="4">
        <v>3431</v>
      </c>
      <c r="X1711" s="67">
        <v>1E-3</v>
      </c>
      <c r="Y1711" s="67">
        <v>0.22900000000000001</v>
      </c>
      <c r="Z1711" s="4">
        <v>1</v>
      </c>
      <c r="AA1711" s="4">
        <v>2603</v>
      </c>
      <c r="AB1711" s="67">
        <v>0</v>
      </c>
      <c r="AC1711" s="4">
        <v>6.671354</v>
      </c>
      <c r="AD1711" s="4">
        <v>32</v>
      </c>
    </row>
    <row r="1712" spans="1:30" x14ac:dyDescent="0.2">
      <c r="A1712" s="8" t="s">
        <v>782</v>
      </c>
      <c r="B1712" s="8">
        <v>7</v>
      </c>
      <c r="C1712" s="8">
        <v>143556136</v>
      </c>
      <c r="D1712" s="8">
        <v>143556136</v>
      </c>
      <c r="E1712" s="8" t="s">
        <v>121</v>
      </c>
      <c r="F1712" s="8" t="s">
        <v>3101</v>
      </c>
      <c r="G1712" s="8" t="s">
        <v>3102</v>
      </c>
      <c r="H1712" s="8" t="s">
        <v>2995</v>
      </c>
      <c r="I1712" s="66" t="s">
        <v>5166</v>
      </c>
      <c r="J1712" s="66" t="s">
        <v>40</v>
      </c>
      <c r="K1712" s="66" t="s">
        <v>8054</v>
      </c>
      <c r="L1712" s="66" t="s">
        <v>9901</v>
      </c>
      <c r="M1712" s="66" t="s">
        <v>4815</v>
      </c>
      <c r="N1712" s="66" t="s">
        <v>3196</v>
      </c>
      <c r="O1712" s="8" t="s">
        <v>4278</v>
      </c>
      <c r="P1712" s="8" t="s">
        <v>10395</v>
      </c>
      <c r="Q1712" s="8">
        <v>-1</v>
      </c>
      <c r="R1712" s="8" t="s">
        <v>40</v>
      </c>
      <c r="S1712" s="8" t="s">
        <v>40</v>
      </c>
      <c r="T1712" s="8" t="s">
        <v>40</v>
      </c>
      <c r="U1712" s="67">
        <v>0.23300000000000001</v>
      </c>
      <c r="V1712" s="4">
        <v>2</v>
      </c>
      <c r="W1712" s="4">
        <v>3431</v>
      </c>
      <c r="X1712" s="67">
        <v>1E-3</v>
      </c>
      <c r="Y1712" s="67">
        <v>0</v>
      </c>
      <c r="Z1712" s="4">
        <v>0</v>
      </c>
      <c r="AA1712" s="4">
        <v>2603</v>
      </c>
      <c r="AB1712" s="67">
        <v>0</v>
      </c>
      <c r="AC1712" s="4">
        <v>0.61176900000000001</v>
      </c>
      <c r="AD1712" s="4">
        <v>8.2370000000000001</v>
      </c>
    </row>
    <row r="1713" spans="1:30" x14ac:dyDescent="0.2">
      <c r="A1713" s="8" t="s">
        <v>782</v>
      </c>
      <c r="B1713" s="8">
        <v>7</v>
      </c>
      <c r="C1713" s="8">
        <v>143556157</v>
      </c>
      <c r="D1713" s="8">
        <v>143556157</v>
      </c>
      <c r="E1713" s="8" t="s">
        <v>121</v>
      </c>
      <c r="F1713" s="8" t="s">
        <v>3101</v>
      </c>
      <c r="G1713" s="8" t="s">
        <v>3102</v>
      </c>
      <c r="H1713" s="8" t="s">
        <v>2995</v>
      </c>
      <c r="I1713" s="66" t="s">
        <v>5166</v>
      </c>
      <c r="J1713" s="66" t="s">
        <v>40</v>
      </c>
      <c r="K1713" s="66" t="s">
        <v>842</v>
      </c>
      <c r="L1713" s="66" t="s">
        <v>6052</v>
      </c>
      <c r="M1713" s="66" t="s">
        <v>4124</v>
      </c>
      <c r="N1713" s="66" t="s">
        <v>3165</v>
      </c>
      <c r="O1713" s="8" t="s">
        <v>3400</v>
      </c>
      <c r="P1713" s="8" t="s">
        <v>10396</v>
      </c>
      <c r="Q1713" s="8">
        <v>-1</v>
      </c>
      <c r="R1713" s="8" t="s">
        <v>40</v>
      </c>
      <c r="S1713" s="8" t="s">
        <v>40</v>
      </c>
      <c r="T1713" s="8" t="s">
        <v>40</v>
      </c>
      <c r="U1713" s="67">
        <v>0.251</v>
      </c>
      <c r="V1713" s="4">
        <v>1</v>
      </c>
      <c r="W1713" s="4">
        <v>3431</v>
      </c>
      <c r="X1713" s="67">
        <v>0</v>
      </c>
      <c r="Y1713" s="67">
        <v>0.193</v>
      </c>
      <c r="Z1713" s="4">
        <v>1</v>
      </c>
      <c r="AA1713" s="4">
        <v>2603</v>
      </c>
      <c r="AB1713" s="67">
        <v>0</v>
      </c>
      <c r="AC1713" s="4">
        <v>1.265895</v>
      </c>
      <c r="AD1713" s="4">
        <v>12.09</v>
      </c>
    </row>
    <row r="1714" spans="1:30" x14ac:dyDescent="0.2">
      <c r="A1714" s="8" t="s">
        <v>782</v>
      </c>
      <c r="B1714" s="8">
        <v>7</v>
      </c>
      <c r="C1714" s="8">
        <v>143556172</v>
      </c>
      <c r="D1714" s="8">
        <v>143556172</v>
      </c>
      <c r="E1714" s="8" t="s">
        <v>130</v>
      </c>
      <c r="F1714" s="8" t="s">
        <v>3101</v>
      </c>
      <c r="G1714" s="8" t="s">
        <v>3102</v>
      </c>
      <c r="H1714" s="8" t="s">
        <v>2995</v>
      </c>
      <c r="I1714" s="66" t="s">
        <v>5166</v>
      </c>
      <c r="J1714" s="66" t="s">
        <v>40</v>
      </c>
      <c r="K1714" s="66" t="s">
        <v>10380</v>
      </c>
      <c r="L1714" s="66" t="s">
        <v>10397</v>
      </c>
      <c r="M1714" s="66" t="s">
        <v>4123</v>
      </c>
      <c r="N1714" s="66" t="s">
        <v>3229</v>
      </c>
      <c r="O1714" s="8" t="s">
        <v>3763</v>
      </c>
      <c r="P1714" s="8" t="s">
        <v>10398</v>
      </c>
      <c r="Q1714" s="8">
        <v>-1</v>
      </c>
      <c r="R1714" s="8" t="s">
        <v>40</v>
      </c>
      <c r="S1714" s="8" t="s">
        <v>40</v>
      </c>
      <c r="T1714" s="8" t="s">
        <v>40</v>
      </c>
      <c r="U1714" s="67">
        <v>0.25900000000000001</v>
      </c>
      <c r="V1714" s="4">
        <v>7</v>
      </c>
      <c r="W1714" s="4">
        <v>3431</v>
      </c>
      <c r="X1714" s="67">
        <v>2E-3</v>
      </c>
      <c r="Y1714" s="67">
        <v>0.253</v>
      </c>
      <c r="Z1714" s="4">
        <v>4</v>
      </c>
      <c r="AA1714" s="4">
        <v>2603</v>
      </c>
      <c r="AB1714" s="67">
        <v>2E-3</v>
      </c>
      <c r="AC1714" s="4">
        <v>1.44279</v>
      </c>
      <c r="AD1714" s="4">
        <v>13.01</v>
      </c>
    </row>
    <row r="1715" spans="1:30" x14ac:dyDescent="0.2">
      <c r="A1715" s="8" t="s">
        <v>782</v>
      </c>
      <c r="B1715" s="8">
        <v>7</v>
      </c>
      <c r="C1715" s="8">
        <v>143556193</v>
      </c>
      <c r="D1715" s="8">
        <v>143556193</v>
      </c>
      <c r="E1715" s="8" t="s">
        <v>121</v>
      </c>
      <c r="F1715" s="8" t="s">
        <v>3101</v>
      </c>
      <c r="G1715" s="8" t="s">
        <v>3102</v>
      </c>
      <c r="H1715" s="8" t="s">
        <v>2995</v>
      </c>
      <c r="I1715" s="66" t="s">
        <v>5166</v>
      </c>
      <c r="J1715" s="66" t="s">
        <v>40</v>
      </c>
      <c r="K1715" s="66" t="s">
        <v>9977</v>
      </c>
      <c r="L1715" s="66" t="s">
        <v>9675</v>
      </c>
      <c r="M1715" s="66" t="s">
        <v>4633</v>
      </c>
      <c r="N1715" s="66" t="s">
        <v>3196</v>
      </c>
      <c r="O1715" s="8" t="s">
        <v>4278</v>
      </c>
      <c r="P1715" s="8" t="s">
        <v>10399</v>
      </c>
      <c r="Q1715" s="8">
        <v>-1</v>
      </c>
      <c r="R1715" s="8" t="s">
        <v>40</v>
      </c>
      <c r="S1715" s="8" t="s">
        <v>40</v>
      </c>
      <c r="T1715" s="8" t="s">
        <v>40</v>
      </c>
      <c r="U1715" s="67">
        <v>0.182</v>
      </c>
      <c r="V1715" s="4">
        <v>1</v>
      </c>
      <c r="W1715" s="4">
        <v>3428</v>
      </c>
      <c r="X1715" s="67">
        <v>0</v>
      </c>
      <c r="Y1715" s="67">
        <v>0.159</v>
      </c>
      <c r="Z1715" s="4">
        <v>2</v>
      </c>
      <c r="AA1715" s="4">
        <v>2597</v>
      </c>
      <c r="AB1715" s="67">
        <v>1E-3</v>
      </c>
      <c r="AC1715" s="4">
        <v>0.70386800000000005</v>
      </c>
      <c r="AD1715" s="4">
        <v>8.8520000000000003</v>
      </c>
    </row>
    <row r="1716" spans="1:30" x14ac:dyDescent="0.2">
      <c r="A1716" s="8" t="s">
        <v>782</v>
      </c>
      <c r="B1716" s="8">
        <v>7</v>
      </c>
      <c r="C1716" s="8">
        <v>143556202</v>
      </c>
      <c r="D1716" s="8">
        <v>143556202</v>
      </c>
      <c r="E1716" s="8" t="s">
        <v>130</v>
      </c>
      <c r="F1716" s="8" t="s">
        <v>3101</v>
      </c>
      <c r="G1716" s="8" t="s">
        <v>3102</v>
      </c>
      <c r="H1716" s="8" t="s">
        <v>2995</v>
      </c>
      <c r="I1716" s="66" t="s">
        <v>5166</v>
      </c>
      <c r="J1716" s="66" t="s">
        <v>40</v>
      </c>
      <c r="K1716" s="66" t="s">
        <v>8106</v>
      </c>
      <c r="L1716" s="66" t="s">
        <v>10400</v>
      </c>
      <c r="M1716" s="66" t="s">
        <v>9754</v>
      </c>
      <c r="N1716" s="66" t="s">
        <v>3207</v>
      </c>
      <c r="O1716" s="8" t="s">
        <v>3208</v>
      </c>
      <c r="P1716" s="8" t="s">
        <v>10401</v>
      </c>
      <c r="Q1716" s="8">
        <v>-1</v>
      </c>
      <c r="R1716" s="8" t="s">
        <v>40</v>
      </c>
      <c r="S1716" s="8" t="s">
        <v>40</v>
      </c>
      <c r="T1716" s="8" t="s">
        <v>40</v>
      </c>
      <c r="U1716" s="67">
        <v>0.27500000000000002</v>
      </c>
      <c r="V1716" s="4">
        <v>927</v>
      </c>
      <c r="W1716" s="4">
        <v>3428</v>
      </c>
      <c r="X1716" s="67">
        <v>0.27</v>
      </c>
      <c r="Y1716" s="67">
        <v>0.26</v>
      </c>
      <c r="Z1716" s="4">
        <v>675</v>
      </c>
      <c r="AA1716" s="4">
        <v>2597</v>
      </c>
      <c r="AB1716" s="67">
        <v>0.26</v>
      </c>
      <c r="AC1716" s="4">
        <v>1.1477569999999999</v>
      </c>
      <c r="AD1716" s="4">
        <v>11.47</v>
      </c>
    </row>
    <row r="1717" spans="1:30" x14ac:dyDescent="0.2">
      <c r="A1717" s="8" t="s">
        <v>782</v>
      </c>
      <c r="B1717" s="8">
        <v>7</v>
      </c>
      <c r="C1717" s="8">
        <v>143556239</v>
      </c>
      <c r="D1717" s="8">
        <v>143556239</v>
      </c>
      <c r="E1717" s="8" t="s">
        <v>127</v>
      </c>
      <c r="F1717" s="8" t="s">
        <v>3108</v>
      </c>
      <c r="G1717" s="8" t="s">
        <v>3109</v>
      </c>
      <c r="H1717" s="8" t="s">
        <v>2995</v>
      </c>
      <c r="I1717" s="66" t="s">
        <v>5166</v>
      </c>
      <c r="J1717" s="66" t="s">
        <v>40</v>
      </c>
      <c r="K1717" s="66" t="s">
        <v>10402</v>
      </c>
      <c r="L1717" s="66" t="s">
        <v>10403</v>
      </c>
      <c r="M1717" s="66" t="s">
        <v>4625</v>
      </c>
      <c r="N1717" s="66" t="s">
        <v>3348</v>
      </c>
      <c r="O1717" s="8" t="s">
        <v>4220</v>
      </c>
      <c r="P1717" s="8" t="s">
        <v>10404</v>
      </c>
      <c r="Q1717" s="8">
        <v>-1</v>
      </c>
      <c r="R1717" s="8" t="s">
        <v>40</v>
      </c>
      <c r="S1717" s="8" t="s">
        <v>40</v>
      </c>
      <c r="T1717" s="8" t="s">
        <v>40</v>
      </c>
      <c r="U1717" s="67">
        <v>0.19900000000000001</v>
      </c>
      <c r="V1717" s="4">
        <v>3</v>
      </c>
      <c r="W1717" s="4">
        <v>3428</v>
      </c>
      <c r="X1717" s="67">
        <v>1E-3</v>
      </c>
      <c r="Y1717" s="67">
        <v>0</v>
      </c>
      <c r="Z1717" s="4">
        <v>0</v>
      </c>
      <c r="AA1717" s="4">
        <v>2597</v>
      </c>
      <c r="AB1717" s="67">
        <v>0</v>
      </c>
      <c r="AC1717" s="4">
        <v>5.9807350000000001</v>
      </c>
      <c r="AD1717" s="4">
        <v>27.8</v>
      </c>
    </row>
    <row r="1718" spans="1:30" x14ac:dyDescent="0.2">
      <c r="A1718" s="8" t="s">
        <v>782</v>
      </c>
      <c r="B1718" s="8">
        <v>7</v>
      </c>
      <c r="C1718" s="8">
        <v>143557316</v>
      </c>
      <c r="D1718" s="8">
        <v>143557316</v>
      </c>
      <c r="E1718" s="8" t="s">
        <v>130</v>
      </c>
      <c r="F1718" s="8" t="s">
        <v>3108</v>
      </c>
      <c r="G1718" s="8" t="s">
        <v>3109</v>
      </c>
      <c r="H1718" s="8" t="s">
        <v>2995</v>
      </c>
      <c r="I1718" s="66" t="s">
        <v>179</v>
      </c>
      <c r="J1718" s="66" t="s">
        <v>40</v>
      </c>
      <c r="K1718" s="66" t="s">
        <v>8145</v>
      </c>
      <c r="L1718" s="66" t="s">
        <v>8327</v>
      </c>
      <c r="M1718" s="66" t="s">
        <v>5071</v>
      </c>
      <c r="N1718" s="66" t="s">
        <v>3168</v>
      </c>
      <c r="O1718" s="8" t="s">
        <v>3169</v>
      </c>
      <c r="P1718" s="8" t="s">
        <v>40</v>
      </c>
      <c r="Q1718" s="8">
        <v>-1</v>
      </c>
      <c r="R1718" s="8" t="s">
        <v>40</v>
      </c>
      <c r="S1718" s="8" t="s">
        <v>40</v>
      </c>
      <c r="T1718" s="8" t="s">
        <v>40</v>
      </c>
      <c r="U1718" s="67">
        <v>0.53400000000000003</v>
      </c>
      <c r="V1718" s="4">
        <v>1</v>
      </c>
      <c r="W1718" s="4">
        <v>3434</v>
      </c>
      <c r="X1718" s="67">
        <v>0</v>
      </c>
      <c r="Y1718" s="67">
        <v>0.35299999999999998</v>
      </c>
      <c r="Z1718" s="4">
        <v>2</v>
      </c>
      <c r="AA1718" s="4">
        <v>2602</v>
      </c>
      <c r="AB1718" s="67">
        <v>1E-3</v>
      </c>
      <c r="AC1718" s="4">
        <v>7.1902499999999998</v>
      </c>
      <c r="AD1718" s="4">
        <v>34</v>
      </c>
    </row>
    <row r="1719" spans="1:30" x14ac:dyDescent="0.2">
      <c r="A1719" s="8" t="s">
        <v>782</v>
      </c>
      <c r="B1719" s="8">
        <v>7</v>
      </c>
      <c r="C1719" s="8">
        <v>143557320</v>
      </c>
      <c r="D1719" s="8">
        <v>143557320</v>
      </c>
      <c r="E1719" s="8" t="s">
        <v>121</v>
      </c>
      <c r="F1719" s="8" t="s">
        <v>3101</v>
      </c>
      <c r="G1719" s="8" t="s">
        <v>3102</v>
      </c>
      <c r="H1719" s="8" t="s">
        <v>2995</v>
      </c>
      <c r="I1719" s="66" t="s">
        <v>179</v>
      </c>
      <c r="J1719" s="66" t="s">
        <v>40</v>
      </c>
      <c r="K1719" s="66" t="s">
        <v>9909</v>
      </c>
      <c r="L1719" s="66" t="s">
        <v>9301</v>
      </c>
      <c r="M1719" s="66" t="s">
        <v>3827</v>
      </c>
      <c r="N1719" s="66" t="s">
        <v>121</v>
      </c>
      <c r="O1719" s="8" t="s">
        <v>4466</v>
      </c>
      <c r="P1719" s="8" t="s">
        <v>40</v>
      </c>
      <c r="Q1719" s="8">
        <v>-1</v>
      </c>
      <c r="R1719" s="8" t="s">
        <v>40</v>
      </c>
      <c r="S1719" s="8" t="s">
        <v>40</v>
      </c>
      <c r="T1719" s="8" t="s">
        <v>40</v>
      </c>
      <c r="U1719" s="67">
        <v>0.24199999999999999</v>
      </c>
      <c r="V1719" s="4">
        <v>7</v>
      </c>
      <c r="W1719" s="4">
        <v>3434</v>
      </c>
      <c r="X1719" s="67">
        <v>2E-3</v>
      </c>
      <c r="Y1719" s="67">
        <v>0.249</v>
      </c>
      <c r="Z1719" s="4">
        <v>7</v>
      </c>
      <c r="AA1719" s="4">
        <v>2602</v>
      </c>
      <c r="AB1719" s="67">
        <v>3.0000000000000001E-3</v>
      </c>
      <c r="AC1719" s="4">
        <v>0.95416999999999996</v>
      </c>
      <c r="AD1719" s="4">
        <v>10.4</v>
      </c>
    </row>
    <row r="1720" spans="1:30" x14ac:dyDescent="0.2">
      <c r="A1720" s="8" t="s">
        <v>782</v>
      </c>
      <c r="B1720" s="8">
        <v>7</v>
      </c>
      <c r="C1720" s="8">
        <v>143557323</v>
      </c>
      <c r="D1720" s="8">
        <v>143557323</v>
      </c>
      <c r="E1720" s="8" t="s">
        <v>127</v>
      </c>
      <c r="F1720" s="8" t="s">
        <v>3101</v>
      </c>
      <c r="G1720" s="8" t="s">
        <v>3102</v>
      </c>
      <c r="H1720" s="8" t="s">
        <v>2995</v>
      </c>
      <c r="I1720" s="66" t="s">
        <v>179</v>
      </c>
      <c r="J1720" s="66" t="s">
        <v>40</v>
      </c>
      <c r="K1720" s="66" t="s">
        <v>10405</v>
      </c>
      <c r="L1720" s="66" t="s">
        <v>5554</v>
      </c>
      <c r="M1720" s="66" t="s">
        <v>3830</v>
      </c>
      <c r="N1720" s="66" t="s">
        <v>3118</v>
      </c>
      <c r="O1720" s="8" t="s">
        <v>4298</v>
      </c>
      <c r="P1720" s="8" t="s">
        <v>40</v>
      </c>
      <c r="Q1720" s="8">
        <v>-1</v>
      </c>
      <c r="R1720" s="8" t="s">
        <v>40</v>
      </c>
      <c r="S1720" s="8" t="s">
        <v>40</v>
      </c>
      <c r="T1720" s="8" t="s">
        <v>40</v>
      </c>
      <c r="U1720" s="67">
        <v>0.223</v>
      </c>
      <c r="V1720" s="4">
        <v>3</v>
      </c>
      <c r="W1720" s="4">
        <v>3434</v>
      </c>
      <c r="X1720" s="67">
        <v>1E-3</v>
      </c>
      <c r="Y1720" s="67">
        <v>0.25600000000000001</v>
      </c>
      <c r="Z1720" s="4">
        <v>4</v>
      </c>
      <c r="AA1720" s="4">
        <v>2602</v>
      </c>
      <c r="AB1720" s="67">
        <v>2E-3</v>
      </c>
      <c r="AC1720" s="4">
        <v>0.41481899999999999</v>
      </c>
      <c r="AD1720" s="4">
        <v>6.742</v>
      </c>
    </row>
    <row r="1721" spans="1:30" x14ac:dyDescent="0.2">
      <c r="A1721" s="8" t="s">
        <v>782</v>
      </c>
      <c r="B1721" s="8">
        <v>7</v>
      </c>
      <c r="C1721" s="8">
        <v>143557330</v>
      </c>
      <c r="D1721" s="8">
        <v>143557330</v>
      </c>
      <c r="E1721" s="8" t="s">
        <v>130</v>
      </c>
      <c r="F1721" s="8" t="s">
        <v>3108</v>
      </c>
      <c r="G1721" s="8" t="s">
        <v>3109</v>
      </c>
      <c r="H1721" s="8" t="s">
        <v>2995</v>
      </c>
      <c r="I1721" s="66" t="s">
        <v>179</v>
      </c>
      <c r="J1721" s="66" t="s">
        <v>40</v>
      </c>
      <c r="K1721" s="66" t="s">
        <v>9958</v>
      </c>
      <c r="L1721" s="66" t="s">
        <v>8338</v>
      </c>
      <c r="M1721" s="66" t="s">
        <v>5780</v>
      </c>
      <c r="N1721" s="66" t="s">
        <v>4332</v>
      </c>
      <c r="O1721" s="8" t="s">
        <v>4333</v>
      </c>
      <c r="P1721" s="8" t="s">
        <v>40</v>
      </c>
      <c r="Q1721" s="8">
        <v>-1</v>
      </c>
      <c r="R1721" s="8" t="s">
        <v>40</v>
      </c>
      <c r="S1721" s="8" t="s">
        <v>40</v>
      </c>
      <c r="T1721" s="8" t="s">
        <v>40</v>
      </c>
      <c r="U1721" s="67">
        <v>0.27600000000000002</v>
      </c>
      <c r="V1721" s="4">
        <v>1</v>
      </c>
      <c r="W1721" s="4">
        <v>3434</v>
      </c>
      <c r="X1721" s="67">
        <v>0</v>
      </c>
      <c r="Y1721" s="67">
        <v>0</v>
      </c>
      <c r="Z1721" s="4">
        <v>0</v>
      </c>
      <c r="AA1721" s="4">
        <v>2602</v>
      </c>
      <c r="AB1721" s="67">
        <v>0</v>
      </c>
      <c r="AC1721" s="4">
        <v>6.3908909999999999</v>
      </c>
      <c r="AD1721" s="4">
        <v>29.6</v>
      </c>
    </row>
    <row r="1722" spans="1:30" x14ac:dyDescent="0.2">
      <c r="A1722" s="8" t="s">
        <v>782</v>
      </c>
      <c r="B1722" s="8">
        <v>7</v>
      </c>
      <c r="C1722" s="8">
        <v>143557334</v>
      </c>
      <c r="D1722" s="8">
        <v>143557335</v>
      </c>
      <c r="E1722" s="8" t="s">
        <v>10406</v>
      </c>
      <c r="F1722" s="8" t="s">
        <v>80</v>
      </c>
      <c r="G1722" s="8" t="s">
        <v>3469</v>
      </c>
      <c r="H1722" s="8" t="s">
        <v>2995</v>
      </c>
      <c r="I1722" s="66" t="s">
        <v>179</v>
      </c>
      <c r="J1722" s="66" t="s">
        <v>40</v>
      </c>
      <c r="K1722" s="66" t="s">
        <v>8990</v>
      </c>
      <c r="L1722" s="66" t="s">
        <v>9936</v>
      </c>
      <c r="M1722" s="66" t="s">
        <v>4117</v>
      </c>
      <c r="N1722" s="66" t="s">
        <v>10407</v>
      </c>
      <c r="O1722" s="8" t="s">
        <v>10408</v>
      </c>
      <c r="P1722" s="8" t="s">
        <v>40</v>
      </c>
      <c r="Q1722" s="8">
        <v>-1</v>
      </c>
      <c r="R1722" s="8" t="s">
        <v>40</v>
      </c>
      <c r="S1722" s="8" t="s">
        <v>40</v>
      </c>
      <c r="T1722" s="8" t="s">
        <v>40</v>
      </c>
      <c r="U1722" s="67">
        <v>0</v>
      </c>
      <c r="V1722" s="4">
        <v>0</v>
      </c>
      <c r="W1722" s="4">
        <v>3434</v>
      </c>
      <c r="X1722" s="67">
        <v>0</v>
      </c>
      <c r="Y1722" s="67">
        <v>0.17399999999999999</v>
      </c>
      <c r="Z1722" s="4">
        <v>1</v>
      </c>
      <c r="AA1722" s="4">
        <v>2602</v>
      </c>
      <c r="AB1722" s="67">
        <v>0</v>
      </c>
      <c r="AC1722" s="4">
        <v>1.4473879999999999</v>
      </c>
      <c r="AD1722" s="4">
        <v>13.04</v>
      </c>
    </row>
    <row r="1723" spans="1:30" x14ac:dyDescent="0.2">
      <c r="A1723" s="8" t="s">
        <v>782</v>
      </c>
      <c r="B1723" s="8">
        <v>7</v>
      </c>
      <c r="C1723" s="8">
        <v>143557338</v>
      </c>
      <c r="D1723" s="8">
        <v>143557338</v>
      </c>
      <c r="E1723" s="8" t="s">
        <v>121</v>
      </c>
      <c r="F1723" s="8" t="s">
        <v>3101</v>
      </c>
      <c r="G1723" s="8" t="s">
        <v>3102</v>
      </c>
      <c r="H1723" s="8" t="s">
        <v>2995</v>
      </c>
      <c r="I1723" s="66" t="s">
        <v>179</v>
      </c>
      <c r="J1723" s="66" t="s">
        <v>40</v>
      </c>
      <c r="K1723" s="66" t="s">
        <v>10409</v>
      </c>
      <c r="L1723" s="66" t="s">
        <v>9799</v>
      </c>
      <c r="M1723" s="66" t="s">
        <v>4133</v>
      </c>
      <c r="N1723" s="66" t="s">
        <v>3126</v>
      </c>
      <c r="O1723" s="8" t="s">
        <v>4245</v>
      </c>
      <c r="P1723" s="8" t="s">
        <v>40</v>
      </c>
      <c r="Q1723" s="8">
        <v>-1</v>
      </c>
      <c r="R1723" s="8" t="s">
        <v>40</v>
      </c>
      <c r="S1723" s="8" t="s">
        <v>40</v>
      </c>
      <c r="T1723" s="8" t="s">
        <v>40</v>
      </c>
      <c r="U1723" s="67">
        <v>0.23499999999999999</v>
      </c>
      <c r="V1723" s="4">
        <v>1</v>
      </c>
      <c r="W1723" s="4">
        <v>3434</v>
      </c>
      <c r="X1723" s="67">
        <v>0</v>
      </c>
      <c r="Y1723" s="67">
        <v>0</v>
      </c>
      <c r="Z1723" s="4">
        <v>0</v>
      </c>
      <c r="AA1723" s="4">
        <v>2602</v>
      </c>
      <c r="AB1723" s="67">
        <v>0</v>
      </c>
      <c r="AC1723" s="4">
        <v>1.4473879999999999</v>
      </c>
      <c r="AD1723" s="4">
        <v>13.04</v>
      </c>
    </row>
    <row r="1724" spans="1:30" x14ac:dyDescent="0.2">
      <c r="A1724" s="8" t="s">
        <v>782</v>
      </c>
      <c r="B1724" s="8">
        <v>7</v>
      </c>
      <c r="C1724" s="8">
        <v>143557342</v>
      </c>
      <c r="D1724" s="8">
        <v>143557342</v>
      </c>
      <c r="E1724" s="8" t="s">
        <v>130</v>
      </c>
      <c r="F1724" s="8" t="s">
        <v>3108</v>
      </c>
      <c r="G1724" s="8" t="s">
        <v>3109</v>
      </c>
      <c r="H1724" s="8" t="s">
        <v>2995</v>
      </c>
      <c r="I1724" s="66" t="s">
        <v>179</v>
      </c>
      <c r="J1724" s="66" t="s">
        <v>40</v>
      </c>
      <c r="K1724" s="66" t="s">
        <v>8151</v>
      </c>
      <c r="L1724" s="66" t="s">
        <v>10322</v>
      </c>
      <c r="M1724" s="66" t="s">
        <v>4131</v>
      </c>
      <c r="N1724" s="66" t="s">
        <v>3171</v>
      </c>
      <c r="O1724" s="8" t="s">
        <v>3172</v>
      </c>
      <c r="P1724" s="8" t="s">
        <v>40</v>
      </c>
      <c r="Q1724" s="8">
        <v>-1</v>
      </c>
      <c r="R1724" s="8" t="s">
        <v>40</v>
      </c>
      <c r="S1724" s="8" t="s">
        <v>40</v>
      </c>
      <c r="T1724" s="8" t="s">
        <v>40</v>
      </c>
      <c r="U1724" s="67">
        <v>0.27200000000000002</v>
      </c>
      <c r="V1724" s="4">
        <v>1</v>
      </c>
      <c r="W1724" s="4">
        <v>3434</v>
      </c>
      <c r="X1724" s="67">
        <v>0</v>
      </c>
      <c r="Y1724" s="67">
        <v>0</v>
      </c>
      <c r="Z1724" s="4">
        <v>0</v>
      </c>
      <c r="AA1724" s="4">
        <v>2602</v>
      </c>
      <c r="AB1724" s="67">
        <v>0</v>
      </c>
      <c r="AC1724" s="4">
        <v>3.044899</v>
      </c>
      <c r="AD1724" s="4">
        <v>22.4</v>
      </c>
    </row>
    <row r="1725" spans="1:30" x14ac:dyDescent="0.2">
      <c r="A1725" s="8" t="s">
        <v>782</v>
      </c>
      <c r="B1725" s="8">
        <v>7</v>
      </c>
      <c r="C1725" s="8">
        <v>143557352</v>
      </c>
      <c r="D1725" s="8">
        <v>143557352</v>
      </c>
      <c r="E1725" s="8" t="s">
        <v>130</v>
      </c>
      <c r="F1725" s="8" t="s">
        <v>3108</v>
      </c>
      <c r="G1725" s="8" t="s">
        <v>3109</v>
      </c>
      <c r="H1725" s="8" t="s">
        <v>2995</v>
      </c>
      <c r="I1725" s="66" t="s">
        <v>179</v>
      </c>
      <c r="J1725" s="66" t="s">
        <v>40</v>
      </c>
      <c r="K1725" s="66" t="s">
        <v>3417</v>
      </c>
      <c r="L1725" s="66" t="s">
        <v>4909</v>
      </c>
      <c r="M1725" s="66" t="s">
        <v>5060</v>
      </c>
      <c r="N1725" s="66" t="s">
        <v>10410</v>
      </c>
      <c r="O1725" s="8" t="s">
        <v>10411</v>
      </c>
      <c r="P1725" s="8" t="s">
        <v>40</v>
      </c>
      <c r="Q1725" s="8">
        <v>-1</v>
      </c>
      <c r="R1725" s="8" t="s">
        <v>40</v>
      </c>
      <c r="S1725" s="8" t="s">
        <v>40</v>
      </c>
      <c r="T1725" s="8" t="s">
        <v>40</v>
      </c>
      <c r="U1725" s="67">
        <v>0.25</v>
      </c>
      <c r="V1725" s="4">
        <v>1</v>
      </c>
      <c r="W1725" s="4">
        <v>3434</v>
      </c>
      <c r="X1725" s="67">
        <v>0</v>
      </c>
      <c r="Y1725" s="67">
        <v>0</v>
      </c>
      <c r="Z1725" s="4">
        <v>0</v>
      </c>
      <c r="AA1725" s="4">
        <v>2602</v>
      </c>
      <c r="AB1725" s="67">
        <v>0</v>
      </c>
      <c r="AC1725" s="4">
        <v>3.4888180000000002</v>
      </c>
      <c r="AD1725" s="4">
        <v>23.1</v>
      </c>
    </row>
    <row r="1726" spans="1:30" x14ac:dyDescent="0.2">
      <c r="A1726" s="8" t="s">
        <v>782</v>
      </c>
      <c r="B1726" s="8">
        <v>7</v>
      </c>
      <c r="C1726" s="8">
        <v>143557356</v>
      </c>
      <c r="D1726" s="8">
        <v>143557356</v>
      </c>
      <c r="E1726" s="8" t="s">
        <v>130</v>
      </c>
      <c r="F1726" s="8" t="s">
        <v>3101</v>
      </c>
      <c r="G1726" s="8" t="s">
        <v>3102</v>
      </c>
      <c r="H1726" s="8" t="s">
        <v>2995</v>
      </c>
      <c r="I1726" s="66" t="s">
        <v>179</v>
      </c>
      <c r="J1726" s="66" t="s">
        <v>40</v>
      </c>
      <c r="K1726" s="66" t="s">
        <v>8996</v>
      </c>
      <c r="L1726" s="66" t="s">
        <v>9930</v>
      </c>
      <c r="M1726" s="66" t="s">
        <v>4384</v>
      </c>
      <c r="N1726" s="66" t="s">
        <v>3207</v>
      </c>
      <c r="O1726" s="8" t="s">
        <v>3208</v>
      </c>
      <c r="P1726" s="8" t="s">
        <v>40</v>
      </c>
      <c r="Q1726" s="8">
        <v>-1</v>
      </c>
      <c r="R1726" s="8" t="s">
        <v>40</v>
      </c>
      <c r="S1726" s="8" t="s">
        <v>40</v>
      </c>
      <c r="T1726" s="8" t="s">
        <v>40</v>
      </c>
      <c r="U1726" s="67">
        <v>0.23699999999999999</v>
      </c>
      <c r="V1726" s="4">
        <v>3</v>
      </c>
      <c r="W1726" s="4">
        <v>3434</v>
      </c>
      <c r="X1726" s="67">
        <v>1E-3</v>
      </c>
      <c r="Y1726" s="67">
        <v>0.25</v>
      </c>
      <c r="Z1726" s="4">
        <v>1</v>
      </c>
      <c r="AA1726" s="4">
        <v>2602</v>
      </c>
      <c r="AB1726" s="67">
        <v>0</v>
      </c>
      <c r="AC1726" s="4">
        <v>0.91836399999999996</v>
      </c>
      <c r="AD1726" s="4">
        <v>10.18</v>
      </c>
    </row>
    <row r="1727" spans="1:30" x14ac:dyDescent="0.2">
      <c r="A1727" s="8" t="s">
        <v>782</v>
      </c>
      <c r="B1727" s="8">
        <v>7</v>
      </c>
      <c r="C1727" s="8">
        <v>143557358</v>
      </c>
      <c r="D1727" s="8">
        <v>143557358</v>
      </c>
      <c r="E1727" s="8" t="s">
        <v>130</v>
      </c>
      <c r="F1727" s="8" t="s">
        <v>3108</v>
      </c>
      <c r="G1727" s="8" t="s">
        <v>3109</v>
      </c>
      <c r="H1727" s="8" t="s">
        <v>2995</v>
      </c>
      <c r="I1727" s="66" t="s">
        <v>179</v>
      </c>
      <c r="J1727" s="66" t="s">
        <v>40</v>
      </c>
      <c r="K1727" s="66" t="s">
        <v>3133</v>
      </c>
      <c r="L1727" s="66" t="s">
        <v>10155</v>
      </c>
      <c r="M1727" s="66" t="s">
        <v>4384</v>
      </c>
      <c r="N1727" s="66" t="s">
        <v>3141</v>
      </c>
      <c r="O1727" s="8" t="s">
        <v>3371</v>
      </c>
      <c r="P1727" s="8" t="s">
        <v>40</v>
      </c>
      <c r="Q1727" s="8">
        <v>-1</v>
      </c>
      <c r="R1727" s="8" t="s">
        <v>40</v>
      </c>
      <c r="S1727" s="8" t="s">
        <v>40</v>
      </c>
      <c r="T1727" s="8" t="s">
        <v>40</v>
      </c>
      <c r="U1727" s="67">
        <v>0.222</v>
      </c>
      <c r="V1727" s="4">
        <v>11</v>
      </c>
      <c r="W1727" s="4">
        <v>3434</v>
      </c>
      <c r="X1727" s="67">
        <v>3.0000000000000001E-3</v>
      </c>
      <c r="Y1727" s="67">
        <v>0.22600000000000001</v>
      </c>
      <c r="Z1727" s="4">
        <v>10</v>
      </c>
      <c r="AA1727" s="4">
        <v>2602</v>
      </c>
      <c r="AB1727" s="67">
        <v>4.0000000000000001E-3</v>
      </c>
      <c r="AC1727" s="4">
        <v>1.1001840000000001</v>
      </c>
      <c r="AD1727" s="4">
        <v>11.22</v>
      </c>
    </row>
    <row r="1728" spans="1:30" x14ac:dyDescent="0.2">
      <c r="A1728" s="8" t="s">
        <v>782</v>
      </c>
      <c r="B1728" s="8">
        <v>7</v>
      </c>
      <c r="C1728" s="8">
        <v>143557367</v>
      </c>
      <c r="D1728" s="8">
        <v>143557367</v>
      </c>
      <c r="E1728" s="8" t="s">
        <v>121</v>
      </c>
      <c r="F1728" s="8" t="s">
        <v>3101</v>
      </c>
      <c r="G1728" s="8" t="s">
        <v>3102</v>
      </c>
      <c r="H1728" s="8" t="s">
        <v>2995</v>
      </c>
      <c r="I1728" s="66" t="s">
        <v>179</v>
      </c>
      <c r="J1728" s="66" t="s">
        <v>40</v>
      </c>
      <c r="K1728" s="66" t="s">
        <v>10335</v>
      </c>
      <c r="L1728" s="66" t="s">
        <v>9036</v>
      </c>
      <c r="M1728" s="66" t="s">
        <v>4125</v>
      </c>
      <c r="N1728" s="66" t="s">
        <v>3126</v>
      </c>
      <c r="O1728" s="8" t="s">
        <v>3160</v>
      </c>
      <c r="P1728" s="8" t="s">
        <v>40</v>
      </c>
      <c r="Q1728" s="8">
        <v>-1</v>
      </c>
      <c r="R1728" s="8" t="s">
        <v>40</v>
      </c>
      <c r="S1728" s="8" t="s">
        <v>40</v>
      </c>
      <c r="T1728" s="8" t="s">
        <v>40</v>
      </c>
      <c r="U1728" s="67">
        <v>0</v>
      </c>
      <c r="V1728" s="4">
        <v>0</v>
      </c>
      <c r="W1728" s="4">
        <v>3434</v>
      </c>
      <c r="X1728" s="67">
        <v>0</v>
      </c>
      <c r="Y1728" s="67">
        <v>0.246</v>
      </c>
      <c r="Z1728" s="4">
        <v>3</v>
      </c>
      <c r="AA1728" s="4">
        <v>2602</v>
      </c>
      <c r="AB1728" s="67">
        <v>1E-3</v>
      </c>
      <c r="AC1728" s="4">
        <v>-5.5858999999999999E-2</v>
      </c>
      <c r="AD1728" s="4">
        <v>2.081</v>
      </c>
    </row>
    <row r="1729" spans="1:30" x14ac:dyDescent="0.2">
      <c r="A1729" s="8" t="s">
        <v>782</v>
      </c>
      <c r="B1729" s="8">
        <v>7</v>
      </c>
      <c r="C1729" s="8">
        <v>143557369</v>
      </c>
      <c r="D1729" s="8">
        <v>143557369</v>
      </c>
      <c r="E1729" s="8" t="s">
        <v>130</v>
      </c>
      <c r="F1729" s="8" t="s">
        <v>3108</v>
      </c>
      <c r="G1729" s="8" t="s">
        <v>3109</v>
      </c>
      <c r="H1729" s="8" t="s">
        <v>2995</v>
      </c>
      <c r="I1729" s="66" t="s">
        <v>179</v>
      </c>
      <c r="J1729" s="66" t="s">
        <v>40</v>
      </c>
      <c r="K1729" s="66" t="s">
        <v>10412</v>
      </c>
      <c r="L1729" s="66" t="s">
        <v>4907</v>
      </c>
      <c r="M1729" s="66" t="s">
        <v>3582</v>
      </c>
      <c r="N1729" s="66" t="s">
        <v>3112</v>
      </c>
      <c r="O1729" s="8" t="s">
        <v>3113</v>
      </c>
      <c r="P1729" s="8" t="s">
        <v>40</v>
      </c>
      <c r="Q1729" s="8">
        <v>-1</v>
      </c>
      <c r="R1729" s="8" t="s">
        <v>40</v>
      </c>
      <c r="S1729" s="8" t="s">
        <v>40</v>
      </c>
      <c r="T1729" s="8" t="s">
        <v>40</v>
      </c>
      <c r="U1729" s="67">
        <v>0.20599999999999999</v>
      </c>
      <c r="V1729" s="4">
        <v>3</v>
      </c>
      <c r="W1729" s="4">
        <v>3434</v>
      </c>
      <c r="X1729" s="67">
        <v>1E-3</v>
      </c>
      <c r="Y1729" s="67">
        <v>0.28299999999999997</v>
      </c>
      <c r="Z1729" s="4">
        <v>3</v>
      </c>
      <c r="AA1729" s="4">
        <v>2602</v>
      </c>
      <c r="AB1729" s="67">
        <v>1E-3</v>
      </c>
      <c r="AC1729" s="4">
        <v>1.8856649999999999</v>
      </c>
      <c r="AD1729" s="4">
        <v>15.5</v>
      </c>
    </row>
    <row r="1730" spans="1:30" x14ac:dyDescent="0.2">
      <c r="A1730" s="8" t="s">
        <v>782</v>
      </c>
      <c r="B1730" s="8">
        <v>7</v>
      </c>
      <c r="C1730" s="8">
        <v>143557370</v>
      </c>
      <c r="D1730" s="8">
        <v>143557370</v>
      </c>
      <c r="E1730" s="8" t="s">
        <v>121</v>
      </c>
      <c r="F1730" s="8" t="s">
        <v>81</v>
      </c>
      <c r="G1730" s="8" t="s">
        <v>3469</v>
      </c>
      <c r="H1730" s="8" t="s">
        <v>2995</v>
      </c>
      <c r="I1730" s="66" t="s">
        <v>179</v>
      </c>
      <c r="J1730" s="66" t="s">
        <v>40</v>
      </c>
      <c r="K1730" s="66" t="s">
        <v>5512</v>
      </c>
      <c r="L1730" s="66" t="s">
        <v>9927</v>
      </c>
      <c r="M1730" s="66" t="s">
        <v>3582</v>
      </c>
      <c r="N1730" s="66" t="s">
        <v>124</v>
      </c>
      <c r="O1730" s="8" t="s">
        <v>125</v>
      </c>
      <c r="P1730" s="8" t="s">
        <v>40</v>
      </c>
      <c r="Q1730" s="8">
        <v>-1</v>
      </c>
      <c r="R1730" s="8" t="s">
        <v>40</v>
      </c>
      <c r="S1730" s="8" t="s">
        <v>40</v>
      </c>
      <c r="T1730" s="8" t="s">
        <v>40</v>
      </c>
      <c r="U1730" s="67">
        <v>0.249</v>
      </c>
      <c r="V1730" s="4">
        <v>2</v>
      </c>
      <c r="W1730" s="4">
        <v>3434</v>
      </c>
      <c r="X1730" s="67">
        <v>1E-3</v>
      </c>
      <c r="Y1730" s="67">
        <v>0</v>
      </c>
      <c r="Z1730" s="4">
        <v>0</v>
      </c>
      <c r="AA1730" s="4">
        <v>2602</v>
      </c>
      <c r="AB1730" s="67">
        <v>0</v>
      </c>
      <c r="AC1730" s="4">
        <v>7.9102750000000004</v>
      </c>
      <c r="AD1730" s="4">
        <v>35</v>
      </c>
    </row>
    <row r="1731" spans="1:30" x14ac:dyDescent="0.2">
      <c r="A1731" s="8" t="s">
        <v>782</v>
      </c>
      <c r="B1731" s="8">
        <v>7</v>
      </c>
      <c r="C1731" s="8">
        <v>143557371</v>
      </c>
      <c r="D1731" s="8">
        <v>143557371</v>
      </c>
      <c r="E1731" s="8" t="s">
        <v>130</v>
      </c>
      <c r="F1731" s="8" t="s">
        <v>3101</v>
      </c>
      <c r="G1731" s="8" t="s">
        <v>3102</v>
      </c>
      <c r="H1731" s="8" t="s">
        <v>2995</v>
      </c>
      <c r="I1731" s="66" t="s">
        <v>179</v>
      </c>
      <c r="J1731" s="66" t="s">
        <v>40</v>
      </c>
      <c r="K1731" s="66" t="s">
        <v>4947</v>
      </c>
      <c r="L1731" s="66" t="s">
        <v>9926</v>
      </c>
      <c r="M1731" s="66" t="s">
        <v>3585</v>
      </c>
      <c r="N1731" s="66" t="s">
        <v>121</v>
      </c>
      <c r="O1731" s="8" t="s">
        <v>3104</v>
      </c>
      <c r="P1731" s="8" t="s">
        <v>40</v>
      </c>
      <c r="Q1731" s="8">
        <v>-1</v>
      </c>
      <c r="R1731" s="8" t="s">
        <v>40</v>
      </c>
      <c r="S1731" s="8" t="s">
        <v>40</v>
      </c>
      <c r="T1731" s="8" t="s">
        <v>40</v>
      </c>
      <c r="U1731" s="67">
        <v>0.215</v>
      </c>
      <c r="V1731" s="4">
        <v>2</v>
      </c>
      <c r="W1731" s="4">
        <v>3434</v>
      </c>
      <c r="X1731" s="67">
        <v>1E-3</v>
      </c>
      <c r="Y1731" s="67">
        <v>0.16400000000000001</v>
      </c>
      <c r="Z1731" s="4">
        <v>1</v>
      </c>
      <c r="AA1731" s="4">
        <v>2602</v>
      </c>
      <c r="AB1731" s="67">
        <v>0</v>
      </c>
      <c r="AC1731" s="4">
        <v>0.82267800000000002</v>
      </c>
      <c r="AD1731" s="4">
        <v>9.6029999999999998</v>
      </c>
    </row>
    <row r="1732" spans="1:30" x14ac:dyDescent="0.2">
      <c r="A1732" s="8" t="s">
        <v>782</v>
      </c>
      <c r="B1732" s="8">
        <v>7</v>
      </c>
      <c r="C1732" s="8">
        <v>143557402</v>
      </c>
      <c r="D1732" s="8">
        <v>143557402</v>
      </c>
      <c r="E1732" s="8" t="s">
        <v>130</v>
      </c>
      <c r="F1732" s="8" t="s">
        <v>3108</v>
      </c>
      <c r="G1732" s="8" t="s">
        <v>3109</v>
      </c>
      <c r="H1732" s="8" t="s">
        <v>2995</v>
      </c>
      <c r="I1732" s="66" t="s">
        <v>179</v>
      </c>
      <c r="J1732" s="66" t="s">
        <v>40</v>
      </c>
      <c r="K1732" s="66" t="s">
        <v>6058</v>
      </c>
      <c r="L1732" s="66" t="s">
        <v>10315</v>
      </c>
      <c r="M1732" s="66" t="s">
        <v>9453</v>
      </c>
      <c r="N1732" s="66" t="s">
        <v>3171</v>
      </c>
      <c r="O1732" s="8" t="s">
        <v>3172</v>
      </c>
      <c r="P1732" s="8" t="s">
        <v>40</v>
      </c>
      <c r="Q1732" s="8">
        <v>-1</v>
      </c>
      <c r="R1732" s="8" t="s">
        <v>40</v>
      </c>
      <c r="S1732" s="8" t="s">
        <v>40</v>
      </c>
      <c r="T1732" s="8" t="s">
        <v>40</v>
      </c>
      <c r="U1732" s="67">
        <v>0.17100000000000001</v>
      </c>
      <c r="V1732" s="4">
        <v>2</v>
      </c>
      <c r="W1732" s="4">
        <v>3438</v>
      </c>
      <c r="X1732" s="67">
        <v>1E-3</v>
      </c>
      <c r="Y1732" s="67">
        <v>0</v>
      </c>
      <c r="Z1732" s="4">
        <v>0</v>
      </c>
      <c r="AA1732" s="4">
        <v>2606</v>
      </c>
      <c r="AB1732" s="67">
        <v>0</v>
      </c>
      <c r="AC1732" s="4">
        <v>3.5288810000000002</v>
      </c>
      <c r="AD1732" s="4">
        <v>23.1</v>
      </c>
    </row>
    <row r="1733" spans="1:30" x14ac:dyDescent="0.2">
      <c r="A1733" s="8" t="s">
        <v>782</v>
      </c>
      <c r="B1733" s="8">
        <v>7</v>
      </c>
      <c r="C1733" s="8">
        <v>143557410</v>
      </c>
      <c r="D1733" s="8">
        <v>143557410</v>
      </c>
      <c r="E1733" s="8" t="s">
        <v>130</v>
      </c>
      <c r="F1733" s="8" t="s">
        <v>3101</v>
      </c>
      <c r="G1733" s="8" t="s">
        <v>3102</v>
      </c>
      <c r="H1733" s="8" t="s">
        <v>2995</v>
      </c>
      <c r="I1733" s="66" t="s">
        <v>179</v>
      </c>
      <c r="J1733" s="66" t="s">
        <v>40</v>
      </c>
      <c r="K1733" s="66" t="s">
        <v>5518</v>
      </c>
      <c r="L1733" s="66" t="s">
        <v>9013</v>
      </c>
      <c r="M1733" s="66" t="s">
        <v>4108</v>
      </c>
      <c r="N1733" s="66" t="s">
        <v>3165</v>
      </c>
      <c r="O1733" s="8" t="s">
        <v>3308</v>
      </c>
      <c r="P1733" s="8" t="s">
        <v>40</v>
      </c>
      <c r="Q1733" s="8">
        <v>-1</v>
      </c>
      <c r="R1733" s="8" t="s">
        <v>40</v>
      </c>
      <c r="S1733" s="8" t="s">
        <v>40</v>
      </c>
      <c r="T1733" s="8" t="s">
        <v>40</v>
      </c>
      <c r="U1733" s="67">
        <v>0</v>
      </c>
      <c r="V1733" s="4">
        <v>0</v>
      </c>
      <c r="W1733" s="4">
        <v>3429</v>
      </c>
      <c r="X1733" s="67">
        <v>0</v>
      </c>
      <c r="Y1733" s="67">
        <v>0.214</v>
      </c>
      <c r="Z1733" s="4">
        <v>2</v>
      </c>
      <c r="AA1733" s="4">
        <v>2605</v>
      </c>
      <c r="AB1733" s="67">
        <v>1E-3</v>
      </c>
      <c r="AC1733" s="4">
        <v>1.2042079999999999</v>
      </c>
      <c r="AD1733" s="4">
        <v>11.77</v>
      </c>
    </row>
    <row r="1734" spans="1:30" x14ac:dyDescent="0.2">
      <c r="A1734" s="8" t="s">
        <v>782</v>
      </c>
      <c r="B1734" s="8">
        <v>7</v>
      </c>
      <c r="C1734" s="8">
        <v>143557433</v>
      </c>
      <c r="D1734" s="8">
        <v>143557433</v>
      </c>
      <c r="E1734" s="8" t="s">
        <v>121</v>
      </c>
      <c r="F1734" s="8" t="s">
        <v>3108</v>
      </c>
      <c r="G1734" s="8" t="s">
        <v>3109</v>
      </c>
      <c r="H1734" s="8" t="s">
        <v>2995</v>
      </c>
      <c r="I1734" s="66" t="s">
        <v>179</v>
      </c>
      <c r="J1734" s="66" t="s">
        <v>40</v>
      </c>
      <c r="K1734" s="66" t="s">
        <v>8256</v>
      </c>
      <c r="L1734" s="66" t="s">
        <v>9793</v>
      </c>
      <c r="M1734" s="66" t="s">
        <v>3838</v>
      </c>
      <c r="N1734" s="66" t="s">
        <v>3144</v>
      </c>
      <c r="O1734" s="8" t="s">
        <v>4644</v>
      </c>
      <c r="P1734" s="8" t="s">
        <v>40</v>
      </c>
      <c r="Q1734" s="8">
        <v>-1</v>
      </c>
      <c r="R1734" s="8" t="s">
        <v>40</v>
      </c>
      <c r="S1734" s="8" t="s">
        <v>40</v>
      </c>
      <c r="T1734" s="8" t="s">
        <v>40</v>
      </c>
      <c r="U1734" s="67">
        <v>0.248</v>
      </c>
      <c r="V1734" s="4">
        <v>5</v>
      </c>
      <c r="W1734" s="4">
        <v>3429</v>
      </c>
      <c r="X1734" s="67">
        <v>1E-3</v>
      </c>
      <c r="Y1734" s="67">
        <v>0.24399999999999999</v>
      </c>
      <c r="Z1734" s="4">
        <v>9</v>
      </c>
      <c r="AA1734" s="4">
        <v>2605</v>
      </c>
      <c r="AB1734" s="67">
        <v>3.0000000000000001E-3</v>
      </c>
      <c r="AC1734" s="4">
        <v>4.2983690000000001</v>
      </c>
      <c r="AD1734" s="4">
        <v>24</v>
      </c>
    </row>
    <row r="1735" spans="1:30" x14ac:dyDescent="0.2">
      <c r="A1735" s="8" t="s">
        <v>782</v>
      </c>
      <c r="B1735" s="8">
        <v>7</v>
      </c>
      <c r="C1735" s="8">
        <v>143557434</v>
      </c>
      <c r="D1735" s="8">
        <v>143557434</v>
      </c>
      <c r="E1735" s="8" t="s">
        <v>127</v>
      </c>
      <c r="F1735" s="8" t="s">
        <v>3101</v>
      </c>
      <c r="G1735" s="8" t="s">
        <v>3102</v>
      </c>
      <c r="H1735" s="8" t="s">
        <v>2995</v>
      </c>
      <c r="I1735" s="66" t="s">
        <v>179</v>
      </c>
      <c r="J1735" s="66" t="s">
        <v>40</v>
      </c>
      <c r="K1735" s="66" t="s">
        <v>3421</v>
      </c>
      <c r="L1735" s="66" t="s">
        <v>8440</v>
      </c>
      <c r="M1735" s="66" t="s">
        <v>10413</v>
      </c>
      <c r="N1735" s="66" t="s">
        <v>3126</v>
      </c>
      <c r="O1735" s="8" t="s">
        <v>6673</v>
      </c>
      <c r="P1735" s="8" t="s">
        <v>40</v>
      </c>
      <c r="Q1735" s="8">
        <v>-1</v>
      </c>
      <c r="R1735" s="8" t="s">
        <v>40</v>
      </c>
      <c r="S1735" s="8" t="s">
        <v>40</v>
      </c>
      <c r="T1735" s="8" t="s">
        <v>40</v>
      </c>
      <c r="U1735" s="67">
        <v>0</v>
      </c>
      <c r="V1735" s="4">
        <v>0</v>
      </c>
      <c r="W1735" s="4">
        <v>3429</v>
      </c>
      <c r="X1735" s="67">
        <v>0</v>
      </c>
      <c r="Y1735" s="67">
        <v>0.19600000000000001</v>
      </c>
      <c r="Z1735" s="4">
        <v>1</v>
      </c>
      <c r="AA1735" s="4">
        <v>2605</v>
      </c>
      <c r="AB1735" s="67">
        <v>0</v>
      </c>
      <c r="AC1735" s="4">
        <v>-0.90919099999999997</v>
      </c>
      <c r="AD1735" s="4">
        <v>2.5000000000000001E-2</v>
      </c>
    </row>
    <row r="1736" spans="1:30" x14ac:dyDescent="0.2">
      <c r="A1736" s="8" t="s">
        <v>782</v>
      </c>
      <c r="B1736" s="8">
        <v>7</v>
      </c>
      <c r="C1736" s="8">
        <v>143557443</v>
      </c>
      <c r="D1736" s="8">
        <v>143557443</v>
      </c>
      <c r="E1736" s="8" t="s">
        <v>121</v>
      </c>
      <c r="F1736" s="8" t="s">
        <v>3101</v>
      </c>
      <c r="G1736" s="8" t="s">
        <v>3102</v>
      </c>
      <c r="H1736" s="8" t="s">
        <v>2995</v>
      </c>
      <c r="I1736" s="66" t="s">
        <v>179</v>
      </c>
      <c r="J1736" s="66" t="s">
        <v>40</v>
      </c>
      <c r="K1736" s="66" t="s">
        <v>8267</v>
      </c>
      <c r="L1736" s="66" t="s">
        <v>5570</v>
      </c>
      <c r="M1736" s="66" t="s">
        <v>3593</v>
      </c>
      <c r="N1736" s="66" t="s">
        <v>130</v>
      </c>
      <c r="O1736" s="8" t="s">
        <v>3506</v>
      </c>
      <c r="P1736" s="8" t="s">
        <v>40</v>
      </c>
      <c r="Q1736" s="8">
        <v>-1</v>
      </c>
      <c r="R1736" s="8" t="s">
        <v>40</v>
      </c>
      <c r="S1736" s="8" t="s">
        <v>40</v>
      </c>
      <c r="T1736" s="8" t="s">
        <v>40</v>
      </c>
      <c r="U1736" s="67">
        <v>0.26700000000000002</v>
      </c>
      <c r="V1736" s="4">
        <v>1</v>
      </c>
      <c r="W1736" s="4">
        <v>3429</v>
      </c>
      <c r="X1736" s="67">
        <v>0</v>
      </c>
      <c r="Y1736" s="67">
        <v>0</v>
      </c>
      <c r="Z1736" s="4">
        <v>0</v>
      </c>
      <c r="AA1736" s="4">
        <v>2605</v>
      </c>
      <c r="AB1736" s="67">
        <v>0</v>
      </c>
      <c r="AC1736" s="4">
        <v>-0.13061400000000001</v>
      </c>
      <c r="AD1736" s="4">
        <v>1.5129999999999999</v>
      </c>
    </row>
    <row r="1737" spans="1:30" x14ac:dyDescent="0.2">
      <c r="A1737" s="8" t="s">
        <v>782</v>
      </c>
      <c r="B1737" s="8">
        <v>7</v>
      </c>
      <c r="C1737" s="8">
        <v>143557447</v>
      </c>
      <c r="D1737" s="8">
        <v>143557447</v>
      </c>
      <c r="E1737" s="8" t="s">
        <v>121</v>
      </c>
      <c r="F1737" s="8" t="s">
        <v>3108</v>
      </c>
      <c r="G1737" s="8" t="s">
        <v>3109</v>
      </c>
      <c r="H1737" s="8" t="s">
        <v>2995</v>
      </c>
      <c r="I1737" s="66" t="s">
        <v>179</v>
      </c>
      <c r="J1737" s="66" t="s">
        <v>40</v>
      </c>
      <c r="K1737" s="66" t="s">
        <v>9805</v>
      </c>
      <c r="L1737" s="66" t="s">
        <v>4874</v>
      </c>
      <c r="M1737" s="66" t="s">
        <v>4606</v>
      </c>
      <c r="N1737" s="66" t="s">
        <v>3309</v>
      </c>
      <c r="O1737" s="8" t="s">
        <v>3310</v>
      </c>
      <c r="P1737" s="8" t="s">
        <v>40</v>
      </c>
      <c r="Q1737" s="8">
        <v>-1</v>
      </c>
      <c r="R1737" s="8" t="s">
        <v>40</v>
      </c>
      <c r="S1737" s="8" t="s">
        <v>40</v>
      </c>
      <c r="T1737" s="8" t="s">
        <v>40</v>
      </c>
      <c r="U1737" s="67">
        <v>0.23499999999999999</v>
      </c>
      <c r="V1737" s="4">
        <v>1</v>
      </c>
      <c r="W1737" s="4">
        <v>3429</v>
      </c>
      <c r="X1737" s="67">
        <v>0</v>
      </c>
      <c r="Y1737" s="67">
        <v>0.309</v>
      </c>
      <c r="Z1737" s="4">
        <v>2</v>
      </c>
      <c r="AA1737" s="4">
        <v>2605</v>
      </c>
      <c r="AB1737" s="67">
        <v>1E-3</v>
      </c>
      <c r="AC1737" s="4">
        <v>5.215795</v>
      </c>
      <c r="AD1737" s="4">
        <v>25.6</v>
      </c>
    </row>
    <row r="1738" spans="1:30" x14ac:dyDescent="0.2">
      <c r="A1738" s="8" t="s">
        <v>782</v>
      </c>
      <c r="B1738" s="8">
        <v>7</v>
      </c>
      <c r="C1738" s="8">
        <v>143557451</v>
      </c>
      <c r="D1738" s="8">
        <v>143557451</v>
      </c>
      <c r="E1738" s="8" t="s">
        <v>130</v>
      </c>
      <c r="F1738" s="8" t="s">
        <v>3108</v>
      </c>
      <c r="G1738" s="8" t="s">
        <v>3109</v>
      </c>
      <c r="H1738" s="8" t="s">
        <v>2995</v>
      </c>
      <c r="I1738" s="66" t="s">
        <v>179</v>
      </c>
      <c r="J1738" s="66" t="s">
        <v>40</v>
      </c>
      <c r="K1738" s="66" t="s">
        <v>9277</v>
      </c>
      <c r="L1738" s="66" t="s">
        <v>9031</v>
      </c>
      <c r="M1738" s="66" t="s">
        <v>4105</v>
      </c>
      <c r="N1738" s="66" t="s">
        <v>3168</v>
      </c>
      <c r="O1738" s="8" t="s">
        <v>3169</v>
      </c>
      <c r="P1738" s="8" t="s">
        <v>40</v>
      </c>
      <c r="Q1738" s="8">
        <v>-1</v>
      </c>
      <c r="R1738" s="8" t="s">
        <v>40</v>
      </c>
      <c r="S1738" s="8" t="s">
        <v>40</v>
      </c>
      <c r="T1738" s="8" t="s">
        <v>40</v>
      </c>
      <c r="U1738" s="67">
        <v>0.25600000000000001</v>
      </c>
      <c r="V1738" s="4">
        <v>1</v>
      </c>
      <c r="W1738" s="4">
        <v>3429</v>
      </c>
      <c r="X1738" s="67">
        <v>0</v>
      </c>
      <c r="Y1738" s="67">
        <v>0</v>
      </c>
      <c r="Z1738" s="4">
        <v>0</v>
      </c>
      <c r="AA1738" s="4">
        <v>2605</v>
      </c>
      <c r="AB1738" s="67">
        <v>0</v>
      </c>
      <c r="AC1738" s="4">
        <v>2.842463</v>
      </c>
      <c r="AD1738" s="4">
        <v>21.6</v>
      </c>
    </row>
    <row r="1739" spans="1:30" x14ac:dyDescent="0.2">
      <c r="A1739" s="8" t="s">
        <v>782</v>
      </c>
      <c r="B1739" s="8">
        <v>7</v>
      </c>
      <c r="C1739" s="8">
        <v>143557452</v>
      </c>
      <c r="D1739" s="8">
        <v>143557452</v>
      </c>
      <c r="E1739" s="8" t="s">
        <v>121</v>
      </c>
      <c r="F1739" s="8" t="s">
        <v>3101</v>
      </c>
      <c r="G1739" s="8" t="s">
        <v>3102</v>
      </c>
      <c r="H1739" s="8" t="s">
        <v>2995</v>
      </c>
      <c r="I1739" s="66" t="s">
        <v>179</v>
      </c>
      <c r="J1739" s="66" t="s">
        <v>40</v>
      </c>
      <c r="K1739" s="66" t="s">
        <v>6097</v>
      </c>
      <c r="L1739" s="66" t="s">
        <v>8451</v>
      </c>
      <c r="M1739" s="66" t="s">
        <v>5184</v>
      </c>
      <c r="N1739" s="66" t="s">
        <v>130</v>
      </c>
      <c r="O1739" s="8" t="s">
        <v>3506</v>
      </c>
      <c r="P1739" s="8" t="s">
        <v>40</v>
      </c>
      <c r="Q1739" s="8">
        <v>-1</v>
      </c>
      <c r="R1739" s="8" t="s">
        <v>40</v>
      </c>
      <c r="S1739" s="8" t="s">
        <v>40</v>
      </c>
      <c r="T1739" s="8" t="s">
        <v>40</v>
      </c>
      <c r="U1739" s="67">
        <v>0</v>
      </c>
      <c r="V1739" s="4">
        <v>0</v>
      </c>
      <c r="W1739" s="4">
        <v>3429</v>
      </c>
      <c r="X1739" s="67">
        <v>0</v>
      </c>
      <c r="Y1739" s="67">
        <v>0.23799999999999999</v>
      </c>
      <c r="Z1739" s="4">
        <v>2</v>
      </c>
      <c r="AA1739" s="4">
        <v>2605</v>
      </c>
      <c r="AB1739" s="67">
        <v>1E-3</v>
      </c>
      <c r="AC1739" s="4">
        <v>-3.8429999999999999E-2</v>
      </c>
      <c r="AD1739" s="4">
        <v>2.2320000000000002</v>
      </c>
    </row>
    <row r="1740" spans="1:30" x14ac:dyDescent="0.2">
      <c r="A1740" s="8" t="s">
        <v>782</v>
      </c>
      <c r="B1740" s="8">
        <v>7</v>
      </c>
      <c r="C1740" s="8">
        <v>143557460</v>
      </c>
      <c r="D1740" s="8">
        <v>143557460</v>
      </c>
      <c r="E1740" s="8" t="s">
        <v>123</v>
      </c>
      <c r="F1740" s="8" t="s">
        <v>3108</v>
      </c>
      <c r="G1740" s="8" t="s">
        <v>3109</v>
      </c>
      <c r="H1740" s="8" t="s">
        <v>2995</v>
      </c>
      <c r="I1740" s="66" t="s">
        <v>179</v>
      </c>
      <c r="J1740" s="66" t="s">
        <v>40</v>
      </c>
      <c r="K1740" s="66" t="s">
        <v>10414</v>
      </c>
      <c r="L1740" s="66" t="s">
        <v>8455</v>
      </c>
      <c r="M1740" s="66" t="s">
        <v>532</v>
      </c>
      <c r="N1740" s="66" t="s">
        <v>3232</v>
      </c>
      <c r="O1740" s="8" t="s">
        <v>3233</v>
      </c>
      <c r="P1740" s="8" t="s">
        <v>40</v>
      </c>
      <c r="Q1740" s="8">
        <v>-1</v>
      </c>
      <c r="R1740" s="8" t="s">
        <v>40</v>
      </c>
      <c r="S1740" s="8" t="s">
        <v>40</v>
      </c>
      <c r="T1740" s="8" t="s">
        <v>40</v>
      </c>
      <c r="U1740" s="67">
        <v>0.24299999999999999</v>
      </c>
      <c r="V1740" s="4">
        <v>1</v>
      </c>
      <c r="W1740" s="4">
        <v>3429</v>
      </c>
      <c r="X1740" s="67">
        <v>0</v>
      </c>
      <c r="Y1740" s="67">
        <v>0</v>
      </c>
      <c r="Z1740" s="4">
        <v>0</v>
      </c>
      <c r="AA1740" s="4">
        <v>2605</v>
      </c>
      <c r="AB1740" s="67">
        <v>0</v>
      </c>
      <c r="AC1740" s="4">
        <v>4.3573110000000002</v>
      </c>
      <c r="AD1740" s="4">
        <v>24.1</v>
      </c>
    </row>
    <row r="1741" spans="1:30" x14ac:dyDescent="0.2">
      <c r="A1741" s="8" t="s">
        <v>782</v>
      </c>
      <c r="B1741" s="8">
        <v>7</v>
      </c>
      <c r="C1741" s="8">
        <v>143557471</v>
      </c>
      <c r="D1741" s="8">
        <v>143557471</v>
      </c>
      <c r="E1741" s="8" t="s">
        <v>121</v>
      </c>
      <c r="F1741" s="8" t="s">
        <v>3108</v>
      </c>
      <c r="G1741" s="8" t="s">
        <v>3109</v>
      </c>
      <c r="H1741" s="8" t="s">
        <v>2995</v>
      </c>
      <c r="I1741" s="66" t="s">
        <v>179</v>
      </c>
      <c r="J1741" s="66" t="s">
        <v>40</v>
      </c>
      <c r="K1741" s="66" t="s">
        <v>9687</v>
      </c>
      <c r="L1741" s="66" t="s">
        <v>4867</v>
      </c>
      <c r="M1741" s="66" t="s">
        <v>4500</v>
      </c>
      <c r="N1741" s="66" t="s">
        <v>3157</v>
      </c>
      <c r="O1741" s="8" t="s">
        <v>3158</v>
      </c>
      <c r="P1741" s="8" t="s">
        <v>40</v>
      </c>
      <c r="Q1741" s="8">
        <v>-1</v>
      </c>
      <c r="R1741" s="8" t="s">
        <v>40</v>
      </c>
      <c r="S1741" s="8" t="s">
        <v>40</v>
      </c>
      <c r="T1741" s="8" t="s">
        <v>40</v>
      </c>
      <c r="U1741" s="67">
        <v>0</v>
      </c>
      <c r="V1741" s="4">
        <v>0</v>
      </c>
      <c r="W1741" s="4">
        <v>3429</v>
      </c>
      <c r="X1741" s="67">
        <v>0</v>
      </c>
      <c r="Y1741" s="67">
        <v>0.27800000000000002</v>
      </c>
      <c r="Z1741" s="4">
        <v>1</v>
      </c>
      <c r="AA1741" s="4">
        <v>2605</v>
      </c>
      <c r="AB1741" s="67">
        <v>0</v>
      </c>
      <c r="AC1741" s="4">
        <v>5.9602349999999999</v>
      </c>
      <c r="AD1741" s="4">
        <v>27.7</v>
      </c>
    </row>
    <row r="1742" spans="1:30" x14ac:dyDescent="0.2">
      <c r="A1742" s="8" t="s">
        <v>782</v>
      </c>
      <c r="B1742" s="8">
        <v>7</v>
      </c>
      <c r="C1742" s="8">
        <v>143557478</v>
      </c>
      <c r="D1742" s="8">
        <v>143557478</v>
      </c>
      <c r="E1742" s="8" t="s">
        <v>130</v>
      </c>
      <c r="F1742" s="8" t="s">
        <v>3108</v>
      </c>
      <c r="G1742" s="8" t="s">
        <v>3109</v>
      </c>
      <c r="H1742" s="8" t="s">
        <v>2995</v>
      </c>
      <c r="I1742" s="66" t="s">
        <v>179</v>
      </c>
      <c r="J1742" s="66" t="s">
        <v>40</v>
      </c>
      <c r="K1742" s="66" t="s">
        <v>9296</v>
      </c>
      <c r="L1742" s="66" t="s">
        <v>9790</v>
      </c>
      <c r="M1742" s="66" t="s">
        <v>3533</v>
      </c>
      <c r="N1742" s="66" t="s">
        <v>4872</v>
      </c>
      <c r="O1742" s="8" t="s">
        <v>4873</v>
      </c>
      <c r="P1742" s="8" t="s">
        <v>40</v>
      </c>
      <c r="Q1742" s="8">
        <v>-1</v>
      </c>
      <c r="R1742" s="8" t="s">
        <v>40</v>
      </c>
      <c r="S1742" s="8" t="s">
        <v>40</v>
      </c>
      <c r="T1742" s="8" t="s">
        <v>40</v>
      </c>
      <c r="U1742" s="67">
        <v>0.28899999999999998</v>
      </c>
      <c r="V1742" s="4">
        <v>1</v>
      </c>
      <c r="W1742" s="4">
        <v>3429</v>
      </c>
      <c r="X1742" s="67">
        <v>0</v>
      </c>
      <c r="Y1742" s="67">
        <v>0.311</v>
      </c>
      <c r="Z1742" s="4">
        <v>1</v>
      </c>
      <c r="AA1742" s="4">
        <v>2605</v>
      </c>
      <c r="AB1742" s="67">
        <v>0</v>
      </c>
      <c r="AC1742" s="4">
        <v>4.9401070000000002</v>
      </c>
      <c r="AD1742" s="4">
        <v>25</v>
      </c>
    </row>
    <row r="1743" spans="1:30" x14ac:dyDescent="0.2">
      <c r="A1743" s="8" t="s">
        <v>782</v>
      </c>
      <c r="B1743" s="8">
        <v>7</v>
      </c>
      <c r="C1743" s="8">
        <v>143557497</v>
      </c>
      <c r="D1743" s="8">
        <v>143557497</v>
      </c>
      <c r="E1743" s="8" t="s">
        <v>127</v>
      </c>
      <c r="F1743" s="8" t="s">
        <v>3101</v>
      </c>
      <c r="G1743" s="8" t="s">
        <v>3102</v>
      </c>
      <c r="H1743" s="8" t="s">
        <v>2995</v>
      </c>
      <c r="I1743" s="66" t="s">
        <v>179</v>
      </c>
      <c r="J1743" s="66" t="s">
        <v>40</v>
      </c>
      <c r="K1743" s="66" t="s">
        <v>9024</v>
      </c>
      <c r="L1743" s="66" t="s">
        <v>10152</v>
      </c>
      <c r="M1743" s="66" t="s">
        <v>4118</v>
      </c>
      <c r="N1743" s="66" t="s">
        <v>3196</v>
      </c>
      <c r="O1743" s="8" t="s">
        <v>3197</v>
      </c>
      <c r="P1743" s="8" t="s">
        <v>40</v>
      </c>
      <c r="Q1743" s="8">
        <v>-1</v>
      </c>
      <c r="R1743" s="8" t="s">
        <v>40</v>
      </c>
      <c r="S1743" s="8" t="s">
        <v>40</v>
      </c>
      <c r="T1743" s="8" t="s">
        <v>40</v>
      </c>
      <c r="U1743" s="67">
        <v>0.20899999999999999</v>
      </c>
      <c r="V1743" s="4">
        <v>1</v>
      </c>
      <c r="W1743" s="4">
        <v>3429</v>
      </c>
      <c r="X1743" s="67">
        <v>0</v>
      </c>
      <c r="Y1743" s="67">
        <v>0.20799999999999999</v>
      </c>
      <c r="Z1743" s="4">
        <v>4</v>
      </c>
      <c r="AA1743" s="4">
        <v>2605</v>
      </c>
      <c r="AB1743" s="67">
        <v>2E-3</v>
      </c>
      <c r="AC1743" s="4">
        <v>4.5440000000000003E-3</v>
      </c>
      <c r="AD1743" s="4">
        <v>2.63</v>
      </c>
    </row>
    <row r="1744" spans="1:30" x14ac:dyDescent="0.2">
      <c r="A1744" s="8" t="s">
        <v>782</v>
      </c>
      <c r="B1744" s="8">
        <v>7</v>
      </c>
      <c r="C1744" s="8">
        <v>143557505</v>
      </c>
      <c r="D1744" s="8">
        <v>143557505</v>
      </c>
      <c r="E1744" s="8" t="s">
        <v>130</v>
      </c>
      <c r="F1744" s="8" t="s">
        <v>3108</v>
      </c>
      <c r="G1744" s="8" t="s">
        <v>3109</v>
      </c>
      <c r="H1744" s="8" t="s">
        <v>2995</v>
      </c>
      <c r="I1744" s="66" t="s">
        <v>179</v>
      </c>
      <c r="J1744" s="66" t="s">
        <v>40</v>
      </c>
      <c r="K1744" s="66" t="s">
        <v>3149</v>
      </c>
      <c r="L1744" s="66" t="s">
        <v>10415</v>
      </c>
      <c r="M1744" s="66" t="s">
        <v>3596</v>
      </c>
      <c r="N1744" s="66" t="s">
        <v>3252</v>
      </c>
      <c r="O1744" s="8" t="s">
        <v>3457</v>
      </c>
      <c r="P1744" s="8" t="s">
        <v>40</v>
      </c>
      <c r="Q1744" s="8">
        <v>-1</v>
      </c>
      <c r="R1744" s="8" t="s">
        <v>40</v>
      </c>
      <c r="S1744" s="8" t="s">
        <v>40</v>
      </c>
      <c r="T1744" s="8" t="s">
        <v>40</v>
      </c>
      <c r="U1744" s="67">
        <v>0.19900000000000001</v>
      </c>
      <c r="V1744" s="4">
        <v>5</v>
      </c>
      <c r="W1744" s="4">
        <v>3429</v>
      </c>
      <c r="X1744" s="67">
        <v>1E-3</v>
      </c>
      <c r="Y1744" s="67">
        <v>0.17</v>
      </c>
      <c r="Z1744" s="4">
        <v>5</v>
      </c>
      <c r="AA1744" s="4">
        <v>2605</v>
      </c>
      <c r="AB1744" s="67">
        <v>2E-3</v>
      </c>
      <c r="AC1744" s="4">
        <v>2.5497489999999998</v>
      </c>
      <c r="AD1744" s="4">
        <v>19.79</v>
      </c>
    </row>
    <row r="1745" spans="1:30" x14ac:dyDescent="0.2">
      <c r="A1745" s="8" t="s">
        <v>782</v>
      </c>
      <c r="B1745" s="8">
        <v>7</v>
      </c>
      <c r="C1745" s="8">
        <v>143557510</v>
      </c>
      <c r="D1745" s="8">
        <v>143557510</v>
      </c>
      <c r="E1745" s="8" t="s">
        <v>130</v>
      </c>
      <c r="F1745" s="8" t="s">
        <v>3108</v>
      </c>
      <c r="G1745" s="8" t="s">
        <v>3109</v>
      </c>
      <c r="H1745" s="8" t="s">
        <v>2995</v>
      </c>
      <c r="I1745" s="66" t="s">
        <v>179</v>
      </c>
      <c r="J1745" s="66" t="s">
        <v>40</v>
      </c>
      <c r="K1745" s="66" t="s">
        <v>10416</v>
      </c>
      <c r="L1745" s="66" t="s">
        <v>8487</v>
      </c>
      <c r="M1745" s="66" t="s">
        <v>4989</v>
      </c>
      <c r="N1745" s="66" t="s">
        <v>3171</v>
      </c>
      <c r="O1745" s="8" t="s">
        <v>3222</v>
      </c>
      <c r="P1745" s="8" t="s">
        <v>40</v>
      </c>
      <c r="Q1745" s="8">
        <v>-1</v>
      </c>
      <c r="R1745" s="8" t="s">
        <v>40</v>
      </c>
      <c r="S1745" s="8" t="s">
        <v>40</v>
      </c>
      <c r="T1745" s="8" t="s">
        <v>40</v>
      </c>
      <c r="U1745" s="67">
        <v>0.23400000000000001</v>
      </c>
      <c r="V1745" s="4">
        <v>2</v>
      </c>
      <c r="W1745" s="4">
        <v>3429</v>
      </c>
      <c r="X1745" s="67">
        <v>1E-3</v>
      </c>
      <c r="Y1745" s="67">
        <v>0.222</v>
      </c>
      <c r="Z1745" s="4">
        <v>2</v>
      </c>
      <c r="AA1745" s="4">
        <v>2605</v>
      </c>
      <c r="AB1745" s="67">
        <v>1E-3</v>
      </c>
      <c r="AC1745" s="4">
        <v>4.6295529999999996</v>
      </c>
      <c r="AD1745" s="4">
        <v>24.5</v>
      </c>
    </row>
    <row r="1746" spans="1:30" x14ac:dyDescent="0.2">
      <c r="A1746" s="8" t="s">
        <v>782</v>
      </c>
      <c r="B1746" s="8">
        <v>7</v>
      </c>
      <c r="C1746" s="8">
        <v>143558200</v>
      </c>
      <c r="D1746" s="8">
        <v>143558200</v>
      </c>
      <c r="E1746" s="8" t="s">
        <v>127</v>
      </c>
      <c r="F1746" s="8" t="s">
        <v>3108</v>
      </c>
      <c r="G1746" s="8" t="s">
        <v>3109</v>
      </c>
      <c r="H1746" s="8" t="s">
        <v>2995</v>
      </c>
      <c r="I1746" s="66" t="s">
        <v>235</v>
      </c>
      <c r="J1746" s="66" t="s">
        <v>40</v>
      </c>
      <c r="K1746" s="66" t="s">
        <v>9797</v>
      </c>
      <c r="L1746" s="66" t="s">
        <v>9688</v>
      </c>
      <c r="M1746" s="66" t="s">
        <v>4509</v>
      </c>
      <c r="N1746" s="66" t="s">
        <v>3535</v>
      </c>
      <c r="O1746" s="8" t="s">
        <v>6341</v>
      </c>
      <c r="P1746" s="8" t="s">
        <v>40</v>
      </c>
      <c r="Q1746" s="8">
        <v>-1</v>
      </c>
      <c r="R1746" s="8" t="s">
        <v>40</v>
      </c>
      <c r="S1746" s="8" t="s">
        <v>40</v>
      </c>
      <c r="T1746" s="8" t="s">
        <v>40</v>
      </c>
      <c r="U1746" s="67">
        <v>0.253</v>
      </c>
      <c r="V1746" s="4">
        <v>1</v>
      </c>
      <c r="W1746" s="4">
        <v>3432</v>
      </c>
      <c r="X1746" s="67">
        <v>0</v>
      </c>
      <c r="Y1746" s="67">
        <v>0</v>
      </c>
      <c r="Z1746" s="4">
        <v>0</v>
      </c>
      <c r="AA1746" s="4">
        <v>2598</v>
      </c>
      <c r="AB1746" s="67">
        <v>0</v>
      </c>
      <c r="AC1746" s="4">
        <v>3.7845049999999998</v>
      </c>
      <c r="AD1746" s="4">
        <v>23.4</v>
      </c>
    </row>
    <row r="1747" spans="1:30" x14ac:dyDescent="0.2">
      <c r="A1747" s="8" t="s">
        <v>782</v>
      </c>
      <c r="B1747" s="8">
        <v>7</v>
      </c>
      <c r="C1747" s="8">
        <v>143558212</v>
      </c>
      <c r="D1747" s="8">
        <v>143558212</v>
      </c>
      <c r="E1747" s="8" t="s">
        <v>127</v>
      </c>
      <c r="F1747" s="8" t="s">
        <v>3108</v>
      </c>
      <c r="G1747" s="8" t="s">
        <v>3109</v>
      </c>
      <c r="H1747" s="8" t="s">
        <v>2995</v>
      </c>
      <c r="I1747" s="66" t="s">
        <v>235</v>
      </c>
      <c r="J1747" s="66" t="s">
        <v>40</v>
      </c>
      <c r="K1747" s="66" t="s">
        <v>9930</v>
      </c>
      <c r="L1747" s="66" t="s">
        <v>5587</v>
      </c>
      <c r="M1747" s="66" t="s">
        <v>4550</v>
      </c>
      <c r="N1747" s="66" t="s">
        <v>3788</v>
      </c>
      <c r="O1747" s="8" t="s">
        <v>4086</v>
      </c>
      <c r="P1747" s="8" t="s">
        <v>40</v>
      </c>
      <c r="Q1747" s="8">
        <v>-1</v>
      </c>
      <c r="R1747" s="8" t="s">
        <v>40</v>
      </c>
      <c r="S1747" s="8" t="s">
        <v>40</v>
      </c>
      <c r="T1747" s="8" t="s">
        <v>40</v>
      </c>
      <c r="U1747" s="67">
        <v>0.28599999999999998</v>
      </c>
      <c r="V1747" s="4">
        <v>29</v>
      </c>
      <c r="W1747" s="4">
        <v>3432</v>
      </c>
      <c r="X1747" s="67">
        <v>8.0000000000000002E-3</v>
      </c>
      <c r="Y1747" s="67">
        <v>0.27700000000000002</v>
      </c>
      <c r="Z1747" s="4">
        <v>30</v>
      </c>
      <c r="AA1747" s="4">
        <v>2598</v>
      </c>
      <c r="AB1747" s="67">
        <v>1.2E-2</v>
      </c>
      <c r="AC1747" s="4">
        <v>2.789685</v>
      </c>
      <c r="AD1747" s="4">
        <v>21.3</v>
      </c>
    </row>
    <row r="1748" spans="1:30" x14ac:dyDescent="0.2">
      <c r="A1748" s="8" t="s">
        <v>782</v>
      </c>
      <c r="B1748" s="8">
        <v>7</v>
      </c>
      <c r="C1748" s="8">
        <v>143558224</v>
      </c>
      <c r="D1748" s="8">
        <v>143558224</v>
      </c>
      <c r="E1748" s="8" t="s">
        <v>130</v>
      </c>
      <c r="F1748" s="8" t="s">
        <v>3108</v>
      </c>
      <c r="G1748" s="8" t="s">
        <v>3109</v>
      </c>
      <c r="H1748" s="8" t="s">
        <v>2995</v>
      </c>
      <c r="I1748" s="66" t="s">
        <v>235</v>
      </c>
      <c r="J1748" s="66" t="s">
        <v>40</v>
      </c>
      <c r="K1748" s="66" t="s">
        <v>9004</v>
      </c>
      <c r="L1748" s="66" t="s">
        <v>8531</v>
      </c>
      <c r="M1748" s="66" t="s">
        <v>3812</v>
      </c>
      <c r="N1748" s="66" t="s">
        <v>3168</v>
      </c>
      <c r="O1748" s="8" t="s">
        <v>3169</v>
      </c>
      <c r="P1748" s="8" t="s">
        <v>40</v>
      </c>
      <c r="Q1748" s="8">
        <v>-1</v>
      </c>
      <c r="R1748" s="8" t="s">
        <v>40</v>
      </c>
      <c r="S1748" s="8" t="s">
        <v>40</v>
      </c>
      <c r="T1748" s="8" t="s">
        <v>40</v>
      </c>
      <c r="U1748" s="67">
        <v>0.253</v>
      </c>
      <c r="V1748" s="4">
        <v>1</v>
      </c>
      <c r="W1748" s="4">
        <v>3432</v>
      </c>
      <c r="X1748" s="67">
        <v>0</v>
      </c>
      <c r="Y1748" s="67">
        <v>0.317</v>
      </c>
      <c r="Z1748" s="4">
        <v>1</v>
      </c>
      <c r="AA1748" s="4">
        <v>2598</v>
      </c>
      <c r="AB1748" s="67">
        <v>0</v>
      </c>
      <c r="AC1748" s="4">
        <v>3.7072829999999999</v>
      </c>
      <c r="AD1748" s="4">
        <v>23.3</v>
      </c>
    </row>
    <row r="1749" spans="1:30" x14ac:dyDescent="0.2">
      <c r="A1749" s="8" t="s">
        <v>782</v>
      </c>
      <c r="B1749" s="8">
        <v>7</v>
      </c>
      <c r="C1749" s="8">
        <v>143558294</v>
      </c>
      <c r="D1749" s="8">
        <v>143558294</v>
      </c>
      <c r="E1749" s="8" t="s">
        <v>130</v>
      </c>
      <c r="F1749" s="8" t="s">
        <v>3101</v>
      </c>
      <c r="G1749" s="8" t="s">
        <v>3102</v>
      </c>
      <c r="H1749" s="8" t="s">
        <v>2995</v>
      </c>
      <c r="I1749" s="66" t="s">
        <v>235</v>
      </c>
      <c r="J1749" s="66" t="s">
        <v>40</v>
      </c>
      <c r="K1749" s="66" t="s">
        <v>10309</v>
      </c>
      <c r="L1749" s="66" t="s">
        <v>9890</v>
      </c>
      <c r="M1749" s="66" t="s">
        <v>835</v>
      </c>
      <c r="N1749" s="66" t="s">
        <v>130</v>
      </c>
      <c r="O1749" s="8" t="s">
        <v>3155</v>
      </c>
      <c r="P1749" s="8" t="s">
        <v>40</v>
      </c>
      <c r="Q1749" s="8">
        <v>-1</v>
      </c>
      <c r="R1749" s="8" t="s">
        <v>40</v>
      </c>
      <c r="S1749" s="8" t="s">
        <v>40</v>
      </c>
      <c r="T1749" s="8" t="s">
        <v>40</v>
      </c>
      <c r="U1749" s="67">
        <v>0.249</v>
      </c>
      <c r="V1749" s="4">
        <v>1</v>
      </c>
      <c r="W1749" s="4">
        <v>3433</v>
      </c>
      <c r="X1749" s="67">
        <v>0</v>
      </c>
      <c r="Y1749" s="67">
        <v>0</v>
      </c>
      <c r="Z1749" s="4">
        <v>0</v>
      </c>
      <c r="AA1749" s="4">
        <v>2601</v>
      </c>
      <c r="AB1749" s="67">
        <v>0</v>
      </c>
      <c r="AC1749" s="4">
        <v>1.1806369999999999</v>
      </c>
      <c r="AD1749" s="4">
        <v>11.65</v>
      </c>
    </row>
    <row r="1750" spans="1:30" x14ac:dyDescent="0.2">
      <c r="A1750" s="8" t="s">
        <v>782</v>
      </c>
      <c r="B1750" s="8">
        <v>7</v>
      </c>
      <c r="C1750" s="8">
        <v>143558300</v>
      </c>
      <c r="D1750" s="8">
        <v>143558300</v>
      </c>
      <c r="E1750" s="8" t="s">
        <v>121</v>
      </c>
      <c r="F1750" s="8" t="s">
        <v>3101</v>
      </c>
      <c r="G1750" s="8" t="s">
        <v>3102</v>
      </c>
      <c r="H1750" s="8" t="s">
        <v>2995</v>
      </c>
      <c r="I1750" s="66" t="s">
        <v>235</v>
      </c>
      <c r="J1750" s="66" t="s">
        <v>40</v>
      </c>
      <c r="K1750" s="66" t="s">
        <v>3437</v>
      </c>
      <c r="L1750" s="66" t="s">
        <v>5606</v>
      </c>
      <c r="M1750" s="66" t="s">
        <v>3604</v>
      </c>
      <c r="N1750" s="66" t="s">
        <v>3107</v>
      </c>
      <c r="O1750" s="8" t="s">
        <v>8755</v>
      </c>
      <c r="P1750" s="8" t="s">
        <v>40</v>
      </c>
      <c r="Q1750" s="8">
        <v>-1</v>
      </c>
      <c r="R1750" s="8" t="s">
        <v>40</v>
      </c>
      <c r="S1750" s="8" t="s">
        <v>40</v>
      </c>
      <c r="T1750" s="8" t="s">
        <v>40</v>
      </c>
      <c r="U1750" s="67">
        <v>0.22700000000000001</v>
      </c>
      <c r="V1750" s="4">
        <v>15</v>
      </c>
      <c r="W1750" s="4">
        <v>3426</v>
      </c>
      <c r="X1750" s="67">
        <v>4.0000000000000001E-3</v>
      </c>
      <c r="Y1750" s="67">
        <v>0.20699999999999999</v>
      </c>
      <c r="Z1750" s="4">
        <v>16</v>
      </c>
      <c r="AA1750" s="4">
        <v>2599</v>
      </c>
      <c r="AB1750" s="67">
        <v>6.0000000000000001E-3</v>
      </c>
      <c r="AC1750" s="4">
        <v>1.6173550000000001</v>
      </c>
      <c r="AD1750" s="4">
        <v>13.95</v>
      </c>
    </row>
    <row r="1751" spans="1:30" x14ac:dyDescent="0.2">
      <c r="A1751" s="8" t="s">
        <v>782</v>
      </c>
      <c r="B1751" s="8">
        <v>7</v>
      </c>
      <c r="C1751" s="8">
        <v>143558301</v>
      </c>
      <c r="D1751" s="8">
        <v>143558301</v>
      </c>
      <c r="E1751" s="8" t="s">
        <v>121</v>
      </c>
      <c r="F1751" s="8" t="s">
        <v>3108</v>
      </c>
      <c r="G1751" s="8" t="s">
        <v>3109</v>
      </c>
      <c r="H1751" s="8" t="s">
        <v>2995</v>
      </c>
      <c r="I1751" s="66" t="s">
        <v>235</v>
      </c>
      <c r="J1751" s="66" t="s">
        <v>40</v>
      </c>
      <c r="K1751" s="66" t="s">
        <v>4879</v>
      </c>
      <c r="L1751" s="66" t="s">
        <v>10417</v>
      </c>
      <c r="M1751" s="66" t="s">
        <v>3604</v>
      </c>
      <c r="N1751" s="66" t="s">
        <v>3624</v>
      </c>
      <c r="O1751" s="8" t="s">
        <v>3987</v>
      </c>
      <c r="P1751" s="8" t="s">
        <v>40</v>
      </c>
      <c r="Q1751" s="8">
        <v>-1</v>
      </c>
      <c r="R1751" s="8" t="s">
        <v>40</v>
      </c>
      <c r="S1751" s="8" t="s">
        <v>40</v>
      </c>
      <c r="T1751" s="8" t="s">
        <v>40</v>
      </c>
      <c r="U1751" s="67">
        <v>0.28399999999999997</v>
      </c>
      <c r="V1751" s="4">
        <v>4</v>
      </c>
      <c r="W1751" s="4">
        <v>3426</v>
      </c>
      <c r="X1751" s="67">
        <v>1E-3</v>
      </c>
      <c r="Y1751" s="67">
        <v>0.28699999999999998</v>
      </c>
      <c r="Z1751" s="4">
        <v>2</v>
      </c>
      <c r="AA1751" s="4">
        <v>2599</v>
      </c>
      <c r="AB1751" s="67">
        <v>1E-3</v>
      </c>
      <c r="AC1751" s="4">
        <v>2.3765619999999998</v>
      </c>
      <c r="AD1751" s="4">
        <v>18.670000000000002</v>
      </c>
    </row>
    <row r="1752" spans="1:30" x14ac:dyDescent="0.2">
      <c r="A1752" s="8" t="s">
        <v>782</v>
      </c>
      <c r="B1752" s="8">
        <v>7</v>
      </c>
      <c r="C1752" s="8">
        <v>143558318</v>
      </c>
      <c r="D1752" s="8">
        <v>143558318</v>
      </c>
      <c r="E1752" s="8" t="s">
        <v>127</v>
      </c>
      <c r="F1752" s="8" t="s">
        <v>3108</v>
      </c>
      <c r="G1752" s="8" t="s">
        <v>3109</v>
      </c>
      <c r="H1752" s="8" t="s">
        <v>2995</v>
      </c>
      <c r="I1752" s="66" t="s">
        <v>235</v>
      </c>
      <c r="J1752" s="66" t="s">
        <v>40</v>
      </c>
      <c r="K1752" s="66" t="s">
        <v>4869</v>
      </c>
      <c r="L1752" s="66" t="s">
        <v>5609</v>
      </c>
      <c r="M1752" s="66" t="s">
        <v>4525</v>
      </c>
      <c r="N1752" s="66" t="s">
        <v>3580</v>
      </c>
      <c r="O1752" s="8" t="s">
        <v>5105</v>
      </c>
      <c r="P1752" s="8" t="s">
        <v>40</v>
      </c>
      <c r="Q1752" s="8">
        <v>-1</v>
      </c>
      <c r="R1752" s="8" t="s">
        <v>40</v>
      </c>
      <c r="S1752" s="8" t="s">
        <v>40</v>
      </c>
      <c r="T1752" s="8" t="s">
        <v>40</v>
      </c>
      <c r="U1752" s="67">
        <v>0</v>
      </c>
      <c r="V1752" s="4">
        <v>0</v>
      </c>
      <c r="W1752" s="4">
        <v>3426</v>
      </c>
      <c r="X1752" s="67">
        <v>0</v>
      </c>
      <c r="Y1752" s="67">
        <v>0.17</v>
      </c>
      <c r="Z1752" s="4">
        <v>1</v>
      </c>
      <c r="AA1752" s="4">
        <v>2599</v>
      </c>
      <c r="AB1752" s="67">
        <v>0</v>
      </c>
      <c r="AC1752" s="4">
        <v>5.3552520000000001</v>
      </c>
      <c r="AD1752" s="4">
        <v>25.9</v>
      </c>
    </row>
    <row r="1753" spans="1:30" x14ac:dyDescent="0.2">
      <c r="A1753" s="8" t="s">
        <v>782</v>
      </c>
      <c r="B1753" s="8">
        <v>7</v>
      </c>
      <c r="C1753" s="8">
        <v>143558329</v>
      </c>
      <c r="D1753" s="8">
        <v>143558329</v>
      </c>
      <c r="E1753" s="8" t="s">
        <v>121</v>
      </c>
      <c r="F1753" s="8" t="s">
        <v>3108</v>
      </c>
      <c r="G1753" s="8" t="s">
        <v>3109</v>
      </c>
      <c r="H1753" s="8" t="s">
        <v>2995</v>
      </c>
      <c r="I1753" s="66" t="s">
        <v>235</v>
      </c>
      <c r="J1753" s="66" t="s">
        <v>40</v>
      </c>
      <c r="K1753" s="66" t="s">
        <v>3198</v>
      </c>
      <c r="L1753" s="66" t="s">
        <v>10295</v>
      </c>
      <c r="M1753" s="66" t="s">
        <v>5183</v>
      </c>
      <c r="N1753" s="66" t="s">
        <v>3177</v>
      </c>
      <c r="O1753" s="8" t="s">
        <v>3178</v>
      </c>
      <c r="P1753" s="8" t="s">
        <v>40</v>
      </c>
      <c r="Q1753" s="8">
        <v>-1</v>
      </c>
      <c r="R1753" s="8" t="s">
        <v>40</v>
      </c>
      <c r="S1753" s="8" t="s">
        <v>40</v>
      </c>
      <c r="T1753" s="8" t="s">
        <v>40</v>
      </c>
      <c r="U1753" s="67">
        <v>0.253</v>
      </c>
      <c r="V1753" s="4">
        <v>1</v>
      </c>
      <c r="W1753" s="4">
        <v>3426</v>
      </c>
      <c r="X1753" s="67">
        <v>0</v>
      </c>
      <c r="Y1753" s="67">
        <v>0</v>
      </c>
      <c r="Z1753" s="4">
        <v>0</v>
      </c>
      <c r="AA1753" s="4">
        <v>2599</v>
      </c>
      <c r="AB1753" s="67">
        <v>0</v>
      </c>
      <c r="AC1753" s="4">
        <v>7.1672669999999998</v>
      </c>
      <c r="AD1753" s="4">
        <v>34</v>
      </c>
    </row>
    <row r="1754" spans="1:30" x14ac:dyDescent="0.2">
      <c r="A1754" s="8" t="s">
        <v>782</v>
      </c>
      <c r="B1754" s="8">
        <v>7</v>
      </c>
      <c r="C1754" s="8">
        <v>143558339</v>
      </c>
      <c r="D1754" s="8">
        <v>143558339</v>
      </c>
      <c r="E1754" s="8" t="s">
        <v>121</v>
      </c>
      <c r="F1754" s="8" t="s">
        <v>3101</v>
      </c>
      <c r="G1754" s="8" t="s">
        <v>3102</v>
      </c>
      <c r="H1754" s="8" t="s">
        <v>2995</v>
      </c>
      <c r="I1754" s="66" t="s">
        <v>235</v>
      </c>
      <c r="J1754" s="66" t="s">
        <v>40</v>
      </c>
      <c r="K1754" s="66" t="s">
        <v>10418</v>
      </c>
      <c r="L1754" s="66" t="s">
        <v>9780</v>
      </c>
      <c r="M1754" s="66" t="s">
        <v>5044</v>
      </c>
      <c r="N1754" s="66" t="s">
        <v>3126</v>
      </c>
      <c r="O1754" s="8" t="s">
        <v>3216</v>
      </c>
      <c r="P1754" s="8" t="s">
        <v>40</v>
      </c>
      <c r="Q1754" s="8">
        <v>-1</v>
      </c>
      <c r="R1754" s="8" t="s">
        <v>40</v>
      </c>
      <c r="S1754" s="8" t="s">
        <v>40</v>
      </c>
      <c r="T1754" s="8" t="s">
        <v>40</v>
      </c>
      <c r="U1754" s="67">
        <v>0.186</v>
      </c>
      <c r="V1754" s="4">
        <v>3</v>
      </c>
      <c r="W1754" s="4">
        <v>3426</v>
      </c>
      <c r="X1754" s="67">
        <v>1E-3</v>
      </c>
      <c r="Y1754" s="67">
        <v>0</v>
      </c>
      <c r="Z1754" s="4">
        <v>0</v>
      </c>
      <c r="AA1754" s="4">
        <v>2599</v>
      </c>
      <c r="AB1754" s="67">
        <v>0</v>
      </c>
      <c r="AC1754" s="4">
        <v>0.70163500000000001</v>
      </c>
      <c r="AD1754" s="4">
        <v>8.8379999999999992</v>
      </c>
    </row>
    <row r="1755" spans="1:30" x14ac:dyDescent="0.2">
      <c r="A1755" s="8" t="s">
        <v>782</v>
      </c>
      <c r="B1755" s="8">
        <v>7</v>
      </c>
      <c r="C1755" s="8">
        <v>143558343</v>
      </c>
      <c r="D1755" s="8">
        <v>143558343</v>
      </c>
      <c r="E1755" s="8" t="s">
        <v>130</v>
      </c>
      <c r="F1755" s="8" t="s">
        <v>3108</v>
      </c>
      <c r="G1755" s="8" t="s">
        <v>3109</v>
      </c>
      <c r="H1755" s="8" t="s">
        <v>2995</v>
      </c>
      <c r="I1755" s="66" t="s">
        <v>235</v>
      </c>
      <c r="J1755" s="66" t="s">
        <v>40</v>
      </c>
      <c r="K1755" s="66" t="s">
        <v>5578</v>
      </c>
      <c r="L1755" s="66" t="s">
        <v>3217</v>
      </c>
      <c r="M1755" s="66" t="s">
        <v>10419</v>
      </c>
      <c r="N1755" s="66" t="s">
        <v>6166</v>
      </c>
      <c r="O1755" s="8" t="s">
        <v>6167</v>
      </c>
      <c r="P1755" s="8" t="s">
        <v>40</v>
      </c>
      <c r="Q1755" s="8">
        <v>-1</v>
      </c>
      <c r="R1755" s="8" t="s">
        <v>40</v>
      </c>
      <c r="S1755" s="8" t="s">
        <v>40</v>
      </c>
      <c r="T1755" s="8" t="s">
        <v>40</v>
      </c>
      <c r="U1755" s="67">
        <v>0.23899999999999999</v>
      </c>
      <c r="V1755" s="4">
        <v>9</v>
      </c>
      <c r="W1755" s="4">
        <v>3426</v>
      </c>
      <c r="X1755" s="67">
        <v>3.0000000000000001E-3</v>
      </c>
      <c r="Y1755" s="67">
        <v>0.27</v>
      </c>
      <c r="Z1755" s="4">
        <v>3</v>
      </c>
      <c r="AA1755" s="4">
        <v>2599</v>
      </c>
      <c r="AB1755" s="67">
        <v>1E-3</v>
      </c>
      <c r="AC1755" s="4">
        <v>5.4610719999999997</v>
      </c>
      <c r="AD1755" s="4">
        <v>26.1</v>
      </c>
    </row>
    <row r="1756" spans="1:30" x14ac:dyDescent="0.2">
      <c r="A1756" s="8" t="s">
        <v>782</v>
      </c>
      <c r="B1756" s="8">
        <v>7</v>
      </c>
      <c r="C1756" s="8">
        <v>143558349</v>
      </c>
      <c r="D1756" s="8">
        <v>143558349</v>
      </c>
      <c r="E1756" s="8" t="s">
        <v>130</v>
      </c>
      <c r="F1756" s="8" t="s">
        <v>3108</v>
      </c>
      <c r="G1756" s="8" t="s">
        <v>3109</v>
      </c>
      <c r="H1756" s="8" t="s">
        <v>2995</v>
      </c>
      <c r="I1756" s="66" t="s">
        <v>235</v>
      </c>
      <c r="J1756" s="66" t="s">
        <v>40</v>
      </c>
      <c r="K1756" s="66" t="s">
        <v>9669</v>
      </c>
      <c r="L1756" s="66" t="s">
        <v>10294</v>
      </c>
      <c r="M1756" s="66" t="s">
        <v>9788</v>
      </c>
      <c r="N1756" s="66" t="s">
        <v>3112</v>
      </c>
      <c r="O1756" s="8" t="s">
        <v>3113</v>
      </c>
      <c r="P1756" s="8" t="s">
        <v>40</v>
      </c>
      <c r="Q1756" s="8">
        <v>-1</v>
      </c>
      <c r="R1756" s="8" t="s">
        <v>40</v>
      </c>
      <c r="S1756" s="8" t="s">
        <v>40</v>
      </c>
      <c r="T1756" s="8" t="s">
        <v>40</v>
      </c>
      <c r="U1756" s="67">
        <v>0.35299999999999998</v>
      </c>
      <c r="V1756" s="4">
        <v>1</v>
      </c>
      <c r="W1756" s="4">
        <v>3426</v>
      </c>
      <c r="X1756" s="67">
        <v>0</v>
      </c>
      <c r="Y1756" s="67">
        <v>0</v>
      </c>
      <c r="Z1756" s="4">
        <v>0</v>
      </c>
      <c r="AA1756" s="4">
        <v>2599</v>
      </c>
      <c r="AB1756" s="67">
        <v>0</v>
      </c>
      <c r="AC1756" s="4">
        <v>7.0214530000000002</v>
      </c>
      <c r="AD1756" s="4">
        <v>33</v>
      </c>
    </row>
    <row r="1757" spans="1:30" x14ac:dyDescent="0.2">
      <c r="A1757" s="8" t="s">
        <v>782</v>
      </c>
      <c r="B1757" s="8">
        <v>7</v>
      </c>
      <c r="C1757" s="8">
        <v>143558350</v>
      </c>
      <c r="D1757" s="8">
        <v>143558350</v>
      </c>
      <c r="E1757" s="8" t="s">
        <v>121</v>
      </c>
      <c r="F1757" s="8" t="s">
        <v>81</v>
      </c>
      <c r="G1757" s="8" t="s">
        <v>3469</v>
      </c>
      <c r="H1757" s="8" t="s">
        <v>2995</v>
      </c>
      <c r="I1757" s="66" t="s">
        <v>235</v>
      </c>
      <c r="J1757" s="66" t="s">
        <v>40</v>
      </c>
      <c r="K1757" s="66" t="s">
        <v>477</v>
      </c>
      <c r="L1757" s="66" t="s">
        <v>9397</v>
      </c>
      <c r="M1757" s="66" t="s">
        <v>9788</v>
      </c>
      <c r="N1757" s="66" t="s">
        <v>124</v>
      </c>
      <c r="O1757" s="8" t="s">
        <v>125</v>
      </c>
      <c r="P1757" s="8" t="s">
        <v>40</v>
      </c>
      <c r="Q1757" s="8">
        <v>-1</v>
      </c>
      <c r="R1757" s="8" t="s">
        <v>40</v>
      </c>
      <c r="S1757" s="8" t="s">
        <v>40</v>
      </c>
      <c r="T1757" s="8" t="s">
        <v>40</v>
      </c>
      <c r="U1757" s="67">
        <v>0.23100000000000001</v>
      </c>
      <c r="V1757" s="4">
        <v>2</v>
      </c>
      <c r="W1757" s="4">
        <v>3426</v>
      </c>
      <c r="X1757" s="67">
        <v>1E-3</v>
      </c>
      <c r="Y1757" s="67">
        <v>0.27700000000000002</v>
      </c>
      <c r="Z1757" s="4">
        <v>1</v>
      </c>
      <c r="AA1757" s="4">
        <v>2599</v>
      </c>
      <c r="AB1757" s="67">
        <v>0</v>
      </c>
      <c r="AC1757" s="4">
        <v>12.780948</v>
      </c>
      <c r="AD1757" s="4">
        <v>40</v>
      </c>
    </row>
    <row r="1758" spans="1:30" x14ac:dyDescent="0.2">
      <c r="A1758" s="8" t="s">
        <v>782</v>
      </c>
      <c r="B1758" s="8">
        <v>7</v>
      </c>
      <c r="C1758" s="8">
        <v>143558357</v>
      </c>
      <c r="D1758" s="8">
        <v>143558357</v>
      </c>
      <c r="E1758" s="8" t="s">
        <v>130</v>
      </c>
      <c r="F1758" s="8" t="s">
        <v>3101</v>
      </c>
      <c r="G1758" s="8" t="s">
        <v>3102</v>
      </c>
      <c r="H1758" s="8" t="s">
        <v>2995</v>
      </c>
      <c r="I1758" s="66" t="s">
        <v>235</v>
      </c>
      <c r="J1758" s="66" t="s">
        <v>40</v>
      </c>
      <c r="K1758" s="66" t="s">
        <v>10420</v>
      </c>
      <c r="L1758" s="66" t="s">
        <v>6002</v>
      </c>
      <c r="M1758" s="66" t="s">
        <v>4100</v>
      </c>
      <c r="N1758" s="66" t="s">
        <v>3229</v>
      </c>
      <c r="O1758" s="8" t="s">
        <v>3763</v>
      </c>
      <c r="P1758" s="8" t="s">
        <v>40</v>
      </c>
      <c r="Q1758" s="8">
        <v>-1</v>
      </c>
      <c r="R1758" s="8" t="s">
        <v>40</v>
      </c>
      <c r="S1758" s="8" t="s">
        <v>40</v>
      </c>
      <c r="T1758" s="8" t="s">
        <v>40</v>
      </c>
      <c r="U1758" s="67">
        <v>0.25900000000000001</v>
      </c>
      <c r="V1758" s="4">
        <v>1</v>
      </c>
      <c r="W1758" s="4">
        <v>3426</v>
      </c>
      <c r="X1758" s="67">
        <v>0</v>
      </c>
      <c r="Y1758" s="67">
        <v>0.193</v>
      </c>
      <c r="Z1758" s="4">
        <v>1</v>
      </c>
      <c r="AA1758" s="4">
        <v>2599</v>
      </c>
      <c r="AB1758" s="67">
        <v>0</v>
      </c>
      <c r="AC1758" s="4">
        <v>1.7465269999999999</v>
      </c>
      <c r="AD1758" s="4">
        <v>14.67</v>
      </c>
    </row>
    <row r="1759" spans="1:30" x14ac:dyDescent="0.2">
      <c r="A1759" s="8" t="s">
        <v>782</v>
      </c>
      <c r="B1759" s="8">
        <v>7</v>
      </c>
      <c r="C1759" s="8">
        <v>143558374</v>
      </c>
      <c r="D1759" s="8">
        <v>143558374</v>
      </c>
      <c r="E1759" s="8" t="s">
        <v>121</v>
      </c>
      <c r="F1759" s="8" t="s">
        <v>3101</v>
      </c>
      <c r="G1759" s="8" t="s">
        <v>3102</v>
      </c>
      <c r="H1759" s="8" t="s">
        <v>2995</v>
      </c>
      <c r="I1759" s="66" t="s">
        <v>235</v>
      </c>
      <c r="J1759" s="66" t="s">
        <v>40</v>
      </c>
      <c r="K1759" s="66" t="s">
        <v>6032</v>
      </c>
      <c r="L1759" s="66" t="s">
        <v>9716</v>
      </c>
      <c r="M1759" s="66" t="s">
        <v>3819</v>
      </c>
      <c r="N1759" s="66" t="s">
        <v>3126</v>
      </c>
      <c r="O1759" s="8" t="s">
        <v>3160</v>
      </c>
      <c r="P1759" s="8" t="s">
        <v>40</v>
      </c>
      <c r="Q1759" s="8">
        <v>-1</v>
      </c>
      <c r="R1759" s="8" t="s">
        <v>40</v>
      </c>
      <c r="S1759" s="8" t="s">
        <v>40</v>
      </c>
      <c r="T1759" s="8" t="s">
        <v>40</v>
      </c>
      <c r="U1759" s="67">
        <v>0.27500000000000002</v>
      </c>
      <c r="V1759" s="4">
        <v>3</v>
      </c>
      <c r="W1759" s="4">
        <v>3430</v>
      </c>
      <c r="X1759" s="67">
        <v>1E-3</v>
      </c>
      <c r="Y1759" s="67">
        <v>0</v>
      </c>
      <c r="Z1759" s="4">
        <v>0</v>
      </c>
      <c r="AA1759" s="4">
        <v>2603</v>
      </c>
      <c r="AB1759" s="67">
        <v>0</v>
      </c>
      <c r="AC1759" s="4">
        <v>0.80105099999999996</v>
      </c>
      <c r="AD1759" s="4">
        <v>9.4700000000000006</v>
      </c>
    </row>
    <row r="1760" spans="1:30" x14ac:dyDescent="0.2">
      <c r="A1760" s="8" t="s">
        <v>782</v>
      </c>
      <c r="B1760" s="8">
        <v>7</v>
      </c>
      <c r="C1760" s="8">
        <v>143558378</v>
      </c>
      <c r="D1760" s="8">
        <v>143558378</v>
      </c>
      <c r="E1760" s="8" t="s">
        <v>127</v>
      </c>
      <c r="F1760" s="8" t="s">
        <v>3101</v>
      </c>
      <c r="G1760" s="8" t="s">
        <v>3102</v>
      </c>
      <c r="H1760" s="8" t="s">
        <v>2995</v>
      </c>
      <c r="I1760" s="66" t="s">
        <v>235</v>
      </c>
      <c r="J1760" s="66" t="s">
        <v>40</v>
      </c>
      <c r="K1760" s="66" t="s">
        <v>10421</v>
      </c>
      <c r="L1760" s="66" t="s">
        <v>9786</v>
      </c>
      <c r="M1760" s="66" t="s">
        <v>3824</v>
      </c>
      <c r="N1760" s="66" t="s">
        <v>3121</v>
      </c>
      <c r="O1760" s="8" t="s">
        <v>3319</v>
      </c>
      <c r="P1760" s="8" t="s">
        <v>10422</v>
      </c>
      <c r="Q1760" s="8">
        <v>-1</v>
      </c>
      <c r="R1760" s="8" t="s">
        <v>40</v>
      </c>
      <c r="S1760" s="8" t="s">
        <v>40</v>
      </c>
      <c r="T1760" s="8" t="s">
        <v>40</v>
      </c>
      <c r="U1760" s="67">
        <v>0.28000000000000003</v>
      </c>
      <c r="V1760" s="4">
        <v>1672</v>
      </c>
      <c r="W1760" s="4">
        <v>3430</v>
      </c>
      <c r="X1760" s="67">
        <v>0.48699999999999999</v>
      </c>
      <c r="Y1760" s="67">
        <v>0.27800000000000002</v>
      </c>
      <c r="Z1760" s="4">
        <v>1291</v>
      </c>
      <c r="AA1760" s="4">
        <v>2603</v>
      </c>
      <c r="AB1760" s="67">
        <v>0.496</v>
      </c>
      <c r="AC1760" s="4">
        <v>0.35238999999999998</v>
      </c>
      <c r="AD1760" s="4">
        <v>6.1890000000000001</v>
      </c>
    </row>
    <row r="1761" spans="1:30" x14ac:dyDescent="0.2">
      <c r="A1761" s="8" t="s">
        <v>782</v>
      </c>
      <c r="B1761" s="8">
        <v>7</v>
      </c>
      <c r="C1761" s="8">
        <v>143559517</v>
      </c>
      <c r="D1761" s="8">
        <v>143559517</v>
      </c>
      <c r="E1761" s="8" t="s">
        <v>130</v>
      </c>
      <c r="F1761" s="8" t="s">
        <v>3108</v>
      </c>
      <c r="G1761" s="8" t="s">
        <v>3109</v>
      </c>
      <c r="H1761" s="8" t="s">
        <v>2995</v>
      </c>
      <c r="I1761" s="66" t="s">
        <v>9371</v>
      </c>
      <c r="J1761" s="66" t="s">
        <v>40</v>
      </c>
      <c r="K1761" s="66" t="s">
        <v>4848</v>
      </c>
      <c r="L1761" s="66" t="s">
        <v>10423</v>
      </c>
      <c r="M1761" s="66" t="s">
        <v>4472</v>
      </c>
      <c r="N1761" s="66" t="s">
        <v>3219</v>
      </c>
      <c r="O1761" s="8" t="s">
        <v>3275</v>
      </c>
      <c r="P1761" s="8" t="s">
        <v>40</v>
      </c>
      <c r="Q1761" s="8">
        <v>-1</v>
      </c>
      <c r="R1761" s="8" t="s">
        <v>40</v>
      </c>
      <c r="S1761" s="8" t="s">
        <v>40</v>
      </c>
      <c r="T1761" s="8" t="s">
        <v>40</v>
      </c>
      <c r="U1761" s="67">
        <v>0</v>
      </c>
      <c r="V1761" s="4">
        <v>0</v>
      </c>
      <c r="W1761" s="4">
        <v>3428</v>
      </c>
      <c r="X1761" s="67">
        <v>0</v>
      </c>
      <c r="Y1761" s="67">
        <v>0.251</v>
      </c>
      <c r="Z1761" s="4">
        <v>1</v>
      </c>
      <c r="AA1761" s="4">
        <v>2602</v>
      </c>
      <c r="AB1761" s="67">
        <v>0</v>
      </c>
      <c r="AC1761" s="4">
        <v>3.5778120000000002</v>
      </c>
      <c r="AD1761" s="4">
        <v>23.2</v>
      </c>
    </row>
    <row r="1762" spans="1:30" x14ac:dyDescent="0.2">
      <c r="A1762" s="8" t="s">
        <v>782</v>
      </c>
      <c r="B1762" s="8">
        <v>7</v>
      </c>
      <c r="C1762" s="8">
        <v>143559518</v>
      </c>
      <c r="D1762" s="8">
        <v>143559518</v>
      </c>
      <c r="E1762" s="8" t="s">
        <v>121</v>
      </c>
      <c r="F1762" s="8" t="s">
        <v>3101</v>
      </c>
      <c r="G1762" s="8" t="s">
        <v>3102</v>
      </c>
      <c r="H1762" s="8" t="s">
        <v>2995</v>
      </c>
      <c r="I1762" s="66" t="s">
        <v>9371</v>
      </c>
      <c r="J1762" s="66" t="s">
        <v>40</v>
      </c>
      <c r="K1762" s="66" t="s">
        <v>10424</v>
      </c>
      <c r="L1762" s="66" t="s">
        <v>10284</v>
      </c>
      <c r="M1762" s="66" t="s">
        <v>5190</v>
      </c>
      <c r="N1762" s="66" t="s">
        <v>121</v>
      </c>
      <c r="O1762" s="8" t="s">
        <v>4466</v>
      </c>
      <c r="P1762" s="8" t="s">
        <v>40</v>
      </c>
      <c r="Q1762" s="8">
        <v>-1</v>
      </c>
      <c r="R1762" s="8" t="s">
        <v>40</v>
      </c>
      <c r="S1762" s="8" t="s">
        <v>40</v>
      </c>
      <c r="T1762" s="8" t="s">
        <v>40</v>
      </c>
      <c r="U1762" s="67">
        <v>0.26300000000000001</v>
      </c>
      <c r="V1762" s="4">
        <v>77</v>
      </c>
      <c r="W1762" s="4">
        <v>3428</v>
      </c>
      <c r="X1762" s="67">
        <v>2.1999999999999999E-2</v>
      </c>
      <c r="Y1762" s="67">
        <v>0.26200000000000001</v>
      </c>
      <c r="Z1762" s="4">
        <v>51</v>
      </c>
      <c r="AA1762" s="4">
        <v>2602</v>
      </c>
      <c r="AB1762" s="67">
        <v>0.02</v>
      </c>
      <c r="AC1762" s="4">
        <v>1.4145179999999999</v>
      </c>
      <c r="AD1762" s="4">
        <v>12.86</v>
      </c>
    </row>
    <row r="1763" spans="1:30" x14ac:dyDescent="0.2">
      <c r="A1763" s="8" t="s">
        <v>782</v>
      </c>
      <c r="B1763" s="8">
        <v>7</v>
      </c>
      <c r="C1763" s="8">
        <v>143559525</v>
      </c>
      <c r="D1763" s="8">
        <v>143559525</v>
      </c>
      <c r="E1763" s="8" t="s">
        <v>121</v>
      </c>
      <c r="F1763" s="8" t="s">
        <v>3108</v>
      </c>
      <c r="G1763" s="8" t="s">
        <v>3109</v>
      </c>
      <c r="H1763" s="8" t="s">
        <v>2995</v>
      </c>
      <c r="I1763" s="66" t="s">
        <v>9371</v>
      </c>
      <c r="J1763" s="66" t="s">
        <v>40</v>
      </c>
      <c r="K1763" s="66" t="s">
        <v>3209</v>
      </c>
      <c r="L1763" s="66" t="s">
        <v>10425</v>
      </c>
      <c r="M1763" s="66" t="s">
        <v>4067</v>
      </c>
      <c r="N1763" s="66" t="s">
        <v>3128</v>
      </c>
      <c r="O1763" s="8" t="s">
        <v>4048</v>
      </c>
      <c r="P1763" s="8" t="s">
        <v>40</v>
      </c>
      <c r="Q1763" s="8">
        <v>-1</v>
      </c>
      <c r="R1763" s="8" t="s">
        <v>40</v>
      </c>
      <c r="S1763" s="8" t="s">
        <v>40</v>
      </c>
      <c r="T1763" s="8" t="s">
        <v>40</v>
      </c>
      <c r="U1763" s="67">
        <v>0</v>
      </c>
      <c r="V1763" s="4">
        <v>0</v>
      </c>
      <c r="W1763" s="4">
        <v>3428</v>
      </c>
      <c r="X1763" s="67">
        <v>0</v>
      </c>
      <c r="Y1763" s="67">
        <v>0.191</v>
      </c>
      <c r="Z1763" s="4">
        <v>1</v>
      </c>
      <c r="AA1763" s="4">
        <v>2602</v>
      </c>
      <c r="AB1763" s="67">
        <v>0</v>
      </c>
      <c r="AC1763" s="4">
        <v>2.0259520000000002</v>
      </c>
      <c r="AD1763" s="4">
        <v>16.38</v>
      </c>
    </row>
    <row r="1764" spans="1:30" x14ac:dyDescent="0.2">
      <c r="A1764" s="8" t="s">
        <v>782</v>
      </c>
      <c r="B1764" s="8">
        <v>7</v>
      </c>
      <c r="C1764" s="8">
        <v>143559528</v>
      </c>
      <c r="D1764" s="8">
        <v>143559528</v>
      </c>
      <c r="E1764" s="8" t="s">
        <v>121</v>
      </c>
      <c r="F1764" s="8" t="s">
        <v>3108</v>
      </c>
      <c r="G1764" s="8" t="s">
        <v>3109</v>
      </c>
      <c r="H1764" s="8" t="s">
        <v>2995</v>
      </c>
      <c r="I1764" s="66" t="s">
        <v>9371</v>
      </c>
      <c r="J1764" s="66" t="s">
        <v>40</v>
      </c>
      <c r="K1764" s="66" t="s">
        <v>5587</v>
      </c>
      <c r="L1764" s="66" t="s">
        <v>9085</v>
      </c>
      <c r="M1764" s="66" t="s">
        <v>4064</v>
      </c>
      <c r="N1764" s="66" t="s">
        <v>3128</v>
      </c>
      <c r="O1764" s="8" t="s">
        <v>3406</v>
      </c>
      <c r="P1764" s="8" t="s">
        <v>40</v>
      </c>
      <c r="Q1764" s="8">
        <v>-1</v>
      </c>
      <c r="R1764" s="8" t="s">
        <v>40</v>
      </c>
      <c r="S1764" s="8" t="s">
        <v>40</v>
      </c>
      <c r="T1764" s="8" t="s">
        <v>40</v>
      </c>
      <c r="U1764" s="67">
        <v>0.219</v>
      </c>
      <c r="V1764" s="4">
        <v>1</v>
      </c>
      <c r="W1764" s="4">
        <v>3428</v>
      </c>
      <c r="X1764" s="67">
        <v>0</v>
      </c>
      <c r="Y1764" s="67">
        <v>0</v>
      </c>
      <c r="Z1764" s="4">
        <v>0</v>
      </c>
      <c r="AA1764" s="4">
        <v>2602</v>
      </c>
      <c r="AB1764" s="67">
        <v>0</v>
      </c>
      <c r="AC1764" s="4">
        <v>3.0711059999999999</v>
      </c>
      <c r="AD1764" s="4">
        <v>22.4</v>
      </c>
    </row>
    <row r="1765" spans="1:30" x14ac:dyDescent="0.2">
      <c r="A1765" s="8" t="s">
        <v>782</v>
      </c>
      <c r="B1765" s="8">
        <v>7</v>
      </c>
      <c r="C1765" s="8">
        <v>143559552</v>
      </c>
      <c r="D1765" s="8">
        <v>143559552</v>
      </c>
      <c r="E1765" s="8" t="s">
        <v>127</v>
      </c>
      <c r="F1765" s="8" t="s">
        <v>3108</v>
      </c>
      <c r="G1765" s="8" t="s">
        <v>3109</v>
      </c>
      <c r="H1765" s="8" t="s">
        <v>2995</v>
      </c>
      <c r="I1765" s="66" t="s">
        <v>9371</v>
      </c>
      <c r="J1765" s="66" t="s">
        <v>40</v>
      </c>
      <c r="K1765" s="66" t="s">
        <v>6082</v>
      </c>
      <c r="L1765" s="66" t="s">
        <v>10426</v>
      </c>
      <c r="M1765" s="66" t="s">
        <v>526</v>
      </c>
      <c r="N1765" s="66" t="s">
        <v>3887</v>
      </c>
      <c r="O1765" s="8" t="s">
        <v>8356</v>
      </c>
      <c r="P1765" s="8" t="s">
        <v>40</v>
      </c>
      <c r="Q1765" s="8">
        <v>-1</v>
      </c>
      <c r="R1765" s="8" t="s">
        <v>40</v>
      </c>
      <c r="S1765" s="8" t="s">
        <v>40</v>
      </c>
      <c r="T1765" s="8" t="s">
        <v>40</v>
      </c>
      <c r="U1765" s="67">
        <v>0.153</v>
      </c>
      <c r="V1765" s="4">
        <v>1</v>
      </c>
      <c r="W1765" s="4">
        <v>3428</v>
      </c>
      <c r="X1765" s="67">
        <v>0</v>
      </c>
      <c r="Y1765" s="67">
        <v>0</v>
      </c>
      <c r="Z1765" s="4">
        <v>0</v>
      </c>
      <c r="AA1765" s="4">
        <v>2602</v>
      </c>
      <c r="AB1765" s="67">
        <v>0</v>
      </c>
      <c r="AC1765" s="4">
        <v>2.4080189999999999</v>
      </c>
      <c r="AD1765" s="4">
        <v>18.87</v>
      </c>
    </row>
    <row r="1766" spans="1:30" x14ac:dyDescent="0.2">
      <c r="A1766" s="8" t="s">
        <v>782</v>
      </c>
      <c r="B1766" s="8">
        <v>7</v>
      </c>
      <c r="C1766" s="8">
        <v>143559554</v>
      </c>
      <c r="D1766" s="8">
        <v>143559554</v>
      </c>
      <c r="E1766" s="8" t="s">
        <v>127</v>
      </c>
      <c r="F1766" s="8" t="s">
        <v>3101</v>
      </c>
      <c r="G1766" s="8" t="s">
        <v>3102</v>
      </c>
      <c r="H1766" s="8" t="s">
        <v>2995</v>
      </c>
      <c r="I1766" s="66" t="s">
        <v>9371</v>
      </c>
      <c r="J1766" s="66" t="s">
        <v>40</v>
      </c>
      <c r="K1766" s="66" t="s">
        <v>10427</v>
      </c>
      <c r="L1766" s="66" t="s">
        <v>9721</v>
      </c>
      <c r="M1766" s="66" t="s">
        <v>5771</v>
      </c>
      <c r="N1766" s="66" t="s">
        <v>3136</v>
      </c>
      <c r="O1766" s="8" t="s">
        <v>3137</v>
      </c>
      <c r="P1766" s="8" t="s">
        <v>40</v>
      </c>
      <c r="Q1766" s="8">
        <v>-1</v>
      </c>
      <c r="R1766" s="8" t="s">
        <v>40</v>
      </c>
      <c r="S1766" s="8" t="s">
        <v>40</v>
      </c>
      <c r="T1766" s="8" t="s">
        <v>40</v>
      </c>
      <c r="U1766" s="67">
        <v>0.28799999999999998</v>
      </c>
      <c r="V1766" s="4">
        <v>1</v>
      </c>
      <c r="W1766" s="4">
        <v>3428</v>
      </c>
      <c r="X1766" s="67">
        <v>0</v>
      </c>
      <c r="Y1766" s="67">
        <v>0.33600000000000002</v>
      </c>
      <c r="Z1766" s="4">
        <v>1</v>
      </c>
      <c r="AA1766" s="4">
        <v>2602</v>
      </c>
      <c r="AB1766" s="67">
        <v>0</v>
      </c>
      <c r="AC1766" s="4">
        <v>0.36048599999999997</v>
      </c>
      <c r="AD1766" s="4">
        <v>6.2629999999999999</v>
      </c>
    </row>
    <row r="1767" spans="1:30" x14ac:dyDescent="0.2">
      <c r="A1767" s="8" t="s">
        <v>782</v>
      </c>
      <c r="B1767" s="8">
        <v>7</v>
      </c>
      <c r="C1767" s="8">
        <v>143559572</v>
      </c>
      <c r="D1767" s="8">
        <v>143559572</v>
      </c>
      <c r="E1767" s="8" t="s">
        <v>121</v>
      </c>
      <c r="F1767" s="8" t="s">
        <v>3101</v>
      </c>
      <c r="G1767" s="8" t="s">
        <v>3102</v>
      </c>
      <c r="H1767" s="8" t="s">
        <v>2995</v>
      </c>
      <c r="I1767" s="66" t="s">
        <v>9371</v>
      </c>
      <c r="J1767" s="66" t="s">
        <v>40</v>
      </c>
      <c r="K1767" s="66" t="s">
        <v>10302</v>
      </c>
      <c r="L1767" s="66" t="s">
        <v>10428</v>
      </c>
      <c r="M1767" s="66" t="s">
        <v>5777</v>
      </c>
      <c r="N1767" s="66" t="s">
        <v>3410</v>
      </c>
      <c r="O1767" s="8" t="s">
        <v>3411</v>
      </c>
      <c r="P1767" s="8" t="s">
        <v>40</v>
      </c>
      <c r="Q1767" s="8">
        <v>-1</v>
      </c>
      <c r="R1767" s="8" t="s">
        <v>40</v>
      </c>
      <c r="S1767" s="8" t="s">
        <v>40</v>
      </c>
      <c r="T1767" s="8" t="s">
        <v>40</v>
      </c>
      <c r="U1767" s="67">
        <v>0.23699999999999999</v>
      </c>
      <c r="V1767" s="4">
        <v>17</v>
      </c>
      <c r="W1767" s="4">
        <v>3428</v>
      </c>
      <c r="X1767" s="67">
        <v>5.0000000000000001E-3</v>
      </c>
      <c r="Y1767" s="67">
        <v>0.254</v>
      </c>
      <c r="Z1767" s="4">
        <v>13</v>
      </c>
      <c r="AA1767" s="4">
        <v>2602</v>
      </c>
      <c r="AB1767" s="67">
        <v>5.0000000000000001E-3</v>
      </c>
      <c r="AC1767" s="4">
        <v>0.52831300000000003</v>
      </c>
      <c r="AD1767" s="4">
        <v>7.6440000000000001</v>
      </c>
    </row>
    <row r="1768" spans="1:30" x14ac:dyDescent="0.2">
      <c r="A1768" s="8" t="s">
        <v>782</v>
      </c>
      <c r="B1768" s="8">
        <v>7</v>
      </c>
      <c r="C1768" s="8">
        <v>143559590</v>
      </c>
      <c r="D1768" s="8">
        <v>143559590</v>
      </c>
      <c r="E1768" s="8" t="s">
        <v>121</v>
      </c>
      <c r="F1768" s="8" t="s">
        <v>3108</v>
      </c>
      <c r="G1768" s="8" t="s">
        <v>3109</v>
      </c>
      <c r="H1768" s="8" t="s">
        <v>2995</v>
      </c>
      <c r="I1768" s="66" t="s">
        <v>9371</v>
      </c>
      <c r="J1768" s="66" t="s">
        <v>40</v>
      </c>
      <c r="K1768" s="66" t="s">
        <v>6019</v>
      </c>
      <c r="L1768" s="66" t="s">
        <v>9783</v>
      </c>
      <c r="M1768" s="66" t="s">
        <v>3568</v>
      </c>
      <c r="N1768" s="66" t="s">
        <v>3959</v>
      </c>
      <c r="O1768" s="8" t="s">
        <v>3960</v>
      </c>
      <c r="P1768" s="8" t="s">
        <v>40</v>
      </c>
      <c r="Q1768" s="8">
        <v>-1</v>
      </c>
      <c r="R1768" s="8" t="s">
        <v>40</v>
      </c>
      <c r="S1768" s="8" t="s">
        <v>40</v>
      </c>
      <c r="T1768" s="8" t="s">
        <v>40</v>
      </c>
      <c r="U1768" s="67">
        <v>0.21099999999999999</v>
      </c>
      <c r="V1768" s="4">
        <v>1</v>
      </c>
      <c r="W1768" s="4">
        <v>3428</v>
      </c>
      <c r="X1768" s="67">
        <v>0</v>
      </c>
      <c r="Y1768" s="67">
        <v>0.23</v>
      </c>
      <c r="Z1768" s="4">
        <v>1</v>
      </c>
      <c r="AA1768" s="4">
        <v>2602</v>
      </c>
      <c r="AB1768" s="67">
        <v>0</v>
      </c>
      <c r="AC1768" s="4">
        <v>7.0009839999999999</v>
      </c>
      <c r="AD1768" s="4">
        <v>33</v>
      </c>
    </row>
    <row r="1769" spans="1:30" x14ac:dyDescent="0.2">
      <c r="A1769" s="8" t="s">
        <v>782</v>
      </c>
      <c r="B1769" s="8">
        <v>7</v>
      </c>
      <c r="C1769" s="8">
        <v>143559606</v>
      </c>
      <c r="D1769" s="8">
        <v>143559606</v>
      </c>
      <c r="E1769" s="8" t="s">
        <v>121</v>
      </c>
      <c r="F1769" s="8" t="s">
        <v>3108</v>
      </c>
      <c r="G1769" s="8" t="s">
        <v>3109</v>
      </c>
      <c r="H1769" s="8" t="s">
        <v>2995</v>
      </c>
      <c r="I1769" s="66" t="s">
        <v>9371</v>
      </c>
      <c r="J1769" s="66" t="s">
        <v>40</v>
      </c>
      <c r="K1769" s="66" t="s">
        <v>9692</v>
      </c>
      <c r="L1769" s="66" t="s">
        <v>3454</v>
      </c>
      <c r="M1769" s="66" t="s">
        <v>6215</v>
      </c>
      <c r="N1769" s="66" t="s">
        <v>3518</v>
      </c>
      <c r="O1769" s="8" t="s">
        <v>5519</v>
      </c>
      <c r="P1769" s="8" t="s">
        <v>40</v>
      </c>
      <c r="Q1769" s="8">
        <v>-1</v>
      </c>
      <c r="R1769" s="8">
        <v>8.1657747100000009</v>
      </c>
      <c r="S1769" s="8">
        <v>0.48855750399999998</v>
      </c>
      <c r="T1769" s="8">
        <v>8.654332213</v>
      </c>
      <c r="U1769" s="67">
        <v>0.3</v>
      </c>
      <c r="V1769" s="4">
        <v>1</v>
      </c>
      <c r="W1769" s="4">
        <v>3428</v>
      </c>
      <c r="X1769" s="67">
        <v>0</v>
      </c>
      <c r="Y1769" s="67">
        <v>0</v>
      </c>
      <c r="Z1769" s="4">
        <v>0</v>
      </c>
      <c r="AA1769" s="4">
        <v>2602</v>
      </c>
      <c r="AB1769" s="67">
        <v>0</v>
      </c>
      <c r="AC1769" s="4">
        <v>6.279941</v>
      </c>
      <c r="AD1769" s="4">
        <v>29</v>
      </c>
    </row>
    <row r="1770" spans="1:30" x14ac:dyDescent="0.2">
      <c r="A1770" s="8" t="s">
        <v>782</v>
      </c>
      <c r="B1770" s="8">
        <v>7</v>
      </c>
      <c r="C1770" s="8">
        <v>143559897</v>
      </c>
      <c r="D1770" s="8">
        <v>143559897</v>
      </c>
      <c r="E1770" s="8" t="s">
        <v>121</v>
      </c>
      <c r="F1770" s="8" t="s">
        <v>3108</v>
      </c>
      <c r="G1770" s="8" t="s">
        <v>3109</v>
      </c>
      <c r="H1770" s="8" t="s">
        <v>2995</v>
      </c>
      <c r="I1770" s="66" t="s">
        <v>9355</v>
      </c>
      <c r="J1770" s="66" t="s">
        <v>40</v>
      </c>
      <c r="K1770" s="66" t="s">
        <v>3443</v>
      </c>
      <c r="L1770" s="66" t="s">
        <v>10181</v>
      </c>
      <c r="M1770" s="66" t="s">
        <v>4407</v>
      </c>
      <c r="N1770" s="66" t="s">
        <v>3309</v>
      </c>
      <c r="O1770" s="8" t="s">
        <v>3676</v>
      </c>
      <c r="P1770" s="8" t="s">
        <v>40</v>
      </c>
      <c r="Q1770" s="8">
        <v>-1</v>
      </c>
      <c r="R1770" s="8">
        <v>10.8583131</v>
      </c>
      <c r="S1770" s="8">
        <v>0.22468896399999999</v>
      </c>
      <c r="T1770" s="8">
        <v>11.083002069999999</v>
      </c>
      <c r="U1770" s="67">
        <v>0.27400000000000002</v>
      </c>
      <c r="V1770" s="4">
        <v>16</v>
      </c>
      <c r="W1770" s="4">
        <v>3429</v>
      </c>
      <c r="X1770" s="67">
        <v>5.0000000000000001E-3</v>
      </c>
      <c r="Y1770" s="67">
        <v>0.254</v>
      </c>
      <c r="Z1770" s="4">
        <v>12</v>
      </c>
      <c r="AA1770" s="4">
        <v>2604</v>
      </c>
      <c r="AB1770" s="67">
        <v>5.0000000000000001E-3</v>
      </c>
      <c r="AC1770" s="4">
        <v>2.6097929999999998</v>
      </c>
      <c r="AD1770" s="4">
        <v>20.3</v>
      </c>
    </row>
    <row r="1771" spans="1:30" x14ac:dyDescent="0.2">
      <c r="A1771" s="8" t="s">
        <v>782</v>
      </c>
      <c r="B1771" s="8">
        <v>7</v>
      </c>
      <c r="C1771" s="8">
        <v>143559903</v>
      </c>
      <c r="D1771" s="8">
        <v>143559903</v>
      </c>
      <c r="E1771" s="8" t="s">
        <v>123</v>
      </c>
      <c r="F1771" s="8" t="s">
        <v>3108</v>
      </c>
      <c r="G1771" s="8" t="s">
        <v>3109</v>
      </c>
      <c r="H1771" s="8" t="s">
        <v>2995</v>
      </c>
      <c r="I1771" s="66" t="s">
        <v>9355</v>
      </c>
      <c r="J1771" s="66" t="s">
        <v>40</v>
      </c>
      <c r="K1771" s="66" t="s">
        <v>6015</v>
      </c>
      <c r="L1771" s="66" t="s">
        <v>8650</v>
      </c>
      <c r="M1771" s="66" t="s">
        <v>3617</v>
      </c>
      <c r="N1771" s="66" t="s">
        <v>3513</v>
      </c>
      <c r="O1771" s="8" t="s">
        <v>3587</v>
      </c>
      <c r="P1771" s="8" t="s">
        <v>40</v>
      </c>
      <c r="Q1771" s="8">
        <v>-1</v>
      </c>
      <c r="R1771" s="8" t="s">
        <v>40</v>
      </c>
      <c r="S1771" s="8" t="s">
        <v>40</v>
      </c>
      <c r="T1771" s="8" t="s">
        <v>40</v>
      </c>
      <c r="U1771" s="67">
        <v>0.23400000000000001</v>
      </c>
      <c r="V1771" s="4">
        <v>1</v>
      </c>
      <c r="W1771" s="4">
        <v>3429</v>
      </c>
      <c r="X1771" s="67">
        <v>0</v>
      </c>
      <c r="Y1771" s="67">
        <v>0</v>
      </c>
      <c r="Z1771" s="4">
        <v>0</v>
      </c>
      <c r="AA1771" s="4">
        <v>2604</v>
      </c>
      <c r="AB1771" s="67">
        <v>0</v>
      </c>
      <c r="AC1771" s="4">
        <v>1.5444169999999999</v>
      </c>
      <c r="AD1771" s="4">
        <v>13.55</v>
      </c>
    </row>
    <row r="1772" spans="1:30" x14ac:dyDescent="0.2">
      <c r="A1772" s="8" t="s">
        <v>782</v>
      </c>
      <c r="B1772" s="8">
        <v>7</v>
      </c>
      <c r="C1772" s="8">
        <v>143559917</v>
      </c>
      <c r="D1772" s="8">
        <v>143559917</v>
      </c>
      <c r="E1772" s="8" t="s">
        <v>121</v>
      </c>
      <c r="F1772" s="8" t="s">
        <v>3101</v>
      </c>
      <c r="G1772" s="8" t="s">
        <v>3102</v>
      </c>
      <c r="H1772" s="8" t="s">
        <v>2995</v>
      </c>
      <c r="I1772" s="66" t="s">
        <v>9355</v>
      </c>
      <c r="J1772" s="66" t="s">
        <v>40</v>
      </c>
      <c r="K1772" s="66" t="s">
        <v>9711</v>
      </c>
      <c r="L1772" s="66" t="s">
        <v>6278</v>
      </c>
      <c r="M1772" s="66" t="s">
        <v>3622</v>
      </c>
      <c r="N1772" s="66" t="s">
        <v>3118</v>
      </c>
      <c r="O1772" s="8" t="s">
        <v>3382</v>
      </c>
      <c r="P1772" s="8" t="s">
        <v>40</v>
      </c>
      <c r="Q1772" s="8">
        <v>-1</v>
      </c>
      <c r="R1772" s="8" t="s">
        <v>40</v>
      </c>
      <c r="S1772" s="8" t="s">
        <v>40</v>
      </c>
      <c r="T1772" s="8" t="s">
        <v>40</v>
      </c>
      <c r="U1772" s="67">
        <v>0.246</v>
      </c>
      <c r="V1772" s="4">
        <v>2</v>
      </c>
      <c r="W1772" s="4">
        <v>3429</v>
      </c>
      <c r="X1772" s="67">
        <v>1E-3</v>
      </c>
      <c r="Y1772" s="67">
        <v>0.224</v>
      </c>
      <c r="Z1772" s="4">
        <v>2</v>
      </c>
      <c r="AA1772" s="4">
        <v>2604</v>
      </c>
      <c r="AB1772" s="67">
        <v>1E-3</v>
      </c>
      <c r="AC1772" s="4">
        <v>0.77839899999999995</v>
      </c>
      <c r="AD1772" s="4">
        <v>9.33</v>
      </c>
    </row>
    <row r="1773" spans="1:30" x14ac:dyDescent="0.2">
      <c r="A1773" s="8" t="s">
        <v>782</v>
      </c>
      <c r="B1773" s="8">
        <v>7</v>
      </c>
      <c r="C1773" s="8">
        <v>143559919</v>
      </c>
      <c r="D1773" s="8">
        <v>143559919</v>
      </c>
      <c r="E1773" s="8" t="s">
        <v>130</v>
      </c>
      <c r="F1773" s="8" t="s">
        <v>3108</v>
      </c>
      <c r="G1773" s="8" t="s">
        <v>3109</v>
      </c>
      <c r="H1773" s="8" t="s">
        <v>2995</v>
      </c>
      <c r="I1773" s="66" t="s">
        <v>9355</v>
      </c>
      <c r="J1773" s="66" t="s">
        <v>40</v>
      </c>
      <c r="K1773" s="66" t="s">
        <v>9781</v>
      </c>
      <c r="L1773" s="66" t="s">
        <v>9847</v>
      </c>
      <c r="M1773" s="66" t="s">
        <v>3622</v>
      </c>
      <c r="N1773" s="66" t="s">
        <v>3244</v>
      </c>
      <c r="O1773" s="8" t="s">
        <v>3245</v>
      </c>
      <c r="P1773" s="8" t="s">
        <v>40</v>
      </c>
      <c r="Q1773" s="8">
        <v>-1</v>
      </c>
      <c r="R1773" s="8" t="s">
        <v>40</v>
      </c>
      <c r="S1773" s="8" t="s">
        <v>40</v>
      </c>
      <c r="T1773" s="8" t="s">
        <v>40</v>
      </c>
      <c r="U1773" s="67">
        <v>0.23899999999999999</v>
      </c>
      <c r="V1773" s="4">
        <v>1</v>
      </c>
      <c r="W1773" s="4">
        <v>3429</v>
      </c>
      <c r="X1773" s="67">
        <v>0</v>
      </c>
      <c r="Y1773" s="67">
        <v>0</v>
      </c>
      <c r="Z1773" s="4">
        <v>0</v>
      </c>
      <c r="AA1773" s="4">
        <v>2604</v>
      </c>
      <c r="AB1773" s="67">
        <v>0</v>
      </c>
      <c r="AC1773" s="4">
        <v>2.6486619999999998</v>
      </c>
      <c r="AD1773" s="4">
        <v>20.5</v>
      </c>
    </row>
    <row r="1774" spans="1:30" x14ac:dyDescent="0.2">
      <c r="A1774" s="8" t="s">
        <v>782</v>
      </c>
      <c r="B1774" s="8">
        <v>7</v>
      </c>
      <c r="C1774" s="8">
        <v>143559939</v>
      </c>
      <c r="D1774" s="8">
        <v>143559939</v>
      </c>
      <c r="E1774" s="8" t="s">
        <v>121</v>
      </c>
      <c r="F1774" s="8" t="s">
        <v>3108</v>
      </c>
      <c r="G1774" s="8" t="s">
        <v>3109</v>
      </c>
      <c r="H1774" s="8" t="s">
        <v>2995</v>
      </c>
      <c r="I1774" s="66" t="s">
        <v>9355</v>
      </c>
      <c r="J1774" s="66" t="s">
        <v>40</v>
      </c>
      <c r="K1774" s="66" t="s">
        <v>5561</v>
      </c>
      <c r="L1774" s="66" t="s">
        <v>8671</v>
      </c>
      <c r="M1774" s="66" t="s">
        <v>4079</v>
      </c>
      <c r="N1774" s="66" t="s">
        <v>3309</v>
      </c>
      <c r="O1774" s="8" t="s">
        <v>3595</v>
      </c>
      <c r="P1774" s="8" t="s">
        <v>40</v>
      </c>
      <c r="Q1774" s="8">
        <v>-1</v>
      </c>
      <c r="R1774" s="8" t="s">
        <v>40</v>
      </c>
      <c r="S1774" s="8" t="s">
        <v>40</v>
      </c>
      <c r="T1774" s="8" t="s">
        <v>40</v>
      </c>
      <c r="U1774" s="67">
        <v>0.27900000000000003</v>
      </c>
      <c r="V1774" s="4">
        <v>1</v>
      </c>
      <c r="W1774" s="4">
        <v>3429</v>
      </c>
      <c r="X1774" s="67">
        <v>0</v>
      </c>
      <c r="Y1774" s="67">
        <v>0</v>
      </c>
      <c r="Z1774" s="4">
        <v>0</v>
      </c>
      <c r="AA1774" s="4">
        <v>2604</v>
      </c>
      <c r="AB1774" s="67">
        <v>0</v>
      </c>
      <c r="AC1774" s="4">
        <v>3.1207240000000001</v>
      </c>
      <c r="AD1774" s="4">
        <v>22.6</v>
      </c>
    </row>
    <row r="1775" spans="1:30" x14ac:dyDescent="0.2">
      <c r="A1775" s="8" t="s">
        <v>782</v>
      </c>
      <c r="B1775" s="8">
        <v>7</v>
      </c>
      <c r="C1775" s="8">
        <v>143559942</v>
      </c>
      <c r="D1775" s="8">
        <v>143559942</v>
      </c>
      <c r="E1775" s="8" t="s">
        <v>130</v>
      </c>
      <c r="F1775" s="8" t="s">
        <v>3108</v>
      </c>
      <c r="G1775" s="8" t="s">
        <v>3109</v>
      </c>
      <c r="H1775" s="8" t="s">
        <v>2995</v>
      </c>
      <c r="I1775" s="66" t="s">
        <v>9355</v>
      </c>
      <c r="J1775" s="66" t="s">
        <v>40</v>
      </c>
      <c r="K1775" s="66" t="s">
        <v>9791</v>
      </c>
      <c r="L1775" s="66" t="s">
        <v>9385</v>
      </c>
      <c r="M1775" s="66" t="s">
        <v>4776</v>
      </c>
      <c r="N1775" s="66" t="s">
        <v>3171</v>
      </c>
      <c r="O1775" s="8" t="s">
        <v>3172</v>
      </c>
      <c r="P1775" s="8" t="s">
        <v>40</v>
      </c>
      <c r="Q1775" s="8">
        <v>-1</v>
      </c>
      <c r="R1775" s="8" t="s">
        <v>40</v>
      </c>
      <c r="S1775" s="8" t="s">
        <v>40</v>
      </c>
      <c r="T1775" s="8" t="s">
        <v>40</v>
      </c>
      <c r="U1775" s="67">
        <v>0</v>
      </c>
      <c r="V1775" s="4">
        <v>0</v>
      </c>
      <c r="W1775" s="4">
        <v>3429</v>
      </c>
      <c r="X1775" s="67">
        <v>0</v>
      </c>
      <c r="Y1775" s="67">
        <v>0.27900000000000003</v>
      </c>
      <c r="Z1775" s="4">
        <v>1</v>
      </c>
      <c r="AA1775" s="4">
        <v>2604</v>
      </c>
      <c r="AB1775" s="67">
        <v>0</v>
      </c>
      <c r="AC1775" s="4">
        <v>2.41994</v>
      </c>
      <c r="AD1775" s="4">
        <v>18.95</v>
      </c>
    </row>
    <row r="1776" spans="1:30" x14ac:dyDescent="0.2">
      <c r="A1776" s="8" t="s">
        <v>782</v>
      </c>
      <c r="B1776" s="8">
        <v>7</v>
      </c>
      <c r="C1776" s="8">
        <v>143559972</v>
      </c>
      <c r="D1776" s="8">
        <v>143559972</v>
      </c>
      <c r="E1776" s="8" t="s">
        <v>127</v>
      </c>
      <c r="F1776" s="8" t="s">
        <v>3108</v>
      </c>
      <c r="G1776" s="8" t="s">
        <v>3109</v>
      </c>
      <c r="H1776" s="8" t="s">
        <v>2995</v>
      </c>
      <c r="I1776" s="66" t="s">
        <v>9355</v>
      </c>
      <c r="J1776" s="66" t="s">
        <v>40</v>
      </c>
      <c r="K1776" s="66" t="s">
        <v>9063</v>
      </c>
      <c r="L1776" s="66" t="s">
        <v>6271</v>
      </c>
      <c r="M1776" s="66" t="s">
        <v>4073</v>
      </c>
      <c r="N1776" s="66" t="s">
        <v>3887</v>
      </c>
      <c r="O1776" s="8" t="s">
        <v>3917</v>
      </c>
      <c r="P1776" s="8" t="s">
        <v>40</v>
      </c>
      <c r="Q1776" s="8">
        <v>-1</v>
      </c>
      <c r="R1776" s="8" t="s">
        <v>40</v>
      </c>
      <c r="S1776" s="8" t="s">
        <v>40</v>
      </c>
      <c r="T1776" s="8" t="s">
        <v>40</v>
      </c>
      <c r="U1776" s="67">
        <v>0.27200000000000002</v>
      </c>
      <c r="V1776" s="4">
        <v>1</v>
      </c>
      <c r="W1776" s="4">
        <v>3429</v>
      </c>
      <c r="X1776" s="67">
        <v>0</v>
      </c>
      <c r="Y1776" s="67">
        <v>0</v>
      </c>
      <c r="Z1776" s="4">
        <v>0</v>
      </c>
      <c r="AA1776" s="4">
        <v>2604</v>
      </c>
      <c r="AB1776" s="67">
        <v>0</v>
      </c>
      <c r="AC1776" s="4">
        <v>1.221678</v>
      </c>
      <c r="AD1776" s="4">
        <v>11.86</v>
      </c>
    </row>
    <row r="1777" spans="1:30" x14ac:dyDescent="0.2">
      <c r="A1777" s="8" t="s">
        <v>782</v>
      </c>
      <c r="B1777" s="8">
        <v>7</v>
      </c>
      <c r="C1777" s="8">
        <v>143559997</v>
      </c>
      <c r="D1777" s="8">
        <v>143559997</v>
      </c>
      <c r="E1777" s="8" t="s">
        <v>130</v>
      </c>
      <c r="F1777" s="8" t="s">
        <v>3108</v>
      </c>
      <c r="G1777" s="8" t="s">
        <v>3109</v>
      </c>
      <c r="H1777" s="8" t="s">
        <v>2995</v>
      </c>
      <c r="I1777" s="66" t="s">
        <v>9355</v>
      </c>
      <c r="J1777" s="66" t="s">
        <v>40</v>
      </c>
      <c r="K1777" s="66" t="s">
        <v>5571</v>
      </c>
      <c r="L1777" s="66" t="s">
        <v>10429</v>
      </c>
      <c r="M1777" s="66" t="s">
        <v>3629</v>
      </c>
      <c r="N1777" s="66" t="s">
        <v>3219</v>
      </c>
      <c r="O1777" s="8" t="s">
        <v>3275</v>
      </c>
      <c r="P1777" s="8" t="s">
        <v>40</v>
      </c>
      <c r="Q1777" s="8">
        <v>-1</v>
      </c>
      <c r="R1777" s="8" t="s">
        <v>40</v>
      </c>
      <c r="S1777" s="8" t="s">
        <v>40</v>
      </c>
      <c r="T1777" s="8" t="s">
        <v>40</v>
      </c>
      <c r="U1777" s="67">
        <v>0</v>
      </c>
      <c r="V1777" s="4">
        <v>0</v>
      </c>
      <c r="W1777" s="4">
        <v>3427</v>
      </c>
      <c r="X1777" s="67">
        <v>0</v>
      </c>
      <c r="Y1777" s="67">
        <v>0.27</v>
      </c>
      <c r="Z1777" s="4">
        <v>2</v>
      </c>
      <c r="AA1777" s="4">
        <v>2598</v>
      </c>
      <c r="AB1777" s="67">
        <v>1E-3</v>
      </c>
      <c r="AC1777" s="4">
        <v>5.3219060000000002</v>
      </c>
      <c r="AD1777" s="4">
        <v>25.8</v>
      </c>
    </row>
    <row r="1778" spans="1:30" x14ac:dyDescent="0.2">
      <c r="A1778" s="8" t="s">
        <v>782</v>
      </c>
      <c r="B1778" s="8">
        <v>7</v>
      </c>
      <c r="C1778" s="8">
        <v>143560002</v>
      </c>
      <c r="D1778" s="8">
        <v>143560002</v>
      </c>
      <c r="E1778" s="8" t="s">
        <v>130</v>
      </c>
      <c r="F1778" s="8" t="s">
        <v>3108</v>
      </c>
      <c r="G1778" s="8" t="s">
        <v>3109</v>
      </c>
      <c r="H1778" s="8" t="s">
        <v>2995</v>
      </c>
      <c r="I1778" s="66" t="s">
        <v>9355</v>
      </c>
      <c r="J1778" s="66" t="s">
        <v>40</v>
      </c>
      <c r="K1778" s="66" t="s">
        <v>4814</v>
      </c>
      <c r="L1778" s="66" t="s">
        <v>5136</v>
      </c>
      <c r="M1778" s="66" t="s">
        <v>5029</v>
      </c>
      <c r="N1778" s="66" t="s">
        <v>3255</v>
      </c>
      <c r="O1778" s="8" t="s">
        <v>4377</v>
      </c>
      <c r="P1778" s="8" t="s">
        <v>40</v>
      </c>
      <c r="Q1778" s="8">
        <v>-1</v>
      </c>
      <c r="R1778" s="8" t="s">
        <v>40</v>
      </c>
      <c r="S1778" s="8" t="s">
        <v>40</v>
      </c>
      <c r="T1778" s="8" t="s">
        <v>40</v>
      </c>
      <c r="U1778" s="67">
        <v>0</v>
      </c>
      <c r="V1778" s="4">
        <v>0</v>
      </c>
      <c r="W1778" s="4">
        <v>3427</v>
      </c>
      <c r="X1778" s="67">
        <v>0</v>
      </c>
      <c r="Y1778" s="67">
        <v>0.26500000000000001</v>
      </c>
      <c r="Z1778" s="4">
        <v>1</v>
      </c>
      <c r="AA1778" s="4">
        <v>2598</v>
      </c>
      <c r="AB1778" s="67">
        <v>0</v>
      </c>
      <c r="AC1778" s="4">
        <v>4.0840360000000002</v>
      </c>
      <c r="AD1778" s="4">
        <v>23.7</v>
      </c>
    </row>
    <row r="1779" spans="1:30" x14ac:dyDescent="0.2">
      <c r="A1779" s="8" t="s">
        <v>782</v>
      </c>
      <c r="B1779" s="8">
        <v>7</v>
      </c>
      <c r="C1779" s="8">
        <v>143560028</v>
      </c>
      <c r="D1779" s="8">
        <v>143560028</v>
      </c>
      <c r="E1779" s="8" t="s">
        <v>121</v>
      </c>
      <c r="F1779" s="8" t="s">
        <v>3101</v>
      </c>
      <c r="G1779" s="8" t="s">
        <v>3102</v>
      </c>
      <c r="H1779" s="8" t="s">
        <v>2995</v>
      </c>
      <c r="I1779" s="66" t="s">
        <v>9355</v>
      </c>
      <c r="J1779" s="66" t="s">
        <v>40</v>
      </c>
      <c r="K1779" s="66" t="s">
        <v>9785</v>
      </c>
      <c r="L1779" s="66" t="s">
        <v>5613</v>
      </c>
      <c r="M1779" s="66" t="s">
        <v>4062</v>
      </c>
      <c r="N1779" s="66" t="s">
        <v>3107</v>
      </c>
      <c r="O1779" s="8" t="s">
        <v>3150</v>
      </c>
      <c r="P1779" s="8" t="s">
        <v>40</v>
      </c>
      <c r="Q1779" s="8">
        <v>-1</v>
      </c>
      <c r="R1779" s="8" t="s">
        <v>40</v>
      </c>
      <c r="S1779" s="8" t="s">
        <v>40</v>
      </c>
      <c r="T1779" s="8" t="s">
        <v>40</v>
      </c>
      <c r="U1779" s="67">
        <v>0.16600000000000001</v>
      </c>
      <c r="V1779" s="4">
        <v>2</v>
      </c>
      <c r="W1779" s="4">
        <v>3427</v>
      </c>
      <c r="X1779" s="67">
        <v>1E-3</v>
      </c>
      <c r="Y1779" s="67">
        <v>0</v>
      </c>
      <c r="Z1779" s="4">
        <v>0</v>
      </c>
      <c r="AA1779" s="4">
        <v>2598</v>
      </c>
      <c r="AB1779" s="67">
        <v>0</v>
      </c>
      <c r="AC1779" s="4">
        <v>0.75073500000000004</v>
      </c>
      <c r="AD1779" s="4">
        <v>9.1549999999999994</v>
      </c>
    </row>
    <row r="1780" spans="1:30" x14ac:dyDescent="0.2">
      <c r="A1780" s="8" t="s">
        <v>782</v>
      </c>
      <c r="B1780" s="8">
        <v>7</v>
      </c>
      <c r="C1780" s="8">
        <v>143560075</v>
      </c>
      <c r="D1780" s="8">
        <v>143560075</v>
      </c>
      <c r="E1780" s="8" t="s">
        <v>121</v>
      </c>
      <c r="F1780" s="8" t="s">
        <v>81</v>
      </c>
      <c r="G1780" s="8" t="s">
        <v>3469</v>
      </c>
      <c r="H1780" s="8" t="s">
        <v>2995</v>
      </c>
      <c r="I1780" s="66" t="s">
        <v>9355</v>
      </c>
      <c r="J1780" s="66" t="s">
        <v>40</v>
      </c>
      <c r="K1780" s="66" t="s">
        <v>8640</v>
      </c>
      <c r="L1780" s="66" t="s">
        <v>3286</v>
      </c>
      <c r="M1780" s="66" t="s">
        <v>3586</v>
      </c>
      <c r="N1780" s="66" t="s">
        <v>124</v>
      </c>
      <c r="O1780" s="8" t="s">
        <v>125</v>
      </c>
      <c r="P1780" s="8" t="s">
        <v>40</v>
      </c>
      <c r="Q1780" s="8">
        <v>-1</v>
      </c>
      <c r="R1780" s="8" t="s">
        <v>40</v>
      </c>
      <c r="S1780" s="8" t="s">
        <v>40</v>
      </c>
      <c r="T1780" s="8" t="s">
        <v>40</v>
      </c>
      <c r="U1780" s="67">
        <v>0.16800000000000001</v>
      </c>
      <c r="V1780" s="4">
        <v>1</v>
      </c>
      <c r="W1780" s="4">
        <v>3427</v>
      </c>
      <c r="X1780" s="67">
        <v>0</v>
      </c>
      <c r="Y1780" s="67">
        <v>0</v>
      </c>
      <c r="Z1780" s="4">
        <v>0</v>
      </c>
      <c r="AA1780" s="4">
        <v>2598</v>
      </c>
      <c r="AB1780" s="67">
        <v>0</v>
      </c>
      <c r="AC1780" s="4">
        <v>11.275021000000001</v>
      </c>
      <c r="AD1780" s="4">
        <v>37</v>
      </c>
    </row>
    <row r="1781" spans="1:30" x14ac:dyDescent="0.2">
      <c r="A1781" s="8" t="s">
        <v>782</v>
      </c>
      <c r="B1781" s="8">
        <v>7</v>
      </c>
      <c r="C1781" s="8">
        <v>143560076</v>
      </c>
      <c r="D1781" s="8">
        <v>143560076</v>
      </c>
      <c r="E1781" s="8" t="s">
        <v>123</v>
      </c>
      <c r="F1781" s="8" t="s">
        <v>3101</v>
      </c>
      <c r="G1781" s="8" t="s">
        <v>3102</v>
      </c>
      <c r="H1781" s="8" t="s">
        <v>2995</v>
      </c>
      <c r="I1781" s="66" t="s">
        <v>9355</v>
      </c>
      <c r="J1781" s="66" t="s">
        <v>40</v>
      </c>
      <c r="K1781" s="66" t="s">
        <v>3248</v>
      </c>
      <c r="L1781" s="66" t="s">
        <v>5650</v>
      </c>
      <c r="M1781" s="66" t="s">
        <v>4768</v>
      </c>
      <c r="N1781" s="66" t="s">
        <v>130</v>
      </c>
      <c r="O1781" s="8" t="s">
        <v>4129</v>
      </c>
      <c r="P1781" s="8" t="s">
        <v>40</v>
      </c>
      <c r="Q1781" s="8">
        <v>-1</v>
      </c>
      <c r="R1781" s="8" t="s">
        <v>40</v>
      </c>
      <c r="S1781" s="8" t="s">
        <v>40</v>
      </c>
      <c r="T1781" s="8" t="s">
        <v>40</v>
      </c>
      <c r="U1781" s="67">
        <v>0.27100000000000002</v>
      </c>
      <c r="V1781" s="4">
        <v>1</v>
      </c>
      <c r="W1781" s="4">
        <v>3427</v>
      </c>
      <c r="X1781" s="67">
        <v>0</v>
      </c>
      <c r="Y1781" s="67">
        <v>0</v>
      </c>
      <c r="Z1781" s="4">
        <v>0</v>
      </c>
      <c r="AA1781" s="4">
        <v>2598</v>
      </c>
      <c r="AB1781" s="67">
        <v>0</v>
      </c>
      <c r="AC1781" s="4">
        <v>0.15937799999999999</v>
      </c>
      <c r="AD1781" s="4">
        <v>4.2460000000000004</v>
      </c>
    </row>
    <row r="1782" spans="1:30" x14ac:dyDescent="0.2">
      <c r="A1782" s="8" t="s">
        <v>782</v>
      </c>
      <c r="B1782" s="8">
        <v>7</v>
      </c>
      <c r="C1782" s="8">
        <v>143560095</v>
      </c>
      <c r="D1782" s="8">
        <v>143560095</v>
      </c>
      <c r="E1782" s="8" t="s">
        <v>123</v>
      </c>
      <c r="F1782" s="8" t="s">
        <v>3108</v>
      </c>
      <c r="G1782" s="8" t="s">
        <v>3109</v>
      </c>
      <c r="H1782" s="8" t="s">
        <v>2995</v>
      </c>
      <c r="I1782" s="66" t="s">
        <v>9355</v>
      </c>
      <c r="J1782" s="66" t="s">
        <v>40</v>
      </c>
      <c r="K1782" s="66" t="s">
        <v>9092</v>
      </c>
      <c r="L1782" s="66" t="s">
        <v>3290</v>
      </c>
      <c r="M1782" s="66" t="s">
        <v>4765</v>
      </c>
      <c r="N1782" s="66" t="s">
        <v>3999</v>
      </c>
      <c r="O1782" s="8" t="s">
        <v>4344</v>
      </c>
      <c r="P1782" s="8" t="s">
        <v>40</v>
      </c>
      <c r="Q1782" s="8">
        <v>-1</v>
      </c>
      <c r="R1782" s="8" t="s">
        <v>40</v>
      </c>
      <c r="S1782" s="8" t="s">
        <v>40</v>
      </c>
      <c r="T1782" s="8" t="s">
        <v>40</v>
      </c>
      <c r="U1782" s="67">
        <v>0.27500000000000002</v>
      </c>
      <c r="V1782" s="4">
        <v>1</v>
      </c>
      <c r="W1782" s="4">
        <v>3432</v>
      </c>
      <c r="X1782" s="67">
        <v>0</v>
      </c>
      <c r="Y1782" s="67">
        <v>0.22600000000000001</v>
      </c>
      <c r="Z1782" s="4">
        <v>1</v>
      </c>
      <c r="AA1782" s="4">
        <v>2603</v>
      </c>
      <c r="AB1782" s="67">
        <v>0</v>
      </c>
      <c r="AC1782" s="4">
        <v>1.024953</v>
      </c>
      <c r="AD1782" s="4">
        <v>10.8</v>
      </c>
    </row>
    <row r="1783" spans="1:30" x14ac:dyDescent="0.2">
      <c r="A1783" s="8" t="s">
        <v>782</v>
      </c>
      <c r="B1783" s="8">
        <v>7</v>
      </c>
      <c r="C1783" s="8">
        <v>143560098</v>
      </c>
      <c r="D1783" s="8">
        <v>143560098</v>
      </c>
      <c r="E1783" s="8" t="s">
        <v>130</v>
      </c>
      <c r="F1783" s="8" t="s">
        <v>3108</v>
      </c>
      <c r="G1783" s="8" t="s">
        <v>3109</v>
      </c>
      <c r="H1783" s="8" t="s">
        <v>2995</v>
      </c>
      <c r="I1783" s="66" t="s">
        <v>9355</v>
      </c>
      <c r="J1783" s="66" t="s">
        <v>40</v>
      </c>
      <c r="K1783" s="66" t="s">
        <v>5631</v>
      </c>
      <c r="L1783" s="66" t="s">
        <v>4763</v>
      </c>
      <c r="M1783" s="66" t="s">
        <v>5199</v>
      </c>
      <c r="N1783" s="66" t="s">
        <v>3112</v>
      </c>
      <c r="O1783" s="8" t="s">
        <v>3113</v>
      </c>
      <c r="P1783" s="8" t="s">
        <v>40</v>
      </c>
      <c r="Q1783" s="8">
        <v>-1</v>
      </c>
      <c r="R1783" s="8" t="s">
        <v>40</v>
      </c>
      <c r="S1783" s="8" t="s">
        <v>40</v>
      </c>
      <c r="T1783" s="8" t="s">
        <v>40</v>
      </c>
      <c r="U1783" s="67">
        <v>0.23499999999999999</v>
      </c>
      <c r="V1783" s="4">
        <v>1</v>
      </c>
      <c r="W1783" s="4">
        <v>3432</v>
      </c>
      <c r="X1783" s="67">
        <v>0</v>
      </c>
      <c r="Y1783" s="67">
        <v>0</v>
      </c>
      <c r="Z1783" s="4">
        <v>0</v>
      </c>
      <c r="AA1783" s="4">
        <v>2603</v>
      </c>
      <c r="AB1783" s="67">
        <v>0</v>
      </c>
      <c r="AC1783" s="4">
        <v>2.8464879999999999</v>
      </c>
      <c r="AD1783" s="4">
        <v>21.6</v>
      </c>
    </row>
    <row r="1784" spans="1:30" x14ac:dyDescent="0.2">
      <c r="A1784" s="8" t="s">
        <v>782</v>
      </c>
      <c r="B1784" s="8">
        <v>7</v>
      </c>
      <c r="C1784" s="8">
        <v>143560122</v>
      </c>
      <c r="D1784" s="8">
        <v>143560122</v>
      </c>
      <c r="E1784" s="8" t="s">
        <v>130</v>
      </c>
      <c r="F1784" s="8" t="s">
        <v>3108</v>
      </c>
      <c r="G1784" s="8" t="s">
        <v>3109</v>
      </c>
      <c r="H1784" s="8" t="s">
        <v>2995</v>
      </c>
      <c r="I1784" s="66" t="s">
        <v>9355</v>
      </c>
      <c r="J1784" s="66" t="s">
        <v>40</v>
      </c>
      <c r="K1784" s="66" t="s">
        <v>10430</v>
      </c>
      <c r="L1784" s="66" t="s">
        <v>5885</v>
      </c>
      <c r="M1784" s="66" t="s">
        <v>5886</v>
      </c>
      <c r="N1784" s="66" t="s">
        <v>3112</v>
      </c>
      <c r="O1784" s="8" t="s">
        <v>3113</v>
      </c>
      <c r="P1784" s="8" t="s">
        <v>40</v>
      </c>
      <c r="Q1784" s="8">
        <v>-1</v>
      </c>
      <c r="R1784" s="8" t="s">
        <v>40</v>
      </c>
      <c r="S1784" s="8" t="s">
        <v>40</v>
      </c>
      <c r="T1784" s="8" t="s">
        <v>40</v>
      </c>
      <c r="U1784" s="67">
        <v>0</v>
      </c>
      <c r="V1784" s="4">
        <v>0</v>
      </c>
      <c r="W1784" s="4">
        <v>3431</v>
      </c>
      <c r="X1784" s="67">
        <v>0</v>
      </c>
      <c r="Y1784" s="67">
        <v>0.219</v>
      </c>
      <c r="Z1784" s="4">
        <v>3</v>
      </c>
      <c r="AA1784" s="4">
        <v>2602</v>
      </c>
      <c r="AB1784" s="67">
        <v>1E-3</v>
      </c>
      <c r="AC1784" s="4">
        <v>3.326406</v>
      </c>
      <c r="AD1784" s="4">
        <v>22.9</v>
      </c>
    </row>
    <row r="1785" spans="1:30" x14ac:dyDescent="0.2">
      <c r="A1785" s="8" t="s">
        <v>782</v>
      </c>
      <c r="B1785" s="8">
        <v>7</v>
      </c>
      <c r="C1785" s="8">
        <v>143560145</v>
      </c>
      <c r="D1785" s="8">
        <v>143560145</v>
      </c>
      <c r="E1785" s="8" t="s">
        <v>130</v>
      </c>
      <c r="F1785" s="8" t="s">
        <v>3101</v>
      </c>
      <c r="G1785" s="8" t="s">
        <v>3102</v>
      </c>
      <c r="H1785" s="8" t="s">
        <v>2995</v>
      </c>
      <c r="I1785" s="66" t="s">
        <v>9355</v>
      </c>
      <c r="J1785" s="66" t="s">
        <v>40</v>
      </c>
      <c r="K1785" s="66" t="s">
        <v>10431</v>
      </c>
      <c r="L1785" s="66" t="s">
        <v>4959</v>
      </c>
      <c r="M1785" s="66" t="s">
        <v>3594</v>
      </c>
      <c r="N1785" s="66" t="s">
        <v>3136</v>
      </c>
      <c r="O1785" s="8" t="s">
        <v>3185</v>
      </c>
      <c r="P1785" s="8" t="s">
        <v>40</v>
      </c>
      <c r="Q1785" s="8">
        <v>-1</v>
      </c>
      <c r="R1785" s="8" t="s">
        <v>40</v>
      </c>
      <c r="S1785" s="8" t="s">
        <v>40</v>
      </c>
      <c r="T1785" s="8" t="s">
        <v>40</v>
      </c>
      <c r="U1785" s="67">
        <v>0.22500000000000001</v>
      </c>
      <c r="V1785" s="4">
        <v>1</v>
      </c>
      <c r="W1785" s="4">
        <v>3431</v>
      </c>
      <c r="X1785" s="67">
        <v>0</v>
      </c>
      <c r="Y1785" s="67">
        <v>0</v>
      </c>
      <c r="Z1785" s="4">
        <v>0</v>
      </c>
      <c r="AA1785" s="4">
        <v>2602</v>
      </c>
      <c r="AB1785" s="67">
        <v>0</v>
      </c>
      <c r="AC1785" s="4">
        <v>0.630467</v>
      </c>
      <c r="AD1785" s="4">
        <v>8.3650000000000002</v>
      </c>
    </row>
    <row r="1786" spans="1:30" x14ac:dyDescent="0.2">
      <c r="A1786" s="8" t="s">
        <v>782</v>
      </c>
      <c r="B1786" s="8">
        <v>7</v>
      </c>
      <c r="C1786" s="8">
        <v>143560157</v>
      </c>
      <c r="D1786" s="8">
        <v>143560157</v>
      </c>
      <c r="E1786" s="8" t="s">
        <v>121</v>
      </c>
      <c r="F1786" s="8" t="s">
        <v>3101</v>
      </c>
      <c r="G1786" s="8" t="s">
        <v>3102</v>
      </c>
      <c r="H1786" s="8" t="s">
        <v>2995</v>
      </c>
      <c r="I1786" s="66" t="s">
        <v>9355</v>
      </c>
      <c r="J1786" s="66" t="s">
        <v>40</v>
      </c>
      <c r="K1786" s="66" t="s">
        <v>10432</v>
      </c>
      <c r="L1786" s="66" t="s">
        <v>5873</v>
      </c>
      <c r="M1786" s="66" t="s">
        <v>3867</v>
      </c>
      <c r="N1786" s="66" t="s">
        <v>3165</v>
      </c>
      <c r="O1786" s="8" t="s">
        <v>3400</v>
      </c>
      <c r="P1786" s="8" t="s">
        <v>40</v>
      </c>
      <c r="Q1786" s="8">
        <v>-1</v>
      </c>
      <c r="R1786" s="8" t="s">
        <v>40</v>
      </c>
      <c r="S1786" s="8" t="s">
        <v>40</v>
      </c>
      <c r="T1786" s="8" t="s">
        <v>40</v>
      </c>
      <c r="U1786" s="67">
        <v>0.33300000000000002</v>
      </c>
      <c r="V1786" s="4">
        <v>3</v>
      </c>
      <c r="W1786" s="4">
        <v>3431</v>
      </c>
      <c r="X1786" s="67">
        <v>1E-3</v>
      </c>
      <c r="Y1786" s="67">
        <v>0.27400000000000002</v>
      </c>
      <c r="Z1786" s="4">
        <v>1</v>
      </c>
      <c r="AA1786" s="4">
        <v>2602</v>
      </c>
      <c r="AB1786" s="67">
        <v>0</v>
      </c>
      <c r="AC1786" s="4">
        <v>0.95157899999999995</v>
      </c>
      <c r="AD1786" s="4">
        <v>10.38</v>
      </c>
    </row>
    <row r="1787" spans="1:30" x14ac:dyDescent="0.2">
      <c r="A1787" s="8" t="s">
        <v>782</v>
      </c>
      <c r="B1787" s="8">
        <v>7</v>
      </c>
      <c r="C1787" s="8">
        <v>143560159</v>
      </c>
      <c r="D1787" s="8">
        <v>143560159</v>
      </c>
      <c r="E1787" s="8" t="s">
        <v>123</v>
      </c>
      <c r="F1787" s="8" t="s">
        <v>3108</v>
      </c>
      <c r="G1787" s="8" t="s">
        <v>3109</v>
      </c>
      <c r="H1787" s="8" t="s">
        <v>2995</v>
      </c>
      <c r="I1787" s="66" t="s">
        <v>9355</v>
      </c>
      <c r="J1787" s="66" t="s">
        <v>40</v>
      </c>
      <c r="K1787" s="66" t="s">
        <v>546</v>
      </c>
      <c r="L1787" s="66" t="s">
        <v>4948</v>
      </c>
      <c r="M1787" s="66" t="s">
        <v>3867</v>
      </c>
      <c r="N1787" s="66" t="s">
        <v>3124</v>
      </c>
      <c r="O1787" s="8" t="s">
        <v>3125</v>
      </c>
      <c r="P1787" s="8" t="s">
        <v>40</v>
      </c>
      <c r="Q1787" s="8">
        <v>-1</v>
      </c>
      <c r="R1787" s="8" t="s">
        <v>40</v>
      </c>
      <c r="S1787" s="8" t="s">
        <v>40</v>
      </c>
      <c r="T1787" s="8" t="s">
        <v>40</v>
      </c>
      <c r="U1787" s="67">
        <v>0.249</v>
      </c>
      <c r="V1787" s="4">
        <v>3</v>
      </c>
      <c r="W1787" s="4">
        <v>3431</v>
      </c>
      <c r="X1787" s="67">
        <v>1E-3</v>
      </c>
      <c r="Y1787" s="67">
        <v>0.249</v>
      </c>
      <c r="Z1787" s="4">
        <v>1</v>
      </c>
      <c r="AA1787" s="4">
        <v>2602</v>
      </c>
      <c r="AB1787" s="67">
        <v>0</v>
      </c>
      <c r="AC1787" s="4">
        <v>4.0269409999999999</v>
      </c>
      <c r="AD1787" s="4">
        <v>23.6</v>
      </c>
    </row>
    <row r="1788" spans="1:30" x14ac:dyDescent="0.2">
      <c r="A1788" s="8" t="s">
        <v>782</v>
      </c>
      <c r="B1788" s="8">
        <v>7</v>
      </c>
      <c r="C1788" s="8">
        <v>143560178</v>
      </c>
      <c r="D1788" s="8">
        <v>143560178</v>
      </c>
      <c r="E1788" s="8" t="s">
        <v>123</v>
      </c>
      <c r="F1788" s="8" t="s">
        <v>3101</v>
      </c>
      <c r="G1788" s="8" t="s">
        <v>3102</v>
      </c>
      <c r="H1788" s="8" t="s">
        <v>2995</v>
      </c>
      <c r="I1788" s="66" t="s">
        <v>9355</v>
      </c>
      <c r="J1788" s="66" t="s">
        <v>40</v>
      </c>
      <c r="K1788" s="66" t="s">
        <v>9731</v>
      </c>
      <c r="L1788" s="66" t="s">
        <v>3312</v>
      </c>
      <c r="M1788" s="66" t="s">
        <v>4053</v>
      </c>
      <c r="N1788" s="66" t="s">
        <v>127</v>
      </c>
      <c r="O1788" s="8" t="s">
        <v>9229</v>
      </c>
      <c r="P1788" s="8" t="s">
        <v>40</v>
      </c>
      <c r="Q1788" s="8">
        <v>-1</v>
      </c>
      <c r="R1788" s="8" t="s">
        <v>40</v>
      </c>
      <c r="S1788" s="8" t="s">
        <v>40</v>
      </c>
      <c r="T1788" s="8" t="s">
        <v>40</v>
      </c>
      <c r="U1788" s="67">
        <v>0</v>
      </c>
      <c r="V1788" s="4">
        <v>0</v>
      </c>
      <c r="W1788" s="4">
        <v>3431</v>
      </c>
      <c r="X1788" s="67">
        <v>0</v>
      </c>
      <c r="Y1788" s="67">
        <v>0.16400000000000001</v>
      </c>
      <c r="Z1788" s="4">
        <v>1</v>
      </c>
      <c r="AA1788" s="4">
        <v>2602</v>
      </c>
      <c r="AB1788" s="67">
        <v>0</v>
      </c>
      <c r="AC1788" s="4">
        <v>-1.1949270000000001</v>
      </c>
      <c r="AD1788" s="4">
        <v>7.0000000000000001E-3</v>
      </c>
    </row>
    <row r="1789" spans="1:30" x14ac:dyDescent="0.2">
      <c r="A1789" s="8" t="s">
        <v>782</v>
      </c>
      <c r="B1789" s="8">
        <v>7</v>
      </c>
      <c r="C1789" s="8">
        <v>143560192</v>
      </c>
      <c r="D1789" s="8">
        <v>143560192</v>
      </c>
      <c r="E1789" s="8" t="s">
        <v>121</v>
      </c>
      <c r="F1789" s="8" t="s">
        <v>3101</v>
      </c>
      <c r="G1789" s="8" t="s">
        <v>3102</v>
      </c>
      <c r="H1789" s="8" t="s">
        <v>2995</v>
      </c>
      <c r="I1789" s="66" t="s">
        <v>9355</v>
      </c>
      <c r="J1789" s="66" t="s">
        <v>40</v>
      </c>
      <c r="K1789" s="66" t="s">
        <v>3461</v>
      </c>
      <c r="L1789" s="66" t="s">
        <v>5632</v>
      </c>
      <c r="M1789" s="66" t="s">
        <v>3946</v>
      </c>
      <c r="N1789" s="66" t="s">
        <v>3126</v>
      </c>
      <c r="O1789" s="8" t="s">
        <v>3160</v>
      </c>
      <c r="P1789" s="8" t="s">
        <v>40</v>
      </c>
      <c r="Q1789" s="8">
        <v>-1</v>
      </c>
      <c r="R1789" s="8" t="s">
        <v>40</v>
      </c>
      <c r="S1789" s="8" t="s">
        <v>40</v>
      </c>
      <c r="T1789" s="8" t="s">
        <v>40</v>
      </c>
      <c r="U1789" s="67">
        <v>0.23400000000000001</v>
      </c>
      <c r="V1789" s="4">
        <v>1</v>
      </c>
      <c r="W1789" s="4">
        <v>3431</v>
      </c>
      <c r="X1789" s="67">
        <v>0</v>
      </c>
      <c r="Y1789" s="67">
        <v>0.29599999999999999</v>
      </c>
      <c r="Z1789" s="4">
        <v>1</v>
      </c>
      <c r="AA1789" s="4">
        <v>2602</v>
      </c>
      <c r="AB1789" s="67">
        <v>0</v>
      </c>
      <c r="AC1789" s="4">
        <v>0.57771700000000004</v>
      </c>
      <c r="AD1789" s="4">
        <v>8</v>
      </c>
    </row>
    <row r="1790" spans="1:30" x14ac:dyDescent="0.2">
      <c r="A1790" s="8" t="s">
        <v>782</v>
      </c>
      <c r="B1790" s="8">
        <v>7</v>
      </c>
      <c r="C1790" s="8">
        <v>143560213</v>
      </c>
      <c r="D1790" s="8">
        <v>143560213</v>
      </c>
      <c r="E1790" s="8" t="s">
        <v>130</v>
      </c>
      <c r="F1790" s="8" t="s">
        <v>3108</v>
      </c>
      <c r="G1790" s="8" t="s">
        <v>3109</v>
      </c>
      <c r="H1790" s="8" t="s">
        <v>2995</v>
      </c>
      <c r="I1790" s="66" t="s">
        <v>9355</v>
      </c>
      <c r="J1790" s="66" t="s">
        <v>40</v>
      </c>
      <c r="K1790" s="66" t="s">
        <v>3274</v>
      </c>
      <c r="L1790" s="66" t="s">
        <v>3487</v>
      </c>
      <c r="M1790" s="66" t="s">
        <v>3465</v>
      </c>
      <c r="N1790" s="66" t="s">
        <v>3141</v>
      </c>
      <c r="O1790" s="8" t="s">
        <v>3142</v>
      </c>
      <c r="P1790" s="8" t="s">
        <v>40</v>
      </c>
      <c r="Q1790" s="8">
        <v>-1</v>
      </c>
      <c r="R1790" s="8" t="s">
        <v>40</v>
      </c>
      <c r="S1790" s="8" t="s">
        <v>40</v>
      </c>
      <c r="T1790" s="8" t="s">
        <v>40</v>
      </c>
      <c r="U1790" s="67">
        <v>0</v>
      </c>
      <c r="V1790" s="4">
        <v>0</v>
      </c>
      <c r="W1790" s="4">
        <v>3429</v>
      </c>
      <c r="X1790" s="67">
        <v>0</v>
      </c>
      <c r="Y1790" s="67">
        <v>0.223</v>
      </c>
      <c r="Z1790" s="4">
        <v>1</v>
      </c>
      <c r="AA1790" s="4">
        <v>2598</v>
      </c>
      <c r="AB1790" s="67">
        <v>0</v>
      </c>
      <c r="AC1790" s="4">
        <v>2.0771419999999998</v>
      </c>
      <c r="AD1790" s="4">
        <v>16.71</v>
      </c>
    </row>
    <row r="1791" spans="1:30" x14ac:dyDescent="0.2">
      <c r="A1791" s="8" t="s">
        <v>782</v>
      </c>
      <c r="B1791" s="8">
        <v>7</v>
      </c>
      <c r="C1791" s="8">
        <v>143560233</v>
      </c>
      <c r="D1791" s="8">
        <v>143560233</v>
      </c>
      <c r="E1791" s="8" t="s">
        <v>121</v>
      </c>
      <c r="F1791" s="8" t="s">
        <v>3108</v>
      </c>
      <c r="G1791" s="8" t="s">
        <v>3109</v>
      </c>
      <c r="H1791" s="8" t="s">
        <v>2995</v>
      </c>
      <c r="I1791" s="66" t="s">
        <v>9355</v>
      </c>
      <c r="J1791" s="66" t="s">
        <v>40</v>
      </c>
      <c r="K1791" s="66" t="s">
        <v>8717</v>
      </c>
      <c r="L1791" s="66" t="s">
        <v>5951</v>
      </c>
      <c r="M1791" s="66" t="s">
        <v>4652</v>
      </c>
      <c r="N1791" s="66" t="s">
        <v>3518</v>
      </c>
      <c r="O1791" s="8" t="s">
        <v>5519</v>
      </c>
      <c r="P1791" s="8" t="s">
        <v>40</v>
      </c>
      <c r="Q1791" s="8">
        <v>-1</v>
      </c>
      <c r="R1791" s="8" t="s">
        <v>40</v>
      </c>
      <c r="S1791" s="8" t="s">
        <v>40</v>
      </c>
      <c r="T1791" s="8" t="s">
        <v>40</v>
      </c>
      <c r="U1791" s="67">
        <v>0.14699999999999999</v>
      </c>
      <c r="V1791" s="4">
        <v>2</v>
      </c>
      <c r="W1791" s="4">
        <v>3429</v>
      </c>
      <c r="X1791" s="67">
        <v>1E-3</v>
      </c>
      <c r="Y1791" s="67">
        <v>0</v>
      </c>
      <c r="Z1791" s="4">
        <v>0</v>
      </c>
      <c r="AA1791" s="4">
        <v>2598</v>
      </c>
      <c r="AB1791" s="67">
        <v>0</v>
      </c>
      <c r="AC1791" s="4">
        <v>2.2618390000000002</v>
      </c>
      <c r="AD1791" s="4">
        <v>17.920000000000002</v>
      </c>
    </row>
    <row r="1792" spans="1:30" x14ac:dyDescent="0.2">
      <c r="A1792" s="8" t="s">
        <v>782</v>
      </c>
      <c r="B1792" s="8">
        <v>7</v>
      </c>
      <c r="C1792" s="8">
        <v>143560252</v>
      </c>
      <c r="D1792" s="8">
        <v>143560252</v>
      </c>
      <c r="E1792" s="8" t="s">
        <v>130</v>
      </c>
      <c r="F1792" s="8" t="s">
        <v>3108</v>
      </c>
      <c r="G1792" s="8" t="s">
        <v>3109</v>
      </c>
      <c r="H1792" s="8" t="s">
        <v>2995</v>
      </c>
      <c r="I1792" s="66" t="s">
        <v>9355</v>
      </c>
      <c r="J1792" s="66" t="s">
        <v>40</v>
      </c>
      <c r="K1792" s="66" t="s">
        <v>3277</v>
      </c>
      <c r="L1792" s="66" t="s">
        <v>5842</v>
      </c>
      <c r="M1792" s="66" t="s">
        <v>3667</v>
      </c>
      <c r="N1792" s="66" t="s">
        <v>3141</v>
      </c>
      <c r="O1792" s="8" t="s">
        <v>3371</v>
      </c>
      <c r="P1792" s="8" t="s">
        <v>40</v>
      </c>
      <c r="Q1792" s="8">
        <v>-1</v>
      </c>
      <c r="R1792" s="8" t="s">
        <v>40</v>
      </c>
      <c r="S1792" s="8" t="s">
        <v>40</v>
      </c>
      <c r="T1792" s="8" t="s">
        <v>40</v>
      </c>
      <c r="U1792" s="67">
        <v>0.23400000000000001</v>
      </c>
      <c r="V1792" s="4">
        <v>1</v>
      </c>
      <c r="W1792" s="4">
        <v>3429</v>
      </c>
      <c r="X1792" s="67">
        <v>0</v>
      </c>
      <c r="Y1792" s="67">
        <v>0.188</v>
      </c>
      <c r="Z1792" s="4">
        <v>1</v>
      </c>
      <c r="AA1792" s="4">
        <v>2598</v>
      </c>
      <c r="AB1792" s="67">
        <v>0</v>
      </c>
      <c r="AC1792" s="4">
        <v>3.4466030000000001</v>
      </c>
      <c r="AD1792" s="4">
        <v>23</v>
      </c>
    </row>
    <row r="1793" spans="1:30" x14ac:dyDescent="0.2">
      <c r="A1793" s="8" t="s">
        <v>782</v>
      </c>
      <c r="B1793" s="8">
        <v>7</v>
      </c>
      <c r="C1793" s="8">
        <v>143560253</v>
      </c>
      <c r="D1793" s="8">
        <v>143560253</v>
      </c>
      <c r="E1793" s="8" t="s">
        <v>121</v>
      </c>
      <c r="F1793" s="8" t="s">
        <v>3101</v>
      </c>
      <c r="G1793" s="8" t="s">
        <v>3102</v>
      </c>
      <c r="H1793" s="8" t="s">
        <v>2995</v>
      </c>
      <c r="I1793" s="66" t="s">
        <v>9355</v>
      </c>
      <c r="J1793" s="66" t="s">
        <v>40</v>
      </c>
      <c r="K1793" s="66" t="s">
        <v>5128</v>
      </c>
      <c r="L1793" s="66" t="s">
        <v>5253</v>
      </c>
      <c r="M1793" s="66" t="s">
        <v>4427</v>
      </c>
      <c r="N1793" s="66" t="s">
        <v>121</v>
      </c>
      <c r="O1793" s="8" t="s">
        <v>4466</v>
      </c>
      <c r="P1793" s="8" t="s">
        <v>40</v>
      </c>
      <c r="Q1793" s="8">
        <v>-1</v>
      </c>
      <c r="R1793" s="8" t="s">
        <v>40</v>
      </c>
      <c r="S1793" s="8" t="s">
        <v>40</v>
      </c>
      <c r="T1793" s="8" t="s">
        <v>40</v>
      </c>
      <c r="U1793" s="67">
        <v>0.247</v>
      </c>
      <c r="V1793" s="4">
        <v>49</v>
      </c>
      <c r="W1793" s="4">
        <v>3429</v>
      </c>
      <c r="X1793" s="67">
        <v>1.4E-2</v>
      </c>
      <c r="Y1793" s="67">
        <v>0.24299999999999999</v>
      </c>
      <c r="Z1793" s="4">
        <v>44</v>
      </c>
      <c r="AA1793" s="4">
        <v>2598</v>
      </c>
      <c r="AB1793" s="67">
        <v>1.7000000000000001E-2</v>
      </c>
      <c r="AC1793" s="4">
        <v>1.358706</v>
      </c>
      <c r="AD1793" s="4">
        <v>12.57</v>
      </c>
    </row>
    <row r="1794" spans="1:30" x14ac:dyDescent="0.2">
      <c r="A1794" s="8" t="s">
        <v>782</v>
      </c>
      <c r="B1794" s="8">
        <v>7</v>
      </c>
      <c r="C1794" s="8">
        <v>143560256</v>
      </c>
      <c r="D1794" s="8">
        <v>143560256</v>
      </c>
      <c r="E1794" s="8" t="s">
        <v>127</v>
      </c>
      <c r="F1794" s="8" t="s">
        <v>3108</v>
      </c>
      <c r="G1794" s="8" t="s">
        <v>3109</v>
      </c>
      <c r="H1794" s="8" t="s">
        <v>2995</v>
      </c>
      <c r="I1794" s="66" t="s">
        <v>9355</v>
      </c>
      <c r="J1794" s="66" t="s">
        <v>40</v>
      </c>
      <c r="K1794" s="66" t="s">
        <v>5876</v>
      </c>
      <c r="L1794" s="66" t="s">
        <v>5257</v>
      </c>
      <c r="M1794" s="66" t="s">
        <v>5854</v>
      </c>
      <c r="N1794" s="66" t="s">
        <v>3580</v>
      </c>
      <c r="O1794" s="8" t="s">
        <v>5105</v>
      </c>
      <c r="P1794" s="8" t="s">
        <v>40</v>
      </c>
      <c r="Q1794" s="8">
        <v>-1</v>
      </c>
      <c r="R1794" s="8" t="s">
        <v>40</v>
      </c>
      <c r="S1794" s="8" t="s">
        <v>40</v>
      </c>
      <c r="T1794" s="8" t="s">
        <v>40</v>
      </c>
      <c r="U1794" s="67">
        <v>0.245</v>
      </c>
      <c r="V1794" s="4">
        <v>2</v>
      </c>
      <c r="W1794" s="4">
        <v>3429</v>
      </c>
      <c r="X1794" s="67">
        <v>1E-3</v>
      </c>
      <c r="Y1794" s="67">
        <v>0</v>
      </c>
      <c r="Z1794" s="4">
        <v>0</v>
      </c>
      <c r="AA1794" s="4">
        <v>2598</v>
      </c>
      <c r="AB1794" s="67">
        <v>0</v>
      </c>
      <c r="AC1794" s="4">
        <v>4.3621439999999998</v>
      </c>
      <c r="AD1794" s="4">
        <v>24.1</v>
      </c>
    </row>
    <row r="1795" spans="1:30" x14ac:dyDescent="0.2">
      <c r="A1795" s="8" t="s">
        <v>782</v>
      </c>
      <c r="B1795" s="8">
        <v>7</v>
      </c>
      <c r="C1795" s="8">
        <v>143560267</v>
      </c>
      <c r="D1795" s="8">
        <v>143560267</v>
      </c>
      <c r="E1795" s="8" t="s">
        <v>121</v>
      </c>
      <c r="F1795" s="8" t="s">
        <v>3108</v>
      </c>
      <c r="G1795" s="8" t="s">
        <v>3109</v>
      </c>
      <c r="H1795" s="8" t="s">
        <v>2995</v>
      </c>
      <c r="I1795" s="66" t="s">
        <v>9355</v>
      </c>
      <c r="J1795" s="66" t="s">
        <v>40</v>
      </c>
      <c r="K1795" s="66" t="s">
        <v>3279</v>
      </c>
      <c r="L1795" s="66" t="s">
        <v>10433</v>
      </c>
      <c r="M1795" s="66" t="s">
        <v>337</v>
      </c>
      <c r="N1795" s="66" t="s">
        <v>3144</v>
      </c>
      <c r="O1795" s="8" t="s">
        <v>3145</v>
      </c>
      <c r="P1795" s="8" t="s">
        <v>40</v>
      </c>
      <c r="Q1795" s="8">
        <v>-1</v>
      </c>
      <c r="R1795" s="8" t="s">
        <v>40</v>
      </c>
      <c r="S1795" s="8" t="s">
        <v>40</v>
      </c>
      <c r="T1795" s="8" t="s">
        <v>40</v>
      </c>
      <c r="U1795" s="67">
        <v>0.26400000000000001</v>
      </c>
      <c r="V1795" s="4">
        <v>2</v>
      </c>
      <c r="W1795" s="4">
        <v>3429</v>
      </c>
      <c r="X1795" s="67">
        <v>1E-3</v>
      </c>
      <c r="Y1795" s="67">
        <v>0.29299999999999998</v>
      </c>
      <c r="Z1795" s="4">
        <v>1</v>
      </c>
      <c r="AA1795" s="4">
        <v>2598</v>
      </c>
      <c r="AB1795" s="67">
        <v>0</v>
      </c>
      <c r="AC1795" s="4">
        <v>6.6315499999999998</v>
      </c>
      <c r="AD1795" s="4">
        <v>32</v>
      </c>
    </row>
    <row r="1796" spans="1:30" x14ac:dyDescent="0.2">
      <c r="A1796" s="8" t="s">
        <v>782</v>
      </c>
      <c r="B1796" s="8">
        <v>7</v>
      </c>
      <c r="C1796" s="8">
        <v>143560302</v>
      </c>
      <c r="D1796" s="8">
        <v>143560302</v>
      </c>
      <c r="E1796" s="8" t="s">
        <v>130</v>
      </c>
      <c r="F1796" s="8" t="s">
        <v>3108</v>
      </c>
      <c r="G1796" s="8" t="s">
        <v>3109</v>
      </c>
      <c r="H1796" s="8" t="s">
        <v>2995</v>
      </c>
      <c r="I1796" s="66" t="s">
        <v>9355</v>
      </c>
      <c r="J1796" s="66" t="s">
        <v>40</v>
      </c>
      <c r="K1796" s="66" t="s">
        <v>9112</v>
      </c>
      <c r="L1796" s="66" t="s">
        <v>9299</v>
      </c>
      <c r="M1796" s="66" t="s">
        <v>4572</v>
      </c>
      <c r="N1796" s="66" t="s">
        <v>3171</v>
      </c>
      <c r="O1796" s="8" t="s">
        <v>3222</v>
      </c>
      <c r="P1796" s="8" t="s">
        <v>40</v>
      </c>
      <c r="Q1796" s="8">
        <v>-1</v>
      </c>
      <c r="R1796" s="8" t="s">
        <v>40</v>
      </c>
      <c r="S1796" s="8" t="s">
        <v>40</v>
      </c>
      <c r="T1796" s="8" t="s">
        <v>40</v>
      </c>
      <c r="U1796" s="67">
        <v>0</v>
      </c>
      <c r="V1796" s="4">
        <v>0</v>
      </c>
      <c r="W1796" s="4">
        <v>3429</v>
      </c>
      <c r="X1796" s="67">
        <v>0</v>
      </c>
      <c r="Y1796" s="67">
        <v>0.19600000000000001</v>
      </c>
      <c r="Z1796" s="4">
        <v>1</v>
      </c>
      <c r="AA1796" s="4">
        <v>2598</v>
      </c>
      <c r="AB1796" s="67">
        <v>0</v>
      </c>
      <c r="AC1796" s="4">
        <v>3.37792</v>
      </c>
      <c r="AD1796" s="4">
        <v>22.9</v>
      </c>
    </row>
    <row r="1797" spans="1:30" x14ac:dyDescent="0.2">
      <c r="A1797" s="8" t="s">
        <v>782</v>
      </c>
      <c r="B1797" s="8">
        <v>7</v>
      </c>
      <c r="C1797" s="8">
        <v>143560303</v>
      </c>
      <c r="D1797" s="8">
        <v>143560303</v>
      </c>
      <c r="E1797" s="8" t="s">
        <v>121</v>
      </c>
      <c r="F1797" s="8" t="s">
        <v>3108</v>
      </c>
      <c r="G1797" s="8" t="s">
        <v>3109</v>
      </c>
      <c r="H1797" s="8" t="s">
        <v>2995</v>
      </c>
      <c r="I1797" s="66" t="s">
        <v>9355</v>
      </c>
      <c r="J1797" s="66" t="s">
        <v>40</v>
      </c>
      <c r="K1797" s="66" t="s">
        <v>5652</v>
      </c>
      <c r="L1797" s="66" t="s">
        <v>9302</v>
      </c>
      <c r="M1797" s="66" t="s">
        <v>4572</v>
      </c>
      <c r="N1797" s="66" t="s">
        <v>3144</v>
      </c>
      <c r="O1797" s="8" t="s">
        <v>4644</v>
      </c>
      <c r="P1797" s="8" t="s">
        <v>40</v>
      </c>
      <c r="Q1797" s="8">
        <v>-1</v>
      </c>
      <c r="R1797" s="8" t="s">
        <v>40</v>
      </c>
      <c r="S1797" s="8" t="s">
        <v>40</v>
      </c>
      <c r="T1797" s="8" t="s">
        <v>40</v>
      </c>
      <c r="U1797" s="67">
        <v>0.185</v>
      </c>
      <c r="V1797" s="4">
        <v>2</v>
      </c>
      <c r="W1797" s="4">
        <v>3429</v>
      </c>
      <c r="X1797" s="67">
        <v>1E-3</v>
      </c>
      <c r="Y1797" s="67">
        <v>0</v>
      </c>
      <c r="Z1797" s="4">
        <v>0</v>
      </c>
      <c r="AA1797" s="4">
        <v>2598</v>
      </c>
      <c r="AB1797" s="67">
        <v>0</v>
      </c>
      <c r="AC1797" s="4">
        <v>5.024133</v>
      </c>
      <c r="AD1797" s="4">
        <v>25.2</v>
      </c>
    </row>
    <row r="1798" spans="1:30" x14ac:dyDescent="0.2">
      <c r="A1798" s="8" t="s">
        <v>782</v>
      </c>
      <c r="B1798" s="8">
        <v>7</v>
      </c>
      <c r="C1798" s="8">
        <v>143560321</v>
      </c>
      <c r="D1798" s="8">
        <v>143560321</v>
      </c>
      <c r="E1798" s="8" t="s">
        <v>121</v>
      </c>
      <c r="F1798" s="8" t="s">
        <v>3108</v>
      </c>
      <c r="G1798" s="8" t="s">
        <v>3109</v>
      </c>
      <c r="H1798" s="8" t="s">
        <v>2995</v>
      </c>
      <c r="I1798" s="66" t="s">
        <v>9355</v>
      </c>
      <c r="J1798" s="66" t="s">
        <v>40</v>
      </c>
      <c r="K1798" s="66" t="s">
        <v>5860</v>
      </c>
      <c r="L1798" s="66" t="s">
        <v>5944</v>
      </c>
      <c r="M1798" s="66" t="s">
        <v>3670</v>
      </c>
      <c r="N1798" s="66" t="s">
        <v>3580</v>
      </c>
      <c r="O1798" s="8" t="s">
        <v>3581</v>
      </c>
      <c r="P1798" s="8" t="s">
        <v>40</v>
      </c>
      <c r="Q1798" s="8">
        <v>-1</v>
      </c>
      <c r="R1798" s="8" t="s">
        <v>40</v>
      </c>
      <c r="S1798" s="8" t="s">
        <v>40</v>
      </c>
      <c r="T1798" s="8" t="s">
        <v>40</v>
      </c>
      <c r="U1798" s="67">
        <v>0.28599999999999998</v>
      </c>
      <c r="V1798" s="4">
        <v>2</v>
      </c>
      <c r="W1798" s="4">
        <v>3425</v>
      </c>
      <c r="X1798" s="67">
        <v>1E-3</v>
      </c>
      <c r="Y1798" s="67">
        <v>0.30599999999999999</v>
      </c>
      <c r="Z1798" s="4">
        <v>1</v>
      </c>
      <c r="AA1798" s="4">
        <v>2598</v>
      </c>
      <c r="AB1798" s="67">
        <v>0</v>
      </c>
      <c r="AC1798" s="4">
        <v>3.688266</v>
      </c>
      <c r="AD1798" s="4">
        <v>23.3</v>
      </c>
    </row>
    <row r="1799" spans="1:30" x14ac:dyDescent="0.2">
      <c r="A1799" s="8" t="s">
        <v>782</v>
      </c>
      <c r="B1799" s="8">
        <v>7</v>
      </c>
      <c r="C1799" s="8">
        <v>143560329</v>
      </c>
      <c r="D1799" s="8">
        <v>143560329</v>
      </c>
      <c r="E1799" s="8" t="s">
        <v>130</v>
      </c>
      <c r="F1799" s="8" t="s">
        <v>3108</v>
      </c>
      <c r="G1799" s="8" t="s">
        <v>3109</v>
      </c>
      <c r="H1799" s="8" t="s">
        <v>2995</v>
      </c>
      <c r="I1799" s="66" t="s">
        <v>9355</v>
      </c>
      <c r="J1799" s="66" t="s">
        <v>40</v>
      </c>
      <c r="K1799" s="66" t="s">
        <v>9407</v>
      </c>
      <c r="L1799" s="66" t="s">
        <v>3739</v>
      </c>
      <c r="M1799" s="66" t="s">
        <v>3740</v>
      </c>
      <c r="N1799" s="66" t="s">
        <v>4004</v>
      </c>
      <c r="O1799" s="8" t="s">
        <v>4109</v>
      </c>
      <c r="P1799" s="8" t="s">
        <v>40</v>
      </c>
      <c r="Q1799" s="8">
        <v>-1</v>
      </c>
      <c r="R1799" s="8" t="s">
        <v>40</v>
      </c>
      <c r="S1799" s="8" t="s">
        <v>40</v>
      </c>
      <c r="T1799" s="8" t="s">
        <v>40</v>
      </c>
      <c r="U1799" s="67">
        <v>0.28299999999999997</v>
      </c>
      <c r="V1799" s="4">
        <v>1</v>
      </c>
      <c r="W1799" s="4">
        <v>3425</v>
      </c>
      <c r="X1799" s="67">
        <v>0</v>
      </c>
      <c r="Y1799" s="67">
        <v>0</v>
      </c>
      <c r="Z1799" s="4">
        <v>0</v>
      </c>
      <c r="AA1799" s="4">
        <v>2598</v>
      </c>
      <c r="AB1799" s="67">
        <v>0</v>
      </c>
      <c r="AC1799" s="4">
        <v>1.410026</v>
      </c>
      <c r="AD1799" s="4">
        <v>12.84</v>
      </c>
    </row>
    <row r="1800" spans="1:30" x14ac:dyDescent="0.2">
      <c r="A1800" s="8" t="s">
        <v>782</v>
      </c>
      <c r="B1800" s="8">
        <v>7</v>
      </c>
      <c r="C1800" s="8">
        <v>143560378</v>
      </c>
      <c r="D1800" s="8">
        <v>143560378</v>
      </c>
      <c r="E1800" s="8" t="s">
        <v>121</v>
      </c>
      <c r="F1800" s="8" t="s">
        <v>81</v>
      </c>
      <c r="G1800" s="8" t="s">
        <v>3469</v>
      </c>
      <c r="H1800" s="8" t="s">
        <v>2995</v>
      </c>
      <c r="I1800" s="66" t="s">
        <v>9355</v>
      </c>
      <c r="J1800" s="66" t="s">
        <v>40</v>
      </c>
      <c r="K1800" s="66" t="s">
        <v>3480</v>
      </c>
      <c r="L1800" s="66" t="s">
        <v>3476</v>
      </c>
      <c r="M1800" s="66" t="s">
        <v>3477</v>
      </c>
      <c r="N1800" s="66" t="s">
        <v>124</v>
      </c>
      <c r="O1800" s="8" t="s">
        <v>125</v>
      </c>
      <c r="P1800" s="8" t="s">
        <v>40</v>
      </c>
      <c r="Q1800" s="8">
        <v>-1</v>
      </c>
      <c r="R1800" s="8" t="s">
        <v>40</v>
      </c>
      <c r="S1800" s="8" t="s">
        <v>40</v>
      </c>
      <c r="T1800" s="8" t="s">
        <v>40</v>
      </c>
      <c r="U1800" s="67">
        <v>0.13600000000000001</v>
      </c>
      <c r="V1800" s="4">
        <v>1</v>
      </c>
      <c r="W1800" s="4">
        <v>3425</v>
      </c>
      <c r="X1800" s="67">
        <v>0</v>
      </c>
      <c r="Y1800" s="67">
        <v>0</v>
      </c>
      <c r="Z1800" s="4">
        <v>0</v>
      </c>
      <c r="AA1800" s="4">
        <v>2598</v>
      </c>
      <c r="AB1800" s="67">
        <v>0</v>
      </c>
      <c r="AC1800" s="4">
        <v>11.027988000000001</v>
      </c>
      <c r="AD1800" s="4">
        <v>37</v>
      </c>
    </row>
    <row r="1801" spans="1:30" x14ac:dyDescent="0.2">
      <c r="A1801" s="8" t="s">
        <v>782</v>
      </c>
      <c r="B1801" s="8">
        <v>7</v>
      </c>
      <c r="C1801" s="8">
        <v>143560381</v>
      </c>
      <c r="D1801" s="8">
        <v>143560381</v>
      </c>
      <c r="E1801" s="8" t="s">
        <v>121</v>
      </c>
      <c r="F1801" s="8" t="s">
        <v>3108</v>
      </c>
      <c r="G1801" s="8" t="s">
        <v>3109</v>
      </c>
      <c r="H1801" s="8" t="s">
        <v>2995</v>
      </c>
      <c r="I1801" s="66" t="s">
        <v>9355</v>
      </c>
      <c r="J1801" s="66" t="s">
        <v>40</v>
      </c>
      <c r="K1801" s="66" t="s">
        <v>3304</v>
      </c>
      <c r="L1801" s="66" t="s">
        <v>4367</v>
      </c>
      <c r="M1801" s="66" t="s">
        <v>3610</v>
      </c>
      <c r="N1801" s="66" t="s">
        <v>4794</v>
      </c>
      <c r="O1801" s="8" t="s">
        <v>4795</v>
      </c>
      <c r="P1801" s="8" t="s">
        <v>40</v>
      </c>
      <c r="Q1801" s="8">
        <v>-1</v>
      </c>
      <c r="R1801" s="8" t="s">
        <v>40</v>
      </c>
      <c r="S1801" s="8" t="s">
        <v>40</v>
      </c>
      <c r="T1801" s="8" t="s">
        <v>40</v>
      </c>
      <c r="U1801" s="67">
        <v>0.26500000000000001</v>
      </c>
      <c r="V1801" s="4">
        <v>1</v>
      </c>
      <c r="W1801" s="4">
        <v>3425</v>
      </c>
      <c r="X1801" s="67">
        <v>0</v>
      </c>
      <c r="Y1801" s="67">
        <v>0.193</v>
      </c>
      <c r="Z1801" s="4">
        <v>1</v>
      </c>
      <c r="AA1801" s="4">
        <v>2598</v>
      </c>
      <c r="AB1801" s="67">
        <v>0</v>
      </c>
      <c r="AC1801" s="4">
        <v>2.5308470000000001</v>
      </c>
      <c r="AD1801" s="4">
        <v>19.670000000000002</v>
      </c>
    </row>
    <row r="1802" spans="1:30" x14ac:dyDescent="0.2">
      <c r="A1802" s="8" t="s">
        <v>782</v>
      </c>
      <c r="B1802" s="8">
        <v>7</v>
      </c>
      <c r="C1802" s="8">
        <v>143560389</v>
      </c>
      <c r="D1802" s="8">
        <v>143560389</v>
      </c>
      <c r="E1802" s="8" t="s">
        <v>123</v>
      </c>
      <c r="F1802" s="8" t="s">
        <v>3108</v>
      </c>
      <c r="G1802" s="8" t="s">
        <v>3109</v>
      </c>
      <c r="H1802" s="8" t="s">
        <v>2995</v>
      </c>
      <c r="I1802" s="66" t="s">
        <v>9355</v>
      </c>
      <c r="J1802" s="66" t="s">
        <v>40</v>
      </c>
      <c r="K1802" s="66" t="s">
        <v>538</v>
      </c>
      <c r="L1802" s="66" t="s">
        <v>3481</v>
      </c>
      <c r="M1802" s="66" t="s">
        <v>436</v>
      </c>
      <c r="N1802" s="66" t="s">
        <v>3741</v>
      </c>
      <c r="O1802" s="8" t="s">
        <v>3921</v>
      </c>
      <c r="P1802" s="8" t="s">
        <v>40</v>
      </c>
      <c r="Q1802" s="8">
        <v>-1</v>
      </c>
      <c r="R1802" s="8" t="s">
        <v>40</v>
      </c>
      <c r="S1802" s="8" t="s">
        <v>40</v>
      </c>
      <c r="T1802" s="8" t="s">
        <v>40</v>
      </c>
      <c r="U1802" s="67">
        <v>0.192</v>
      </c>
      <c r="V1802" s="4">
        <v>3</v>
      </c>
      <c r="W1802" s="4">
        <v>3425</v>
      </c>
      <c r="X1802" s="67">
        <v>1E-3</v>
      </c>
      <c r="Y1802" s="67">
        <v>0.22600000000000001</v>
      </c>
      <c r="Z1802" s="4">
        <v>2</v>
      </c>
      <c r="AA1802" s="4">
        <v>2598</v>
      </c>
      <c r="AB1802" s="67">
        <v>1E-3</v>
      </c>
      <c r="AC1802" s="4">
        <v>1.5509230000000001</v>
      </c>
      <c r="AD1802" s="4">
        <v>13.59</v>
      </c>
    </row>
    <row r="1803" spans="1:30" x14ac:dyDescent="0.2">
      <c r="A1803" s="8" t="s">
        <v>782</v>
      </c>
      <c r="B1803" s="8">
        <v>7</v>
      </c>
      <c r="C1803" s="8">
        <v>143560397</v>
      </c>
      <c r="D1803" s="8">
        <v>143560397</v>
      </c>
      <c r="E1803" s="8" t="s">
        <v>121</v>
      </c>
      <c r="F1803" s="8" t="s">
        <v>3101</v>
      </c>
      <c r="G1803" s="8" t="s">
        <v>3102</v>
      </c>
      <c r="H1803" s="8" t="s">
        <v>2995</v>
      </c>
      <c r="I1803" s="66" t="s">
        <v>9355</v>
      </c>
      <c r="J1803" s="66" t="s">
        <v>40</v>
      </c>
      <c r="K1803" s="66" t="s">
        <v>4752</v>
      </c>
      <c r="L1803" s="66" t="s">
        <v>3483</v>
      </c>
      <c r="M1803" s="66" t="s">
        <v>3484</v>
      </c>
      <c r="N1803" s="66" t="s">
        <v>3165</v>
      </c>
      <c r="O1803" s="8" t="s">
        <v>3400</v>
      </c>
      <c r="P1803" s="8" t="s">
        <v>40</v>
      </c>
      <c r="Q1803" s="8">
        <v>-1</v>
      </c>
      <c r="R1803" s="8" t="s">
        <v>40</v>
      </c>
      <c r="S1803" s="8" t="s">
        <v>40</v>
      </c>
      <c r="T1803" s="8" t="s">
        <v>40</v>
      </c>
      <c r="U1803" s="67">
        <v>0.27400000000000002</v>
      </c>
      <c r="V1803" s="4">
        <v>2</v>
      </c>
      <c r="W1803" s="4">
        <v>3425</v>
      </c>
      <c r="X1803" s="67">
        <v>1E-3</v>
      </c>
      <c r="Y1803" s="67">
        <v>0.185</v>
      </c>
      <c r="Z1803" s="4">
        <v>2</v>
      </c>
      <c r="AA1803" s="4">
        <v>2598</v>
      </c>
      <c r="AB1803" s="67">
        <v>1E-3</v>
      </c>
      <c r="AC1803" s="4">
        <v>0.98277800000000004</v>
      </c>
      <c r="AD1803" s="4">
        <v>10.56</v>
      </c>
    </row>
    <row r="1804" spans="1:30" x14ac:dyDescent="0.2">
      <c r="A1804" s="8" t="s">
        <v>782</v>
      </c>
      <c r="B1804" s="8">
        <v>7</v>
      </c>
      <c r="C1804" s="8">
        <v>143560415</v>
      </c>
      <c r="D1804" s="8">
        <v>143560415</v>
      </c>
      <c r="E1804" s="8" t="s">
        <v>121</v>
      </c>
      <c r="F1804" s="8" t="s">
        <v>3108</v>
      </c>
      <c r="G1804" s="8" t="s">
        <v>3109</v>
      </c>
      <c r="H1804" s="8" t="s">
        <v>2995</v>
      </c>
      <c r="I1804" s="66" t="s">
        <v>9355</v>
      </c>
      <c r="J1804" s="66" t="s">
        <v>40</v>
      </c>
      <c r="K1804" s="66" t="s">
        <v>5227</v>
      </c>
      <c r="L1804" s="66" t="s">
        <v>9125</v>
      </c>
      <c r="M1804" s="66" t="s">
        <v>4239</v>
      </c>
      <c r="N1804" s="66" t="s">
        <v>3959</v>
      </c>
      <c r="O1804" s="8" t="s">
        <v>3960</v>
      </c>
      <c r="P1804" s="8" t="s">
        <v>40</v>
      </c>
      <c r="Q1804" s="8">
        <v>-1</v>
      </c>
      <c r="R1804" s="8" t="s">
        <v>40</v>
      </c>
      <c r="S1804" s="8" t="s">
        <v>40</v>
      </c>
      <c r="T1804" s="8" t="s">
        <v>40</v>
      </c>
      <c r="U1804" s="67">
        <v>0</v>
      </c>
      <c r="V1804" s="4">
        <v>0</v>
      </c>
      <c r="W1804" s="4">
        <v>3431</v>
      </c>
      <c r="X1804" s="67">
        <v>0</v>
      </c>
      <c r="Y1804" s="67">
        <v>0.27800000000000002</v>
      </c>
      <c r="Z1804" s="4">
        <v>3</v>
      </c>
      <c r="AA1804" s="4">
        <v>2605</v>
      </c>
      <c r="AB1804" s="67">
        <v>1E-3</v>
      </c>
      <c r="AC1804" s="4">
        <v>5.9497309999999999</v>
      </c>
      <c r="AD1804" s="4">
        <v>27.6</v>
      </c>
    </row>
    <row r="1805" spans="1:30" x14ac:dyDescent="0.2">
      <c r="A1805" s="8" t="s">
        <v>782</v>
      </c>
      <c r="B1805" s="8">
        <v>7</v>
      </c>
      <c r="C1805" s="8">
        <v>143560429</v>
      </c>
      <c r="D1805" s="8">
        <v>143560429</v>
      </c>
      <c r="E1805" s="8" t="s">
        <v>130</v>
      </c>
      <c r="F1805" s="8" t="s">
        <v>3108</v>
      </c>
      <c r="G1805" s="8" t="s">
        <v>3109</v>
      </c>
      <c r="H1805" s="8" t="s">
        <v>2995</v>
      </c>
      <c r="I1805" s="66" t="s">
        <v>9355</v>
      </c>
      <c r="J1805" s="66" t="s">
        <v>40</v>
      </c>
      <c r="K1805" s="66" t="s">
        <v>9727</v>
      </c>
      <c r="L1805" s="66" t="s">
        <v>5155</v>
      </c>
      <c r="M1805" s="66" t="s">
        <v>5156</v>
      </c>
      <c r="N1805" s="66" t="s">
        <v>3147</v>
      </c>
      <c r="O1805" s="8" t="s">
        <v>3148</v>
      </c>
      <c r="P1805" s="8" t="s">
        <v>40</v>
      </c>
      <c r="Q1805" s="8">
        <v>-1</v>
      </c>
      <c r="R1805" s="8" t="s">
        <v>40</v>
      </c>
      <c r="S1805" s="8" t="s">
        <v>40</v>
      </c>
      <c r="T1805" s="8" t="s">
        <v>40</v>
      </c>
      <c r="U1805" s="67">
        <v>0.20799999999999999</v>
      </c>
      <c r="V1805" s="4">
        <v>2</v>
      </c>
      <c r="W1805" s="4">
        <v>3430</v>
      </c>
      <c r="X1805" s="67">
        <v>1E-3</v>
      </c>
      <c r="Y1805" s="67">
        <v>0.193</v>
      </c>
      <c r="Z1805" s="4">
        <v>1</v>
      </c>
      <c r="AA1805" s="4">
        <v>2604</v>
      </c>
      <c r="AB1805" s="67">
        <v>0</v>
      </c>
      <c r="AC1805" s="4">
        <v>2.7800690000000001</v>
      </c>
      <c r="AD1805" s="4">
        <v>21.3</v>
      </c>
    </row>
    <row r="1806" spans="1:30" x14ac:dyDescent="0.2">
      <c r="A1806" s="8" t="s">
        <v>782</v>
      </c>
      <c r="B1806" s="8">
        <v>7</v>
      </c>
      <c r="C1806" s="8">
        <v>143560444</v>
      </c>
      <c r="D1806" s="8">
        <v>143560444</v>
      </c>
      <c r="E1806" s="8" t="s">
        <v>130</v>
      </c>
      <c r="F1806" s="8" t="s">
        <v>3108</v>
      </c>
      <c r="G1806" s="8" t="s">
        <v>3109</v>
      </c>
      <c r="H1806" s="8" t="s">
        <v>2995</v>
      </c>
      <c r="I1806" s="66" t="s">
        <v>9355</v>
      </c>
      <c r="J1806" s="66" t="s">
        <v>40</v>
      </c>
      <c r="K1806" s="66" t="s">
        <v>4742</v>
      </c>
      <c r="L1806" s="66" t="s">
        <v>4875</v>
      </c>
      <c r="M1806" s="66" t="s">
        <v>1008</v>
      </c>
      <c r="N1806" s="66" t="s">
        <v>3302</v>
      </c>
      <c r="O1806" s="8" t="s">
        <v>3303</v>
      </c>
      <c r="P1806" s="8" t="s">
        <v>40</v>
      </c>
      <c r="Q1806" s="8">
        <v>-1</v>
      </c>
      <c r="R1806" s="8" t="s">
        <v>40</v>
      </c>
      <c r="S1806" s="8" t="s">
        <v>40</v>
      </c>
      <c r="T1806" s="8" t="s">
        <v>40</v>
      </c>
      <c r="U1806" s="67">
        <v>0.21299999999999999</v>
      </c>
      <c r="V1806" s="4">
        <v>2</v>
      </c>
      <c r="W1806" s="4">
        <v>3430</v>
      </c>
      <c r="X1806" s="67">
        <v>1E-3</v>
      </c>
      <c r="Y1806" s="67">
        <v>0</v>
      </c>
      <c r="Z1806" s="4">
        <v>0</v>
      </c>
      <c r="AA1806" s="4">
        <v>2604</v>
      </c>
      <c r="AB1806" s="67">
        <v>0</v>
      </c>
      <c r="AC1806" s="4">
        <v>6.5500470000000002</v>
      </c>
      <c r="AD1806" s="4">
        <v>31</v>
      </c>
    </row>
    <row r="1807" spans="1:30" x14ac:dyDescent="0.2">
      <c r="A1807" s="8" t="s">
        <v>782</v>
      </c>
      <c r="B1807" s="8">
        <v>7</v>
      </c>
      <c r="C1807" s="8">
        <v>143560445</v>
      </c>
      <c r="D1807" s="8">
        <v>143560445</v>
      </c>
      <c r="E1807" s="8" t="s">
        <v>121</v>
      </c>
      <c r="F1807" s="8" t="s">
        <v>3101</v>
      </c>
      <c r="G1807" s="8" t="s">
        <v>3102</v>
      </c>
      <c r="H1807" s="8" t="s">
        <v>2995</v>
      </c>
      <c r="I1807" s="66" t="s">
        <v>9355</v>
      </c>
      <c r="J1807" s="66" t="s">
        <v>40</v>
      </c>
      <c r="K1807" s="66" t="s">
        <v>9121</v>
      </c>
      <c r="L1807" s="66" t="s">
        <v>4355</v>
      </c>
      <c r="M1807" s="66" t="s">
        <v>4197</v>
      </c>
      <c r="N1807" s="66" t="s">
        <v>127</v>
      </c>
      <c r="O1807" s="8" t="s">
        <v>3284</v>
      </c>
      <c r="P1807" s="8" t="s">
        <v>40</v>
      </c>
      <c r="Q1807" s="8">
        <v>-1</v>
      </c>
      <c r="R1807" s="8" t="s">
        <v>40</v>
      </c>
      <c r="S1807" s="8" t="s">
        <v>40</v>
      </c>
      <c r="T1807" s="8" t="s">
        <v>40</v>
      </c>
      <c r="U1807" s="67">
        <v>0</v>
      </c>
      <c r="V1807" s="4">
        <v>0</v>
      </c>
      <c r="W1807" s="4">
        <v>3430</v>
      </c>
      <c r="X1807" s="67">
        <v>0</v>
      </c>
      <c r="Y1807" s="67">
        <v>0.182</v>
      </c>
      <c r="Z1807" s="4">
        <v>4</v>
      </c>
      <c r="AA1807" s="4">
        <v>2604</v>
      </c>
      <c r="AB1807" s="67">
        <v>2E-3</v>
      </c>
      <c r="AC1807" s="4">
        <v>0.95065100000000002</v>
      </c>
      <c r="AD1807" s="4">
        <v>10.38</v>
      </c>
    </row>
    <row r="1808" spans="1:30" x14ac:dyDescent="0.2">
      <c r="A1808" s="8" t="s">
        <v>782</v>
      </c>
      <c r="B1808" s="8">
        <v>7</v>
      </c>
      <c r="C1808" s="8">
        <v>143560462</v>
      </c>
      <c r="D1808" s="8">
        <v>143560462</v>
      </c>
      <c r="E1808" s="8" t="s">
        <v>127</v>
      </c>
      <c r="F1808" s="8" t="s">
        <v>3108</v>
      </c>
      <c r="G1808" s="8" t="s">
        <v>3109</v>
      </c>
      <c r="H1808" s="8" t="s">
        <v>2995</v>
      </c>
      <c r="I1808" s="66" t="s">
        <v>9355</v>
      </c>
      <c r="J1808" s="66" t="s">
        <v>40</v>
      </c>
      <c r="K1808" s="66" t="s">
        <v>5253</v>
      </c>
      <c r="L1808" s="66" t="s">
        <v>5158</v>
      </c>
      <c r="M1808" s="66" t="s">
        <v>5010</v>
      </c>
      <c r="N1808" s="66" t="s">
        <v>3508</v>
      </c>
      <c r="O1808" s="8" t="s">
        <v>10434</v>
      </c>
      <c r="P1808" s="8" t="s">
        <v>40</v>
      </c>
      <c r="Q1808" s="8">
        <v>-1</v>
      </c>
      <c r="R1808" s="8" t="s">
        <v>40</v>
      </c>
      <c r="S1808" s="8" t="s">
        <v>40</v>
      </c>
      <c r="T1808" s="8" t="s">
        <v>40</v>
      </c>
      <c r="U1808" s="67">
        <v>0.29399999999999998</v>
      </c>
      <c r="V1808" s="4">
        <v>1</v>
      </c>
      <c r="W1808" s="4">
        <v>3430</v>
      </c>
      <c r="X1808" s="67">
        <v>0</v>
      </c>
      <c r="Y1808" s="67">
        <v>0</v>
      </c>
      <c r="Z1808" s="4">
        <v>0</v>
      </c>
      <c r="AA1808" s="4">
        <v>2604</v>
      </c>
      <c r="AB1808" s="67">
        <v>0</v>
      </c>
      <c r="AC1808" s="4">
        <v>5.6674600000000002</v>
      </c>
      <c r="AD1808" s="4">
        <v>26.7</v>
      </c>
    </row>
    <row r="1809" spans="1:30" x14ac:dyDescent="0.2">
      <c r="A1809" s="8" t="s">
        <v>782</v>
      </c>
      <c r="B1809" s="8">
        <v>7</v>
      </c>
      <c r="C1809" s="8">
        <v>143560483</v>
      </c>
      <c r="D1809" s="8">
        <v>143560483</v>
      </c>
      <c r="E1809" s="8" t="s">
        <v>127</v>
      </c>
      <c r="F1809" s="8" t="s">
        <v>3108</v>
      </c>
      <c r="G1809" s="8" t="s">
        <v>3109</v>
      </c>
      <c r="H1809" s="8" t="s">
        <v>2995</v>
      </c>
      <c r="I1809" s="66" t="s">
        <v>9355</v>
      </c>
      <c r="J1809" s="66" t="s">
        <v>40</v>
      </c>
      <c r="K1809" s="66" t="s">
        <v>10435</v>
      </c>
      <c r="L1809" s="66" t="s">
        <v>4343</v>
      </c>
      <c r="M1809" s="66" t="s">
        <v>4185</v>
      </c>
      <c r="N1809" s="66" t="s">
        <v>3302</v>
      </c>
      <c r="O1809" s="8" t="s">
        <v>3650</v>
      </c>
      <c r="P1809" s="8" t="s">
        <v>10436</v>
      </c>
      <c r="Q1809" s="8">
        <v>-1</v>
      </c>
      <c r="R1809" s="8" t="s">
        <v>40</v>
      </c>
      <c r="S1809" s="8" t="s">
        <v>40</v>
      </c>
      <c r="T1809" s="8" t="s">
        <v>40</v>
      </c>
      <c r="U1809" s="67">
        <v>0.26</v>
      </c>
      <c r="V1809" s="4">
        <v>3</v>
      </c>
      <c r="W1809" s="4">
        <v>3430</v>
      </c>
      <c r="X1809" s="67">
        <v>1E-3</v>
      </c>
      <c r="Y1809" s="67">
        <v>0.19700000000000001</v>
      </c>
      <c r="Z1809" s="4">
        <v>2</v>
      </c>
      <c r="AA1809" s="4">
        <v>2604</v>
      </c>
      <c r="AB1809" s="67">
        <v>1E-3</v>
      </c>
      <c r="AC1809" s="4">
        <v>2.593315</v>
      </c>
      <c r="AD1809" s="4">
        <v>20.2</v>
      </c>
    </row>
    <row r="1810" spans="1:30" x14ac:dyDescent="0.2">
      <c r="A1810" s="8" t="s">
        <v>782</v>
      </c>
      <c r="B1810" s="8">
        <v>7</v>
      </c>
      <c r="C1810" s="8">
        <v>143560484</v>
      </c>
      <c r="D1810" s="8">
        <v>143560484</v>
      </c>
      <c r="E1810" s="8" t="s">
        <v>127</v>
      </c>
      <c r="F1810" s="8" t="s">
        <v>3101</v>
      </c>
      <c r="G1810" s="8" t="s">
        <v>3102</v>
      </c>
      <c r="H1810" s="8" t="s">
        <v>2995</v>
      </c>
      <c r="I1810" s="66" t="s">
        <v>9355</v>
      </c>
      <c r="J1810" s="66" t="s">
        <v>40</v>
      </c>
      <c r="K1810" s="66" t="s">
        <v>9774</v>
      </c>
      <c r="L1810" s="66" t="s">
        <v>5819</v>
      </c>
      <c r="M1810" s="66" t="s">
        <v>3613</v>
      </c>
      <c r="N1810" s="66" t="s">
        <v>3118</v>
      </c>
      <c r="O1810" s="8" t="s">
        <v>3119</v>
      </c>
      <c r="P1810" s="8" t="s">
        <v>40</v>
      </c>
      <c r="Q1810" s="8">
        <v>-1</v>
      </c>
      <c r="R1810" s="8" t="s">
        <v>40</v>
      </c>
      <c r="S1810" s="8" t="s">
        <v>40</v>
      </c>
      <c r="T1810" s="8" t="s">
        <v>40</v>
      </c>
      <c r="U1810" s="67">
        <v>0.28799999999999998</v>
      </c>
      <c r="V1810" s="4">
        <v>2</v>
      </c>
      <c r="W1810" s="4">
        <v>3430</v>
      </c>
      <c r="X1810" s="67">
        <v>1E-3</v>
      </c>
      <c r="Y1810" s="67">
        <v>0</v>
      </c>
      <c r="Z1810" s="4">
        <v>0</v>
      </c>
      <c r="AA1810" s="4">
        <v>2604</v>
      </c>
      <c r="AB1810" s="67">
        <v>0</v>
      </c>
      <c r="AC1810" s="4">
        <v>-4.4330000000000003E-3</v>
      </c>
      <c r="AD1810" s="4">
        <v>2.544</v>
      </c>
    </row>
    <row r="1811" spans="1:30" x14ac:dyDescent="0.2">
      <c r="A1811" s="8" t="s">
        <v>782</v>
      </c>
      <c r="B1811" s="8">
        <v>7</v>
      </c>
      <c r="C1811" s="8">
        <v>143560512</v>
      </c>
      <c r="D1811" s="8">
        <v>143560512</v>
      </c>
      <c r="E1811" s="8" t="s">
        <v>127</v>
      </c>
      <c r="F1811" s="8" t="s">
        <v>3108</v>
      </c>
      <c r="G1811" s="8" t="s">
        <v>3109</v>
      </c>
      <c r="H1811" s="8" t="s">
        <v>2995</v>
      </c>
      <c r="I1811" s="66" t="s">
        <v>9355</v>
      </c>
      <c r="J1811" s="66" t="s">
        <v>40</v>
      </c>
      <c r="K1811" s="66" t="s">
        <v>9302</v>
      </c>
      <c r="L1811" s="66" t="s">
        <v>5163</v>
      </c>
      <c r="M1811" s="66" t="s">
        <v>487</v>
      </c>
      <c r="N1811" s="66" t="s">
        <v>4040</v>
      </c>
      <c r="O1811" s="8" t="s">
        <v>5618</v>
      </c>
      <c r="P1811" s="8" t="s">
        <v>40</v>
      </c>
      <c r="Q1811" s="8">
        <v>-1</v>
      </c>
      <c r="R1811" s="8" t="s">
        <v>40</v>
      </c>
      <c r="S1811" s="8" t="s">
        <v>40</v>
      </c>
      <c r="T1811" s="8" t="s">
        <v>40</v>
      </c>
      <c r="U1811" s="67">
        <v>0</v>
      </c>
      <c r="V1811" s="4">
        <v>0</v>
      </c>
      <c r="W1811" s="4">
        <v>3430</v>
      </c>
      <c r="X1811" s="67">
        <v>0</v>
      </c>
      <c r="Y1811" s="67">
        <v>0.187</v>
      </c>
      <c r="Z1811" s="4">
        <v>1</v>
      </c>
      <c r="AA1811" s="4">
        <v>2604</v>
      </c>
      <c r="AB1811" s="67">
        <v>0</v>
      </c>
      <c r="AC1811" s="4">
        <v>5.1149969999999998</v>
      </c>
      <c r="AD1811" s="4">
        <v>25.4</v>
      </c>
    </row>
    <row r="1812" spans="1:30" x14ac:dyDescent="0.2">
      <c r="A1812" s="8" t="s">
        <v>782</v>
      </c>
      <c r="B1812" s="8">
        <v>7</v>
      </c>
      <c r="C1812" s="8">
        <v>143560535</v>
      </c>
      <c r="D1812" s="8">
        <v>143560535</v>
      </c>
      <c r="E1812" s="8" t="s">
        <v>121</v>
      </c>
      <c r="F1812" s="8" t="s">
        <v>3101</v>
      </c>
      <c r="G1812" s="8" t="s">
        <v>3102</v>
      </c>
      <c r="H1812" s="8" t="s">
        <v>2995</v>
      </c>
      <c r="I1812" s="66" t="s">
        <v>9355</v>
      </c>
      <c r="J1812" s="66" t="s">
        <v>40</v>
      </c>
      <c r="K1812" s="66" t="s">
        <v>5850</v>
      </c>
      <c r="L1812" s="66" t="s">
        <v>5406</v>
      </c>
      <c r="M1812" s="66" t="s">
        <v>329</v>
      </c>
      <c r="N1812" s="66" t="s">
        <v>3165</v>
      </c>
      <c r="O1812" s="8" t="s">
        <v>3400</v>
      </c>
      <c r="P1812" s="8" t="s">
        <v>40</v>
      </c>
      <c r="Q1812" s="8">
        <v>-1</v>
      </c>
      <c r="R1812" s="8" t="s">
        <v>40</v>
      </c>
      <c r="S1812" s="8" t="s">
        <v>40</v>
      </c>
      <c r="T1812" s="8" t="s">
        <v>40</v>
      </c>
      <c r="U1812" s="67">
        <v>0</v>
      </c>
      <c r="V1812" s="4">
        <v>0</v>
      </c>
      <c r="W1812" s="4">
        <v>3427</v>
      </c>
      <c r="X1812" s="67">
        <v>0</v>
      </c>
      <c r="Y1812" s="67">
        <v>0.2</v>
      </c>
      <c r="Z1812" s="4">
        <v>3</v>
      </c>
      <c r="AA1812" s="4">
        <v>2599</v>
      </c>
      <c r="AB1812" s="67">
        <v>1E-3</v>
      </c>
      <c r="AC1812" s="4">
        <v>0.25362699999999999</v>
      </c>
      <c r="AD1812" s="4">
        <v>5.234</v>
      </c>
    </row>
    <row r="1813" spans="1:30" x14ac:dyDescent="0.2">
      <c r="A1813" s="8" t="s">
        <v>782</v>
      </c>
      <c r="B1813" s="8">
        <v>7</v>
      </c>
      <c r="C1813" s="8">
        <v>143560557</v>
      </c>
      <c r="D1813" s="8">
        <v>143560557</v>
      </c>
      <c r="E1813" s="8" t="s">
        <v>121</v>
      </c>
      <c r="F1813" s="8" t="s">
        <v>3108</v>
      </c>
      <c r="G1813" s="8" t="s">
        <v>3109</v>
      </c>
      <c r="H1813" s="8" t="s">
        <v>2995</v>
      </c>
      <c r="I1813" s="66" t="s">
        <v>9355</v>
      </c>
      <c r="J1813" s="66" t="s">
        <v>40</v>
      </c>
      <c r="K1813" s="66" t="s">
        <v>4215</v>
      </c>
      <c r="L1813" s="66" t="s">
        <v>8896</v>
      </c>
      <c r="M1813" s="66" t="s">
        <v>4740</v>
      </c>
      <c r="N1813" s="66" t="s">
        <v>3518</v>
      </c>
      <c r="O1813" s="8" t="s">
        <v>5519</v>
      </c>
      <c r="P1813" s="8" t="s">
        <v>40</v>
      </c>
      <c r="Q1813" s="8">
        <v>-1</v>
      </c>
      <c r="R1813" s="8" t="s">
        <v>40</v>
      </c>
      <c r="S1813" s="8" t="s">
        <v>40</v>
      </c>
      <c r="T1813" s="8" t="s">
        <v>40</v>
      </c>
      <c r="U1813" s="67">
        <v>0.30399999999999999</v>
      </c>
      <c r="V1813" s="4">
        <v>1</v>
      </c>
      <c r="W1813" s="4">
        <v>3427</v>
      </c>
      <c r="X1813" s="67">
        <v>0</v>
      </c>
      <c r="Y1813" s="67">
        <v>0</v>
      </c>
      <c r="Z1813" s="4">
        <v>0</v>
      </c>
      <c r="AA1813" s="4">
        <v>2599</v>
      </c>
      <c r="AB1813" s="67">
        <v>0</v>
      </c>
      <c r="AC1813" s="4">
        <v>5.282934</v>
      </c>
      <c r="AD1813" s="4">
        <v>25.7</v>
      </c>
    </row>
    <row r="1814" spans="1:30" x14ac:dyDescent="0.2">
      <c r="A1814" s="8" t="s">
        <v>782</v>
      </c>
      <c r="B1814" s="8">
        <v>7</v>
      </c>
      <c r="C1814" s="8">
        <v>143560558</v>
      </c>
      <c r="D1814" s="8">
        <v>143560558</v>
      </c>
      <c r="E1814" s="8" t="s">
        <v>130</v>
      </c>
      <c r="F1814" s="8" t="s">
        <v>3108</v>
      </c>
      <c r="G1814" s="8" t="s">
        <v>3109</v>
      </c>
      <c r="H1814" s="8" t="s">
        <v>2995</v>
      </c>
      <c r="I1814" s="66" t="s">
        <v>9355</v>
      </c>
      <c r="J1814" s="66" t="s">
        <v>40</v>
      </c>
      <c r="K1814" s="66" t="s">
        <v>4910</v>
      </c>
      <c r="L1814" s="66" t="s">
        <v>4665</v>
      </c>
      <c r="M1814" s="66" t="s">
        <v>4740</v>
      </c>
      <c r="N1814" s="66" t="s">
        <v>4011</v>
      </c>
      <c r="O1814" s="8" t="s">
        <v>4480</v>
      </c>
      <c r="P1814" s="8" t="s">
        <v>40</v>
      </c>
      <c r="Q1814" s="8">
        <v>-1</v>
      </c>
      <c r="R1814" s="8" t="s">
        <v>40</v>
      </c>
      <c r="S1814" s="8" t="s">
        <v>40</v>
      </c>
      <c r="T1814" s="8" t="s">
        <v>40</v>
      </c>
      <c r="U1814" s="67">
        <v>0.308</v>
      </c>
      <c r="V1814" s="4">
        <v>8</v>
      </c>
      <c r="W1814" s="4">
        <v>3427</v>
      </c>
      <c r="X1814" s="67">
        <v>2E-3</v>
      </c>
      <c r="Y1814" s="67">
        <v>0.32200000000000001</v>
      </c>
      <c r="Z1814" s="4">
        <v>8</v>
      </c>
      <c r="AA1814" s="4">
        <v>2599</v>
      </c>
      <c r="AB1814" s="67">
        <v>3.0000000000000001E-3</v>
      </c>
      <c r="AC1814" s="4">
        <v>2.9058229999999998</v>
      </c>
      <c r="AD1814" s="4">
        <v>21.9</v>
      </c>
    </row>
    <row r="1815" spans="1:30" x14ac:dyDescent="0.2">
      <c r="A1815" s="8" t="s">
        <v>782</v>
      </c>
      <c r="B1815" s="8">
        <v>7</v>
      </c>
      <c r="C1815" s="8">
        <v>143560559</v>
      </c>
      <c r="D1815" s="8">
        <v>143560559</v>
      </c>
      <c r="E1815" s="8" t="s">
        <v>130</v>
      </c>
      <c r="F1815" s="8" t="s">
        <v>3101</v>
      </c>
      <c r="G1815" s="8" t="s">
        <v>3102</v>
      </c>
      <c r="H1815" s="8" t="s">
        <v>2995</v>
      </c>
      <c r="I1815" s="66" t="s">
        <v>9355</v>
      </c>
      <c r="J1815" s="66" t="s">
        <v>40</v>
      </c>
      <c r="K1815" s="66" t="s">
        <v>5082</v>
      </c>
      <c r="L1815" s="66" t="s">
        <v>4167</v>
      </c>
      <c r="M1815" s="66" t="s">
        <v>5753</v>
      </c>
      <c r="N1815" s="66" t="s">
        <v>127</v>
      </c>
      <c r="O1815" s="8" t="s">
        <v>3632</v>
      </c>
      <c r="P1815" s="8" t="s">
        <v>40</v>
      </c>
      <c r="Q1815" s="8">
        <v>-1</v>
      </c>
      <c r="R1815" s="8" t="s">
        <v>40</v>
      </c>
      <c r="S1815" s="8" t="s">
        <v>40</v>
      </c>
      <c r="T1815" s="8" t="s">
        <v>40</v>
      </c>
      <c r="U1815" s="67">
        <v>0.35299999999999998</v>
      </c>
      <c r="V1815" s="4">
        <v>1</v>
      </c>
      <c r="W1815" s="4">
        <v>3427</v>
      </c>
      <c r="X1815" s="67">
        <v>0</v>
      </c>
      <c r="Y1815" s="67">
        <v>0</v>
      </c>
      <c r="Z1815" s="4">
        <v>0</v>
      </c>
      <c r="AA1815" s="4">
        <v>2599</v>
      </c>
      <c r="AB1815" s="67">
        <v>0</v>
      </c>
      <c r="AC1815" s="4">
        <v>1.316128</v>
      </c>
      <c r="AD1815" s="4">
        <v>12.35</v>
      </c>
    </row>
    <row r="1816" spans="1:30" x14ac:dyDescent="0.2">
      <c r="A1816" s="8" t="s">
        <v>782</v>
      </c>
      <c r="B1816" s="8">
        <v>7</v>
      </c>
      <c r="C1816" s="8">
        <v>143560564</v>
      </c>
      <c r="D1816" s="8">
        <v>143560564</v>
      </c>
      <c r="E1816" s="8" t="s">
        <v>130</v>
      </c>
      <c r="F1816" s="8" t="s">
        <v>3108</v>
      </c>
      <c r="G1816" s="8" t="s">
        <v>3109</v>
      </c>
      <c r="H1816" s="8" t="s">
        <v>2995</v>
      </c>
      <c r="I1816" s="66" t="s">
        <v>9355</v>
      </c>
      <c r="J1816" s="66" t="s">
        <v>40</v>
      </c>
      <c r="K1816" s="66" t="s">
        <v>3745</v>
      </c>
      <c r="L1816" s="66" t="s">
        <v>5428</v>
      </c>
      <c r="M1816" s="66" t="s">
        <v>931</v>
      </c>
      <c r="N1816" s="66" t="s">
        <v>3168</v>
      </c>
      <c r="O1816" s="8" t="s">
        <v>3169</v>
      </c>
      <c r="P1816" s="8" t="s">
        <v>40</v>
      </c>
      <c r="Q1816" s="8">
        <v>-1</v>
      </c>
      <c r="R1816" s="8" t="s">
        <v>40</v>
      </c>
      <c r="S1816" s="8" t="s">
        <v>40</v>
      </c>
      <c r="T1816" s="8" t="s">
        <v>40</v>
      </c>
      <c r="U1816" s="67">
        <v>0.51600000000000001</v>
      </c>
      <c r="V1816" s="4">
        <v>2</v>
      </c>
      <c r="W1816" s="4">
        <v>3427</v>
      </c>
      <c r="X1816" s="67">
        <v>1E-3</v>
      </c>
      <c r="Y1816" s="67">
        <v>0</v>
      </c>
      <c r="Z1816" s="4">
        <v>0</v>
      </c>
      <c r="AA1816" s="4">
        <v>2599</v>
      </c>
      <c r="AB1816" s="67">
        <v>0</v>
      </c>
      <c r="AC1816" s="4">
        <v>1.423392</v>
      </c>
      <c r="AD1816" s="4">
        <v>12.91</v>
      </c>
    </row>
    <row r="1817" spans="1:30" x14ac:dyDescent="0.2">
      <c r="A1817" s="8" t="s">
        <v>782</v>
      </c>
      <c r="B1817" s="8">
        <v>7</v>
      </c>
      <c r="C1817" s="8">
        <v>143560565</v>
      </c>
      <c r="D1817" s="8">
        <v>143560565</v>
      </c>
      <c r="E1817" s="8" t="s">
        <v>127</v>
      </c>
      <c r="F1817" s="8" t="s">
        <v>3101</v>
      </c>
      <c r="G1817" s="8" t="s">
        <v>3102</v>
      </c>
      <c r="H1817" s="8" t="s">
        <v>2995</v>
      </c>
      <c r="I1817" s="66" t="s">
        <v>9355</v>
      </c>
      <c r="J1817" s="66" t="s">
        <v>40</v>
      </c>
      <c r="K1817" s="66" t="s">
        <v>3353</v>
      </c>
      <c r="L1817" s="66" t="s">
        <v>5432</v>
      </c>
      <c r="M1817" s="66" t="s">
        <v>3863</v>
      </c>
      <c r="N1817" s="66" t="s">
        <v>121</v>
      </c>
      <c r="O1817" s="8" t="s">
        <v>4102</v>
      </c>
      <c r="P1817" s="8" t="s">
        <v>10437</v>
      </c>
      <c r="Q1817" s="8">
        <v>-1</v>
      </c>
      <c r="R1817" s="8" t="s">
        <v>40</v>
      </c>
      <c r="S1817" s="8" t="s">
        <v>40</v>
      </c>
      <c r="T1817" s="8" t="s">
        <v>40</v>
      </c>
      <c r="U1817" s="67">
        <v>0.35299999999999998</v>
      </c>
      <c r="V1817" s="4">
        <v>1350</v>
      </c>
      <c r="W1817" s="4">
        <v>3427</v>
      </c>
      <c r="X1817" s="67">
        <v>0.39400000000000002</v>
      </c>
      <c r="Y1817" s="67">
        <v>0.35199999999999998</v>
      </c>
      <c r="Z1817" s="4">
        <v>1005</v>
      </c>
      <c r="AA1817" s="4">
        <v>2599</v>
      </c>
      <c r="AB1817" s="67">
        <v>0.38700000000000001</v>
      </c>
      <c r="AC1817" s="4">
        <v>-0.106353</v>
      </c>
      <c r="AD1817" s="4">
        <v>1.6830000000000001</v>
      </c>
    </row>
    <row r="1818" spans="1:30" x14ac:dyDescent="0.2">
      <c r="A1818" s="8" t="s">
        <v>782</v>
      </c>
      <c r="B1818" s="8">
        <v>7</v>
      </c>
      <c r="C1818" s="8">
        <v>143560567</v>
      </c>
      <c r="D1818" s="8">
        <v>143560567</v>
      </c>
      <c r="E1818" s="8" t="s">
        <v>127</v>
      </c>
      <c r="F1818" s="8" t="s">
        <v>3108</v>
      </c>
      <c r="G1818" s="8" t="s">
        <v>3109</v>
      </c>
      <c r="H1818" s="8" t="s">
        <v>2995</v>
      </c>
      <c r="I1818" s="66" t="s">
        <v>9355</v>
      </c>
      <c r="J1818" s="66" t="s">
        <v>40</v>
      </c>
      <c r="K1818" s="66" t="s">
        <v>5845</v>
      </c>
      <c r="L1818" s="66" t="s">
        <v>10438</v>
      </c>
      <c r="M1818" s="66" t="s">
        <v>3863</v>
      </c>
      <c r="N1818" s="66" t="s">
        <v>3478</v>
      </c>
      <c r="O1818" s="8" t="s">
        <v>3479</v>
      </c>
      <c r="P1818" s="8" t="s">
        <v>10439</v>
      </c>
      <c r="Q1818" s="8">
        <v>-1</v>
      </c>
      <c r="R1818" s="8" t="s">
        <v>40</v>
      </c>
      <c r="S1818" s="8" t="s">
        <v>40</v>
      </c>
      <c r="T1818" s="8" t="s">
        <v>40</v>
      </c>
      <c r="U1818" s="67">
        <v>0.34499999999999997</v>
      </c>
      <c r="V1818" s="4">
        <v>1</v>
      </c>
      <c r="W1818" s="4">
        <v>3427</v>
      </c>
      <c r="X1818" s="67">
        <v>0</v>
      </c>
      <c r="Y1818" s="67">
        <v>0.216</v>
      </c>
      <c r="Z1818" s="4">
        <v>1</v>
      </c>
      <c r="AA1818" s="4">
        <v>2599</v>
      </c>
      <c r="AB1818" s="67">
        <v>0</v>
      </c>
      <c r="AC1818" s="4">
        <v>1.432617</v>
      </c>
      <c r="AD1818" s="4">
        <v>12.96</v>
      </c>
    </row>
    <row r="1819" spans="1:30" x14ac:dyDescent="0.2">
      <c r="A1819" s="8" t="s">
        <v>782</v>
      </c>
      <c r="B1819" s="8">
        <v>7</v>
      </c>
      <c r="C1819" s="8">
        <v>143560568</v>
      </c>
      <c r="D1819" s="8">
        <v>143560568</v>
      </c>
      <c r="E1819" s="8" t="s">
        <v>121</v>
      </c>
      <c r="F1819" s="8" t="s">
        <v>3101</v>
      </c>
      <c r="G1819" s="8" t="s">
        <v>3102</v>
      </c>
      <c r="H1819" s="8" t="s">
        <v>2995</v>
      </c>
      <c r="I1819" s="66" t="s">
        <v>9355</v>
      </c>
      <c r="J1819" s="66" t="s">
        <v>40</v>
      </c>
      <c r="K1819" s="66" t="s">
        <v>5821</v>
      </c>
      <c r="L1819" s="66" t="s">
        <v>9377</v>
      </c>
      <c r="M1819" s="66" t="s">
        <v>4022</v>
      </c>
      <c r="N1819" s="66" t="s">
        <v>3126</v>
      </c>
      <c r="O1819" s="8" t="s">
        <v>3216</v>
      </c>
      <c r="P1819" s="8" t="s">
        <v>40</v>
      </c>
      <c r="Q1819" s="8">
        <v>-1</v>
      </c>
      <c r="R1819" s="8" t="s">
        <v>40</v>
      </c>
      <c r="S1819" s="8" t="s">
        <v>40</v>
      </c>
      <c r="T1819" s="8" t="s">
        <v>40</v>
      </c>
      <c r="U1819" s="67">
        <v>0</v>
      </c>
      <c r="V1819" s="4">
        <v>0</v>
      </c>
      <c r="W1819" s="4">
        <v>3427</v>
      </c>
      <c r="X1819" s="67">
        <v>0</v>
      </c>
      <c r="Y1819" s="67">
        <v>0.23799999999999999</v>
      </c>
      <c r="Z1819" s="4">
        <v>1</v>
      </c>
      <c r="AA1819" s="4">
        <v>2599</v>
      </c>
      <c r="AB1819" s="67">
        <v>0</v>
      </c>
      <c r="AC1819" s="4">
        <v>0.280028</v>
      </c>
      <c r="AD1819" s="4">
        <v>5.4980000000000002</v>
      </c>
    </row>
    <row r="1820" spans="1:30" x14ac:dyDescent="0.2">
      <c r="A1820" s="8" t="s">
        <v>782</v>
      </c>
      <c r="B1820" s="8">
        <v>7</v>
      </c>
      <c r="C1820" s="8">
        <v>143560575</v>
      </c>
      <c r="D1820" s="8">
        <v>143560575</v>
      </c>
      <c r="E1820" s="8" t="s">
        <v>121</v>
      </c>
      <c r="F1820" s="8" t="s">
        <v>3108</v>
      </c>
      <c r="G1820" s="8" t="s">
        <v>3109</v>
      </c>
      <c r="H1820" s="8" t="s">
        <v>2995</v>
      </c>
      <c r="I1820" s="66" t="s">
        <v>9355</v>
      </c>
      <c r="J1820" s="66" t="s">
        <v>40</v>
      </c>
      <c r="K1820" s="66" t="s">
        <v>4375</v>
      </c>
      <c r="L1820" s="66" t="s">
        <v>4335</v>
      </c>
      <c r="M1820" s="66" t="s">
        <v>3620</v>
      </c>
      <c r="N1820" s="66" t="s">
        <v>3518</v>
      </c>
      <c r="O1820" s="8" t="s">
        <v>5519</v>
      </c>
      <c r="P1820" s="8" t="s">
        <v>40</v>
      </c>
      <c r="Q1820" s="8">
        <v>-1</v>
      </c>
      <c r="R1820" s="8" t="s">
        <v>40</v>
      </c>
      <c r="S1820" s="8" t="s">
        <v>40</v>
      </c>
      <c r="T1820" s="8" t="s">
        <v>40</v>
      </c>
      <c r="U1820" s="67">
        <v>0</v>
      </c>
      <c r="V1820" s="4">
        <v>0</v>
      </c>
      <c r="W1820" s="4">
        <v>3427</v>
      </c>
      <c r="X1820" s="67">
        <v>0</v>
      </c>
      <c r="Y1820" s="67">
        <v>0.189</v>
      </c>
      <c r="Z1820" s="4">
        <v>1</v>
      </c>
      <c r="AA1820" s="4">
        <v>2599</v>
      </c>
      <c r="AB1820" s="67">
        <v>0</v>
      </c>
      <c r="AC1820" s="4">
        <v>1.0872630000000001</v>
      </c>
      <c r="AD1820" s="4">
        <v>11.15</v>
      </c>
    </row>
    <row r="1821" spans="1:30" x14ac:dyDescent="0.2">
      <c r="A1821" s="8" t="s">
        <v>782</v>
      </c>
      <c r="B1821" s="8">
        <v>7</v>
      </c>
      <c r="C1821" s="8">
        <v>143560575</v>
      </c>
      <c r="D1821" s="8">
        <v>143560575</v>
      </c>
      <c r="E1821" s="8" t="s">
        <v>130</v>
      </c>
      <c r="F1821" s="8" t="s">
        <v>3108</v>
      </c>
      <c r="G1821" s="8" t="s">
        <v>3109</v>
      </c>
      <c r="H1821" s="8" t="s">
        <v>2995</v>
      </c>
      <c r="I1821" s="66" t="s">
        <v>9355</v>
      </c>
      <c r="J1821" s="66" t="s">
        <v>40</v>
      </c>
      <c r="K1821" s="66" t="s">
        <v>4375</v>
      </c>
      <c r="L1821" s="66" t="s">
        <v>4335</v>
      </c>
      <c r="M1821" s="66" t="s">
        <v>3620</v>
      </c>
      <c r="N1821" s="66" t="s">
        <v>3423</v>
      </c>
      <c r="O1821" s="8" t="s">
        <v>3424</v>
      </c>
      <c r="P1821" s="8" t="s">
        <v>40</v>
      </c>
      <c r="Q1821" s="8">
        <v>-1</v>
      </c>
      <c r="R1821" s="8" t="s">
        <v>40</v>
      </c>
      <c r="S1821" s="8" t="s">
        <v>40</v>
      </c>
      <c r="T1821" s="8" t="s">
        <v>40</v>
      </c>
      <c r="U1821" s="67">
        <v>0.189</v>
      </c>
      <c r="V1821" s="4">
        <v>1</v>
      </c>
      <c r="W1821" s="4">
        <v>3427</v>
      </c>
      <c r="X1821" s="67">
        <v>0</v>
      </c>
      <c r="Y1821" s="67">
        <v>0.20799999999999999</v>
      </c>
      <c r="Z1821" s="4">
        <v>2</v>
      </c>
      <c r="AA1821" s="4">
        <v>2599</v>
      </c>
      <c r="AB1821" s="67">
        <v>1E-3</v>
      </c>
      <c r="AC1821" s="4">
        <v>0.56697500000000001</v>
      </c>
      <c r="AD1821" s="4">
        <v>7.9240000000000004</v>
      </c>
    </row>
    <row r="1822" spans="1:30" x14ac:dyDescent="0.2">
      <c r="A1822" s="8" t="s">
        <v>782</v>
      </c>
      <c r="B1822" s="8">
        <v>7</v>
      </c>
      <c r="C1822" s="8">
        <v>143560608</v>
      </c>
      <c r="D1822" s="8">
        <v>143560608</v>
      </c>
      <c r="E1822" s="8" t="s">
        <v>127</v>
      </c>
      <c r="F1822" s="8" t="s">
        <v>3108</v>
      </c>
      <c r="G1822" s="8" t="s">
        <v>3109</v>
      </c>
      <c r="H1822" s="8" t="s">
        <v>2995</v>
      </c>
      <c r="I1822" s="66" t="s">
        <v>9355</v>
      </c>
      <c r="J1822" s="66" t="s">
        <v>40</v>
      </c>
      <c r="K1822" s="66" t="s">
        <v>5655</v>
      </c>
      <c r="L1822" s="66" t="s">
        <v>4508</v>
      </c>
      <c r="M1822" s="66" t="s">
        <v>5204</v>
      </c>
      <c r="N1822" s="66" t="s">
        <v>4040</v>
      </c>
      <c r="O1822" s="8" t="s">
        <v>5711</v>
      </c>
      <c r="P1822" s="8" t="s">
        <v>40</v>
      </c>
      <c r="Q1822" s="8">
        <v>-1</v>
      </c>
      <c r="R1822" s="8" t="s">
        <v>40</v>
      </c>
      <c r="S1822" s="8" t="s">
        <v>40</v>
      </c>
      <c r="T1822" s="8" t="s">
        <v>40</v>
      </c>
      <c r="U1822" s="67">
        <v>0.246</v>
      </c>
      <c r="V1822" s="4">
        <v>1</v>
      </c>
      <c r="W1822" s="4">
        <v>3427</v>
      </c>
      <c r="X1822" s="67">
        <v>0</v>
      </c>
      <c r="Y1822" s="67">
        <v>0.24399999999999999</v>
      </c>
      <c r="Z1822" s="4">
        <v>1</v>
      </c>
      <c r="AA1822" s="4">
        <v>2599</v>
      </c>
      <c r="AB1822" s="67">
        <v>0</v>
      </c>
      <c r="AC1822" s="4">
        <v>3.571879</v>
      </c>
      <c r="AD1822" s="4">
        <v>23.1</v>
      </c>
    </row>
    <row r="1823" spans="1:30" x14ac:dyDescent="0.2">
      <c r="A1823" s="8" t="s">
        <v>782</v>
      </c>
      <c r="B1823" s="8">
        <v>7</v>
      </c>
      <c r="C1823" s="8">
        <v>143560609</v>
      </c>
      <c r="D1823" s="8">
        <v>143560609</v>
      </c>
      <c r="E1823" s="8" t="s">
        <v>130</v>
      </c>
      <c r="F1823" s="8" t="s">
        <v>3108</v>
      </c>
      <c r="G1823" s="8" t="s">
        <v>3109</v>
      </c>
      <c r="H1823" s="8" t="s">
        <v>2995</v>
      </c>
      <c r="I1823" s="66" t="s">
        <v>9355</v>
      </c>
      <c r="J1823" s="66" t="s">
        <v>40</v>
      </c>
      <c r="K1823" s="66" t="s">
        <v>5057</v>
      </c>
      <c r="L1823" s="66" t="s">
        <v>3393</v>
      </c>
      <c r="M1823" s="66" t="s">
        <v>5204</v>
      </c>
      <c r="N1823" s="66" t="s">
        <v>3244</v>
      </c>
      <c r="O1823" s="8" t="s">
        <v>3250</v>
      </c>
      <c r="P1823" s="8" t="s">
        <v>10440</v>
      </c>
      <c r="Q1823" s="8">
        <v>-1</v>
      </c>
      <c r="R1823" s="8" t="s">
        <v>40</v>
      </c>
      <c r="S1823" s="8" t="s">
        <v>40</v>
      </c>
      <c r="T1823" s="8" t="s">
        <v>40</v>
      </c>
      <c r="U1823" s="67">
        <v>0.68799999999999994</v>
      </c>
      <c r="V1823" s="4">
        <v>3427</v>
      </c>
      <c r="W1823" s="4">
        <v>3427</v>
      </c>
      <c r="X1823" s="67">
        <v>1</v>
      </c>
      <c r="Y1823" s="67">
        <v>0.747</v>
      </c>
      <c r="Z1823" s="4">
        <v>2599</v>
      </c>
      <c r="AA1823" s="4">
        <v>2599</v>
      </c>
      <c r="AB1823" s="67">
        <v>1</v>
      </c>
      <c r="AC1823" s="4">
        <v>0.459011</v>
      </c>
      <c r="AD1823" s="4">
        <v>7.11</v>
      </c>
    </row>
    <row r="1824" spans="1:30" x14ac:dyDescent="0.2">
      <c r="A1824" s="8" t="s">
        <v>782</v>
      </c>
      <c r="B1824" s="8">
        <v>7</v>
      </c>
      <c r="C1824" s="8">
        <v>143560619</v>
      </c>
      <c r="D1824" s="8">
        <v>143560619</v>
      </c>
      <c r="E1824" s="8" t="s">
        <v>121</v>
      </c>
      <c r="F1824" s="8" t="s">
        <v>3101</v>
      </c>
      <c r="G1824" s="8" t="s">
        <v>3102</v>
      </c>
      <c r="H1824" s="8" t="s">
        <v>2995</v>
      </c>
      <c r="I1824" s="66" t="s">
        <v>9355</v>
      </c>
      <c r="J1824" s="66" t="s">
        <v>40</v>
      </c>
      <c r="K1824" s="66" t="s">
        <v>4208</v>
      </c>
      <c r="L1824" s="66" t="s">
        <v>4511</v>
      </c>
      <c r="M1824" s="66" t="s">
        <v>4999</v>
      </c>
      <c r="N1824" s="66" t="s">
        <v>3174</v>
      </c>
      <c r="O1824" s="8" t="s">
        <v>3260</v>
      </c>
      <c r="P1824" s="8" t="s">
        <v>40</v>
      </c>
      <c r="Q1824" s="8">
        <v>-1</v>
      </c>
      <c r="R1824" s="8" t="s">
        <v>40</v>
      </c>
      <c r="S1824" s="8" t="s">
        <v>40</v>
      </c>
      <c r="T1824" s="8" t="s">
        <v>40</v>
      </c>
      <c r="U1824" s="67">
        <v>0.29099999999999998</v>
      </c>
      <c r="V1824" s="4">
        <v>2</v>
      </c>
      <c r="W1824" s="4">
        <v>3427</v>
      </c>
      <c r="X1824" s="67">
        <v>1E-3</v>
      </c>
      <c r="Y1824" s="67">
        <v>0</v>
      </c>
      <c r="Z1824" s="4">
        <v>0</v>
      </c>
      <c r="AA1824" s="4">
        <v>2599</v>
      </c>
      <c r="AB1824" s="67">
        <v>0</v>
      </c>
      <c r="AC1824" s="4">
        <v>0.25481799999999999</v>
      </c>
      <c r="AD1824" s="4">
        <v>5.2460000000000004</v>
      </c>
    </row>
    <row r="1825" spans="1:30" x14ac:dyDescent="0.2">
      <c r="A1825" s="8" t="s">
        <v>782</v>
      </c>
      <c r="B1825" s="8">
        <v>7</v>
      </c>
      <c r="C1825" s="8">
        <v>143560620</v>
      </c>
      <c r="D1825" s="8">
        <v>143560620</v>
      </c>
      <c r="E1825" s="8" t="s">
        <v>130</v>
      </c>
      <c r="F1825" s="8" t="s">
        <v>3108</v>
      </c>
      <c r="G1825" s="8" t="s">
        <v>3109</v>
      </c>
      <c r="H1825" s="8" t="s">
        <v>2995</v>
      </c>
      <c r="I1825" s="66" t="s">
        <v>9355</v>
      </c>
      <c r="J1825" s="66" t="s">
        <v>40</v>
      </c>
      <c r="K1825" s="66" t="s">
        <v>5658</v>
      </c>
      <c r="L1825" s="66" t="s">
        <v>3530</v>
      </c>
      <c r="M1825" s="66" t="s">
        <v>4999</v>
      </c>
      <c r="N1825" s="66" t="s">
        <v>3171</v>
      </c>
      <c r="O1825" s="8" t="s">
        <v>3172</v>
      </c>
      <c r="P1825" s="8" t="s">
        <v>40</v>
      </c>
      <c r="Q1825" s="8">
        <v>-1</v>
      </c>
      <c r="R1825" s="8" t="s">
        <v>40</v>
      </c>
      <c r="S1825" s="8" t="s">
        <v>40</v>
      </c>
      <c r="T1825" s="8" t="s">
        <v>40</v>
      </c>
      <c r="U1825" s="67">
        <v>0.32700000000000001</v>
      </c>
      <c r="V1825" s="4">
        <v>1</v>
      </c>
      <c r="W1825" s="4">
        <v>3427</v>
      </c>
      <c r="X1825" s="67">
        <v>0</v>
      </c>
      <c r="Y1825" s="67">
        <v>0.17499999999999999</v>
      </c>
      <c r="Z1825" s="4">
        <v>1</v>
      </c>
      <c r="AA1825" s="4">
        <v>2599</v>
      </c>
      <c r="AB1825" s="67">
        <v>0</v>
      </c>
      <c r="AC1825" s="4">
        <v>3.4668860000000001</v>
      </c>
      <c r="AD1825" s="4">
        <v>23</v>
      </c>
    </row>
    <row r="1826" spans="1:30" x14ac:dyDescent="0.2">
      <c r="A1826" s="8" t="s">
        <v>782</v>
      </c>
      <c r="B1826" s="8">
        <v>7</v>
      </c>
      <c r="C1826" s="8">
        <v>143560621</v>
      </c>
      <c r="D1826" s="8">
        <v>143560621</v>
      </c>
      <c r="E1826" s="8" t="s">
        <v>121</v>
      </c>
      <c r="F1826" s="8" t="s">
        <v>3108</v>
      </c>
      <c r="G1826" s="8" t="s">
        <v>3109</v>
      </c>
      <c r="H1826" s="8" t="s">
        <v>2995</v>
      </c>
      <c r="I1826" s="66" t="s">
        <v>9355</v>
      </c>
      <c r="J1826" s="66" t="s">
        <v>40</v>
      </c>
      <c r="K1826" s="66" t="s">
        <v>4884</v>
      </c>
      <c r="L1826" s="66" t="s">
        <v>5463</v>
      </c>
      <c r="M1826" s="66" t="s">
        <v>4999</v>
      </c>
      <c r="N1826" s="66" t="s">
        <v>3144</v>
      </c>
      <c r="O1826" s="8" t="s">
        <v>3145</v>
      </c>
      <c r="P1826" s="8" t="s">
        <v>40</v>
      </c>
      <c r="Q1826" s="8">
        <v>-1</v>
      </c>
      <c r="R1826" s="8" t="s">
        <v>40</v>
      </c>
      <c r="S1826" s="8" t="s">
        <v>40</v>
      </c>
      <c r="T1826" s="8" t="s">
        <v>40</v>
      </c>
      <c r="U1826" s="67">
        <v>0.21099999999999999</v>
      </c>
      <c r="V1826" s="4">
        <v>1</v>
      </c>
      <c r="W1826" s="4">
        <v>3427</v>
      </c>
      <c r="X1826" s="67">
        <v>0</v>
      </c>
      <c r="Y1826" s="67">
        <v>0</v>
      </c>
      <c r="Z1826" s="4">
        <v>0</v>
      </c>
      <c r="AA1826" s="4">
        <v>2599</v>
      </c>
      <c r="AB1826" s="67">
        <v>0</v>
      </c>
      <c r="AC1826" s="4">
        <v>6.6168750000000003</v>
      </c>
      <c r="AD1826" s="4">
        <v>32</v>
      </c>
    </row>
    <row r="1827" spans="1:30" x14ac:dyDescent="0.2">
      <c r="A1827" s="8" t="s">
        <v>782</v>
      </c>
      <c r="B1827" s="8">
        <v>7</v>
      </c>
      <c r="C1827" s="8">
        <v>143560626</v>
      </c>
      <c r="D1827" s="8">
        <v>143560626</v>
      </c>
      <c r="E1827" s="8" t="s">
        <v>130</v>
      </c>
      <c r="F1827" s="8" t="s">
        <v>3108</v>
      </c>
      <c r="G1827" s="8" t="s">
        <v>3109</v>
      </c>
      <c r="H1827" s="8" t="s">
        <v>2995</v>
      </c>
      <c r="I1827" s="66" t="s">
        <v>9355</v>
      </c>
      <c r="J1827" s="66" t="s">
        <v>40</v>
      </c>
      <c r="K1827" s="66" t="s">
        <v>4358</v>
      </c>
      <c r="L1827" s="66" t="s">
        <v>3532</v>
      </c>
      <c r="M1827" s="66" t="s">
        <v>4008</v>
      </c>
      <c r="N1827" s="66" t="s">
        <v>3255</v>
      </c>
      <c r="O1827" s="8" t="s">
        <v>3256</v>
      </c>
      <c r="P1827" s="8" t="s">
        <v>40</v>
      </c>
      <c r="Q1827" s="8">
        <v>-1</v>
      </c>
      <c r="R1827" s="8" t="s">
        <v>40</v>
      </c>
      <c r="S1827" s="8" t="s">
        <v>40</v>
      </c>
      <c r="T1827" s="8" t="s">
        <v>40</v>
      </c>
      <c r="U1827" s="67">
        <v>0</v>
      </c>
      <c r="V1827" s="4">
        <v>0</v>
      </c>
      <c r="W1827" s="4">
        <v>3427</v>
      </c>
      <c r="X1827" s="67">
        <v>0</v>
      </c>
      <c r="Y1827" s="67">
        <v>0.311</v>
      </c>
      <c r="Z1827" s="4">
        <v>1</v>
      </c>
      <c r="AA1827" s="4">
        <v>2599</v>
      </c>
      <c r="AB1827" s="67">
        <v>0</v>
      </c>
      <c r="AC1827" s="4">
        <v>-0.25218400000000002</v>
      </c>
      <c r="AD1827" s="4">
        <v>0.84899999999999998</v>
      </c>
    </row>
    <row r="1828" spans="1:30" x14ac:dyDescent="0.2">
      <c r="A1828" s="8" t="s">
        <v>782</v>
      </c>
      <c r="B1828" s="8">
        <v>7</v>
      </c>
      <c r="C1828" s="8">
        <v>143560637</v>
      </c>
      <c r="D1828" s="8">
        <v>143560637</v>
      </c>
      <c r="E1828" s="8" t="s">
        <v>121</v>
      </c>
      <c r="F1828" s="8" t="s">
        <v>3101</v>
      </c>
      <c r="G1828" s="8" t="s">
        <v>3102</v>
      </c>
      <c r="H1828" s="8" t="s">
        <v>2995</v>
      </c>
      <c r="I1828" s="66" t="s">
        <v>9355</v>
      </c>
      <c r="J1828" s="66" t="s">
        <v>40</v>
      </c>
      <c r="K1828" s="66" t="s">
        <v>9568</v>
      </c>
      <c r="L1828" s="66" t="s">
        <v>5794</v>
      </c>
      <c r="M1828" s="66" t="s">
        <v>4481</v>
      </c>
      <c r="N1828" s="66" t="s">
        <v>3174</v>
      </c>
      <c r="O1828" s="8" t="s">
        <v>3260</v>
      </c>
      <c r="P1828" s="8" t="s">
        <v>40</v>
      </c>
      <c r="Q1828" s="8">
        <v>-1</v>
      </c>
      <c r="R1828" s="8" t="s">
        <v>40</v>
      </c>
      <c r="S1828" s="8" t="s">
        <v>40</v>
      </c>
      <c r="T1828" s="8" t="s">
        <v>40</v>
      </c>
      <c r="U1828" s="67">
        <v>0.48099999999999998</v>
      </c>
      <c r="V1828" s="4">
        <v>1</v>
      </c>
      <c r="W1828" s="4">
        <v>3426</v>
      </c>
      <c r="X1828" s="67">
        <v>0</v>
      </c>
      <c r="Y1828" s="67">
        <v>0</v>
      </c>
      <c r="Z1828" s="4">
        <v>0</v>
      </c>
      <c r="AA1828" s="4">
        <v>2596</v>
      </c>
      <c r="AB1828" s="67">
        <v>0</v>
      </c>
      <c r="AC1828" s="4">
        <v>0.46709600000000001</v>
      </c>
      <c r="AD1828" s="4">
        <v>7.1749999999999998</v>
      </c>
    </row>
    <row r="1829" spans="1:30" x14ac:dyDescent="0.2">
      <c r="A1829" s="8" t="s">
        <v>782</v>
      </c>
      <c r="B1829" s="8">
        <v>7</v>
      </c>
      <c r="C1829" s="8">
        <v>143560638</v>
      </c>
      <c r="D1829" s="8">
        <v>143560638</v>
      </c>
      <c r="E1829" s="8" t="s">
        <v>130</v>
      </c>
      <c r="F1829" s="8" t="s">
        <v>3108</v>
      </c>
      <c r="G1829" s="8" t="s">
        <v>3109</v>
      </c>
      <c r="H1829" s="8" t="s">
        <v>2995</v>
      </c>
      <c r="I1829" s="66" t="s">
        <v>9355</v>
      </c>
      <c r="J1829" s="66" t="s">
        <v>40</v>
      </c>
      <c r="K1829" s="66" t="s">
        <v>5155</v>
      </c>
      <c r="L1829" s="66" t="s">
        <v>4517</v>
      </c>
      <c r="M1829" s="66" t="s">
        <v>4481</v>
      </c>
      <c r="N1829" s="66" t="s">
        <v>3171</v>
      </c>
      <c r="O1829" s="8" t="s">
        <v>3172</v>
      </c>
      <c r="P1829" s="8" t="s">
        <v>40</v>
      </c>
      <c r="Q1829" s="8">
        <v>-1</v>
      </c>
      <c r="R1829" s="8" t="s">
        <v>40</v>
      </c>
      <c r="S1829" s="8" t="s">
        <v>40</v>
      </c>
      <c r="T1829" s="8" t="s">
        <v>40</v>
      </c>
      <c r="U1829" s="67">
        <v>0</v>
      </c>
      <c r="V1829" s="4">
        <v>0</v>
      </c>
      <c r="W1829" s="4">
        <v>3426</v>
      </c>
      <c r="X1829" s="67">
        <v>0</v>
      </c>
      <c r="Y1829" s="67">
        <v>0.26400000000000001</v>
      </c>
      <c r="Z1829" s="4">
        <v>1</v>
      </c>
      <c r="AA1829" s="4">
        <v>2596</v>
      </c>
      <c r="AB1829" s="67">
        <v>0</v>
      </c>
      <c r="AC1829" s="4">
        <v>3.0452379999999999</v>
      </c>
      <c r="AD1829" s="4">
        <v>22.4</v>
      </c>
    </row>
    <row r="1830" spans="1:30" x14ac:dyDescent="0.2">
      <c r="A1830" s="8" t="s">
        <v>782</v>
      </c>
      <c r="B1830" s="8">
        <v>7</v>
      </c>
      <c r="C1830" s="8">
        <v>143560639</v>
      </c>
      <c r="D1830" s="8">
        <v>143560639</v>
      </c>
      <c r="E1830" s="8" t="s">
        <v>121</v>
      </c>
      <c r="F1830" s="8" t="s">
        <v>3108</v>
      </c>
      <c r="G1830" s="8" t="s">
        <v>3109</v>
      </c>
      <c r="H1830" s="8" t="s">
        <v>2995</v>
      </c>
      <c r="I1830" s="66" t="s">
        <v>9355</v>
      </c>
      <c r="J1830" s="66" t="s">
        <v>40</v>
      </c>
      <c r="K1830" s="66" t="s">
        <v>6253</v>
      </c>
      <c r="L1830" s="66" t="s">
        <v>3540</v>
      </c>
      <c r="M1830" s="66" t="s">
        <v>4481</v>
      </c>
      <c r="N1830" s="66" t="s">
        <v>3144</v>
      </c>
      <c r="O1830" s="8" t="s">
        <v>3145</v>
      </c>
      <c r="P1830" s="8" t="s">
        <v>40</v>
      </c>
      <c r="Q1830" s="8">
        <v>-1</v>
      </c>
      <c r="R1830" s="8" t="s">
        <v>40</v>
      </c>
      <c r="S1830" s="8" t="s">
        <v>40</v>
      </c>
      <c r="T1830" s="8" t="s">
        <v>40</v>
      </c>
      <c r="U1830" s="67">
        <v>0.21299999999999999</v>
      </c>
      <c r="V1830" s="4">
        <v>1</v>
      </c>
      <c r="W1830" s="4">
        <v>3426</v>
      </c>
      <c r="X1830" s="67">
        <v>0</v>
      </c>
      <c r="Y1830" s="67">
        <v>0.16800000000000001</v>
      </c>
      <c r="Z1830" s="4">
        <v>1</v>
      </c>
      <c r="AA1830" s="4">
        <v>2596</v>
      </c>
      <c r="AB1830" s="67">
        <v>0</v>
      </c>
      <c r="AC1830" s="4">
        <v>4.5421709999999997</v>
      </c>
      <c r="AD1830" s="4">
        <v>24.3</v>
      </c>
    </row>
    <row r="1831" spans="1:30" x14ac:dyDescent="0.2">
      <c r="A1831" s="8" t="s">
        <v>782</v>
      </c>
      <c r="B1831" s="8">
        <v>7</v>
      </c>
      <c r="C1831" s="8">
        <v>143560649</v>
      </c>
      <c r="D1831" s="8">
        <v>143560649</v>
      </c>
      <c r="E1831" s="8" t="s">
        <v>123</v>
      </c>
      <c r="F1831" s="8" t="s">
        <v>3101</v>
      </c>
      <c r="G1831" s="8" t="s">
        <v>3102</v>
      </c>
      <c r="H1831" s="8" t="s">
        <v>2995</v>
      </c>
      <c r="I1831" s="66" t="s">
        <v>9355</v>
      </c>
      <c r="J1831" s="66" t="s">
        <v>40</v>
      </c>
      <c r="K1831" s="66" t="s">
        <v>4689</v>
      </c>
      <c r="L1831" s="66" t="s">
        <v>5985</v>
      </c>
      <c r="M1831" s="66" t="s">
        <v>5685</v>
      </c>
      <c r="N1831" s="66" t="s">
        <v>3126</v>
      </c>
      <c r="O1831" s="8" t="s">
        <v>3485</v>
      </c>
      <c r="P1831" s="8" t="s">
        <v>40</v>
      </c>
      <c r="Q1831" s="8">
        <v>-1</v>
      </c>
      <c r="R1831" s="8" t="s">
        <v>40</v>
      </c>
      <c r="S1831" s="8" t="s">
        <v>40</v>
      </c>
      <c r="T1831" s="8" t="s">
        <v>40</v>
      </c>
      <c r="U1831" s="67">
        <v>0.24199999999999999</v>
      </c>
      <c r="V1831" s="4">
        <v>3</v>
      </c>
      <c r="W1831" s="4">
        <v>3426</v>
      </c>
      <c r="X1831" s="67">
        <v>1E-3</v>
      </c>
      <c r="Y1831" s="67">
        <v>0.247</v>
      </c>
      <c r="Z1831" s="4">
        <v>4</v>
      </c>
      <c r="AA1831" s="4">
        <v>2596</v>
      </c>
      <c r="AB1831" s="67">
        <v>2E-3</v>
      </c>
      <c r="AC1831" s="4">
        <v>1.1039E-2</v>
      </c>
      <c r="AD1831" s="4">
        <v>2.6920000000000002</v>
      </c>
    </row>
    <row r="1832" spans="1:30" x14ac:dyDescent="0.2">
      <c r="A1832" s="8" t="s">
        <v>782</v>
      </c>
      <c r="B1832" s="8">
        <v>7</v>
      </c>
      <c r="C1832" s="8">
        <v>143560702</v>
      </c>
      <c r="D1832" s="8">
        <v>143560704</v>
      </c>
      <c r="E1832" s="8" t="s">
        <v>3412</v>
      </c>
      <c r="F1832" s="8" t="s">
        <v>80</v>
      </c>
      <c r="G1832" s="8" t="s">
        <v>3469</v>
      </c>
      <c r="H1832" s="8" t="s">
        <v>2995</v>
      </c>
      <c r="I1832" s="66" t="s">
        <v>9355</v>
      </c>
      <c r="J1832" s="66" t="s">
        <v>40</v>
      </c>
      <c r="K1832" s="66" t="s">
        <v>10441</v>
      </c>
      <c r="L1832" s="66" t="s">
        <v>10442</v>
      </c>
      <c r="M1832" s="66" t="s">
        <v>4362</v>
      </c>
      <c r="N1832" s="66" t="s">
        <v>10024</v>
      </c>
      <c r="O1832" s="8" t="s">
        <v>10443</v>
      </c>
      <c r="P1832" s="8" t="s">
        <v>40</v>
      </c>
      <c r="Q1832" s="8">
        <v>-1</v>
      </c>
      <c r="R1832" s="8" t="s">
        <v>40</v>
      </c>
      <c r="S1832" s="8" t="s">
        <v>40</v>
      </c>
      <c r="T1832" s="8" t="s">
        <v>40</v>
      </c>
      <c r="U1832" s="67">
        <v>0</v>
      </c>
      <c r="V1832" s="4">
        <v>0</v>
      </c>
      <c r="W1832" s="4">
        <v>3426</v>
      </c>
      <c r="X1832" s="67">
        <v>0</v>
      </c>
      <c r="Y1832" s="67">
        <v>0.224</v>
      </c>
      <c r="Z1832" s="4">
        <v>1</v>
      </c>
      <c r="AA1832" s="4">
        <v>2596</v>
      </c>
      <c r="AB1832" s="67">
        <v>0</v>
      </c>
      <c r="AC1832" s="4">
        <v>6.0800910000000004</v>
      </c>
      <c r="AD1832" s="4">
        <v>28.2</v>
      </c>
    </row>
    <row r="1833" spans="1:30" x14ac:dyDescent="0.2">
      <c r="A1833" s="8" t="s">
        <v>782</v>
      </c>
      <c r="B1833" s="8">
        <v>7</v>
      </c>
      <c r="C1833" s="8">
        <v>143560708</v>
      </c>
      <c r="D1833" s="8">
        <v>143560708</v>
      </c>
      <c r="E1833" s="8" t="s">
        <v>130</v>
      </c>
      <c r="F1833" s="8" t="s">
        <v>3108</v>
      </c>
      <c r="G1833" s="8" t="s">
        <v>3109</v>
      </c>
      <c r="H1833" s="8" t="s">
        <v>2995</v>
      </c>
      <c r="I1833" s="66" t="s">
        <v>9355</v>
      </c>
      <c r="J1833" s="66" t="s">
        <v>40</v>
      </c>
      <c r="K1833" s="66" t="s">
        <v>3762</v>
      </c>
      <c r="L1833" s="66" t="s">
        <v>3805</v>
      </c>
      <c r="M1833" s="66" t="s">
        <v>813</v>
      </c>
      <c r="N1833" s="66" t="s">
        <v>3168</v>
      </c>
      <c r="O1833" s="8" t="s">
        <v>3169</v>
      </c>
      <c r="P1833" s="8" t="s">
        <v>40</v>
      </c>
      <c r="Q1833" s="8">
        <v>-1</v>
      </c>
      <c r="R1833" s="8" t="s">
        <v>40</v>
      </c>
      <c r="S1833" s="8" t="s">
        <v>40</v>
      </c>
      <c r="T1833" s="8" t="s">
        <v>40</v>
      </c>
      <c r="U1833" s="67">
        <v>0</v>
      </c>
      <c r="V1833" s="4">
        <v>0</v>
      </c>
      <c r="W1833" s="4">
        <v>3426</v>
      </c>
      <c r="X1833" s="67">
        <v>0</v>
      </c>
      <c r="Y1833" s="67">
        <v>0.23400000000000001</v>
      </c>
      <c r="Z1833" s="4">
        <v>2</v>
      </c>
      <c r="AA1833" s="4">
        <v>2596</v>
      </c>
      <c r="AB1833" s="67">
        <v>1E-3</v>
      </c>
      <c r="AC1833" s="4">
        <v>5.5527290000000002</v>
      </c>
      <c r="AD1833" s="4">
        <v>26.4</v>
      </c>
    </row>
    <row r="1834" spans="1:30" x14ac:dyDescent="0.2">
      <c r="A1834" s="8" t="s">
        <v>782</v>
      </c>
      <c r="B1834" s="8">
        <v>7</v>
      </c>
      <c r="C1834" s="8">
        <v>143560710</v>
      </c>
      <c r="D1834" s="8">
        <v>143560710</v>
      </c>
      <c r="E1834" s="8" t="s">
        <v>130</v>
      </c>
      <c r="F1834" s="8" t="s">
        <v>3108</v>
      </c>
      <c r="G1834" s="8" t="s">
        <v>3109</v>
      </c>
      <c r="H1834" s="8" t="s">
        <v>2995</v>
      </c>
      <c r="I1834" s="66" t="s">
        <v>9355</v>
      </c>
      <c r="J1834" s="66" t="s">
        <v>40</v>
      </c>
      <c r="K1834" s="66" t="s">
        <v>5380</v>
      </c>
      <c r="L1834" s="66" t="s">
        <v>10250</v>
      </c>
      <c r="M1834" s="66" t="s">
        <v>3644</v>
      </c>
      <c r="N1834" s="66" t="s">
        <v>3112</v>
      </c>
      <c r="O1834" s="8" t="s">
        <v>3140</v>
      </c>
      <c r="P1834" s="8" t="s">
        <v>40</v>
      </c>
      <c r="Q1834" s="8">
        <v>-1</v>
      </c>
      <c r="R1834" s="8" t="s">
        <v>40</v>
      </c>
      <c r="S1834" s="8" t="s">
        <v>40</v>
      </c>
      <c r="T1834" s="8" t="s">
        <v>40</v>
      </c>
      <c r="U1834" s="67">
        <v>0.26400000000000001</v>
      </c>
      <c r="V1834" s="4">
        <v>1</v>
      </c>
      <c r="W1834" s="4">
        <v>3426</v>
      </c>
      <c r="X1834" s="67">
        <v>0</v>
      </c>
      <c r="Y1834" s="67">
        <v>0.224</v>
      </c>
      <c r="Z1834" s="4">
        <v>1</v>
      </c>
      <c r="AA1834" s="4">
        <v>2596</v>
      </c>
      <c r="AB1834" s="67">
        <v>0</v>
      </c>
      <c r="AC1834" s="4">
        <v>6.894584</v>
      </c>
      <c r="AD1834" s="4">
        <v>33</v>
      </c>
    </row>
    <row r="1835" spans="1:30" x14ac:dyDescent="0.2">
      <c r="A1835" s="8" t="s">
        <v>782</v>
      </c>
      <c r="B1835" s="8">
        <v>7</v>
      </c>
      <c r="C1835" s="8">
        <v>143560717</v>
      </c>
      <c r="D1835" s="8">
        <v>143560717</v>
      </c>
      <c r="E1835" s="8" t="s">
        <v>121</v>
      </c>
      <c r="F1835" s="8" t="s">
        <v>3108</v>
      </c>
      <c r="G1835" s="8" t="s">
        <v>3109</v>
      </c>
      <c r="H1835" s="8" t="s">
        <v>2995</v>
      </c>
      <c r="I1835" s="66" t="s">
        <v>9355</v>
      </c>
      <c r="J1835" s="66" t="s">
        <v>40</v>
      </c>
      <c r="K1835" s="66" t="s">
        <v>4340</v>
      </c>
      <c r="L1835" s="66" t="s">
        <v>9461</v>
      </c>
      <c r="M1835" s="66" t="s">
        <v>3903</v>
      </c>
      <c r="N1835" s="66" t="s">
        <v>3177</v>
      </c>
      <c r="O1835" s="8" t="s">
        <v>3178</v>
      </c>
      <c r="P1835" s="8" t="s">
        <v>40</v>
      </c>
      <c r="Q1835" s="8">
        <v>-1</v>
      </c>
      <c r="R1835" s="8" t="s">
        <v>40</v>
      </c>
      <c r="S1835" s="8" t="s">
        <v>40</v>
      </c>
      <c r="T1835" s="8" t="s">
        <v>40</v>
      </c>
      <c r="U1835" s="67">
        <v>0.155</v>
      </c>
      <c r="V1835" s="4">
        <v>11</v>
      </c>
      <c r="W1835" s="4">
        <v>3432</v>
      </c>
      <c r="X1835" s="67">
        <v>3.0000000000000001E-3</v>
      </c>
      <c r="Y1835" s="67">
        <v>0.26400000000000001</v>
      </c>
      <c r="Z1835" s="4">
        <v>1</v>
      </c>
      <c r="AA1835" s="4">
        <v>2602</v>
      </c>
      <c r="AB1835" s="67">
        <v>0</v>
      </c>
      <c r="AC1835" s="4">
        <v>6.3496110000000003</v>
      </c>
      <c r="AD1835" s="4">
        <v>29.4</v>
      </c>
    </row>
    <row r="1836" spans="1:30" x14ac:dyDescent="0.2">
      <c r="A1836" s="8" t="s">
        <v>782</v>
      </c>
      <c r="B1836" s="8">
        <v>7</v>
      </c>
      <c r="C1836" s="8">
        <v>143560718</v>
      </c>
      <c r="D1836" s="8">
        <v>143560718</v>
      </c>
      <c r="E1836" s="8" t="s">
        <v>121</v>
      </c>
      <c r="F1836" s="8" t="s">
        <v>3101</v>
      </c>
      <c r="G1836" s="8" t="s">
        <v>3102</v>
      </c>
      <c r="H1836" s="8" t="s">
        <v>2995</v>
      </c>
      <c r="I1836" s="66" t="s">
        <v>9355</v>
      </c>
      <c r="J1836" s="66" t="s">
        <v>40</v>
      </c>
      <c r="K1836" s="66" t="s">
        <v>4339</v>
      </c>
      <c r="L1836" s="66" t="s">
        <v>5786</v>
      </c>
      <c r="M1836" s="66" t="s">
        <v>4486</v>
      </c>
      <c r="N1836" s="66" t="s">
        <v>127</v>
      </c>
      <c r="O1836" s="8" t="s">
        <v>3284</v>
      </c>
      <c r="P1836" s="8" t="s">
        <v>40</v>
      </c>
      <c r="Q1836" s="8">
        <v>-1</v>
      </c>
      <c r="R1836" s="8" t="s">
        <v>40</v>
      </c>
      <c r="S1836" s="8" t="s">
        <v>40</v>
      </c>
      <c r="T1836" s="8" t="s">
        <v>40</v>
      </c>
      <c r="U1836" s="67">
        <v>0</v>
      </c>
      <c r="V1836" s="4">
        <v>0</v>
      </c>
      <c r="W1836" s="4">
        <v>3432</v>
      </c>
      <c r="X1836" s="67">
        <v>0</v>
      </c>
      <c r="Y1836" s="67">
        <v>0.26600000000000001</v>
      </c>
      <c r="Z1836" s="4">
        <v>2</v>
      </c>
      <c r="AA1836" s="4">
        <v>2602</v>
      </c>
      <c r="AB1836" s="67">
        <v>1E-3</v>
      </c>
      <c r="AC1836" s="4">
        <v>0.640903</v>
      </c>
      <c r="AD1836" s="4">
        <v>8.4350000000000005</v>
      </c>
    </row>
    <row r="1837" spans="1:30" x14ac:dyDescent="0.2">
      <c r="A1837" s="8" t="s">
        <v>782</v>
      </c>
      <c r="B1837" s="8">
        <v>7</v>
      </c>
      <c r="C1837" s="8">
        <v>143560726</v>
      </c>
      <c r="D1837" s="8">
        <v>143560726</v>
      </c>
      <c r="E1837" s="8" t="s">
        <v>121</v>
      </c>
      <c r="F1837" s="8" t="s">
        <v>3108</v>
      </c>
      <c r="G1837" s="8" t="s">
        <v>3109</v>
      </c>
      <c r="H1837" s="8" t="s">
        <v>2995</v>
      </c>
      <c r="I1837" s="66" t="s">
        <v>9355</v>
      </c>
      <c r="J1837" s="66" t="s">
        <v>40</v>
      </c>
      <c r="K1837" s="66" t="s">
        <v>5033</v>
      </c>
      <c r="L1837" s="66" t="s">
        <v>9960</v>
      </c>
      <c r="M1837" s="66" t="s">
        <v>3782</v>
      </c>
      <c r="N1837" s="66" t="s">
        <v>3144</v>
      </c>
      <c r="O1837" s="8" t="s">
        <v>3145</v>
      </c>
      <c r="P1837" s="8" t="s">
        <v>40</v>
      </c>
      <c r="Q1837" s="8">
        <v>-1</v>
      </c>
      <c r="R1837" s="8" t="s">
        <v>40</v>
      </c>
      <c r="S1837" s="8" t="s">
        <v>40</v>
      </c>
      <c r="T1837" s="8" t="s">
        <v>40</v>
      </c>
      <c r="U1837" s="67">
        <v>0.223</v>
      </c>
      <c r="V1837" s="4">
        <v>4</v>
      </c>
      <c r="W1837" s="4">
        <v>3432</v>
      </c>
      <c r="X1837" s="67">
        <v>1E-3</v>
      </c>
      <c r="Y1837" s="67">
        <v>0.26500000000000001</v>
      </c>
      <c r="Z1837" s="4">
        <v>3</v>
      </c>
      <c r="AA1837" s="4">
        <v>2602</v>
      </c>
      <c r="AB1837" s="67">
        <v>1E-3</v>
      </c>
      <c r="AC1837" s="4">
        <v>6.450037</v>
      </c>
      <c r="AD1837" s="4">
        <v>29.8</v>
      </c>
    </row>
    <row r="1838" spans="1:30" x14ac:dyDescent="0.2">
      <c r="A1838" s="8" t="s">
        <v>782</v>
      </c>
      <c r="B1838" s="8">
        <v>7</v>
      </c>
      <c r="C1838" s="8">
        <v>143560734</v>
      </c>
      <c r="D1838" s="8">
        <v>143560734</v>
      </c>
      <c r="E1838" s="8" t="s">
        <v>121</v>
      </c>
      <c r="F1838" s="8" t="s">
        <v>3108</v>
      </c>
      <c r="G1838" s="8" t="s">
        <v>3109</v>
      </c>
      <c r="H1838" s="8" t="s">
        <v>2995</v>
      </c>
      <c r="I1838" s="66" t="s">
        <v>9355</v>
      </c>
      <c r="J1838" s="66" t="s">
        <v>40</v>
      </c>
      <c r="K1838" s="66" t="s">
        <v>5705</v>
      </c>
      <c r="L1838" s="66" t="s">
        <v>3809</v>
      </c>
      <c r="M1838" s="66" t="s">
        <v>5797</v>
      </c>
      <c r="N1838" s="66" t="s">
        <v>3128</v>
      </c>
      <c r="O1838" s="8" t="s">
        <v>3129</v>
      </c>
      <c r="P1838" s="8" t="s">
        <v>40</v>
      </c>
      <c r="Q1838" s="8">
        <v>-1</v>
      </c>
      <c r="R1838" s="8" t="s">
        <v>40</v>
      </c>
      <c r="S1838" s="8" t="s">
        <v>40</v>
      </c>
      <c r="T1838" s="8" t="s">
        <v>40</v>
      </c>
      <c r="U1838" s="67">
        <v>0.24299999999999999</v>
      </c>
      <c r="V1838" s="4">
        <v>4</v>
      </c>
      <c r="W1838" s="4">
        <v>3432</v>
      </c>
      <c r="X1838" s="67">
        <v>1E-3</v>
      </c>
      <c r="Y1838" s="67">
        <v>0.21299999999999999</v>
      </c>
      <c r="Z1838" s="4">
        <v>2</v>
      </c>
      <c r="AA1838" s="4">
        <v>2602</v>
      </c>
      <c r="AB1838" s="67">
        <v>1E-3</v>
      </c>
      <c r="AC1838" s="4">
        <v>5.9162619999999997</v>
      </c>
      <c r="AD1838" s="4">
        <v>27.5</v>
      </c>
    </row>
    <row r="1839" spans="1:30" x14ac:dyDescent="0.2">
      <c r="A1839" s="8" t="s">
        <v>782</v>
      </c>
      <c r="B1839" s="8">
        <v>7</v>
      </c>
      <c r="C1839" s="8">
        <v>143560735</v>
      </c>
      <c r="D1839" s="8">
        <v>143560735</v>
      </c>
      <c r="E1839" s="8" t="s">
        <v>130</v>
      </c>
      <c r="F1839" s="8" t="s">
        <v>3108</v>
      </c>
      <c r="G1839" s="8" t="s">
        <v>3109</v>
      </c>
      <c r="H1839" s="8" t="s">
        <v>2995</v>
      </c>
      <c r="I1839" s="66" t="s">
        <v>9355</v>
      </c>
      <c r="J1839" s="66" t="s">
        <v>40</v>
      </c>
      <c r="K1839" s="66" t="s">
        <v>5167</v>
      </c>
      <c r="L1839" s="66" t="s">
        <v>3418</v>
      </c>
      <c r="M1839" s="66" t="s">
        <v>5797</v>
      </c>
      <c r="N1839" s="66" t="s">
        <v>3147</v>
      </c>
      <c r="O1839" s="8" t="s">
        <v>4876</v>
      </c>
      <c r="P1839" s="8" t="s">
        <v>40</v>
      </c>
      <c r="Q1839" s="8">
        <v>-1</v>
      </c>
      <c r="R1839" s="8" t="s">
        <v>40</v>
      </c>
      <c r="S1839" s="8" t="s">
        <v>40</v>
      </c>
      <c r="T1839" s="8" t="s">
        <v>40</v>
      </c>
      <c r="U1839" s="67">
        <v>0.26900000000000002</v>
      </c>
      <c r="V1839" s="4">
        <v>1</v>
      </c>
      <c r="W1839" s="4">
        <v>3432</v>
      </c>
      <c r="X1839" s="67">
        <v>0</v>
      </c>
      <c r="Y1839" s="67">
        <v>0.221</v>
      </c>
      <c r="Z1839" s="4">
        <v>1</v>
      </c>
      <c r="AA1839" s="4">
        <v>2602</v>
      </c>
      <c r="AB1839" s="67">
        <v>0</v>
      </c>
      <c r="AC1839" s="4">
        <v>5.931622</v>
      </c>
      <c r="AD1839" s="4">
        <v>27.6</v>
      </c>
    </row>
    <row r="1840" spans="1:30" x14ac:dyDescent="0.2">
      <c r="A1840" s="8" t="s">
        <v>782</v>
      </c>
      <c r="B1840" s="8">
        <v>7</v>
      </c>
      <c r="C1840" s="8">
        <v>143560737</v>
      </c>
      <c r="D1840" s="8">
        <v>143560737</v>
      </c>
      <c r="E1840" s="8" t="s">
        <v>127</v>
      </c>
      <c r="F1840" s="8" t="s">
        <v>3108</v>
      </c>
      <c r="G1840" s="8" t="s">
        <v>3109</v>
      </c>
      <c r="H1840" s="8" t="s">
        <v>2995</v>
      </c>
      <c r="I1840" s="66" t="s">
        <v>9355</v>
      </c>
      <c r="J1840" s="66" t="s">
        <v>40</v>
      </c>
      <c r="K1840" s="66" t="s">
        <v>3381</v>
      </c>
      <c r="L1840" s="66" t="s">
        <v>6198</v>
      </c>
      <c r="M1840" s="66" t="s">
        <v>5972</v>
      </c>
      <c r="N1840" s="66" t="s">
        <v>3887</v>
      </c>
      <c r="O1840" s="8" t="s">
        <v>8356</v>
      </c>
      <c r="P1840" s="8" t="s">
        <v>40</v>
      </c>
      <c r="Q1840" s="8">
        <v>-1</v>
      </c>
      <c r="R1840" s="8" t="s">
        <v>40</v>
      </c>
      <c r="S1840" s="8" t="s">
        <v>40</v>
      </c>
      <c r="T1840" s="8" t="s">
        <v>40</v>
      </c>
      <c r="U1840" s="67">
        <v>0.30299999999999999</v>
      </c>
      <c r="V1840" s="4">
        <v>19</v>
      </c>
      <c r="W1840" s="4">
        <v>3432</v>
      </c>
      <c r="X1840" s="67">
        <v>6.0000000000000001E-3</v>
      </c>
      <c r="Y1840" s="67">
        <v>0.23799999999999999</v>
      </c>
      <c r="Z1840" s="4">
        <v>8</v>
      </c>
      <c r="AA1840" s="4">
        <v>2602</v>
      </c>
      <c r="AB1840" s="67">
        <v>3.0000000000000001E-3</v>
      </c>
      <c r="AC1840" s="4">
        <v>3.2848809999999999</v>
      </c>
      <c r="AD1840" s="4">
        <v>22.8</v>
      </c>
    </row>
    <row r="1841" spans="1:30" x14ac:dyDescent="0.2">
      <c r="A1841" s="8" t="s">
        <v>782</v>
      </c>
      <c r="B1841" s="8">
        <v>7</v>
      </c>
      <c r="C1841" s="8">
        <v>143560767</v>
      </c>
      <c r="D1841" s="8">
        <v>143560767</v>
      </c>
      <c r="E1841" s="8" t="s">
        <v>123</v>
      </c>
      <c r="F1841" s="8" t="s">
        <v>3108</v>
      </c>
      <c r="G1841" s="8" t="s">
        <v>3109</v>
      </c>
      <c r="H1841" s="8" t="s">
        <v>2995</v>
      </c>
      <c r="I1841" s="66" t="s">
        <v>9355</v>
      </c>
      <c r="J1841" s="66" t="s">
        <v>40</v>
      </c>
      <c r="K1841" s="66" t="s">
        <v>4665</v>
      </c>
      <c r="L1841" s="66" t="s">
        <v>4633</v>
      </c>
      <c r="M1841" s="66" t="s">
        <v>4279</v>
      </c>
      <c r="N1841" s="66" t="s">
        <v>6219</v>
      </c>
      <c r="O1841" s="8" t="s">
        <v>10444</v>
      </c>
      <c r="P1841" s="8" t="s">
        <v>40</v>
      </c>
      <c r="Q1841" s="8">
        <v>-1</v>
      </c>
      <c r="R1841" s="8" t="s">
        <v>40</v>
      </c>
      <c r="S1841" s="8" t="s">
        <v>40</v>
      </c>
      <c r="T1841" s="8" t="s">
        <v>40</v>
      </c>
      <c r="U1841" s="67">
        <v>0.24</v>
      </c>
      <c r="V1841" s="4">
        <v>1</v>
      </c>
      <c r="W1841" s="4">
        <v>3431</v>
      </c>
      <c r="X1841" s="67">
        <v>0</v>
      </c>
      <c r="Y1841" s="67">
        <v>0</v>
      </c>
      <c r="Z1841" s="4">
        <v>0</v>
      </c>
      <c r="AA1841" s="4">
        <v>2602</v>
      </c>
      <c r="AB1841" s="67">
        <v>0</v>
      </c>
      <c r="AC1841" s="4">
        <v>5.1816469999999999</v>
      </c>
      <c r="AD1841" s="4">
        <v>25.5</v>
      </c>
    </row>
    <row r="1842" spans="1:30" x14ac:dyDescent="0.2">
      <c r="A1842" s="8" t="s">
        <v>782</v>
      </c>
      <c r="B1842" s="8">
        <v>7</v>
      </c>
      <c r="C1842" s="8">
        <v>143560770</v>
      </c>
      <c r="D1842" s="8">
        <v>143560770</v>
      </c>
      <c r="E1842" s="8" t="s">
        <v>121</v>
      </c>
      <c r="F1842" s="8" t="s">
        <v>3108</v>
      </c>
      <c r="G1842" s="8" t="s">
        <v>3109</v>
      </c>
      <c r="H1842" s="8" t="s">
        <v>2995</v>
      </c>
      <c r="I1842" s="66" t="s">
        <v>9355</v>
      </c>
      <c r="J1842" s="66" t="s">
        <v>40</v>
      </c>
      <c r="K1842" s="66" t="s">
        <v>5425</v>
      </c>
      <c r="L1842" s="66" t="s">
        <v>9754</v>
      </c>
      <c r="M1842" s="66" t="s">
        <v>5080</v>
      </c>
      <c r="N1842" s="66" t="s">
        <v>3309</v>
      </c>
      <c r="O1842" s="8" t="s">
        <v>3546</v>
      </c>
      <c r="P1842" s="8" t="s">
        <v>40</v>
      </c>
      <c r="Q1842" s="8">
        <v>-1</v>
      </c>
      <c r="R1842" s="8" t="s">
        <v>40</v>
      </c>
      <c r="S1842" s="8" t="s">
        <v>40</v>
      </c>
      <c r="T1842" s="8" t="s">
        <v>40</v>
      </c>
      <c r="U1842" s="67">
        <v>0.24099999999999999</v>
      </c>
      <c r="V1842" s="4">
        <v>1</v>
      </c>
      <c r="W1842" s="4">
        <v>3431</v>
      </c>
      <c r="X1842" s="67">
        <v>0</v>
      </c>
      <c r="Y1842" s="67">
        <v>0.29499999999999998</v>
      </c>
      <c r="Z1842" s="4">
        <v>1</v>
      </c>
      <c r="AA1842" s="4">
        <v>2602</v>
      </c>
      <c r="AB1842" s="67">
        <v>0</v>
      </c>
      <c r="AC1842" s="4">
        <v>5.6870050000000001</v>
      </c>
      <c r="AD1842" s="4">
        <v>26.8</v>
      </c>
    </row>
    <row r="1843" spans="1:30" x14ac:dyDescent="0.2">
      <c r="A1843" s="8" t="s">
        <v>782</v>
      </c>
      <c r="B1843" s="8">
        <v>7</v>
      </c>
      <c r="C1843" s="8">
        <v>143560779</v>
      </c>
      <c r="D1843" s="8">
        <v>143560779</v>
      </c>
      <c r="E1843" s="8" t="s">
        <v>123</v>
      </c>
      <c r="F1843" s="8" t="s">
        <v>81</v>
      </c>
      <c r="G1843" s="8" t="s">
        <v>3469</v>
      </c>
      <c r="H1843" s="8" t="s">
        <v>2995</v>
      </c>
      <c r="I1843" s="66" t="s">
        <v>9355</v>
      </c>
      <c r="J1843" s="66" t="s">
        <v>40</v>
      </c>
      <c r="K1843" s="66" t="s">
        <v>5809</v>
      </c>
      <c r="L1843" s="66" t="s">
        <v>3577</v>
      </c>
      <c r="M1843" s="66" t="s">
        <v>4809</v>
      </c>
      <c r="N1843" s="66" t="s">
        <v>10445</v>
      </c>
      <c r="O1843" s="8" t="s">
        <v>10446</v>
      </c>
      <c r="P1843" s="8" t="s">
        <v>40</v>
      </c>
      <c r="Q1843" s="8">
        <v>-1</v>
      </c>
      <c r="R1843" s="8" t="s">
        <v>40</v>
      </c>
      <c r="S1843" s="8" t="s">
        <v>40</v>
      </c>
      <c r="T1843" s="8" t="s">
        <v>40</v>
      </c>
      <c r="U1843" s="67">
        <v>0</v>
      </c>
      <c r="V1843" s="4">
        <v>0</v>
      </c>
      <c r="W1843" s="4">
        <v>3431</v>
      </c>
      <c r="X1843" s="67">
        <v>0</v>
      </c>
      <c r="Y1843" s="67">
        <v>0.26300000000000001</v>
      </c>
      <c r="Z1843" s="4">
        <v>1</v>
      </c>
      <c r="AA1843" s="4">
        <v>2602</v>
      </c>
      <c r="AB1843" s="67">
        <v>0</v>
      </c>
      <c r="AC1843" s="4">
        <v>10.338638</v>
      </c>
      <c r="AD1843" s="4">
        <v>36</v>
      </c>
    </row>
    <row r="1844" spans="1:30" x14ac:dyDescent="0.2">
      <c r="A1844" s="8" t="s">
        <v>782</v>
      </c>
      <c r="B1844" s="8">
        <v>7</v>
      </c>
      <c r="C1844" s="8">
        <v>143560790</v>
      </c>
      <c r="D1844" s="8">
        <v>143560790</v>
      </c>
      <c r="E1844" s="8" t="s">
        <v>121</v>
      </c>
      <c r="F1844" s="8" t="s">
        <v>3101</v>
      </c>
      <c r="G1844" s="8" t="s">
        <v>3102</v>
      </c>
      <c r="H1844" s="8" t="s">
        <v>2995</v>
      </c>
      <c r="I1844" s="66" t="s">
        <v>9355</v>
      </c>
      <c r="J1844" s="66" t="s">
        <v>40</v>
      </c>
      <c r="K1844" s="66" t="s">
        <v>3389</v>
      </c>
      <c r="L1844" s="66" t="s">
        <v>5529</v>
      </c>
      <c r="M1844" s="66" t="s">
        <v>3880</v>
      </c>
      <c r="N1844" s="66" t="s">
        <v>3118</v>
      </c>
      <c r="O1844" s="8" t="s">
        <v>4170</v>
      </c>
      <c r="P1844" s="8" t="s">
        <v>40</v>
      </c>
      <c r="Q1844" s="8">
        <v>-1</v>
      </c>
      <c r="R1844" s="8" t="s">
        <v>40</v>
      </c>
      <c r="S1844" s="8" t="s">
        <v>40</v>
      </c>
      <c r="T1844" s="8" t="s">
        <v>40</v>
      </c>
      <c r="U1844" s="67">
        <v>0.21299999999999999</v>
      </c>
      <c r="V1844" s="4">
        <v>1</v>
      </c>
      <c r="W1844" s="4">
        <v>3431</v>
      </c>
      <c r="X1844" s="67">
        <v>0</v>
      </c>
      <c r="Y1844" s="67">
        <v>0</v>
      </c>
      <c r="Z1844" s="4">
        <v>0</v>
      </c>
      <c r="AA1844" s="4">
        <v>2602</v>
      </c>
      <c r="AB1844" s="67">
        <v>0</v>
      </c>
      <c r="AC1844" s="4">
        <v>1.488656</v>
      </c>
      <c r="AD1844" s="4">
        <v>13.25</v>
      </c>
    </row>
    <row r="1845" spans="1:30" x14ac:dyDescent="0.2">
      <c r="A1845" s="8" t="s">
        <v>782</v>
      </c>
      <c r="B1845" s="8">
        <v>7</v>
      </c>
      <c r="C1845" s="8">
        <v>143560817</v>
      </c>
      <c r="D1845" s="8">
        <v>143560817</v>
      </c>
      <c r="E1845" s="8" t="s">
        <v>130</v>
      </c>
      <c r="F1845" s="8" t="s">
        <v>3101</v>
      </c>
      <c r="G1845" s="8" t="s">
        <v>3102</v>
      </c>
      <c r="H1845" s="8" t="s">
        <v>2995</v>
      </c>
      <c r="I1845" s="66" t="s">
        <v>9355</v>
      </c>
      <c r="J1845" s="66" t="s">
        <v>40</v>
      </c>
      <c r="K1845" s="66" t="s">
        <v>4508</v>
      </c>
      <c r="L1845" s="66" t="s">
        <v>9922</v>
      </c>
      <c r="M1845" s="66" t="s">
        <v>4563</v>
      </c>
      <c r="N1845" s="66" t="s">
        <v>3107</v>
      </c>
      <c r="O1845" s="8" t="s">
        <v>3989</v>
      </c>
      <c r="P1845" s="8" t="s">
        <v>40</v>
      </c>
      <c r="Q1845" s="8">
        <v>-1</v>
      </c>
      <c r="R1845" s="8" t="s">
        <v>40</v>
      </c>
      <c r="S1845" s="8" t="s">
        <v>40</v>
      </c>
      <c r="T1845" s="8" t="s">
        <v>40</v>
      </c>
      <c r="U1845" s="67">
        <v>0.27700000000000002</v>
      </c>
      <c r="V1845" s="4">
        <v>3</v>
      </c>
      <c r="W1845" s="4">
        <v>3431</v>
      </c>
      <c r="X1845" s="67">
        <v>1E-3</v>
      </c>
      <c r="Y1845" s="67">
        <v>0.28399999999999997</v>
      </c>
      <c r="Z1845" s="4">
        <v>3</v>
      </c>
      <c r="AA1845" s="4">
        <v>2602</v>
      </c>
      <c r="AB1845" s="67">
        <v>1E-3</v>
      </c>
      <c r="AC1845" s="4">
        <v>1.6987019999999999</v>
      </c>
      <c r="AD1845" s="4">
        <v>14.4</v>
      </c>
    </row>
    <row r="1846" spans="1:30" x14ac:dyDescent="0.2">
      <c r="A1846" s="8" t="s">
        <v>782</v>
      </c>
      <c r="B1846" s="8">
        <v>7</v>
      </c>
      <c r="C1846" s="8">
        <v>143560818</v>
      </c>
      <c r="D1846" s="8">
        <v>143560818</v>
      </c>
      <c r="E1846" s="8" t="s">
        <v>121</v>
      </c>
      <c r="F1846" s="8" t="s">
        <v>3108</v>
      </c>
      <c r="G1846" s="8" t="s">
        <v>3109</v>
      </c>
      <c r="H1846" s="8" t="s">
        <v>2995</v>
      </c>
      <c r="I1846" s="66" t="s">
        <v>9355</v>
      </c>
      <c r="J1846" s="66" t="s">
        <v>40</v>
      </c>
      <c r="K1846" s="66" t="s">
        <v>3393</v>
      </c>
      <c r="L1846" s="66" t="s">
        <v>3426</v>
      </c>
      <c r="M1846" s="66" t="s">
        <v>4563</v>
      </c>
      <c r="N1846" s="66" t="s">
        <v>3624</v>
      </c>
      <c r="O1846" s="8" t="s">
        <v>3987</v>
      </c>
      <c r="P1846" s="8" t="s">
        <v>40</v>
      </c>
      <c r="Q1846" s="8">
        <v>-1</v>
      </c>
      <c r="R1846" s="8" t="s">
        <v>40</v>
      </c>
      <c r="S1846" s="8" t="s">
        <v>40</v>
      </c>
      <c r="T1846" s="8" t="s">
        <v>40</v>
      </c>
      <c r="U1846" s="67">
        <v>0.1</v>
      </c>
      <c r="V1846" s="4">
        <v>1</v>
      </c>
      <c r="W1846" s="4">
        <v>3431</v>
      </c>
      <c r="X1846" s="67">
        <v>0</v>
      </c>
      <c r="Y1846" s="67">
        <v>0.34200000000000003</v>
      </c>
      <c r="Z1846" s="4">
        <v>1</v>
      </c>
      <c r="AA1846" s="4">
        <v>2602</v>
      </c>
      <c r="AB1846" s="67">
        <v>0</v>
      </c>
      <c r="AC1846" s="4">
        <v>2.677753</v>
      </c>
      <c r="AD1846" s="4">
        <v>20.7</v>
      </c>
    </row>
    <row r="1847" spans="1:30" x14ac:dyDescent="0.2">
      <c r="A1847" s="8" t="s">
        <v>782</v>
      </c>
      <c r="B1847" s="8">
        <v>7</v>
      </c>
      <c r="C1847" s="8">
        <v>143560845</v>
      </c>
      <c r="D1847" s="8">
        <v>143560845</v>
      </c>
      <c r="E1847" s="8" t="s">
        <v>127</v>
      </c>
      <c r="F1847" s="8" t="s">
        <v>3108</v>
      </c>
      <c r="G1847" s="8" t="s">
        <v>3109</v>
      </c>
      <c r="H1847" s="8" t="s">
        <v>2995</v>
      </c>
      <c r="I1847" s="66" t="s">
        <v>9355</v>
      </c>
      <c r="J1847" s="66" t="s">
        <v>40</v>
      </c>
      <c r="K1847" s="66" t="s">
        <v>5094</v>
      </c>
      <c r="L1847" s="66" t="s">
        <v>3434</v>
      </c>
      <c r="M1847" s="66" t="s">
        <v>3534</v>
      </c>
      <c r="N1847" s="66" t="s">
        <v>3348</v>
      </c>
      <c r="O1847" s="8" t="s">
        <v>4220</v>
      </c>
      <c r="P1847" s="8" t="s">
        <v>40</v>
      </c>
      <c r="Q1847" s="8">
        <v>-1</v>
      </c>
      <c r="R1847" s="8" t="s">
        <v>40</v>
      </c>
      <c r="S1847" s="8" t="s">
        <v>40</v>
      </c>
      <c r="T1847" s="8" t="s">
        <v>40</v>
      </c>
      <c r="U1847" s="67">
        <v>0</v>
      </c>
      <c r="V1847" s="4">
        <v>0</v>
      </c>
      <c r="W1847" s="4">
        <v>3432</v>
      </c>
      <c r="X1847" s="67">
        <v>0</v>
      </c>
      <c r="Y1847" s="67">
        <v>0.26200000000000001</v>
      </c>
      <c r="Z1847" s="4">
        <v>1</v>
      </c>
      <c r="AA1847" s="4">
        <v>2602</v>
      </c>
      <c r="AB1847" s="67">
        <v>0</v>
      </c>
      <c r="AC1847" s="4">
        <v>5.0824819999999997</v>
      </c>
      <c r="AD1847" s="4">
        <v>25.3</v>
      </c>
    </row>
    <row r="1848" spans="1:30" x14ac:dyDescent="0.2">
      <c r="A1848" s="8" t="s">
        <v>782</v>
      </c>
      <c r="B1848" s="8">
        <v>7</v>
      </c>
      <c r="C1848" s="8">
        <v>143560868</v>
      </c>
      <c r="D1848" s="8">
        <v>143560868</v>
      </c>
      <c r="E1848" s="8" t="s">
        <v>121</v>
      </c>
      <c r="F1848" s="8" t="s">
        <v>3101</v>
      </c>
      <c r="G1848" s="8" t="s">
        <v>3102</v>
      </c>
      <c r="H1848" s="8" t="s">
        <v>2995</v>
      </c>
      <c r="I1848" s="66" t="s">
        <v>9355</v>
      </c>
      <c r="J1848" s="66" t="s">
        <v>40</v>
      </c>
      <c r="K1848" s="66" t="s">
        <v>4526</v>
      </c>
      <c r="L1848" s="66" t="s">
        <v>4101</v>
      </c>
      <c r="M1848" s="66" t="s">
        <v>3659</v>
      </c>
      <c r="N1848" s="66" t="s">
        <v>3121</v>
      </c>
      <c r="O1848" s="8" t="s">
        <v>3122</v>
      </c>
      <c r="P1848" s="8" t="s">
        <v>40</v>
      </c>
      <c r="Q1848" s="8">
        <v>-1</v>
      </c>
      <c r="R1848" s="8" t="s">
        <v>40</v>
      </c>
      <c r="S1848" s="8" t="s">
        <v>40</v>
      </c>
      <c r="T1848" s="8" t="s">
        <v>40</v>
      </c>
      <c r="U1848" s="67">
        <v>6.0000000000000001E-3</v>
      </c>
      <c r="V1848" s="4">
        <v>1</v>
      </c>
      <c r="W1848" s="4">
        <v>3432</v>
      </c>
      <c r="X1848" s="67">
        <v>0</v>
      </c>
      <c r="Y1848" s="67">
        <v>1.7999999999999999E-2</v>
      </c>
      <c r="Z1848" s="4">
        <v>1</v>
      </c>
      <c r="AA1848" s="4">
        <v>2602</v>
      </c>
      <c r="AB1848" s="67">
        <v>0</v>
      </c>
      <c r="AC1848" s="4">
        <v>0.74270499999999995</v>
      </c>
      <c r="AD1848" s="4">
        <v>9.1039999999999992</v>
      </c>
    </row>
    <row r="1849" spans="1:30" x14ac:dyDescent="0.2">
      <c r="A1849" s="8" t="s">
        <v>782</v>
      </c>
      <c r="B1849" s="8">
        <v>7</v>
      </c>
      <c r="C1849" s="8">
        <v>143560868</v>
      </c>
      <c r="D1849" s="8">
        <v>143560868</v>
      </c>
      <c r="E1849" s="8" t="s">
        <v>130</v>
      </c>
      <c r="F1849" s="8" t="s">
        <v>3108</v>
      </c>
      <c r="G1849" s="8" t="s">
        <v>3109</v>
      </c>
      <c r="H1849" s="8" t="s">
        <v>2995</v>
      </c>
      <c r="I1849" s="66" t="s">
        <v>9355</v>
      </c>
      <c r="J1849" s="66" t="s">
        <v>40</v>
      </c>
      <c r="K1849" s="66" t="s">
        <v>4526</v>
      </c>
      <c r="L1849" s="66" t="s">
        <v>4101</v>
      </c>
      <c r="M1849" s="66" t="s">
        <v>3659</v>
      </c>
      <c r="N1849" s="66" t="s">
        <v>4018</v>
      </c>
      <c r="O1849" s="8" t="s">
        <v>4019</v>
      </c>
      <c r="P1849" s="8" t="s">
        <v>40</v>
      </c>
      <c r="Q1849" s="8">
        <v>-1</v>
      </c>
      <c r="R1849" s="8" t="s">
        <v>40</v>
      </c>
      <c r="S1849" s="8" t="s">
        <v>40</v>
      </c>
      <c r="T1849" s="8" t="s">
        <v>40</v>
      </c>
      <c r="U1849" s="67">
        <v>0.17299999999999999</v>
      </c>
      <c r="V1849" s="4">
        <v>53</v>
      </c>
      <c r="W1849" s="4">
        <v>3432</v>
      </c>
      <c r="X1849" s="67">
        <v>1.4999999999999999E-2</v>
      </c>
      <c r="Y1849" s="67">
        <v>0.17499999999999999</v>
      </c>
      <c r="Z1849" s="4">
        <v>45</v>
      </c>
      <c r="AA1849" s="4">
        <v>2602</v>
      </c>
      <c r="AB1849" s="67">
        <v>1.7000000000000001E-2</v>
      </c>
      <c r="AC1849" s="4">
        <v>0.54408400000000001</v>
      </c>
      <c r="AD1849" s="4">
        <v>7.76</v>
      </c>
    </row>
    <row r="1850" spans="1:30" x14ac:dyDescent="0.2">
      <c r="A1850" s="8" t="s">
        <v>782</v>
      </c>
      <c r="B1850" s="8">
        <v>7</v>
      </c>
      <c r="C1850" s="8">
        <v>143560870</v>
      </c>
      <c r="D1850" s="8">
        <v>143560870</v>
      </c>
      <c r="E1850" s="8" t="s">
        <v>130</v>
      </c>
      <c r="F1850" s="8" t="s">
        <v>3108</v>
      </c>
      <c r="G1850" s="8" t="s">
        <v>3109</v>
      </c>
      <c r="H1850" s="8" t="s">
        <v>2995</v>
      </c>
      <c r="I1850" s="66" t="s">
        <v>9355</v>
      </c>
      <c r="J1850" s="66" t="s">
        <v>40</v>
      </c>
      <c r="K1850" s="66" t="s">
        <v>3543</v>
      </c>
      <c r="L1850" s="66" t="s">
        <v>4099</v>
      </c>
      <c r="M1850" s="66" t="s">
        <v>3659</v>
      </c>
      <c r="N1850" s="66" t="s">
        <v>3219</v>
      </c>
      <c r="O1850" s="8" t="s">
        <v>3275</v>
      </c>
      <c r="P1850" s="8" t="s">
        <v>40</v>
      </c>
      <c r="Q1850" s="8">
        <v>-1</v>
      </c>
      <c r="R1850" s="8" t="s">
        <v>40</v>
      </c>
      <c r="S1850" s="8" t="s">
        <v>40</v>
      </c>
      <c r="T1850" s="8" t="s">
        <v>40</v>
      </c>
      <c r="U1850" s="67">
        <v>0.20499999999999999</v>
      </c>
      <c r="V1850" s="4">
        <v>4</v>
      </c>
      <c r="W1850" s="4">
        <v>3432</v>
      </c>
      <c r="X1850" s="67">
        <v>1E-3</v>
      </c>
      <c r="Y1850" s="67">
        <v>0.16</v>
      </c>
      <c r="Z1850" s="4">
        <v>1</v>
      </c>
      <c r="AA1850" s="4">
        <v>2602</v>
      </c>
      <c r="AB1850" s="67">
        <v>0</v>
      </c>
      <c r="AC1850" s="4">
        <v>2.4492370000000001</v>
      </c>
      <c r="AD1850" s="4">
        <v>19.14</v>
      </c>
    </row>
    <row r="1851" spans="1:30" x14ac:dyDescent="0.2">
      <c r="A1851" s="8" t="s">
        <v>782</v>
      </c>
      <c r="B1851" s="8">
        <v>7</v>
      </c>
      <c r="C1851" s="8">
        <v>143560871</v>
      </c>
      <c r="D1851" s="8">
        <v>143560871</v>
      </c>
      <c r="E1851" s="8" t="s">
        <v>121</v>
      </c>
      <c r="F1851" s="8" t="s">
        <v>3101</v>
      </c>
      <c r="G1851" s="8" t="s">
        <v>3102</v>
      </c>
      <c r="H1851" s="8" t="s">
        <v>2995</v>
      </c>
      <c r="I1851" s="66" t="s">
        <v>9355</v>
      </c>
      <c r="J1851" s="66" t="s">
        <v>40</v>
      </c>
      <c r="K1851" s="66" t="s">
        <v>5170</v>
      </c>
      <c r="L1851" s="66" t="s">
        <v>4509</v>
      </c>
      <c r="M1851" s="66" t="s">
        <v>3982</v>
      </c>
      <c r="N1851" s="66" t="s">
        <v>3107</v>
      </c>
      <c r="O1851" s="8" t="s">
        <v>3150</v>
      </c>
      <c r="P1851" s="8" t="s">
        <v>40</v>
      </c>
      <c r="Q1851" s="8">
        <v>-1</v>
      </c>
      <c r="R1851" s="8" t="s">
        <v>40</v>
      </c>
      <c r="S1851" s="8" t="s">
        <v>40</v>
      </c>
      <c r="T1851" s="8" t="s">
        <v>40</v>
      </c>
      <c r="U1851" s="67">
        <v>0.246</v>
      </c>
      <c r="V1851" s="4">
        <v>6</v>
      </c>
      <c r="W1851" s="4">
        <v>3432</v>
      </c>
      <c r="X1851" s="67">
        <v>2E-3</v>
      </c>
      <c r="Y1851" s="67">
        <v>0.33800000000000002</v>
      </c>
      <c r="Z1851" s="4">
        <v>4</v>
      </c>
      <c r="AA1851" s="4">
        <v>2602</v>
      </c>
      <c r="AB1851" s="67">
        <v>2E-3</v>
      </c>
      <c r="AC1851" s="4">
        <v>1.2856270000000001</v>
      </c>
      <c r="AD1851" s="4">
        <v>12.19</v>
      </c>
    </row>
    <row r="1852" spans="1:30" x14ac:dyDescent="0.2">
      <c r="A1852" s="8" t="s">
        <v>782</v>
      </c>
      <c r="B1852" s="8">
        <v>7</v>
      </c>
      <c r="C1852" s="8">
        <v>143573103</v>
      </c>
      <c r="D1852" s="8">
        <v>143573103</v>
      </c>
      <c r="E1852" s="8" t="s">
        <v>123</v>
      </c>
      <c r="F1852" s="8" t="s">
        <v>3108</v>
      </c>
      <c r="G1852" s="8" t="s">
        <v>3109</v>
      </c>
      <c r="H1852" s="8" t="s">
        <v>2995</v>
      </c>
      <c r="I1852" s="66" t="s">
        <v>378</v>
      </c>
      <c r="J1852" s="66" t="s">
        <v>40</v>
      </c>
      <c r="K1852" s="66" t="s">
        <v>3560</v>
      </c>
      <c r="L1852" s="66" t="s">
        <v>4525</v>
      </c>
      <c r="M1852" s="66" t="s">
        <v>3668</v>
      </c>
      <c r="N1852" s="66" t="s">
        <v>3131</v>
      </c>
      <c r="O1852" s="8" t="s">
        <v>3669</v>
      </c>
      <c r="P1852" s="8" t="s">
        <v>40</v>
      </c>
      <c r="Q1852" s="8">
        <v>-1</v>
      </c>
      <c r="R1852" s="8" t="s">
        <v>40</v>
      </c>
      <c r="S1852" s="8" t="s">
        <v>40</v>
      </c>
      <c r="T1852" s="8" t="s">
        <v>40</v>
      </c>
      <c r="U1852" s="67">
        <v>0.54600000000000004</v>
      </c>
      <c r="V1852" s="4">
        <v>1</v>
      </c>
      <c r="W1852" s="4">
        <v>3427</v>
      </c>
      <c r="X1852" s="67">
        <v>0</v>
      </c>
      <c r="Y1852" s="67">
        <v>0</v>
      </c>
      <c r="Z1852" s="4">
        <v>0</v>
      </c>
      <c r="AA1852" s="4">
        <v>2597</v>
      </c>
      <c r="AB1852" s="67">
        <v>0</v>
      </c>
      <c r="AC1852" s="4">
        <v>5.332732</v>
      </c>
      <c r="AD1852" s="4">
        <v>25.8</v>
      </c>
    </row>
    <row r="1853" spans="1:30" x14ac:dyDescent="0.2">
      <c r="A1853" s="8" t="s">
        <v>782</v>
      </c>
      <c r="B1853" s="8">
        <v>7</v>
      </c>
      <c r="C1853" s="8">
        <v>143573133</v>
      </c>
      <c r="D1853" s="8">
        <v>143573133</v>
      </c>
      <c r="E1853" s="8" t="s">
        <v>121</v>
      </c>
      <c r="F1853" s="8" t="s">
        <v>3108</v>
      </c>
      <c r="G1853" s="8" t="s">
        <v>3109</v>
      </c>
      <c r="H1853" s="8" t="s">
        <v>2995</v>
      </c>
      <c r="I1853" s="66" t="s">
        <v>378</v>
      </c>
      <c r="J1853" s="66" t="s">
        <v>40</v>
      </c>
      <c r="K1853" s="66" t="s">
        <v>5171</v>
      </c>
      <c r="L1853" s="66" t="s">
        <v>4472</v>
      </c>
      <c r="M1853" s="66" t="s">
        <v>5191</v>
      </c>
      <c r="N1853" s="66" t="s">
        <v>3157</v>
      </c>
      <c r="O1853" s="8" t="s">
        <v>3158</v>
      </c>
      <c r="P1853" s="8" t="s">
        <v>10447</v>
      </c>
      <c r="Q1853" s="8">
        <v>-1</v>
      </c>
      <c r="R1853" s="8" t="s">
        <v>40</v>
      </c>
      <c r="S1853" s="8" t="s">
        <v>40</v>
      </c>
      <c r="T1853" s="8" t="s">
        <v>40</v>
      </c>
      <c r="U1853" s="67">
        <v>0.50600000000000001</v>
      </c>
      <c r="V1853" s="4">
        <v>1</v>
      </c>
      <c r="W1853" s="4">
        <v>3427</v>
      </c>
      <c r="X1853" s="67">
        <v>0</v>
      </c>
      <c r="Y1853" s="67">
        <v>0</v>
      </c>
      <c r="Z1853" s="4">
        <v>0</v>
      </c>
      <c r="AA1853" s="4">
        <v>2597</v>
      </c>
      <c r="AB1853" s="67">
        <v>0</v>
      </c>
      <c r="AC1853" s="4">
        <v>3.3675850000000001</v>
      </c>
      <c r="AD1853" s="4">
        <v>22.9</v>
      </c>
    </row>
    <row r="1854" spans="1:30" x14ac:dyDescent="0.2">
      <c r="A1854" s="8" t="s">
        <v>782</v>
      </c>
      <c r="B1854" s="8">
        <v>7</v>
      </c>
      <c r="C1854" s="8">
        <v>143573145</v>
      </c>
      <c r="D1854" s="8">
        <v>143573145</v>
      </c>
      <c r="E1854" s="8" t="s">
        <v>123</v>
      </c>
      <c r="F1854" s="8" t="s">
        <v>3108</v>
      </c>
      <c r="G1854" s="8" t="s">
        <v>3109</v>
      </c>
      <c r="H1854" s="8" t="s">
        <v>2995</v>
      </c>
      <c r="I1854" s="66" t="s">
        <v>378</v>
      </c>
      <c r="J1854" s="66" t="s">
        <v>40</v>
      </c>
      <c r="K1854" s="66" t="s">
        <v>4141</v>
      </c>
      <c r="L1854" s="66" t="s">
        <v>526</v>
      </c>
      <c r="M1854" s="66" t="s">
        <v>3909</v>
      </c>
      <c r="N1854" s="66" t="s">
        <v>3682</v>
      </c>
      <c r="O1854" s="8" t="s">
        <v>4648</v>
      </c>
      <c r="P1854" s="8" t="s">
        <v>40</v>
      </c>
      <c r="Q1854" s="8">
        <v>-1</v>
      </c>
      <c r="R1854" s="8" t="s">
        <v>40</v>
      </c>
      <c r="S1854" s="8" t="s">
        <v>40</v>
      </c>
      <c r="T1854" s="8" t="s">
        <v>40</v>
      </c>
      <c r="U1854" s="67">
        <v>0.41399999999999998</v>
      </c>
      <c r="V1854" s="4">
        <v>1</v>
      </c>
      <c r="W1854" s="4">
        <v>3427</v>
      </c>
      <c r="X1854" s="67">
        <v>0</v>
      </c>
      <c r="Y1854" s="67">
        <v>0</v>
      </c>
      <c r="Z1854" s="4">
        <v>0</v>
      </c>
      <c r="AA1854" s="4">
        <v>2597</v>
      </c>
      <c r="AB1854" s="67">
        <v>0</v>
      </c>
      <c r="AC1854" s="4">
        <v>-5.8658000000000002E-2</v>
      </c>
      <c r="AD1854" s="4">
        <v>2.0579999999999998</v>
      </c>
    </row>
    <row r="1855" spans="1:30" x14ac:dyDescent="0.2">
      <c r="A1855" s="8" t="s">
        <v>782</v>
      </c>
      <c r="B1855" s="8">
        <v>7</v>
      </c>
      <c r="C1855" s="8">
        <v>143573198</v>
      </c>
      <c r="D1855" s="8">
        <v>143573198</v>
      </c>
      <c r="E1855" s="8" t="s">
        <v>121</v>
      </c>
      <c r="F1855" s="8" t="s">
        <v>3101</v>
      </c>
      <c r="G1855" s="8" t="s">
        <v>3102</v>
      </c>
      <c r="H1855" s="8" t="s">
        <v>2995</v>
      </c>
      <c r="I1855" s="66" t="s">
        <v>378</v>
      </c>
      <c r="J1855" s="66" t="s">
        <v>40</v>
      </c>
      <c r="K1855" s="66" t="s">
        <v>5780</v>
      </c>
      <c r="L1855" s="66" t="s">
        <v>3852</v>
      </c>
      <c r="M1855" s="66" t="s">
        <v>3970</v>
      </c>
      <c r="N1855" s="66" t="s">
        <v>3188</v>
      </c>
      <c r="O1855" s="8" t="s">
        <v>3497</v>
      </c>
      <c r="P1855" s="8" t="s">
        <v>10448</v>
      </c>
      <c r="Q1855" s="8">
        <v>-1</v>
      </c>
      <c r="R1855" s="8" t="s">
        <v>40</v>
      </c>
      <c r="S1855" s="8" t="s">
        <v>40</v>
      </c>
      <c r="T1855" s="8" t="s">
        <v>40</v>
      </c>
      <c r="U1855" s="67">
        <v>0.54300000000000004</v>
      </c>
      <c r="V1855" s="4">
        <v>2</v>
      </c>
      <c r="W1855" s="4">
        <v>3425</v>
      </c>
      <c r="X1855" s="67">
        <v>1E-3</v>
      </c>
      <c r="Y1855" s="67">
        <v>0.51200000000000001</v>
      </c>
      <c r="Z1855" s="4">
        <v>5</v>
      </c>
      <c r="AA1855" s="4">
        <v>2596</v>
      </c>
      <c r="AB1855" s="67">
        <v>2E-3</v>
      </c>
      <c r="AC1855" s="4">
        <v>-0.28936600000000001</v>
      </c>
      <c r="AD1855" s="4">
        <v>0.70199999999999996</v>
      </c>
    </row>
    <row r="1856" spans="1:30" x14ac:dyDescent="0.2">
      <c r="A1856" s="8" t="s">
        <v>782</v>
      </c>
      <c r="B1856" s="8">
        <v>7</v>
      </c>
      <c r="C1856" s="8">
        <v>143573228</v>
      </c>
      <c r="D1856" s="8">
        <v>143573228</v>
      </c>
      <c r="E1856" s="8" t="s">
        <v>121</v>
      </c>
      <c r="F1856" s="8" t="s">
        <v>3101</v>
      </c>
      <c r="G1856" s="8" t="s">
        <v>3102</v>
      </c>
      <c r="H1856" s="8" t="s">
        <v>2995</v>
      </c>
      <c r="I1856" s="66" t="s">
        <v>378</v>
      </c>
      <c r="J1856" s="66" t="s">
        <v>40</v>
      </c>
      <c r="K1856" s="66" t="s">
        <v>4614</v>
      </c>
      <c r="L1856" s="66" t="s">
        <v>4582</v>
      </c>
      <c r="M1856" s="66" t="s">
        <v>426</v>
      </c>
      <c r="N1856" s="66" t="s">
        <v>121</v>
      </c>
      <c r="O1856" s="8" t="s">
        <v>4466</v>
      </c>
      <c r="P1856" s="8" t="s">
        <v>10449</v>
      </c>
      <c r="Q1856" s="8">
        <v>-1</v>
      </c>
      <c r="R1856" s="8" t="s">
        <v>40</v>
      </c>
      <c r="S1856" s="8" t="s">
        <v>40</v>
      </c>
      <c r="T1856" s="8" t="s">
        <v>40</v>
      </c>
      <c r="U1856" s="67">
        <v>0.54800000000000004</v>
      </c>
      <c r="V1856" s="4">
        <v>1</v>
      </c>
      <c r="W1856" s="4">
        <v>3425</v>
      </c>
      <c r="X1856" s="67">
        <v>0</v>
      </c>
      <c r="Y1856" s="67">
        <v>0.5</v>
      </c>
      <c r="Z1856" s="4">
        <v>3</v>
      </c>
      <c r="AA1856" s="4">
        <v>2596</v>
      </c>
      <c r="AB1856" s="67">
        <v>1E-3</v>
      </c>
      <c r="AC1856" s="4">
        <v>0.14787800000000001</v>
      </c>
      <c r="AD1856" s="4">
        <v>4.1230000000000002</v>
      </c>
    </row>
    <row r="1857" spans="1:30" x14ac:dyDescent="0.2">
      <c r="A1857" s="8" t="s">
        <v>782</v>
      </c>
      <c r="B1857" s="8">
        <v>7</v>
      </c>
      <c r="C1857" s="8">
        <v>143573255</v>
      </c>
      <c r="D1857" s="8">
        <v>143573255</v>
      </c>
      <c r="E1857" s="8" t="s">
        <v>121</v>
      </c>
      <c r="F1857" s="8" t="s">
        <v>3101</v>
      </c>
      <c r="G1857" s="8" t="s">
        <v>3102</v>
      </c>
      <c r="H1857" s="8" t="s">
        <v>2995</v>
      </c>
      <c r="I1857" s="66" t="s">
        <v>378</v>
      </c>
      <c r="J1857" s="66" t="s">
        <v>40</v>
      </c>
      <c r="K1857" s="66" t="s">
        <v>4103</v>
      </c>
      <c r="L1857" s="66" t="s">
        <v>10268</v>
      </c>
      <c r="M1857" s="66" t="s">
        <v>3846</v>
      </c>
      <c r="N1857" s="66" t="s">
        <v>3126</v>
      </c>
      <c r="O1857" s="8" t="s">
        <v>3216</v>
      </c>
      <c r="P1857" s="8" t="s">
        <v>10450</v>
      </c>
      <c r="Q1857" s="8">
        <v>-1</v>
      </c>
      <c r="R1857" s="8" t="s">
        <v>40</v>
      </c>
      <c r="S1857" s="8" t="s">
        <v>40</v>
      </c>
      <c r="T1857" s="8" t="s">
        <v>40</v>
      </c>
      <c r="U1857" s="67">
        <v>0.56399999999999995</v>
      </c>
      <c r="V1857" s="4">
        <v>1</v>
      </c>
      <c r="W1857" s="4">
        <v>3425</v>
      </c>
      <c r="X1857" s="67">
        <v>0</v>
      </c>
      <c r="Y1857" s="67">
        <v>0.5</v>
      </c>
      <c r="Z1857" s="4">
        <v>1</v>
      </c>
      <c r="AA1857" s="4">
        <v>2596</v>
      </c>
      <c r="AB1857" s="67">
        <v>0</v>
      </c>
      <c r="AC1857" s="4">
        <v>0.38983800000000002</v>
      </c>
      <c r="AD1857" s="4">
        <v>6.5250000000000004</v>
      </c>
    </row>
    <row r="1858" spans="1:30" x14ac:dyDescent="0.2">
      <c r="A1858" s="8" t="s">
        <v>782</v>
      </c>
      <c r="B1858" s="8">
        <v>7</v>
      </c>
      <c r="C1858" s="8">
        <v>143573301</v>
      </c>
      <c r="D1858" s="8">
        <v>143573301</v>
      </c>
      <c r="E1858" s="8" t="s">
        <v>127</v>
      </c>
      <c r="F1858" s="8" t="s">
        <v>3108</v>
      </c>
      <c r="G1858" s="8" t="s">
        <v>3109</v>
      </c>
      <c r="H1858" s="8" t="s">
        <v>2995</v>
      </c>
      <c r="I1858" s="66" t="s">
        <v>378</v>
      </c>
      <c r="J1858" s="66" t="s">
        <v>40</v>
      </c>
      <c r="K1858" s="66" t="s">
        <v>6216</v>
      </c>
      <c r="L1858" s="66" t="s">
        <v>5853</v>
      </c>
      <c r="M1858" s="66" t="s">
        <v>3602</v>
      </c>
      <c r="N1858" s="66" t="s">
        <v>3875</v>
      </c>
      <c r="O1858" s="8" t="s">
        <v>3876</v>
      </c>
      <c r="P1858" s="8" t="s">
        <v>10451</v>
      </c>
      <c r="Q1858" s="8">
        <v>-1</v>
      </c>
      <c r="R1858" s="8" t="s">
        <v>40</v>
      </c>
      <c r="S1858" s="8" t="s">
        <v>40</v>
      </c>
      <c r="T1858" s="8" t="s">
        <v>40</v>
      </c>
      <c r="U1858" s="67">
        <v>0.496</v>
      </c>
      <c r="V1858" s="4">
        <v>2</v>
      </c>
      <c r="W1858" s="4">
        <v>3419</v>
      </c>
      <c r="X1858" s="67">
        <v>1E-3</v>
      </c>
      <c r="Y1858" s="67">
        <v>0.371</v>
      </c>
      <c r="Z1858" s="4">
        <v>2</v>
      </c>
      <c r="AA1858" s="4">
        <v>2591</v>
      </c>
      <c r="AB1858" s="67">
        <v>1E-3</v>
      </c>
      <c r="AC1858" s="4">
        <v>1.3277209999999999</v>
      </c>
      <c r="AD1858" s="4">
        <v>12.41</v>
      </c>
    </row>
    <row r="1859" spans="1:30" x14ac:dyDescent="0.2">
      <c r="A1859" s="8" t="s">
        <v>782</v>
      </c>
      <c r="B1859" s="8">
        <v>7</v>
      </c>
      <c r="C1859" s="8">
        <v>143573332</v>
      </c>
      <c r="D1859" s="8">
        <v>143573332</v>
      </c>
      <c r="E1859" s="8" t="s">
        <v>130</v>
      </c>
      <c r="F1859" s="8" t="s">
        <v>3108</v>
      </c>
      <c r="G1859" s="8" t="s">
        <v>3109</v>
      </c>
      <c r="H1859" s="8" t="s">
        <v>2995</v>
      </c>
      <c r="I1859" s="66" t="s">
        <v>378</v>
      </c>
      <c r="J1859" s="66" t="s">
        <v>40</v>
      </c>
      <c r="K1859" s="66" t="s">
        <v>3824</v>
      </c>
      <c r="L1859" s="66" t="s">
        <v>4217</v>
      </c>
      <c r="M1859" s="66" t="s">
        <v>4031</v>
      </c>
      <c r="N1859" s="66" t="s">
        <v>3244</v>
      </c>
      <c r="O1859" s="8" t="s">
        <v>3250</v>
      </c>
      <c r="P1859" s="8" t="s">
        <v>40</v>
      </c>
      <c r="Q1859" s="8">
        <v>-1</v>
      </c>
      <c r="R1859" s="8" t="s">
        <v>40</v>
      </c>
      <c r="S1859" s="8" t="s">
        <v>40</v>
      </c>
      <c r="T1859" s="8" t="s">
        <v>40</v>
      </c>
      <c r="U1859" s="67">
        <v>0.54900000000000004</v>
      </c>
      <c r="V1859" s="4">
        <v>1</v>
      </c>
      <c r="W1859" s="4">
        <v>3419</v>
      </c>
      <c r="X1859" s="67">
        <v>0</v>
      </c>
      <c r="Y1859" s="67">
        <v>0</v>
      </c>
      <c r="Z1859" s="4">
        <v>0</v>
      </c>
      <c r="AA1859" s="4">
        <v>2591</v>
      </c>
      <c r="AB1859" s="67">
        <v>0</v>
      </c>
      <c r="AC1859" s="4">
        <v>4.8979160000000004</v>
      </c>
      <c r="AD1859" s="4">
        <v>24.9</v>
      </c>
    </row>
    <row r="1860" spans="1:30" x14ac:dyDescent="0.2">
      <c r="A1860" s="8" t="s">
        <v>782</v>
      </c>
      <c r="B1860" s="8">
        <v>7</v>
      </c>
      <c r="C1860" s="8">
        <v>143573457</v>
      </c>
      <c r="D1860" s="8">
        <v>143573457</v>
      </c>
      <c r="E1860" s="8" t="s">
        <v>130</v>
      </c>
      <c r="F1860" s="8" t="s">
        <v>3108</v>
      </c>
      <c r="G1860" s="8" t="s">
        <v>3109</v>
      </c>
      <c r="H1860" s="8" t="s">
        <v>2995</v>
      </c>
      <c r="I1860" s="66" t="s">
        <v>378</v>
      </c>
      <c r="J1860" s="66" t="s">
        <v>40</v>
      </c>
      <c r="K1860" s="66" t="s">
        <v>4543</v>
      </c>
      <c r="L1860" s="66" t="s">
        <v>4359</v>
      </c>
      <c r="M1860" s="66" t="s">
        <v>4304</v>
      </c>
      <c r="N1860" s="66" t="s">
        <v>3255</v>
      </c>
      <c r="O1860" s="8" t="s">
        <v>3256</v>
      </c>
      <c r="P1860" s="8" t="s">
        <v>10452</v>
      </c>
      <c r="Q1860" s="8">
        <v>-1</v>
      </c>
      <c r="R1860" s="8" t="s">
        <v>40</v>
      </c>
      <c r="S1860" s="8" t="s">
        <v>40</v>
      </c>
      <c r="T1860" s="8" t="s">
        <v>40</v>
      </c>
      <c r="U1860" s="67">
        <v>0.49299999999999999</v>
      </c>
      <c r="V1860" s="4">
        <v>6</v>
      </c>
      <c r="W1860" s="4">
        <v>3430</v>
      </c>
      <c r="X1860" s="67">
        <v>2E-3</v>
      </c>
      <c r="Y1860" s="67">
        <v>0.46200000000000002</v>
      </c>
      <c r="Z1860" s="4">
        <v>2</v>
      </c>
      <c r="AA1860" s="4">
        <v>2600</v>
      </c>
      <c r="AB1860" s="67">
        <v>1E-3</v>
      </c>
      <c r="AC1860" s="4">
        <v>1.4143619999999999</v>
      </c>
      <c r="AD1860" s="4">
        <v>12.86</v>
      </c>
    </row>
    <row r="1861" spans="1:30" x14ac:dyDescent="0.2">
      <c r="A1861" s="8" t="s">
        <v>782</v>
      </c>
      <c r="B1861" s="8">
        <v>7</v>
      </c>
      <c r="C1861" s="8">
        <v>143573464</v>
      </c>
      <c r="D1861" s="8">
        <v>143573464</v>
      </c>
      <c r="E1861" s="8" t="s">
        <v>130</v>
      </c>
      <c r="F1861" s="8" t="s">
        <v>3108</v>
      </c>
      <c r="G1861" s="8" t="s">
        <v>3109</v>
      </c>
      <c r="H1861" s="8" t="s">
        <v>2995</v>
      </c>
      <c r="I1861" s="66" t="s">
        <v>378</v>
      </c>
      <c r="J1861" s="66" t="s">
        <v>40</v>
      </c>
      <c r="K1861" s="66" t="s">
        <v>10268</v>
      </c>
      <c r="L1861" s="66" t="s">
        <v>4610</v>
      </c>
      <c r="M1861" s="66" t="s">
        <v>3881</v>
      </c>
      <c r="N1861" s="66" t="s">
        <v>3147</v>
      </c>
      <c r="O1861" s="8" t="s">
        <v>3589</v>
      </c>
      <c r="P1861" s="8" t="s">
        <v>10453</v>
      </c>
      <c r="Q1861" s="8">
        <v>-1</v>
      </c>
      <c r="R1861" s="8" t="s">
        <v>40</v>
      </c>
      <c r="S1861" s="8" t="s">
        <v>40</v>
      </c>
      <c r="T1861" s="8" t="s">
        <v>40</v>
      </c>
      <c r="U1861" s="67">
        <v>0</v>
      </c>
      <c r="V1861" s="4">
        <v>0</v>
      </c>
      <c r="W1861" s="4">
        <v>3430</v>
      </c>
      <c r="X1861" s="67">
        <v>0</v>
      </c>
      <c r="Y1861" s="67">
        <v>0.58199999999999996</v>
      </c>
      <c r="Z1861" s="4">
        <v>1</v>
      </c>
      <c r="AA1861" s="4">
        <v>2600</v>
      </c>
      <c r="AB1861" s="67">
        <v>0</v>
      </c>
      <c r="AC1861" s="4">
        <v>5.761101</v>
      </c>
      <c r="AD1861" s="4">
        <v>27</v>
      </c>
    </row>
    <row r="1862" spans="1:30" x14ac:dyDescent="0.2">
      <c r="A1862" s="8" t="s">
        <v>782</v>
      </c>
      <c r="B1862" s="8">
        <v>7</v>
      </c>
      <c r="C1862" s="8">
        <v>143573518</v>
      </c>
      <c r="D1862" s="8">
        <v>143573518</v>
      </c>
      <c r="E1862" s="8" t="s">
        <v>130</v>
      </c>
      <c r="F1862" s="8" t="s">
        <v>3108</v>
      </c>
      <c r="G1862" s="8" t="s">
        <v>3109</v>
      </c>
      <c r="H1862" s="8" t="s">
        <v>2995</v>
      </c>
      <c r="I1862" s="66" t="s">
        <v>378</v>
      </c>
      <c r="J1862" s="66" t="s">
        <v>40</v>
      </c>
      <c r="K1862" s="66" t="s">
        <v>5019</v>
      </c>
      <c r="L1862" s="66" t="s">
        <v>3834</v>
      </c>
      <c r="M1862" s="66" t="s">
        <v>3886</v>
      </c>
      <c r="N1862" s="66" t="s">
        <v>3168</v>
      </c>
      <c r="O1862" s="8" t="s">
        <v>3169</v>
      </c>
      <c r="P1862" s="8" t="s">
        <v>10454</v>
      </c>
      <c r="Q1862" s="8">
        <v>-1</v>
      </c>
      <c r="R1862" s="8" t="s">
        <v>40</v>
      </c>
      <c r="S1862" s="8" t="s">
        <v>40</v>
      </c>
      <c r="T1862" s="8" t="s">
        <v>40</v>
      </c>
      <c r="U1862" s="67">
        <v>0.47899999999999998</v>
      </c>
      <c r="V1862" s="4">
        <v>1</v>
      </c>
      <c r="W1862" s="4">
        <v>3425</v>
      </c>
      <c r="X1862" s="67">
        <v>0</v>
      </c>
      <c r="Y1862" s="67">
        <v>0</v>
      </c>
      <c r="Z1862" s="4">
        <v>0</v>
      </c>
      <c r="AA1862" s="4">
        <v>2596</v>
      </c>
      <c r="AB1862" s="67">
        <v>0</v>
      </c>
      <c r="AC1862" s="4">
        <v>-0.87917400000000001</v>
      </c>
      <c r="AD1862" s="4">
        <v>2.9000000000000001E-2</v>
      </c>
    </row>
    <row r="1863" spans="1:30" x14ac:dyDescent="0.2">
      <c r="A1863" s="8" t="s">
        <v>782</v>
      </c>
      <c r="B1863" s="8">
        <v>7</v>
      </c>
      <c r="C1863" s="8">
        <v>143573530</v>
      </c>
      <c r="D1863" s="8">
        <v>143573530</v>
      </c>
      <c r="E1863" s="8" t="s">
        <v>121</v>
      </c>
      <c r="F1863" s="8" t="s">
        <v>3108</v>
      </c>
      <c r="G1863" s="8" t="s">
        <v>3109</v>
      </c>
      <c r="H1863" s="8" t="s">
        <v>2995</v>
      </c>
      <c r="I1863" s="66" t="s">
        <v>378</v>
      </c>
      <c r="J1863" s="66" t="s">
        <v>40</v>
      </c>
      <c r="K1863" s="66" t="s">
        <v>3673</v>
      </c>
      <c r="L1863" s="66" t="s">
        <v>4453</v>
      </c>
      <c r="M1863" s="66" t="s">
        <v>4450</v>
      </c>
      <c r="N1863" s="66" t="s">
        <v>3144</v>
      </c>
      <c r="O1863" s="8" t="s">
        <v>3145</v>
      </c>
      <c r="P1863" s="8" t="s">
        <v>10455</v>
      </c>
      <c r="Q1863" s="8">
        <v>-1</v>
      </c>
      <c r="R1863" s="8" t="s">
        <v>40</v>
      </c>
      <c r="S1863" s="8" t="s">
        <v>40</v>
      </c>
      <c r="T1863" s="8" t="s">
        <v>40</v>
      </c>
      <c r="U1863" s="67">
        <v>0.5</v>
      </c>
      <c r="V1863" s="4">
        <v>2</v>
      </c>
      <c r="W1863" s="4">
        <v>3425</v>
      </c>
      <c r="X1863" s="67">
        <v>1E-3</v>
      </c>
      <c r="Y1863" s="67">
        <v>8.3000000000000004E-2</v>
      </c>
      <c r="Z1863" s="4">
        <v>1</v>
      </c>
      <c r="AA1863" s="4">
        <v>2596</v>
      </c>
      <c r="AB1863" s="67">
        <v>0</v>
      </c>
      <c r="AC1863" s="4">
        <v>6.1652180000000003</v>
      </c>
      <c r="AD1863" s="4">
        <v>28.5</v>
      </c>
    </row>
    <row r="1864" spans="1:30" x14ac:dyDescent="0.2">
      <c r="A1864" s="8" t="s">
        <v>782</v>
      </c>
      <c r="B1864" s="8">
        <v>7</v>
      </c>
      <c r="C1864" s="8">
        <v>143573552</v>
      </c>
      <c r="D1864" s="8">
        <v>143573552</v>
      </c>
      <c r="E1864" s="8" t="s">
        <v>127</v>
      </c>
      <c r="F1864" s="8" t="s">
        <v>3101</v>
      </c>
      <c r="G1864" s="8" t="s">
        <v>3102</v>
      </c>
      <c r="H1864" s="8" t="s">
        <v>2995</v>
      </c>
      <c r="I1864" s="66" t="s">
        <v>378</v>
      </c>
      <c r="J1864" s="66" t="s">
        <v>40</v>
      </c>
      <c r="K1864" s="66" t="s">
        <v>388</v>
      </c>
      <c r="L1864" s="66" t="s">
        <v>3961</v>
      </c>
      <c r="M1864" s="66" t="s">
        <v>4492</v>
      </c>
      <c r="N1864" s="66" t="s">
        <v>121</v>
      </c>
      <c r="O1864" s="8" t="s">
        <v>3202</v>
      </c>
      <c r="P1864" s="8" t="s">
        <v>40</v>
      </c>
      <c r="Q1864" s="8">
        <v>-1</v>
      </c>
      <c r="R1864" s="8" t="s">
        <v>40</v>
      </c>
      <c r="S1864" s="8" t="s">
        <v>40</v>
      </c>
      <c r="T1864" s="8" t="s">
        <v>40</v>
      </c>
      <c r="U1864" s="67">
        <v>0</v>
      </c>
      <c r="V1864" s="4">
        <v>0</v>
      </c>
      <c r="W1864" s="4">
        <v>3425</v>
      </c>
      <c r="X1864" s="67">
        <v>0</v>
      </c>
      <c r="Y1864" s="67">
        <v>0.46400000000000002</v>
      </c>
      <c r="Z1864" s="4">
        <v>1</v>
      </c>
      <c r="AA1864" s="4">
        <v>2596</v>
      </c>
      <c r="AB1864" s="67">
        <v>0</v>
      </c>
      <c r="AC1864" s="4">
        <v>0.64973800000000004</v>
      </c>
      <c r="AD1864" s="4">
        <v>8.4949999999999992</v>
      </c>
    </row>
    <row r="1865" spans="1:30" x14ac:dyDescent="0.2">
      <c r="A1865" s="8" t="s">
        <v>782</v>
      </c>
      <c r="B1865" s="8">
        <v>7</v>
      </c>
      <c r="C1865" s="8">
        <v>143573639</v>
      </c>
      <c r="D1865" s="8">
        <v>143573639</v>
      </c>
      <c r="E1865" s="8" t="s">
        <v>121</v>
      </c>
      <c r="F1865" s="8" t="s">
        <v>3101</v>
      </c>
      <c r="G1865" s="8" t="s">
        <v>3102</v>
      </c>
      <c r="H1865" s="8" t="s">
        <v>2995</v>
      </c>
      <c r="I1865" s="66" t="s">
        <v>378</v>
      </c>
      <c r="J1865" s="66" t="s">
        <v>40</v>
      </c>
      <c r="K1865" s="66" t="s">
        <v>3638</v>
      </c>
      <c r="L1865" s="66" t="s">
        <v>4708</v>
      </c>
      <c r="M1865" s="66" t="s">
        <v>360</v>
      </c>
      <c r="N1865" s="66" t="s">
        <v>3165</v>
      </c>
      <c r="O1865" s="8" t="s">
        <v>3400</v>
      </c>
      <c r="P1865" s="8" t="s">
        <v>10456</v>
      </c>
      <c r="Q1865" s="8">
        <v>-1</v>
      </c>
      <c r="R1865" s="8" t="s">
        <v>40</v>
      </c>
      <c r="S1865" s="8" t="s">
        <v>40</v>
      </c>
      <c r="T1865" s="8" t="s">
        <v>40</v>
      </c>
      <c r="U1865" s="67">
        <v>0</v>
      </c>
      <c r="V1865" s="4">
        <v>0</v>
      </c>
      <c r="W1865" s="4">
        <v>3429</v>
      </c>
      <c r="X1865" s="67">
        <v>0</v>
      </c>
      <c r="Y1865" s="67">
        <v>0.52</v>
      </c>
      <c r="Z1865" s="4">
        <v>1</v>
      </c>
      <c r="AA1865" s="4">
        <v>2597</v>
      </c>
      <c r="AB1865" s="67">
        <v>0</v>
      </c>
      <c r="AC1865" s="4">
        <v>1.0801149999999999</v>
      </c>
      <c r="AD1865" s="4">
        <v>11.11</v>
      </c>
    </row>
    <row r="1866" spans="1:30" x14ac:dyDescent="0.2">
      <c r="A1866" s="8" t="s">
        <v>782</v>
      </c>
      <c r="B1866" s="8">
        <v>7</v>
      </c>
      <c r="C1866" s="8">
        <v>143573655</v>
      </c>
      <c r="D1866" s="8">
        <v>143573655</v>
      </c>
      <c r="E1866" s="8" t="s">
        <v>130</v>
      </c>
      <c r="F1866" s="8" t="s">
        <v>3108</v>
      </c>
      <c r="G1866" s="8" t="s">
        <v>3109</v>
      </c>
      <c r="H1866" s="8" t="s">
        <v>2995</v>
      </c>
      <c r="I1866" s="66" t="s">
        <v>378</v>
      </c>
      <c r="J1866" s="66" t="s">
        <v>40</v>
      </c>
      <c r="K1866" s="66" t="s">
        <v>3505</v>
      </c>
      <c r="L1866" s="66" t="s">
        <v>3891</v>
      </c>
      <c r="M1866" s="66" t="s">
        <v>5748</v>
      </c>
      <c r="N1866" s="66" t="s">
        <v>4315</v>
      </c>
      <c r="O1866" s="8" t="s">
        <v>9176</v>
      </c>
      <c r="P1866" s="8" t="s">
        <v>10457</v>
      </c>
      <c r="Q1866" s="8">
        <v>-1</v>
      </c>
      <c r="R1866" s="8" t="s">
        <v>40</v>
      </c>
      <c r="S1866" s="8" t="s">
        <v>40</v>
      </c>
      <c r="T1866" s="8" t="s">
        <v>40</v>
      </c>
      <c r="U1866" s="67">
        <v>0.52100000000000002</v>
      </c>
      <c r="V1866" s="4">
        <v>1</v>
      </c>
      <c r="W1866" s="4">
        <v>3429</v>
      </c>
      <c r="X1866" s="67">
        <v>0</v>
      </c>
      <c r="Y1866" s="67">
        <v>0</v>
      </c>
      <c r="Z1866" s="4">
        <v>0</v>
      </c>
      <c r="AA1866" s="4">
        <v>2597</v>
      </c>
      <c r="AB1866" s="67">
        <v>0</v>
      </c>
      <c r="AC1866" s="4">
        <v>2.3065020000000001</v>
      </c>
      <c r="AD1866" s="4">
        <v>18.21</v>
      </c>
    </row>
    <row r="1867" spans="1:30" x14ac:dyDescent="0.2">
      <c r="A1867" s="8" t="s">
        <v>782</v>
      </c>
      <c r="B1867" s="8">
        <v>7</v>
      </c>
      <c r="C1867" s="8">
        <v>143573677</v>
      </c>
      <c r="D1867" s="8">
        <v>143573677</v>
      </c>
      <c r="E1867" s="8" t="s">
        <v>130</v>
      </c>
      <c r="F1867" s="8" t="s">
        <v>3108</v>
      </c>
      <c r="G1867" s="8" t="s">
        <v>3109</v>
      </c>
      <c r="H1867" s="8" t="s">
        <v>2995</v>
      </c>
      <c r="I1867" s="66" t="s">
        <v>378</v>
      </c>
      <c r="J1867" s="66" t="s">
        <v>40</v>
      </c>
      <c r="K1867" s="66" t="s">
        <v>4126</v>
      </c>
      <c r="L1867" s="66" t="s">
        <v>4330</v>
      </c>
      <c r="M1867" s="66" t="s">
        <v>4467</v>
      </c>
      <c r="N1867" s="66" t="s">
        <v>3141</v>
      </c>
      <c r="O1867" s="8" t="s">
        <v>3371</v>
      </c>
      <c r="P1867" s="8" t="s">
        <v>10458</v>
      </c>
      <c r="Q1867" s="8">
        <v>-1</v>
      </c>
      <c r="R1867" s="8" t="s">
        <v>40</v>
      </c>
      <c r="S1867" s="8" t="s">
        <v>40</v>
      </c>
      <c r="T1867" s="8" t="s">
        <v>40</v>
      </c>
      <c r="U1867" s="67">
        <v>0.5</v>
      </c>
      <c r="V1867" s="4">
        <v>2</v>
      </c>
      <c r="W1867" s="4">
        <v>3429</v>
      </c>
      <c r="X1867" s="67">
        <v>1E-3</v>
      </c>
      <c r="Y1867" s="67">
        <v>0</v>
      </c>
      <c r="Z1867" s="4">
        <v>0</v>
      </c>
      <c r="AA1867" s="4">
        <v>2597</v>
      </c>
      <c r="AB1867" s="67">
        <v>0</v>
      </c>
      <c r="AC1867" s="4">
        <v>3.798044</v>
      </c>
      <c r="AD1867" s="4">
        <v>23.4</v>
      </c>
    </row>
    <row r="1868" spans="1:30" x14ac:dyDescent="0.2">
      <c r="A1868" s="8" t="s">
        <v>782</v>
      </c>
      <c r="B1868" s="8">
        <v>7</v>
      </c>
      <c r="C1868" s="8">
        <v>143573696</v>
      </c>
      <c r="D1868" s="8">
        <v>143573696</v>
      </c>
      <c r="E1868" s="8" t="s">
        <v>130</v>
      </c>
      <c r="F1868" s="8" t="s">
        <v>3101</v>
      </c>
      <c r="G1868" s="8" t="s">
        <v>3102</v>
      </c>
      <c r="H1868" s="8" t="s">
        <v>2995</v>
      </c>
      <c r="I1868" s="66" t="s">
        <v>378</v>
      </c>
      <c r="J1868" s="66" t="s">
        <v>40</v>
      </c>
      <c r="K1868" s="66" t="s">
        <v>3656</v>
      </c>
      <c r="L1868" s="66" t="s">
        <v>529</v>
      </c>
      <c r="M1868" s="66" t="s">
        <v>4326</v>
      </c>
      <c r="N1868" s="66" t="s">
        <v>121</v>
      </c>
      <c r="O1868" s="8" t="s">
        <v>3104</v>
      </c>
      <c r="P1868" s="8" t="s">
        <v>10459</v>
      </c>
      <c r="Q1868" s="8">
        <v>-1</v>
      </c>
      <c r="R1868" s="8" t="s">
        <v>40</v>
      </c>
      <c r="S1868" s="8" t="s">
        <v>40</v>
      </c>
      <c r="T1868" s="8" t="s">
        <v>40</v>
      </c>
      <c r="U1868" s="67">
        <v>0</v>
      </c>
      <c r="V1868" s="4">
        <v>0</v>
      </c>
      <c r="W1868" s="4">
        <v>3431</v>
      </c>
      <c r="X1868" s="67">
        <v>0</v>
      </c>
      <c r="Y1868" s="67">
        <v>0.53600000000000003</v>
      </c>
      <c r="Z1868" s="4">
        <v>1</v>
      </c>
      <c r="AA1868" s="4">
        <v>2600</v>
      </c>
      <c r="AB1868" s="67">
        <v>0</v>
      </c>
      <c r="AC1868" s="4">
        <v>1.0589729999999999</v>
      </c>
      <c r="AD1868" s="4">
        <v>10.99</v>
      </c>
    </row>
    <row r="1869" spans="1:30" x14ac:dyDescent="0.2">
      <c r="A1869" s="8" t="s">
        <v>782</v>
      </c>
      <c r="B1869" s="8">
        <v>7</v>
      </c>
      <c r="C1869" s="8">
        <v>144059817</v>
      </c>
      <c r="D1869" s="8">
        <v>144059817</v>
      </c>
      <c r="E1869" s="8" t="s">
        <v>123</v>
      </c>
      <c r="F1869" s="8" t="s">
        <v>3108</v>
      </c>
      <c r="G1869" s="8" t="s">
        <v>3109</v>
      </c>
      <c r="H1869" s="8" t="s">
        <v>107</v>
      </c>
      <c r="I1869" s="66" t="s">
        <v>309</v>
      </c>
      <c r="J1869" s="66" t="s">
        <v>40</v>
      </c>
      <c r="K1869" s="66" t="s">
        <v>3520</v>
      </c>
      <c r="L1869" s="66" t="s">
        <v>3930</v>
      </c>
      <c r="M1869" s="66" t="s">
        <v>3696</v>
      </c>
      <c r="N1869" s="66" t="s">
        <v>4552</v>
      </c>
      <c r="O1869" s="8" t="s">
        <v>5991</v>
      </c>
      <c r="P1869" s="8" t="s">
        <v>10460</v>
      </c>
      <c r="Q1869" s="8">
        <v>1</v>
      </c>
      <c r="R1869" s="8" t="s">
        <v>40</v>
      </c>
      <c r="S1869" s="8" t="s">
        <v>40</v>
      </c>
      <c r="T1869" s="8" t="s">
        <v>40</v>
      </c>
      <c r="U1869" s="67">
        <v>0.27300000000000002</v>
      </c>
      <c r="V1869" s="4">
        <v>1</v>
      </c>
      <c r="W1869" s="4">
        <v>3420</v>
      </c>
      <c r="X1869" s="67">
        <v>0</v>
      </c>
      <c r="Y1869" s="67">
        <v>0</v>
      </c>
      <c r="Z1869" s="4">
        <v>0</v>
      </c>
      <c r="AA1869" s="4">
        <v>2588</v>
      </c>
      <c r="AB1869" s="67">
        <v>0</v>
      </c>
      <c r="AC1869" s="4">
        <v>2.8484929999999999</v>
      </c>
      <c r="AD1869" s="4">
        <v>21.6</v>
      </c>
    </row>
    <row r="1870" spans="1:30" x14ac:dyDescent="0.2">
      <c r="A1870" s="8" t="s">
        <v>782</v>
      </c>
      <c r="B1870" s="8">
        <v>7</v>
      </c>
      <c r="C1870" s="8">
        <v>144059833</v>
      </c>
      <c r="D1870" s="8">
        <v>144059833</v>
      </c>
      <c r="E1870" s="8" t="s">
        <v>127</v>
      </c>
      <c r="F1870" s="8" t="s">
        <v>3108</v>
      </c>
      <c r="G1870" s="8" t="s">
        <v>3109</v>
      </c>
      <c r="H1870" s="8" t="s">
        <v>107</v>
      </c>
      <c r="I1870" s="66" t="s">
        <v>309</v>
      </c>
      <c r="J1870" s="66" t="s">
        <v>40</v>
      </c>
      <c r="K1870" s="66" t="s">
        <v>4359</v>
      </c>
      <c r="L1870" s="66" t="s">
        <v>4276</v>
      </c>
      <c r="M1870" s="66" t="s">
        <v>3937</v>
      </c>
      <c r="N1870" s="66" t="s">
        <v>3131</v>
      </c>
      <c r="O1870" s="8" t="s">
        <v>3132</v>
      </c>
      <c r="P1870" s="8" t="s">
        <v>40</v>
      </c>
      <c r="Q1870" s="8">
        <v>1</v>
      </c>
      <c r="R1870" s="8" t="s">
        <v>40</v>
      </c>
      <c r="S1870" s="8" t="s">
        <v>40</v>
      </c>
      <c r="T1870" s="8" t="s">
        <v>40</v>
      </c>
      <c r="U1870" s="67">
        <v>0.151</v>
      </c>
      <c r="V1870" s="4">
        <v>3</v>
      </c>
      <c r="W1870" s="4">
        <v>3420</v>
      </c>
      <c r="X1870" s="67">
        <v>1E-3</v>
      </c>
      <c r="Y1870" s="67">
        <v>9.0999999999999998E-2</v>
      </c>
      <c r="Z1870" s="4">
        <v>1</v>
      </c>
      <c r="AA1870" s="4">
        <v>2588</v>
      </c>
      <c r="AB1870" s="67">
        <v>0</v>
      </c>
      <c r="AC1870" s="4">
        <v>2.8467509999999998</v>
      </c>
      <c r="AD1870" s="4">
        <v>21.6</v>
      </c>
    </row>
    <row r="1871" spans="1:30" x14ac:dyDescent="0.2">
      <c r="A1871" s="8" t="s">
        <v>782</v>
      </c>
      <c r="B1871" s="8">
        <v>7</v>
      </c>
      <c r="C1871" s="8">
        <v>144059835</v>
      </c>
      <c r="D1871" s="8">
        <v>144059835</v>
      </c>
      <c r="E1871" s="8" t="s">
        <v>121</v>
      </c>
      <c r="F1871" s="8" t="s">
        <v>3108</v>
      </c>
      <c r="G1871" s="8" t="s">
        <v>3109</v>
      </c>
      <c r="H1871" s="8" t="s">
        <v>107</v>
      </c>
      <c r="I1871" s="66" t="s">
        <v>309</v>
      </c>
      <c r="J1871" s="66" t="s">
        <v>40</v>
      </c>
      <c r="K1871" s="66" t="s">
        <v>5080</v>
      </c>
      <c r="L1871" s="66" t="s">
        <v>815</v>
      </c>
      <c r="M1871" s="66" t="s">
        <v>4330</v>
      </c>
      <c r="N1871" s="66" t="s">
        <v>3141</v>
      </c>
      <c r="O1871" s="8" t="s">
        <v>3371</v>
      </c>
      <c r="P1871" s="8" t="s">
        <v>40</v>
      </c>
      <c r="Q1871" s="8">
        <v>1</v>
      </c>
      <c r="R1871" s="8" t="s">
        <v>40</v>
      </c>
      <c r="S1871" s="8" t="s">
        <v>40</v>
      </c>
      <c r="T1871" s="8" t="s">
        <v>40</v>
      </c>
      <c r="U1871" s="67">
        <v>0.16600000000000001</v>
      </c>
      <c r="V1871" s="4">
        <v>1371</v>
      </c>
      <c r="W1871" s="4">
        <v>3428</v>
      </c>
      <c r="X1871" s="67">
        <v>0.4</v>
      </c>
      <c r="Y1871" s="67">
        <v>0.16700000000000001</v>
      </c>
      <c r="Z1871" s="4">
        <v>1024</v>
      </c>
      <c r="AA1871" s="4">
        <v>2599</v>
      </c>
      <c r="AB1871" s="67">
        <v>0.39400000000000002</v>
      </c>
      <c r="AC1871" s="4">
        <v>3.428731</v>
      </c>
      <c r="AD1871" s="4">
        <v>23</v>
      </c>
    </row>
    <row r="1872" spans="1:30" x14ac:dyDescent="0.2">
      <c r="A1872" s="8" t="s">
        <v>782</v>
      </c>
      <c r="B1872" s="8">
        <v>7</v>
      </c>
      <c r="C1872" s="8">
        <v>144059838</v>
      </c>
      <c r="D1872" s="8">
        <v>144059838</v>
      </c>
      <c r="E1872" s="8" t="s">
        <v>121</v>
      </c>
      <c r="F1872" s="8" t="s">
        <v>3108</v>
      </c>
      <c r="G1872" s="8" t="s">
        <v>3109</v>
      </c>
      <c r="H1872" s="8" t="s">
        <v>107</v>
      </c>
      <c r="I1872" s="66" t="s">
        <v>309</v>
      </c>
      <c r="J1872" s="66" t="s">
        <v>40</v>
      </c>
      <c r="K1872" s="66" t="s">
        <v>3792</v>
      </c>
      <c r="L1872" s="66" t="s">
        <v>974</v>
      </c>
      <c r="M1872" s="66" t="s">
        <v>4307</v>
      </c>
      <c r="N1872" s="66" t="s">
        <v>3147</v>
      </c>
      <c r="O1872" s="8" t="s">
        <v>4321</v>
      </c>
      <c r="P1872" s="8" t="s">
        <v>10461</v>
      </c>
      <c r="Q1872" s="8">
        <v>1</v>
      </c>
      <c r="R1872" s="8" t="s">
        <v>40</v>
      </c>
      <c r="S1872" s="8" t="s">
        <v>40</v>
      </c>
      <c r="T1872" s="8" t="s">
        <v>40</v>
      </c>
      <c r="U1872" s="67">
        <v>0.185</v>
      </c>
      <c r="V1872" s="4">
        <v>187</v>
      </c>
      <c r="W1872" s="4">
        <v>3428</v>
      </c>
      <c r="X1872" s="67">
        <v>5.5E-2</v>
      </c>
      <c r="Y1872" s="67">
        <v>0.193</v>
      </c>
      <c r="Z1872" s="4">
        <v>152</v>
      </c>
      <c r="AA1872" s="4">
        <v>2599</v>
      </c>
      <c r="AB1872" s="67">
        <v>5.8000000000000003E-2</v>
      </c>
      <c r="AC1872" s="4">
        <v>-0.294933</v>
      </c>
      <c r="AD1872" s="4">
        <v>0.68200000000000005</v>
      </c>
    </row>
    <row r="1873" spans="1:30" x14ac:dyDescent="0.2">
      <c r="A1873" s="8" t="s">
        <v>782</v>
      </c>
      <c r="B1873" s="8">
        <v>7</v>
      </c>
      <c r="C1873" s="8">
        <v>144059851</v>
      </c>
      <c r="D1873" s="8">
        <v>144059851</v>
      </c>
      <c r="E1873" s="8" t="s">
        <v>121</v>
      </c>
      <c r="F1873" s="8" t="s">
        <v>3108</v>
      </c>
      <c r="G1873" s="8" t="s">
        <v>3109</v>
      </c>
      <c r="H1873" s="8" t="s">
        <v>107</v>
      </c>
      <c r="I1873" s="66" t="s">
        <v>309</v>
      </c>
      <c r="J1873" s="66" t="s">
        <v>40</v>
      </c>
      <c r="K1873" s="66" t="s">
        <v>3996</v>
      </c>
      <c r="L1873" s="66" t="s">
        <v>3645</v>
      </c>
      <c r="M1873" s="66" t="s">
        <v>3958</v>
      </c>
      <c r="N1873" s="66" t="s">
        <v>4004</v>
      </c>
      <c r="O1873" s="8" t="s">
        <v>4109</v>
      </c>
      <c r="P1873" s="8" t="s">
        <v>10462</v>
      </c>
      <c r="Q1873" s="8">
        <v>1</v>
      </c>
      <c r="R1873" s="8" t="s">
        <v>40</v>
      </c>
      <c r="S1873" s="8" t="s">
        <v>40</v>
      </c>
      <c r="T1873" s="8" t="s">
        <v>40</v>
      </c>
      <c r="U1873" s="67">
        <v>0.183</v>
      </c>
      <c r="V1873" s="4">
        <v>2</v>
      </c>
      <c r="W1873" s="4">
        <v>3428</v>
      </c>
      <c r="X1873" s="67">
        <v>1E-3</v>
      </c>
      <c r="Y1873" s="67">
        <v>0.17599999999999999</v>
      </c>
      <c r="Z1873" s="4">
        <v>1</v>
      </c>
      <c r="AA1873" s="4">
        <v>2599</v>
      </c>
      <c r="AB1873" s="67">
        <v>0</v>
      </c>
      <c r="AC1873" s="4">
        <v>2.9007329999999998</v>
      </c>
      <c r="AD1873" s="4">
        <v>21.9</v>
      </c>
    </row>
    <row r="1874" spans="1:30" x14ac:dyDescent="0.2">
      <c r="A1874" s="8" t="s">
        <v>782</v>
      </c>
      <c r="B1874" s="8">
        <v>7</v>
      </c>
      <c r="C1874" s="8">
        <v>144059873</v>
      </c>
      <c r="D1874" s="8">
        <v>144059873</v>
      </c>
      <c r="E1874" s="8" t="s">
        <v>130</v>
      </c>
      <c r="F1874" s="8" t="s">
        <v>3101</v>
      </c>
      <c r="G1874" s="8" t="s">
        <v>3102</v>
      </c>
      <c r="H1874" s="8" t="s">
        <v>107</v>
      </c>
      <c r="I1874" s="66" t="s">
        <v>309</v>
      </c>
      <c r="J1874" s="66" t="s">
        <v>40</v>
      </c>
      <c r="K1874" s="66" t="s">
        <v>3630</v>
      </c>
      <c r="L1874" s="66" t="s">
        <v>4751</v>
      </c>
      <c r="M1874" s="66" t="s">
        <v>4457</v>
      </c>
      <c r="N1874" s="66" t="s">
        <v>127</v>
      </c>
      <c r="O1874" s="8" t="s">
        <v>5331</v>
      </c>
      <c r="P1874" s="8" t="s">
        <v>40</v>
      </c>
      <c r="Q1874" s="8">
        <v>1</v>
      </c>
      <c r="R1874" s="8" t="s">
        <v>40</v>
      </c>
      <c r="S1874" s="8" t="s">
        <v>40</v>
      </c>
      <c r="T1874" s="8" t="s">
        <v>40</v>
      </c>
      <c r="U1874" s="67">
        <v>0.11799999999999999</v>
      </c>
      <c r="V1874" s="4">
        <v>1</v>
      </c>
      <c r="W1874" s="4">
        <v>3428</v>
      </c>
      <c r="X1874" s="67">
        <v>0</v>
      </c>
      <c r="Y1874" s="67">
        <v>0</v>
      </c>
      <c r="Z1874" s="4">
        <v>0</v>
      </c>
      <c r="AA1874" s="4">
        <v>2597</v>
      </c>
      <c r="AB1874" s="67">
        <v>0</v>
      </c>
      <c r="AC1874" s="4">
        <v>-0.48216999999999999</v>
      </c>
      <c r="AD1874" s="4">
        <v>0.24299999999999999</v>
      </c>
    </row>
    <row r="1875" spans="1:30" x14ac:dyDescent="0.2">
      <c r="A1875" s="8" t="s">
        <v>782</v>
      </c>
      <c r="B1875" s="8">
        <v>7</v>
      </c>
      <c r="C1875" s="8">
        <v>144059910</v>
      </c>
      <c r="D1875" s="8">
        <v>144059910</v>
      </c>
      <c r="E1875" s="8" t="s">
        <v>121</v>
      </c>
      <c r="F1875" s="8" t="s">
        <v>3108</v>
      </c>
      <c r="G1875" s="8" t="s">
        <v>3109</v>
      </c>
      <c r="H1875" s="8" t="s">
        <v>107</v>
      </c>
      <c r="I1875" s="66" t="s">
        <v>309</v>
      </c>
      <c r="J1875" s="66" t="s">
        <v>40</v>
      </c>
      <c r="K1875" s="66" t="s">
        <v>5203</v>
      </c>
      <c r="L1875" s="66" t="s">
        <v>4054</v>
      </c>
      <c r="M1875" s="66" t="s">
        <v>4492</v>
      </c>
      <c r="N1875" s="66" t="s">
        <v>4726</v>
      </c>
      <c r="O1875" s="8" t="s">
        <v>10463</v>
      </c>
      <c r="P1875" s="8" t="s">
        <v>40</v>
      </c>
      <c r="Q1875" s="8">
        <v>1</v>
      </c>
      <c r="R1875" s="8" t="s">
        <v>40</v>
      </c>
      <c r="S1875" s="8" t="s">
        <v>40</v>
      </c>
      <c r="T1875" s="8" t="s">
        <v>40</v>
      </c>
      <c r="U1875" s="67">
        <v>0.2</v>
      </c>
      <c r="V1875" s="4">
        <v>1</v>
      </c>
      <c r="W1875" s="4">
        <v>3428</v>
      </c>
      <c r="X1875" s="67">
        <v>0</v>
      </c>
      <c r="Y1875" s="67">
        <v>0</v>
      </c>
      <c r="Z1875" s="4">
        <v>0</v>
      </c>
      <c r="AA1875" s="4">
        <v>2597</v>
      </c>
      <c r="AB1875" s="67">
        <v>0</v>
      </c>
      <c r="AC1875" s="4">
        <v>3.09131</v>
      </c>
      <c r="AD1875" s="4">
        <v>22.5</v>
      </c>
    </row>
    <row r="1876" spans="1:30" x14ac:dyDescent="0.2">
      <c r="A1876" s="8" t="s">
        <v>782</v>
      </c>
      <c r="B1876" s="8">
        <v>7</v>
      </c>
      <c r="C1876" s="8">
        <v>144059950</v>
      </c>
      <c r="D1876" s="8">
        <v>144059950</v>
      </c>
      <c r="E1876" s="8" t="s">
        <v>123</v>
      </c>
      <c r="F1876" s="8" t="s">
        <v>3108</v>
      </c>
      <c r="G1876" s="8" t="s">
        <v>3109</v>
      </c>
      <c r="H1876" s="8" t="s">
        <v>107</v>
      </c>
      <c r="I1876" s="66" t="s">
        <v>309</v>
      </c>
      <c r="J1876" s="66" t="s">
        <v>40</v>
      </c>
      <c r="K1876" s="66" t="s">
        <v>4241</v>
      </c>
      <c r="L1876" s="66" t="s">
        <v>4286</v>
      </c>
      <c r="M1876" s="66" t="s">
        <v>4708</v>
      </c>
      <c r="N1876" s="66" t="s">
        <v>4701</v>
      </c>
      <c r="O1876" s="8" t="s">
        <v>4702</v>
      </c>
      <c r="P1876" s="8" t="s">
        <v>10464</v>
      </c>
      <c r="Q1876" s="8">
        <v>1</v>
      </c>
      <c r="R1876" s="8" t="s">
        <v>40</v>
      </c>
      <c r="S1876" s="8" t="s">
        <v>40</v>
      </c>
      <c r="T1876" s="8" t="s">
        <v>40</v>
      </c>
      <c r="U1876" s="67">
        <v>0.217</v>
      </c>
      <c r="V1876" s="4">
        <v>10</v>
      </c>
      <c r="W1876" s="4">
        <v>3429</v>
      </c>
      <c r="X1876" s="67">
        <v>3.0000000000000001E-3</v>
      </c>
      <c r="Y1876" s="67">
        <v>0.23100000000000001</v>
      </c>
      <c r="Z1876" s="4">
        <v>6</v>
      </c>
      <c r="AA1876" s="4">
        <v>2603</v>
      </c>
      <c r="AB1876" s="67">
        <v>2E-3</v>
      </c>
      <c r="AC1876" s="4">
        <v>-0.26889400000000002</v>
      </c>
      <c r="AD1876" s="4">
        <v>0.78</v>
      </c>
    </row>
    <row r="1877" spans="1:30" x14ac:dyDescent="0.2">
      <c r="A1877" s="8" t="s">
        <v>782</v>
      </c>
      <c r="B1877" s="8">
        <v>7</v>
      </c>
      <c r="C1877" s="8">
        <v>144059952</v>
      </c>
      <c r="D1877" s="8">
        <v>144059952</v>
      </c>
      <c r="E1877" s="8" t="s">
        <v>123</v>
      </c>
      <c r="F1877" s="8" t="s">
        <v>3101</v>
      </c>
      <c r="G1877" s="8" t="s">
        <v>3102</v>
      </c>
      <c r="H1877" s="8" t="s">
        <v>107</v>
      </c>
      <c r="I1877" s="66" t="s">
        <v>309</v>
      </c>
      <c r="J1877" s="66" t="s">
        <v>40</v>
      </c>
      <c r="K1877" s="66" t="s">
        <v>5140</v>
      </c>
      <c r="L1877" s="66" t="s">
        <v>5191</v>
      </c>
      <c r="M1877" s="66" t="s">
        <v>4281</v>
      </c>
      <c r="N1877" s="66" t="s">
        <v>3126</v>
      </c>
      <c r="O1877" s="8" t="s">
        <v>9010</v>
      </c>
      <c r="P1877" s="8" t="s">
        <v>40</v>
      </c>
      <c r="Q1877" s="8">
        <v>1</v>
      </c>
      <c r="R1877" s="8" t="s">
        <v>40</v>
      </c>
      <c r="S1877" s="8" t="s">
        <v>40</v>
      </c>
      <c r="T1877" s="8" t="s">
        <v>40</v>
      </c>
      <c r="U1877" s="67">
        <v>0.12</v>
      </c>
      <c r="V1877" s="4">
        <v>1</v>
      </c>
      <c r="W1877" s="4">
        <v>3429</v>
      </c>
      <c r="X1877" s="67">
        <v>0</v>
      </c>
      <c r="Y1877" s="67">
        <v>0</v>
      </c>
      <c r="Z1877" s="4">
        <v>0</v>
      </c>
      <c r="AA1877" s="4">
        <v>2603</v>
      </c>
      <c r="AB1877" s="67">
        <v>0</v>
      </c>
      <c r="AC1877" s="4">
        <v>-0.76048700000000002</v>
      </c>
      <c r="AD1877" s="4">
        <v>5.1999999999999998E-2</v>
      </c>
    </row>
    <row r="1878" spans="1:30" x14ac:dyDescent="0.2">
      <c r="A1878" s="8" t="s">
        <v>782</v>
      </c>
      <c r="B1878" s="8">
        <v>7</v>
      </c>
      <c r="C1878" s="8">
        <v>144059958</v>
      </c>
      <c r="D1878" s="8">
        <v>144059958</v>
      </c>
      <c r="E1878" s="8" t="s">
        <v>121</v>
      </c>
      <c r="F1878" s="8" t="s">
        <v>3108</v>
      </c>
      <c r="G1878" s="8" t="s">
        <v>3109</v>
      </c>
      <c r="H1878" s="8" t="s">
        <v>107</v>
      </c>
      <c r="I1878" s="66" t="s">
        <v>309</v>
      </c>
      <c r="J1878" s="66" t="s">
        <v>40</v>
      </c>
      <c r="K1878" s="66" t="s">
        <v>4217</v>
      </c>
      <c r="L1878" s="66" t="s">
        <v>3562</v>
      </c>
      <c r="M1878" s="66" t="s">
        <v>3689</v>
      </c>
      <c r="N1878" s="66" t="s">
        <v>3219</v>
      </c>
      <c r="O1878" s="8" t="s">
        <v>3220</v>
      </c>
      <c r="P1878" s="8" t="s">
        <v>40</v>
      </c>
      <c r="Q1878" s="8">
        <v>1</v>
      </c>
      <c r="R1878" s="8" t="s">
        <v>40</v>
      </c>
      <c r="S1878" s="8" t="s">
        <v>40</v>
      </c>
      <c r="T1878" s="8" t="s">
        <v>40</v>
      </c>
      <c r="U1878" s="67">
        <v>0</v>
      </c>
      <c r="V1878" s="4">
        <v>0</v>
      </c>
      <c r="W1878" s="4">
        <v>3429</v>
      </c>
      <c r="X1878" s="67">
        <v>0</v>
      </c>
      <c r="Y1878" s="67">
        <v>0.16800000000000001</v>
      </c>
      <c r="Z1878" s="4">
        <v>1</v>
      </c>
      <c r="AA1878" s="4">
        <v>2603</v>
      </c>
      <c r="AB1878" s="67">
        <v>0</v>
      </c>
      <c r="AC1878" s="4">
        <v>0.60694599999999999</v>
      </c>
      <c r="AD1878" s="4">
        <v>8.2040000000000006</v>
      </c>
    </row>
    <row r="1879" spans="1:30" x14ac:dyDescent="0.2">
      <c r="A1879" s="8" t="s">
        <v>782</v>
      </c>
      <c r="B1879" s="8">
        <v>7</v>
      </c>
      <c r="C1879" s="8">
        <v>144059974</v>
      </c>
      <c r="D1879" s="8">
        <v>144059974</v>
      </c>
      <c r="E1879" s="8" t="s">
        <v>130</v>
      </c>
      <c r="F1879" s="8" t="s">
        <v>3108</v>
      </c>
      <c r="G1879" s="8" t="s">
        <v>3109</v>
      </c>
      <c r="H1879" s="8" t="s">
        <v>107</v>
      </c>
      <c r="I1879" s="66" t="s">
        <v>309</v>
      </c>
      <c r="J1879" s="66" t="s">
        <v>40</v>
      </c>
      <c r="K1879" s="66" t="s">
        <v>5645</v>
      </c>
      <c r="L1879" s="66" t="s">
        <v>4350</v>
      </c>
      <c r="M1879" s="66" t="s">
        <v>4276</v>
      </c>
      <c r="N1879" s="66" t="s">
        <v>3128</v>
      </c>
      <c r="O1879" s="8" t="s">
        <v>3129</v>
      </c>
      <c r="P1879" s="8" t="s">
        <v>40</v>
      </c>
      <c r="Q1879" s="8">
        <v>1</v>
      </c>
      <c r="R1879" s="8" t="s">
        <v>40</v>
      </c>
      <c r="S1879" s="8" t="s">
        <v>40</v>
      </c>
      <c r="T1879" s="8" t="s">
        <v>40</v>
      </c>
      <c r="U1879" s="67">
        <v>0</v>
      </c>
      <c r="V1879" s="4">
        <v>0</v>
      </c>
      <c r="W1879" s="4">
        <v>3429</v>
      </c>
      <c r="X1879" s="67">
        <v>0</v>
      </c>
      <c r="Y1879" s="67">
        <v>0.152</v>
      </c>
      <c r="Z1879" s="4">
        <v>1</v>
      </c>
      <c r="AA1879" s="4">
        <v>2603</v>
      </c>
      <c r="AB1879" s="67">
        <v>0</v>
      </c>
      <c r="AC1879" s="4">
        <v>0.84396099999999996</v>
      </c>
      <c r="AD1879" s="4">
        <v>9.7319999999999993</v>
      </c>
    </row>
    <row r="1880" spans="1:30" x14ac:dyDescent="0.2">
      <c r="A1880" s="8" t="s">
        <v>782</v>
      </c>
      <c r="B1880" s="8">
        <v>7</v>
      </c>
      <c r="C1880" s="8">
        <v>144059975</v>
      </c>
      <c r="D1880" s="8">
        <v>144059975</v>
      </c>
      <c r="E1880" s="8" t="s">
        <v>121</v>
      </c>
      <c r="F1880" s="8" t="s">
        <v>3101</v>
      </c>
      <c r="G1880" s="8" t="s">
        <v>3102</v>
      </c>
      <c r="H1880" s="8" t="s">
        <v>107</v>
      </c>
      <c r="I1880" s="66" t="s">
        <v>309</v>
      </c>
      <c r="J1880" s="66" t="s">
        <v>40</v>
      </c>
      <c r="K1880" s="66" t="s">
        <v>4911</v>
      </c>
      <c r="L1880" s="66" t="s">
        <v>3982</v>
      </c>
      <c r="M1880" s="66" t="s">
        <v>4276</v>
      </c>
      <c r="N1880" s="66" t="s">
        <v>121</v>
      </c>
      <c r="O1880" s="8" t="s">
        <v>3104</v>
      </c>
      <c r="P1880" s="8" t="s">
        <v>40</v>
      </c>
      <c r="Q1880" s="8">
        <v>1</v>
      </c>
      <c r="R1880" s="8" t="s">
        <v>40</v>
      </c>
      <c r="S1880" s="8" t="s">
        <v>40</v>
      </c>
      <c r="T1880" s="8" t="s">
        <v>40</v>
      </c>
      <c r="U1880" s="67">
        <v>0.16600000000000001</v>
      </c>
      <c r="V1880" s="4">
        <v>174</v>
      </c>
      <c r="W1880" s="4">
        <v>3429</v>
      </c>
      <c r="X1880" s="67">
        <v>5.0999999999999997E-2</v>
      </c>
      <c r="Y1880" s="67">
        <v>0.17100000000000001</v>
      </c>
      <c r="Z1880" s="4">
        <v>123</v>
      </c>
      <c r="AA1880" s="4">
        <v>2603</v>
      </c>
      <c r="AB1880" s="67">
        <v>4.7E-2</v>
      </c>
      <c r="AC1880" s="4">
        <v>-9.7504999999999994E-2</v>
      </c>
      <c r="AD1880" s="4">
        <v>1.7490000000000001</v>
      </c>
    </row>
    <row r="1881" spans="1:30" x14ac:dyDescent="0.2">
      <c r="A1881" s="8" t="s">
        <v>782</v>
      </c>
      <c r="B1881" s="8">
        <v>7</v>
      </c>
      <c r="C1881" s="8">
        <v>144060007</v>
      </c>
      <c r="D1881" s="8">
        <v>144060007</v>
      </c>
      <c r="E1881" s="8" t="s">
        <v>130</v>
      </c>
      <c r="F1881" s="8" t="s">
        <v>3108</v>
      </c>
      <c r="G1881" s="8" t="s">
        <v>3109</v>
      </c>
      <c r="H1881" s="8" t="s">
        <v>107</v>
      </c>
      <c r="I1881" s="66" t="s">
        <v>309</v>
      </c>
      <c r="J1881" s="66" t="s">
        <v>40</v>
      </c>
      <c r="K1881" s="66" t="s">
        <v>4427</v>
      </c>
      <c r="L1881" s="66" t="s">
        <v>4359</v>
      </c>
      <c r="M1881" s="66" t="s">
        <v>4304</v>
      </c>
      <c r="N1881" s="66" t="s">
        <v>3518</v>
      </c>
      <c r="O1881" s="8" t="s">
        <v>4360</v>
      </c>
      <c r="P1881" s="8" t="s">
        <v>40</v>
      </c>
      <c r="Q1881" s="8">
        <v>1</v>
      </c>
      <c r="R1881" s="8" t="s">
        <v>40</v>
      </c>
      <c r="S1881" s="8" t="s">
        <v>40</v>
      </c>
      <c r="T1881" s="8" t="s">
        <v>40</v>
      </c>
      <c r="U1881" s="67">
        <v>0.15</v>
      </c>
      <c r="V1881" s="4">
        <v>5</v>
      </c>
      <c r="W1881" s="4">
        <v>3429</v>
      </c>
      <c r="X1881" s="67">
        <v>1E-3</v>
      </c>
      <c r="Y1881" s="67">
        <v>0</v>
      </c>
      <c r="Z1881" s="4">
        <v>0</v>
      </c>
      <c r="AA1881" s="4">
        <v>2603</v>
      </c>
      <c r="AB1881" s="67">
        <v>0</v>
      </c>
      <c r="AC1881" s="4">
        <v>-0.17305799999999999</v>
      </c>
      <c r="AD1881" s="4">
        <v>1.2470000000000001</v>
      </c>
    </row>
    <row r="1882" spans="1:30" x14ac:dyDescent="0.2">
      <c r="A1882" s="8" t="s">
        <v>782</v>
      </c>
      <c r="B1882" s="8">
        <v>7</v>
      </c>
      <c r="C1882" s="8">
        <v>144060024</v>
      </c>
      <c r="D1882" s="8">
        <v>144060024</v>
      </c>
      <c r="E1882" s="8" t="s">
        <v>130</v>
      </c>
      <c r="F1882" s="8" t="s">
        <v>3108</v>
      </c>
      <c r="G1882" s="8" t="s">
        <v>3109</v>
      </c>
      <c r="H1882" s="8" t="s">
        <v>107</v>
      </c>
      <c r="I1882" s="66" t="s">
        <v>309</v>
      </c>
      <c r="J1882" s="66" t="s">
        <v>40</v>
      </c>
      <c r="K1882" s="66" t="s">
        <v>3463</v>
      </c>
      <c r="L1882" s="66" t="s">
        <v>3782</v>
      </c>
      <c r="M1882" s="66" t="s">
        <v>4262</v>
      </c>
      <c r="N1882" s="66" t="s">
        <v>3334</v>
      </c>
      <c r="O1882" s="8" t="s">
        <v>3531</v>
      </c>
      <c r="P1882" s="8" t="s">
        <v>40</v>
      </c>
      <c r="Q1882" s="8">
        <v>1</v>
      </c>
      <c r="R1882" s="8" t="s">
        <v>40</v>
      </c>
      <c r="S1882" s="8" t="s">
        <v>40</v>
      </c>
      <c r="T1882" s="8" t="s">
        <v>40</v>
      </c>
      <c r="U1882" s="67">
        <v>0.51500000000000001</v>
      </c>
      <c r="V1882" s="4">
        <v>1</v>
      </c>
      <c r="W1882" s="4">
        <v>3429</v>
      </c>
      <c r="X1882" s="67">
        <v>0</v>
      </c>
      <c r="Y1882" s="67">
        <v>0.17199999999999999</v>
      </c>
      <c r="Z1882" s="4">
        <v>1</v>
      </c>
      <c r="AA1882" s="4">
        <v>2603</v>
      </c>
      <c r="AB1882" s="67">
        <v>0</v>
      </c>
      <c r="AC1882" s="4">
        <v>-0.82347700000000001</v>
      </c>
      <c r="AD1882" s="4">
        <v>3.7999999999999999E-2</v>
      </c>
    </row>
    <row r="1883" spans="1:30" x14ac:dyDescent="0.2">
      <c r="A1883" s="8" t="s">
        <v>782</v>
      </c>
      <c r="B1883" s="8">
        <v>7</v>
      </c>
      <c r="C1883" s="8">
        <v>144060027</v>
      </c>
      <c r="D1883" s="8">
        <v>144060027</v>
      </c>
      <c r="E1883" s="8" t="s">
        <v>127</v>
      </c>
      <c r="F1883" s="8" t="s">
        <v>3108</v>
      </c>
      <c r="G1883" s="8" t="s">
        <v>3109</v>
      </c>
      <c r="H1883" s="8" t="s">
        <v>107</v>
      </c>
      <c r="I1883" s="66" t="s">
        <v>309</v>
      </c>
      <c r="J1883" s="66" t="s">
        <v>40</v>
      </c>
      <c r="K1883" s="66" t="s">
        <v>3460</v>
      </c>
      <c r="L1883" s="66" t="s">
        <v>3903</v>
      </c>
      <c r="M1883" s="66" t="s">
        <v>3645</v>
      </c>
      <c r="N1883" s="66" t="s">
        <v>5111</v>
      </c>
      <c r="O1883" s="8" t="s">
        <v>8998</v>
      </c>
      <c r="P1883" s="8" t="s">
        <v>40</v>
      </c>
      <c r="Q1883" s="8">
        <v>1</v>
      </c>
      <c r="R1883" s="8" t="s">
        <v>40</v>
      </c>
      <c r="S1883" s="8" t="s">
        <v>40</v>
      </c>
      <c r="T1883" s="8" t="s">
        <v>40</v>
      </c>
      <c r="U1883" s="67">
        <v>0.159</v>
      </c>
      <c r="V1883" s="4">
        <v>1</v>
      </c>
      <c r="W1883" s="4">
        <v>3429</v>
      </c>
      <c r="X1883" s="67">
        <v>0</v>
      </c>
      <c r="Y1883" s="67">
        <v>0.17499999999999999</v>
      </c>
      <c r="Z1883" s="4">
        <v>3</v>
      </c>
      <c r="AA1883" s="4">
        <v>2603</v>
      </c>
      <c r="AB1883" s="67">
        <v>1E-3</v>
      </c>
      <c r="AC1883" s="4">
        <v>-2.1784129999999999</v>
      </c>
      <c r="AD1883" s="4">
        <v>1E-3</v>
      </c>
    </row>
    <row r="1884" spans="1:30" x14ac:dyDescent="0.2">
      <c r="A1884" s="8" t="s">
        <v>782</v>
      </c>
      <c r="B1884" s="8">
        <v>7</v>
      </c>
      <c r="C1884" s="8">
        <v>144060032</v>
      </c>
      <c r="D1884" s="8">
        <v>144060032</v>
      </c>
      <c r="E1884" s="8" t="s">
        <v>121</v>
      </c>
      <c r="F1884" s="8" t="s">
        <v>3101</v>
      </c>
      <c r="G1884" s="8" t="s">
        <v>3102</v>
      </c>
      <c r="H1884" s="8" t="s">
        <v>107</v>
      </c>
      <c r="I1884" s="66" t="s">
        <v>309</v>
      </c>
      <c r="J1884" s="66" t="s">
        <v>40</v>
      </c>
      <c r="K1884" s="66" t="s">
        <v>4053</v>
      </c>
      <c r="L1884" s="66" t="s">
        <v>5695</v>
      </c>
      <c r="M1884" s="66" t="s">
        <v>3957</v>
      </c>
      <c r="N1884" s="66" t="s">
        <v>3210</v>
      </c>
      <c r="O1884" s="8" t="s">
        <v>3211</v>
      </c>
      <c r="P1884" s="8" t="s">
        <v>10465</v>
      </c>
      <c r="Q1884" s="8">
        <v>1</v>
      </c>
      <c r="R1884" s="8" t="s">
        <v>40</v>
      </c>
      <c r="S1884" s="8" t="s">
        <v>40</v>
      </c>
      <c r="T1884" s="8" t="s">
        <v>40</v>
      </c>
      <c r="U1884" s="67">
        <v>0.14199999999999999</v>
      </c>
      <c r="V1884" s="4">
        <v>62</v>
      </c>
      <c r="W1884" s="4">
        <v>3429</v>
      </c>
      <c r="X1884" s="67">
        <v>1.7999999999999999E-2</v>
      </c>
      <c r="Y1884" s="67">
        <v>0.14699999999999999</v>
      </c>
      <c r="Z1884" s="4">
        <v>34</v>
      </c>
      <c r="AA1884" s="4">
        <v>2603</v>
      </c>
      <c r="AB1884" s="67">
        <v>1.2999999999999999E-2</v>
      </c>
      <c r="AC1884" s="4">
        <v>-0.61306499999999997</v>
      </c>
      <c r="AD1884" s="4">
        <v>0.11600000000000001</v>
      </c>
    </row>
    <row r="1885" spans="1:30" x14ac:dyDescent="0.2">
      <c r="A1885" s="8" t="s">
        <v>782</v>
      </c>
      <c r="B1885" s="8">
        <v>7</v>
      </c>
      <c r="C1885" s="8">
        <v>144060064</v>
      </c>
      <c r="D1885" s="8">
        <v>144060064</v>
      </c>
      <c r="E1885" s="8" t="s">
        <v>130</v>
      </c>
      <c r="F1885" s="8" t="s">
        <v>3108</v>
      </c>
      <c r="G1885" s="8" t="s">
        <v>3109</v>
      </c>
      <c r="H1885" s="8" t="s">
        <v>107</v>
      </c>
      <c r="I1885" s="66" t="s">
        <v>309</v>
      </c>
      <c r="J1885" s="66" t="s">
        <v>40</v>
      </c>
      <c r="K1885" s="66" t="s">
        <v>3648</v>
      </c>
      <c r="L1885" s="66" t="s">
        <v>3502</v>
      </c>
      <c r="M1885" s="66" t="s">
        <v>4461</v>
      </c>
      <c r="N1885" s="66" t="s">
        <v>3309</v>
      </c>
      <c r="O1885" s="8" t="s">
        <v>3310</v>
      </c>
      <c r="P1885" s="8" t="s">
        <v>40</v>
      </c>
      <c r="Q1885" s="8">
        <v>1</v>
      </c>
      <c r="R1885" s="8" t="s">
        <v>40</v>
      </c>
      <c r="S1885" s="8" t="s">
        <v>40</v>
      </c>
      <c r="T1885" s="8" t="s">
        <v>40</v>
      </c>
      <c r="U1885" s="67">
        <v>0.16300000000000001</v>
      </c>
      <c r="V1885" s="4">
        <v>2</v>
      </c>
      <c r="W1885" s="4">
        <v>3428</v>
      </c>
      <c r="X1885" s="67">
        <v>1E-3</v>
      </c>
      <c r="Y1885" s="67">
        <v>0.2</v>
      </c>
      <c r="Z1885" s="4">
        <v>1</v>
      </c>
      <c r="AA1885" s="4">
        <v>2598</v>
      </c>
      <c r="AB1885" s="67">
        <v>0</v>
      </c>
      <c r="AC1885" s="4">
        <v>0.15864800000000001</v>
      </c>
      <c r="AD1885" s="4">
        <v>4.2389999999999999</v>
      </c>
    </row>
    <row r="1886" spans="1:30" x14ac:dyDescent="0.2">
      <c r="A1886" s="8" t="s">
        <v>782</v>
      </c>
      <c r="B1886" s="8">
        <v>7</v>
      </c>
      <c r="C1886" s="8">
        <v>144060065</v>
      </c>
      <c r="D1886" s="8">
        <v>144060065</v>
      </c>
      <c r="E1886" s="8" t="s">
        <v>121</v>
      </c>
      <c r="F1886" s="8" t="s">
        <v>3101</v>
      </c>
      <c r="G1886" s="8" t="s">
        <v>3102</v>
      </c>
      <c r="H1886" s="8" t="s">
        <v>107</v>
      </c>
      <c r="I1886" s="66" t="s">
        <v>309</v>
      </c>
      <c r="J1886" s="66" t="s">
        <v>40</v>
      </c>
      <c r="K1886" s="66" t="s">
        <v>5735</v>
      </c>
      <c r="L1886" s="66" t="s">
        <v>5102</v>
      </c>
      <c r="M1886" s="66" t="s">
        <v>4461</v>
      </c>
      <c r="N1886" s="66" t="s">
        <v>3165</v>
      </c>
      <c r="O1886" s="8" t="s">
        <v>3308</v>
      </c>
      <c r="P1886" s="8" t="s">
        <v>10466</v>
      </c>
      <c r="Q1886" s="8">
        <v>1</v>
      </c>
      <c r="R1886" s="8" t="s">
        <v>40</v>
      </c>
      <c r="S1886" s="8" t="s">
        <v>40</v>
      </c>
      <c r="T1886" s="8" t="s">
        <v>40</v>
      </c>
      <c r="U1886" s="67">
        <v>0.13800000000000001</v>
      </c>
      <c r="V1886" s="4">
        <v>6</v>
      </c>
      <c r="W1886" s="4">
        <v>3428</v>
      </c>
      <c r="X1886" s="67">
        <v>2E-3</v>
      </c>
      <c r="Y1886" s="67">
        <v>0.19900000000000001</v>
      </c>
      <c r="Z1886" s="4">
        <v>4</v>
      </c>
      <c r="AA1886" s="4">
        <v>2598</v>
      </c>
      <c r="AB1886" s="67">
        <v>2E-3</v>
      </c>
      <c r="AC1886" s="4">
        <v>0.155219</v>
      </c>
      <c r="AD1886" s="4">
        <v>4.202</v>
      </c>
    </row>
    <row r="1887" spans="1:30" x14ac:dyDescent="0.2">
      <c r="A1887" s="8" t="s">
        <v>782</v>
      </c>
      <c r="B1887" s="8">
        <v>7</v>
      </c>
      <c r="C1887" s="8">
        <v>144060073</v>
      </c>
      <c r="D1887" s="8">
        <v>144060073</v>
      </c>
      <c r="E1887" s="8" t="s">
        <v>130</v>
      </c>
      <c r="F1887" s="8" t="s">
        <v>3108</v>
      </c>
      <c r="G1887" s="8" t="s">
        <v>3109</v>
      </c>
      <c r="H1887" s="8" t="s">
        <v>107</v>
      </c>
      <c r="I1887" s="66" t="s">
        <v>309</v>
      </c>
      <c r="J1887" s="66" t="s">
        <v>40</v>
      </c>
      <c r="K1887" s="66" t="s">
        <v>4482</v>
      </c>
      <c r="L1887" s="66" t="s">
        <v>3623</v>
      </c>
      <c r="M1887" s="66" t="s">
        <v>3621</v>
      </c>
      <c r="N1887" s="66" t="s">
        <v>10467</v>
      </c>
      <c r="O1887" s="8" t="s">
        <v>10468</v>
      </c>
      <c r="P1887" s="8" t="s">
        <v>10469</v>
      </c>
      <c r="Q1887" s="8">
        <v>1</v>
      </c>
      <c r="R1887" s="8" t="s">
        <v>40</v>
      </c>
      <c r="S1887" s="8" t="s">
        <v>40</v>
      </c>
      <c r="T1887" s="8" t="s">
        <v>40</v>
      </c>
      <c r="U1887" s="67">
        <v>0.33600000000000002</v>
      </c>
      <c r="V1887" s="4">
        <v>1</v>
      </c>
      <c r="W1887" s="4">
        <v>3428</v>
      </c>
      <c r="X1887" s="67">
        <v>0</v>
      </c>
      <c r="Y1887" s="67">
        <v>0.32100000000000001</v>
      </c>
      <c r="Z1887" s="4">
        <v>1</v>
      </c>
      <c r="AA1887" s="4">
        <v>2598</v>
      </c>
      <c r="AB1887" s="67">
        <v>0</v>
      </c>
      <c r="AC1887" s="4">
        <v>0.60394099999999995</v>
      </c>
      <c r="AD1887" s="4">
        <v>8.1839999999999993</v>
      </c>
    </row>
    <row r="1888" spans="1:30" x14ac:dyDescent="0.2">
      <c r="A1888" s="8" t="s">
        <v>782</v>
      </c>
      <c r="B1888" s="8">
        <v>7</v>
      </c>
      <c r="C1888" s="8">
        <v>144060102</v>
      </c>
      <c r="D1888" s="8">
        <v>144060102</v>
      </c>
      <c r="E1888" s="8" t="s">
        <v>130</v>
      </c>
      <c r="F1888" s="8" t="s">
        <v>81</v>
      </c>
      <c r="G1888" s="8" t="s">
        <v>3469</v>
      </c>
      <c r="H1888" s="8" t="s">
        <v>107</v>
      </c>
      <c r="I1888" s="66" t="s">
        <v>309</v>
      </c>
      <c r="J1888" s="66" t="s">
        <v>40</v>
      </c>
      <c r="K1888" s="66" t="s">
        <v>5599</v>
      </c>
      <c r="L1888" s="66" t="s">
        <v>4476</v>
      </c>
      <c r="M1888" s="66" t="s">
        <v>3614</v>
      </c>
      <c r="N1888" s="66" t="s">
        <v>124</v>
      </c>
      <c r="O1888" s="8" t="s">
        <v>125</v>
      </c>
      <c r="P1888" s="8" t="s">
        <v>40</v>
      </c>
      <c r="Q1888" s="8">
        <v>1</v>
      </c>
      <c r="R1888" s="8" t="s">
        <v>40</v>
      </c>
      <c r="S1888" s="8" t="s">
        <v>40</v>
      </c>
      <c r="T1888" s="8" t="s">
        <v>40</v>
      </c>
      <c r="U1888" s="67">
        <v>0.27700000000000002</v>
      </c>
      <c r="V1888" s="4">
        <v>1</v>
      </c>
      <c r="W1888" s="4">
        <v>3428</v>
      </c>
      <c r="X1888" s="67">
        <v>0</v>
      </c>
      <c r="Y1888" s="67">
        <v>0.14199999999999999</v>
      </c>
      <c r="Z1888" s="4">
        <v>1</v>
      </c>
      <c r="AA1888" s="4">
        <v>2598</v>
      </c>
      <c r="AB1888" s="67">
        <v>0</v>
      </c>
      <c r="AC1888" s="4">
        <v>5.796589</v>
      </c>
      <c r="AD1888" s="4">
        <v>27.1</v>
      </c>
    </row>
    <row r="1889" spans="1:30" x14ac:dyDescent="0.2">
      <c r="A1889" s="8" t="s">
        <v>782</v>
      </c>
      <c r="B1889" s="8">
        <v>7</v>
      </c>
      <c r="C1889" s="8">
        <v>144060103</v>
      </c>
      <c r="D1889" s="8">
        <v>144060103</v>
      </c>
      <c r="E1889" s="8" t="s">
        <v>121</v>
      </c>
      <c r="F1889" s="8" t="s">
        <v>3108</v>
      </c>
      <c r="G1889" s="8" t="s">
        <v>3109</v>
      </c>
      <c r="H1889" s="8" t="s">
        <v>107</v>
      </c>
      <c r="I1889" s="66" t="s">
        <v>309</v>
      </c>
      <c r="J1889" s="66" t="s">
        <v>40</v>
      </c>
      <c r="K1889" s="66" t="s">
        <v>4055</v>
      </c>
      <c r="L1889" s="66" t="s">
        <v>5006</v>
      </c>
      <c r="M1889" s="66" t="s">
        <v>3614</v>
      </c>
      <c r="N1889" s="66" t="s">
        <v>3112</v>
      </c>
      <c r="O1889" s="8" t="s">
        <v>3113</v>
      </c>
      <c r="P1889" s="8" t="s">
        <v>10470</v>
      </c>
      <c r="Q1889" s="8">
        <v>1</v>
      </c>
      <c r="R1889" s="8" t="s">
        <v>40</v>
      </c>
      <c r="S1889" s="8" t="s">
        <v>40</v>
      </c>
      <c r="T1889" s="8" t="s">
        <v>40</v>
      </c>
      <c r="U1889" s="67">
        <v>0.13200000000000001</v>
      </c>
      <c r="V1889" s="4">
        <v>8</v>
      </c>
      <c r="W1889" s="4">
        <v>3428</v>
      </c>
      <c r="X1889" s="67">
        <v>2E-3</v>
      </c>
      <c r="Y1889" s="67">
        <v>0.151</v>
      </c>
      <c r="Z1889" s="4">
        <v>6</v>
      </c>
      <c r="AA1889" s="4">
        <v>2598</v>
      </c>
      <c r="AB1889" s="67">
        <v>2E-3</v>
      </c>
      <c r="AC1889" s="4">
        <v>0.177649</v>
      </c>
      <c r="AD1889" s="4">
        <v>4.4420000000000002</v>
      </c>
    </row>
    <row r="1890" spans="1:30" x14ac:dyDescent="0.2">
      <c r="A1890" s="8" t="s">
        <v>782</v>
      </c>
      <c r="B1890" s="8">
        <v>7</v>
      </c>
      <c r="C1890" s="8">
        <v>144060129</v>
      </c>
      <c r="D1890" s="8">
        <v>144060129</v>
      </c>
      <c r="E1890" s="8" t="s">
        <v>121</v>
      </c>
      <c r="F1890" s="8" t="s">
        <v>3108</v>
      </c>
      <c r="G1890" s="8" t="s">
        <v>3109</v>
      </c>
      <c r="H1890" s="8" t="s">
        <v>107</v>
      </c>
      <c r="I1890" s="66" t="s">
        <v>309</v>
      </c>
      <c r="J1890" s="66" t="s">
        <v>40</v>
      </c>
      <c r="K1890" s="66" t="s">
        <v>4475</v>
      </c>
      <c r="L1890" s="66" t="s">
        <v>4209</v>
      </c>
      <c r="M1890" s="66" t="s">
        <v>4428</v>
      </c>
      <c r="N1890" s="66" t="s">
        <v>3141</v>
      </c>
      <c r="O1890" s="8" t="s">
        <v>3371</v>
      </c>
      <c r="P1890" s="8" t="s">
        <v>40</v>
      </c>
      <c r="Q1890" s="8">
        <v>1</v>
      </c>
      <c r="R1890" s="8" t="s">
        <v>40</v>
      </c>
      <c r="S1890" s="8" t="s">
        <v>40</v>
      </c>
      <c r="T1890" s="8" t="s">
        <v>40</v>
      </c>
      <c r="U1890" s="67">
        <v>0.16</v>
      </c>
      <c r="V1890" s="4">
        <v>1</v>
      </c>
      <c r="W1890" s="4">
        <v>3428</v>
      </c>
      <c r="X1890" s="67">
        <v>0</v>
      </c>
      <c r="Y1890" s="67">
        <v>0</v>
      </c>
      <c r="Z1890" s="4">
        <v>0</v>
      </c>
      <c r="AA1890" s="4">
        <v>2598</v>
      </c>
      <c r="AB1890" s="67">
        <v>0</v>
      </c>
      <c r="AC1890" s="4">
        <v>2.9161709999999998</v>
      </c>
      <c r="AD1890" s="4">
        <v>21.9</v>
      </c>
    </row>
    <row r="1891" spans="1:30" x14ac:dyDescent="0.2">
      <c r="A1891" s="8" t="s">
        <v>782</v>
      </c>
      <c r="B1891" s="8">
        <v>7</v>
      </c>
      <c r="C1891" s="8">
        <v>144060135</v>
      </c>
      <c r="D1891" s="8">
        <v>144060135</v>
      </c>
      <c r="E1891" s="8" t="s">
        <v>123</v>
      </c>
      <c r="F1891" s="8" t="s">
        <v>3108</v>
      </c>
      <c r="G1891" s="8" t="s">
        <v>3109</v>
      </c>
      <c r="H1891" s="8" t="s">
        <v>107</v>
      </c>
      <c r="I1891" s="66" t="s">
        <v>309</v>
      </c>
      <c r="J1891" s="66" t="s">
        <v>40</v>
      </c>
      <c r="K1891" s="66" t="s">
        <v>4083</v>
      </c>
      <c r="L1891" s="66" t="s">
        <v>4473</v>
      </c>
      <c r="M1891" s="66" t="s">
        <v>4223</v>
      </c>
      <c r="N1891" s="66" t="s">
        <v>4726</v>
      </c>
      <c r="O1891" s="8" t="s">
        <v>4727</v>
      </c>
      <c r="P1891" s="8" t="s">
        <v>10471</v>
      </c>
      <c r="Q1891" s="8">
        <v>1</v>
      </c>
      <c r="R1891" s="8" t="s">
        <v>40</v>
      </c>
      <c r="S1891" s="8" t="s">
        <v>40</v>
      </c>
      <c r="T1891" s="8" t="s">
        <v>40</v>
      </c>
      <c r="U1891" s="67">
        <v>0.13300000000000001</v>
      </c>
      <c r="V1891" s="4">
        <v>12</v>
      </c>
      <c r="W1891" s="4">
        <v>3433</v>
      </c>
      <c r="X1891" s="67">
        <v>3.0000000000000001E-3</v>
      </c>
      <c r="Y1891" s="67">
        <v>0.14599999999999999</v>
      </c>
      <c r="Z1891" s="4">
        <v>11</v>
      </c>
      <c r="AA1891" s="4">
        <v>2607</v>
      </c>
      <c r="AB1891" s="67">
        <v>4.0000000000000001E-3</v>
      </c>
      <c r="AC1891" s="4">
        <v>-1.4365049999999999</v>
      </c>
      <c r="AD1891" s="4">
        <v>3.0000000000000001E-3</v>
      </c>
    </row>
    <row r="1892" spans="1:30" x14ac:dyDescent="0.2">
      <c r="A1892" s="8" t="s">
        <v>782</v>
      </c>
      <c r="B1892" s="8">
        <v>7</v>
      </c>
      <c r="C1892" s="8">
        <v>144060142</v>
      </c>
      <c r="D1892" s="8">
        <v>144060142</v>
      </c>
      <c r="E1892" s="8" t="s">
        <v>130</v>
      </c>
      <c r="F1892" s="8" t="s">
        <v>3108</v>
      </c>
      <c r="G1892" s="8" t="s">
        <v>3109</v>
      </c>
      <c r="H1892" s="8" t="s">
        <v>107</v>
      </c>
      <c r="I1892" s="66" t="s">
        <v>309</v>
      </c>
      <c r="J1892" s="66" t="s">
        <v>40</v>
      </c>
      <c r="K1892" s="66" t="s">
        <v>10056</v>
      </c>
      <c r="L1892" s="66" t="s">
        <v>4233</v>
      </c>
      <c r="M1892" s="66" t="s">
        <v>454</v>
      </c>
      <c r="N1892" s="66" t="s">
        <v>3337</v>
      </c>
      <c r="O1892" s="8" t="s">
        <v>3338</v>
      </c>
      <c r="P1892" s="8" t="s">
        <v>10472</v>
      </c>
      <c r="Q1892" s="8">
        <v>1</v>
      </c>
      <c r="R1892" s="8" t="s">
        <v>40</v>
      </c>
      <c r="S1892" s="8" t="s">
        <v>40</v>
      </c>
      <c r="T1892" s="8" t="s">
        <v>40</v>
      </c>
      <c r="U1892" s="67">
        <v>0.114</v>
      </c>
      <c r="V1892" s="4">
        <v>13</v>
      </c>
      <c r="W1892" s="4">
        <v>3433</v>
      </c>
      <c r="X1892" s="67">
        <v>4.0000000000000001E-3</v>
      </c>
      <c r="Y1892" s="67">
        <v>0.13200000000000001</v>
      </c>
      <c r="Z1892" s="4">
        <v>13</v>
      </c>
      <c r="AA1892" s="4">
        <v>2607</v>
      </c>
      <c r="AB1892" s="67">
        <v>5.0000000000000001E-3</v>
      </c>
      <c r="AC1892" s="4">
        <v>-0.27020100000000002</v>
      </c>
      <c r="AD1892" s="4">
        <v>0.77500000000000002</v>
      </c>
    </row>
    <row r="1893" spans="1:30" x14ac:dyDescent="0.2">
      <c r="A1893" s="8" t="s">
        <v>782</v>
      </c>
      <c r="B1893" s="8">
        <v>7</v>
      </c>
      <c r="C1893" s="8">
        <v>144060150</v>
      </c>
      <c r="D1893" s="8">
        <v>144060150</v>
      </c>
      <c r="E1893" s="8" t="s">
        <v>127</v>
      </c>
      <c r="F1893" s="8" t="s">
        <v>3108</v>
      </c>
      <c r="G1893" s="8" t="s">
        <v>3109</v>
      </c>
      <c r="H1893" s="8" t="s">
        <v>107</v>
      </c>
      <c r="I1893" s="66" t="s">
        <v>309</v>
      </c>
      <c r="J1893" s="66" t="s">
        <v>40</v>
      </c>
      <c r="K1893" s="66" t="s">
        <v>3612</v>
      </c>
      <c r="L1893" s="66" t="s">
        <v>5766</v>
      </c>
      <c r="M1893" s="66" t="s">
        <v>3948</v>
      </c>
      <c r="N1893" s="66" t="s">
        <v>3906</v>
      </c>
      <c r="O1893" s="8" t="s">
        <v>3907</v>
      </c>
      <c r="P1893" s="8" t="s">
        <v>40</v>
      </c>
      <c r="Q1893" s="8">
        <v>1</v>
      </c>
      <c r="R1893" s="8" t="s">
        <v>40</v>
      </c>
      <c r="S1893" s="8" t="s">
        <v>40</v>
      </c>
      <c r="T1893" s="8" t="s">
        <v>40</v>
      </c>
      <c r="U1893" s="67">
        <v>0</v>
      </c>
      <c r="V1893" s="4">
        <v>0</v>
      </c>
      <c r="W1893" s="4">
        <v>3433</v>
      </c>
      <c r="X1893" s="67">
        <v>0</v>
      </c>
      <c r="Y1893" s="67">
        <v>0.219</v>
      </c>
      <c r="Z1893" s="4">
        <v>2</v>
      </c>
      <c r="AA1893" s="4">
        <v>2607</v>
      </c>
      <c r="AB1893" s="67">
        <v>1E-3</v>
      </c>
      <c r="AC1893" s="4">
        <v>-0.87765099999999996</v>
      </c>
      <c r="AD1893" s="4">
        <v>2.9000000000000001E-2</v>
      </c>
    </row>
    <row r="1894" spans="1:30" x14ac:dyDescent="0.2">
      <c r="A1894" s="8" t="s">
        <v>782</v>
      </c>
      <c r="B1894" s="8">
        <v>7</v>
      </c>
      <c r="C1894" s="8">
        <v>144060152</v>
      </c>
      <c r="D1894" s="8">
        <v>144060152</v>
      </c>
      <c r="E1894" s="8" t="s">
        <v>121</v>
      </c>
      <c r="F1894" s="8" t="s">
        <v>3101</v>
      </c>
      <c r="G1894" s="8" t="s">
        <v>3102</v>
      </c>
      <c r="H1894" s="8" t="s">
        <v>107</v>
      </c>
      <c r="I1894" s="66" t="s">
        <v>309</v>
      </c>
      <c r="J1894" s="66" t="s">
        <v>40</v>
      </c>
      <c r="K1894" s="66" t="s">
        <v>5773</v>
      </c>
      <c r="L1894" s="66" t="s">
        <v>3947</v>
      </c>
      <c r="M1894" s="66" t="s">
        <v>3948</v>
      </c>
      <c r="N1894" s="66" t="s">
        <v>3210</v>
      </c>
      <c r="O1894" s="8" t="s">
        <v>3211</v>
      </c>
      <c r="P1894" s="8" t="s">
        <v>10473</v>
      </c>
      <c r="Q1894" s="8">
        <v>1</v>
      </c>
      <c r="R1894" s="8" t="s">
        <v>40</v>
      </c>
      <c r="S1894" s="8" t="s">
        <v>40</v>
      </c>
      <c r="T1894" s="8" t="s">
        <v>40</v>
      </c>
      <c r="U1894" s="67">
        <v>0.14699999999999999</v>
      </c>
      <c r="V1894" s="4">
        <v>1</v>
      </c>
      <c r="W1894" s="4">
        <v>3433</v>
      </c>
      <c r="X1894" s="67">
        <v>0</v>
      </c>
      <c r="Y1894" s="67">
        <v>0.128</v>
      </c>
      <c r="Z1894" s="4">
        <v>1</v>
      </c>
      <c r="AA1894" s="4">
        <v>2607</v>
      </c>
      <c r="AB1894" s="67">
        <v>0</v>
      </c>
      <c r="AC1894" s="4">
        <v>-0.63691200000000003</v>
      </c>
      <c r="AD1894" s="4">
        <v>0.10199999999999999</v>
      </c>
    </row>
    <row r="1895" spans="1:30" x14ac:dyDescent="0.2">
      <c r="A1895" s="8" t="s">
        <v>782</v>
      </c>
      <c r="B1895" s="8">
        <v>7</v>
      </c>
      <c r="C1895" s="8">
        <v>144060172</v>
      </c>
      <c r="D1895" s="8">
        <v>144060172</v>
      </c>
      <c r="E1895" s="8" t="s">
        <v>130</v>
      </c>
      <c r="F1895" s="8" t="s">
        <v>3108</v>
      </c>
      <c r="G1895" s="8" t="s">
        <v>3109</v>
      </c>
      <c r="H1895" s="8" t="s">
        <v>107</v>
      </c>
      <c r="I1895" s="66" t="s">
        <v>309</v>
      </c>
      <c r="J1895" s="66" t="s">
        <v>40</v>
      </c>
      <c r="K1895" s="66" t="s">
        <v>5194</v>
      </c>
      <c r="L1895" s="66" t="s">
        <v>3874</v>
      </c>
      <c r="M1895" s="66" t="s">
        <v>3680</v>
      </c>
      <c r="N1895" s="66" t="s">
        <v>3128</v>
      </c>
      <c r="O1895" s="8" t="s">
        <v>4048</v>
      </c>
      <c r="P1895" s="8" t="s">
        <v>10474</v>
      </c>
      <c r="Q1895" s="8">
        <v>1</v>
      </c>
      <c r="R1895" s="8" t="s">
        <v>40</v>
      </c>
      <c r="S1895" s="8" t="s">
        <v>40</v>
      </c>
      <c r="T1895" s="8" t="s">
        <v>40</v>
      </c>
      <c r="U1895" s="67">
        <v>0.16300000000000001</v>
      </c>
      <c r="V1895" s="4">
        <v>2</v>
      </c>
      <c r="W1895" s="4">
        <v>3430</v>
      </c>
      <c r="X1895" s="67">
        <v>1E-3</v>
      </c>
      <c r="Y1895" s="67">
        <v>0.128</v>
      </c>
      <c r="Z1895" s="4">
        <v>1</v>
      </c>
      <c r="AA1895" s="4">
        <v>2605</v>
      </c>
      <c r="AB1895" s="67">
        <v>0</v>
      </c>
      <c r="AC1895" s="4">
        <v>-0.70235800000000004</v>
      </c>
      <c r="AD1895" s="4">
        <v>7.0999999999999994E-2</v>
      </c>
    </row>
    <row r="1896" spans="1:30" x14ac:dyDescent="0.2">
      <c r="A1896" s="8" t="s">
        <v>782</v>
      </c>
      <c r="B1896" s="8">
        <v>7</v>
      </c>
      <c r="C1896" s="8">
        <v>144060181</v>
      </c>
      <c r="D1896" s="8">
        <v>144060181</v>
      </c>
      <c r="E1896" s="8" t="s">
        <v>130</v>
      </c>
      <c r="F1896" s="8" t="s">
        <v>3108</v>
      </c>
      <c r="G1896" s="8" t="s">
        <v>3109</v>
      </c>
      <c r="H1896" s="8" t="s">
        <v>107</v>
      </c>
      <c r="I1896" s="66" t="s">
        <v>309</v>
      </c>
      <c r="J1896" s="66" t="s">
        <v>40</v>
      </c>
      <c r="K1896" s="66" t="s">
        <v>5564</v>
      </c>
      <c r="L1896" s="66" t="s">
        <v>4427</v>
      </c>
      <c r="M1896" s="66" t="s">
        <v>3890</v>
      </c>
      <c r="N1896" s="66" t="s">
        <v>4364</v>
      </c>
      <c r="O1896" s="8" t="s">
        <v>4365</v>
      </c>
      <c r="P1896" s="8" t="s">
        <v>40</v>
      </c>
      <c r="Q1896" s="8">
        <v>1</v>
      </c>
      <c r="R1896" s="8" t="s">
        <v>40</v>
      </c>
      <c r="S1896" s="8" t="s">
        <v>40</v>
      </c>
      <c r="T1896" s="8" t="s">
        <v>40</v>
      </c>
      <c r="U1896" s="67">
        <v>0.152</v>
      </c>
      <c r="V1896" s="4">
        <v>17</v>
      </c>
      <c r="W1896" s="4">
        <v>3430</v>
      </c>
      <c r="X1896" s="67">
        <v>5.0000000000000001E-3</v>
      </c>
      <c r="Y1896" s="67">
        <v>0.16300000000000001</v>
      </c>
      <c r="Z1896" s="4">
        <v>11</v>
      </c>
      <c r="AA1896" s="4">
        <v>2605</v>
      </c>
      <c r="AB1896" s="67">
        <v>4.0000000000000001E-3</v>
      </c>
      <c r="AC1896" s="4">
        <v>3.083828</v>
      </c>
      <c r="AD1896" s="4">
        <v>22.5</v>
      </c>
    </row>
    <row r="1897" spans="1:30" x14ac:dyDescent="0.2">
      <c r="A1897" s="8" t="s">
        <v>782</v>
      </c>
      <c r="B1897" s="8">
        <v>7</v>
      </c>
      <c r="C1897" s="8">
        <v>144060195</v>
      </c>
      <c r="D1897" s="8">
        <v>144060195</v>
      </c>
      <c r="E1897" s="8" t="s">
        <v>127</v>
      </c>
      <c r="F1897" s="8" t="s">
        <v>3108</v>
      </c>
      <c r="G1897" s="8" t="s">
        <v>3109</v>
      </c>
      <c r="H1897" s="8" t="s">
        <v>107</v>
      </c>
      <c r="I1897" s="66" t="s">
        <v>309</v>
      </c>
      <c r="J1897" s="66" t="s">
        <v>40</v>
      </c>
      <c r="K1897" s="66" t="s">
        <v>835</v>
      </c>
      <c r="L1897" s="66" t="s">
        <v>3465</v>
      </c>
      <c r="M1897" s="66" t="s">
        <v>3597</v>
      </c>
      <c r="N1897" s="66" t="s">
        <v>4736</v>
      </c>
      <c r="O1897" s="8" t="s">
        <v>5472</v>
      </c>
      <c r="P1897" s="8" t="s">
        <v>10475</v>
      </c>
      <c r="Q1897" s="8">
        <v>1</v>
      </c>
      <c r="R1897" s="8" t="s">
        <v>40</v>
      </c>
      <c r="S1897" s="8" t="s">
        <v>40</v>
      </c>
      <c r="T1897" s="8" t="s">
        <v>40</v>
      </c>
      <c r="U1897" s="67">
        <v>0.32100000000000001</v>
      </c>
      <c r="V1897" s="4">
        <v>2980</v>
      </c>
      <c r="W1897" s="4">
        <v>3430</v>
      </c>
      <c r="X1897" s="67">
        <v>0.86899999999999999</v>
      </c>
      <c r="Y1897" s="67">
        <v>0.32800000000000001</v>
      </c>
      <c r="Z1897" s="4">
        <v>2315</v>
      </c>
      <c r="AA1897" s="4">
        <v>2605</v>
      </c>
      <c r="AB1897" s="67">
        <v>0.88900000000000001</v>
      </c>
      <c r="AC1897" s="4">
        <v>-0.81649899999999997</v>
      </c>
      <c r="AD1897" s="4">
        <v>3.9E-2</v>
      </c>
    </row>
    <row r="1898" spans="1:30" x14ac:dyDescent="0.2">
      <c r="A1898" s="8" t="s">
        <v>782</v>
      </c>
      <c r="B1898" s="8">
        <v>7</v>
      </c>
      <c r="C1898" s="8">
        <v>144060197</v>
      </c>
      <c r="D1898" s="8">
        <v>144060197</v>
      </c>
      <c r="E1898" s="8" t="s">
        <v>130</v>
      </c>
      <c r="F1898" s="8" t="s">
        <v>3101</v>
      </c>
      <c r="G1898" s="8" t="s">
        <v>3102</v>
      </c>
      <c r="H1898" s="8" t="s">
        <v>107</v>
      </c>
      <c r="I1898" s="66" t="s">
        <v>309</v>
      </c>
      <c r="J1898" s="66" t="s">
        <v>40</v>
      </c>
      <c r="K1898" s="66" t="s">
        <v>4088</v>
      </c>
      <c r="L1898" s="66" t="s">
        <v>474</v>
      </c>
      <c r="M1898" s="66" t="s">
        <v>3597</v>
      </c>
      <c r="N1898" s="66" t="s">
        <v>3107</v>
      </c>
      <c r="O1898" s="8" t="s">
        <v>3719</v>
      </c>
      <c r="P1898" s="8" t="s">
        <v>10476</v>
      </c>
      <c r="Q1898" s="8">
        <v>1</v>
      </c>
      <c r="R1898" s="8" t="s">
        <v>40</v>
      </c>
      <c r="S1898" s="8" t="s">
        <v>40</v>
      </c>
      <c r="T1898" s="8" t="s">
        <v>40</v>
      </c>
      <c r="U1898" s="67">
        <v>0.158</v>
      </c>
      <c r="V1898" s="4">
        <v>3</v>
      </c>
      <c r="W1898" s="4">
        <v>3430</v>
      </c>
      <c r="X1898" s="67">
        <v>1E-3</v>
      </c>
      <c r="Y1898" s="67">
        <v>0</v>
      </c>
      <c r="Z1898" s="4">
        <v>0</v>
      </c>
      <c r="AA1898" s="4">
        <v>2605</v>
      </c>
      <c r="AB1898" s="67">
        <v>0</v>
      </c>
      <c r="AC1898" s="4">
        <v>1.0185919999999999</v>
      </c>
      <c r="AD1898" s="4">
        <v>10.77</v>
      </c>
    </row>
    <row r="1899" spans="1:30" x14ac:dyDescent="0.2">
      <c r="A1899" s="8" t="s">
        <v>782</v>
      </c>
      <c r="B1899" s="8">
        <v>7</v>
      </c>
      <c r="C1899" s="8">
        <v>144060198</v>
      </c>
      <c r="D1899" s="8">
        <v>144060198</v>
      </c>
      <c r="E1899" s="8" t="s">
        <v>121</v>
      </c>
      <c r="F1899" s="8" t="s">
        <v>3108</v>
      </c>
      <c r="G1899" s="8" t="s">
        <v>3109</v>
      </c>
      <c r="H1899" s="8" t="s">
        <v>107</v>
      </c>
      <c r="I1899" s="66" t="s">
        <v>309</v>
      </c>
      <c r="J1899" s="66" t="s">
        <v>40</v>
      </c>
      <c r="K1899" s="66" t="s">
        <v>6216</v>
      </c>
      <c r="L1899" s="66" t="s">
        <v>3463</v>
      </c>
      <c r="M1899" s="66" t="s">
        <v>6204</v>
      </c>
      <c r="N1899" s="66" t="s">
        <v>3141</v>
      </c>
      <c r="O1899" s="8" t="s">
        <v>3142</v>
      </c>
      <c r="P1899" s="8" t="s">
        <v>10477</v>
      </c>
      <c r="Q1899" s="8">
        <v>1</v>
      </c>
      <c r="R1899" s="8" t="s">
        <v>40</v>
      </c>
      <c r="S1899" s="8" t="s">
        <v>40</v>
      </c>
      <c r="T1899" s="8" t="s">
        <v>40</v>
      </c>
      <c r="U1899" s="67">
        <v>0.23200000000000001</v>
      </c>
      <c r="V1899" s="4">
        <v>2</v>
      </c>
      <c r="W1899" s="4">
        <v>3430</v>
      </c>
      <c r="X1899" s="67">
        <v>1E-3</v>
      </c>
      <c r="Y1899" s="67">
        <v>0.157</v>
      </c>
      <c r="Z1899" s="4">
        <v>2</v>
      </c>
      <c r="AA1899" s="4">
        <v>2605</v>
      </c>
      <c r="AB1899" s="67">
        <v>1E-3</v>
      </c>
      <c r="AC1899" s="4">
        <v>0.226462</v>
      </c>
      <c r="AD1899" s="4">
        <v>4.9560000000000004</v>
      </c>
    </row>
    <row r="1900" spans="1:30" x14ac:dyDescent="0.2">
      <c r="A1900" s="8" t="s">
        <v>782</v>
      </c>
      <c r="B1900" s="8">
        <v>7</v>
      </c>
      <c r="C1900" s="8">
        <v>144060227</v>
      </c>
      <c r="D1900" s="8">
        <v>144060227</v>
      </c>
      <c r="E1900" s="8" t="s">
        <v>127</v>
      </c>
      <c r="F1900" s="8" t="s">
        <v>3101</v>
      </c>
      <c r="G1900" s="8" t="s">
        <v>3102</v>
      </c>
      <c r="H1900" s="8" t="s">
        <v>107</v>
      </c>
      <c r="I1900" s="66" t="s">
        <v>309</v>
      </c>
      <c r="J1900" s="66" t="s">
        <v>40</v>
      </c>
      <c r="K1900" s="66" t="s">
        <v>4509</v>
      </c>
      <c r="L1900" s="66" t="s">
        <v>5621</v>
      </c>
      <c r="M1900" s="66" t="s">
        <v>5720</v>
      </c>
      <c r="N1900" s="66" t="s">
        <v>127</v>
      </c>
      <c r="O1900" s="8" t="s">
        <v>5986</v>
      </c>
      <c r="P1900" s="8" t="s">
        <v>40</v>
      </c>
      <c r="Q1900" s="8">
        <v>1</v>
      </c>
      <c r="R1900" s="8" t="s">
        <v>40</v>
      </c>
      <c r="S1900" s="8" t="s">
        <v>40</v>
      </c>
      <c r="T1900" s="8" t="s">
        <v>40</v>
      </c>
      <c r="U1900" s="67">
        <v>0.124</v>
      </c>
      <c r="V1900" s="4">
        <v>4</v>
      </c>
      <c r="W1900" s="4">
        <v>3434</v>
      </c>
      <c r="X1900" s="67">
        <v>1E-3</v>
      </c>
      <c r="Y1900" s="67">
        <v>0.11899999999999999</v>
      </c>
      <c r="Z1900" s="4">
        <v>6</v>
      </c>
      <c r="AA1900" s="4">
        <v>2606</v>
      </c>
      <c r="AB1900" s="67">
        <v>2E-3</v>
      </c>
      <c r="AC1900" s="4">
        <v>-0.60729900000000003</v>
      </c>
      <c r="AD1900" s="4">
        <v>0.12</v>
      </c>
    </row>
    <row r="1901" spans="1:30" x14ac:dyDescent="0.2">
      <c r="A1901" s="8" t="s">
        <v>782</v>
      </c>
      <c r="B1901" s="8">
        <v>7</v>
      </c>
      <c r="C1901" s="8">
        <v>144060258</v>
      </c>
      <c r="D1901" s="8">
        <v>144060258</v>
      </c>
      <c r="E1901" s="8" t="s">
        <v>121</v>
      </c>
      <c r="F1901" s="8" t="s">
        <v>3108</v>
      </c>
      <c r="G1901" s="8" t="s">
        <v>3109</v>
      </c>
      <c r="H1901" s="8" t="s">
        <v>107</v>
      </c>
      <c r="I1901" s="66" t="s">
        <v>309</v>
      </c>
      <c r="J1901" s="66" t="s">
        <v>40</v>
      </c>
      <c r="K1901" s="66" t="s">
        <v>532</v>
      </c>
      <c r="L1901" s="66" t="s">
        <v>3450</v>
      </c>
      <c r="M1901" s="66" t="s">
        <v>4662</v>
      </c>
      <c r="N1901" s="66" t="s">
        <v>3147</v>
      </c>
      <c r="O1901" s="8" t="s">
        <v>3589</v>
      </c>
      <c r="P1901" s="8" t="s">
        <v>10478</v>
      </c>
      <c r="Q1901" s="8">
        <v>1</v>
      </c>
      <c r="R1901" s="8" t="s">
        <v>40</v>
      </c>
      <c r="S1901" s="8" t="s">
        <v>40</v>
      </c>
      <c r="T1901" s="8" t="s">
        <v>40</v>
      </c>
      <c r="U1901" s="67">
        <v>0.14299999999999999</v>
      </c>
      <c r="V1901" s="4">
        <v>8</v>
      </c>
      <c r="W1901" s="4">
        <v>3432</v>
      </c>
      <c r="X1901" s="67">
        <v>2E-3</v>
      </c>
      <c r="Y1901" s="67">
        <v>0.127</v>
      </c>
      <c r="Z1901" s="4">
        <v>9</v>
      </c>
      <c r="AA1901" s="4">
        <v>2600</v>
      </c>
      <c r="AB1901" s="67">
        <v>3.0000000000000001E-3</v>
      </c>
      <c r="AC1901" s="4">
        <v>0.79887300000000006</v>
      </c>
      <c r="AD1901" s="4">
        <v>9.4570000000000007</v>
      </c>
    </row>
    <row r="1902" spans="1:30" x14ac:dyDescent="0.2">
      <c r="A1902" s="8" t="s">
        <v>782</v>
      </c>
      <c r="B1902" s="8">
        <v>7</v>
      </c>
      <c r="C1902" s="8">
        <v>144060259</v>
      </c>
      <c r="D1902" s="8">
        <v>144060263</v>
      </c>
      <c r="E1902" s="8" t="s">
        <v>3412</v>
      </c>
      <c r="F1902" s="8" t="s">
        <v>3897</v>
      </c>
      <c r="G1902" s="8" t="s">
        <v>3109</v>
      </c>
      <c r="H1902" s="8" t="s">
        <v>107</v>
      </c>
      <c r="I1902" s="66" t="s">
        <v>309</v>
      </c>
      <c r="J1902" s="66" t="s">
        <v>40</v>
      </c>
      <c r="K1902" s="66" t="s">
        <v>10479</v>
      </c>
      <c r="L1902" s="66" t="s">
        <v>10480</v>
      </c>
      <c r="M1902" s="66" t="s">
        <v>10481</v>
      </c>
      <c r="N1902" s="66" t="s">
        <v>10482</v>
      </c>
      <c r="O1902" s="8" t="s">
        <v>10483</v>
      </c>
      <c r="P1902" s="8" t="s">
        <v>40</v>
      </c>
      <c r="Q1902" s="8">
        <v>1</v>
      </c>
      <c r="R1902" s="8" t="s">
        <v>40</v>
      </c>
      <c r="S1902" s="8" t="s">
        <v>40</v>
      </c>
      <c r="T1902" s="8" t="s">
        <v>40</v>
      </c>
      <c r="U1902" s="67">
        <v>0.13900000000000001</v>
      </c>
      <c r="V1902" s="4">
        <v>4</v>
      </c>
      <c r="W1902" s="4">
        <v>3432</v>
      </c>
      <c r="X1902" s="67">
        <v>1E-3</v>
      </c>
      <c r="Y1902" s="67">
        <v>0.14000000000000001</v>
      </c>
      <c r="Z1902" s="4">
        <v>2</v>
      </c>
      <c r="AA1902" s="4">
        <v>2600</v>
      </c>
      <c r="AB1902" s="67">
        <v>1E-3</v>
      </c>
      <c r="AC1902" s="4">
        <v>1.6474899999999999</v>
      </c>
      <c r="AD1902" s="4">
        <v>14.11</v>
      </c>
    </row>
    <row r="1903" spans="1:30" x14ac:dyDescent="0.2">
      <c r="A1903" s="8" t="s">
        <v>782</v>
      </c>
      <c r="B1903" s="8">
        <v>7</v>
      </c>
      <c r="C1903" s="8">
        <v>144060283</v>
      </c>
      <c r="D1903" s="8">
        <v>144060283</v>
      </c>
      <c r="E1903" s="8" t="s">
        <v>127</v>
      </c>
      <c r="F1903" s="8" t="s">
        <v>81</v>
      </c>
      <c r="G1903" s="8" t="s">
        <v>3469</v>
      </c>
      <c r="H1903" s="8" t="s">
        <v>107</v>
      </c>
      <c r="I1903" s="66" t="s">
        <v>309</v>
      </c>
      <c r="J1903" s="66" t="s">
        <v>40</v>
      </c>
      <c r="K1903" s="66" t="s">
        <v>3835</v>
      </c>
      <c r="L1903" s="66" t="s">
        <v>4074</v>
      </c>
      <c r="M1903" s="66" t="s">
        <v>4075</v>
      </c>
      <c r="N1903" s="66" t="s">
        <v>154</v>
      </c>
      <c r="O1903" s="8" t="s">
        <v>213</v>
      </c>
      <c r="P1903" s="8" t="s">
        <v>40</v>
      </c>
      <c r="Q1903" s="8">
        <v>1</v>
      </c>
      <c r="R1903" s="8" t="s">
        <v>40</v>
      </c>
      <c r="S1903" s="8" t="s">
        <v>40</v>
      </c>
      <c r="T1903" s="8" t="s">
        <v>40</v>
      </c>
      <c r="U1903" s="67">
        <v>0.222</v>
      </c>
      <c r="V1903" s="4">
        <v>1</v>
      </c>
      <c r="W1903" s="4">
        <v>3432</v>
      </c>
      <c r="X1903" s="67">
        <v>0</v>
      </c>
      <c r="Y1903" s="67">
        <v>0.109</v>
      </c>
      <c r="Z1903" s="4">
        <v>1</v>
      </c>
      <c r="AA1903" s="4">
        <v>2600</v>
      </c>
      <c r="AB1903" s="67">
        <v>0</v>
      </c>
      <c r="AC1903" s="4">
        <v>5.1604739999999998</v>
      </c>
      <c r="AD1903" s="4">
        <v>25.4</v>
      </c>
    </row>
    <row r="1904" spans="1:30" x14ac:dyDescent="0.2">
      <c r="A1904" s="8" t="s">
        <v>782</v>
      </c>
      <c r="B1904" s="8">
        <v>7</v>
      </c>
      <c r="C1904" s="8">
        <v>144060286</v>
      </c>
      <c r="D1904" s="8">
        <v>144060286</v>
      </c>
      <c r="E1904" s="8" t="s">
        <v>127</v>
      </c>
      <c r="F1904" s="8" t="s">
        <v>3108</v>
      </c>
      <c r="G1904" s="8" t="s">
        <v>3109</v>
      </c>
      <c r="H1904" s="8" t="s">
        <v>107</v>
      </c>
      <c r="I1904" s="66" t="s">
        <v>309</v>
      </c>
      <c r="J1904" s="66" t="s">
        <v>40</v>
      </c>
      <c r="K1904" s="66" t="s">
        <v>3516</v>
      </c>
      <c r="L1904" s="66" t="s">
        <v>4079</v>
      </c>
      <c r="M1904" s="66" t="s">
        <v>4080</v>
      </c>
      <c r="N1904" s="66" t="s">
        <v>3316</v>
      </c>
      <c r="O1904" s="8" t="s">
        <v>3317</v>
      </c>
      <c r="P1904" s="8" t="s">
        <v>10484</v>
      </c>
      <c r="Q1904" s="8">
        <v>1</v>
      </c>
      <c r="R1904" s="8" t="s">
        <v>40</v>
      </c>
      <c r="S1904" s="8" t="s">
        <v>40</v>
      </c>
      <c r="T1904" s="8" t="s">
        <v>40</v>
      </c>
      <c r="U1904" s="67">
        <v>0.16700000000000001</v>
      </c>
      <c r="V1904" s="4">
        <v>1082</v>
      </c>
      <c r="W1904" s="4">
        <v>3432</v>
      </c>
      <c r="X1904" s="67">
        <v>0.315</v>
      </c>
      <c r="Y1904" s="67">
        <v>0.16400000000000001</v>
      </c>
      <c r="Z1904" s="4">
        <v>777</v>
      </c>
      <c r="AA1904" s="4">
        <v>2600</v>
      </c>
      <c r="AB1904" s="67">
        <v>0.29899999999999999</v>
      </c>
      <c r="AC1904" s="4">
        <v>-0.53132800000000002</v>
      </c>
      <c r="AD1904" s="4">
        <v>0.184</v>
      </c>
    </row>
    <row r="1905" spans="1:30" x14ac:dyDescent="0.2">
      <c r="A1905" s="8" t="s">
        <v>782</v>
      </c>
      <c r="B1905" s="8">
        <v>7</v>
      </c>
      <c r="C1905" s="8">
        <v>144060295</v>
      </c>
      <c r="D1905" s="8">
        <v>144060295</v>
      </c>
      <c r="E1905" s="8" t="s">
        <v>121</v>
      </c>
      <c r="F1905" s="8" t="s">
        <v>3108</v>
      </c>
      <c r="G1905" s="8" t="s">
        <v>3109</v>
      </c>
      <c r="H1905" s="8" t="s">
        <v>107</v>
      </c>
      <c r="I1905" s="66" t="s">
        <v>309</v>
      </c>
      <c r="J1905" s="66" t="s">
        <v>40</v>
      </c>
      <c r="K1905" s="66" t="s">
        <v>5062</v>
      </c>
      <c r="L1905" s="66" t="s">
        <v>6214</v>
      </c>
      <c r="M1905" s="66" t="s">
        <v>3573</v>
      </c>
      <c r="N1905" s="66" t="s">
        <v>3423</v>
      </c>
      <c r="O1905" s="8" t="s">
        <v>3803</v>
      </c>
      <c r="P1905" s="8" t="s">
        <v>10485</v>
      </c>
      <c r="Q1905" s="8">
        <v>1</v>
      </c>
      <c r="R1905" s="8" t="s">
        <v>40</v>
      </c>
      <c r="S1905" s="8" t="s">
        <v>40</v>
      </c>
      <c r="T1905" s="8" t="s">
        <v>40</v>
      </c>
      <c r="U1905" s="67">
        <v>0.107</v>
      </c>
      <c r="V1905" s="4">
        <v>1</v>
      </c>
      <c r="W1905" s="4">
        <v>3432</v>
      </c>
      <c r="X1905" s="67">
        <v>0</v>
      </c>
      <c r="Y1905" s="67">
        <v>0.19</v>
      </c>
      <c r="Z1905" s="4">
        <v>2</v>
      </c>
      <c r="AA1905" s="4">
        <v>2600</v>
      </c>
      <c r="AB1905" s="67">
        <v>1E-3</v>
      </c>
      <c r="AC1905" s="4">
        <v>1.0691269999999999</v>
      </c>
      <c r="AD1905" s="4">
        <v>11.05</v>
      </c>
    </row>
    <row r="1906" spans="1:30" x14ac:dyDescent="0.2">
      <c r="A1906" s="8" t="s">
        <v>782</v>
      </c>
      <c r="B1906" s="8">
        <v>7</v>
      </c>
      <c r="C1906" s="8">
        <v>144060298</v>
      </c>
      <c r="D1906" s="8">
        <v>144060298</v>
      </c>
      <c r="E1906" s="8" t="s">
        <v>127</v>
      </c>
      <c r="F1906" s="8" t="s">
        <v>3108</v>
      </c>
      <c r="G1906" s="8" t="s">
        <v>3109</v>
      </c>
      <c r="H1906" s="8" t="s">
        <v>107</v>
      </c>
      <c r="I1906" s="66" t="s">
        <v>309</v>
      </c>
      <c r="J1906" s="66" t="s">
        <v>40</v>
      </c>
      <c r="K1906" s="66" t="s">
        <v>4133</v>
      </c>
      <c r="L1906" s="66" t="s">
        <v>3617</v>
      </c>
      <c r="M1906" s="66" t="s">
        <v>3840</v>
      </c>
      <c r="N1906" s="66" t="s">
        <v>4859</v>
      </c>
      <c r="O1906" s="8" t="s">
        <v>4860</v>
      </c>
      <c r="P1906" s="8" t="s">
        <v>10486</v>
      </c>
      <c r="Q1906" s="8">
        <v>1</v>
      </c>
      <c r="R1906" s="8" t="s">
        <v>40</v>
      </c>
      <c r="S1906" s="8" t="s">
        <v>40</v>
      </c>
      <c r="T1906" s="8" t="s">
        <v>40</v>
      </c>
      <c r="U1906" s="67">
        <v>0.14499999999999999</v>
      </c>
      <c r="V1906" s="4">
        <v>58</v>
      </c>
      <c r="W1906" s="4">
        <v>3432</v>
      </c>
      <c r="X1906" s="67">
        <v>1.7000000000000001E-2</v>
      </c>
      <c r="Y1906" s="67">
        <v>0.154</v>
      </c>
      <c r="Z1906" s="4">
        <v>58</v>
      </c>
      <c r="AA1906" s="4">
        <v>2600</v>
      </c>
      <c r="AB1906" s="67">
        <v>2.1999999999999999E-2</v>
      </c>
      <c r="AC1906" s="4">
        <v>-1.103097</v>
      </c>
      <c r="AD1906" s="4">
        <v>0.01</v>
      </c>
    </row>
    <row r="1907" spans="1:30" x14ac:dyDescent="0.2">
      <c r="A1907" s="8" t="s">
        <v>782</v>
      </c>
      <c r="B1907" s="8">
        <v>7</v>
      </c>
      <c r="C1907" s="8">
        <v>144060319</v>
      </c>
      <c r="D1907" s="8">
        <v>144060319</v>
      </c>
      <c r="E1907" s="8" t="s">
        <v>121</v>
      </c>
      <c r="F1907" s="8" t="s">
        <v>3108</v>
      </c>
      <c r="G1907" s="8" t="s">
        <v>3109</v>
      </c>
      <c r="H1907" s="8" t="s">
        <v>107</v>
      </c>
      <c r="I1907" s="66" t="s">
        <v>309</v>
      </c>
      <c r="J1907" s="66" t="s">
        <v>40</v>
      </c>
      <c r="K1907" s="66" t="s">
        <v>3577</v>
      </c>
      <c r="L1907" s="66" t="s">
        <v>526</v>
      </c>
      <c r="M1907" s="66" t="s">
        <v>3909</v>
      </c>
      <c r="N1907" s="66" t="s">
        <v>3677</v>
      </c>
      <c r="O1907" s="8" t="s">
        <v>4147</v>
      </c>
      <c r="P1907" s="8" t="s">
        <v>10487</v>
      </c>
      <c r="Q1907" s="8">
        <v>1</v>
      </c>
      <c r="R1907" s="8" t="s">
        <v>40</v>
      </c>
      <c r="S1907" s="8" t="s">
        <v>40</v>
      </c>
      <c r="T1907" s="8" t="s">
        <v>40</v>
      </c>
      <c r="U1907" s="67">
        <v>0.21299999999999999</v>
      </c>
      <c r="V1907" s="4">
        <v>1</v>
      </c>
      <c r="W1907" s="4">
        <v>3432</v>
      </c>
      <c r="X1907" s="67">
        <v>0</v>
      </c>
      <c r="Y1907" s="67">
        <v>0</v>
      </c>
      <c r="Z1907" s="4">
        <v>0</v>
      </c>
      <c r="AA1907" s="4">
        <v>2600</v>
      </c>
      <c r="AB1907" s="67">
        <v>0</v>
      </c>
      <c r="AC1907" s="4">
        <v>0.438027</v>
      </c>
      <c r="AD1907" s="4">
        <v>6.9379999999999997</v>
      </c>
    </row>
    <row r="1908" spans="1:30" x14ac:dyDescent="0.2">
      <c r="A1908" s="8" t="s">
        <v>782</v>
      </c>
      <c r="B1908" s="8">
        <v>7</v>
      </c>
      <c r="C1908" s="8">
        <v>144060320</v>
      </c>
      <c r="D1908" s="8">
        <v>144060320</v>
      </c>
      <c r="E1908" s="8" t="s">
        <v>130</v>
      </c>
      <c r="F1908" s="8" t="s">
        <v>3101</v>
      </c>
      <c r="G1908" s="8" t="s">
        <v>3102</v>
      </c>
      <c r="H1908" s="8" t="s">
        <v>107</v>
      </c>
      <c r="I1908" s="66" t="s">
        <v>309</v>
      </c>
      <c r="J1908" s="66" t="s">
        <v>40</v>
      </c>
      <c r="K1908" s="66" t="s">
        <v>5002</v>
      </c>
      <c r="L1908" s="66" t="s">
        <v>3615</v>
      </c>
      <c r="M1908" s="66" t="s">
        <v>3909</v>
      </c>
      <c r="N1908" s="66" t="s">
        <v>123</v>
      </c>
      <c r="O1908" s="8" t="s">
        <v>3345</v>
      </c>
      <c r="P1908" s="8" t="s">
        <v>10488</v>
      </c>
      <c r="Q1908" s="8">
        <v>1</v>
      </c>
      <c r="R1908" s="8" t="s">
        <v>40</v>
      </c>
      <c r="S1908" s="8" t="s">
        <v>40</v>
      </c>
      <c r="T1908" s="8" t="s">
        <v>40</v>
      </c>
      <c r="U1908" s="67">
        <v>9.4E-2</v>
      </c>
      <c r="V1908" s="4">
        <v>3</v>
      </c>
      <c r="W1908" s="4">
        <v>3432</v>
      </c>
      <c r="X1908" s="67">
        <v>1E-3</v>
      </c>
      <c r="Y1908" s="67">
        <v>0.153</v>
      </c>
      <c r="Z1908" s="4">
        <v>1</v>
      </c>
      <c r="AA1908" s="4">
        <v>2600</v>
      </c>
      <c r="AB1908" s="67">
        <v>0</v>
      </c>
      <c r="AC1908" s="4">
        <v>0.825206</v>
      </c>
      <c r="AD1908" s="4">
        <v>9.6180000000000003</v>
      </c>
    </row>
    <row r="1909" spans="1:30" x14ac:dyDescent="0.2">
      <c r="A1909" s="8" t="s">
        <v>782</v>
      </c>
      <c r="B1909" s="8">
        <v>7</v>
      </c>
      <c r="C1909" s="8">
        <v>144060321</v>
      </c>
      <c r="D1909" s="8">
        <v>144060321</v>
      </c>
      <c r="E1909" s="8" t="s">
        <v>123</v>
      </c>
      <c r="F1909" s="8" t="s">
        <v>3108</v>
      </c>
      <c r="G1909" s="8" t="s">
        <v>3109</v>
      </c>
      <c r="H1909" s="8" t="s">
        <v>107</v>
      </c>
      <c r="I1909" s="66" t="s">
        <v>309</v>
      </c>
      <c r="J1909" s="66" t="s">
        <v>40</v>
      </c>
      <c r="K1909" s="66" t="s">
        <v>9646</v>
      </c>
      <c r="L1909" s="66" t="s">
        <v>4091</v>
      </c>
      <c r="M1909" s="66" t="s">
        <v>3976</v>
      </c>
      <c r="N1909" s="66" t="s">
        <v>4552</v>
      </c>
      <c r="O1909" s="8" t="s">
        <v>5991</v>
      </c>
      <c r="P1909" s="8" t="s">
        <v>10489</v>
      </c>
      <c r="Q1909" s="8">
        <v>1</v>
      </c>
      <c r="R1909" s="8" t="s">
        <v>40</v>
      </c>
      <c r="S1909" s="8" t="s">
        <v>40</v>
      </c>
      <c r="T1909" s="8" t="s">
        <v>40</v>
      </c>
      <c r="U1909" s="67">
        <v>0.14499999999999999</v>
      </c>
      <c r="V1909" s="4">
        <v>45</v>
      </c>
      <c r="W1909" s="4">
        <v>3432</v>
      </c>
      <c r="X1909" s="67">
        <v>1.2999999999999999E-2</v>
      </c>
      <c r="Y1909" s="67">
        <v>0.152</v>
      </c>
      <c r="Z1909" s="4">
        <v>30</v>
      </c>
      <c r="AA1909" s="4">
        <v>2600</v>
      </c>
      <c r="AB1909" s="67">
        <v>1.2E-2</v>
      </c>
      <c r="AC1909" s="4">
        <v>0.44711099999999998</v>
      </c>
      <c r="AD1909" s="4">
        <v>7.0129999999999999</v>
      </c>
    </row>
    <row r="1910" spans="1:30" x14ac:dyDescent="0.2">
      <c r="A1910" s="8" t="s">
        <v>782</v>
      </c>
      <c r="B1910" s="8">
        <v>7</v>
      </c>
      <c r="C1910" s="8">
        <v>144060357</v>
      </c>
      <c r="D1910" s="8">
        <v>144060357</v>
      </c>
      <c r="E1910" s="8" t="s">
        <v>127</v>
      </c>
      <c r="F1910" s="8" t="s">
        <v>3108</v>
      </c>
      <c r="G1910" s="8" t="s">
        <v>3109</v>
      </c>
      <c r="H1910" s="8" t="s">
        <v>107</v>
      </c>
      <c r="I1910" s="66" t="s">
        <v>309</v>
      </c>
      <c r="J1910" s="66" t="s">
        <v>40</v>
      </c>
      <c r="K1910" s="66" t="s">
        <v>4381</v>
      </c>
      <c r="L1910" s="66" t="s">
        <v>5185</v>
      </c>
      <c r="M1910" s="66" t="s">
        <v>3979</v>
      </c>
      <c r="N1910" s="66" t="s">
        <v>3378</v>
      </c>
      <c r="O1910" s="8" t="s">
        <v>3379</v>
      </c>
      <c r="P1910" s="8" t="s">
        <v>10490</v>
      </c>
      <c r="Q1910" s="8">
        <v>1</v>
      </c>
      <c r="R1910" s="8" t="s">
        <v>40</v>
      </c>
      <c r="S1910" s="8" t="s">
        <v>40</v>
      </c>
      <c r="T1910" s="8" t="s">
        <v>40</v>
      </c>
      <c r="U1910" s="67">
        <v>0.53400000000000003</v>
      </c>
      <c r="V1910" s="4">
        <v>3423</v>
      </c>
      <c r="W1910" s="4">
        <v>3434</v>
      </c>
      <c r="X1910" s="67">
        <v>0.997</v>
      </c>
      <c r="Y1910" s="67">
        <v>0.52500000000000002</v>
      </c>
      <c r="Z1910" s="4">
        <v>2598</v>
      </c>
      <c r="AA1910" s="4">
        <v>2606</v>
      </c>
      <c r="AB1910" s="67">
        <v>0.997</v>
      </c>
      <c r="AC1910" s="4">
        <v>-0.661856</v>
      </c>
      <c r="AD1910" s="4">
        <v>8.7999999999999995E-2</v>
      </c>
    </row>
    <row r="1911" spans="1:30" x14ac:dyDescent="0.2">
      <c r="A1911" s="8" t="s">
        <v>782</v>
      </c>
      <c r="B1911" s="8">
        <v>7</v>
      </c>
      <c r="C1911" s="8">
        <v>144060368</v>
      </c>
      <c r="D1911" s="8">
        <v>144060368</v>
      </c>
      <c r="E1911" s="8" t="s">
        <v>121</v>
      </c>
      <c r="F1911" s="8" t="s">
        <v>3101</v>
      </c>
      <c r="G1911" s="8" t="s">
        <v>3102</v>
      </c>
      <c r="H1911" s="8" t="s">
        <v>107</v>
      </c>
      <c r="I1911" s="66" t="s">
        <v>309</v>
      </c>
      <c r="J1911" s="66" t="s">
        <v>40</v>
      </c>
      <c r="K1911" s="66" t="s">
        <v>4149</v>
      </c>
      <c r="L1911" s="66" t="s">
        <v>4519</v>
      </c>
      <c r="M1911" s="66" t="s">
        <v>3662</v>
      </c>
      <c r="N1911" s="66" t="s">
        <v>127</v>
      </c>
      <c r="O1911" s="8" t="s">
        <v>3632</v>
      </c>
      <c r="P1911" s="8" t="s">
        <v>10491</v>
      </c>
      <c r="Q1911" s="8">
        <v>1</v>
      </c>
      <c r="R1911" s="8" t="s">
        <v>40</v>
      </c>
      <c r="S1911" s="8" t="s">
        <v>40</v>
      </c>
      <c r="T1911" s="8" t="s">
        <v>40</v>
      </c>
      <c r="U1911" s="67">
        <v>0.161</v>
      </c>
      <c r="V1911" s="4">
        <v>40</v>
      </c>
      <c r="W1911" s="4">
        <v>3434</v>
      </c>
      <c r="X1911" s="67">
        <v>1.2E-2</v>
      </c>
      <c r="Y1911" s="67">
        <v>0.158</v>
      </c>
      <c r="Z1911" s="4">
        <v>28</v>
      </c>
      <c r="AA1911" s="4">
        <v>2606</v>
      </c>
      <c r="AB1911" s="67">
        <v>1.0999999999999999E-2</v>
      </c>
      <c r="AC1911" s="4">
        <v>-0.49990899999999999</v>
      </c>
      <c r="AD1911" s="4">
        <v>0.22</v>
      </c>
    </row>
    <row r="1912" spans="1:30" x14ac:dyDescent="0.2">
      <c r="A1912" s="8" t="s">
        <v>782</v>
      </c>
      <c r="B1912" s="8">
        <v>7</v>
      </c>
      <c r="C1912" s="8">
        <v>144060378</v>
      </c>
      <c r="D1912" s="8">
        <v>144060378</v>
      </c>
      <c r="E1912" s="8" t="s">
        <v>130</v>
      </c>
      <c r="F1912" s="8" t="s">
        <v>81</v>
      </c>
      <c r="G1912" s="8" t="s">
        <v>3469</v>
      </c>
      <c r="H1912" s="8" t="s">
        <v>107</v>
      </c>
      <c r="I1912" s="66" t="s">
        <v>309</v>
      </c>
      <c r="J1912" s="66" t="s">
        <v>40</v>
      </c>
      <c r="K1912" s="66" t="s">
        <v>505</v>
      </c>
      <c r="L1912" s="66" t="s">
        <v>506</v>
      </c>
      <c r="M1912" s="66" t="s">
        <v>507</v>
      </c>
      <c r="N1912" s="66" t="s">
        <v>137</v>
      </c>
      <c r="O1912" s="8" t="s">
        <v>138</v>
      </c>
      <c r="P1912" s="8" t="s">
        <v>797</v>
      </c>
      <c r="Q1912" s="8">
        <v>1</v>
      </c>
      <c r="R1912" s="8" t="s">
        <v>40</v>
      </c>
      <c r="S1912" s="8" t="s">
        <v>40</v>
      </c>
      <c r="T1912" s="8" t="s">
        <v>40</v>
      </c>
      <c r="U1912" s="67">
        <v>0.14199999999999999</v>
      </c>
      <c r="V1912" s="4">
        <v>7</v>
      </c>
      <c r="W1912" s="4">
        <v>3434</v>
      </c>
      <c r="X1912" s="67">
        <v>2E-3</v>
      </c>
      <c r="Y1912" s="67">
        <v>0.128</v>
      </c>
      <c r="Z1912" s="4">
        <v>4</v>
      </c>
      <c r="AA1912" s="4">
        <v>2606</v>
      </c>
      <c r="AB1912" s="67">
        <v>2E-3</v>
      </c>
      <c r="AC1912" s="4">
        <v>6.9290180000000001</v>
      </c>
      <c r="AD1912" s="4">
        <v>33</v>
      </c>
    </row>
    <row r="1913" spans="1:30" x14ac:dyDescent="0.2">
      <c r="A1913" s="8" t="s">
        <v>782</v>
      </c>
      <c r="B1913" s="8">
        <v>7</v>
      </c>
      <c r="C1913" s="8">
        <v>144060381</v>
      </c>
      <c r="D1913" s="8">
        <v>144060381</v>
      </c>
      <c r="E1913" s="8" t="s">
        <v>123</v>
      </c>
      <c r="F1913" s="8" t="s">
        <v>3108</v>
      </c>
      <c r="G1913" s="8" t="s">
        <v>3109</v>
      </c>
      <c r="H1913" s="8" t="s">
        <v>107</v>
      </c>
      <c r="I1913" s="66" t="s">
        <v>309</v>
      </c>
      <c r="J1913" s="66" t="s">
        <v>40</v>
      </c>
      <c r="K1913" s="66" t="s">
        <v>9461</v>
      </c>
      <c r="L1913" s="66" t="s">
        <v>4106</v>
      </c>
      <c r="M1913" s="66" t="s">
        <v>4107</v>
      </c>
      <c r="N1913" s="66" t="s">
        <v>3302</v>
      </c>
      <c r="O1913" s="8" t="s">
        <v>3650</v>
      </c>
      <c r="P1913" s="8" t="s">
        <v>10492</v>
      </c>
      <c r="Q1913" s="8">
        <v>1</v>
      </c>
      <c r="R1913" s="8" t="s">
        <v>40</v>
      </c>
      <c r="S1913" s="8" t="s">
        <v>40</v>
      </c>
      <c r="T1913" s="8" t="s">
        <v>40</v>
      </c>
      <c r="U1913" s="67">
        <v>0.123</v>
      </c>
      <c r="V1913" s="4">
        <v>1</v>
      </c>
      <c r="W1913" s="4">
        <v>3434</v>
      </c>
      <c r="X1913" s="67">
        <v>0</v>
      </c>
      <c r="Y1913" s="67">
        <v>0.16400000000000001</v>
      </c>
      <c r="Z1913" s="4">
        <v>1</v>
      </c>
      <c r="AA1913" s="4">
        <v>2606</v>
      </c>
      <c r="AB1913" s="67">
        <v>0</v>
      </c>
      <c r="AC1913" s="4">
        <v>1.134646</v>
      </c>
      <c r="AD1913" s="4">
        <v>11.4</v>
      </c>
    </row>
    <row r="1914" spans="1:30" x14ac:dyDescent="0.2">
      <c r="A1914" s="8" t="s">
        <v>782</v>
      </c>
      <c r="B1914" s="8">
        <v>7</v>
      </c>
      <c r="C1914" s="8">
        <v>144060382</v>
      </c>
      <c r="D1914" s="8">
        <v>144060382</v>
      </c>
      <c r="E1914" s="8" t="s">
        <v>123</v>
      </c>
      <c r="F1914" s="8" t="s">
        <v>3108</v>
      </c>
      <c r="G1914" s="8" t="s">
        <v>3109</v>
      </c>
      <c r="H1914" s="8" t="s">
        <v>107</v>
      </c>
      <c r="I1914" s="66" t="s">
        <v>309</v>
      </c>
      <c r="J1914" s="66" t="s">
        <v>40</v>
      </c>
      <c r="K1914" s="66" t="s">
        <v>4641</v>
      </c>
      <c r="L1914" s="66" t="s">
        <v>4982</v>
      </c>
      <c r="M1914" s="66" t="s">
        <v>4107</v>
      </c>
      <c r="N1914" s="66" t="s">
        <v>3348</v>
      </c>
      <c r="O1914" s="8" t="s">
        <v>4220</v>
      </c>
      <c r="P1914" s="8" t="s">
        <v>10493</v>
      </c>
      <c r="Q1914" s="8">
        <v>1</v>
      </c>
      <c r="R1914" s="8" t="s">
        <v>40</v>
      </c>
      <c r="S1914" s="8" t="s">
        <v>40</v>
      </c>
      <c r="T1914" s="8" t="s">
        <v>40</v>
      </c>
      <c r="U1914" s="67">
        <v>0</v>
      </c>
      <c r="V1914" s="4">
        <v>0</v>
      </c>
      <c r="W1914" s="4">
        <v>3434</v>
      </c>
      <c r="X1914" s="67">
        <v>0</v>
      </c>
      <c r="Y1914" s="67">
        <v>0.13700000000000001</v>
      </c>
      <c r="Z1914" s="4">
        <v>1</v>
      </c>
      <c r="AA1914" s="4">
        <v>2606</v>
      </c>
      <c r="AB1914" s="67">
        <v>0</v>
      </c>
      <c r="AC1914" s="4">
        <v>0.50651199999999996</v>
      </c>
      <c r="AD1914" s="4">
        <v>7.4809999999999999</v>
      </c>
    </row>
    <row r="1915" spans="1:30" x14ac:dyDescent="0.2">
      <c r="A1915" s="8" t="s">
        <v>782</v>
      </c>
      <c r="B1915" s="8">
        <v>7</v>
      </c>
      <c r="C1915" s="8">
        <v>144060396</v>
      </c>
      <c r="D1915" s="8">
        <v>144060396</v>
      </c>
      <c r="E1915" s="8" t="s">
        <v>130</v>
      </c>
      <c r="F1915" s="8" t="s">
        <v>3108</v>
      </c>
      <c r="G1915" s="8" t="s">
        <v>3109</v>
      </c>
      <c r="H1915" s="8" t="s">
        <v>107</v>
      </c>
      <c r="I1915" s="66" t="s">
        <v>309</v>
      </c>
      <c r="J1915" s="66" t="s">
        <v>40</v>
      </c>
      <c r="K1915" s="66" t="s">
        <v>3560</v>
      </c>
      <c r="L1915" s="66" t="s">
        <v>9041</v>
      </c>
      <c r="M1915" s="66" t="s">
        <v>4350</v>
      </c>
      <c r="N1915" s="66" t="s">
        <v>3334</v>
      </c>
      <c r="O1915" s="8" t="s">
        <v>3981</v>
      </c>
      <c r="P1915" s="8" t="s">
        <v>10494</v>
      </c>
      <c r="Q1915" s="8">
        <v>1</v>
      </c>
      <c r="R1915" s="8" t="s">
        <v>40</v>
      </c>
      <c r="S1915" s="8" t="s">
        <v>40</v>
      </c>
      <c r="T1915" s="8" t="s">
        <v>40</v>
      </c>
      <c r="U1915" s="67">
        <v>0.53100000000000003</v>
      </c>
      <c r="V1915" s="4">
        <v>3423</v>
      </c>
      <c r="W1915" s="4">
        <v>3434</v>
      </c>
      <c r="X1915" s="67">
        <v>0.997</v>
      </c>
      <c r="Y1915" s="67">
        <v>0.52100000000000002</v>
      </c>
      <c r="Z1915" s="4">
        <v>2599</v>
      </c>
      <c r="AA1915" s="4">
        <v>2606</v>
      </c>
      <c r="AB1915" s="67">
        <v>0.997</v>
      </c>
      <c r="AC1915" s="4">
        <v>-1.933986</v>
      </c>
      <c r="AD1915" s="4">
        <v>1E-3</v>
      </c>
    </row>
    <row r="1916" spans="1:30" x14ac:dyDescent="0.2">
      <c r="A1916" s="8" t="s">
        <v>782</v>
      </c>
      <c r="B1916" s="8">
        <v>7</v>
      </c>
      <c r="C1916" s="8">
        <v>144060400</v>
      </c>
      <c r="D1916" s="8">
        <v>144060402</v>
      </c>
      <c r="E1916" s="8" t="s">
        <v>4198</v>
      </c>
      <c r="F1916" s="8" t="s">
        <v>80</v>
      </c>
      <c r="G1916" s="8" t="s">
        <v>3469</v>
      </c>
      <c r="H1916" s="8" t="s">
        <v>107</v>
      </c>
      <c r="I1916" s="66" t="s">
        <v>309</v>
      </c>
      <c r="J1916" s="66" t="s">
        <v>40</v>
      </c>
      <c r="K1916" s="66" t="s">
        <v>10495</v>
      </c>
      <c r="L1916" s="66" t="s">
        <v>10496</v>
      </c>
      <c r="M1916" s="66" t="s">
        <v>10497</v>
      </c>
      <c r="N1916" s="66" t="s">
        <v>10498</v>
      </c>
      <c r="O1916" s="8" t="s">
        <v>10499</v>
      </c>
      <c r="P1916" s="8" t="s">
        <v>40</v>
      </c>
      <c r="Q1916" s="8">
        <v>1</v>
      </c>
      <c r="R1916" s="8" t="s">
        <v>40</v>
      </c>
      <c r="S1916" s="8" t="s">
        <v>40</v>
      </c>
      <c r="T1916" s="8" t="s">
        <v>40</v>
      </c>
      <c r="U1916" s="67">
        <v>0.14399999999999999</v>
      </c>
      <c r="V1916" s="4">
        <v>1</v>
      </c>
      <c r="W1916" s="4">
        <v>3434</v>
      </c>
      <c r="X1916" s="67">
        <v>0</v>
      </c>
      <c r="Y1916" s="67">
        <v>0</v>
      </c>
      <c r="Z1916" s="4">
        <v>0</v>
      </c>
      <c r="AA1916" s="4">
        <v>2606</v>
      </c>
      <c r="AB1916" s="67">
        <v>0</v>
      </c>
      <c r="AC1916" s="4">
        <v>2.6906840000000001</v>
      </c>
      <c r="AD1916" s="4">
        <v>20.8</v>
      </c>
    </row>
    <row r="1917" spans="1:30" x14ac:dyDescent="0.2">
      <c r="A1917" s="8" t="s">
        <v>782</v>
      </c>
      <c r="B1917" s="8">
        <v>7</v>
      </c>
      <c r="C1917" s="8">
        <v>144060418</v>
      </c>
      <c r="D1917" s="8">
        <v>144060418</v>
      </c>
      <c r="E1917" s="8" t="s">
        <v>127</v>
      </c>
      <c r="F1917" s="8" t="s">
        <v>3108</v>
      </c>
      <c r="G1917" s="8" t="s">
        <v>3109</v>
      </c>
      <c r="H1917" s="8" t="s">
        <v>107</v>
      </c>
      <c r="I1917" s="66" t="s">
        <v>309</v>
      </c>
      <c r="J1917" s="66" t="s">
        <v>40</v>
      </c>
      <c r="K1917" s="66" t="s">
        <v>5690</v>
      </c>
      <c r="L1917" s="66" t="s">
        <v>4103</v>
      </c>
      <c r="M1917" s="66" t="s">
        <v>4001</v>
      </c>
      <c r="N1917" s="66" t="s">
        <v>4859</v>
      </c>
      <c r="O1917" s="8" t="s">
        <v>10500</v>
      </c>
      <c r="P1917" s="8" t="s">
        <v>40</v>
      </c>
      <c r="Q1917" s="8">
        <v>1</v>
      </c>
      <c r="R1917" s="8" t="s">
        <v>40</v>
      </c>
      <c r="S1917" s="8" t="s">
        <v>40</v>
      </c>
      <c r="T1917" s="8" t="s">
        <v>40</v>
      </c>
      <c r="U1917" s="67">
        <v>0.27500000000000002</v>
      </c>
      <c r="V1917" s="4">
        <v>1</v>
      </c>
      <c r="W1917" s="4">
        <v>3434</v>
      </c>
      <c r="X1917" s="67">
        <v>0</v>
      </c>
      <c r="Y1917" s="67">
        <v>0</v>
      </c>
      <c r="Z1917" s="4">
        <v>0</v>
      </c>
      <c r="AA1917" s="4">
        <v>2606</v>
      </c>
      <c r="AB1917" s="67">
        <v>0</v>
      </c>
      <c r="AC1917" s="4">
        <v>-2.7050939999999999</v>
      </c>
      <c r="AD1917" s="4">
        <v>1E-3</v>
      </c>
    </row>
    <row r="1918" spans="1:30" x14ac:dyDescent="0.2">
      <c r="A1918" s="8" t="s">
        <v>782</v>
      </c>
      <c r="B1918" s="8">
        <v>7</v>
      </c>
      <c r="C1918" s="8">
        <v>144060429</v>
      </c>
      <c r="D1918" s="8">
        <v>144060429</v>
      </c>
      <c r="E1918" s="8" t="s">
        <v>130</v>
      </c>
      <c r="F1918" s="8" t="s">
        <v>3108</v>
      </c>
      <c r="G1918" s="8" t="s">
        <v>3109</v>
      </c>
      <c r="H1918" s="8" t="s">
        <v>107</v>
      </c>
      <c r="I1918" s="66" t="s">
        <v>309</v>
      </c>
      <c r="J1918" s="66" t="s">
        <v>40</v>
      </c>
      <c r="K1918" s="66" t="s">
        <v>4528</v>
      </c>
      <c r="L1918" s="66" t="s">
        <v>4499</v>
      </c>
      <c r="M1918" s="66" t="s">
        <v>3709</v>
      </c>
      <c r="N1918" s="66" t="s">
        <v>3115</v>
      </c>
      <c r="O1918" s="8" t="s">
        <v>5730</v>
      </c>
      <c r="P1918" s="8" t="s">
        <v>40</v>
      </c>
      <c r="Q1918" s="8">
        <v>1</v>
      </c>
      <c r="R1918" s="8" t="s">
        <v>40</v>
      </c>
      <c r="S1918" s="8" t="s">
        <v>40</v>
      </c>
      <c r="T1918" s="8" t="s">
        <v>40</v>
      </c>
      <c r="U1918" s="67">
        <v>0.13900000000000001</v>
      </c>
      <c r="V1918" s="4">
        <v>3</v>
      </c>
      <c r="W1918" s="4">
        <v>3435</v>
      </c>
      <c r="X1918" s="67">
        <v>1E-3</v>
      </c>
      <c r="Y1918" s="67">
        <v>0</v>
      </c>
      <c r="Z1918" s="4">
        <v>0</v>
      </c>
      <c r="AA1918" s="4">
        <v>2606</v>
      </c>
      <c r="AB1918" s="67">
        <v>0</v>
      </c>
      <c r="AC1918" s="4">
        <v>-9.9362000000000006E-2</v>
      </c>
      <c r="AD1918" s="4">
        <v>1.7350000000000001</v>
      </c>
    </row>
    <row r="1919" spans="1:30" x14ac:dyDescent="0.2">
      <c r="A1919" s="8" t="s">
        <v>782</v>
      </c>
      <c r="B1919" s="8">
        <v>7</v>
      </c>
      <c r="C1919" s="8">
        <v>144060445</v>
      </c>
      <c r="D1919" s="8">
        <v>144060445</v>
      </c>
      <c r="E1919" s="8" t="s">
        <v>123</v>
      </c>
      <c r="F1919" s="8" t="s">
        <v>3108</v>
      </c>
      <c r="G1919" s="8" t="s">
        <v>3109</v>
      </c>
      <c r="H1919" s="8" t="s">
        <v>107</v>
      </c>
      <c r="I1919" s="66" t="s">
        <v>309</v>
      </c>
      <c r="J1919" s="66" t="s">
        <v>40</v>
      </c>
      <c r="K1919" s="66" t="s">
        <v>10501</v>
      </c>
      <c r="L1919" s="66" t="s">
        <v>4614</v>
      </c>
      <c r="M1919" s="66" t="s">
        <v>3524</v>
      </c>
      <c r="N1919" s="66" t="s">
        <v>4683</v>
      </c>
      <c r="O1919" s="8" t="s">
        <v>10502</v>
      </c>
      <c r="P1919" s="8" t="s">
        <v>40</v>
      </c>
      <c r="Q1919" s="8">
        <v>1</v>
      </c>
      <c r="R1919" s="8" t="s">
        <v>40</v>
      </c>
      <c r="S1919" s="8" t="s">
        <v>40</v>
      </c>
      <c r="T1919" s="8" t="s">
        <v>40</v>
      </c>
      <c r="U1919" s="67">
        <v>0.185</v>
      </c>
      <c r="V1919" s="4">
        <v>4</v>
      </c>
      <c r="W1919" s="4">
        <v>3426</v>
      </c>
      <c r="X1919" s="67">
        <v>1E-3</v>
      </c>
      <c r="Y1919" s="67">
        <v>0</v>
      </c>
      <c r="Z1919" s="4">
        <v>0</v>
      </c>
      <c r="AA1919" s="4">
        <v>2599</v>
      </c>
      <c r="AB1919" s="67">
        <v>0</v>
      </c>
      <c r="AC1919" s="4">
        <v>-0.61818600000000001</v>
      </c>
      <c r="AD1919" s="4">
        <v>0.113</v>
      </c>
    </row>
    <row r="1920" spans="1:30" x14ac:dyDescent="0.2">
      <c r="A1920" s="8" t="s">
        <v>782</v>
      </c>
      <c r="B1920" s="8">
        <v>7</v>
      </c>
      <c r="C1920" s="8">
        <v>144060478</v>
      </c>
      <c r="D1920" s="8">
        <v>144060478</v>
      </c>
      <c r="E1920" s="8" t="s">
        <v>121</v>
      </c>
      <c r="F1920" s="8" t="s">
        <v>3108</v>
      </c>
      <c r="G1920" s="8" t="s">
        <v>3109</v>
      </c>
      <c r="H1920" s="8" t="s">
        <v>107</v>
      </c>
      <c r="I1920" s="66" t="s">
        <v>309</v>
      </c>
      <c r="J1920" s="66" t="s">
        <v>40</v>
      </c>
      <c r="K1920" s="66" t="s">
        <v>3530</v>
      </c>
      <c r="L1920" s="66" t="s">
        <v>3827</v>
      </c>
      <c r="M1920" s="66" t="s">
        <v>4003</v>
      </c>
      <c r="N1920" s="66" t="s">
        <v>3255</v>
      </c>
      <c r="O1920" s="8" t="s">
        <v>4377</v>
      </c>
      <c r="P1920" s="8" t="s">
        <v>10503</v>
      </c>
      <c r="Q1920" s="8">
        <v>1</v>
      </c>
      <c r="R1920" s="8" t="s">
        <v>40</v>
      </c>
      <c r="S1920" s="8" t="s">
        <v>40</v>
      </c>
      <c r="T1920" s="8" t="s">
        <v>40</v>
      </c>
      <c r="U1920" s="67">
        <v>0.123</v>
      </c>
      <c r="V1920" s="4">
        <v>1</v>
      </c>
      <c r="W1920" s="4">
        <v>3426</v>
      </c>
      <c r="X1920" s="67">
        <v>0</v>
      </c>
      <c r="Y1920" s="67">
        <v>0.152</v>
      </c>
      <c r="Z1920" s="4">
        <v>1</v>
      </c>
      <c r="AA1920" s="4">
        <v>2599</v>
      </c>
      <c r="AB1920" s="67">
        <v>0</v>
      </c>
      <c r="AC1920" s="4">
        <v>-2.15672</v>
      </c>
      <c r="AD1920" s="4">
        <v>1E-3</v>
      </c>
    </row>
    <row r="1921" spans="1:30" x14ac:dyDescent="0.2">
      <c r="A1921" s="8" t="s">
        <v>782</v>
      </c>
      <c r="B1921" s="8">
        <v>7</v>
      </c>
      <c r="C1921" s="8">
        <v>144060484</v>
      </c>
      <c r="D1921" s="8">
        <v>144060484</v>
      </c>
      <c r="E1921" s="8" t="s">
        <v>121</v>
      </c>
      <c r="F1921" s="8" t="s">
        <v>3108</v>
      </c>
      <c r="G1921" s="8" t="s">
        <v>3109</v>
      </c>
      <c r="H1921" s="8" t="s">
        <v>107</v>
      </c>
      <c r="I1921" s="66" t="s">
        <v>309</v>
      </c>
      <c r="J1921" s="66" t="s">
        <v>40</v>
      </c>
      <c r="K1921" s="66" t="s">
        <v>10504</v>
      </c>
      <c r="L1921" s="66" t="s">
        <v>4541</v>
      </c>
      <c r="M1921" s="66" t="s">
        <v>4009</v>
      </c>
      <c r="N1921" s="66" t="s">
        <v>3112</v>
      </c>
      <c r="O1921" s="8" t="s">
        <v>3140</v>
      </c>
      <c r="P1921" s="8" t="s">
        <v>10505</v>
      </c>
      <c r="Q1921" s="8">
        <v>1</v>
      </c>
      <c r="R1921" s="8" t="s">
        <v>40</v>
      </c>
      <c r="S1921" s="8" t="s">
        <v>40</v>
      </c>
      <c r="T1921" s="8" t="s">
        <v>40</v>
      </c>
      <c r="U1921" s="67">
        <v>0.214</v>
      </c>
      <c r="V1921" s="4">
        <v>4</v>
      </c>
      <c r="W1921" s="4">
        <v>3426</v>
      </c>
      <c r="X1921" s="67">
        <v>1E-3</v>
      </c>
      <c r="Y1921" s="67">
        <v>0.13300000000000001</v>
      </c>
      <c r="Z1921" s="4">
        <v>1</v>
      </c>
      <c r="AA1921" s="4">
        <v>2599</v>
      </c>
      <c r="AB1921" s="67">
        <v>0</v>
      </c>
      <c r="AC1921" s="4">
        <v>-1.742801</v>
      </c>
      <c r="AD1921" s="4">
        <v>2E-3</v>
      </c>
    </row>
    <row r="1922" spans="1:30" x14ac:dyDescent="0.2">
      <c r="A1922" s="8" t="s">
        <v>782</v>
      </c>
      <c r="B1922" s="8">
        <v>7</v>
      </c>
      <c r="C1922" s="8">
        <v>144060519</v>
      </c>
      <c r="D1922" s="8">
        <v>144060519</v>
      </c>
      <c r="E1922" s="8" t="s">
        <v>130</v>
      </c>
      <c r="F1922" s="8" t="s">
        <v>3108</v>
      </c>
      <c r="G1922" s="8" t="s">
        <v>3109</v>
      </c>
      <c r="H1922" s="8" t="s">
        <v>107</v>
      </c>
      <c r="I1922" s="66" t="s">
        <v>309</v>
      </c>
      <c r="J1922" s="66" t="s">
        <v>40</v>
      </c>
      <c r="K1922" s="66" t="s">
        <v>4331</v>
      </c>
      <c r="L1922" s="66" t="s">
        <v>4537</v>
      </c>
      <c r="M1922" s="66" t="s">
        <v>3699</v>
      </c>
      <c r="N1922" s="66" t="s">
        <v>3386</v>
      </c>
      <c r="O1922" s="8" t="s">
        <v>3387</v>
      </c>
      <c r="P1922" s="8" t="s">
        <v>10506</v>
      </c>
      <c r="Q1922" s="8">
        <v>1</v>
      </c>
      <c r="R1922" s="8" t="s">
        <v>40</v>
      </c>
      <c r="S1922" s="8" t="s">
        <v>40</v>
      </c>
      <c r="T1922" s="8" t="s">
        <v>40</v>
      </c>
      <c r="U1922" s="67">
        <v>0.26200000000000001</v>
      </c>
      <c r="V1922" s="4">
        <v>1</v>
      </c>
      <c r="W1922" s="4">
        <v>3426</v>
      </c>
      <c r="X1922" s="67">
        <v>0</v>
      </c>
      <c r="Y1922" s="67">
        <v>0.22600000000000001</v>
      </c>
      <c r="Z1922" s="4">
        <v>1</v>
      </c>
      <c r="AA1922" s="4">
        <v>2599</v>
      </c>
      <c r="AB1922" s="67">
        <v>0</v>
      </c>
      <c r="AC1922" s="4">
        <v>2.9071090000000002</v>
      </c>
      <c r="AD1922" s="4">
        <v>21.9</v>
      </c>
    </row>
    <row r="1923" spans="1:30" x14ac:dyDescent="0.2">
      <c r="A1923" s="8" t="s">
        <v>782</v>
      </c>
      <c r="B1923" s="8">
        <v>7</v>
      </c>
      <c r="C1923" s="8">
        <v>144060520</v>
      </c>
      <c r="D1923" s="8">
        <v>144060520</v>
      </c>
      <c r="E1923" s="8" t="s">
        <v>130</v>
      </c>
      <c r="F1923" s="8" t="s">
        <v>3108</v>
      </c>
      <c r="G1923" s="8" t="s">
        <v>3109</v>
      </c>
      <c r="H1923" s="8" t="s">
        <v>107</v>
      </c>
      <c r="I1923" s="66" t="s">
        <v>309</v>
      </c>
      <c r="J1923" s="66" t="s">
        <v>40</v>
      </c>
      <c r="K1923" s="66" t="s">
        <v>5932</v>
      </c>
      <c r="L1923" s="66" t="s">
        <v>4638</v>
      </c>
      <c r="M1923" s="66" t="s">
        <v>3699</v>
      </c>
      <c r="N1923" s="66" t="s">
        <v>9482</v>
      </c>
      <c r="O1923" s="8" t="s">
        <v>9483</v>
      </c>
      <c r="P1923" s="8" t="s">
        <v>40</v>
      </c>
      <c r="Q1923" s="8">
        <v>1</v>
      </c>
      <c r="R1923" s="8" t="s">
        <v>40</v>
      </c>
      <c r="S1923" s="8" t="s">
        <v>40</v>
      </c>
      <c r="T1923" s="8" t="s">
        <v>40</v>
      </c>
      <c r="U1923" s="67">
        <v>0</v>
      </c>
      <c r="V1923" s="4">
        <v>0</v>
      </c>
      <c r="W1923" s="4">
        <v>3426</v>
      </c>
      <c r="X1923" s="67">
        <v>0</v>
      </c>
      <c r="Y1923" s="67">
        <v>0.13900000000000001</v>
      </c>
      <c r="Z1923" s="4">
        <v>2</v>
      </c>
      <c r="AA1923" s="4">
        <v>2599</v>
      </c>
      <c r="AB1923" s="67">
        <v>1E-3</v>
      </c>
      <c r="AC1923" s="4">
        <v>0.24170900000000001</v>
      </c>
      <c r="AD1923" s="4">
        <v>5.1130000000000004</v>
      </c>
    </row>
    <row r="1924" spans="1:30" x14ac:dyDescent="0.2">
      <c r="A1924" s="8" t="s">
        <v>782</v>
      </c>
      <c r="B1924" s="8">
        <v>7</v>
      </c>
      <c r="C1924" s="8">
        <v>144060534</v>
      </c>
      <c r="D1924" s="8">
        <v>144060534</v>
      </c>
      <c r="E1924" s="8" t="s">
        <v>121</v>
      </c>
      <c r="F1924" s="8" t="s">
        <v>3108</v>
      </c>
      <c r="G1924" s="8" t="s">
        <v>3109</v>
      </c>
      <c r="H1924" s="8" t="s">
        <v>107</v>
      </c>
      <c r="I1924" s="66" t="s">
        <v>309</v>
      </c>
      <c r="J1924" s="66" t="s">
        <v>40</v>
      </c>
      <c r="K1924" s="66" t="s">
        <v>5428</v>
      </c>
      <c r="L1924" s="66" t="s">
        <v>4535</v>
      </c>
      <c r="M1924" s="66" t="s">
        <v>5972</v>
      </c>
      <c r="N1924" s="66" t="s">
        <v>3141</v>
      </c>
      <c r="O1924" s="8" t="s">
        <v>3371</v>
      </c>
      <c r="P1924" s="8" t="s">
        <v>10507</v>
      </c>
      <c r="Q1924" s="8">
        <v>1</v>
      </c>
      <c r="R1924" s="8" t="s">
        <v>40</v>
      </c>
      <c r="S1924" s="8" t="s">
        <v>40</v>
      </c>
      <c r="T1924" s="8" t="s">
        <v>40</v>
      </c>
      <c r="U1924" s="67">
        <v>0.26600000000000001</v>
      </c>
      <c r="V1924" s="4">
        <v>1</v>
      </c>
      <c r="W1924" s="4">
        <v>3426</v>
      </c>
      <c r="X1924" s="67">
        <v>0</v>
      </c>
      <c r="Y1924" s="67">
        <v>0</v>
      </c>
      <c r="Z1924" s="4">
        <v>0</v>
      </c>
      <c r="AA1924" s="4">
        <v>2599</v>
      </c>
      <c r="AB1924" s="67">
        <v>0</v>
      </c>
      <c r="AC1924" s="4">
        <v>0.13212199999999999</v>
      </c>
      <c r="AD1924" s="4">
        <v>3.9529999999999998</v>
      </c>
    </row>
    <row r="1925" spans="1:30" x14ac:dyDescent="0.2">
      <c r="A1925" s="8" t="s">
        <v>782</v>
      </c>
      <c r="B1925" s="8">
        <v>7</v>
      </c>
      <c r="C1925" s="8">
        <v>144060569</v>
      </c>
      <c r="D1925" s="8">
        <v>144060569</v>
      </c>
      <c r="E1925" s="8" t="s">
        <v>121</v>
      </c>
      <c r="F1925" s="8" t="s">
        <v>3101</v>
      </c>
      <c r="G1925" s="8" t="s">
        <v>3102</v>
      </c>
      <c r="H1925" s="8" t="s">
        <v>107</v>
      </c>
      <c r="I1925" s="66" t="s">
        <v>309</v>
      </c>
      <c r="J1925" s="66" t="s">
        <v>40</v>
      </c>
      <c r="K1925" s="66" t="s">
        <v>4679</v>
      </c>
      <c r="L1925" s="66" t="s">
        <v>849</v>
      </c>
      <c r="M1925" s="66" t="s">
        <v>4362</v>
      </c>
      <c r="N1925" s="66" t="s">
        <v>3229</v>
      </c>
      <c r="O1925" s="8" t="s">
        <v>3763</v>
      </c>
      <c r="P1925" s="8" t="s">
        <v>10508</v>
      </c>
      <c r="Q1925" s="8">
        <v>1</v>
      </c>
      <c r="R1925" s="8" t="s">
        <v>40</v>
      </c>
      <c r="S1925" s="8" t="s">
        <v>40</v>
      </c>
      <c r="T1925" s="8" t="s">
        <v>40</v>
      </c>
      <c r="U1925" s="67">
        <v>0.28699999999999998</v>
      </c>
      <c r="V1925" s="4">
        <v>2985</v>
      </c>
      <c r="W1925" s="4">
        <v>3430</v>
      </c>
      <c r="X1925" s="67">
        <v>0.87</v>
      </c>
      <c r="Y1925" s="67">
        <v>0.28000000000000003</v>
      </c>
      <c r="Z1925" s="4">
        <v>2265</v>
      </c>
      <c r="AA1925" s="4">
        <v>2603</v>
      </c>
      <c r="AB1925" s="67">
        <v>0.87</v>
      </c>
      <c r="AC1925" s="4">
        <v>0.11554499999999999</v>
      </c>
      <c r="AD1925" s="4">
        <v>3.774</v>
      </c>
    </row>
    <row r="1926" spans="1:30" x14ac:dyDescent="0.2">
      <c r="A1926" s="8" t="s">
        <v>782</v>
      </c>
      <c r="B1926" s="8">
        <v>7</v>
      </c>
      <c r="C1926" s="8">
        <v>144060576</v>
      </c>
      <c r="D1926" s="8">
        <v>144060576</v>
      </c>
      <c r="E1926" s="8" t="s">
        <v>130</v>
      </c>
      <c r="F1926" s="8" t="s">
        <v>81</v>
      </c>
      <c r="G1926" s="8" t="s">
        <v>3469</v>
      </c>
      <c r="H1926" s="8" t="s">
        <v>107</v>
      </c>
      <c r="I1926" s="66" t="s">
        <v>309</v>
      </c>
      <c r="J1926" s="66" t="s">
        <v>40</v>
      </c>
      <c r="K1926" s="66" t="s">
        <v>3503</v>
      </c>
      <c r="L1926" s="66" t="s">
        <v>3551</v>
      </c>
      <c r="M1926" s="66" t="s">
        <v>3638</v>
      </c>
      <c r="N1926" s="66" t="s">
        <v>137</v>
      </c>
      <c r="O1926" s="8" t="s">
        <v>138</v>
      </c>
      <c r="P1926" s="8" t="s">
        <v>40</v>
      </c>
      <c r="Q1926" s="8">
        <v>1</v>
      </c>
      <c r="R1926" s="8" t="s">
        <v>40</v>
      </c>
      <c r="S1926" s="8" t="s">
        <v>40</v>
      </c>
      <c r="T1926" s="8" t="s">
        <v>40</v>
      </c>
      <c r="U1926" s="67">
        <v>0.17100000000000001</v>
      </c>
      <c r="V1926" s="4">
        <v>1</v>
      </c>
      <c r="W1926" s="4">
        <v>3430</v>
      </c>
      <c r="X1926" s="67">
        <v>0</v>
      </c>
      <c r="Y1926" s="67">
        <v>0.189</v>
      </c>
      <c r="Z1926" s="4">
        <v>3</v>
      </c>
      <c r="AA1926" s="4">
        <v>2603</v>
      </c>
      <c r="AB1926" s="67">
        <v>1E-3</v>
      </c>
      <c r="AC1926" s="4">
        <v>5.6291580000000003</v>
      </c>
      <c r="AD1926" s="4">
        <v>26.6</v>
      </c>
    </row>
    <row r="1927" spans="1:30" x14ac:dyDescent="0.2">
      <c r="A1927" s="8" t="s">
        <v>782</v>
      </c>
      <c r="B1927" s="8">
        <v>7</v>
      </c>
      <c r="C1927" s="8">
        <v>144060624</v>
      </c>
      <c r="D1927" s="8">
        <v>144060624</v>
      </c>
      <c r="E1927" s="8" t="s">
        <v>121</v>
      </c>
      <c r="F1927" s="8" t="s">
        <v>3108</v>
      </c>
      <c r="G1927" s="8" t="s">
        <v>3109</v>
      </c>
      <c r="H1927" s="8" t="s">
        <v>107</v>
      </c>
      <c r="I1927" s="66" t="s">
        <v>309</v>
      </c>
      <c r="J1927" s="66" t="s">
        <v>40</v>
      </c>
      <c r="K1927" s="66" t="s">
        <v>4685</v>
      </c>
      <c r="L1927" s="66" t="s">
        <v>3405</v>
      </c>
      <c r="M1927" s="66" t="s">
        <v>4835</v>
      </c>
      <c r="N1927" s="66" t="s">
        <v>3302</v>
      </c>
      <c r="O1927" s="8" t="s">
        <v>3390</v>
      </c>
      <c r="P1927" s="8" t="s">
        <v>10509</v>
      </c>
      <c r="Q1927" s="8">
        <v>1</v>
      </c>
      <c r="R1927" s="8" t="s">
        <v>40</v>
      </c>
      <c r="S1927" s="8" t="s">
        <v>40</v>
      </c>
      <c r="T1927" s="8" t="s">
        <v>40</v>
      </c>
      <c r="U1927" s="67">
        <v>0.13300000000000001</v>
      </c>
      <c r="V1927" s="4">
        <v>16</v>
      </c>
      <c r="W1927" s="4">
        <v>3430</v>
      </c>
      <c r="X1927" s="67">
        <v>5.0000000000000001E-3</v>
      </c>
      <c r="Y1927" s="67">
        <v>0.11600000000000001</v>
      </c>
      <c r="Z1927" s="4">
        <v>16</v>
      </c>
      <c r="AA1927" s="4">
        <v>2603</v>
      </c>
      <c r="AB1927" s="67">
        <v>6.0000000000000001E-3</v>
      </c>
      <c r="AC1927" s="4">
        <v>8.4082000000000004E-2</v>
      </c>
      <c r="AD1927" s="4">
        <v>3.4380000000000002</v>
      </c>
    </row>
    <row r="1928" spans="1:30" x14ac:dyDescent="0.2">
      <c r="A1928" s="8" t="s">
        <v>782</v>
      </c>
      <c r="B1928" s="8">
        <v>7</v>
      </c>
      <c r="C1928" s="8">
        <v>144060631</v>
      </c>
      <c r="D1928" s="8">
        <v>144060631</v>
      </c>
      <c r="E1928" s="8" t="s">
        <v>123</v>
      </c>
      <c r="F1928" s="8" t="s">
        <v>3108</v>
      </c>
      <c r="G1928" s="8" t="s">
        <v>3109</v>
      </c>
      <c r="H1928" s="8" t="s">
        <v>107</v>
      </c>
      <c r="I1928" s="66" t="s">
        <v>309</v>
      </c>
      <c r="J1928" s="66" t="s">
        <v>40</v>
      </c>
      <c r="K1928" s="66" t="s">
        <v>6224</v>
      </c>
      <c r="L1928" s="66" t="s">
        <v>3402</v>
      </c>
      <c r="M1928" s="66" t="s">
        <v>10510</v>
      </c>
      <c r="N1928" s="66" t="s">
        <v>6289</v>
      </c>
      <c r="O1928" s="8" t="s">
        <v>10511</v>
      </c>
      <c r="P1928" s="8" t="s">
        <v>40</v>
      </c>
      <c r="Q1928" s="8">
        <v>1</v>
      </c>
      <c r="R1928" s="8" t="s">
        <v>40</v>
      </c>
      <c r="S1928" s="8" t="s">
        <v>40</v>
      </c>
      <c r="T1928" s="8" t="s">
        <v>40</v>
      </c>
      <c r="U1928" s="67">
        <v>0.152</v>
      </c>
      <c r="V1928" s="4">
        <v>2</v>
      </c>
      <c r="W1928" s="4">
        <v>3430</v>
      </c>
      <c r="X1928" s="67">
        <v>1E-3</v>
      </c>
      <c r="Y1928" s="67">
        <v>0</v>
      </c>
      <c r="Z1928" s="4">
        <v>0</v>
      </c>
      <c r="AA1928" s="4">
        <v>2603</v>
      </c>
      <c r="AB1928" s="67">
        <v>0</v>
      </c>
      <c r="AC1928" s="4">
        <v>-0.24892500000000001</v>
      </c>
      <c r="AD1928" s="4">
        <v>0.86299999999999999</v>
      </c>
    </row>
    <row r="1929" spans="1:30" x14ac:dyDescent="0.2">
      <c r="A1929" s="8" t="s">
        <v>782</v>
      </c>
      <c r="B1929" s="8">
        <v>7</v>
      </c>
      <c r="C1929" s="8">
        <v>144060638</v>
      </c>
      <c r="D1929" s="8">
        <v>144060638</v>
      </c>
      <c r="E1929" s="8" t="s">
        <v>121</v>
      </c>
      <c r="F1929" s="8" t="s">
        <v>3101</v>
      </c>
      <c r="G1929" s="8" t="s">
        <v>3102</v>
      </c>
      <c r="H1929" s="8" t="s">
        <v>107</v>
      </c>
      <c r="I1929" s="66" t="s">
        <v>309</v>
      </c>
      <c r="J1929" s="66" t="s">
        <v>40</v>
      </c>
      <c r="K1929" s="66" t="s">
        <v>9773</v>
      </c>
      <c r="L1929" s="66" t="s">
        <v>4327</v>
      </c>
      <c r="M1929" s="66" t="s">
        <v>4433</v>
      </c>
      <c r="N1929" s="66" t="s">
        <v>127</v>
      </c>
      <c r="O1929" s="8" t="s">
        <v>3632</v>
      </c>
      <c r="P1929" s="8" t="s">
        <v>10512</v>
      </c>
      <c r="Q1929" s="8">
        <v>1</v>
      </c>
      <c r="R1929" s="8" t="s">
        <v>40</v>
      </c>
      <c r="S1929" s="8" t="s">
        <v>40</v>
      </c>
      <c r="T1929" s="8" t="s">
        <v>40</v>
      </c>
      <c r="U1929" s="67">
        <v>0.121</v>
      </c>
      <c r="V1929" s="4">
        <v>2</v>
      </c>
      <c r="W1929" s="4">
        <v>3430</v>
      </c>
      <c r="X1929" s="67">
        <v>1E-3</v>
      </c>
      <c r="Y1929" s="67">
        <v>0.125</v>
      </c>
      <c r="Z1929" s="4">
        <v>2</v>
      </c>
      <c r="AA1929" s="4">
        <v>2603</v>
      </c>
      <c r="AB1929" s="67">
        <v>1E-3</v>
      </c>
      <c r="AC1929" s="4">
        <v>-0.23352200000000001</v>
      </c>
      <c r="AD1929" s="4">
        <v>0.93200000000000005</v>
      </c>
    </row>
    <row r="1930" spans="1:30" x14ac:dyDescent="0.2">
      <c r="A1930" s="8" t="s">
        <v>782</v>
      </c>
      <c r="B1930" s="8">
        <v>7</v>
      </c>
      <c r="C1930" s="8">
        <v>144060655</v>
      </c>
      <c r="D1930" s="8">
        <v>144060655</v>
      </c>
      <c r="E1930" s="8" t="s">
        <v>130</v>
      </c>
      <c r="F1930" s="8" t="s">
        <v>3108</v>
      </c>
      <c r="G1930" s="8" t="s">
        <v>3109</v>
      </c>
      <c r="H1930" s="8" t="s">
        <v>107</v>
      </c>
      <c r="I1930" s="66" t="s">
        <v>309</v>
      </c>
      <c r="J1930" s="66" t="s">
        <v>40</v>
      </c>
      <c r="K1930" s="66" t="s">
        <v>485</v>
      </c>
      <c r="L1930" s="66" t="s">
        <v>9819</v>
      </c>
      <c r="M1930" s="66" t="s">
        <v>4729</v>
      </c>
      <c r="N1930" s="66" t="s">
        <v>9431</v>
      </c>
      <c r="O1930" s="8" t="s">
        <v>10513</v>
      </c>
      <c r="P1930" s="8" t="s">
        <v>40</v>
      </c>
      <c r="Q1930" s="8">
        <v>1</v>
      </c>
      <c r="R1930" s="8" t="s">
        <v>40</v>
      </c>
      <c r="S1930" s="8" t="s">
        <v>40</v>
      </c>
      <c r="T1930" s="8" t="s">
        <v>40</v>
      </c>
      <c r="U1930" s="67">
        <v>0.19700000000000001</v>
      </c>
      <c r="V1930" s="4">
        <v>5</v>
      </c>
      <c r="W1930" s="4">
        <v>3431</v>
      </c>
      <c r="X1930" s="67">
        <v>1E-3</v>
      </c>
      <c r="Y1930" s="67">
        <v>0.17299999999999999</v>
      </c>
      <c r="Z1930" s="4">
        <v>2</v>
      </c>
      <c r="AA1930" s="4">
        <v>2601</v>
      </c>
      <c r="AB1930" s="67">
        <v>1E-3</v>
      </c>
      <c r="AC1930" s="4">
        <v>1.6595839999999999</v>
      </c>
      <c r="AD1930" s="4">
        <v>14.18</v>
      </c>
    </row>
    <row r="1931" spans="1:30" x14ac:dyDescent="0.2">
      <c r="A1931" s="8" t="s">
        <v>782</v>
      </c>
      <c r="B1931" s="8">
        <v>7</v>
      </c>
      <c r="C1931" s="8">
        <v>144060668</v>
      </c>
      <c r="D1931" s="8">
        <v>144060668</v>
      </c>
      <c r="E1931" s="8" t="s">
        <v>130</v>
      </c>
      <c r="F1931" s="8" t="s">
        <v>3101</v>
      </c>
      <c r="G1931" s="8" t="s">
        <v>3102</v>
      </c>
      <c r="H1931" s="8" t="s">
        <v>107</v>
      </c>
      <c r="I1931" s="66" t="s">
        <v>309</v>
      </c>
      <c r="J1931" s="66" t="s">
        <v>40</v>
      </c>
      <c r="K1931" s="66" t="s">
        <v>6253</v>
      </c>
      <c r="L1931" s="66" t="s">
        <v>3501</v>
      </c>
      <c r="M1931" s="66" t="s">
        <v>3502</v>
      </c>
      <c r="N1931" s="66" t="s">
        <v>3121</v>
      </c>
      <c r="O1931" s="8" t="s">
        <v>3122</v>
      </c>
      <c r="P1931" s="8" t="s">
        <v>10514</v>
      </c>
      <c r="Q1931" s="8">
        <v>1</v>
      </c>
      <c r="R1931" s="8" t="s">
        <v>40</v>
      </c>
      <c r="S1931" s="8" t="s">
        <v>40</v>
      </c>
      <c r="T1931" s="8" t="s">
        <v>40</v>
      </c>
      <c r="U1931" s="67">
        <v>0.14899999999999999</v>
      </c>
      <c r="V1931" s="4">
        <v>2</v>
      </c>
      <c r="W1931" s="4">
        <v>3431</v>
      </c>
      <c r="X1931" s="67">
        <v>1E-3</v>
      </c>
      <c r="Y1931" s="67">
        <v>0.17699999999999999</v>
      </c>
      <c r="Z1931" s="4">
        <v>2</v>
      </c>
      <c r="AA1931" s="4">
        <v>2601</v>
      </c>
      <c r="AB1931" s="67">
        <v>1E-3</v>
      </c>
      <c r="AC1931" s="4">
        <v>0.84656200000000004</v>
      </c>
      <c r="AD1931" s="4">
        <v>9.7479999999999993</v>
      </c>
    </row>
    <row r="1932" spans="1:30" x14ac:dyDescent="0.2">
      <c r="A1932" s="8" t="s">
        <v>782</v>
      </c>
      <c r="B1932" s="8">
        <v>7</v>
      </c>
      <c r="C1932" s="8">
        <v>144060720</v>
      </c>
      <c r="D1932" s="8">
        <v>144060720</v>
      </c>
      <c r="E1932" s="8" t="s">
        <v>121</v>
      </c>
      <c r="F1932" s="8" t="s">
        <v>3108</v>
      </c>
      <c r="G1932" s="8" t="s">
        <v>3109</v>
      </c>
      <c r="H1932" s="8" t="s">
        <v>107</v>
      </c>
      <c r="I1932" s="66" t="s">
        <v>309</v>
      </c>
      <c r="J1932" s="66" t="s">
        <v>40</v>
      </c>
      <c r="K1932" s="66" t="s">
        <v>3476</v>
      </c>
      <c r="L1932" s="66" t="s">
        <v>5707</v>
      </c>
      <c r="M1932" s="66" t="s">
        <v>4743</v>
      </c>
      <c r="N1932" s="66" t="s">
        <v>3350</v>
      </c>
      <c r="O1932" s="8" t="s">
        <v>3394</v>
      </c>
      <c r="P1932" s="8" t="s">
        <v>10515</v>
      </c>
      <c r="Q1932" s="8">
        <v>1</v>
      </c>
      <c r="R1932" s="8" t="s">
        <v>40</v>
      </c>
      <c r="S1932" s="8" t="s">
        <v>40</v>
      </c>
      <c r="T1932" s="8" t="s">
        <v>40</v>
      </c>
      <c r="U1932" s="67">
        <v>0.19</v>
      </c>
      <c r="V1932" s="4">
        <v>1</v>
      </c>
      <c r="W1932" s="4">
        <v>3431</v>
      </c>
      <c r="X1932" s="67">
        <v>0</v>
      </c>
      <c r="Y1932" s="67">
        <v>0</v>
      </c>
      <c r="Z1932" s="4">
        <v>0</v>
      </c>
      <c r="AA1932" s="4">
        <v>2601</v>
      </c>
      <c r="AB1932" s="67">
        <v>0</v>
      </c>
      <c r="AC1932" s="4">
        <v>-8.3405000000000007E-2</v>
      </c>
      <c r="AD1932" s="4">
        <v>1.857</v>
      </c>
    </row>
    <row r="1933" spans="1:30" x14ac:dyDescent="0.2">
      <c r="A1933" s="8" t="s">
        <v>782</v>
      </c>
      <c r="B1933" s="8">
        <v>7</v>
      </c>
      <c r="C1933" s="8">
        <v>144060729</v>
      </c>
      <c r="D1933" s="8">
        <v>144060729</v>
      </c>
      <c r="E1933" s="8" t="s">
        <v>121</v>
      </c>
      <c r="F1933" s="8" t="s">
        <v>3108</v>
      </c>
      <c r="G1933" s="8" t="s">
        <v>3109</v>
      </c>
      <c r="H1933" s="8" t="s">
        <v>107</v>
      </c>
      <c r="I1933" s="66" t="s">
        <v>309</v>
      </c>
      <c r="J1933" s="66" t="s">
        <v>40</v>
      </c>
      <c r="K1933" s="66" t="s">
        <v>4205</v>
      </c>
      <c r="L1933" s="66" t="s">
        <v>5413</v>
      </c>
      <c r="M1933" s="66" t="s">
        <v>4256</v>
      </c>
      <c r="N1933" s="66" t="s">
        <v>3302</v>
      </c>
      <c r="O1933" s="8" t="s">
        <v>3390</v>
      </c>
      <c r="P1933" s="8" t="s">
        <v>10516</v>
      </c>
      <c r="Q1933" s="8">
        <v>1</v>
      </c>
      <c r="R1933" s="8" t="s">
        <v>40</v>
      </c>
      <c r="S1933" s="8" t="s">
        <v>40</v>
      </c>
      <c r="T1933" s="8" t="s">
        <v>40</v>
      </c>
      <c r="U1933" s="67">
        <v>0.16200000000000001</v>
      </c>
      <c r="V1933" s="4">
        <v>2</v>
      </c>
      <c r="W1933" s="4">
        <v>3431</v>
      </c>
      <c r="X1933" s="67">
        <v>1E-3</v>
      </c>
      <c r="Y1933" s="67">
        <v>0.16500000000000001</v>
      </c>
      <c r="Z1933" s="4">
        <v>2</v>
      </c>
      <c r="AA1933" s="4">
        <v>2601</v>
      </c>
      <c r="AB1933" s="67">
        <v>1E-3</v>
      </c>
      <c r="AC1933" s="4">
        <v>0.64016200000000001</v>
      </c>
      <c r="AD1933" s="4">
        <v>8.43</v>
      </c>
    </row>
    <row r="1934" spans="1:30" x14ac:dyDescent="0.2">
      <c r="A1934" s="8" t="s">
        <v>782</v>
      </c>
      <c r="B1934" s="8">
        <v>7</v>
      </c>
      <c r="C1934" s="8">
        <v>144060745</v>
      </c>
      <c r="D1934" s="8">
        <v>144060745</v>
      </c>
      <c r="E1934" s="8" t="s">
        <v>121</v>
      </c>
      <c r="F1934" s="8" t="s">
        <v>3108</v>
      </c>
      <c r="G1934" s="8" t="s">
        <v>3109</v>
      </c>
      <c r="H1934" s="8" t="s">
        <v>107</v>
      </c>
      <c r="I1934" s="66" t="s">
        <v>309</v>
      </c>
      <c r="J1934" s="66" t="s">
        <v>40</v>
      </c>
      <c r="K1934" s="66" t="s">
        <v>382</v>
      </c>
      <c r="L1934" s="66" t="s">
        <v>4853</v>
      </c>
      <c r="M1934" s="66" t="s">
        <v>855</v>
      </c>
      <c r="N1934" s="66" t="s">
        <v>4332</v>
      </c>
      <c r="O1934" s="8" t="s">
        <v>4333</v>
      </c>
      <c r="P1934" s="8" t="s">
        <v>10517</v>
      </c>
      <c r="Q1934" s="8">
        <v>1</v>
      </c>
      <c r="R1934" s="8" t="s">
        <v>40</v>
      </c>
      <c r="S1934" s="8" t="s">
        <v>40</v>
      </c>
      <c r="T1934" s="8" t="s">
        <v>40</v>
      </c>
      <c r="U1934" s="67">
        <v>0.193</v>
      </c>
      <c r="V1934" s="4">
        <v>1</v>
      </c>
      <c r="W1934" s="4">
        <v>3434</v>
      </c>
      <c r="X1934" s="67">
        <v>0</v>
      </c>
      <c r="Y1934" s="67">
        <v>0</v>
      </c>
      <c r="Z1934" s="4">
        <v>0</v>
      </c>
      <c r="AA1934" s="4">
        <v>2602</v>
      </c>
      <c r="AB1934" s="67">
        <v>0</v>
      </c>
      <c r="AC1934" s="4">
        <v>-0.96136100000000002</v>
      </c>
      <c r="AD1934" s="4">
        <v>1.9E-2</v>
      </c>
    </row>
    <row r="1935" spans="1:30" x14ac:dyDescent="0.2">
      <c r="A1935" s="8" t="s">
        <v>782</v>
      </c>
      <c r="B1935" s="8">
        <v>7</v>
      </c>
      <c r="C1935" s="8">
        <v>144060770</v>
      </c>
      <c r="D1935" s="8">
        <v>144060770</v>
      </c>
      <c r="E1935" s="8" t="s">
        <v>123</v>
      </c>
      <c r="F1935" s="8" t="s">
        <v>3101</v>
      </c>
      <c r="G1935" s="8" t="s">
        <v>3102</v>
      </c>
      <c r="H1935" s="8" t="s">
        <v>107</v>
      </c>
      <c r="I1935" s="66" t="s">
        <v>309</v>
      </c>
      <c r="J1935" s="66" t="s">
        <v>40</v>
      </c>
      <c r="K1935" s="66" t="s">
        <v>4718</v>
      </c>
      <c r="L1935" s="66" t="s">
        <v>4179</v>
      </c>
      <c r="M1935" s="66" t="s">
        <v>3860</v>
      </c>
      <c r="N1935" s="66" t="s">
        <v>3196</v>
      </c>
      <c r="O1935" s="8" t="s">
        <v>3197</v>
      </c>
      <c r="P1935" s="8" t="s">
        <v>10518</v>
      </c>
      <c r="Q1935" s="8">
        <v>1</v>
      </c>
      <c r="R1935" s="8" t="s">
        <v>40</v>
      </c>
      <c r="S1935" s="8" t="s">
        <v>40</v>
      </c>
      <c r="T1935" s="8" t="s">
        <v>40</v>
      </c>
      <c r="U1935" s="67">
        <v>0.752</v>
      </c>
      <c r="V1935" s="4">
        <v>3428</v>
      </c>
      <c r="W1935" s="4">
        <v>3430</v>
      </c>
      <c r="X1935" s="67">
        <v>0.999</v>
      </c>
      <c r="Y1935" s="67">
        <v>0.749</v>
      </c>
      <c r="Z1935" s="4">
        <v>2593</v>
      </c>
      <c r="AA1935" s="4">
        <v>2598</v>
      </c>
      <c r="AB1935" s="67">
        <v>0.998</v>
      </c>
      <c r="AC1935" s="4">
        <v>-0.85678100000000001</v>
      </c>
      <c r="AD1935" s="4">
        <v>3.2000000000000001E-2</v>
      </c>
    </row>
    <row r="1936" spans="1:30" x14ac:dyDescent="0.2">
      <c r="A1936" s="8" t="s">
        <v>782</v>
      </c>
      <c r="B1936" s="8">
        <v>7</v>
      </c>
      <c r="C1936" s="8">
        <v>144060775</v>
      </c>
      <c r="D1936" s="8">
        <v>144060775</v>
      </c>
      <c r="E1936" s="8" t="s">
        <v>130</v>
      </c>
      <c r="F1936" s="8" t="s">
        <v>3108</v>
      </c>
      <c r="G1936" s="8" t="s">
        <v>3109</v>
      </c>
      <c r="H1936" s="8" t="s">
        <v>107</v>
      </c>
      <c r="I1936" s="66" t="s">
        <v>309</v>
      </c>
      <c r="J1936" s="66" t="s">
        <v>40</v>
      </c>
      <c r="K1936" s="66" t="s">
        <v>6249</v>
      </c>
      <c r="L1936" s="66" t="s">
        <v>4181</v>
      </c>
      <c r="M1936" s="66" t="s">
        <v>3616</v>
      </c>
      <c r="N1936" s="66" t="s">
        <v>3128</v>
      </c>
      <c r="O1936" s="8" t="s">
        <v>3129</v>
      </c>
      <c r="P1936" s="8" t="s">
        <v>10519</v>
      </c>
      <c r="Q1936" s="8">
        <v>1</v>
      </c>
      <c r="R1936" s="8" t="s">
        <v>40</v>
      </c>
      <c r="S1936" s="8" t="s">
        <v>40</v>
      </c>
      <c r="T1936" s="8" t="s">
        <v>40</v>
      </c>
      <c r="U1936" s="67">
        <v>0</v>
      </c>
      <c r="V1936" s="4">
        <v>0</v>
      </c>
      <c r="W1936" s="4">
        <v>3430</v>
      </c>
      <c r="X1936" s="67">
        <v>0</v>
      </c>
      <c r="Y1936" s="67">
        <v>0.17</v>
      </c>
      <c r="Z1936" s="4">
        <v>1</v>
      </c>
      <c r="AA1936" s="4">
        <v>2598</v>
      </c>
      <c r="AB1936" s="67">
        <v>0</v>
      </c>
      <c r="AC1936" s="4">
        <v>-0.67343600000000003</v>
      </c>
      <c r="AD1936" s="4">
        <v>8.3000000000000004E-2</v>
      </c>
    </row>
    <row r="1937" spans="1:30" x14ac:dyDescent="0.2">
      <c r="A1937" s="8" t="s">
        <v>782</v>
      </c>
      <c r="B1937" s="8">
        <v>7</v>
      </c>
      <c r="C1937" s="8">
        <v>144060776</v>
      </c>
      <c r="D1937" s="8">
        <v>144060776</v>
      </c>
      <c r="E1937" s="8" t="s">
        <v>121</v>
      </c>
      <c r="F1937" s="8" t="s">
        <v>3101</v>
      </c>
      <c r="G1937" s="8" t="s">
        <v>3102</v>
      </c>
      <c r="H1937" s="8" t="s">
        <v>107</v>
      </c>
      <c r="I1937" s="66" t="s">
        <v>309</v>
      </c>
      <c r="J1937" s="66" t="s">
        <v>40</v>
      </c>
      <c r="K1937" s="66" t="s">
        <v>3733</v>
      </c>
      <c r="L1937" s="66" t="s">
        <v>9584</v>
      </c>
      <c r="M1937" s="66" t="s">
        <v>3616</v>
      </c>
      <c r="N1937" s="66" t="s">
        <v>121</v>
      </c>
      <c r="O1937" s="8" t="s">
        <v>3104</v>
      </c>
      <c r="P1937" s="8" t="s">
        <v>10520</v>
      </c>
      <c r="Q1937" s="8">
        <v>1</v>
      </c>
      <c r="R1937" s="8" t="s">
        <v>40</v>
      </c>
      <c r="S1937" s="8" t="s">
        <v>40</v>
      </c>
      <c r="T1937" s="8" t="s">
        <v>40</v>
      </c>
      <c r="U1937" s="67">
        <v>0.106</v>
      </c>
      <c r="V1937" s="4">
        <v>8</v>
      </c>
      <c r="W1937" s="4">
        <v>3430</v>
      </c>
      <c r="X1937" s="67">
        <v>2E-3</v>
      </c>
      <c r="Y1937" s="67">
        <v>0.1</v>
      </c>
      <c r="Z1937" s="4">
        <v>7</v>
      </c>
      <c r="AA1937" s="4">
        <v>2598</v>
      </c>
      <c r="AB1937" s="67">
        <v>3.0000000000000001E-3</v>
      </c>
      <c r="AC1937" s="4">
        <v>0.44705899999999998</v>
      </c>
      <c r="AD1937" s="4">
        <v>7.0119999999999996</v>
      </c>
    </row>
    <row r="1938" spans="1:30" x14ac:dyDescent="0.2">
      <c r="A1938" s="8" t="s">
        <v>782</v>
      </c>
      <c r="B1938" s="8">
        <v>7</v>
      </c>
      <c r="C1938" s="8">
        <v>144060788</v>
      </c>
      <c r="D1938" s="8">
        <v>144060788</v>
      </c>
      <c r="E1938" s="8" t="s">
        <v>130</v>
      </c>
      <c r="F1938" s="8" t="s">
        <v>3101</v>
      </c>
      <c r="G1938" s="8" t="s">
        <v>3102</v>
      </c>
      <c r="H1938" s="8" t="s">
        <v>107</v>
      </c>
      <c r="I1938" s="66" t="s">
        <v>309</v>
      </c>
      <c r="J1938" s="66" t="s">
        <v>40</v>
      </c>
      <c r="K1938" s="66" t="s">
        <v>5642</v>
      </c>
      <c r="L1938" s="66" t="s">
        <v>5819</v>
      </c>
      <c r="M1938" s="66" t="s">
        <v>3613</v>
      </c>
      <c r="N1938" s="66" t="s">
        <v>3121</v>
      </c>
      <c r="O1938" s="8" t="s">
        <v>3122</v>
      </c>
      <c r="P1938" s="8" t="s">
        <v>40</v>
      </c>
      <c r="Q1938" s="8">
        <v>1</v>
      </c>
      <c r="R1938" s="8" t="s">
        <v>40</v>
      </c>
      <c r="S1938" s="8" t="s">
        <v>40</v>
      </c>
      <c r="T1938" s="8" t="s">
        <v>40</v>
      </c>
      <c r="U1938" s="67">
        <v>0.107</v>
      </c>
      <c r="V1938" s="4">
        <v>20</v>
      </c>
      <c r="W1938" s="4">
        <v>3430</v>
      </c>
      <c r="X1938" s="67">
        <v>6.0000000000000001E-3</v>
      </c>
      <c r="Y1938" s="67">
        <v>0.109</v>
      </c>
      <c r="Z1938" s="4">
        <v>13</v>
      </c>
      <c r="AA1938" s="4">
        <v>2598</v>
      </c>
      <c r="AB1938" s="67">
        <v>5.0000000000000001E-3</v>
      </c>
      <c r="AC1938" s="4">
        <v>0.90217400000000003</v>
      </c>
      <c r="AD1938" s="4">
        <v>10.09</v>
      </c>
    </row>
    <row r="1939" spans="1:30" x14ac:dyDescent="0.2">
      <c r="A1939" s="8" t="s">
        <v>782</v>
      </c>
      <c r="B1939" s="8">
        <v>7</v>
      </c>
      <c r="C1939" s="8">
        <v>144060802</v>
      </c>
      <c r="D1939" s="8">
        <v>144060802</v>
      </c>
      <c r="E1939" s="8" t="s">
        <v>130</v>
      </c>
      <c r="F1939" s="8" t="s">
        <v>3108</v>
      </c>
      <c r="G1939" s="8" t="s">
        <v>3109</v>
      </c>
      <c r="H1939" s="8" t="s">
        <v>107</v>
      </c>
      <c r="I1939" s="66" t="s">
        <v>309</v>
      </c>
      <c r="J1939" s="66" t="s">
        <v>40</v>
      </c>
      <c r="K1939" s="66" t="s">
        <v>3333</v>
      </c>
      <c r="L1939" s="66" t="s">
        <v>9308</v>
      </c>
      <c r="M1939" s="66" t="s">
        <v>3491</v>
      </c>
      <c r="N1939" s="66" t="s">
        <v>3558</v>
      </c>
      <c r="O1939" s="8" t="s">
        <v>3559</v>
      </c>
      <c r="P1939" s="8" t="s">
        <v>10521</v>
      </c>
      <c r="Q1939" s="8">
        <v>1</v>
      </c>
      <c r="R1939" s="8" t="s">
        <v>40</v>
      </c>
      <c r="S1939" s="8" t="s">
        <v>40</v>
      </c>
      <c r="T1939" s="8" t="s">
        <v>40</v>
      </c>
      <c r="U1939" s="67">
        <v>0.19</v>
      </c>
      <c r="V1939" s="4">
        <v>1953</v>
      </c>
      <c r="W1939" s="4">
        <v>3430</v>
      </c>
      <c r="X1939" s="67">
        <v>0.56899999999999995</v>
      </c>
      <c r="Y1939" s="67">
        <v>0.20599999999999999</v>
      </c>
      <c r="Z1939" s="4">
        <v>1431</v>
      </c>
      <c r="AA1939" s="4">
        <v>2598</v>
      </c>
      <c r="AB1939" s="67">
        <v>0.55100000000000005</v>
      </c>
      <c r="AC1939" s="4">
        <v>0.74743499999999996</v>
      </c>
      <c r="AD1939" s="4">
        <v>9.1340000000000003</v>
      </c>
    </row>
    <row r="1940" spans="1:30" x14ac:dyDescent="0.2">
      <c r="A1940" s="8" t="s">
        <v>782</v>
      </c>
      <c r="B1940" s="8">
        <v>7</v>
      </c>
      <c r="C1940" s="8">
        <v>144060802</v>
      </c>
      <c r="D1940" s="8">
        <v>144060802</v>
      </c>
      <c r="E1940" s="8" t="s">
        <v>127</v>
      </c>
      <c r="F1940" s="8" t="s">
        <v>3108</v>
      </c>
      <c r="G1940" s="8" t="s">
        <v>3109</v>
      </c>
      <c r="H1940" s="8" t="s">
        <v>107</v>
      </c>
      <c r="I1940" s="66" t="s">
        <v>309</v>
      </c>
      <c r="J1940" s="66" t="s">
        <v>40</v>
      </c>
      <c r="K1940" s="66" t="s">
        <v>3333</v>
      </c>
      <c r="L1940" s="66" t="s">
        <v>9308</v>
      </c>
      <c r="M1940" s="66" t="s">
        <v>3491</v>
      </c>
      <c r="N1940" s="66" t="s">
        <v>3513</v>
      </c>
      <c r="O1940" s="8" t="s">
        <v>3587</v>
      </c>
      <c r="P1940" s="8" t="s">
        <v>10521</v>
      </c>
      <c r="Q1940" s="8">
        <v>1</v>
      </c>
      <c r="R1940" s="8" t="s">
        <v>40</v>
      </c>
      <c r="S1940" s="8" t="s">
        <v>40</v>
      </c>
      <c r="T1940" s="8" t="s">
        <v>40</v>
      </c>
      <c r="U1940" s="67">
        <v>3.0000000000000001E-3</v>
      </c>
      <c r="V1940" s="4">
        <v>0</v>
      </c>
      <c r="W1940" s="4">
        <v>3430</v>
      </c>
      <c r="X1940" s="67">
        <v>0</v>
      </c>
      <c r="Y1940" s="67">
        <v>2.5000000000000001E-2</v>
      </c>
      <c r="Z1940" s="4">
        <v>2</v>
      </c>
      <c r="AA1940" s="4">
        <v>2598</v>
      </c>
      <c r="AB1940" s="67">
        <v>1E-3</v>
      </c>
      <c r="AC1940" s="4">
        <v>-2.3175979999999998</v>
      </c>
      <c r="AD1940" s="4">
        <v>1E-3</v>
      </c>
    </row>
    <row r="1941" spans="1:30" x14ac:dyDescent="0.2">
      <c r="A1941" s="8" t="s">
        <v>782</v>
      </c>
      <c r="B1941" s="8">
        <v>7</v>
      </c>
      <c r="C1941" s="8">
        <v>144060854</v>
      </c>
      <c r="D1941" s="8">
        <v>144060854</v>
      </c>
      <c r="E1941" s="8" t="s">
        <v>127</v>
      </c>
      <c r="F1941" s="8" t="s">
        <v>3108</v>
      </c>
      <c r="G1941" s="8" t="s">
        <v>3109</v>
      </c>
      <c r="H1941" s="8" t="s">
        <v>107</v>
      </c>
      <c r="I1941" s="66" t="s">
        <v>309</v>
      </c>
      <c r="J1941" s="66" t="s">
        <v>40</v>
      </c>
      <c r="K1941" s="66" t="s">
        <v>4925</v>
      </c>
      <c r="L1941" s="66" t="s">
        <v>5340</v>
      </c>
      <c r="M1941" s="66" t="s">
        <v>5140</v>
      </c>
      <c r="N1941" s="66" t="s">
        <v>3924</v>
      </c>
      <c r="O1941" s="8" t="s">
        <v>5181</v>
      </c>
      <c r="P1941" s="8" t="s">
        <v>10522</v>
      </c>
      <c r="Q1941" s="8">
        <v>1</v>
      </c>
      <c r="R1941" s="8" t="s">
        <v>40</v>
      </c>
      <c r="S1941" s="8" t="s">
        <v>40</v>
      </c>
      <c r="T1941" s="8" t="s">
        <v>40</v>
      </c>
      <c r="U1941" s="67">
        <v>0.29699999999999999</v>
      </c>
      <c r="V1941" s="4">
        <v>1</v>
      </c>
      <c r="W1941" s="4">
        <v>3422</v>
      </c>
      <c r="X1941" s="67">
        <v>0</v>
      </c>
      <c r="Y1941" s="67">
        <v>0</v>
      </c>
      <c r="Z1941" s="4">
        <v>0</v>
      </c>
      <c r="AA1941" s="4">
        <v>2489</v>
      </c>
      <c r="AB1941" s="67">
        <v>0</v>
      </c>
      <c r="AC1941" s="4">
        <v>-1.8787130000000001</v>
      </c>
      <c r="AD1941" s="4">
        <v>2E-3</v>
      </c>
    </row>
    <row r="1942" spans="1:30" x14ac:dyDescent="0.2">
      <c r="A1942" s="8" t="s">
        <v>782</v>
      </c>
      <c r="B1942" s="8">
        <v>7</v>
      </c>
      <c r="C1942" s="8">
        <v>144060858</v>
      </c>
      <c r="D1942" s="8">
        <v>144060858</v>
      </c>
      <c r="E1942" s="8" t="s">
        <v>121</v>
      </c>
      <c r="F1942" s="8" t="s">
        <v>3108</v>
      </c>
      <c r="G1942" s="8" t="s">
        <v>3109</v>
      </c>
      <c r="H1942" s="8" t="s">
        <v>107</v>
      </c>
      <c r="I1942" s="66" t="s">
        <v>309</v>
      </c>
      <c r="J1942" s="66" t="s">
        <v>40</v>
      </c>
      <c r="K1942" s="66" t="s">
        <v>6037</v>
      </c>
      <c r="L1942" s="66" t="s">
        <v>4186</v>
      </c>
      <c r="M1942" s="66" t="s">
        <v>930</v>
      </c>
      <c r="N1942" s="66" t="s">
        <v>3141</v>
      </c>
      <c r="O1942" s="8" t="s">
        <v>3371</v>
      </c>
      <c r="P1942" s="8" t="s">
        <v>10523</v>
      </c>
      <c r="Q1942" s="8">
        <v>1</v>
      </c>
      <c r="R1942" s="8" t="s">
        <v>40</v>
      </c>
      <c r="S1942" s="8" t="s">
        <v>40</v>
      </c>
      <c r="T1942" s="8" t="s">
        <v>40</v>
      </c>
      <c r="U1942" s="67">
        <v>0.13300000000000001</v>
      </c>
      <c r="V1942" s="4">
        <v>1</v>
      </c>
      <c r="W1942" s="4">
        <v>3422</v>
      </c>
      <c r="X1942" s="67">
        <v>0</v>
      </c>
      <c r="Y1942" s="67">
        <v>0.19</v>
      </c>
      <c r="Z1942" s="4">
        <v>2</v>
      </c>
      <c r="AA1942" s="4">
        <v>2489</v>
      </c>
      <c r="AB1942" s="67">
        <v>1E-3</v>
      </c>
      <c r="AC1942" s="4">
        <v>-0.266897</v>
      </c>
      <c r="AD1942" s="4">
        <v>0.78800000000000003</v>
      </c>
    </row>
    <row r="1943" spans="1:30" x14ac:dyDescent="0.2">
      <c r="A1943" s="8" t="s">
        <v>782</v>
      </c>
      <c r="B1943" s="8">
        <v>7</v>
      </c>
      <c r="C1943" s="8">
        <v>144060862</v>
      </c>
      <c r="D1943" s="8">
        <v>144060862</v>
      </c>
      <c r="E1943" s="8" t="s">
        <v>127</v>
      </c>
      <c r="F1943" s="8" t="s">
        <v>3108</v>
      </c>
      <c r="G1943" s="8" t="s">
        <v>3109</v>
      </c>
      <c r="H1943" s="8" t="s">
        <v>107</v>
      </c>
      <c r="I1943" s="66" t="s">
        <v>309</v>
      </c>
      <c r="J1943" s="66" t="s">
        <v>40</v>
      </c>
      <c r="K1943" s="66" t="s">
        <v>9121</v>
      </c>
      <c r="L1943" s="66" t="s">
        <v>4208</v>
      </c>
      <c r="M1943" s="66" t="s">
        <v>4209</v>
      </c>
      <c r="N1943" s="66" t="s">
        <v>4050</v>
      </c>
      <c r="O1943" s="8" t="s">
        <v>4312</v>
      </c>
      <c r="P1943" s="8" t="s">
        <v>10524</v>
      </c>
      <c r="Q1943" s="8">
        <v>1</v>
      </c>
      <c r="R1943" s="8" t="s">
        <v>40</v>
      </c>
      <c r="S1943" s="8" t="s">
        <v>40</v>
      </c>
      <c r="T1943" s="8" t="s">
        <v>40</v>
      </c>
      <c r="U1943" s="67">
        <v>0.185</v>
      </c>
      <c r="V1943" s="4">
        <v>1</v>
      </c>
      <c r="W1943" s="4">
        <v>3422</v>
      </c>
      <c r="X1943" s="67">
        <v>0</v>
      </c>
      <c r="Y1943" s="67">
        <v>0.33300000000000002</v>
      </c>
      <c r="Z1943" s="4">
        <v>1</v>
      </c>
      <c r="AA1943" s="4">
        <v>2489</v>
      </c>
      <c r="AB1943" s="67">
        <v>0</v>
      </c>
      <c r="AC1943" s="4">
        <v>0.94081400000000004</v>
      </c>
      <c r="AD1943" s="4">
        <v>10.32</v>
      </c>
    </row>
    <row r="1944" spans="1:30" x14ac:dyDescent="0.2">
      <c r="A1944" s="8" t="s">
        <v>782</v>
      </c>
      <c r="B1944" s="8">
        <v>7</v>
      </c>
      <c r="C1944" s="8">
        <v>144060869</v>
      </c>
      <c r="D1944" s="8">
        <v>144060869</v>
      </c>
      <c r="E1944" s="8" t="s">
        <v>123</v>
      </c>
      <c r="F1944" s="8" t="s">
        <v>3101</v>
      </c>
      <c r="G1944" s="8" t="s">
        <v>3102</v>
      </c>
      <c r="H1944" s="8" t="s">
        <v>107</v>
      </c>
      <c r="I1944" s="66" t="s">
        <v>309</v>
      </c>
      <c r="J1944" s="66" t="s">
        <v>40</v>
      </c>
      <c r="K1944" s="66" t="s">
        <v>10525</v>
      </c>
      <c r="L1944" s="66" t="s">
        <v>5334</v>
      </c>
      <c r="M1944" s="66" t="s">
        <v>374</v>
      </c>
      <c r="N1944" s="66" t="s">
        <v>3118</v>
      </c>
      <c r="O1944" s="8" t="s">
        <v>3119</v>
      </c>
      <c r="P1944" s="8" t="s">
        <v>40</v>
      </c>
      <c r="Q1944" s="8">
        <v>1</v>
      </c>
      <c r="R1944" s="8" t="s">
        <v>40</v>
      </c>
      <c r="S1944" s="8" t="s">
        <v>40</v>
      </c>
      <c r="T1944" s="8" t="s">
        <v>40</v>
      </c>
      <c r="U1944" s="67">
        <v>0.27800000000000002</v>
      </c>
      <c r="V1944" s="4">
        <v>2344</v>
      </c>
      <c r="W1944" s="4">
        <v>3422</v>
      </c>
      <c r="X1944" s="67">
        <v>0.68500000000000005</v>
      </c>
      <c r="Y1944" s="67">
        <v>0.28699999999999998</v>
      </c>
      <c r="Z1944" s="4">
        <v>1552</v>
      </c>
      <c r="AA1944" s="4">
        <v>2489</v>
      </c>
      <c r="AB1944" s="67">
        <v>0.624</v>
      </c>
      <c r="AC1944" s="4">
        <v>-0.851746</v>
      </c>
      <c r="AD1944" s="4">
        <v>3.3000000000000002E-2</v>
      </c>
    </row>
    <row r="1945" spans="1:30" x14ac:dyDescent="0.2">
      <c r="A1945" s="8" t="s">
        <v>782</v>
      </c>
      <c r="B1945" s="8">
        <v>7</v>
      </c>
      <c r="C1945" s="8">
        <v>144060877</v>
      </c>
      <c r="D1945" s="8">
        <v>144060877</v>
      </c>
      <c r="E1945" s="8" t="s">
        <v>130</v>
      </c>
      <c r="F1945" s="8" t="s">
        <v>3108</v>
      </c>
      <c r="G1945" s="8" t="s">
        <v>3109</v>
      </c>
      <c r="H1945" s="8" t="s">
        <v>107</v>
      </c>
      <c r="I1945" s="66" t="s">
        <v>309</v>
      </c>
      <c r="J1945" s="66" t="s">
        <v>40</v>
      </c>
      <c r="K1945" s="66" t="s">
        <v>9728</v>
      </c>
      <c r="L1945" s="66" t="s">
        <v>4218</v>
      </c>
      <c r="M1945" s="66" t="s">
        <v>4219</v>
      </c>
      <c r="N1945" s="66" t="s">
        <v>4821</v>
      </c>
      <c r="O1945" s="8" t="s">
        <v>4822</v>
      </c>
      <c r="P1945" s="8" t="s">
        <v>10526</v>
      </c>
      <c r="Q1945" s="8">
        <v>1</v>
      </c>
      <c r="R1945" s="8" t="s">
        <v>40</v>
      </c>
      <c r="S1945" s="8" t="s">
        <v>40</v>
      </c>
      <c r="T1945" s="8" t="s">
        <v>40</v>
      </c>
      <c r="U1945" s="67">
        <v>0.17499999999999999</v>
      </c>
      <c r="V1945" s="4">
        <v>1496</v>
      </c>
      <c r="W1945" s="4">
        <v>3422</v>
      </c>
      <c r="X1945" s="67">
        <v>0.437</v>
      </c>
      <c r="Y1945" s="67">
        <v>0.22500000000000001</v>
      </c>
      <c r="Z1945" s="4">
        <v>1186</v>
      </c>
      <c r="AA1945" s="4">
        <v>2489</v>
      </c>
      <c r="AB1945" s="67">
        <v>0.47599999999999998</v>
      </c>
      <c r="AC1945" s="4">
        <v>0.431535</v>
      </c>
      <c r="AD1945" s="4">
        <v>6.883</v>
      </c>
    </row>
    <row r="1946" spans="1:30" x14ac:dyDescent="0.2">
      <c r="A1946" s="8" t="s">
        <v>782</v>
      </c>
      <c r="B1946" s="8">
        <v>7</v>
      </c>
      <c r="C1946" s="8">
        <v>144060882</v>
      </c>
      <c r="D1946" s="8">
        <v>144060882</v>
      </c>
      <c r="E1946" s="8" t="s">
        <v>130</v>
      </c>
      <c r="F1946" s="8" t="s">
        <v>81</v>
      </c>
      <c r="G1946" s="8" t="s">
        <v>3469</v>
      </c>
      <c r="H1946" s="8" t="s">
        <v>107</v>
      </c>
      <c r="I1946" s="66" t="s">
        <v>309</v>
      </c>
      <c r="J1946" s="66" t="s">
        <v>40</v>
      </c>
      <c r="K1946" s="66" t="s">
        <v>3720</v>
      </c>
      <c r="L1946" s="66" t="s">
        <v>4363</v>
      </c>
      <c r="M1946" s="66" t="s">
        <v>436</v>
      </c>
      <c r="N1946" s="66" t="s">
        <v>137</v>
      </c>
      <c r="O1946" s="8" t="s">
        <v>138</v>
      </c>
      <c r="P1946" s="8" t="s">
        <v>40</v>
      </c>
      <c r="Q1946" s="8">
        <v>1</v>
      </c>
      <c r="R1946" s="8" t="s">
        <v>40</v>
      </c>
      <c r="S1946" s="8" t="s">
        <v>40</v>
      </c>
      <c r="T1946" s="8" t="s">
        <v>40</v>
      </c>
      <c r="U1946" s="67">
        <v>0</v>
      </c>
      <c r="V1946" s="4">
        <v>0</v>
      </c>
      <c r="W1946" s="4">
        <v>3422</v>
      </c>
      <c r="X1946" s="67">
        <v>0</v>
      </c>
      <c r="Y1946" s="67">
        <v>0.184</v>
      </c>
      <c r="Z1946" s="4">
        <v>7</v>
      </c>
      <c r="AA1946" s="4">
        <v>2489</v>
      </c>
      <c r="AB1946" s="67">
        <v>3.0000000000000001E-3</v>
      </c>
      <c r="AC1946" s="4">
        <v>5.553528</v>
      </c>
      <c r="AD1946" s="4">
        <v>26.4</v>
      </c>
    </row>
    <row r="1947" spans="1:30" x14ac:dyDescent="0.2">
      <c r="A1947" s="8" t="s">
        <v>782</v>
      </c>
      <c r="B1947" s="8">
        <v>7</v>
      </c>
      <c r="C1947" s="8">
        <v>144060916</v>
      </c>
      <c r="D1947" s="8">
        <v>144060916</v>
      </c>
      <c r="E1947" s="8" t="s">
        <v>121</v>
      </c>
      <c r="F1947" s="8" t="s">
        <v>3108</v>
      </c>
      <c r="G1947" s="8" t="s">
        <v>3109</v>
      </c>
      <c r="H1947" s="8" t="s">
        <v>107</v>
      </c>
      <c r="I1947" s="66" t="s">
        <v>309</v>
      </c>
      <c r="J1947" s="66" t="s">
        <v>40</v>
      </c>
      <c r="K1947" s="66" t="s">
        <v>5100</v>
      </c>
      <c r="L1947" s="66" t="s">
        <v>3353</v>
      </c>
      <c r="M1947" s="66" t="s">
        <v>3605</v>
      </c>
      <c r="N1947" s="66" t="s">
        <v>3423</v>
      </c>
      <c r="O1947" s="8" t="s">
        <v>3424</v>
      </c>
      <c r="P1947" s="8" t="s">
        <v>40</v>
      </c>
      <c r="Q1947" s="8">
        <v>1</v>
      </c>
      <c r="R1947" s="8" t="s">
        <v>40</v>
      </c>
      <c r="S1947" s="8" t="s">
        <v>40</v>
      </c>
      <c r="T1947" s="8" t="s">
        <v>40</v>
      </c>
      <c r="U1947" s="67">
        <v>0</v>
      </c>
      <c r="V1947" s="4">
        <v>0</v>
      </c>
      <c r="W1947" s="4">
        <v>3432</v>
      </c>
      <c r="X1947" s="67">
        <v>0</v>
      </c>
      <c r="Y1947" s="67">
        <v>0.19800000000000001</v>
      </c>
      <c r="Z1947" s="4">
        <v>2</v>
      </c>
      <c r="AA1947" s="4">
        <v>2599</v>
      </c>
      <c r="AB1947" s="67">
        <v>1E-3</v>
      </c>
      <c r="AC1947" s="4">
        <v>-2.0367510000000002</v>
      </c>
      <c r="AD1947" s="4">
        <v>1E-3</v>
      </c>
    </row>
    <row r="1948" spans="1:30" x14ac:dyDescent="0.2">
      <c r="A1948" s="8" t="s">
        <v>782</v>
      </c>
      <c r="B1948" s="8">
        <v>7</v>
      </c>
      <c r="C1948" s="8">
        <v>144060941</v>
      </c>
      <c r="D1948" s="8">
        <v>144060941</v>
      </c>
      <c r="E1948" s="8" t="s">
        <v>121</v>
      </c>
      <c r="F1948" s="8" t="s">
        <v>3101</v>
      </c>
      <c r="G1948" s="8" t="s">
        <v>3102</v>
      </c>
      <c r="H1948" s="8" t="s">
        <v>107</v>
      </c>
      <c r="I1948" s="66" t="s">
        <v>309</v>
      </c>
      <c r="J1948" s="66" t="s">
        <v>40</v>
      </c>
      <c r="K1948" s="66" t="s">
        <v>5873</v>
      </c>
      <c r="L1948" s="66" t="s">
        <v>3757</v>
      </c>
      <c r="M1948" s="66" t="s">
        <v>5019</v>
      </c>
      <c r="N1948" s="66" t="s">
        <v>121</v>
      </c>
      <c r="O1948" s="8" t="s">
        <v>3104</v>
      </c>
      <c r="P1948" s="8" t="s">
        <v>10527</v>
      </c>
      <c r="Q1948" s="8">
        <v>1</v>
      </c>
      <c r="R1948" s="8" t="s">
        <v>40</v>
      </c>
      <c r="S1948" s="8" t="s">
        <v>40</v>
      </c>
      <c r="T1948" s="8" t="s">
        <v>40</v>
      </c>
      <c r="U1948" s="67">
        <v>0.189</v>
      </c>
      <c r="V1948" s="4">
        <v>3</v>
      </c>
      <c r="W1948" s="4">
        <v>3432</v>
      </c>
      <c r="X1948" s="67">
        <v>1E-3</v>
      </c>
      <c r="Y1948" s="67">
        <v>0.192</v>
      </c>
      <c r="Z1948" s="4">
        <v>3</v>
      </c>
      <c r="AA1948" s="4">
        <v>2599</v>
      </c>
      <c r="AB1948" s="67">
        <v>1E-3</v>
      </c>
      <c r="AC1948" s="4">
        <v>0.306973</v>
      </c>
      <c r="AD1948" s="4">
        <v>5.7610000000000001</v>
      </c>
    </row>
    <row r="1949" spans="1:30" x14ac:dyDescent="0.2">
      <c r="A1949" s="8" t="s">
        <v>782</v>
      </c>
      <c r="B1949" s="8">
        <v>7</v>
      </c>
      <c r="C1949" s="8">
        <v>144060986</v>
      </c>
      <c r="D1949" s="8">
        <v>144060986</v>
      </c>
      <c r="E1949" s="8" t="s">
        <v>130</v>
      </c>
      <c r="F1949" s="8" t="s">
        <v>3101</v>
      </c>
      <c r="G1949" s="8" t="s">
        <v>3102</v>
      </c>
      <c r="H1949" s="8" t="s">
        <v>107</v>
      </c>
      <c r="I1949" s="66" t="s">
        <v>309</v>
      </c>
      <c r="J1949" s="66" t="s">
        <v>40</v>
      </c>
      <c r="K1949" s="66" t="s">
        <v>5860</v>
      </c>
      <c r="L1949" s="66" t="s">
        <v>6266</v>
      </c>
      <c r="M1949" s="66" t="s">
        <v>6267</v>
      </c>
      <c r="N1949" s="66" t="s">
        <v>3165</v>
      </c>
      <c r="O1949" s="8" t="s">
        <v>3400</v>
      </c>
      <c r="P1949" s="8" t="s">
        <v>40</v>
      </c>
      <c r="Q1949" s="8">
        <v>1</v>
      </c>
      <c r="R1949" s="8" t="s">
        <v>40</v>
      </c>
      <c r="S1949" s="8" t="s">
        <v>40</v>
      </c>
      <c r="T1949" s="8" t="s">
        <v>40</v>
      </c>
      <c r="U1949" s="67">
        <v>0.17299999999999999</v>
      </c>
      <c r="V1949" s="4">
        <v>2</v>
      </c>
      <c r="W1949" s="4">
        <v>3431</v>
      </c>
      <c r="X1949" s="67">
        <v>1E-3</v>
      </c>
      <c r="Y1949" s="67">
        <v>0.112</v>
      </c>
      <c r="Z1949" s="4">
        <v>1</v>
      </c>
      <c r="AA1949" s="4">
        <v>2599</v>
      </c>
      <c r="AB1949" s="67">
        <v>0</v>
      </c>
      <c r="AC1949" s="4">
        <v>0.85684000000000005</v>
      </c>
      <c r="AD1949" s="4">
        <v>9.81</v>
      </c>
    </row>
    <row r="1950" spans="1:30" x14ac:dyDescent="0.2">
      <c r="A1950" s="8" t="s">
        <v>782</v>
      </c>
      <c r="B1950" s="8">
        <v>7</v>
      </c>
      <c r="C1950" s="8">
        <v>144061008</v>
      </c>
      <c r="D1950" s="8">
        <v>144061008</v>
      </c>
      <c r="E1950" s="8" t="s">
        <v>127</v>
      </c>
      <c r="F1950" s="8" t="s">
        <v>3108</v>
      </c>
      <c r="G1950" s="8" t="s">
        <v>3109</v>
      </c>
      <c r="H1950" s="8" t="s">
        <v>107</v>
      </c>
      <c r="I1950" s="66" t="s">
        <v>309</v>
      </c>
      <c r="J1950" s="66" t="s">
        <v>40</v>
      </c>
      <c r="K1950" s="66" t="s">
        <v>10528</v>
      </c>
      <c r="L1950" s="66" t="s">
        <v>5265</v>
      </c>
      <c r="M1950" s="66" t="s">
        <v>4043</v>
      </c>
      <c r="N1950" s="66" t="s">
        <v>3378</v>
      </c>
      <c r="O1950" s="8" t="s">
        <v>3379</v>
      </c>
      <c r="P1950" s="8" t="s">
        <v>40</v>
      </c>
      <c r="Q1950" s="8">
        <v>1</v>
      </c>
      <c r="R1950" s="8" t="s">
        <v>40</v>
      </c>
      <c r="S1950" s="8" t="s">
        <v>40</v>
      </c>
      <c r="T1950" s="8" t="s">
        <v>40</v>
      </c>
      <c r="U1950" s="67">
        <v>0</v>
      </c>
      <c r="V1950" s="4">
        <v>0</v>
      </c>
      <c r="W1950" s="4">
        <v>3431</v>
      </c>
      <c r="X1950" s="67">
        <v>0</v>
      </c>
      <c r="Y1950" s="67">
        <v>0.22700000000000001</v>
      </c>
      <c r="Z1950" s="4">
        <v>1</v>
      </c>
      <c r="AA1950" s="4">
        <v>2599</v>
      </c>
      <c r="AB1950" s="67">
        <v>0</v>
      </c>
      <c r="AC1950" s="4">
        <v>-1.3364</v>
      </c>
      <c r="AD1950" s="4">
        <v>4.0000000000000001E-3</v>
      </c>
    </row>
    <row r="1951" spans="1:30" x14ac:dyDescent="0.2">
      <c r="A1951" s="8" t="s">
        <v>782</v>
      </c>
      <c r="B1951" s="8">
        <v>7</v>
      </c>
      <c r="C1951" s="8">
        <v>144061023</v>
      </c>
      <c r="D1951" s="8">
        <v>144061023</v>
      </c>
      <c r="E1951" s="8" t="s">
        <v>127</v>
      </c>
      <c r="F1951" s="8" t="s">
        <v>3108</v>
      </c>
      <c r="G1951" s="8" t="s">
        <v>3109</v>
      </c>
      <c r="H1951" s="8" t="s">
        <v>107</v>
      </c>
      <c r="I1951" s="66" t="s">
        <v>309</v>
      </c>
      <c r="J1951" s="66" t="s">
        <v>40</v>
      </c>
      <c r="K1951" s="66" t="s">
        <v>3286</v>
      </c>
      <c r="L1951" s="66" t="s">
        <v>3489</v>
      </c>
      <c r="M1951" s="66" t="s">
        <v>425</v>
      </c>
      <c r="N1951" s="66" t="s">
        <v>3271</v>
      </c>
      <c r="O1951" s="8" t="s">
        <v>3272</v>
      </c>
      <c r="P1951" s="8" t="s">
        <v>40</v>
      </c>
      <c r="Q1951" s="8">
        <v>1</v>
      </c>
      <c r="R1951" s="8" t="s">
        <v>40</v>
      </c>
      <c r="S1951" s="8" t="s">
        <v>40</v>
      </c>
      <c r="T1951" s="8" t="s">
        <v>40</v>
      </c>
      <c r="U1951" s="67">
        <v>0.23</v>
      </c>
      <c r="V1951" s="4">
        <v>31</v>
      </c>
      <c r="W1951" s="4">
        <v>3431</v>
      </c>
      <c r="X1951" s="67">
        <v>8.9999999999999993E-3</v>
      </c>
      <c r="Y1951" s="67">
        <v>0.19700000000000001</v>
      </c>
      <c r="Z1951" s="4">
        <v>22</v>
      </c>
      <c r="AA1951" s="4">
        <v>2599</v>
      </c>
      <c r="AB1951" s="67">
        <v>8.0000000000000002E-3</v>
      </c>
      <c r="AC1951" s="4">
        <v>-2.3973689999999999</v>
      </c>
      <c r="AD1951" s="4">
        <v>1E-3</v>
      </c>
    </row>
    <row r="1952" spans="1:30" x14ac:dyDescent="0.2">
      <c r="A1952" s="8" t="s">
        <v>782</v>
      </c>
      <c r="B1952" s="8">
        <v>7</v>
      </c>
      <c r="C1952" s="8">
        <v>144061035</v>
      </c>
      <c r="D1952" s="8">
        <v>144061036</v>
      </c>
      <c r="E1952" s="8" t="s">
        <v>10310</v>
      </c>
      <c r="F1952" s="8" t="s">
        <v>80</v>
      </c>
      <c r="G1952" s="8" t="s">
        <v>3469</v>
      </c>
      <c r="H1952" s="8" t="s">
        <v>107</v>
      </c>
      <c r="I1952" s="66" t="s">
        <v>309</v>
      </c>
      <c r="J1952" s="66" t="s">
        <v>40</v>
      </c>
      <c r="K1952" s="66" t="s">
        <v>5119</v>
      </c>
      <c r="L1952" s="66" t="s">
        <v>9121</v>
      </c>
      <c r="M1952" s="66" t="s">
        <v>518</v>
      </c>
      <c r="N1952" s="66" t="s">
        <v>519</v>
      </c>
      <c r="O1952" s="8" t="s">
        <v>10311</v>
      </c>
      <c r="P1952" s="8" t="s">
        <v>10529</v>
      </c>
      <c r="Q1952" s="8">
        <v>1</v>
      </c>
      <c r="R1952" s="8" t="s">
        <v>40</v>
      </c>
      <c r="S1952" s="8" t="s">
        <v>40</v>
      </c>
      <c r="T1952" s="8" t="s">
        <v>40</v>
      </c>
      <c r="U1952" s="67">
        <v>0.28499999999999998</v>
      </c>
      <c r="V1952" s="4">
        <v>14</v>
      </c>
      <c r="W1952" s="4">
        <v>3431</v>
      </c>
      <c r="X1952" s="67">
        <v>4.0000000000000001E-3</v>
      </c>
      <c r="Y1952" s="67">
        <v>0.318</v>
      </c>
      <c r="Z1952" s="4">
        <v>8</v>
      </c>
      <c r="AA1952" s="4">
        <v>2601</v>
      </c>
      <c r="AB1952" s="67">
        <v>3.0000000000000001E-3</v>
      </c>
      <c r="AC1952" s="4">
        <v>3.4412769999999999</v>
      </c>
      <c r="AD1952" s="4">
        <v>23</v>
      </c>
    </row>
    <row r="1953" spans="1:30" x14ac:dyDescent="0.2">
      <c r="A1953" s="8" t="s">
        <v>782</v>
      </c>
      <c r="B1953" s="8">
        <v>7</v>
      </c>
      <c r="C1953" s="8">
        <v>144061046</v>
      </c>
      <c r="D1953" s="8">
        <v>144061046</v>
      </c>
      <c r="E1953" s="8" t="s">
        <v>130</v>
      </c>
      <c r="F1953" s="8" t="s">
        <v>3101</v>
      </c>
      <c r="G1953" s="8" t="s">
        <v>3102</v>
      </c>
      <c r="H1953" s="8" t="s">
        <v>107</v>
      </c>
      <c r="I1953" s="66" t="s">
        <v>309</v>
      </c>
      <c r="J1953" s="66" t="s">
        <v>40</v>
      </c>
      <c r="K1953" s="66" t="s">
        <v>9840</v>
      </c>
      <c r="L1953" s="66" t="s">
        <v>4748</v>
      </c>
      <c r="M1953" s="66" t="s">
        <v>4047</v>
      </c>
      <c r="N1953" s="66" t="s">
        <v>3126</v>
      </c>
      <c r="O1953" s="8" t="s">
        <v>3216</v>
      </c>
      <c r="P1953" s="8" t="s">
        <v>40</v>
      </c>
      <c r="Q1953" s="8">
        <v>1</v>
      </c>
      <c r="R1953" s="8" t="s">
        <v>40</v>
      </c>
      <c r="S1953" s="8" t="s">
        <v>40</v>
      </c>
      <c r="T1953" s="8" t="s">
        <v>40</v>
      </c>
      <c r="U1953" s="67">
        <v>0.151</v>
      </c>
      <c r="V1953" s="4">
        <v>972</v>
      </c>
      <c r="W1953" s="4">
        <v>3431</v>
      </c>
      <c r="X1953" s="67">
        <v>0.28299999999999997</v>
      </c>
      <c r="Y1953" s="67">
        <v>0.151</v>
      </c>
      <c r="Z1953" s="4">
        <v>816</v>
      </c>
      <c r="AA1953" s="4">
        <v>2601</v>
      </c>
      <c r="AB1953" s="67">
        <v>0.314</v>
      </c>
      <c r="AC1953" s="4">
        <v>0.40544000000000002</v>
      </c>
      <c r="AD1953" s="4">
        <v>6.6609999999999996</v>
      </c>
    </row>
    <row r="1954" spans="1:30" x14ac:dyDescent="0.2">
      <c r="A1954" s="8" t="s">
        <v>782</v>
      </c>
      <c r="B1954" s="8">
        <v>7</v>
      </c>
      <c r="C1954" s="8">
        <v>144061047</v>
      </c>
      <c r="D1954" s="8">
        <v>144061047</v>
      </c>
      <c r="E1954" s="8" t="s">
        <v>127</v>
      </c>
      <c r="F1954" s="8" t="s">
        <v>3108</v>
      </c>
      <c r="G1954" s="8" t="s">
        <v>3109</v>
      </c>
      <c r="H1954" s="8" t="s">
        <v>107</v>
      </c>
      <c r="I1954" s="66" t="s">
        <v>309</v>
      </c>
      <c r="J1954" s="66" t="s">
        <v>40</v>
      </c>
      <c r="K1954" s="66" t="s">
        <v>5869</v>
      </c>
      <c r="L1954" s="66" t="s">
        <v>9200</v>
      </c>
      <c r="M1954" s="66" t="s">
        <v>4420</v>
      </c>
      <c r="N1954" s="66" t="s">
        <v>4065</v>
      </c>
      <c r="O1954" s="8" t="s">
        <v>4066</v>
      </c>
      <c r="P1954" s="8" t="s">
        <v>10530</v>
      </c>
      <c r="Q1954" s="8">
        <v>1</v>
      </c>
      <c r="R1954" s="8" t="s">
        <v>40</v>
      </c>
      <c r="S1954" s="8" t="s">
        <v>40</v>
      </c>
      <c r="T1954" s="8" t="s">
        <v>40</v>
      </c>
      <c r="U1954" s="67">
        <v>0.80700000000000005</v>
      </c>
      <c r="V1954" s="4">
        <v>3430</v>
      </c>
      <c r="W1954" s="4">
        <v>3431</v>
      </c>
      <c r="X1954" s="67">
        <v>1</v>
      </c>
      <c r="Y1954" s="67">
        <v>0.79700000000000004</v>
      </c>
      <c r="Z1954" s="4">
        <v>2600</v>
      </c>
      <c r="AA1954" s="4">
        <v>2601</v>
      </c>
      <c r="AB1954" s="67">
        <v>1</v>
      </c>
      <c r="AC1954" s="4">
        <v>-3.8805269999999998</v>
      </c>
      <c r="AD1954" s="4">
        <v>1E-3</v>
      </c>
    </row>
    <row r="1955" spans="1:30" x14ac:dyDescent="0.2">
      <c r="A1955" s="8" t="s">
        <v>782</v>
      </c>
      <c r="B1955" s="8">
        <v>7</v>
      </c>
      <c r="C1955" s="8">
        <v>144061062</v>
      </c>
      <c r="D1955" s="8">
        <v>144061062</v>
      </c>
      <c r="E1955" s="8" t="s">
        <v>121</v>
      </c>
      <c r="F1955" s="8" t="s">
        <v>3108</v>
      </c>
      <c r="G1955" s="8" t="s">
        <v>3109</v>
      </c>
      <c r="H1955" s="8" t="s">
        <v>107</v>
      </c>
      <c r="I1955" s="66" t="s">
        <v>309</v>
      </c>
      <c r="J1955" s="66" t="s">
        <v>40</v>
      </c>
      <c r="K1955" s="66" t="s">
        <v>10531</v>
      </c>
      <c r="L1955" s="66" t="s">
        <v>5674</v>
      </c>
      <c r="M1955" s="66" t="s">
        <v>3658</v>
      </c>
      <c r="N1955" s="66" t="s">
        <v>3302</v>
      </c>
      <c r="O1955" s="8" t="s">
        <v>3303</v>
      </c>
      <c r="P1955" s="8" t="s">
        <v>10532</v>
      </c>
      <c r="Q1955" s="8">
        <v>1</v>
      </c>
      <c r="R1955" s="8" t="s">
        <v>40</v>
      </c>
      <c r="S1955" s="8" t="s">
        <v>40</v>
      </c>
      <c r="T1955" s="8" t="s">
        <v>40</v>
      </c>
      <c r="U1955" s="67">
        <v>0.104</v>
      </c>
      <c r="V1955" s="4">
        <v>1</v>
      </c>
      <c r="W1955" s="4">
        <v>3431</v>
      </c>
      <c r="X1955" s="67">
        <v>0</v>
      </c>
      <c r="Y1955" s="67">
        <v>0.104</v>
      </c>
      <c r="Z1955" s="4">
        <v>2</v>
      </c>
      <c r="AA1955" s="4">
        <v>2601</v>
      </c>
      <c r="AB1955" s="67">
        <v>1E-3</v>
      </c>
      <c r="AC1955" s="4">
        <v>6.0304000000000003E-2</v>
      </c>
      <c r="AD1955" s="4">
        <v>3.1890000000000001</v>
      </c>
    </row>
    <row r="1956" spans="1:30" x14ac:dyDescent="0.2">
      <c r="A1956" s="8" t="s">
        <v>782</v>
      </c>
      <c r="B1956" s="8">
        <v>7</v>
      </c>
      <c r="C1956" s="8">
        <v>144061089</v>
      </c>
      <c r="D1956" s="8">
        <v>144061089</v>
      </c>
      <c r="E1956" s="8" t="s">
        <v>121</v>
      </c>
      <c r="F1956" s="8" t="s">
        <v>3108</v>
      </c>
      <c r="G1956" s="8" t="s">
        <v>3109</v>
      </c>
      <c r="H1956" s="8" t="s">
        <v>107</v>
      </c>
      <c r="I1956" s="66" t="s">
        <v>309</v>
      </c>
      <c r="J1956" s="66" t="s">
        <v>40</v>
      </c>
      <c r="K1956" s="66" t="s">
        <v>10533</v>
      </c>
      <c r="L1956" s="66" t="s">
        <v>3315</v>
      </c>
      <c r="M1956" s="66" t="s">
        <v>6285</v>
      </c>
      <c r="N1956" s="66" t="s">
        <v>3141</v>
      </c>
      <c r="O1956" s="8" t="s">
        <v>3142</v>
      </c>
      <c r="P1956" s="8" t="s">
        <v>10534</v>
      </c>
      <c r="Q1956" s="8">
        <v>1</v>
      </c>
      <c r="R1956" s="8" t="s">
        <v>40</v>
      </c>
      <c r="S1956" s="8" t="s">
        <v>40</v>
      </c>
      <c r="T1956" s="8" t="s">
        <v>40</v>
      </c>
      <c r="U1956" s="67">
        <v>0.61</v>
      </c>
      <c r="V1956" s="4">
        <v>1</v>
      </c>
      <c r="W1956" s="4">
        <v>3431</v>
      </c>
      <c r="X1956" s="67">
        <v>0</v>
      </c>
      <c r="Y1956" s="67">
        <v>0.22600000000000001</v>
      </c>
      <c r="Z1956" s="4">
        <v>1</v>
      </c>
      <c r="AA1956" s="4">
        <v>2601</v>
      </c>
      <c r="AB1956" s="67">
        <v>0</v>
      </c>
      <c r="AC1956" s="4">
        <v>3.87066</v>
      </c>
      <c r="AD1956" s="4">
        <v>23.5</v>
      </c>
    </row>
    <row r="1957" spans="1:30" x14ac:dyDescent="0.2">
      <c r="A1957" s="8" t="s">
        <v>782</v>
      </c>
      <c r="B1957" s="8">
        <v>7</v>
      </c>
      <c r="C1957" s="8">
        <v>144061092</v>
      </c>
      <c r="D1957" s="8">
        <v>144061092</v>
      </c>
      <c r="E1957" s="8" t="s">
        <v>121</v>
      </c>
      <c r="F1957" s="8" t="s">
        <v>3108</v>
      </c>
      <c r="G1957" s="8" t="s">
        <v>3109</v>
      </c>
      <c r="H1957" s="8" t="s">
        <v>107</v>
      </c>
      <c r="I1957" s="66" t="s">
        <v>309</v>
      </c>
      <c r="J1957" s="66" t="s">
        <v>40</v>
      </c>
      <c r="K1957" s="66" t="s">
        <v>5974</v>
      </c>
      <c r="L1957" s="66" t="s">
        <v>538</v>
      </c>
      <c r="M1957" s="66" t="s">
        <v>4053</v>
      </c>
      <c r="N1957" s="66" t="s">
        <v>4872</v>
      </c>
      <c r="O1957" s="8" t="s">
        <v>4873</v>
      </c>
      <c r="P1957" s="8" t="s">
        <v>40</v>
      </c>
      <c r="Q1957" s="8">
        <v>1</v>
      </c>
      <c r="R1957" s="8" t="s">
        <v>40</v>
      </c>
      <c r="S1957" s="8" t="s">
        <v>40</v>
      </c>
      <c r="T1957" s="8" t="s">
        <v>40</v>
      </c>
      <c r="U1957" s="67">
        <v>0</v>
      </c>
      <c r="V1957" s="4">
        <v>0</v>
      </c>
      <c r="W1957" s="4">
        <v>3431</v>
      </c>
      <c r="X1957" s="67">
        <v>0</v>
      </c>
      <c r="Y1957" s="67">
        <v>0.22500000000000001</v>
      </c>
      <c r="Z1957" s="4">
        <v>2</v>
      </c>
      <c r="AA1957" s="4">
        <v>2601</v>
      </c>
      <c r="AB1957" s="67">
        <v>1E-3</v>
      </c>
      <c r="AC1957" s="4">
        <v>2.7933729999999999</v>
      </c>
      <c r="AD1957" s="4">
        <v>21.3</v>
      </c>
    </row>
    <row r="1958" spans="1:30" x14ac:dyDescent="0.2">
      <c r="A1958" s="8" t="s">
        <v>782</v>
      </c>
      <c r="B1958" s="8">
        <v>7</v>
      </c>
      <c r="C1958" s="8">
        <v>144061094</v>
      </c>
      <c r="D1958" s="8">
        <v>144061094</v>
      </c>
      <c r="E1958" s="8" t="s">
        <v>121</v>
      </c>
      <c r="F1958" s="8" t="s">
        <v>3101</v>
      </c>
      <c r="G1958" s="8" t="s">
        <v>3102</v>
      </c>
      <c r="H1958" s="8" t="s">
        <v>107</v>
      </c>
      <c r="I1958" s="66" t="s">
        <v>309</v>
      </c>
      <c r="J1958" s="66" t="s">
        <v>40</v>
      </c>
      <c r="K1958" s="66" t="s">
        <v>3274</v>
      </c>
      <c r="L1958" s="66" t="s">
        <v>3312</v>
      </c>
      <c r="M1958" s="66" t="s">
        <v>4053</v>
      </c>
      <c r="N1958" s="66" t="s">
        <v>3126</v>
      </c>
      <c r="O1958" s="8" t="s">
        <v>3419</v>
      </c>
      <c r="P1958" s="8" t="s">
        <v>40</v>
      </c>
      <c r="Q1958" s="8">
        <v>1</v>
      </c>
      <c r="R1958" s="8" t="s">
        <v>40</v>
      </c>
      <c r="S1958" s="8" t="s">
        <v>40</v>
      </c>
      <c r="T1958" s="8" t="s">
        <v>40</v>
      </c>
      <c r="U1958" s="67">
        <v>0.23400000000000001</v>
      </c>
      <c r="V1958" s="4">
        <v>1</v>
      </c>
      <c r="W1958" s="4">
        <v>3431</v>
      </c>
      <c r="X1958" s="67">
        <v>0</v>
      </c>
      <c r="Y1958" s="67">
        <v>0.27</v>
      </c>
      <c r="Z1958" s="4">
        <v>2</v>
      </c>
      <c r="AA1958" s="4">
        <v>2601</v>
      </c>
      <c r="AB1958" s="67">
        <v>1E-3</v>
      </c>
      <c r="AC1958" s="4">
        <v>0.59178600000000003</v>
      </c>
      <c r="AD1958" s="4">
        <v>8.0990000000000002</v>
      </c>
    </row>
    <row r="1959" spans="1:30" x14ac:dyDescent="0.2">
      <c r="A1959" s="8" t="s">
        <v>782</v>
      </c>
      <c r="B1959" s="8">
        <v>7</v>
      </c>
      <c r="C1959" s="8">
        <v>144061100</v>
      </c>
      <c r="D1959" s="8">
        <v>144061100</v>
      </c>
      <c r="E1959" s="8" t="s">
        <v>130</v>
      </c>
      <c r="F1959" s="8" t="s">
        <v>3101</v>
      </c>
      <c r="G1959" s="8" t="s">
        <v>3102</v>
      </c>
      <c r="H1959" s="8" t="s">
        <v>107</v>
      </c>
      <c r="I1959" s="66" t="s">
        <v>309</v>
      </c>
      <c r="J1959" s="66" t="s">
        <v>40</v>
      </c>
      <c r="K1959" s="66" t="s">
        <v>5607</v>
      </c>
      <c r="L1959" s="66" t="s">
        <v>3304</v>
      </c>
      <c r="M1959" s="66" t="s">
        <v>3845</v>
      </c>
      <c r="N1959" s="66" t="s">
        <v>3165</v>
      </c>
      <c r="O1959" s="8" t="s">
        <v>3400</v>
      </c>
      <c r="P1959" s="8" t="s">
        <v>10535</v>
      </c>
      <c r="Q1959" s="8">
        <v>1</v>
      </c>
      <c r="R1959" s="8" t="s">
        <v>40</v>
      </c>
      <c r="S1959" s="8" t="s">
        <v>40</v>
      </c>
      <c r="T1959" s="8" t="s">
        <v>40</v>
      </c>
      <c r="U1959" s="67">
        <v>0.18099999999999999</v>
      </c>
      <c r="V1959" s="4">
        <v>3</v>
      </c>
      <c r="W1959" s="4">
        <v>3431</v>
      </c>
      <c r="X1959" s="67">
        <v>1E-3</v>
      </c>
      <c r="Y1959" s="67">
        <v>0.22800000000000001</v>
      </c>
      <c r="Z1959" s="4">
        <v>2</v>
      </c>
      <c r="AA1959" s="4">
        <v>2601</v>
      </c>
      <c r="AB1959" s="67">
        <v>1E-3</v>
      </c>
      <c r="AC1959" s="4">
        <v>0.70464899999999997</v>
      </c>
      <c r="AD1959" s="4">
        <v>8.8569999999999993</v>
      </c>
    </row>
    <row r="1960" spans="1:30" x14ac:dyDescent="0.2">
      <c r="A1960" s="8" t="s">
        <v>782</v>
      </c>
      <c r="B1960" s="8">
        <v>7</v>
      </c>
      <c r="C1960" s="8">
        <v>144061113</v>
      </c>
      <c r="D1960" s="8">
        <v>144061113</v>
      </c>
      <c r="E1960" s="8" t="s">
        <v>127</v>
      </c>
      <c r="F1960" s="8" t="s">
        <v>3108</v>
      </c>
      <c r="G1960" s="8" t="s">
        <v>3109</v>
      </c>
      <c r="H1960" s="8" t="s">
        <v>107</v>
      </c>
      <c r="I1960" s="66" t="s">
        <v>309</v>
      </c>
      <c r="J1960" s="66" t="s">
        <v>40</v>
      </c>
      <c r="K1960" s="66" t="s">
        <v>10536</v>
      </c>
      <c r="L1960" s="66" t="s">
        <v>4948</v>
      </c>
      <c r="M1960" s="66" t="s">
        <v>3867</v>
      </c>
      <c r="N1960" s="66" t="s">
        <v>3124</v>
      </c>
      <c r="O1960" s="8" t="s">
        <v>3125</v>
      </c>
      <c r="P1960" s="8" t="s">
        <v>40</v>
      </c>
      <c r="Q1960" s="8">
        <v>1</v>
      </c>
      <c r="R1960" s="8" t="s">
        <v>40</v>
      </c>
      <c r="S1960" s="8" t="s">
        <v>40</v>
      </c>
      <c r="T1960" s="8" t="s">
        <v>40</v>
      </c>
      <c r="U1960" s="67">
        <v>0.13800000000000001</v>
      </c>
      <c r="V1960" s="4">
        <v>1</v>
      </c>
      <c r="W1960" s="4">
        <v>3431</v>
      </c>
      <c r="X1960" s="67">
        <v>0</v>
      </c>
      <c r="Y1960" s="67">
        <v>0</v>
      </c>
      <c r="Z1960" s="4">
        <v>0</v>
      </c>
      <c r="AA1960" s="4">
        <v>2601</v>
      </c>
      <c r="AB1960" s="67">
        <v>0</v>
      </c>
      <c r="AC1960" s="4">
        <v>2.104921</v>
      </c>
      <c r="AD1960" s="4">
        <v>16.89</v>
      </c>
    </row>
    <row r="1961" spans="1:30" x14ac:dyDescent="0.2">
      <c r="A1961" s="8" t="s">
        <v>782</v>
      </c>
      <c r="B1961" s="8">
        <v>7</v>
      </c>
      <c r="C1961" s="8">
        <v>144061117</v>
      </c>
      <c r="D1961" s="8">
        <v>144061117</v>
      </c>
      <c r="E1961" s="8" t="s">
        <v>130</v>
      </c>
      <c r="F1961" s="8" t="s">
        <v>3108</v>
      </c>
      <c r="G1961" s="8" t="s">
        <v>3109</v>
      </c>
      <c r="H1961" s="8" t="s">
        <v>107</v>
      </c>
      <c r="I1961" s="66" t="s">
        <v>309</v>
      </c>
      <c r="J1961" s="66" t="s">
        <v>40</v>
      </c>
      <c r="K1961" s="66" t="s">
        <v>5889</v>
      </c>
      <c r="L1961" s="66" t="s">
        <v>3470</v>
      </c>
      <c r="M1961" s="66" t="s">
        <v>5626</v>
      </c>
      <c r="N1961" s="66" t="s">
        <v>3624</v>
      </c>
      <c r="O1961" s="8" t="s">
        <v>3987</v>
      </c>
      <c r="P1961" s="8" t="s">
        <v>10537</v>
      </c>
      <c r="Q1961" s="8">
        <v>1</v>
      </c>
      <c r="R1961" s="8" t="s">
        <v>40</v>
      </c>
      <c r="S1961" s="8" t="s">
        <v>40</v>
      </c>
      <c r="T1961" s="8" t="s">
        <v>40</v>
      </c>
      <c r="U1961" s="67">
        <v>0.48199999999999998</v>
      </c>
      <c r="V1961" s="4">
        <v>3263</v>
      </c>
      <c r="W1961" s="4">
        <v>3431</v>
      </c>
      <c r="X1961" s="67">
        <v>0.95099999999999996</v>
      </c>
      <c r="Y1961" s="67">
        <v>0.48099999999999998</v>
      </c>
      <c r="Z1961" s="4">
        <v>2501</v>
      </c>
      <c r="AA1961" s="4">
        <v>2601</v>
      </c>
      <c r="AB1961" s="67">
        <v>0.96199999999999997</v>
      </c>
      <c r="AC1961" s="4">
        <v>0.47890199999999999</v>
      </c>
      <c r="AD1961" s="4">
        <v>7.2679999999999998</v>
      </c>
    </row>
    <row r="1962" spans="1:30" x14ac:dyDescent="0.2">
      <c r="A1962" s="8" t="s">
        <v>782</v>
      </c>
      <c r="B1962" s="8">
        <v>7</v>
      </c>
      <c r="C1962" s="8">
        <v>144061119</v>
      </c>
      <c r="D1962" s="8">
        <v>144061119</v>
      </c>
      <c r="E1962" s="8" t="s">
        <v>130</v>
      </c>
      <c r="F1962" s="8" t="s">
        <v>3101</v>
      </c>
      <c r="G1962" s="8" t="s">
        <v>3102</v>
      </c>
      <c r="H1962" s="8" t="s">
        <v>107</v>
      </c>
      <c r="I1962" s="66" t="s">
        <v>309</v>
      </c>
      <c r="J1962" s="66" t="s">
        <v>40</v>
      </c>
      <c r="K1962" s="66" t="s">
        <v>10538</v>
      </c>
      <c r="L1962" s="66" t="s">
        <v>9373</v>
      </c>
      <c r="M1962" s="66" t="s">
        <v>4952</v>
      </c>
      <c r="N1962" s="66" t="s">
        <v>3126</v>
      </c>
      <c r="O1962" s="8" t="s">
        <v>4812</v>
      </c>
      <c r="P1962" s="8" t="s">
        <v>10539</v>
      </c>
      <c r="Q1962" s="8">
        <v>1</v>
      </c>
      <c r="R1962" s="8" t="s">
        <v>40</v>
      </c>
      <c r="S1962" s="8" t="s">
        <v>40</v>
      </c>
      <c r="T1962" s="8" t="s">
        <v>40</v>
      </c>
      <c r="U1962" s="67">
        <v>0.13100000000000001</v>
      </c>
      <c r="V1962" s="4">
        <v>640</v>
      </c>
      <c r="W1962" s="4">
        <v>3431</v>
      </c>
      <c r="X1962" s="67">
        <v>0.187</v>
      </c>
      <c r="Y1962" s="67">
        <v>0.13100000000000001</v>
      </c>
      <c r="Z1962" s="4">
        <v>568</v>
      </c>
      <c r="AA1962" s="4">
        <v>2601</v>
      </c>
      <c r="AB1962" s="67">
        <v>0.218</v>
      </c>
      <c r="AC1962" s="4">
        <v>0.18076300000000001</v>
      </c>
      <c r="AD1962" s="4">
        <v>4.4749999999999996</v>
      </c>
    </row>
    <row r="1963" spans="1:30" x14ac:dyDescent="0.2">
      <c r="A1963" s="8" t="s">
        <v>782</v>
      </c>
      <c r="B1963" s="8">
        <v>7</v>
      </c>
      <c r="C1963" s="8">
        <v>144061130</v>
      </c>
      <c r="D1963" s="8">
        <v>144061130</v>
      </c>
      <c r="E1963" s="8" t="s">
        <v>121</v>
      </c>
      <c r="F1963" s="8" t="s">
        <v>3101</v>
      </c>
      <c r="G1963" s="8" t="s">
        <v>3102</v>
      </c>
      <c r="H1963" s="8" t="s">
        <v>107</v>
      </c>
      <c r="I1963" s="66" t="s">
        <v>309</v>
      </c>
      <c r="J1963" s="66" t="s">
        <v>40</v>
      </c>
      <c r="K1963" s="66" t="s">
        <v>3270</v>
      </c>
      <c r="L1963" s="66" t="s">
        <v>10540</v>
      </c>
      <c r="M1963" s="66" t="s">
        <v>3591</v>
      </c>
      <c r="N1963" s="66" t="s">
        <v>3136</v>
      </c>
      <c r="O1963" s="8" t="s">
        <v>3185</v>
      </c>
      <c r="P1963" s="8" t="s">
        <v>40</v>
      </c>
      <c r="Q1963" s="8">
        <v>1</v>
      </c>
      <c r="R1963" s="8" t="s">
        <v>40</v>
      </c>
      <c r="S1963" s="8" t="s">
        <v>40</v>
      </c>
      <c r="T1963" s="8" t="s">
        <v>40</v>
      </c>
      <c r="U1963" s="67">
        <v>0.121</v>
      </c>
      <c r="V1963" s="4">
        <v>33</v>
      </c>
      <c r="W1963" s="4">
        <v>3431</v>
      </c>
      <c r="X1963" s="67">
        <v>0.01</v>
      </c>
      <c r="Y1963" s="67">
        <v>0.109</v>
      </c>
      <c r="Z1963" s="4">
        <v>28</v>
      </c>
      <c r="AA1963" s="4">
        <v>2601</v>
      </c>
      <c r="AB1963" s="67">
        <v>1.0999999999999999E-2</v>
      </c>
      <c r="AC1963" s="4">
        <v>0.61200299999999996</v>
      </c>
      <c r="AD1963" s="4">
        <v>8.2390000000000008</v>
      </c>
    </row>
    <row r="1964" spans="1:30" x14ac:dyDescent="0.2">
      <c r="A1964" s="8" t="s">
        <v>782</v>
      </c>
      <c r="B1964" s="8">
        <v>7</v>
      </c>
      <c r="C1964" s="8">
        <v>144061133</v>
      </c>
      <c r="D1964" s="8">
        <v>144061133</v>
      </c>
      <c r="E1964" s="8" t="s">
        <v>121</v>
      </c>
      <c r="F1964" s="8" t="s">
        <v>3101</v>
      </c>
      <c r="G1964" s="8" t="s">
        <v>3102</v>
      </c>
      <c r="H1964" s="8" t="s">
        <v>107</v>
      </c>
      <c r="I1964" s="66" t="s">
        <v>309</v>
      </c>
      <c r="J1964" s="66" t="s">
        <v>40</v>
      </c>
      <c r="K1964" s="66" t="s">
        <v>3267</v>
      </c>
      <c r="L1964" s="66" t="s">
        <v>5110</v>
      </c>
      <c r="M1964" s="66" t="s">
        <v>3651</v>
      </c>
      <c r="N1964" s="66" t="s">
        <v>3174</v>
      </c>
      <c r="O1964" s="8" t="s">
        <v>6030</v>
      </c>
      <c r="P1964" s="8" t="s">
        <v>40</v>
      </c>
      <c r="Q1964" s="8">
        <v>1</v>
      </c>
      <c r="R1964" s="8" t="s">
        <v>40</v>
      </c>
      <c r="S1964" s="8" t="s">
        <v>40</v>
      </c>
      <c r="T1964" s="8" t="s">
        <v>40</v>
      </c>
      <c r="U1964" s="67">
        <v>0.47</v>
      </c>
      <c r="V1964" s="4">
        <v>3259</v>
      </c>
      <c r="W1964" s="4">
        <v>3431</v>
      </c>
      <c r="X1964" s="67">
        <v>0.95</v>
      </c>
      <c r="Y1964" s="67">
        <v>0.46600000000000003</v>
      </c>
      <c r="Z1964" s="4">
        <v>2496</v>
      </c>
      <c r="AA1964" s="4">
        <v>2601</v>
      </c>
      <c r="AB1964" s="67">
        <v>0.96</v>
      </c>
      <c r="AC1964" s="4">
        <v>4.0600000000000002E-3</v>
      </c>
      <c r="AD1964" s="4">
        <v>2.625</v>
      </c>
    </row>
    <row r="1965" spans="1:30" x14ac:dyDescent="0.2">
      <c r="A1965" s="8" t="s">
        <v>782</v>
      </c>
      <c r="B1965" s="8">
        <v>7</v>
      </c>
      <c r="C1965" s="8">
        <v>144061143</v>
      </c>
      <c r="D1965" s="8">
        <v>144061143</v>
      </c>
      <c r="E1965" s="8" t="s">
        <v>130</v>
      </c>
      <c r="F1965" s="8" t="s">
        <v>81</v>
      </c>
      <c r="G1965" s="8" t="s">
        <v>3469</v>
      </c>
      <c r="H1965" s="8" t="s">
        <v>107</v>
      </c>
      <c r="I1965" s="66" t="s">
        <v>309</v>
      </c>
      <c r="J1965" s="66" t="s">
        <v>40</v>
      </c>
      <c r="K1965" s="66" t="s">
        <v>8680</v>
      </c>
      <c r="L1965" s="66" t="s">
        <v>9745</v>
      </c>
      <c r="M1965" s="66" t="s">
        <v>983</v>
      </c>
      <c r="N1965" s="66" t="s">
        <v>137</v>
      </c>
      <c r="O1965" s="8" t="s">
        <v>138</v>
      </c>
      <c r="P1965" s="8" t="s">
        <v>40</v>
      </c>
      <c r="Q1965" s="8">
        <v>1</v>
      </c>
      <c r="R1965" s="8" t="s">
        <v>40</v>
      </c>
      <c r="S1965" s="8" t="s">
        <v>40</v>
      </c>
      <c r="T1965" s="8" t="s">
        <v>40</v>
      </c>
      <c r="U1965" s="67">
        <v>0.17199999999999999</v>
      </c>
      <c r="V1965" s="4">
        <v>11</v>
      </c>
      <c r="W1965" s="4">
        <v>3420</v>
      </c>
      <c r="X1965" s="67">
        <v>3.0000000000000001E-3</v>
      </c>
      <c r="Y1965" s="67">
        <v>0.125</v>
      </c>
      <c r="Z1965" s="4">
        <v>8</v>
      </c>
      <c r="AA1965" s="4">
        <v>2586</v>
      </c>
      <c r="AB1965" s="67">
        <v>3.0000000000000001E-3</v>
      </c>
      <c r="AC1965" s="4">
        <v>6.6480319999999997</v>
      </c>
      <c r="AD1965" s="4">
        <v>32</v>
      </c>
    </row>
    <row r="1966" spans="1:30" x14ac:dyDescent="0.2">
      <c r="A1966" s="8" t="s">
        <v>782</v>
      </c>
      <c r="B1966" s="8">
        <v>7</v>
      </c>
      <c r="C1966" s="8">
        <v>144061145</v>
      </c>
      <c r="D1966" s="8">
        <v>144061145</v>
      </c>
      <c r="E1966" s="8" t="s">
        <v>130</v>
      </c>
      <c r="F1966" s="8" t="s">
        <v>3108</v>
      </c>
      <c r="G1966" s="8" t="s">
        <v>3109</v>
      </c>
      <c r="H1966" s="8" t="s">
        <v>107</v>
      </c>
      <c r="I1966" s="66" t="s">
        <v>309</v>
      </c>
      <c r="J1966" s="66" t="s">
        <v>40</v>
      </c>
      <c r="K1966" s="66" t="s">
        <v>6274</v>
      </c>
      <c r="L1966" s="66" t="s">
        <v>5957</v>
      </c>
      <c r="M1966" s="66" t="s">
        <v>983</v>
      </c>
      <c r="N1966" s="66" t="s">
        <v>3746</v>
      </c>
      <c r="O1966" s="8" t="s">
        <v>3747</v>
      </c>
      <c r="P1966" s="8" t="s">
        <v>10541</v>
      </c>
      <c r="Q1966" s="8">
        <v>1</v>
      </c>
      <c r="R1966" s="8" t="s">
        <v>40</v>
      </c>
      <c r="S1966" s="8" t="s">
        <v>40</v>
      </c>
      <c r="T1966" s="8" t="s">
        <v>40</v>
      </c>
      <c r="U1966" s="67">
        <v>0</v>
      </c>
      <c r="V1966" s="4">
        <v>0</v>
      </c>
      <c r="W1966" s="4">
        <v>3420</v>
      </c>
      <c r="X1966" s="67">
        <v>0</v>
      </c>
      <c r="Y1966" s="67">
        <v>0.26700000000000002</v>
      </c>
      <c r="Z1966" s="4">
        <v>2</v>
      </c>
      <c r="AA1966" s="4">
        <v>2586</v>
      </c>
      <c r="AB1966" s="67">
        <v>1E-3</v>
      </c>
      <c r="AC1966" s="4">
        <v>0.71526800000000001</v>
      </c>
      <c r="AD1966" s="4">
        <v>8.9269999999999996</v>
      </c>
    </row>
    <row r="1967" spans="1:30" x14ac:dyDescent="0.2">
      <c r="A1967" s="8" t="s">
        <v>782</v>
      </c>
      <c r="B1967" s="8">
        <v>7</v>
      </c>
      <c r="C1967" s="8">
        <v>144061181</v>
      </c>
      <c r="D1967" s="8">
        <v>144061181</v>
      </c>
      <c r="E1967" s="8" t="s">
        <v>121</v>
      </c>
      <c r="F1967" s="8" t="s">
        <v>3101</v>
      </c>
      <c r="G1967" s="8" t="s">
        <v>3102</v>
      </c>
      <c r="H1967" s="8" t="s">
        <v>107</v>
      </c>
      <c r="I1967" s="66" t="s">
        <v>309</v>
      </c>
      <c r="J1967" s="66" t="s">
        <v>40</v>
      </c>
      <c r="K1967" s="66" t="s">
        <v>6278</v>
      </c>
      <c r="L1967" s="66" t="s">
        <v>6048</v>
      </c>
      <c r="M1967" s="66" t="s">
        <v>4421</v>
      </c>
      <c r="N1967" s="66" t="s">
        <v>3207</v>
      </c>
      <c r="O1967" s="8" t="s">
        <v>3208</v>
      </c>
      <c r="P1967" s="8" t="s">
        <v>10542</v>
      </c>
      <c r="Q1967" s="8">
        <v>1</v>
      </c>
      <c r="R1967" s="8" t="s">
        <v>40</v>
      </c>
      <c r="S1967" s="8" t="s">
        <v>40</v>
      </c>
      <c r="T1967" s="8" t="s">
        <v>40</v>
      </c>
      <c r="U1967" s="67">
        <v>0.125</v>
      </c>
      <c r="V1967" s="4">
        <v>2</v>
      </c>
      <c r="W1967" s="4">
        <v>3420</v>
      </c>
      <c r="X1967" s="67">
        <v>1E-3</v>
      </c>
      <c r="Y1967" s="67">
        <v>0.127</v>
      </c>
      <c r="Z1967" s="4">
        <v>4</v>
      </c>
      <c r="AA1967" s="4">
        <v>2586</v>
      </c>
      <c r="AB1967" s="67">
        <v>2E-3</v>
      </c>
      <c r="AC1967" s="4">
        <v>-0.51883699999999999</v>
      </c>
      <c r="AD1967" s="4">
        <v>0.19700000000000001</v>
      </c>
    </row>
    <row r="1968" spans="1:30" x14ac:dyDescent="0.2">
      <c r="A1968" s="8" t="s">
        <v>782</v>
      </c>
      <c r="B1968" s="8">
        <v>7</v>
      </c>
      <c r="C1968" s="8">
        <v>144061192</v>
      </c>
      <c r="D1968" s="8">
        <v>144061192</v>
      </c>
      <c r="E1968" s="8" t="s">
        <v>130</v>
      </c>
      <c r="F1968" s="8" t="s">
        <v>3108</v>
      </c>
      <c r="G1968" s="8" t="s">
        <v>3109</v>
      </c>
      <c r="H1968" s="8" t="s">
        <v>107</v>
      </c>
      <c r="I1968" s="66" t="s">
        <v>309</v>
      </c>
      <c r="J1968" s="66" t="s">
        <v>40</v>
      </c>
      <c r="K1968" s="66" t="s">
        <v>10543</v>
      </c>
      <c r="L1968" s="66" t="s">
        <v>5892</v>
      </c>
      <c r="M1968" s="66" t="s">
        <v>5735</v>
      </c>
      <c r="N1968" s="66" t="s">
        <v>4113</v>
      </c>
      <c r="O1968" s="8" t="s">
        <v>4114</v>
      </c>
      <c r="P1968" s="8" t="s">
        <v>10544</v>
      </c>
      <c r="Q1968" s="8">
        <v>1</v>
      </c>
      <c r="R1968" s="8" t="s">
        <v>40</v>
      </c>
      <c r="S1968" s="8" t="s">
        <v>40</v>
      </c>
      <c r="T1968" s="8" t="s">
        <v>40</v>
      </c>
      <c r="U1968" s="67">
        <v>0.16500000000000001</v>
      </c>
      <c r="V1968" s="4">
        <v>39</v>
      </c>
      <c r="W1968" s="4">
        <v>3420</v>
      </c>
      <c r="X1968" s="67">
        <v>1.0999999999999999E-2</v>
      </c>
      <c r="Y1968" s="67">
        <v>0.152</v>
      </c>
      <c r="Z1968" s="4">
        <v>31</v>
      </c>
      <c r="AA1968" s="4">
        <v>2586</v>
      </c>
      <c r="AB1968" s="67">
        <v>1.2E-2</v>
      </c>
      <c r="AC1968" s="4">
        <v>1.1873530000000001</v>
      </c>
      <c r="AD1968" s="4">
        <v>11.68</v>
      </c>
    </row>
    <row r="1969" spans="1:30" x14ac:dyDescent="0.2">
      <c r="A1969" s="8" t="s">
        <v>782</v>
      </c>
      <c r="B1969" s="8">
        <v>7</v>
      </c>
      <c r="C1969" s="8">
        <v>144061204</v>
      </c>
      <c r="D1969" s="8">
        <v>144061204</v>
      </c>
      <c r="E1969" s="8" t="s">
        <v>127</v>
      </c>
      <c r="F1969" s="8" t="s">
        <v>3108</v>
      </c>
      <c r="G1969" s="8" t="s">
        <v>3109</v>
      </c>
      <c r="H1969" s="8" t="s">
        <v>107</v>
      </c>
      <c r="I1969" s="66" t="s">
        <v>309</v>
      </c>
      <c r="J1969" s="66" t="s">
        <v>40</v>
      </c>
      <c r="K1969" s="66" t="s">
        <v>3454</v>
      </c>
      <c r="L1969" s="66" t="s">
        <v>9775</v>
      </c>
      <c r="M1969" s="66" t="s">
        <v>3453</v>
      </c>
      <c r="N1969" s="66" t="s">
        <v>4859</v>
      </c>
      <c r="O1969" s="8" t="s">
        <v>10500</v>
      </c>
      <c r="P1969" s="8" t="s">
        <v>10545</v>
      </c>
      <c r="Q1969" s="8">
        <v>1</v>
      </c>
      <c r="R1969" s="8" t="s">
        <v>40</v>
      </c>
      <c r="S1969" s="8" t="s">
        <v>40</v>
      </c>
      <c r="T1969" s="8" t="s">
        <v>40</v>
      </c>
      <c r="U1969" s="67">
        <v>0.27700000000000002</v>
      </c>
      <c r="V1969" s="4">
        <v>1575</v>
      </c>
      <c r="W1969" s="4">
        <v>3428</v>
      </c>
      <c r="X1969" s="67">
        <v>0.45900000000000002</v>
      </c>
      <c r="Y1969" s="67">
        <v>0.27900000000000003</v>
      </c>
      <c r="Z1969" s="4">
        <v>1210</v>
      </c>
      <c r="AA1969" s="4">
        <v>2601</v>
      </c>
      <c r="AB1969" s="67">
        <v>0.46500000000000002</v>
      </c>
      <c r="AC1969" s="4">
        <v>1.1400250000000001</v>
      </c>
      <c r="AD1969" s="4">
        <v>11.43</v>
      </c>
    </row>
    <row r="1970" spans="1:30" x14ac:dyDescent="0.2">
      <c r="A1970" s="8" t="s">
        <v>782</v>
      </c>
      <c r="B1970" s="8">
        <v>7</v>
      </c>
      <c r="C1970" s="8">
        <v>144061222</v>
      </c>
      <c r="D1970" s="8">
        <v>144061222</v>
      </c>
      <c r="E1970" s="8" t="s">
        <v>127</v>
      </c>
      <c r="F1970" s="8" t="s">
        <v>3108</v>
      </c>
      <c r="G1970" s="8" t="s">
        <v>3109</v>
      </c>
      <c r="H1970" s="8" t="s">
        <v>107</v>
      </c>
      <c r="I1970" s="66" t="s">
        <v>309</v>
      </c>
      <c r="J1970" s="66" t="s">
        <v>40</v>
      </c>
      <c r="K1970" s="66" t="s">
        <v>9777</v>
      </c>
      <c r="L1970" s="66" t="s">
        <v>4771</v>
      </c>
      <c r="M1970" s="66" t="s">
        <v>3643</v>
      </c>
      <c r="N1970" s="66" t="s">
        <v>6023</v>
      </c>
      <c r="O1970" s="8" t="s">
        <v>6024</v>
      </c>
      <c r="P1970" s="8" t="s">
        <v>10546</v>
      </c>
      <c r="Q1970" s="8">
        <v>1</v>
      </c>
      <c r="R1970" s="8" t="s">
        <v>40</v>
      </c>
      <c r="S1970" s="8" t="s">
        <v>40</v>
      </c>
      <c r="T1970" s="8" t="s">
        <v>40</v>
      </c>
      <c r="U1970" s="67">
        <v>0.78700000000000003</v>
      </c>
      <c r="V1970" s="4">
        <v>3427</v>
      </c>
      <c r="W1970" s="4">
        <v>3428</v>
      </c>
      <c r="X1970" s="67">
        <v>1</v>
      </c>
      <c r="Y1970" s="67">
        <v>0.78400000000000003</v>
      </c>
      <c r="Z1970" s="4">
        <v>2601</v>
      </c>
      <c r="AA1970" s="4">
        <v>2601</v>
      </c>
      <c r="AB1970" s="67">
        <v>1</v>
      </c>
      <c r="AC1970" s="4">
        <v>-1.181878</v>
      </c>
      <c r="AD1970" s="4">
        <v>7.0000000000000001E-3</v>
      </c>
    </row>
    <row r="1971" spans="1:30" x14ac:dyDescent="0.2">
      <c r="A1971" s="8" t="s">
        <v>782</v>
      </c>
      <c r="B1971" s="8">
        <v>7</v>
      </c>
      <c r="C1971" s="8">
        <v>144061266</v>
      </c>
      <c r="D1971" s="8">
        <v>144061266</v>
      </c>
      <c r="E1971" s="8" t="s">
        <v>130</v>
      </c>
      <c r="F1971" s="8" t="s">
        <v>3108</v>
      </c>
      <c r="G1971" s="8" t="s">
        <v>3109</v>
      </c>
      <c r="H1971" s="8" t="s">
        <v>107</v>
      </c>
      <c r="I1971" s="66" t="s">
        <v>309</v>
      </c>
      <c r="J1971" s="66" t="s">
        <v>40</v>
      </c>
      <c r="K1971" s="66" t="s">
        <v>5579</v>
      </c>
      <c r="L1971" s="66" t="s">
        <v>5974</v>
      </c>
      <c r="M1971" s="66" t="s">
        <v>5768</v>
      </c>
      <c r="N1971" s="66" t="s">
        <v>3788</v>
      </c>
      <c r="O1971" s="8" t="s">
        <v>3789</v>
      </c>
      <c r="P1971" s="8" t="s">
        <v>40</v>
      </c>
      <c r="Q1971" s="8">
        <v>1</v>
      </c>
      <c r="R1971" s="8" t="s">
        <v>40</v>
      </c>
      <c r="S1971" s="8" t="s">
        <v>40</v>
      </c>
      <c r="T1971" s="8" t="s">
        <v>40</v>
      </c>
      <c r="U1971" s="67">
        <v>0.14399999999999999</v>
      </c>
      <c r="V1971" s="4">
        <v>3</v>
      </c>
      <c r="W1971" s="4">
        <v>3427</v>
      </c>
      <c r="X1971" s="67">
        <v>1E-3</v>
      </c>
      <c r="Y1971" s="67">
        <v>0.14000000000000001</v>
      </c>
      <c r="Z1971" s="4">
        <v>1</v>
      </c>
      <c r="AA1971" s="4">
        <v>2601</v>
      </c>
      <c r="AB1971" s="67">
        <v>0</v>
      </c>
      <c r="AC1971" s="4">
        <v>-1.2134149999999999</v>
      </c>
      <c r="AD1971" s="4">
        <v>6.0000000000000001E-3</v>
      </c>
    </row>
    <row r="1972" spans="1:30" x14ac:dyDescent="0.2">
      <c r="A1972" s="8" t="s">
        <v>782</v>
      </c>
      <c r="B1972" s="8">
        <v>7</v>
      </c>
      <c r="C1972" s="8">
        <v>144061290</v>
      </c>
      <c r="D1972" s="8">
        <v>144061294</v>
      </c>
      <c r="E1972" s="8" t="s">
        <v>4135</v>
      </c>
      <c r="F1972" s="8" t="s">
        <v>3897</v>
      </c>
      <c r="G1972" s="8" t="s">
        <v>3109</v>
      </c>
      <c r="H1972" s="8" t="s">
        <v>107</v>
      </c>
      <c r="I1972" s="66" t="s">
        <v>309</v>
      </c>
      <c r="J1972" s="66" t="s">
        <v>40</v>
      </c>
      <c r="K1972" s="66" t="s">
        <v>10547</v>
      </c>
      <c r="L1972" s="66" t="s">
        <v>10548</v>
      </c>
      <c r="M1972" s="66" t="s">
        <v>10549</v>
      </c>
      <c r="N1972" s="66" t="s">
        <v>10550</v>
      </c>
      <c r="O1972" s="8" t="s">
        <v>10551</v>
      </c>
      <c r="P1972" s="8" t="s">
        <v>40</v>
      </c>
      <c r="Q1972" s="8">
        <v>1</v>
      </c>
      <c r="R1972" s="8" t="s">
        <v>40</v>
      </c>
      <c r="S1972" s="8" t="s">
        <v>40</v>
      </c>
      <c r="T1972" s="8" t="s">
        <v>40</v>
      </c>
      <c r="U1972" s="67">
        <v>0.17899999999999999</v>
      </c>
      <c r="V1972" s="4">
        <v>12</v>
      </c>
      <c r="W1972" s="4">
        <v>3427</v>
      </c>
      <c r="X1972" s="67">
        <v>4.0000000000000001E-3</v>
      </c>
      <c r="Y1972" s="67">
        <v>0.17899999999999999</v>
      </c>
      <c r="Z1972" s="4">
        <v>16</v>
      </c>
      <c r="AA1972" s="4">
        <v>2601</v>
      </c>
      <c r="AB1972" s="67">
        <v>6.0000000000000001E-3</v>
      </c>
      <c r="AC1972" s="4">
        <v>0.12866</v>
      </c>
      <c r="AD1972" s="4">
        <v>3.9159999999999999</v>
      </c>
    </row>
    <row r="1973" spans="1:30" x14ac:dyDescent="0.2">
      <c r="A1973" s="8" t="s">
        <v>782</v>
      </c>
      <c r="B1973" s="8">
        <v>7</v>
      </c>
      <c r="C1973" s="8">
        <v>144061320</v>
      </c>
      <c r="D1973" s="8">
        <v>144061320</v>
      </c>
      <c r="E1973" s="8" t="s">
        <v>127</v>
      </c>
      <c r="F1973" s="8" t="s">
        <v>3108</v>
      </c>
      <c r="G1973" s="8" t="s">
        <v>3109</v>
      </c>
      <c r="H1973" s="8" t="s">
        <v>107</v>
      </c>
      <c r="I1973" s="66" t="s">
        <v>309</v>
      </c>
      <c r="J1973" s="66" t="s">
        <v>40</v>
      </c>
      <c r="K1973" s="66" t="s">
        <v>9778</v>
      </c>
      <c r="L1973" s="66" t="s">
        <v>10276</v>
      </c>
      <c r="M1973" s="66" t="s">
        <v>9512</v>
      </c>
      <c r="N1973" s="66" t="s">
        <v>3124</v>
      </c>
      <c r="O1973" s="8" t="s">
        <v>3125</v>
      </c>
      <c r="P1973" s="8" t="s">
        <v>10552</v>
      </c>
      <c r="Q1973" s="8">
        <v>1</v>
      </c>
      <c r="R1973" s="8" t="s">
        <v>40</v>
      </c>
      <c r="S1973" s="8" t="s">
        <v>40</v>
      </c>
      <c r="T1973" s="8" t="s">
        <v>40</v>
      </c>
      <c r="U1973" s="67">
        <v>0.27700000000000002</v>
      </c>
      <c r="V1973" s="4">
        <v>3</v>
      </c>
      <c r="W1973" s="4">
        <v>3421</v>
      </c>
      <c r="X1973" s="67">
        <v>1E-3</v>
      </c>
      <c r="Y1973" s="67">
        <v>0.221</v>
      </c>
      <c r="Z1973" s="4">
        <v>4</v>
      </c>
      <c r="AA1973" s="4">
        <v>2590</v>
      </c>
      <c r="AB1973" s="67">
        <v>2E-3</v>
      </c>
      <c r="AC1973" s="4">
        <v>-3.2669000000000001</v>
      </c>
      <c r="AD1973" s="4">
        <v>1E-3</v>
      </c>
    </row>
    <row r="1974" spans="1:30" x14ac:dyDescent="0.2">
      <c r="A1974" s="8" t="s">
        <v>782</v>
      </c>
      <c r="B1974" s="8">
        <v>7</v>
      </c>
      <c r="C1974" s="8">
        <v>144061341</v>
      </c>
      <c r="D1974" s="8">
        <v>144061341</v>
      </c>
      <c r="E1974" s="8" t="s">
        <v>130</v>
      </c>
      <c r="F1974" s="8" t="s">
        <v>3108</v>
      </c>
      <c r="G1974" s="8" t="s">
        <v>3109</v>
      </c>
      <c r="H1974" s="8" t="s">
        <v>107</v>
      </c>
      <c r="I1974" s="66" t="s">
        <v>309</v>
      </c>
      <c r="J1974" s="66" t="s">
        <v>40</v>
      </c>
      <c r="K1974" s="66" t="s">
        <v>4824</v>
      </c>
      <c r="L1974" s="66" t="s">
        <v>10553</v>
      </c>
      <c r="M1974" s="66" t="s">
        <v>3575</v>
      </c>
      <c r="N1974" s="66" t="s">
        <v>3334</v>
      </c>
      <c r="O1974" s="8" t="s">
        <v>3531</v>
      </c>
      <c r="P1974" s="8" t="s">
        <v>40</v>
      </c>
      <c r="Q1974" s="8">
        <v>1</v>
      </c>
      <c r="R1974" s="8" t="s">
        <v>40</v>
      </c>
      <c r="S1974" s="8" t="s">
        <v>40</v>
      </c>
      <c r="T1974" s="8" t="s">
        <v>40</v>
      </c>
      <c r="U1974" s="67">
        <v>0.23499999999999999</v>
      </c>
      <c r="V1974" s="4">
        <v>1</v>
      </c>
      <c r="W1974" s="4">
        <v>3421</v>
      </c>
      <c r="X1974" s="67">
        <v>0</v>
      </c>
      <c r="Y1974" s="67">
        <v>0</v>
      </c>
      <c r="Z1974" s="4">
        <v>0</v>
      </c>
      <c r="AA1974" s="4">
        <v>2590</v>
      </c>
      <c r="AB1974" s="67">
        <v>0</v>
      </c>
      <c r="AC1974" s="4">
        <v>-0.47712399999999999</v>
      </c>
      <c r="AD1974" s="4">
        <v>0.25</v>
      </c>
    </row>
    <row r="1975" spans="1:30" x14ac:dyDescent="0.2">
      <c r="A1975" s="8" t="s">
        <v>782</v>
      </c>
      <c r="B1975" s="8">
        <v>7</v>
      </c>
      <c r="C1975" s="8">
        <v>144061358</v>
      </c>
      <c r="D1975" s="8">
        <v>144061358</v>
      </c>
      <c r="E1975" s="8" t="s">
        <v>121</v>
      </c>
      <c r="F1975" s="8" t="s">
        <v>3101</v>
      </c>
      <c r="G1975" s="8" t="s">
        <v>3102</v>
      </c>
      <c r="H1975" s="8" t="s">
        <v>107</v>
      </c>
      <c r="I1975" s="66" t="s">
        <v>309</v>
      </c>
      <c r="J1975" s="66" t="s">
        <v>40</v>
      </c>
      <c r="K1975" s="66" t="s">
        <v>9789</v>
      </c>
      <c r="L1975" s="66" t="s">
        <v>10194</v>
      </c>
      <c r="M1975" s="66" t="s">
        <v>3619</v>
      </c>
      <c r="N1975" s="66" t="s">
        <v>3107</v>
      </c>
      <c r="O1975" s="8" t="s">
        <v>3989</v>
      </c>
      <c r="P1975" s="8" t="s">
        <v>10554</v>
      </c>
      <c r="Q1975" s="8">
        <v>1</v>
      </c>
      <c r="R1975" s="8" t="s">
        <v>40</v>
      </c>
      <c r="S1975" s="8" t="s">
        <v>40</v>
      </c>
      <c r="T1975" s="8" t="s">
        <v>40</v>
      </c>
      <c r="U1975" s="67">
        <v>0.11</v>
      </c>
      <c r="V1975" s="4">
        <v>2</v>
      </c>
      <c r="W1975" s="4">
        <v>3421</v>
      </c>
      <c r="X1975" s="67">
        <v>1E-3</v>
      </c>
      <c r="Y1975" s="67">
        <v>0.19600000000000001</v>
      </c>
      <c r="Z1975" s="4">
        <v>1</v>
      </c>
      <c r="AA1975" s="4">
        <v>2590</v>
      </c>
      <c r="AB1975" s="67">
        <v>0</v>
      </c>
      <c r="AC1975" s="4">
        <v>0.60427600000000004</v>
      </c>
      <c r="AD1975" s="4">
        <v>8.1859999999999999</v>
      </c>
    </row>
    <row r="1976" spans="1:30" x14ac:dyDescent="0.2">
      <c r="A1976" s="8" t="s">
        <v>782</v>
      </c>
      <c r="B1976" s="8">
        <v>7</v>
      </c>
      <c r="C1976" s="8">
        <v>144061371</v>
      </c>
      <c r="D1976" s="8">
        <v>144061371</v>
      </c>
      <c r="E1976" s="8" t="s">
        <v>130</v>
      </c>
      <c r="F1976" s="8" t="s">
        <v>3108</v>
      </c>
      <c r="G1976" s="8" t="s">
        <v>3109</v>
      </c>
      <c r="H1976" s="8" t="s">
        <v>107</v>
      </c>
      <c r="I1976" s="66" t="s">
        <v>309</v>
      </c>
      <c r="J1976" s="66" t="s">
        <v>40</v>
      </c>
      <c r="K1976" s="66" t="s">
        <v>9399</v>
      </c>
      <c r="L1976" s="66" t="s">
        <v>9724</v>
      </c>
      <c r="M1976" s="66" t="s">
        <v>545</v>
      </c>
      <c r="N1976" s="66" t="s">
        <v>3334</v>
      </c>
      <c r="O1976" s="8" t="s">
        <v>3531</v>
      </c>
      <c r="P1976" s="8" t="s">
        <v>40</v>
      </c>
      <c r="Q1976" s="8">
        <v>1</v>
      </c>
      <c r="R1976" s="8" t="s">
        <v>40</v>
      </c>
      <c r="S1976" s="8" t="s">
        <v>40</v>
      </c>
      <c r="T1976" s="8" t="s">
        <v>40</v>
      </c>
      <c r="U1976" s="67">
        <v>0.315</v>
      </c>
      <c r="V1976" s="4">
        <v>1</v>
      </c>
      <c r="W1976" s="4">
        <v>3421</v>
      </c>
      <c r="X1976" s="67">
        <v>0</v>
      </c>
      <c r="Y1976" s="67">
        <v>0</v>
      </c>
      <c r="Z1976" s="4">
        <v>0</v>
      </c>
      <c r="AA1976" s="4">
        <v>2590</v>
      </c>
      <c r="AB1976" s="67">
        <v>0</v>
      </c>
      <c r="AC1976" s="4">
        <v>-0.48750599999999999</v>
      </c>
      <c r="AD1976" s="4">
        <v>0.23599999999999999</v>
      </c>
    </row>
    <row r="1977" spans="1:30" x14ac:dyDescent="0.2">
      <c r="A1977" s="8" t="s">
        <v>782</v>
      </c>
      <c r="B1977" s="8">
        <v>7</v>
      </c>
      <c r="C1977" s="8">
        <v>144061381</v>
      </c>
      <c r="D1977" s="8">
        <v>144061381</v>
      </c>
      <c r="E1977" s="8" t="s">
        <v>130</v>
      </c>
      <c r="F1977" s="8" t="s">
        <v>3108</v>
      </c>
      <c r="G1977" s="8" t="s">
        <v>3109</v>
      </c>
      <c r="H1977" s="8" t="s">
        <v>107</v>
      </c>
      <c r="I1977" s="66" t="s">
        <v>309</v>
      </c>
      <c r="J1977" s="66" t="s">
        <v>40</v>
      </c>
      <c r="K1977" s="66" t="s">
        <v>9713</v>
      </c>
      <c r="L1977" s="66" t="s">
        <v>6284</v>
      </c>
      <c r="M1977" s="66" t="s">
        <v>4970</v>
      </c>
      <c r="N1977" s="66" t="s">
        <v>3128</v>
      </c>
      <c r="O1977" s="8" t="s">
        <v>4048</v>
      </c>
      <c r="P1977" s="8" t="s">
        <v>40</v>
      </c>
      <c r="Q1977" s="8">
        <v>1</v>
      </c>
      <c r="R1977" s="8" t="s">
        <v>40</v>
      </c>
      <c r="S1977" s="8" t="s">
        <v>40</v>
      </c>
      <c r="T1977" s="8" t="s">
        <v>40</v>
      </c>
      <c r="U1977" s="67">
        <v>0.115</v>
      </c>
      <c r="V1977" s="4">
        <v>3</v>
      </c>
      <c r="W1977" s="4">
        <v>3421</v>
      </c>
      <c r="X1977" s="67">
        <v>1E-3</v>
      </c>
      <c r="Y1977" s="67">
        <v>0.25</v>
      </c>
      <c r="Z1977" s="4">
        <v>1</v>
      </c>
      <c r="AA1977" s="4">
        <v>2590</v>
      </c>
      <c r="AB1977" s="67">
        <v>0</v>
      </c>
      <c r="AC1977" s="4">
        <v>-1.4256789999999999</v>
      </c>
      <c r="AD1977" s="4">
        <v>3.0000000000000001E-3</v>
      </c>
    </row>
    <row r="1978" spans="1:30" x14ac:dyDescent="0.2">
      <c r="A1978" s="8" t="s">
        <v>782</v>
      </c>
      <c r="B1978" s="8">
        <v>7</v>
      </c>
      <c r="C1978" s="8">
        <v>144061400</v>
      </c>
      <c r="D1978" s="8">
        <v>144061400</v>
      </c>
      <c r="E1978" s="8" t="s">
        <v>130</v>
      </c>
      <c r="F1978" s="8" t="s">
        <v>3101</v>
      </c>
      <c r="G1978" s="8" t="s">
        <v>3102</v>
      </c>
      <c r="H1978" s="8" t="s">
        <v>107</v>
      </c>
      <c r="I1978" s="66" t="s">
        <v>309</v>
      </c>
      <c r="J1978" s="66" t="s">
        <v>40</v>
      </c>
      <c r="K1978" s="66" t="s">
        <v>9403</v>
      </c>
      <c r="L1978" s="66" t="s">
        <v>393</v>
      </c>
      <c r="M1978" s="66" t="s">
        <v>4060</v>
      </c>
      <c r="N1978" s="66" t="s">
        <v>130</v>
      </c>
      <c r="O1978" s="8" t="s">
        <v>3506</v>
      </c>
      <c r="P1978" s="8" t="s">
        <v>40</v>
      </c>
      <c r="Q1978" s="8">
        <v>1</v>
      </c>
      <c r="R1978" s="8" t="s">
        <v>40</v>
      </c>
      <c r="S1978" s="8" t="s">
        <v>40</v>
      </c>
      <c r="T1978" s="8" t="s">
        <v>40</v>
      </c>
      <c r="U1978" s="67">
        <v>0.21099999999999999</v>
      </c>
      <c r="V1978" s="4">
        <v>2</v>
      </c>
      <c r="W1978" s="4">
        <v>3421</v>
      </c>
      <c r="X1978" s="67">
        <v>1E-3</v>
      </c>
      <c r="Y1978" s="67">
        <v>0.17399999999999999</v>
      </c>
      <c r="Z1978" s="4">
        <v>1</v>
      </c>
      <c r="AA1978" s="4">
        <v>2590</v>
      </c>
      <c r="AB1978" s="67">
        <v>0</v>
      </c>
      <c r="AC1978" s="4">
        <v>0.36863200000000002</v>
      </c>
      <c r="AD1978" s="4">
        <v>6.3360000000000003</v>
      </c>
    </row>
    <row r="1979" spans="1:30" x14ac:dyDescent="0.2">
      <c r="A1979" s="8" t="s">
        <v>782</v>
      </c>
      <c r="B1979" s="8">
        <v>7</v>
      </c>
      <c r="C1979" s="8">
        <v>144061413</v>
      </c>
      <c r="D1979" s="8">
        <v>144061413</v>
      </c>
      <c r="E1979" s="8" t="s">
        <v>121</v>
      </c>
      <c r="F1979" s="8" t="s">
        <v>3108</v>
      </c>
      <c r="G1979" s="8" t="s">
        <v>3109</v>
      </c>
      <c r="H1979" s="8" t="s">
        <v>107</v>
      </c>
      <c r="I1979" s="66" t="s">
        <v>309</v>
      </c>
      <c r="J1979" s="66" t="s">
        <v>40</v>
      </c>
      <c r="K1979" s="66" t="s">
        <v>9692</v>
      </c>
      <c r="L1979" s="66" t="s">
        <v>5628</v>
      </c>
      <c r="M1979" s="66" t="s">
        <v>3836</v>
      </c>
      <c r="N1979" s="66" t="s">
        <v>4253</v>
      </c>
      <c r="O1979" s="8" t="s">
        <v>7536</v>
      </c>
      <c r="P1979" s="8" t="s">
        <v>40</v>
      </c>
      <c r="Q1979" s="8">
        <v>1</v>
      </c>
      <c r="R1979" s="8" t="s">
        <v>40</v>
      </c>
      <c r="S1979" s="8" t="s">
        <v>40</v>
      </c>
      <c r="T1979" s="8" t="s">
        <v>40</v>
      </c>
      <c r="U1979" s="67">
        <v>0.27600000000000002</v>
      </c>
      <c r="V1979" s="4">
        <v>5</v>
      </c>
      <c r="W1979" s="4">
        <v>3421</v>
      </c>
      <c r="X1979" s="67">
        <v>1E-3</v>
      </c>
      <c r="Y1979" s="67">
        <v>0.28599999999999998</v>
      </c>
      <c r="Z1979" s="4">
        <v>1</v>
      </c>
      <c r="AA1979" s="4">
        <v>2590</v>
      </c>
      <c r="AB1979" s="67">
        <v>0</v>
      </c>
      <c r="AC1979" s="4">
        <v>5.3349000000000001E-2</v>
      </c>
      <c r="AD1979" s="4">
        <v>3.117</v>
      </c>
    </row>
    <row r="1980" spans="1:30" x14ac:dyDescent="0.2">
      <c r="A1980" s="8" t="s">
        <v>782</v>
      </c>
      <c r="B1980" s="8">
        <v>7</v>
      </c>
      <c r="C1980" s="8">
        <v>144061414</v>
      </c>
      <c r="D1980" s="8">
        <v>144061414</v>
      </c>
      <c r="E1980" s="8" t="s">
        <v>121</v>
      </c>
      <c r="F1980" s="8" t="s">
        <v>3108</v>
      </c>
      <c r="G1980" s="8" t="s">
        <v>3109</v>
      </c>
      <c r="H1980" s="8" t="s">
        <v>107</v>
      </c>
      <c r="I1980" s="66" t="s">
        <v>309</v>
      </c>
      <c r="J1980" s="66" t="s">
        <v>40</v>
      </c>
      <c r="K1980" s="66" t="s">
        <v>9406</v>
      </c>
      <c r="L1980" s="66" t="s">
        <v>4792</v>
      </c>
      <c r="M1980" s="66" t="s">
        <v>3836</v>
      </c>
      <c r="N1980" s="66" t="s">
        <v>3171</v>
      </c>
      <c r="O1980" s="8" t="s">
        <v>3222</v>
      </c>
      <c r="P1980" s="8" t="s">
        <v>10555</v>
      </c>
      <c r="Q1980" s="8">
        <v>1</v>
      </c>
      <c r="R1980" s="8" t="s">
        <v>40</v>
      </c>
      <c r="S1980" s="8" t="s">
        <v>40</v>
      </c>
      <c r="T1980" s="8" t="s">
        <v>40</v>
      </c>
      <c r="U1980" s="67">
        <v>0.223</v>
      </c>
      <c r="V1980" s="4">
        <v>244</v>
      </c>
      <c r="W1980" s="4">
        <v>3421</v>
      </c>
      <c r="X1980" s="67">
        <v>7.0999999999999994E-2</v>
      </c>
      <c r="Y1980" s="67">
        <v>0.25</v>
      </c>
      <c r="Z1980" s="4">
        <v>186</v>
      </c>
      <c r="AA1980" s="4">
        <v>2590</v>
      </c>
      <c r="AB1980" s="67">
        <v>7.1999999999999995E-2</v>
      </c>
      <c r="AC1980" s="4">
        <v>-0.97315499999999999</v>
      </c>
      <c r="AD1980" s="4">
        <v>1.7999999999999999E-2</v>
      </c>
    </row>
    <row r="1981" spans="1:30" x14ac:dyDescent="0.2">
      <c r="A1981" s="8" t="s">
        <v>782</v>
      </c>
      <c r="B1981" s="8">
        <v>7</v>
      </c>
      <c r="C1981" s="8">
        <v>144061436</v>
      </c>
      <c r="D1981" s="8">
        <v>144061436</v>
      </c>
      <c r="E1981" s="8" t="s">
        <v>130</v>
      </c>
      <c r="F1981" s="8" t="s">
        <v>3101</v>
      </c>
      <c r="G1981" s="8" t="s">
        <v>3102</v>
      </c>
      <c r="H1981" s="8" t="s">
        <v>107</v>
      </c>
      <c r="I1981" s="66" t="s">
        <v>309</v>
      </c>
      <c r="J1981" s="66" t="s">
        <v>40</v>
      </c>
      <c r="K1981" s="66" t="s">
        <v>9709</v>
      </c>
      <c r="L1981" s="66" t="s">
        <v>10556</v>
      </c>
      <c r="M1981" s="66" t="s">
        <v>3615</v>
      </c>
      <c r="N1981" s="66" t="s">
        <v>121</v>
      </c>
      <c r="O1981" s="8" t="s">
        <v>4466</v>
      </c>
      <c r="P1981" s="8" t="s">
        <v>40</v>
      </c>
      <c r="Q1981" s="8">
        <v>1</v>
      </c>
      <c r="R1981" s="8" t="s">
        <v>40</v>
      </c>
      <c r="S1981" s="8" t="s">
        <v>40</v>
      </c>
      <c r="T1981" s="8" t="s">
        <v>40</v>
      </c>
      <c r="U1981" s="67">
        <v>0.247</v>
      </c>
      <c r="V1981" s="4">
        <v>3</v>
      </c>
      <c r="W1981" s="4">
        <v>3433</v>
      </c>
      <c r="X1981" s="67">
        <v>1E-3</v>
      </c>
      <c r="Y1981" s="67">
        <v>0.222</v>
      </c>
      <c r="Z1981" s="4">
        <v>1</v>
      </c>
      <c r="AA1981" s="4">
        <v>2602</v>
      </c>
      <c r="AB1981" s="67">
        <v>0</v>
      </c>
      <c r="AC1981" s="4">
        <v>0.99746900000000005</v>
      </c>
      <c r="AD1981" s="4">
        <v>10.65</v>
      </c>
    </row>
    <row r="1982" spans="1:30" x14ac:dyDescent="0.2">
      <c r="A1982" s="8" t="s">
        <v>782</v>
      </c>
      <c r="B1982" s="8">
        <v>7</v>
      </c>
      <c r="C1982" s="8">
        <v>144061437</v>
      </c>
      <c r="D1982" s="8">
        <v>144061437</v>
      </c>
      <c r="E1982" s="8" t="s">
        <v>130</v>
      </c>
      <c r="F1982" s="8" t="s">
        <v>3108</v>
      </c>
      <c r="G1982" s="8" t="s">
        <v>3109</v>
      </c>
      <c r="H1982" s="8" t="s">
        <v>107</v>
      </c>
      <c r="I1982" s="66" t="s">
        <v>309</v>
      </c>
      <c r="J1982" s="66" t="s">
        <v>40</v>
      </c>
      <c r="K1982" s="66" t="s">
        <v>6022</v>
      </c>
      <c r="L1982" s="66" t="s">
        <v>3238</v>
      </c>
      <c r="M1982" s="66" t="s">
        <v>4091</v>
      </c>
      <c r="N1982" s="66" t="s">
        <v>3334</v>
      </c>
      <c r="O1982" s="8" t="s">
        <v>3981</v>
      </c>
      <c r="P1982" s="8" t="s">
        <v>40</v>
      </c>
      <c r="Q1982" s="8">
        <v>1</v>
      </c>
      <c r="R1982" s="8" t="s">
        <v>40</v>
      </c>
      <c r="S1982" s="8" t="s">
        <v>40</v>
      </c>
      <c r="T1982" s="8" t="s">
        <v>40</v>
      </c>
      <c r="U1982" s="67">
        <v>0.224</v>
      </c>
      <c r="V1982" s="4">
        <v>1</v>
      </c>
      <c r="W1982" s="4">
        <v>3433</v>
      </c>
      <c r="X1982" s="67">
        <v>0</v>
      </c>
      <c r="Y1982" s="67">
        <v>0.2</v>
      </c>
      <c r="Z1982" s="4">
        <v>1</v>
      </c>
      <c r="AA1982" s="4">
        <v>2602</v>
      </c>
      <c r="AB1982" s="67">
        <v>0</v>
      </c>
      <c r="AC1982" s="4">
        <v>-1.820398</v>
      </c>
      <c r="AD1982" s="4">
        <v>2E-3</v>
      </c>
    </row>
    <row r="1983" spans="1:30" x14ac:dyDescent="0.2">
      <c r="A1983" s="8" t="s">
        <v>782</v>
      </c>
      <c r="B1983" s="8">
        <v>7</v>
      </c>
      <c r="C1983" s="8">
        <v>144061442</v>
      </c>
      <c r="D1983" s="8">
        <v>144061442</v>
      </c>
      <c r="E1983" s="8" t="s">
        <v>127</v>
      </c>
      <c r="F1983" s="8" t="s">
        <v>3101</v>
      </c>
      <c r="G1983" s="8" t="s">
        <v>3102</v>
      </c>
      <c r="H1983" s="8" t="s">
        <v>107</v>
      </c>
      <c r="I1983" s="66" t="s">
        <v>309</v>
      </c>
      <c r="J1983" s="66" t="s">
        <v>40</v>
      </c>
      <c r="K1983" s="66" t="s">
        <v>9795</v>
      </c>
      <c r="L1983" s="66" t="s">
        <v>1009</v>
      </c>
      <c r="M1983" s="66" t="s">
        <v>5580</v>
      </c>
      <c r="N1983" s="66" t="s">
        <v>3126</v>
      </c>
      <c r="O1983" s="8" t="s">
        <v>3485</v>
      </c>
      <c r="P1983" s="8" t="s">
        <v>40</v>
      </c>
      <c r="Q1983" s="8">
        <v>1</v>
      </c>
      <c r="R1983" s="8" t="s">
        <v>40</v>
      </c>
      <c r="S1983" s="8" t="s">
        <v>40</v>
      </c>
      <c r="T1983" s="8" t="s">
        <v>40</v>
      </c>
      <c r="U1983" s="67">
        <v>0</v>
      </c>
      <c r="V1983" s="4">
        <v>0</v>
      </c>
      <c r="W1983" s="4">
        <v>3433</v>
      </c>
      <c r="X1983" s="67">
        <v>0</v>
      </c>
      <c r="Y1983" s="67">
        <v>0.155</v>
      </c>
      <c r="Z1983" s="4">
        <v>1</v>
      </c>
      <c r="AA1983" s="4">
        <v>2602</v>
      </c>
      <c r="AB1983" s="67">
        <v>0</v>
      </c>
      <c r="AC1983" s="4">
        <v>0.18829399999999999</v>
      </c>
      <c r="AD1983" s="4">
        <v>4.5549999999999997</v>
      </c>
    </row>
    <row r="1984" spans="1:30" x14ac:dyDescent="0.2">
      <c r="A1984" s="8" t="s">
        <v>782</v>
      </c>
      <c r="B1984" s="8">
        <v>7</v>
      </c>
      <c r="C1984" s="8">
        <v>144061446</v>
      </c>
      <c r="D1984" s="8">
        <v>144061446</v>
      </c>
      <c r="E1984" s="8" t="s">
        <v>127</v>
      </c>
      <c r="F1984" s="8" t="s">
        <v>3108</v>
      </c>
      <c r="G1984" s="8" t="s">
        <v>3109</v>
      </c>
      <c r="H1984" s="8" t="s">
        <v>107</v>
      </c>
      <c r="I1984" s="66" t="s">
        <v>309</v>
      </c>
      <c r="J1984" s="66" t="s">
        <v>40</v>
      </c>
      <c r="K1984" s="66" t="s">
        <v>8549</v>
      </c>
      <c r="L1984" s="66" t="s">
        <v>10557</v>
      </c>
      <c r="M1984" s="66" t="s">
        <v>3612</v>
      </c>
      <c r="N1984" s="66" t="s">
        <v>4065</v>
      </c>
      <c r="O1984" s="8" t="s">
        <v>4066</v>
      </c>
      <c r="P1984" s="8" t="s">
        <v>40</v>
      </c>
      <c r="Q1984" s="8">
        <v>1</v>
      </c>
      <c r="R1984" s="8" t="s">
        <v>40</v>
      </c>
      <c r="S1984" s="8" t="s">
        <v>40</v>
      </c>
      <c r="T1984" s="8" t="s">
        <v>40</v>
      </c>
      <c r="U1984" s="67">
        <v>0.21099999999999999</v>
      </c>
      <c r="V1984" s="4">
        <v>1</v>
      </c>
      <c r="W1984" s="4">
        <v>3433</v>
      </c>
      <c r="X1984" s="67">
        <v>0</v>
      </c>
      <c r="Y1984" s="67">
        <v>0.23400000000000001</v>
      </c>
      <c r="Z1984" s="4">
        <v>2</v>
      </c>
      <c r="AA1984" s="4">
        <v>2602</v>
      </c>
      <c r="AB1984" s="67">
        <v>1E-3</v>
      </c>
      <c r="AC1984" s="4">
        <v>-1.7050730000000001</v>
      </c>
      <c r="AD1984" s="4">
        <v>2E-3</v>
      </c>
    </row>
    <row r="1985" spans="1:30" x14ac:dyDescent="0.2">
      <c r="A1985" s="8" t="s">
        <v>782</v>
      </c>
      <c r="B1985" s="8">
        <v>7</v>
      </c>
      <c r="C1985" s="8">
        <v>144061449</v>
      </c>
      <c r="D1985" s="8">
        <v>144061449</v>
      </c>
      <c r="E1985" s="8" t="s">
        <v>121</v>
      </c>
      <c r="F1985" s="8" t="s">
        <v>3108</v>
      </c>
      <c r="G1985" s="8" t="s">
        <v>3109</v>
      </c>
      <c r="H1985" s="8" t="s">
        <v>107</v>
      </c>
      <c r="I1985" s="66" t="s">
        <v>309</v>
      </c>
      <c r="J1985" s="66" t="s">
        <v>40</v>
      </c>
      <c r="K1985" s="66" t="s">
        <v>10558</v>
      </c>
      <c r="L1985" s="66" t="s">
        <v>10559</v>
      </c>
      <c r="M1985" s="66" t="s">
        <v>6205</v>
      </c>
      <c r="N1985" s="66" t="s">
        <v>3219</v>
      </c>
      <c r="O1985" s="8" t="s">
        <v>3220</v>
      </c>
      <c r="P1985" s="8" t="s">
        <v>40</v>
      </c>
      <c r="Q1985" s="8">
        <v>1</v>
      </c>
      <c r="R1985" s="8" t="s">
        <v>40</v>
      </c>
      <c r="S1985" s="8" t="s">
        <v>40</v>
      </c>
      <c r="T1985" s="8" t="s">
        <v>40</v>
      </c>
      <c r="U1985" s="67">
        <v>0.17100000000000001</v>
      </c>
      <c r="V1985" s="4">
        <v>1</v>
      </c>
      <c r="W1985" s="4">
        <v>3433</v>
      </c>
      <c r="X1985" s="67">
        <v>0</v>
      </c>
      <c r="Y1985" s="67">
        <v>0.223</v>
      </c>
      <c r="Z1985" s="4">
        <v>1</v>
      </c>
      <c r="AA1985" s="4">
        <v>2602</v>
      </c>
      <c r="AB1985" s="67">
        <v>0</v>
      </c>
      <c r="AC1985" s="4">
        <v>-0.12515699999999999</v>
      </c>
      <c r="AD1985" s="4">
        <v>1.55</v>
      </c>
    </row>
    <row r="1986" spans="1:30" x14ac:dyDescent="0.2">
      <c r="A1986" s="8" t="s">
        <v>782</v>
      </c>
      <c r="B1986" s="8">
        <v>7</v>
      </c>
      <c r="C1986" s="8">
        <v>144061452</v>
      </c>
      <c r="D1986" s="8">
        <v>144061452</v>
      </c>
      <c r="E1986" s="8" t="s">
        <v>121</v>
      </c>
      <c r="F1986" s="8" t="s">
        <v>3108</v>
      </c>
      <c r="G1986" s="8" t="s">
        <v>3109</v>
      </c>
      <c r="H1986" s="8" t="s">
        <v>107</v>
      </c>
      <c r="I1986" s="66" t="s">
        <v>309</v>
      </c>
      <c r="J1986" s="66" t="s">
        <v>40</v>
      </c>
      <c r="K1986" s="66" t="s">
        <v>10560</v>
      </c>
      <c r="L1986" s="66" t="s">
        <v>10186</v>
      </c>
      <c r="M1986" s="66" t="s">
        <v>5773</v>
      </c>
      <c r="N1986" s="66" t="s">
        <v>3219</v>
      </c>
      <c r="O1986" s="8" t="s">
        <v>3275</v>
      </c>
      <c r="P1986" s="8" t="s">
        <v>40</v>
      </c>
      <c r="Q1986" s="8">
        <v>1</v>
      </c>
      <c r="R1986" s="8" t="s">
        <v>40</v>
      </c>
      <c r="S1986" s="8" t="s">
        <v>40</v>
      </c>
      <c r="T1986" s="8" t="s">
        <v>40</v>
      </c>
      <c r="U1986" s="67">
        <v>0.29299999999999998</v>
      </c>
      <c r="V1986" s="4">
        <v>2</v>
      </c>
      <c r="W1986" s="4">
        <v>3433</v>
      </c>
      <c r="X1986" s="67">
        <v>1E-3</v>
      </c>
      <c r="Y1986" s="67">
        <v>0.26400000000000001</v>
      </c>
      <c r="Z1986" s="4">
        <v>1</v>
      </c>
      <c r="AA1986" s="4">
        <v>2602</v>
      </c>
      <c r="AB1986" s="67">
        <v>0</v>
      </c>
      <c r="AC1986" s="4">
        <v>-1.0108870000000001</v>
      </c>
      <c r="AD1986" s="4">
        <v>1.4999999999999999E-2</v>
      </c>
    </row>
    <row r="1987" spans="1:30" x14ac:dyDescent="0.2">
      <c r="A1987" s="8" t="s">
        <v>782</v>
      </c>
      <c r="B1987" s="8">
        <v>7</v>
      </c>
      <c r="C1987" s="8">
        <v>144061486</v>
      </c>
      <c r="D1987" s="8">
        <v>144061486</v>
      </c>
      <c r="E1987" s="8" t="s">
        <v>121</v>
      </c>
      <c r="F1987" s="8" t="s">
        <v>3108</v>
      </c>
      <c r="G1987" s="8" t="s">
        <v>3109</v>
      </c>
      <c r="H1987" s="8" t="s">
        <v>107</v>
      </c>
      <c r="I1987" s="66" t="s">
        <v>309</v>
      </c>
      <c r="J1987" s="66" t="s">
        <v>40</v>
      </c>
      <c r="K1987" s="66" t="s">
        <v>9062</v>
      </c>
      <c r="L1987" s="66" t="s">
        <v>6068</v>
      </c>
      <c r="M1987" s="66" t="s">
        <v>3826</v>
      </c>
      <c r="N1987" s="66" t="s">
        <v>6166</v>
      </c>
      <c r="O1987" s="8" t="s">
        <v>8096</v>
      </c>
      <c r="P1987" s="8" t="s">
        <v>10561</v>
      </c>
      <c r="Q1987" s="8">
        <v>1</v>
      </c>
      <c r="R1987" s="8" t="s">
        <v>40</v>
      </c>
      <c r="S1987" s="8" t="s">
        <v>40</v>
      </c>
      <c r="T1987" s="8" t="s">
        <v>40</v>
      </c>
      <c r="U1987" s="67">
        <v>0.22700000000000001</v>
      </c>
      <c r="V1987" s="4">
        <v>1170</v>
      </c>
      <c r="W1987" s="4">
        <v>3433</v>
      </c>
      <c r="X1987" s="67">
        <v>0.34100000000000003</v>
      </c>
      <c r="Y1987" s="67">
        <v>0.223</v>
      </c>
      <c r="Z1987" s="4">
        <v>890</v>
      </c>
      <c r="AA1987" s="4">
        <v>2602</v>
      </c>
      <c r="AB1987" s="67">
        <v>0.34200000000000003</v>
      </c>
      <c r="AC1987" s="4">
        <v>3.3439549999999998</v>
      </c>
      <c r="AD1987" s="4">
        <v>22.9</v>
      </c>
    </row>
    <row r="1988" spans="1:30" x14ac:dyDescent="0.2">
      <c r="A1988" s="8" t="s">
        <v>782</v>
      </c>
      <c r="B1988" s="8">
        <v>7</v>
      </c>
      <c r="C1988" s="8">
        <v>144061486</v>
      </c>
      <c r="D1988" s="8">
        <v>144061486</v>
      </c>
      <c r="E1988" s="8" t="s">
        <v>130</v>
      </c>
      <c r="F1988" s="8" t="s">
        <v>3108</v>
      </c>
      <c r="G1988" s="8" t="s">
        <v>3109</v>
      </c>
      <c r="H1988" s="8" t="s">
        <v>107</v>
      </c>
      <c r="I1988" s="66" t="s">
        <v>309</v>
      </c>
      <c r="J1988" s="66" t="s">
        <v>40</v>
      </c>
      <c r="K1988" s="66" t="s">
        <v>9062</v>
      </c>
      <c r="L1988" s="66" t="s">
        <v>6068</v>
      </c>
      <c r="M1988" s="66" t="s">
        <v>3826</v>
      </c>
      <c r="N1988" s="66" t="s">
        <v>3309</v>
      </c>
      <c r="O1988" s="8" t="s">
        <v>3310</v>
      </c>
      <c r="P1988" s="8" t="s">
        <v>10561</v>
      </c>
      <c r="Q1988" s="8">
        <v>1</v>
      </c>
      <c r="R1988" s="8" t="s">
        <v>40</v>
      </c>
      <c r="S1988" s="8" t="s">
        <v>40</v>
      </c>
      <c r="T1988" s="8" t="s">
        <v>40</v>
      </c>
      <c r="U1988" s="67">
        <v>0.01</v>
      </c>
      <c r="V1988" s="4">
        <v>10</v>
      </c>
      <c r="W1988" s="4">
        <v>3433</v>
      </c>
      <c r="X1988" s="67">
        <v>3.0000000000000001E-3</v>
      </c>
      <c r="Y1988" s="67">
        <v>1.2999999999999999E-2</v>
      </c>
      <c r="Z1988" s="4">
        <v>10</v>
      </c>
      <c r="AA1988" s="4">
        <v>2602</v>
      </c>
      <c r="AB1988" s="67">
        <v>4.0000000000000001E-3</v>
      </c>
      <c r="AC1988" s="4">
        <v>0.49138900000000002</v>
      </c>
      <c r="AD1988" s="4">
        <v>7.3650000000000002</v>
      </c>
    </row>
    <row r="1989" spans="1:30" x14ac:dyDescent="0.2">
      <c r="A1989" s="8" t="s">
        <v>782</v>
      </c>
      <c r="B1989" s="8">
        <v>7</v>
      </c>
      <c r="C1989" s="8">
        <v>144061487</v>
      </c>
      <c r="D1989" s="8">
        <v>144061487</v>
      </c>
      <c r="E1989" s="8" t="s">
        <v>121</v>
      </c>
      <c r="F1989" s="8" t="s">
        <v>3101</v>
      </c>
      <c r="G1989" s="8" t="s">
        <v>3102</v>
      </c>
      <c r="H1989" s="8" t="s">
        <v>107</v>
      </c>
      <c r="I1989" s="66" t="s">
        <v>309</v>
      </c>
      <c r="J1989" s="66" t="s">
        <v>40</v>
      </c>
      <c r="K1989" s="66" t="s">
        <v>9702</v>
      </c>
      <c r="L1989" s="66" t="s">
        <v>10291</v>
      </c>
      <c r="M1989" s="66" t="s">
        <v>3826</v>
      </c>
      <c r="N1989" s="66" t="s">
        <v>3165</v>
      </c>
      <c r="O1989" s="8" t="s">
        <v>3308</v>
      </c>
      <c r="P1989" s="8" t="s">
        <v>10562</v>
      </c>
      <c r="Q1989" s="8">
        <v>1</v>
      </c>
      <c r="R1989" s="8" t="s">
        <v>40</v>
      </c>
      <c r="S1989" s="8" t="s">
        <v>40</v>
      </c>
      <c r="T1989" s="8" t="s">
        <v>40</v>
      </c>
      <c r="U1989" s="67">
        <v>0.11700000000000001</v>
      </c>
      <c r="V1989" s="4">
        <v>2</v>
      </c>
      <c r="W1989" s="4">
        <v>3433</v>
      </c>
      <c r="X1989" s="67">
        <v>1E-3</v>
      </c>
      <c r="Y1989" s="67">
        <v>0.11</v>
      </c>
      <c r="Z1989" s="4">
        <v>4</v>
      </c>
      <c r="AA1989" s="4">
        <v>2602</v>
      </c>
      <c r="AB1989" s="67">
        <v>2E-3</v>
      </c>
      <c r="AC1989" s="4">
        <v>0.12882099999999999</v>
      </c>
      <c r="AD1989" s="4">
        <v>3.9169999999999998</v>
      </c>
    </row>
    <row r="1990" spans="1:30" x14ac:dyDescent="0.2">
      <c r="A1990" s="8" t="s">
        <v>782</v>
      </c>
      <c r="B1990" s="8">
        <v>7</v>
      </c>
      <c r="C1990" s="8">
        <v>144061489</v>
      </c>
      <c r="D1990" s="8">
        <v>144061489</v>
      </c>
      <c r="E1990" s="8" t="s">
        <v>130</v>
      </c>
      <c r="F1990" s="8" t="s">
        <v>3108</v>
      </c>
      <c r="G1990" s="8" t="s">
        <v>3109</v>
      </c>
      <c r="H1990" s="8" t="s">
        <v>107</v>
      </c>
      <c r="I1990" s="66" t="s">
        <v>309</v>
      </c>
      <c r="J1990" s="66" t="s">
        <v>40</v>
      </c>
      <c r="K1990" s="66" t="s">
        <v>9905</v>
      </c>
      <c r="L1990" s="66" t="s">
        <v>3221</v>
      </c>
      <c r="M1990" s="66" t="s">
        <v>3566</v>
      </c>
      <c r="N1990" s="66" t="s">
        <v>3128</v>
      </c>
      <c r="O1990" s="8" t="s">
        <v>3406</v>
      </c>
      <c r="P1990" s="8" t="s">
        <v>40</v>
      </c>
      <c r="Q1990" s="8">
        <v>1</v>
      </c>
      <c r="R1990" s="8" t="s">
        <v>40</v>
      </c>
      <c r="S1990" s="8" t="s">
        <v>40</v>
      </c>
      <c r="T1990" s="8" t="s">
        <v>40</v>
      </c>
      <c r="U1990" s="67">
        <v>0.183</v>
      </c>
      <c r="V1990" s="4">
        <v>2</v>
      </c>
      <c r="W1990" s="4">
        <v>3433</v>
      </c>
      <c r="X1990" s="67">
        <v>1E-3</v>
      </c>
      <c r="Y1990" s="67">
        <v>0.19</v>
      </c>
      <c r="Z1990" s="4">
        <v>2</v>
      </c>
      <c r="AA1990" s="4">
        <v>2602</v>
      </c>
      <c r="AB1990" s="67">
        <v>1E-3</v>
      </c>
      <c r="AC1990" s="4">
        <v>9.9034999999999998E-2</v>
      </c>
      <c r="AD1990" s="4">
        <v>3.5979999999999999</v>
      </c>
    </row>
    <row r="1991" spans="1:30" x14ac:dyDescent="0.2">
      <c r="A1991" s="8" t="s">
        <v>782</v>
      </c>
      <c r="B1991" s="8">
        <v>7</v>
      </c>
      <c r="C1991" s="8">
        <v>144061492</v>
      </c>
      <c r="D1991" s="8">
        <v>144061492</v>
      </c>
      <c r="E1991" s="8" t="s">
        <v>130</v>
      </c>
      <c r="F1991" s="8" t="s">
        <v>3108</v>
      </c>
      <c r="G1991" s="8" t="s">
        <v>3109</v>
      </c>
      <c r="H1991" s="8" t="s">
        <v>107</v>
      </c>
      <c r="I1991" s="66" t="s">
        <v>309</v>
      </c>
      <c r="J1991" s="66" t="s">
        <v>40</v>
      </c>
      <c r="K1991" s="66" t="s">
        <v>9784</v>
      </c>
      <c r="L1991" s="66" t="s">
        <v>9313</v>
      </c>
      <c r="M1991" s="66" t="s">
        <v>3564</v>
      </c>
      <c r="N1991" s="66" t="s">
        <v>3128</v>
      </c>
      <c r="O1991" s="8" t="s">
        <v>4048</v>
      </c>
      <c r="P1991" s="8" t="s">
        <v>40</v>
      </c>
      <c r="Q1991" s="8">
        <v>1</v>
      </c>
      <c r="R1991" s="8" t="s">
        <v>40</v>
      </c>
      <c r="S1991" s="8" t="s">
        <v>40</v>
      </c>
      <c r="T1991" s="8" t="s">
        <v>40</v>
      </c>
      <c r="U1991" s="67">
        <v>0.28899999999999998</v>
      </c>
      <c r="V1991" s="4">
        <v>1</v>
      </c>
      <c r="W1991" s="4">
        <v>3433</v>
      </c>
      <c r="X1991" s="67">
        <v>0</v>
      </c>
      <c r="Y1991" s="67">
        <v>0</v>
      </c>
      <c r="Z1991" s="4">
        <v>0</v>
      </c>
      <c r="AA1991" s="4">
        <v>2602</v>
      </c>
      <c r="AB1991" s="67">
        <v>0</v>
      </c>
      <c r="AC1991" s="4">
        <v>0.52574699999999996</v>
      </c>
      <c r="AD1991" s="4">
        <v>7.625</v>
      </c>
    </row>
    <row r="1992" spans="1:30" x14ac:dyDescent="0.2">
      <c r="A1992" s="8" t="s">
        <v>782</v>
      </c>
      <c r="B1992" s="8">
        <v>7</v>
      </c>
      <c r="C1992" s="8">
        <v>144061498</v>
      </c>
      <c r="D1992" s="8">
        <v>144061498</v>
      </c>
      <c r="E1992" s="8" t="s">
        <v>127</v>
      </c>
      <c r="F1992" s="8" t="s">
        <v>3108</v>
      </c>
      <c r="G1992" s="8" t="s">
        <v>3109</v>
      </c>
      <c r="H1992" s="8" t="s">
        <v>107</v>
      </c>
      <c r="I1992" s="66" t="s">
        <v>309</v>
      </c>
      <c r="J1992" s="66" t="s">
        <v>40</v>
      </c>
      <c r="K1992" s="66" t="s">
        <v>10563</v>
      </c>
      <c r="L1992" s="66" t="s">
        <v>10564</v>
      </c>
      <c r="M1992" s="66" t="s">
        <v>3824</v>
      </c>
      <c r="N1992" s="66" t="s">
        <v>3999</v>
      </c>
      <c r="O1992" s="8" t="s">
        <v>4344</v>
      </c>
      <c r="P1992" s="8" t="s">
        <v>40</v>
      </c>
      <c r="Q1992" s="8">
        <v>1</v>
      </c>
      <c r="R1992" s="8" t="s">
        <v>40</v>
      </c>
      <c r="S1992" s="8" t="s">
        <v>40</v>
      </c>
      <c r="T1992" s="8" t="s">
        <v>40</v>
      </c>
      <c r="U1992" s="67">
        <v>0.27400000000000002</v>
      </c>
      <c r="V1992" s="4">
        <v>8</v>
      </c>
      <c r="W1992" s="4">
        <v>3433</v>
      </c>
      <c r="X1992" s="67">
        <v>2E-3</v>
      </c>
      <c r="Y1992" s="67">
        <v>0.224</v>
      </c>
      <c r="Z1992" s="4">
        <v>7</v>
      </c>
      <c r="AA1992" s="4">
        <v>2602</v>
      </c>
      <c r="AB1992" s="67">
        <v>3.0000000000000001E-3</v>
      </c>
      <c r="AC1992" s="4">
        <v>-1.221128</v>
      </c>
      <c r="AD1992" s="4">
        <v>6.0000000000000001E-3</v>
      </c>
    </row>
    <row r="1993" spans="1:30" x14ac:dyDescent="0.2">
      <c r="A1993" s="8" t="s">
        <v>782</v>
      </c>
      <c r="B1993" s="8">
        <v>7</v>
      </c>
      <c r="C1993" s="8">
        <v>144061500</v>
      </c>
      <c r="D1993" s="8">
        <v>144061500</v>
      </c>
      <c r="E1993" s="8" t="s">
        <v>130</v>
      </c>
      <c r="F1993" s="8" t="s">
        <v>3108</v>
      </c>
      <c r="G1993" s="8" t="s">
        <v>3109</v>
      </c>
      <c r="H1993" s="8" t="s">
        <v>107</v>
      </c>
      <c r="I1993" s="66" t="s">
        <v>309</v>
      </c>
      <c r="J1993" s="66" t="s">
        <v>40</v>
      </c>
      <c r="K1993" s="66" t="s">
        <v>9798</v>
      </c>
      <c r="L1993" s="66" t="s">
        <v>10565</v>
      </c>
      <c r="M1993" s="66" t="s">
        <v>6072</v>
      </c>
      <c r="N1993" s="66" t="s">
        <v>6508</v>
      </c>
      <c r="O1993" s="8" t="s">
        <v>6509</v>
      </c>
      <c r="P1993" s="8" t="s">
        <v>10566</v>
      </c>
      <c r="Q1993" s="8">
        <v>1</v>
      </c>
      <c r="R1993" s="8" t="s">
        <v>40</v>
      </c>
      <c r="S1993" s="8" t="s">
        <v>40</v>
      </c>
      <c r="T1993" s="8" t="s">
        <v>40</v>
      </c>
      <c r="U1993" s="67">
        <v>0.188</v>
      </c>
      <c r="V1993" s="4">
        <v>989</v>
      </c>
      <c r="W1993" s="4">
        <v>3433</v>
      </c>
      <c r="X1993" s="67">
        <v>0.28799999999999998</v>
      </c>
      <c r="Y1993" s="67">
        <v>0.183</v>
      </c>
      <c r="Z1993" s="4">
        <v>750</v>
      </c>
      <c r="AA1993" s="4">
        <v>2602</v>
      </c>
      <c r="AB1993" s="67">
        <v>0.28799999999999998</v>
      </c>
      <c r="AC1993" s="4">
        <v>3.2862849999999999</v>
      </c>
      <c r="AD1993" s="4">
        <v>22.8</v>
      </c>
    </row>
    <row r="1994" spans="1:30" x14ac:dyDescent="0.2">
      <c r="A1994" s="8" t="s">
        <v>782</v>
      </c>
      <c r="B1994" s="8">
        <v>7</v>
      </c>
      <c r="C1994" s="8">
        <v>144061514</v>
      </c>
      <c r="D1994" s="8">
        <v>144061514</v>
      </c>
      <c r="E1994" s="8" t="s">
        <v>130</v>
      </c>
      <c r="F1994" s="8" t="s">
        <v>3101</v>
      </c>
      <c r="G1994" s="8" t="s">
        <v>3102</v>
      </c>
      <c r="H1994" s="8" t="s">
        <v>107</v>
      </c>
      <c r="I1994" s="66" t="s">
        <v>309</v>
      </c>
      <c r="J1994" s="66" t="s">
        <v>40</v>
      </c>
      <c r="K1994" s="66" t="s">
        <v>10567</v>
      </c>
      <c r="L1994" s="66" t="s">
        <v>4820</v>
      </c>
      <c r="M1994" s="66" t="s">
        <v>5194</v>
      </c>
      <c r="N1994" s="66" t="s">
        <v>130</v>
      </c>
      <c r="O1994" s="8" t="s">
        <v>3506</v>
      </c>
      <c r="P1994" s="8" t="s">
        <v>40</v>
      </c>
      <c r="Q1994" s="8">
        <v>1</v>
      </c>
      <c r="R1994" s="8" t="s">
        <v>40</v>
      </c>
      <c r="S1994" s="8" t="s">
        <v>40</v>
      </c>
      <c r="T1994" s="8" t="s">
        <v>40</v>
      </c>
      <c r="U1994" s="67">
        <v>0.14299999999999999</v>
      </c>
      <c r="V1994" s="4">
        <v>4</v>
      </c>
      <c r="W1994" s="4">
        <v>3433</v>
      </c>
      <c r="X1994" s="67">
        <v>1E-3</v>
      </c>
      <c r="Y1994" s="67">
        <v>0</v>
      </c>
      <c r="Z1994" s="4">
        <v>0</v>
      </c>
      <c r="AA1994" s="4">
        <v>2602</v>
      </c>
      <c r="AB1994" s="67">
        <v>0</v>
      </c>
      <c r="AC1994" s="4">
        <v>1.099369</v>
      </c>
      <c r="AD1994" s="4">
        <v>11.21</v>
      </c>
    </row>
    <row r="1995" spans="1:30" x14ac:dyDescent="0.2">
      <c r="A1995" s="8" t="s">
        <v>782</v>
      </c>
      <c r="B1995" s="8">
        <v>7</v>
      </c>
      <c r="C1995" s="8">
        <v>144061515</v>
      </c>
      <c r="D1995" s="8">
        <v>144061515</v>
      </c>
      <c r="E1995" s="8" t="s">
        <v>121</v>
      </c>
      <c r="F1995" s="8" t="s">
        <v>3108</v>
      </c>
      <c r="G1995" s="8" t="s">
        <v>3109</v>
      </c>
      <c r="H1995" s="8" t="s">
        <v>107</v>
      </c>
      <c r="I1995" s="66" t="s">
        <v>309</v>
      </c>
      <c r="J1995" s="66" t="s">
        <v>40</v>
      </c>
      <c r="K1995" s="66" t="s">
        <v>10568</v>
      </c>
      <c r="L1995" s="66" t="s">
        <v>4824</v>
      </c>
      <c r="M1995" s="66" t="s">
        <v>4786</v>
      </c>
      <c r="N1995" s="66" t="s">
        <v>3302</v>
      </c>
      <c r="O1995" s="8" t="s">
        <v>3303</v>
      </c>
      <c r="P1995" s="8" t="s">
        <v>10569</v>
      </c>
      <c r="Q1995" s="8">
        <v>1</v>
      </c>
      <c r="R1995" s="8" t="s">
        <v>40</v>
      </c>
      <c r="S1995" s="8" t="s">
        <v>40</v>
      </c>
      <c r="T1995" s="8" t="s">
        <v>40</v>
      </c>
      <c r="U1995" s="67">
        <v>0.20499999999999999</v>
      </c>
      <c r="V1995" s="4">
        <v>1</v>
      </c>
      <c r="W1995" s="4">
        <v>3433</v>
      </c>
      <c r="X1995" s="67">
        <v>0</v>
      </c>
      <c r="Y1995" s="67">
        <v>0.151</v>
      </c>
      <c r="Z1995" s="4">
        <v>2</v>
      </c>
      <c r="AA1995" s="4">
        <v>2602</v>
      </c>
      <c r="AB1995" s="67">
        <v>1E-3</v>
      </c>
      <c r="AC1995" s="4">
        <v>0.42241499999999998</v>
      </c>
      <c r="AD1995" s="4">
        <v>6.8070000000000004</v>
      </c>
    </row>
    <row r="1996" spans="1:30" x14ac:dyDescent="0.2">
      <c r="A1996" s="8" t="s">
        <v>782</v>
      </c>
      <c r="B1996" s="8">
        <v>7</v>
      </c>
      <c r="C1996" s="8">
        <v>144061524</v>
      </c>
      <c r="D1996" s="8">
        <v>144061524</v>
      </c>
      <c r="E1996" s="8" t="s">
        <v>130</v>
      </c>
      <c r="F1996" s="8" t="s">
        <v>3108</v>
      </c>
      <c r="G1996" s="8" t="s">
        <v>3109</v>
      </c>
      <c r="H1996" s="8" t="s">
        <v>107</v>
      </c>
      <c r="I1996" s="66" t="s">
        <v>309</v>
      </c>
      <c r="J1996" s="66" t="s">
        <v>40</v>
      </c>
      <c r="K1996" s="66" t="s">
        <v>8502</v>
      </c>
      <c r="L1996" s="66" t="s">
        <v>10570</v>
      </c>
      <c r="M1996" s="66" t="s">
        <v>3561</v>
      </c>
      <c r="N1996" s="66" t="s">
        <v>3334</v>
      </c>
      <c r="O1996" s="8" t="s">
        <v>3981</v>
      </c>
      <c r="P1996" s="8" t="s">
        <v>40</v>
      </c>
      <c r="Q1996" s="8">
        <v>1</v>
      </c>
      <c r="R1996" s="8" t="s">
        <v>40</v>
      </c>
      <c r="S1996" s="8" t="s">
        <v>40</v>
      </c>
      <c r="T1996" s="8" t="s">
        <v>40</v>
      </c>
      <c r="U1996" s="67">
        <v>0.16600000000000001</v>
      </c>
      <c r="V1996" s="4">
        <v>1</v>
      </c>
      <c r="W1996" s="4">
        <v>3433</v>
      </c>
      <c r="X1996" s="67">
        <v>0</v>
      </c>
      <c r="Y1996" s="67">
        <v>0</v>
      </c>
      <c r="Z1996" s="4">
        <v>0</v>
      </c>
      <c r="AA1996" s="4">
        <v>2602</v>
      </c>
      <c r="AB1996" s="67">
        <v>0</v>
      </c>
      <c r="AC1996" s="4">
        <v>3.3894950000000001</v>
      </c>
      <c r="AD1996" s="4">
        <v>23</v>
      </c>
    </row>
    <row r="1997" spans="1:30" x14ac:dyDescent="0.2">
      <c r="A1997" s="8" t="s">
        <v>782</v>
      </c>
      <c r="B1997" s="8">
        <v>7</v>
      </c>
      <c r="C1997" s="8">
        <v>144061525</v>
      </c>
      <c r="D1997" s="8">
        <v>144061525</v>
      </c>
      <c r="E1997" s="8" t="s">
        <v>130</v>
      </c>
      <c r="F1997" s="8" t="s">
        <v>3108</v>
      </c>
      <c r="G1997" s="8" t="s">
        <v>3109</v>
      </c>
      <c r="H1997" s="8" t="s">
        <v>107</v>
      </c>
      <c r="I1997" s="66" t="s">
        <v>309</v>
      </c>
      <c r="J1997" s="66" t="s">
        <v>40</v>
      </c>
      <c r="K1997" s="66" t="s">
        <v>9677</v>
      </c>
      <c r="L1997" s="66" t="s">
        <v>10571</v>
      </c>
      <c r="M1997" s="66" t="s">
        <v>3561</v>
      </c>
      <c r="N1997" s="66" t="s">
        <v>3309</v>
      </c>
      <c r="O1997" s="8" t="s">
        <v>3546</v>
      </c>
      <c r="P1997" s="8" t="s">
        <v>40</v>
      </c>
      <c r="Q1997" s="8">
        <v>1</v>
      </c>
      <c r="R1997" s="8" t="s">
        <v>40</v>
      </c>
      <c r="S1997" s="8" t="s">
        <v>40</v>
      </c>
      <c r="T1997" s="8" t="s">
        <v>40</v>
      </c>
      <c r="U1997" s="67">
        <v>0.191</v>
      </c>
      <c r="V1997" s="4">
        <v>8</v>
      </c>
      <c r="W1997" s="4">
        <v>3433</v>
      </c>
      <c r="X1997" s="67">
        <v>2E-3</v>
      </c>
      <c r="Y1997" s="67">
        <v>0.16</v>
      </c>
      <c r="Z1997" s="4">
        <v>3</v>
      </c>
      <c r="AA1997" s="4">
        <v>2602</v>
      </c>
      <c r="AB1997" s="67">
        <v>1E-3</v>
      </c>
      <c r="AC1997" s="4">
        <v>0.68585700000000005</v>
      </c>
      <c r="AD1997" s="4">
        <v>8.734</v>
      </c>
    </row>
    <row r="1998" spans="1:30" x14ac:dyDescent="0.2">
      <c r="A1998" s="8" t="s">
        <v>782</v>
      </c>
      <c r="B1998" s="8">
        <v>7</v>
      </c>
      <c r="C1998" s="8">
        <v>144061527</v>
      </c>
      <c r="D1998" s="8">
        <v>144061527</v>
      </c>
      <c r="E1998" s="8" t="s">
        <v>130</v>
      </c>
      <c r="F1998" s="8" t="s">
        <v>3108</v>
      </c>
      <c r="G1998" s="8" t="s">
        <v>3109</v>
      </c>
      <c r="H1998" s="8" t="s">
        <v>107</v>
      </c>
      <c r="I1998" s="66" t="s">
        <v>309</v>
      </c>
      <c r="J1998" s="66" t="s">
        <v>40</v>
      </c>
      <c r="K1998" s="66" t="s">
        <v>5581</v>
      </c>
      <c r="L1998" s="66" t="s">
        <v>9397</v>
      </c>
      <c r="M1998" s="66" t="s">
        <v>9788</v>
      </c>
      <c r="N1998" s="66" t="s">
        <v>3334</v>
      </c>
      <c r="O1998" s="8" t="s">
        <v>9503</v>
      </c>
      <c r="P1998" s="8" t="s">
        <v>40</v>
      </c>
      <c r="Q1998" s="8">
        <v>1</v>
      </c>
      <c r="R1998" s="8" t="s">
        <v>40</v>
      </c>
      <c r="S1998" s="8" t="s">
        <v>40</v>
      </c>
      <c r="T1998" s="8" t="s">
        <v>40</v>
      </c>
      <c r="U1998" s="67">
        <v>0.214</v>
      </c>
      <c r="V1998" s="4">
        <v>5</v>
      </c>
      <c r="W1998" s="4">
        <v>3433</v>
      </c>
      <c r="X1998" s="67">
        <v>1E-3</v>
      </c>
      <c r="Y1998" s="67">
        <v>0.221</v>
      </c>
      <c r="Z1998" s="4">
        <v>1</v>
      </c>
      <c r="AA1998" s="4">
        <v>2602</v>
      </c>
      <c r="AB1998" s="67">
        <v>0</v>
      </c>
      <c r="AC1998" s="4">
        <v>-0.62704400000000005</v>
      </c>
      <c r="AD1998" s="4">
        <v>0.107</v>
      </c>
    </row>
    <row r="1999" spans="1:30" x14ac:dyDescent="0.2">
      <c r="A1999" s="8" t="s">
        <v>782</v>
      </c>
      <c r="B1999" s="8">
        <v>7</v>
      </c>
      <c r="C1999" s="8">
        <v>144061529</v>
      </c>
      <c r="D1999" s="8">
        <v>144061529</v>
      </c>
      <c r="E1999" s="8" t="s">
        <v>121</v>
      </c>
      <c r="F1999" s="8" t="s">
        <v>3101</v>
      </c>
      <c r="G1999" s="8" t="s">
        <v>3102</v>
      </c>
      <c r="H1999" s="8" t="s">
        <v>107</v>
      </c>
      <c r="I1999" s="66" t="s">
        <v>309</v>
      </c>
      <c r="J1999" s="66" t="s">
        <v>40</v>
      </c>
      <c r="K1999" s="66" t="s">
        <v>9672</v>
      </c>
      <c r="L1999" s="66" t="s">
        <v>9787</v>
      </c>
      <c r="M1999" s="66" t="s">
        <v>9788</v>
      </c>
      <c r="N1999" s="66" t="s">
        <v>3165</v>
      </c>
      <c r="O1999" s="8" t="s">
        <v>3308</v>
      </c>
      <c r="P1999" s="8" t="s">
        <v>10572</v>
      </c>
      <c r="Q1999" s="8">
        <v>1</v>
      </c>
      <c r="R1999" s="8" t="s">
        <v>40</v>
      </c>
      <c r="S1999" s="8" t="s">
        <v>40</v>
      </c>
      <c r="T1999" s="8" t="s">
        <v>40</v>
      </c>
      <c r="U1999" s="67">
        <v>0.22600000000000001</v>
      </c>
      <c r="V1999" s="4">
        <v>1173</v>
      </c>
      <c r="W1999" s="4">
        <v>3433</v>
      </c>
      <c r="X1999" s="67">
        <v>0.34200000000000003</v>
      </c>
      <c r="Y1999" s="67">
        <v>0.223</v>
      </c>
      <c r="Z1999" s="4">
        <v>894</v>
      </c>
      <c r="AA1999" s="4">
        <v>2602</v>
      </c>
      <c r="AB1999" s="67">
        <v>0.34399999999999997</v>
      </c>
      <c r="AC1999" s="4">
        <v>0.100991</v>
      </c>
      <c r="AD1999" s="4">
        <v>3.6179999999999999</v>
      </c>
    </row>
    <row r="2000" spans="1:30" x14ac:dyDescent="0.2">
      <c r="A2000" s="8" t="s">
        <v>782</v>
      </c>
      <c r="B2000" s="8">
        <v>7</v>
      </c>
      <c r="C2000" s="8">
        <v>144061532</v>
      </c>
      <c r="D2000" s="8">
        <v>144061535</v>
      </c>
      <c r="E2000" s="8" t="s">
        <v>4712</v>
      </c>
      <c r="F2000" s="8" t="s">
        <v>80</v>
      </c>
      <c r="G2000" s="8" t="s">
        <v>3469</v>
      </c>
      <c r="H2000" s="8" t="s">
        <v>107</v>
      </c>
      <c r="I2000" s="66" t="s">
        <v>309</v>
      </c>
      <c r="J2000" s="66" t="s">
        <v>40</v>
      </c>
      <c r="K2000" s="66" t="s">
        <v>10573</v>
      </c>
      <c r="L2000" s="66" t="s">
        <v>10574</v>
      </c>
      <c r="M2000" s="66" t="s">
        <v>10419</v>
      </c>
      <c r="N2000" s="66" t="s">
        <v>128</v>
      </c>
      <c r="O2000" s="8" t="s">
        <v>129</v>
      </c>
      <c r="P2000" s="8" t="s">
        <v>40</v>
      </c>
      <c r="Q2000" s="8">
        <v>1</v>
      </c>
      <c r="R2000" s="8" t="s">
        <v>40</v>
      </c>
      <c r="S2000" s="8" t="s">
        <v>40</v>
      </c>
      <c r="T2000" s="8" t="s">
        <v>40</v>
      </c>
      <c r="U2000" s="67">
        <v>0</v>
      </c>
      <c r="V2000" s="4">
        <v>0</v>
      </c>
      <c r="W2000" s="4">
        <v>3420</v>
      </c>
      <c r="X2000" s="67">
        <v>0</v>
      </c>
      <c r="Y2000" s="67">
        <v>8.3000000000000004E-2</v>
      </c>
      <c r="Z2000" s="4">
        <v>1</v>
      </c>
      <c r="AA2000" s="4">
        <v>2586</v>
      </c>
      <c r="AB2000" s="67">
        <v>0</v>
      </c>
      <c r="AC2000" s="4">
        <v>4.7650899999999998</v>
      </c>
      <c r="AD2000" s="4">
        <v>24.7</v>
      </c>
    </row>
    <row r="2001" spans="1:30" x14ac:dyDescent="0.2">
      <c r="A2001" s="8" t="s">
        <v>782</v>
      </c>
      <c r="B2001" s="8">
        <v>7</v>
      </c>
      <c r="C2001" s="8">
        <v>144061557</v>
      </c>
      <c r="D2001" s="8">
        <v>144061557</v>
      </c>
      <c r="E2001" s="8" t="s">
        <v>121</v>
      </c>
      <c r="F2001" s="8" t="s">
        <v>3108</v>
      </c>
      <c r="G2001" s="8" t="s">
        <v>3109</v>
      </c>
      <c r="H2001" s="8" t="s">
        <v>107</v>
      </c>
      <c r="I2001" s="66" t="s">
        <v>309</v>
      </c>
      <c r="J2001" s="66" t="s">
        <v>40</v>
      </c>
      <c r="K2001" s="66" t="s">
        <v>9701</v>
      </c>
      <c r="L2001" s="66" t="s">
        <v>6006</v>
      </c>
      <c r="M2001" s="66" t="s">
        <v>4525</v>
      </c>
      <c r="N2001" s="66" t="s">
        <v>3244</v>
      </c>
      <c r="O2001" s="8" t="s">
        <v>3245</v>
      </c>
      <c r="P2001" s="8" t="s">
        <v>40</v>
      </c>
      <c r="Q2001" s="8">
        <v>1</v>
      </c>
      <c r="R2001" s="8" t="s">
        <v>40</v>
      </c>
      <c r="S2001" s="8" t="s">
        <v>40</v>
      </c>
      <c r="T2001" s="8" t="s">
        <v>40</v>
      </c>
      <c r="U2001" s="67">
        <v>0.193</v>
      </c>
      <c r="V2001" s="4">
        <v>4</v>
      </c>
      <c r="W2001" s="4">
        <v>3420</v>
      </c>
      <c r="X2001" s="67">
        <v>1E-3</v>
      </c>
      <c r="Y2001" s="67">
        <v>0.1</v>
      </c>
      <c r="Z2001" s="4">
        <v>2</v>
      </c>
      <c r="AA2001" s="4">
        <v>2586</v>
      </c>
      <c r="AB2001" s="67">
        <v>1E-3</v>
      </c>
      <c r="AC2001" s="4">
        <v>-2.8535529999999998</v>
      </c>
      <c r="AD2001" s="4">
        <v>1E-3</v>
      </c>
    </row>
    <row r="2002" spans="1:30" x14ac:dyDescent="0.2">
      <c r="A2002" s="8" t="s">
        <v>782</v>
      </c>
      <c r="B2002" s="8">
        <v>7</v>
      </c>
      <c r="C2002" s="8">
        <v>144061569</v>
      </c>
      <c r="D2002" s="8">
        <v>144061569</v>
      </c>
      <c r="E2002" s="8" t="s">
        <v>130</v>
      </c>
      <c r="F2002" s="8" t="s">
        <v>3108</v>
      </c>
      <c r="G2002" s="8" t="s">
        <v>3109</v>
      </c>
      <c r="H2002" s="8" t="s">
        <v>107</v>
      </c>
      <c r="I2002" s="66" t="s">
        <v>309</v>
      </c>
      <c r="J2002" s="66" t="s">
        <v>40</v>
      </c>
      <c r="K2002" s="66" t="s">
        <v>5578</v>
      </c>
      <c r="L2002" s="66" t="s">
        <v>3215</v>
      </c>
      <c r="M2002" s="66" t="s">
        <v>5952</v>
      </c>
      <c r="N2002" s="66" t="s">
        <v>3177</v>
      </c>
      <c r="O2002" s="8" t="s">
        <v>3178</v>
      </c>
      <c r="P2002" s="8" t="s">
        <v>40</v>
      </c>
      <c r="Q2002" s="8">
        <v>1</v>
      </c>
      <c r="R2002" s="8" t="s">
        <v>40</v>
      </c>
      <c r="S2002" s="8" t="s">
        <v>40</v>
      </c>
      <c r="T2002" s="8" t="s">
        <v>40</v>
      </c>
      <c r="U2002" s="67">
        <v>0.23200000000000001</v>
      </c>
      <c r="V2002" s="4">
        <v>6</v>
      </c>
      <c r="W2002" s="4">
        <v>3420</v>
      </c>
      <c r="X2002" s="67">
        <v>2E-3</v>
      </c>
      <c r="Y2002" s="67">
        <v>0.2</v>
      </c>
      <c r="Z2002" s="4">
        <v>5</v>
      </c>
      <c r="AA2002" s="4">
        <v>2586</v>
      </c>
      <c r="AB2002" s="67">
        <v>2E-3</v>
      </c>
      <c r="AC2002" s="4">
        <v>4.3644619999999996</v>
      </c>
      <c r="AD2002" s="4">
        <v>24.1</v>
      </c>
    </row>
    <row r="2003" spans="1:30" x14ac:dyDescent="0.2">
      <c r="A2003" s="8" t="s">
        <v>782</v>
      </c>
      <c r="B2003" s="8">
        <v>7</v>
      </c>
      <c r="C2003" s="8">
        <v>144061607</v>
      </c>
      <c r="D2003" s="8">
        <v>144061607</v>
      </c>
      <c r="E2003" s="8" t="s">
        <v>123</v>
      </c>
      <c r="F2003" s="8" t="s">
        <v>3108</v>
      </c>
      <c r="G2003" s="8" t="s">
        <v>3109</v>
      </c>
      <c r="H2003" s="8" t="s">
        <v>107</v>
      </c>
      <c r="I2003" s="66" t="s">
        <v>309</v>
      </c>
      <c r="J2003" s="66" t="s">
        <v>40</v>
      </c>
      <c r="K2003" s="66" t="s">
        <v>3186</v>
      </c>
      <c r="L2003" s="66" t="s">
        <v>5598</v>
      </c>
      <c r="M2003" s="66" t="s">
        <v>4093</v>
      </c>
      <c r="N2003" s="66" t="s">
        <v>3746</v>
      </c>
      <c r="O2003" s="8" t="s">
        <v>6605</v>
      </c>
      <c r="P2003" s="8" t="s">
        <v>40</v>
      </c>
      <c r="Q2003" s="8">
        <v>1</v>
      </c>
      <c r="R2003" s="8" t="s">
        <v>40</v>
      </c>
      <c r="S2003" s="8" t="s">
        <v>40</v>
      </c>
      <c r="T2003" s="8" t="s">
        <v>40</v>
      </c>
      <c r="U2003" s="67">
        <v>0.186</v>
      </c>
      <c r="V2003" s="4">
        <v>447</v>
      </c>
      <c r="W2003" s="4">
        <v>3422</v>
      </c>
      <c r="X2003" s="67">
        <v>0.13100000000000001</v>
      </c>
      <c r="Y2003" s="67">
        <v>0.191</v>
      </c>
      <c r="Z2003" s="4">
        <v>291</v>
      </c>
      <c r="AA2003" s="4">
        <v>2596</v>
      </c>
      <c r="AB2003" s="67">
        <v>0.112</v>
      </c>
      <c r="AC2003" s="4">
        <v>2.7441460000000002</v>
      </c>
      <c r="AD2003" s="4">
        <v>21.1</v>
      </c>
    </row>
    <row r="2004" spans="1:30" x14ac:dyDescent="0.2">
      <c r="A2004" s="8" t="s">
        <v>782</v>
      </c>
      <c r="B2004" s="8">
        <v>7</v>
      </c>
      <c r="C2004" s="8">
        <v>144061645</v>
      </c>
      <c r="D2004" s="8">
        <v>144061645</v>
      </c>
      <c r="E2004" s="8" t="s">
        <v>130</v>
      </c>
      <c r="F2004" s="8" t="s">
        <v>3108</v>
      </c>
      <c r="G2004" s="8" t="s">
        <v>3109</v>
      </c>
      <c r="H2004" s="8" t="s">
        <v>107</v>
      </c>
      <c r="I2004" s="66" t="s">
        <v>309</v>
      </c>
      <c r="J2004" s="66" t="s">
        <v>40</v>
      </c>
      <c r="K2004" s="66" t="s">
        <v>9016</v>
      </c>
      <c r="L2004" s="66" t="s">
        <v>5590</v>
      </c>
      <c r="M2004" s="66" t="s">
        <v>4512</v>
      </c>
      <c r="N2004" s="66" t="s">
        <v>3482</v>
      </c>
      <c r="O2004" s="8" t="s">
        <v>10575</v>
      </c>
      <c r="P2004" s="8" t="s">
        <v>40</v>
      </c>
      <c r="Q2004" s="8">
        <v>1</v>
      </c>
      <c r="R2004" s="8" t="s">
        <v>40</v>
      </c>
      <c r="S2004" s="8" t="s">
        <v>40</v>
      </c>
      <c r="T2004" s="8" t="s">
        <v>40</v>
      </c>
      <c r="U2004" s="67">
        <v>0</v>
      </c>
      <c r="V2004" s="4">
        <v>0</v>
      </c>
      <c r="W2004" s="4">
        <v>3422</v>
      </c>
      <c r="X2004" s="67">
        <v>0</v>
      </c>
      <c r="Y2004" s="67">
        <v>0.317</v>
      </c>
      <c r="Z2004" s="4">
        <v>1</v>
      </c>
      <c r="AA2004" s="4">
        <v>2596</v>
      </c>
      <c r="AB2004" s="67">
        <v>0</v>
      </c>
      <c r="AC2004" s="4">
        <v>4.252421</v>
      </c>
      <c r="AD2004" s="4">
        <v>23.9</v>
      </c>
    </row>
    <row r="2005" spans="1:30" x14ac:dyDescent="0.2">
      <c r="A2005" s="8" t="s">
        <v>782</v>
      </c>
      <c r="B2005" s="8">
        <v>7</v>
      </c>
      <c r="C2005" s="8">
        <v>144061709</v>
      </c>
      <c r="D2005" s="8">
        <v>144061709</v>
      </c>
      <c r="E2005" s="8" t="s">
        <v>130</v>
      </c>
      <c r="F2005" s="8" t="s">
        <v>3101</v>
      </c>
      <c r="G2005" s="8" t="s">
        <v>3102</v>
      </c>
      <c r="H2005" s="8" t="s">
        <v>107</v>
      </c>
      <c r="I2005" s="66" t="s">
        <v>309</v>
      </c>
      <c r="J2005" s="66" t="s">
        <v>40</v>
      </c>
      <c r="K2005" s="66" t="s">
        <v>3161</v>
      </c>
      <c r="L2005" s="66" t="s">
        <v>10167</v>
      </c>
      <c r="M2005" s="66" t="s">
        <v>5954</v>
      </c>
      <c r="N2005" s="66" t="s">
        <v>3121</v>
      </c>
      <c r="O2005" s="8" t="s">
        <v>3122</v>
      </c>
      <c r="P2005" s="8" t="s">
        <v>40</v>
      </c>
      <c r="Q2005" s="8">
        <v>1</v>
      </c>
      <c r="R2005" s="8" t="s">
        <v>40</v>
      </c>
      <c r="S2005" s="8" t="s">
        <v>40</v>
      </c>
      <c r="T2005" s="8" t="s">
        <v>40</v>
      </c>
      <c r="U2005" s="67">
        <v>0.20799999999999999</v>
      </c>
      <c r="V2005" s="4">
        <v>1</v>
      </c>
      <c r="W2005" s="4">
        <v>3422</v>
      </c>
      <c r="X2005" s="67">
        <v>0</v>
      </c>
      <c r="Y2005" s="67">
        <v>0</v>
      </c>
      <c r="Z2005" s="4">
        <v>0</v>
      </c>
      <c r="AA2005" s="4">
        <v>2587</v>
      </c>
      <c r="AB2005" s="67">
        <v>0</v>
      </c>
      <c r="AC2005" s="4">
        <v>0.37992100000000001</v>
      </c>
      <c r="AD2005" s="4">
        <v>6.4370000000000003</v>
      </c>
    </row>
    <row r="2006" spans="1:30" x14ac:dyDescent="0.2">
      <c r="A2006" s="8" t="s">
        <v>782</v>
      </c>
      <c r="B2006" s="8">
        <v>7</v>
      </c>
      <c r="C2006" s="8">
        <v>144061737</v>
      </c>
      <c r="D2006" s="8">
        <v>144061737</v>
      </c>
      <c r="E2006" s="8" t="s">
        <v>121</v>
      </c>
      <c r="F2006" s="8" t="s">
        <v>3108</v>
      </c>
      <c r="G2006" s="8" t="s">
        <v>3109</v>
      </c>
      <c r="H2006" s="8" t="s">
        <v>107</v>
      </c>
      <c r="I2006" s="66" t="s">
        <v>309</v>
      </c>
      <c r="J2006" s="66" t="s">
        <v>40</v>
      </c>
      <c r="K2006" s="66" t="s">
        <v>9033</v>
      </c>
      <c r="L2006" s="66" t="s">
        <v>9669</v>
      </c>
      <c r="M2006" s="66" t="s">
        <v>4549</v>
      </c>
      <c r="N2006" s="66" t="s">
        <v>3244</v>
      </c>
      <c r="O2006" s="8" t="s">
        <v>3250</v>
      </c>
      <c r="P2006" s="8" t="s">
        <v>40</v>
      </c>
      <c r="Q2006" s="8">
        <v>1</v>
      </c>
      <c r="R2006" s="8" t="s">
        <v>40</v>
      </c>
      <c r="S2006" s="8" t="s">
        <v>40</v>
      </c>
      <c r="T2006" s="8" t="s">
        <v>40</v>
      </c>
      <c r="U2006" s="67">
        <v>0.19</v>
      </c>
      <c r="V2006" s="4">
        <v>8</v>
      </c>
      <c r="W2006" s="4">
        <v>3422</v>
      </c>
      <c r="X2006" s="67">
        <v>2E-3</v>
      </c>
      <c r="Y2006" s="67">
        <v>0.14699999999999999</v>
      </c>
      <c r="Z2006" s="4">
        <v>7</v>
      </c>
      <c r="AA2006" s="4">
        <v>2587</v>
      </c>
      <c r="AB2006" s="67">
        <v>3.0000000000000001E-3</v>
      </c>
      <c r="AC2006" s="4">
        <v>-1.74827</v>
      </c>
      <c r="AD2006" s="4">
        <v>2E-3</v>
      </c>
    </row>
    <row r="2007" spans="1:30" x14ac:dyDescent="0.2">
      <c r="A2007" s="8" t="s">
        <v>782</v>
      </c>
      <c r="B2007" s="8">
        <v>7</v>
      </c>
      <c r="C2007" s="8">
        <v>144061743</v>
      </c>
      <c r="D2007" s="8">
        <v>144061743</v>
      </c>
      <c r="E2007" s="8" t="s">
        <v>121</v>
      </c>
      <c r="F2007" s="8" t="s">
        <v>3108</v>
      </c>
      <c r="G2007" s="8" t="s">
        <v>3109</v>
      </c>
      <c r="H2007" s="8" t="s">
        <v>107</v>
      </c>
      <c r="I2007" s="66" t="s">
        <v>309</v>
      </c>
      <c r="J2007" s="66" t="s">
        <v>40</v>
      </c>
      <c r="K2007" s="66" t="s">
        <v>9809</v>
      </c>
      <c r="L2007" s="66" t="s">
        <v>5578</v>
      </c>
      <c r="M2007" s="66" t="s">
        <v>4119</v>
      </c>
      <c r="N2007" s="66" t="s">
        <v>3147</v>
      </c>
      <c r="O2007" s="8" t="s">
        <v>3589</v>
      </c>
      <c r="P2007" s="8" t="s">
        <v>40</v>
      </c>
      <c r="Q2007" s="8">
        <v>1</v>
      </c>
      <c r="R2007" s="8" t="s">
        <v>40</v>
      </c>
      <c r="S2007" s="8" t="s">
        <v>40</v>
      </c>
      <c r="T2007" s="8" t="s">
        <v>40</v>
      </c>
      <c r="U2007" s="67">
        <v>0.14799999999999999</v>
      </c>
      <c r="V2007" s="4">
        <v>3</v>
      </c>
      <c r="W2007" s="4">
        <v>3422</v>
      </c>
      <c r="X2007" s="67">
        <v>1E-3</v>
      </c>
      <c r="Y2007" s="67">
        <v>0.5</v>
      </c>
      <c r="Z2007" s="4">
        <v>1</v>
      </c>
      <c r="AA2007" s="4">
        <v>2587</v>
      </c>
      <c r="AB2007" s="67">
        <v>0</v>
      </c>
      <c r="AC2007" s="4">
        <v>1.7907379999999999</v>
      </c>
      <c r="AD2007" s="4">
        <v>14.93</v>
      </c>
    </row>
    <row r="2008" spans="1:30" x14ac:dyDescent="0.2">
      <c r="A2008" s="8" t="s">
        <v>782</v>
      </c>
      <c r="B2008" s="8">
        <v>7</v>
      </c>
      <c r="C2008" s="8">
        <v>144061777</v>
      </c>
      <c r="D2008" s="8">
        <v>144061777</v>
      </c>
      <c r="E2008" s="8" t="s">
        <v>130</v>
      </c>
      <c r="F2008" s="8" t="s">
        <v>3108</v>
      </c>
      <c r="G2008" s="8" t="s">
        <v>3109</v>
      </c>
      <c r="H2008" s="8" t="s">
        <v>107</v>
      </c>
      <c r="I2008" s="66" t="s">
        <v>309</v>
      </c>
      <c r="J2008" s="66" t="s">
        <v>40</v>
      </c>
      <c r="K2008" s="66" t="s">
        <v>10576</v>
      </c>
      <c r="L2008" s="66" t="s">
        <v>3187</v>
      </c>
      <c r="M2008" s="66" t="s">
        <v>5184</v>
      </c>
      <c r="N2008" s="66" t="s">
        <v>9482</v>
      </c>
      <c r="O2008" s="8" t="s">
        <v>10577</v>
      </c>
      <c r="P2008" s="8" t="s">
        <v>40</v>
      </c>
      <c r="Q2008" s="8">
        <v>1</v>
      </c>
      <c r="R2008" s="8" t="s">
        <v>40</v>
      </c>
      <c r="S2008" s="8" t="s">
        <v>40</v>
      </c>
      <c r="T2008" s="8" t="s">
        <v>40</v>
      </c>
      <c r="U2008" s="67">
        <v>0.19700000000000001</v>
      </c>
      <c r="V2008" s="4">
        <v>1</v>
      </c>
      <c r="W2008" s="4">
        <v>3422</v>
      </c>
      <c r="X2008" s="67">
        <v>0</v>
      </c>
      <c r="Y2008" s="67">
        <v>0</v>
      </c>
      <c r="Z2008" s="4">
        <v>0</v>
      </c>
      <c r="AA2008" s="4">
        <v>2587</v>
      </c>
      <c r="AB2008" s="67">
        <v>0</v>
      </c>
      <c r="AC2008" s="4">
        <v>1.3224039999999999</v>
      </c>
      <c r="AD2008" s="4">
        <v>12.39</v>
      </c>
    </row>
    <row r="2009" spans="1:30" x14ac:dyDescent="0.2">
      <c r="A2009" s="8" t="s">
        <v>782</v>
      </c>
      <c r="B2009" s="8">
        <v>7</v>
      </c>
      <c r="C2009" s="8">
        <v>144061810</v>
      </c>
      <c r="D2009" s="8">
        <v>144061810</v>
      </c>
      <c r="E2009" s="8" t="s">
        <v>127</v>
      </c>
      <c r="F2009" s="8" t="s">
        <v>3108</v>
      </c>
      <c r="G2009" s="8" t="s">
        <v>3109</v>
      </c>
      <c r="H2009" s="8" t="s">
        <v>107</v>
      </c>
      <c r="I2009" s="66" t="s">
        <v>309</v>
      </c>
      <c r="J2009" s="66" t="s">
        <v>40</v>
      </c>
      <c r="K2009" s="66" t="s">
        <v>9644</v>
      </c>
      <c r="L2009" s="66" t="s">
        <v>10148</v>
      </c>
      <c r="M2009" s="66" t="s">
        <v>4614</v>
      </c>
      <c r="N2009" s="66" t="s">
        <v>3131</v>
      </c>
      <c r="O2009" s="8" t="s">
        <v>3669</v>
      </c>
      <c r="P2009" s="8" t="s">
        <v>40</v>
      </c>
      <c r="Q2009" s="8">
        <v>1</v>
      </c>
      <c r="R2009" s="8" t="s">
        <v>40</v>
      </c>
      <c r="S2009" s="8" t="s">
        <v>40</v>
      </c>
      <c r="T2009" s="8" t="s">
        <v>40</v>
      </c>
      <c r="U2009" s="67">
        <v>0</v>
      </c>
      <c r="V2009" s="4">
        <v>0</v>
      </c>
      <c r="W2009" s="4">
        <v>3427</v>
      </c>
      <c r="X2009" s="67">
        <v>0</v>
      </c>
      <c r="Y2009" s="67">
        <v>0.20699999999999999</v>
      </c>
      <c r="Z2009" s="4">
        <v>1</v>
      </c>
      <c r="AA2009" s="4">
        <v>2601</v>
      </c>
      <c r="AB2009" s="67">
        <v>0</v>
      </c>
      <c r="AC2009" s="4">
        <v>1.8118479999999999</v>
      </c>
      <c r="AD2009" s="4">
        <v>15.06</v>
      </c>
    </row>
    <row r="2010" spans="1:30" x14ac:dyDescent="0.2">
      <c r="A2010" s="8" t="s">
        <v>782</v>
      </c>
      <c r="B2010" s="8">
        <v>7</v>
      </c>
      <c r="C2010" s="8">
        <v>144061832</v>
      </c>
      <c r="D2010" s="8">
        <v>144061832</v>
      </c>
      <c r="E2010" s="8" t="s">
        <v>121</v>
      </c>
      <c r="F2010" s="8" t="s">
        <v>3101</v>
      </c>
      <c r="G2010" s="8" t="s">
        <v>3102</v>
      </c>
      <c r="H2010" s="8" t="s">
        <v>107</v>
      </c>
      <c r="I2010" s="66" t="s">
        <v>309</v>
      </c>
      <c r="J2010" s="66" t="s">
        <v>40</v>
      </c>
      <c r="K2010" s="66" t="s">
        <v>8256</v>
      </c>
      <c r="L2010" s="66" t="s">
        <v>10578</v>
      </c>
      <c r="M2010" s="66" t="s">
        <v>4388</v>
      </c>
      <c r="N2010" s="66" t="s">
        <v>3210</v>
      </c>
      <c r="O2010" s="8" t="s">
        <v>3211</v>
      </c>
      <c r="P2010" s="8" t="s">
        <v>40</v>
      </c>
      <c r="Q2010" s="8">
        <v>1</v>
      </c>
      <c r="R2010" s="8" t="s">
        <v>40</v>
      </c>
      <c r="S2010" s="8" t="s">
        <v>40</v>
      </c>
      <c r="T2010" s="8" t="s">
        <v>40</v>
      </c>
      <c r="U2010" s="67">
        <v>0.23899999999999999</v>
      </c>
      <c r="V2010" s="4">
        <v>1</v>
      </c>
      <c r="W2010" s="4">
        <v>3427</v>
      </c>
      <c r="X2010" s="67">
        <v>0</v>
      </c>
      <c r="Y2010" s="67">
        <v>0.28199999999999997</v>
      </c>
      <c r="Z2010" s="4">
        <v>1</v>
      </c>
      <c r="AA2010" s="4">
        <v>2601</v>
      </c>
      <c r="AB2010" s="67">
        <v>0</v>
      </c>
      <c r="AC2010" s="4">
        <v>-0.422817</v>
      </c>
      <c r="AD2010" s="4">
        <v>0.34</v>
      </c>
    </row>
    <row r="2011" spans="1:30" x14ac:dyDescent="0.2">
      <c r="A2011" s="8" t="s">
        <v>782</v>
      </c>
      <c r="B2011" s="8">
        <v>7</v>
      </c>
      <c r="C2011" s="8">
        <v>144061833</v>
      </c>
      <c r="D2011" s="8">
        <v>144061833</v>
      </c>
      <c r="E2011" s="8" t="s">
        <v>130</v>
      </c>
      <c r="F2011" s="8" t="s">
        <v>3108</v>
      </c>
      <c r="G2011" s="8" t="s">
        <v>3109</v>
      </c>
      <c r="H2011" s="8" t="s">
        <v>107</v>
      </c>
      <c r="I2011" s="66" t="s">
        <v>309</v>
      </c>
      <c r="J2011" s="66" t="s">
        <v>40</v>
      </c>
      <c r="K2011" s="66" t="s">
        <v>8252</v>
      </c>
      <c r="L2011" s="66" t="s">
        <v>6043</v>
      </c>
      <c r="M2011" s="66" t="s">
        <v>5058</v>
      </c>
      <c r="N2011" s="66" t="s">
        <v>3334</v>
      </c>
      <c r="O2011" s="8" t="s">
        <v>3531</v>
      </c>
      <c r="P2011" s="8" t="s">
        <v>40</v>
      </c>
      <c r="Q2011" s="8">
        <v>1</v>
      </c>
      <c r="R2011" s="8" t="s">
        <v>40</v>
      </c>
      <c r="S2011" s="8" t="s">
        <v>40</v>
      </c>
      <c r="T2011" s="8" t="s">
        <v>40</v>
      </c>
      <c r="U2011" s="67">
        <v>0</v>
      </c>
      <c r="V2011" s="4">
        <v>0</v>
      </c>
      <c r="W2011" s="4">
        <v>3427</v>
      </c>
      <c r="X2011" s="67">
        <v>0</v>
      </c>
      <c r="Y2011" s="67">
        <v>0.192</v>
      </c>
      <c r="Z2011" s="4">
        <v>1</v>
      </c>
      <c r="AA2011" s="4">
        <v>2601</v>
      </c>
      <c r="AB2011" s="67">
        <v>0</v>
      </c>
      <c r="AC2011" s="4">
        <v>-0.33249299999999998</v>
      </c>
      <c r="AD2011" s="4">
        <v>0.55900000000000005</v>
      </c>
    </row>
    <row r="2012" spans="1:30" x14ac:dyDescent="0.2">
      <c r="A2012" s="8" t="s">
        <v>782</v>
      </c>
      <c r="B2012" s="8">
        <v>7</v>
      </c>
      <c r="C2012" s="8">
        <v>144061847</v>
      </c>
      <c r="D2012" s="8">
        <v>144061847</v>
      </c>
      <c r="E2012" s="8" t="s">
        <v>123</v>
      </c>
      <c r="F2012" s="8" t="s">
        <v>3101</v>
      </c>
      <c r="G2012" s="8" t="s">
        <v>3102</v>
      </c>
      <c r="H2012" s="8" t="s">
        <v>107</v>
      </c>
      <c r="I2012" s="66" t="s">
        <v>309</v>
      </c>
      <c r="J2012" s="66" t="s">
        <v>40</v>
      </c>
      <c r="K2012" s="66" t="s">
        <v>10579</v>
      </c>
      <c r="L2012" s="66" t="s">
        <v>8395</v>
      </c>
      <c r="M2012" s="66" t="s">
        <v>3835</v>
      </c>
      <c r="N2012" s="66" t="s">
        <v>3165</v>
      </c>
      <c r="O2012" s="8" t="s">
        <v>5048</v>
      </c>
      <c r="P2012" s="8" t="s">
        <v>40</v>
      </c>
      <c r="Q2012" s="8">
        <v>1</v>
      </c>
      <c r="R2012" s="8" t="s">
        <v>40</v>
      </c>
      <c r="S2012" s="8" t="s">
        <v>40</v>
      </c>
      <c r="T2012" s="8" t="s">
        <v>40</v>
      </c>
      <c r="U2012" s="67">
        <v>0.24199999999999999</v>
      </c>
      <c r="V2012" s="4">
        <v>3</v>
      </c>
      <c r="W2012" s="4">
        <v>3427</v>
      </c>
      <c r="X2012" s="67">
        <v>1E-3</v>
      </c>
      <c r="Y2012" s="67">
        <v>0.27</v>
      </c>
      <c r="Z2012" s="4">
        <v>1</v>
      </c>
      <c r="AA2012" s="4">
        <v>2601</v>
      </c>
      <c r="AB2012" s="67">
        <v>0</v>
      </c>
      <c r="AC2012" s="4">
        <v>-1.385867</v>
      </c>
      <c r="AD2012" s="4">
        <v>3.0000000000000001E-3</v>
      </c>
    </row>
    <row r="2013" spans="1:30" x14ac:dyDescent="0.2">
      <c r="A2013" s="8" t="s">
        <v>782</v>
      </c>
      <c r="B2013" s="8">
        <v>7</v>
      </c>
      <c r="C2013" s="8">
        <v>144061877</v>
      </c>
      <c r="D2013" s="8">
        <v>144061877</v>
      </c>
      <c r="E2013" s="8" t="s">
        <v>130</v>
      </c>
      <c r="F2013" s="8" t="s">
        <v>3101</v>
      </c>
      <c r="G2013" s="8" t="s">
        <v>3102</v>
      </c>
      <c r="H2013" s="8" t="s">
        <v>107</v>
      </c>
      <c r="I2013" s="66" t="s">
        <v>309</v>
      </c>
      <c r="J2013" s="66" t="s">
        <v>40</v>
      </c>
      <c r="K2013" s="66" t="s">
        <v>9810</v>
      </c>
      <c r="L2013" s="66" t="s">
        <v>409</v>
      </c>
      <c r="M2013" s="66" t="s">
        <v>4116</v>
      </c>
      <c r="N2013" s="66" t="s">
        <v>3165</v>
      </c>
      <c r="O2013" s="8" t="s">
        <v>3400</v>
      </c>
      <c r="P2013" s="8" t="s">
        <v>40</v>
      </c>
      <c r="Q2013" s="8">
        <v>1</v>
      </c>
      <c r="R2013" s="8" t="s">
        <v>40</v>
      </c>
      <c r="S2013" s="8" t="s">
        <v>40</v>
      </c>
      <c r="T2013" s="8" t="s">
        <v>40</v>
      </c>
      <c r="U2013" s="67">
        <v>0.222</v>
      </c>
      <c r="V2013" s="4">
        <v>1</v>
      </c>
      <c r="W2013" s="4">
        <v>3431</v>
      </c>
      <c r="X2013" s="67">
        <v>0</v>
      </c>
      <c r="Y2013" s="67">
        <v>0.186</v>
      </c>
      <c r="Z2013" s="4">
        <v>3</v>
      </c>
      <c r="AA2013" s="4">
        <v>2604</v>
      </c>
      <c r="AB2013" s="67">
        <v>1E-3</v>
      </c>
      <c r="AC2013" s="4">
        <v>0.86314100000000005</v>
      </c>
      <c r="AD2013" s="4">
        <v>9.8480000000000008</v>
      </c>
    </row>
    <row r="2014" spans="1:30" x14ac:dyDescent="0.2">
      <c r="A2014" s="8" t="s">
        <v>782</v>
      </c>
      <c r="B2014" s="8">
        <v>7</v>
      </c>
      <c r="C2014" s="8">
        <v>144061882</v>
      </c>
      <c r="D2014" s="8">
        <v>144061882</v>
      </c>
      <c r="E2014" s="8" t="s">
        <v>127</v>
      </c>
      <c r="F2014" s="8" t="s">
        <v>3108</v>
      </c>
      <c r="G2014" s="8" t="s">
        <v>3109</v>
      </c>
      <c r="H2014" s="8" t="s">
        <v>107</v>
      </c>
      <c r="I2014" s="66" t="s">
        <v>309</v>
      </c>
      <c r="J2014" s="66" t="s">
        <v>40</v>
      </c>
      <c r="K2014" s="66" t="s">
        <v>3425</v>
      </c>
      <c r="L2014" s="66" t="s">
        <v>9932</v>
      </c>
      <c r="M2014" s="66" t="s">
        <v>5062</v>
      </c>
      <c r="N2014" s="66" t="s">
        <v>3999</v>
      </c>
      <c r="O2014" s="8" t="s">
        <v>4000</v>
      </c>
      <c r="P2014" s="8" t="s">
        <v>40</v>
      </c>
      <c r="Q2014" s="8">
        <v>1</v>
      </c>
      <c r="R2014" s="8" t="s">
        <v>40</v>
      </c>
      <c r="S2014" s="8" t="s">
        <v>40</v>
      </c>
      <c r="T2014" s="8" t="s">
        <v>40</v>
      </c>
      <c r="U2014" s="67">
        <v>0.18</v>
      </c>
      <c r="V2014" s="4">
        <v>1</v>
      </c>
      <c r="W2014" s="4">
        <v>3431</v>
      </c>
      <c r="X2014" s="67">
        <v>0</v>
      </c>
      <c r="Y2014" s="67">
        <v>0.14299999999999999</v>
      </c>
      <c r="Z2014" s="4">
        <v>2</v>
      </c>
      <c r="AA2014" s="4">
        <v>2604</v>
      </c>
      <c r="AB2014" s="67">
        <v>1E-3</v>
      </c>
      <c r="AC2014" s="4">
        <v>-1.769806</v>
      </c>
      <c r="AD2014" s="4">
        <v>2E-3</v>
      </c>
    </row>
    <row r="2015" spans="1:30" x14ac:dyDescent="0.2">
      <c r="A2015" s="8" t="s">
        <v>782</v>
      </c>
      <c r="B2015" s="8">
        <v>7</v>
      </c>
      <c r="C2015" s="8">
        <v>144061883</v>
      </c>
      <c r="D2015" s="8">
        <v>144061883</v>
      </c>
      <c r="E2015" s="8" t="s">
        <v>130</v>
      </c>
      <c r="F2015" s="8" t="s">
        <v>3101</v>
      </c>
      <c r="G2015" s="8" t="s">
        <v>3102</v>
      </c>
      <c r="H2015" s="8" t="s">
        <v>107</v>
      </c>
      <c r="I2015" s="66" t="s">
        <v>309</v>
      </c>
      <c r="J2015" s="66" t="s">
        <v>40</v>
      </c>
      <c r="K2015" s="66" t="s">
        <v>8194</v>
      </c>
      <c r="L2015" s="66" t="s">
        <v>3161</v>
      </c>
      <c r="M2015" s="66" t="s">
        <v>5062</v>
      </c>
      <c r="N2015" s="66" t="s">
        <v>3410</v>
      </c>
      <c r="O2015" s="8" t="s">
        <v>3411</v>
      </c>
      <c r="P2015" s="8" t="s">
        <v>40</v>
      </c>
      <c r="Q2015" s="8">
        <v>1</v>
      </c>
      <c r="R2015" s="8" t="s">
        <v>40</v>
      </c>
      <c r="S2015" s="8" t="s">
        <v>40</v>
      </c>
      <c r="T2015" s="8" t="s">
        <v>40</v>
      </c>
      <c r="U2015" s="67">
        <v>0.17399999999999999</v>
      </c>
      <c r="V2015" s="4">
        <v>4</v>
      </c>
      <c r="W2015" s="4">
        <v>3431</v>
      </c>
      <c r="X2015" s="67">
        <v>1E-3</v>
      </c>
      <c r="Y2015" s="67">
        <v>0.183</v>
      </c>
      <c r="Z2015" s="4">
        <v>3</v>
      </c>
      <c r="AA2015" s="4">
        <v>2604</v>
      </c>
      <c r="AB2015" s="67">
        <v>1E-3</v>
      </c>
      <c r="AC2015" s="4">
        <v>0.18670800000000001</v>
      </c>
      <c r="AD2015" s="4">
        <v>4.5380000000000003</v>
      </c>
    </row>
    <row r="2016" spans="1:30" x14ac:dyDescent="0.2">
      <c r="A2016" s="8" t="s">
        <v>782</v>
      </c>
      <c r="B2016" s="8">
        <v>7</v>
      </c>
      <c r="C2016" s="8">
        <v>144061891</v>
      </c>
      <c r="D2016" s="8">
        <v>144061891</v>
      </c>
      <c r="E2016" s="8" t="s">
        <v>130</v>
      </c>
      <c r="F2016" s="8" t="s">
        <v>3108</v>
      </c>
      <c r="G2016" s="8" t="s">
        <v>3109</v>
      </c>
      <c r="H2016" s="8" t="s">
        <v>107</v>
      </c>
      <c r="I2016" s="66" t="s">
        <v>309</v>
      </c>
      <c r="J2016" s="66" t="s">
        <v>40</v>
      </c>
      <c r="K2016" s="66" t="s">
        <v>9808</v>
      </c>
      <c r="L2016" s="66" t="s">
        <v>10323</v>
      </c>
      <c r="M2016" s="66" t="s">
        <v>4133</v>
      </c>
      <c r="N2016" s="66" t="s">
        <v>4364</v>
      </c>
      <c r="O2016" s="8" t="s">
        <v>4365</v>
      </c>
      <c r="P2016" s="8" t="s">
        <v>40</v>
      </c>
      <c r="Q2016" s="8">
        <v>1</v>
      </c>
      <c r="R2016" s="8" t="s">
        <v>40</v>
      </c>
      <c r="S2016" s="8" t="s">
        <v>40</v>
      </c>
      <c r="T2016" s="8" t="s">
        <v>40</v>
      </c>
      <c r="U2016" s="67">
        <v>0</v>
      </c>
      <c r="V2016" s="4">
        <v>0</v>
      </c>
      <c r="W2016" s="4">
        <v>3431</v>
      </c>
      <c r="X2016" s="67">
        <v>0</v>
      </c>
      <c r="Y2016" s="67">
        <v>0.14499999999999999</v>
      </c>
      <c r="Z2016" s="4">
        <v>1</v>
      </c>
      <c r="AA2016" s="4">
        <v>2604</v>
      </c>
      <c r="AB2016" s="67">
        <v>0</v>
      </c>
      <c r="AC2016" s="4">
        <v>2.9826839999999999</v>
      </c>
      <c r="AD2016" s="4">
        <v>22.2</v>
      </c>
    </row>
    <row r="2017" spans="1:30" x14ac:dyDescent="0.2">
      <c r="A2017" s="8" t="s">
        <v>782</v>
      </c>
      <c r="B2017" s="8">
        <v>7</v>
      </c>
      <c r="C2017" s="8">
        <v>144061899</v>
      </c>
      <c r="D2017" s="8">
        <v>144061899</v>
      </c>
      <c r="E2017" s="8" t="s">
        <v>127</v>
      </c>
      <c r="F2017" s="8" t="s">
        <v>3108</v>
      </c>
      <c r="G2017" s="8" t="s">
        <v>3109</v>
      </c>
      <c r="H2017" s="8" t="s">
        <v>107</v>
      </c>
      <c r="I2017" s="66" t="s">
        <v>309</v>
      </c>
      <c r="J2017" s="66" t="s">
        <v>40</v>
      </c>
      <c r="K2017" s="66" t="s">
        <v>10143</v>
      </c>
      <c r="L2017" s="66" t="s">
        <v>4915</v>
      </c>
      <c r="M2017" s="66" t="s">
        <v>5780</v>
      </c>
      <c r="N2017" s="66" t="s">
        <v>3341</v>
      </c>
      <c r="O2017" s="8" t="s">
        <v>9510</v>
      </c>
      <c r="P2017" s="8" t="s">
        <v>40</v>
      </c>
      <c r="Q2017" s="8">
        <v>1</v>
      </c>
      <c r="R2017" s="8" t="s">
        <v>40</v>
      </c>
      <c r="S2017" s="8" t="s">
        <v>40</v>
      </c>
      <c r="T2017" s="8" t="s">
        <v>40</v>
      </c>
      <c r="U2017" s="67">
        <v>0.21199999999999999</v>
      </c>
      <c r="V2017" s="4">
        <v>1</v>
      </c>
      <c r="W2017" s="4">
        <v>3428</v>
      </c>
      <c r="X2017" s="67">
        <v>0</v>
      </c>
      <c r="Y2017" s="67">
        <v>0.251</v>
      </c>
      <c r="Z2017" s="4">
        <v>1</v>
      </c>
      <c r="AA2017" s="4">
        <v>2599</v>
      </c>
      <c r="AB2017" s="67">
        <v>0</v>
      </c>
      <c r="AC2017" s="4">
        <v>-0.28192800000000001</v>
      </c>
      <c r="AD2017" s="4">
        <v>0.73</v>
      </c>
    </row>
    <row r="2018" spans="1:30" x14ac:dyDescent="0.2">
      <c r="A2018" s="8" t="s">
        <v>782</v>
      </c>
      <c r="B2018" s="8">
        <v>7</v>
      </c>
      <c r="C2018" s="8">
        <v>144061926</v>
      </c>
      <c r="D2018" s="8">
        <v>144061926</v>
      </c>
      <c r="E2018" s="8" t="s">
        <v>130</v>
      </c>
      <c r="F2018" s="8" t="s">
        <v>3108</v>
      </c>
      <c r="G2018" s="8" t="s">
        <v>3109</v>
      </c>
      <c r="H2018" s="8" t="s">
        <v>107</v>
      </c>
      <c r="I2018" s="66" t="s">
        <v>309</v>
      </c>
      <c r="J2018" s="66" t="s">
        <v>40</v>
      </c>
      <c r="K2018" s="66" t="s">
        <v>5505</v>
      </c>
      <c r="L2018" s="66" t="s">
        <v>9803</v>
      </c>
      <c r="M2018" s="66" t="s">
        <v>4541</v>
      </c>
      <c r="N2018" s="66" t="s">
        <v>3115</v>
      </c>
      <c r="O2018" s="8" t="s">
        <v>3116</v>
      </c>
      <c r="P2018" s="8" t="s">
        <v>40</v>
      </c>
      <c r="Q2018" s="8">
        <v>1</v>
      </c>
      <c r="R2018" s="8" t="s">
        <v>40</v>
      </c>
      <c r="S2018" s="8" t="s">
        <v>40</v>
      </c>
      <c r="T2018" s="8" t="s">
        <v>40</v>
      </c>
      <c r="U2018" s="67">
        <v>0.188</v>
      </c>
      <c r="V2018" s="4">
        <v>1</v>
      </c>
      <c r="W2018" s="4">
        <v>3428</v>
      </c>
      <c r="X2018" s="67">
        <v>0</v>
      </c>
      <c r="Y2018" s="67">
        <v>0.17399999999999999</v>
      </c>
      <c r="Z2018" s="4">
        <v>1</v>
      </c>
      <c r="AA2018" s="4">
        <v>2599</v>
      </c>
      <c r="AB2018" s="67">
        <v>0</v>
      </c>
      <c r="AC2018" s="4">
        <v>0.70258100000000001</v>
      </c>
      <c r="AD2018" s="4">
        <v>8.8439999999999994</v>
      </c>
    </row>
    <row r="2019" spans="1:30" x14ac:dyDescent="0.2">
      <c r="A2019" s="8" t="s">
        <v>782</v>
      </c>
      <c r="B2019" s="8">
        <v>7</v>
      </c>
      <c r="C2019" s="8">
        <v>144061932</v>
      </c>
      <c r="D2019" s="8">
        <v>144061932</v>
      </c>
      <c r="E2019" s="8" t="s">
        <v>130</v>
      </c>
      <c r="F2019" s="8" t="s">
        <v>3108</v>
      </c>
      <c r="G2019" s="8" t="s">
        <v>3109</v>
      </c>
      <c r="H2019" s="8" t="s">
        <v>107</v>
      </c>
      <c r="I2019" s="66" t="s">
        <v>309</v>
      </c>
      <c r="J2019" s="66" t="s">
        <v>40</v>
      </c>
      <c r="K2019" s="66" t="s">
        <v>9636</v>
      </c>
      <c r="L2019" s="66" t="s">
        <v>8997</v>
      </c>
      <c r="M2019" s="66" t="s">
        <v>531</v>
      </c>
      <c r="N2019" s="66" t="s">
        <v>3334</v>
      </c>
      <c r="O2019" s="8" t="s">
        <v>3981</v>
      </c>
      <c r="P2019" s="8" t="s">
        <v>40</v>
      </c>
      <c r="Q2019" s="8">
        <v>1</v>
      </c>
      <c r="R2019" s="8" t="s">
        <v>40</v>
      </c>
      <c r="S2019" s="8" t="s">
        <v>40</v>
      </c>
      <c r="T2019" s="8" t="s">
        <v>40</v>
      </c>
      <c r="U2019" s="67">
        <v>0.2</v>
      </c>
      <c r="V2019" s="4">
        <v>4</v>
      </c>
      <c r="W2019" s="4">
        <v>3428</v>
      </c>
      <c r="X2019" s="67">
        <v>1E-3</v>
      </c>
      <c r="Y2019" s="67">
        <v>0.19900000000000001</v>
      </c>
      <c r="Z2019" s="4">
        <v>3</v>
      </c>
      <c r="AA2019" s="4">
        <v>2599</v>
      </c>
      <c r="AB2019" s="67">
        <v>1E-3</v>
      </c>
      <c r="AC2019" s="4">
        <v>-1.5879000000000001E-2</v>
      </c>
      <c r="AD2019" s="4">
        <v>2.4359999999999999</v>
      </c>
    </row>
    <row r="2020" spans="1:30" x14ac:dyDescent="0.2">
      <c r="A2020" s="8" t="s">
        <v>782</v>
      </c>
      <c r="B2020" s="8">
        <v>7</v>
      </c>
      <c r="C2020" s="8">
        <v>144061941</v>
      </c>
      <c r="D2020" s="8">
        <v>144061941</v>
      </c>
      <c r="E2020" s="8" t="s">
        <v>121</v>
      </c>
      <c r="F2020" s="8" t="s">
        <v>3108</v>
      </c>
      <c r="G2020" s="8" t="s">
        <v>3109</v>
      </c>
      <c r="H2020" s="8" t="s">
        <v>107</v>
      </c>
      <c r="I2020" s="66" t="s">
        <v>309</v>
      </c>
      <c r="J2020" s="66" t="s">
        <v>40</v>
      </c>
      <c r="K2020" s="66" t="s">
        <v>10121</v>
      </c>
      <c r="L2020" s="66" t="s">
        <v>9026</v>
      </c>
      <c r="M2020" s="66" t="s">
        <v>4624</v>
      </c>
      <c r="N2020" s="66" t="s">
        <v>3350</v>
      </c>
      <c r="O2020" s="8" t="s">
        <v>4489</v>
      </c>
      <c r="P2020" s="8" t="s">
        <v>40</v>
      </c>
      <c r="Q2020" s="8">
        <v>1</v>
      </c>
      <c r="R2020" s="8" t="s">
        <v>40</v>
      </c>
      <c r="S2020" s="8" t="s">
        <v>40</v>
      </c>
      <c r="T2020" s="8" t="s">
        <v>40</v>
      </c>
      <c r="U2020" s="67">
        <v>0.35099999999999998</v>
      </c>
      <c r="V2020" s="4">
        <v>1</v>
      </c>
      <c r="W2020" s="4">
        <v>3428</v>
      </c>
      <c r="X2020" s="67">
        <v>0</v>
      </c>
      <c r="Y2020" s="67">
        <v>0</v>
      </c>
      <c r="Z2020" s="4">
        <v>0</v>
      </c>
      <c r="AA2020" s="4">
        <v>2599</v>
      </c>
      <c r="AB2020" s="67">
        <v>0</v>
      </c>
      <c r="AC2020" s="4">
        <v>2.9822479999999998</v>
      </c>
      <c r="AD2020" s="4">
        <v>22.2</v>
      </c>
    </row>
    <row r="2021" spans="1:30" x14ac:dyDescent="0.2">
      <c r="A2021" s="8" t="s">
        <v>782</v>
      </c>
      <c r="B2021" s="8">
        <v>7</v>
      </c>
      <c r="C2021" s="8">
        <v>144061948</v>
      </c>
      <c r="D2021" s="8">
        <v>144061948</v>
      </c>
      <c r="E2021" s="8" t="s">
        <v>127</v>
      </c>
      <c r="F2021" s="8" t="s">
        <v>3108</v>
      </c>
      <c r="G2021" s="8" t="s">
        <v>3109</v>
      </c>
      <c r="H2021" s="8" t="s">
        <v>107</v>
      </c>
      <c r="I2021" s="66" t="s">
        <v>309</v>
      </c>
      <c r="J2021" s="66" t="s">
        <v>40</v>
      </c>
      <c r="K2021" s="66" t="s">
        <v>10344</v>
      </c>
      <c r="L2021" s="66" t="s">
        <v>8299</v>
      </c>
      <c r="M2021" s="66" t="s">
        <v>4627</v>
      </c>
      <c r="N2021" s="66" t="s">
        <v>3131</v>
      </c>
      <c r="O2021" s="8" t="s">
        <v>3669</v>
      </c>
      <c r="P2021" s="8" t="s">
        <v>40</v>
      </c>
      <c r="Q2021" s="8">
        <v>1</v>
      </c>
      <c r="R2021" s="8" t="s">
        <v>40</v>
      </c>
      <c r="S2021" s="8" t="s">
        <v>40</v>
      </c>
      <c r="T2021" s="8" t="s">
        <v>40</v>
      </c>
      <c r="U2021" s="67">
        <v>0</v>
      </c>
      <c r="V2021" s="4">
        <v>0</v>
      </c>
      <c r="W2021" s="4">
        <v>3428</v>
      </c>
      <c r="X2021" s="67">
        <v>0</v>
      </c>
      <c r="Y2021" s="67">
        <v>0.38900000000000001</v>
      </c>
      <c r="Z2021" s="4">
        <v>1</v>
      </c>
      <c r="AA2021" s="4">
        <v>2599</v>
      </c>
      <c r="AB2021" s="67">
        <v>0</v>
      </c>
      <c r="AC2021" s="4">
        <v>4.2716269999999996</v>
      </c>
      <c r="AD2021" s="4">
        <v>24</v>
      </c>
    </row>
    <row r="2022" spans="1:30" x14ac:dyDescent="0.2">
      <c r="A2022" s="8" t="s">
        <v>782</v>
      </c>
      <c r="B2022" s="8">
        <v>7</v>
      </c>
      <c r="C2022" s="8">
        <v>144061951</v>
      </c>
      <c r="D2022" s="8">
        <v>144061951</v>
      </c>
      <c r="E2022" s="8" t="s">
        <v>121</v>
      </c>
      <c r="F2022" s="8" t="s">
        <v>3108</v>
      </c>
      <c r="G2022" s="8" t="s">
        <v>3109</v>
      </c>
      <c r="H2022" s="8" t="s">
        <v>107</v>
      </c>
      <c r="I2022" s="66" t="s">
        <v>309</v>
      </c>
      <c r="J2022" s="66" t="s">
        <v>40</v>
      </c>
      <c r="K2022" s="66" t="s">
        <v>10580</v>
      </c>
      <c r="L2022" s="66" t="s">
        <v>10576</v>
      </c>
      <c r="M2022" s="66" t="s">
        <v>9470</v>
      </c>
      <c r="N2022" s="66" t="s">
        <v>6166</v>
      </c>
      <c r="O2022" s="8" t="s">
        <v>6167</v>
      </c>
      <c r="P2022" s="8" t="s">
        <v>40</v>
      </c>
      <c r="Q2022" s="8">
        <v>1</v>
      </c>
      <c r="R2022" s="8" t="s">
        <v>40</v>
      </c>
      <c r="S2022" s="8" t="s">
        <v>40</v>
      </c>
      <c r="T2022" s="8" t="s">
        <v>40</v>
      </c>
      <c r="U2022" s="67">
        <v>0.31900000000000001</v>
      </c>
      <c r="V2022" s="4">
        <v>1</v>
      </c>
      <c r="W2022" s="4">
        <v>3428</v>
      </c>
      <c r="X2022" s="67">
        <v>0</v>
      </c>
      <c r="Y2022" s="67">
        <v>0.318</v>
      </c>
      <c r="Z2022" s="4">
        <v>1</v>
      </c>
      <c r="AA2022" s="4">
        <v>2599</v>
      </c>
      <c r="AB2022" s="67">
        <v>0</v>
      </c>
      <c r="AC2022" s="4">
        <v>2.619424</v>
      </c>
      <c r="AD2022" s="4">
        <v>20.3</v>
      </c>
    </row>
    <row r="2023" spans="1:30" x14ac:dyDescent="0.2">
      <c r="A2023" s="8" t="s">
        <v>782</v>
      </c>
      <c r="B2023" s="8">
        <v>7</v>
      </c>
      <c r="C2023" s="8">
        <v>144061959</v>
      </c>
      <c r="D2023" s="8">
        <v>144061961</v>
      </c>
      <c r="E2023" s="8" t="s">
        <v>4198</v>
      </c>
      <c r="F2023" s="8" t="s">
        <v>80</v>
      </c>
      <c r="G2023" s="8" t="s">
        <v>3469</v>
      </c>
      <c r="H2023" s="8" t="s">
        <v>107</v>
      </c>
      <c r="I2023" s="66" t="s">
        <v>309</v>
      </c>
      <c r="J2023" s="66" t="s">
        <v>40</v>
      </c>
      <c r="K2023" s="66" t="s">
        <v>10581</v>
      </c>
      <c r="L2023" s="66" t="s">
        <v>10582</v>
      </c>
      <c r="M2023" s="66" t="s">
        <v>9646</v>
      </c>
      <c r="N2023" s="66" t="s">
        <v>9699</v>
      </c>
      <c r="O2023" s="8" t="s">
        <v>10583</v>
      </c>
      <c r="P2023" s="8" t="s">
        <v>40</v>
      </c>
      <c r="Q2023" s="8">
        <v>1</v>
      </c>
      <c r="R2023" s="8" t="s">
        <v>40</v>
      </c>
      <c r="S2023" s="8" t="s">
        <v>40</v>
      </c>
      <c r="T2023" s="8" t="s">
        <v>40</v>
      </c>
      <c r="U2023" s="67">
        <v>0</v>
      </c>
      <c r="V2023" s="4">
        <v>0</v>
      </c>
      <c r="W2023" s="4">
        <v>3428</v>
      </c>
      <c r="X2023" s="67">
        <v>0</v>
      </c>
      <c r="Y2023" s="67">
        <v>0.34100000000000003</v>
      </c>
      <c r="Z2023" s="4">
        <v>1</v>
      </c>
      <c r="AA2023" s="4">
        <v>2599</v>
      </c>
      <c r="AB2023" s="67">
        <v>0</v>
      </c>
      <c r="AC2023" s="4">
        <v>4.1102350000000003</v>
      </c>
      <c r="AD2023" s="4">
        <v>23.7</v>
      </c>
    </row>
    <row r="2024" spans="1:30" x14ac:dyDescent="0.2">
      <c r="A2024" s="8" t="s">
        <v>782</v>
      </c>
      <c r="B2024" s="8">
        <v>7</v>
      </c>
      <c r="C2024" s="8">
        <v>144062002</v>
      </c>
      <c r="D2024" s="8">
        <v>144062002</v>
      </c>
      <c r="E2024" s="8" t="s">
        <v>121</v>
      </c>
      <c r="F2024" s="8" t="s">
        <v>3108</v>
      </c>
      <c r="G2024" s="8" t="s">
        <v>3109</v>
      </c>
      <c r="H2024" s="8" t="s">
        <v>107</v>
      </c>
      <c r="I2024" s="66" t="s">
        <v>309</v>
      </c>
      <c r="J2024" s="66" t="s">
        <v>40</v>
      </c>
      <c r="K2024" s="66" t="s">
        <v>10584</v>
      </c>
      <c r="L2024" s="66" t="s">
        <v>10134</v>
      </c>
      <c r="M2024" s="66" t="s">
        <v>3574</v>
      </c>
      <c r="N2024" s="66" t="s">
        <v>3171</v>
      </c>
      <c r="O2024" s="8" t="s">
        <v>3222</v>
      </c>
      <c r="P2024" s="8" t="s">
        <v>40</v>
      </c>
      <c r="Q2024" s="8">
        <v>1</v>
      </c>
      <c r="R2024" s="8" t="s">
        <v>40</v>
      </c>
      <c r="S2024" s="8" t="s">
        <v>40</v>
      </c>
      <c r="T2024" s="8" t="s">
        <v>40</v>
      </c>
      <c r="U2024" s="67">
        <v>0.17100000000000001</v>
      </c>
      <c r="V2024" s="4">
        <v>4</v>
      </c>
      <c r="W2024" s="4">
        <v>3429</v>
      </c>
      <c r="X2024" s="67">
        <v>1E-3</v>
      </c>
      <c r="Y2024" s="67">
        <v>0</v>
      </c>
      <c r="Z2024" s="4">
        <v>0</v>
      </c>
      <c r="AA2024" s="4">
        <v>2598</v>
      </c>
      <c r="AB2024" s="67">
        <v>0</v>
      </c>
      <c r="AC2024" s="4">
        <v>-1.3961859999999999</v>
      </c>
      <c r="AD2024" s="4">
        <v>3.0000000000000001E-3</v>
      </c>
    </row>
    <row r="2025" spans="1:30" x14ac:dyDescent="0.2">
      <c r="A2025" s="8" t="s">
        <v>782</v>
      </c>
      <c r="B2025" s="8">
        <v>7</v>
      </c>
      <c r="C2025" s="8">
        <v>144062018</v>
      </c>
      <c r="D2025" s="8">
        <v>144062018</v>
      </c>
      <c r="E2025" s="8" t="s">
        <v>121</v>
      </c>
      <c r="F2025" s="8" t="s">
        <v>3101</v>
      </c>
      <c r="G2025" s="8" t="s">
        <v>3102</v>
      </c>
      <c r="H2025" s="8" t="s">
        <v>107</v>
      </c>
      <c r="I2025" s="66" t="s">
        <v>309</v>
      </c>
      <c r="J2025" s="66" t="s">
        <v>40</v>
      </c>
      <c r="K2025" s="66" t="s">
        <v>10133</v>
      </c>
      <c r="L2025" s="66" t="s">
        <v>3143</v>
      </c>
      <c r="M2025" s="66" t="s">
        <v>9472</v>
      </c>
      <c r="N2025" s="66" t="s">
        <v>130</v>
      </c>
      <c r="O2025" s="8" t="s">
        <v>3155</v>
      </c>
      <c r="P2025" s="8" t="s">
        <v>40</v>
      </c>
      <c r="Q2025" s="8">
        <v>1</v>
      </c>
      <c r="R2025" s="8" t="s">
        <v>40</v>
      </c>
      <c r="S2025" s="8" t="s">
        <v>40</v>
      </c>
      <c r="T2025" s="8" t="s">
        <v>40</v>
      </c>
      <c r="U2025" s="67">
        <v>0.14899999999999999</v>
      </c>
      <c r="V2025" s="4">
        <v>1</v>
      </c>
      <c r="W2025" s="4">
        <v>3429</v>
      </c>
      <c r="X2025" s="67">
        <v>0</v>
      </c>
      <c r="Y2025" s="67">
        <v>0.214</v>
      </c>
      <c r="Z2025" s="4">
        <v>1</v>
      </c>
      <c r="AA2025" s="4">
        <v>2598</v>
      </c>
      <c r="AB2025" s="67">
        <v>0</v>
      </c>
      <c r="AC2025" s="4">
        <v>0.73809899999999995</v>
      </c>
      <c r="AD2025" s="4">
        <v>9.0739999999999998</v>
      </c>
    </row>
    <row r="2026" spans="1:30" x14ac:dyDescent="0.2">
      <c r="A2026" s="8" t="s">
        <v>782</v>
      </c>
      <c r="B2026" s="8">
        <v>7</v>
      </c>
      <c r="C2026" s="8">
        <v>144062043</v>
      </c>
      <c r="D2026" s="8">
        <v>144062043</v>
      </c>
      <c r="E2026" s="8" t="s">
        <v>127</v>
      </c>
      <c r="F2026" s="8" t="s">
        <v>3108</v>
      </c>
      <c r="G2026" s="8" t="s">
        <v>3109</v>
      </c>
      <c r="H2026" s="8" t="s">
        <v>107</v>
      </c>
      <c r="I2026" s="66" t="s">
        <v>309</v>
      </c>
      <c r="J2026" s="66" t="s">
        <v>40</v>
      </c>
      <c r="K2026" s="66" t="s">
        <v>8095</v>
      </c>
      <c r="L2026" s="66" t="s">
        <v>10332</v>
      </c>
      <c r="M2026" s="66" t="s">
        <v>3814</v>
      </c>
      <c r="N2026" s="66" t="s">
        <v>3124</v>
      </c>
      <c r="O2026" s="8" t="s">
        <v>4165</v>
      </c>
      <c r="P2026" s="8" t="s">
        <v>40</v>
      </c>
      <c r="Q2026" s="8">
        <v>1</v>
      </c>
      <c r="R2026" s="8" t="s">
        <v>40</v>
      </c>
      <c r="S2026" s="8" t="s">
        <v>40</v>
      </c>
      <c r="T2026" s="8" t="s">
        <v>40</v>
      </c>
      <c r="U2026" s="67">
        <v>0.24</v>
      </c>
      <c r="V2026" s="4">
        <v>1</v>
      </c>
      <c r="W2026" s="4">
        <v>3429</v>
      </c>
      <c r="X2026" s="67">
        <v>0</v>
      </c>
      <c r="Y2026" s="67">
        <v>0</v>
      </c>
      <c r="Z2026" s="4">
        <v>0</v>
      </c>
      <c r="AA2026" s="4">
        <v>2598</v>
      </c>
      <c r="AB2026" s="67">
        <v>0</v>
      </c>
      <c r="AC2026" s="4">
        <v>2.1350120000000001</v>
      </c>
      <c r="AD2026" s="4">
        <v>17.079999999999998</v>
      </c>
    </row>
    <row r="2027" spans="1:30" x14ac:dyDescent="0.2">
      <c r="A2027" s="8" t="s">
        <v>782</v>
      </c>
      <c r="B2027" s="8">
        <v>7</v>
      </c>
      <c r="C2027" s="8">
        <v>144062109</v>
      </c>
      <c r="D2027" s="8">
        <v>144062109</v>
      </c>
      <c r="E2027" s="8" t="s">
        <v>121</v>
      </c>
      <c r="F2027" s="8" t="s">
        <v>3108</v>
      </c>
      <c r="G2027" s="8" t="s">
        <v>3109</v>
      </c>
      <c r="H2027" s="8" t="s">
        <v>107</v>
      </c>
      <c r="I2027" s="66" t="s">
        <v>309</v>
      </c>
      <c r="J2027" s="66" t="s">
        <v>40</v>
      </c>
      <c r="K2027" s="66" t="s">
        <v>10585</v>
      </c>
      <c r="L2027" s="66" t="s">
        <v>9958</v>
      </c>
      <c r="M2027" s="66" t="s">
        <v>5177</v>
      </c>
      <c r="N2027" s="66" t="s">
        <v>3147</v>
      </c>
      <c r="O2027" s="8" t="s">
        <v>4321</v>
      </c>
      <c r="P2027" s="8" t="s">
        <v>10586</v>
      </c>
      <c r="Q2027" s="8">
        <v>1</v>
      </c>
      <c r="R2027" s="8" t="s">
        <v>40</v>
      </c>
      <c r="S2027" s="8" t="s">
        <v>40</v>
      </c>
      <c r="T2027" s="8" t="s">
        <v>40</v>
      </c>
      <c r="U2027" s="67">
        <v>0.14199999999999999</v>
      </c>
      <c r="V2027" s="4">
        <v>19</v>
      </c>
      <c r="W2027" s="4">
        <v>3377</v>
      </c>
      <c r="X2027" s="67">
        <v>6.0000000000000001E-3</v>
      </c>
      <c r="Y2027" s="67">
        <v>0.14699999999999999</v>
      </c>
      <c r="Z2027" s="4">
        <v>9</v>
      </c>
      <c r="AA2027" s="4">
        <v>2540</v>
      </c>
      <c r="AB2027" s="67">
        <v>4.0000000000000001E-3</v>
      </c>
      <c r="AC2027" s="4">
        <v>-0.82602100000000001</v>
      </c>
      <c r="AD2027" s="4">
        <v>3.6999999999999998E-2</v>
      </c>
    </row>
    <row r="2028" spans="1:30" x14ac:dyDescent="0.2">
      <c r="A2028" s="8" t="s">
        <v>782</v>
      </c>
      <c r="B2028" s="8">
        <v>7</v>
      </c>
      <c r="C2028" s="8">
        <v>144062180</v>
      </c>
      <c r="D2028" s="8">
        <v>144062180</v>
      </c>
      <c r="E2028" s="8" t="s">
        <v>123</v>
      </c>
      <c r="F2028" s="8" t="s">
        <v>3108</v>
      </c>
      <c r="G2028" s="8" t="s">
        <v>3109</v>
      </c>
      <c r="H2028" s="8" t="s">
        <v>107</v>
      </c>
      <c r="I2028" s="66" t="s">
        <v>309</v>
      </c>
      <c r="J2028" s="66" t="s">
        <v>40</v>
      </c>
      <c r="K2028" s="66" t="s">
        <v>10587</v>
      </c>
      <c r="L2028" s="66" t="s">
        <v>8974</v>
      </c>
      <c r="M2028" s="66" t="s">
        <v>5176</v>
      </c>
      <c r="N2028" s="66" t="s">
        <v>4253</v>
      </c>
      <c r="O2028" s="8" t="s">
        <v>6194</v>
      </c>
      <c r="P2028" s="8" t="s">
        <v>40</v>
      </c>
      <c r="Q2028" s="8">
        <v>1</v>
      </c>
      <c r="R2028" s="8" t="s">
        <v>40</v>
      </c>
      <c r="S2028" s="8" t="s">
        <v>40</v>
      </c>
      <c r="T2028" s="8" t="s">
        <v>40</v>
      </c>
      <c r="U2028" s="67">
        <v>0.20599999999999999</v>
      </c>
      <c r="V2028" s="4">
        <v>1</v>
      </c>
      <c r="W2028" s="4">
        <v>3426</v>
      </c>
      <c r="X2028" s="67">
        <v>0</v>
      </c>
      <c r="Y2028" s="67">
        <v>0.154</v>
      </c>
      <c r="Z2028" s="4">
        <v>2</v>
      </c>
      <c r="AA2028" s="4">
        <v>2595</v>
      </c>
      <c r="AB2028" s="67">
        <v>1E-3</v>
      </c>
      <c r="AC2028" s="4">
        <v>3.2288790000000001</v>
      </c>
      <c r="AD2028" s="4">
        <v>22.8</v>
      </c>
    </row>
    <row r="2029" spans="1:30" x14ac:dyDescent="0.2">
      <c r="A2029" s="8" t="s">
        <v>782</v>
      </c>
      <c r="B2029" s="8">
        <v>7</v>
      </c>
      <c r="C2029" s="8">
        <v>144062202</v>
      </c>
      <c r="D2029" s="8">
        <v>144062202</v>
      </c>
      <c r="E2029" s="8" t="s">
        <v>130</v>
      </c>
      <c r="F2029" s="8" t="s">
        <v>3108</v>
      </c>
      <c r="G2029" s="8" t="s">
        <v>3109</v>
      </c>
      <c r="H2029" s="8" t="s">
        <v>107</v>
      </c>
      <c r="I2029" s="66" t="s">
        <v>309</v>
      </c>
      <c r="J2029" s="66" t="s">
        <v>40</v>
      </c>
      <c r="K2029" s="66" t="s">
        <v>7920</v>
      </c>
      <c r="L2029" s="66" t="s">
        <v>10588</v>
      </c>
      <c r="M2029" s="66" t="s">
        <v>3551</v>
      </c>
      <c r="N2029" s="66" t="s">
        <v>3334</v>
      </c>
      <c r="O2029" s="8" t="s">
        <v>3531</v>
      </c>
      <c r="P2029" s="8" t="s">
        <v>10589</v>
      </c>
      <c r="Q2029" s="8">
        <v>1</v>
      </c>
      <c r="R2029" s="8" t="s">
        <v>40</v>
      </c>
      <c r="S2029" s="8" t="s">
        <v>40</v>
      </c>
      <c r="T2029" s="8" t="s">
        <v>40</v>
      </c>
      <c r="U2029" s="67">
        <v>0.25</v>
      </c>
      <c r="V2029" s="4">
        <v>1</v>
      </c>
      <c r="W2029" s="4">
        <v>3422</v>
      </c>
      <c r="X2029" s="67">
        <v>0</v>
      </c>
      <c r="Y2029" s="67">
        <v>0.30499999999999999</v>
      </c>
      <c r="Z2029" s="4">
        <v>3</v>
      </c>
      <c r="AA2029" s="4">
        <v>2595</v>
      </c>
      <c r="AB2029" s="67">
        <v>1E-3</v>
      </c>
      <c r="AC2029" s="4">
        <v>4.4862440000000001</v>
      </c>
      <c r="AD2029" s="4">
        <v>24.3</v>
      </c>
    </row>
    <row r="2030" spans="1:30" x14ac:dyDescent="0.2">
      <c r="A2030" s="8" t="s">
        <v>782</v>
      </c>
      <c r="B2030" s="8">
        <v>7</v>
      </c>
      <c r="C2030" s="8">
        <v>144062205</v>
      </c>
      <c r="D2030" s="8">
        <v>144062205</v>
      </c>
      <c r="E2030" s="8" t="s">
        <v>127</v>
      </c>
      <c r="F2030" s="8" t="s">
        <v>3108</v>
      </c>
      <c r="G2030" s="8" t="s">
        <v>3109</v>
      </c>
      <c r="H2030" s="8" t="s">
        <v>107</v>
      </c>
      <c r="I2030" s="66" t="s">
        <v>309</v>
      </c>
      <c r="J2030" s="66" t="s">
        <v>40</v>
      </c>
      <c r="K2030" s="66" t="s">
        <v>8940</v>
      </c>
      <c r="L2030" s="66" t="s">
        <v>9261</v>
      </c>
      <c r="M2030" s="66" t="s">
        <v>4159</v>
      </c>
      <c r="N2030" s="66" t="s">
        <v>3124</v>
      </c>
      <c r="O2030" s="8" t="s">
        <v>7666</v>
      </c>
      <c r="P2030" s="8" t="s">
        <v>10590</v>
      </c>
      <c r="Q2030" s="8">
        <v>1</v>
      </c>
      <c r="R2030" s="8" t="s">
        <v>40</v>
      </c>
      <c r="S2030" s="8" t="s">
        <v>40</v>
      </c>
      <c r="T2030" s="8" t="s">
        <v>40</v>
      </c>
      <c r="U2030" s="67">
        <v>0.33</v>
      </c>
      <c r="V2030" s="4">
        <v>152</v>
      </c>
      <c r="W2030" s="4">
        <v>3422</v>
      </c>
      <c r="X2030" s="67">
        <v>4.3999999999999997E-2</v>
      </c>
      <c r="Y2030" s="67">
        <v>0.308</v>
      </c>
      <c r="Z2030" s="4">
        <v>115</v>
      </c>
      <c r="AA2030" s="4">
        <v>2595</v>
      </c>
      <c r="AB2030" s="67">
        <v>4.3999999999999997E-2</v>
      </c>
      <c r="AC2030" s="4">
        <v>3.680326</v>
      </c>
      <c r="AD2030" s="4">
        <v>23.3</v>
      </c>
    </row>
    <row r="2031" spans="1:30" x14ac:dyDescent="0.2">
      <c r="A2031" s="8" t="s">
        <v>782</v>
      </c>
      <c r="B2031" s="8">
        <v>7</v>
      </c>
      <c r="C2031" s="8">
        <v>144062208</v>
      </c>
      <c r="D2031" s="8">
        <v>144062220</v>
      </c>
      <c r="E2031" s="8" t="s">
        <v>4135</v>
      </c>
      <c r="F2031" s="8" t="s">
        <v>80</v>
      </c>
      <c r="G2031" s="8" t="s">
        <v>3469</v>
      </c>
      <c r="H2031" s="8" t="s">
        <v>107</v>
      </c>
      <c r="I2031" s="66" t="s">
        <v>309</v>
      </c>
      <c r="J2031" s="66" t="s">
        <v>40</v>
      </c>
      <c r="K2031" s="66" t="s">
        <v>10591</v>
      </c>
      <c r="L2031" s="66" t="s">
        <v>10592</v>
      </c>
      <c r="M2031" s="66" t="s">
        <v>10593</v>
      </c>
      <c r="N2031" s="66" t="s">
        <v>10594</v>
      </c>
      <c r="O2031" s="8" t="s">
        <v>10595</v>
      </c>
      <c r="P2031" s="8" t="s">
        <v>40</v>
      </c>
      <c r="Q2031" s="8">
        <v>1</v>
      </c>
      <c r="R2031" s="8" t="s">
        <v>40</v>
      </c>
      <c r="S2031" s="8" t="s">
        <v>40</v>
      </c>
      <c r="T2031" s="8" t="s">
        <v>40</v>
      </c>
      <c r="U2031" s="67">
        <v>0</v>
      </c>
      <c r="V2031" s="4">
        <v>0</v>
      </c>
      <c r="W2031" s="4">
        <v>3422</v>
      </c>
      <c r="X2031" s="67">
        <v>0</v>
      </c>
      <c r="Y2031" s="67">
        <v>0.223</v>
      </c>
      <c r="Z2031" s="4">
        <v>1</v>
      </c>
      <c r="AA2031" s="4">
        <v>2595</v>
      </c>
      <c r="AB2031" s="67">
        <v>0</v>
      </c>
      <c r="AC2031" s="4">
        <v>6.0973379999999997</v>
      </c>
      <c r="AD2031" s="4">
        <v>28.2</v>
      </c>
    </row>
    <row r="2032" spans="1:30" x14ac:dyDescent="0.2">
      <c r="A2032" s="8" t="s">
        <v>782</v>
      </c>
      <c r="B2032" s="8">
        <v>7</v>
      </c>
      <c r="C2032" s="8">
        <v>144062221</v>
      </c>
      <c r="D2032" s="8">
        <v>144062221</v>
      </c>
      <c r="E2032" s="8" t="s">
        <v>130</v>
      </c>
      <c r="F2032" s="8" t="s">
        <v>3108</v>
      </c>
      <c r="G2032" s="8" t="s">
        <v>3109</v>
      </c>
      <c r="H2032" s="8" t="s">
        <v>107</v>
      </c>
      <c r="I2032" s="66" t="s">
        <v>309</v>
      </c>
      <c r="J2032" s="66" t="s">
        <v>40</v>
      </c>
      <c r="K2032" s="66" t="s">
        <v>8936</v>
      </c>
      <c r="L2032" s="66" t="s">
        <v>10380</v>
      </c>
      <c r="M2032" s="66" t="s">
        <v>4140</v>
      </c>
      <c r="N2032" s="66" t="s">
        <v>3309</v>
      </c>
      <c r="O2032" s="8" t="s">
        <v>3310</v>
      </c>
      <c r="P2032" s="8" t="s">
        <v>40</v>
      </c>
      <c r="Q2032" s="8">
        <v>1</v>
      </c>
      <c r="R2032" s="8" t="s">
        <v>40</v>
      </c>
      <c r="S2032" s="8" t="s">
        <v>40</v>
      </c>
      <c r="T2032" s="8" t="s">
        <v>40</v>
      </c>
      <c r="U2032" s="67">
        <v>0.192</v>
      </c>
      <c r="V2032" s="4">
        <v>8</v>
      </c>
      <c r="W2032" s="4">
        <v>3422</v>
      </c>
      <c r="X2032" s="67">
        <v>2E-3</v>
      </c>
      <c r="Y2032" s="67">
        <v>8.3000000000000004E-2</v>
      </c>
      <c r="Z2032" s="4">
        <v>1</v>
      </c>
      <c r="AA2032" s="4">
        <v>2595</v>
      </c>
      <c r="AB2032" s="67">
        <v>0</v>
      </c>
      <c r="AC2032" s="4">
        <v>-4.0155999999999997E-2</v>
      </c>
      <c r="AD2032" s="4">
        <v>2.2170000000000001</v>
      </c>
    </row>
    <row r="2033" spans="1:30" x14ac:dyDescent="0.2">
      <c r="A2033" s="8" t="s">
        <v>782</v>
      </c>
      <c r="B2033" s="8">
        <v>7</v>
      </c>
      <c r="C2033" s="8">
        <v>144062222</v>
      </c>
      <c r="D2033" s="8">
        <v>144062222</v>
      </c>
      <c r="E2033" s="8" t="s">
        <v>121</v>
      </c>
      <c r="F2033" s="8" t="s">
        <v>3101</v>
      </c>
      <c r="G2033" s="8" t="s">
        <v>3102</v>
      </c>
      <c r="H2033" s="8" t="s">
        <v>107</v>
      </c>
      <c r="I2033" s="66" t="s">
        <v>309</v>
      </c>
      <c r="J2033" s="66" t="s">
        <v>40</v>
      </c>
      <c r="K2033" s="66" t="s">
        <v>10596</v>
      </c>
      <c r="L2033" s="66" t="s">
        <v>5531</v>
      </c>
      <c r="M2033" s="66" t="s">
        <v>4140</v>
      </c>
      <c r="N2033" s="66" t="s">
        <v>3165</v>
      </c>
      <c r="O2033" s="8" t="s">
        <v>3308</v>
      </c>
      <c r="P2033" s="8" t="s">
        <v>10597</v>
      </c>
      <c r="Q2033" s="8">
        <v>1</v>
      </c>
      <c r="R2033" s="8" t="s">
        <v>40</v>
      </c>
      <c r="S2033" s="8" t="s">
        <v>40</v>
      </c>
      <c r="T2033" s="8" t="s">
        <v>40</v>
      </c>
      <c r="U2033" s="67">
        <v>0.17199999999999999</v>
      </c>
      <c r="V2033" s="4">
        <v>116</v>
      </c>
      <c r="W2033" s="4">
        <v>3422</v>
      </c>
      <c r="X2033" s="67">
        <v>3.4000000000000002E-2</v>
      </c>
      <c r="Y2033" s="67">
        <v>0.17699999999999999</v>
      </c>
      <c r="Z2033" s="4">
        <v>95</v>
      </c>
      <c r="AA2033" s="4">
        <v>2595</v>
      </c>
      <c r="AB2033" s="67">
        <v>3.6999999999999998E-2</v>
      </c>
      <c r="AC2033" s="4">
        <v>-0.194656</v>
      </c>
      <c r="AD2033" s="4">
        <v>1.1259999999999999</v>
      </c>
    </row>
    <row r="2034" spans="1:30" x14ac:dyDescent="0.2">
      <c r="A2034" s="8" t="s">
        <v>782</v>
      </c>
      <c r="B2034" s="8">
        <v>7</v>
      </c>
      <c r="C2034" s="8">
        <v>144062284</v>
      </c>
      <c r="D2034" s="8">
        <v>144062284</v>
      </c>
      <c r="E2034" s="8" t="s">
        <v>127</v>
      </c>
      <c r="F2034" s="8" t="s">
        <v>3108</v>
      </c>
      <c r="G2034" s="8" t="s">
        <v>3109</v>
      </c>
      <c r="H2034" s="8" t="s">
        <v>107</v>
      </c>
      <c r="I2034" s="66" t="s">
        <v>309</v>
      </c>
      <c r="J2034" s="66" t="s">
        <v>40</v>
      </c>
      <c r="K2034" s="66" t="s">
        <v>10598</v>
      </c>
      <c r="L2034" s="66" t="s">
        <v>9935</v>
      </c>
      <c r="M2034" s="66" t="s">
        <v>4528</v>
      </c>
      <c r="N2034" s="66" t="s">
        <v>3131</v>
      </c>
      <c r="O2034" s="8" t="s">
        <v>7457</v>
      </c>
      <c r="P2034" s="8" t="s">
        <v>10599</v>
      </c>
      <c r="Q2034" s="8">
        <v>1</v>
      </c>
      <c r="R2034" s="8" t="s">
        <v>40</v>
      </c>
      <c r="S2034" s="8" t="s">
        <v>40</v>
      </c>
      <c r="T2034" s="8" t="s">
        <v>40</v>
      </c>
      <c r="U2034" s="67">
        <v>0.36899999999999999</v>
      </c>
      <c r="V2034" s="4">
        <v>7</v>
      </c>
      <c r="W2034" s="4">
        <v>3396</v>
      </c>
      <c r="X2034" s="67">
        <v>2E-3</v>
      </c>
      <c r="Y2034" s="67">
        <v>0.253</v>
      </c>
      <c r="Z2034" s="4">
        <v>8</v>
      </c>
      <c r="AA2034" s="4">
        <v>2537</v>
      </c>
      <c r="AB2034" s="67">
        <v>3.0000000000000001E-3</v>
      </c>
      <c r="AC2034" s="4">
        <v>3.6711909999999999</v>
      </c>
      <c r="AD2034" s="4">
        <v>23.3</v>
      </c>
    </row>
    <row r="2035" spans="1:30" x14ac:dyDescent="0.2">
      <c r="A2035" s="8" t="s">
        <v>782</v>
      </c>
      <c r="B2035" s="8">
        <v>7</v>
      </c>
      <c r="C2035" s="8">
        <v>144062339</v>
      </c>
      <c r="D2035" s="8">
        <v>144062339</v>
      </c>
      <c r="E2035" s="8" t="s">
        <v>130</v>
      </c>
      <c r="F2035" s="8" t="s">
        <v>3108</v>
      </c>
      <c r="G2035" s="8" t="s">
        <v>3109</v>
      </c>
      <c r="H2035" s="8" t="s">
        <v>107</v>
      </c>
      <c r="I2035" s="66" t="s">
        <v>309</v>
      </c>
      <c r="J2035" s="66" t="s">
        <v>40</v>
      </c>
      <c r="K2035" s="66" t="s">
        <v>10600</v>
      </c>
      <c r="L2035" s="66" t="s">
        <v>5480</v>
      </c>
      <c r="M2035" s="66" t="s">
        <v>483</v>
      </c>
      <c r="N2035" s="66" t="s">
        <v>4253</v>
      </c>
      <c r="O2035" s="8" t="s">
        <v>4622</v>
      </c>
      <c r="P2035" s="8" t="s">
        <v>10601</v>
      </c>
      <c r="Q2035" s="8">
        <v>1</v>
      </c>
      <c r="R2035" s="8" t="s">
        <v>40</v>
      </c>
      <c r="S2035" s="8" t="s">
        <v>40</v>
      </c>
      <c r="T2035" s="8" t="s">
        <v>40</v>
      </c>
      <c r="U2035" s="67">
        <v>0.23699999999999999</v>
      </c>
      <c r="V2035" s="4">
        <v>6</v>
      </c>
      <c r="W2035" s="4">
        <v>3396</v>
      </c>
      <c r="X2035" s="67">
        <v>2E-3</v>
      </c>
      <c r="Y2035" s="67">
        <v>0.192</v>
      </c>
      <c r="Z2035" s="4">
        <v>2</v>
      </c>
      <c r="AA2035" s="4">
        <v>2537</v>
      </c>
      <c r="AB2035" s="67">
        <v>1E-3</v>
      </c>
      <c r="AC2035" s="4">
        <v>3.7119450000000001</v>
      </c>
      <c r="AD2035" s="4">
        <v>23.3</v>
      </c>
    </row>
    <row r="2036" spans="1:30" x14ac:dyDescent="0.2">
      <c r="A2036" s="8" t="s">
        <v>782</v>
      </c>
      <c r="B2036" s="8">
        <v>7</v>
      </c>
      <c r="C2036" s="8">
        <v>144062358</v>
      </c>
      <c r="D2036" s="8">
        <v>144062358</v>
      </c>
      <c r="E2036" s="8" t="s">
        <v>130</v>
      </c>
      <c r="F2036" s="8" t="s">
        <v>3108</v>
      </c>
      <c r="G2036" s="8" t="s">
        <v>3109</v>
      </c>
      <c r="H2036" s="8" t="s">
        <v>107</v>
      </c>
      <c r="I2036" s="66" t="s">
        <v>309</v>
      </c>
      <c r="J2036" s="66" t="s">
        <v>40</v>
      </c>
      <c r="K2036" s="66" t="s">
        <v>9968</v>
      </c>
      <c r="L2036" s="66" t="s">
        <v>7942</v>
      </c>
      <c r="M2036" s="66" t="s">
        <v>4157</v>
      </c>
      <c r="N2036" s="66" t="s">
        <v>3177</v>
      </c>
      <c r="O2036" s="8" t="s">
        <v>3178</v>
      </c>
      <c r="P2036" s="8" t="s">
        <v>40</v>
      </c>
      <c r="Q2036" s="8">
        <v>1</v>
      </c>
      <c r="R2036" s="8" t="s">
        <v>40</v>
      </c>
      <c r="S2036" s="8" t="s">
        <v>40</v>
      </c>
      <c r="T2036" s="8" t="s">
        <v>40</v>
      </c>
      <c r="U2036" s="67">
        <v>0.252</v>
      </c>
      <c r="V2036" s="4">
        <v>1064</v>
      </c>
      <c r="W2036" s="4">
        <v>3396</v>
      </c>
      <c r="X2036" s="67">
        <v>0.313</v>
      </c>
      <c r="Y2036" s="67">
        <v>0.25</v>
      </c>
      <c r="Z2036" s="4">
        <v>767</v>
      </c>
      <c r="AA2036" s="4">
        <v>2537</v>
      </c>
      <c r="AB2036" s="67">
        <v>0.30199999999999999</v>
      </c>
      <c r="AC2036" s="4">
        <v>4.2518269999999996</v>
      </c>
      <c r="AD2036" s="4">
        <v>23.9</v>
      </c>
    </row>
    <row r="2037" spans="1:30" x14ac:dyDescent="0.2">
      <c r="A2037" s="8" t="s">
        <v>782</v>
      </c>
      <c r="B2037" s="8">
        <v>7</v>
      </c>
      <c r="C2037" s="8">
        <v>144062377</v>
      </c>
      <c r="D2037" s="8">
        <v>144062380</v>
      </c>
      <c r="E2037" s="8" t="s">
        <v>3701</v>
      </c>
      <c r="F2037" s="8" t="s">
        <v>80</v>
      </c>
      <c r="G2037" s="8" t="s">
        <v>3469</v>
      </c>
      <c r="H2037" s="8" t="s">
        <v>107</v>
      </c>
      <c r="I2037" s="66" t="s">
        <v>309</v>
      </c>
      <c r="J2037" s="66" t="s">
        <v>40</v>
      </c>
      <c r="K2037" s="66" t="s">
        <v>10602</v>
      </c>
      <c r="L2037" s="66" t="s">
        <v>10603</v>
      </c>
      <c r="M2037" s="66" t="s">
        <v>10604</v>
      </c>
      <c r="N2037" s="66" t="s">
        <v>10605</v>
      </c>
      <c r="O2037" s="8" t="s">
        <v>10606</v>
      </c>
      <c r="P2037" s="8" t="s">
        <v>40</v>
      </c>
      <c r="Q2037" s="8">
        <v>1</v>
      </c>
      <c r="R2037" s="8" t="s">
        <v>40</v>
      </c>
      <c r="S2037" s="8" t="s">
        <v>40</v>
      </c>
      <c r="T2037" s="8" t="s">
        <v>40</v>
      </c>
      <c r="U2037" s="67">
        <v>0.252</v>
      </c>
      <c r="V2037" s="4">
        <v>16</v>
      </c>
      <c r="W2037" s="4">
        <v>3396</v>
      </c>
      <c r="X2037" s="67">
        <v>5.0000000000000001E-3</v>
      </c>
      <c r="Y2037" s="67">
        <v>0.26300000000000001</v>
      </c>
      <c r="Z2037" s="4">
        <v>5</v>
      </c>
      <c r="AA2037" s="4">
        <v>2537</v>
      </c>
      <c r="AB2037" s="67">
        <v>2E-3</v>
      </c>
      <c r="AC2037" s="4">
        <v>3.4554239999999998</v>
      </c>
      <c r="AD2037" s="4">
        <v>23</v>
      </c>
    </row>
    <row r="2038" spans="1:30" x14ac:dyDescent="0.2">
      <c r="A2038" s="8" t="s">
        <v>782</v>
      </c>
      <c r="B2038" s="8">
        <v>7</v>
      </c>
      <c r="C2038" s="8">
        <v>144062381</v>
      </c>
      <c r="D2038" s="8">
        <v>144062381</v>
      </c>
      <c r="E2038" s="8" t="s">
        <v>130</v>
      </c>
      <c r="F2038" s="8" t="s">
        <v>3101</v>
      </c>
      <c r="G2038" s="8" t="s">
        <v>3102</v>
      </c>
      <c r="H2038" s="8" t="s">
        <v>107</v>
      </c>
      <c r="I2038" s="66" t="s">
        <v>309</v>
      </c>
      <c r="J2038" s="66" t="s">
        <v>40</v>
      </c>
      <c r="K2038" s="66" t="s">
        <v>8906</v>
      </c>
      <c r="L2038" s="66" t="s">
        <v>10607</v>
      </c>
      <c r="M2038" s="66" t="s">
        <v>5794</v>
      </c>
      <c r="N2038" s="66" t="s">
        <v>127</v>
      </c>
      <c r="O2038" s="8" t="s">
        <v>5331</v>
      </c>
      <c r="P2038" s="8" t="s">
        <v>10608</v>
      </c>
      <c r="Q2038" s="8">
        <v>1</v>
      </c>
      <c r="R2038" s="8" t="s">
        <v>40</v>
      </c>
      <c r="S2038" s="8" t="s">
        <v>40</v>
      </c>
      <c r="T2038" s="8" t="s">
        <v>40</v>
      </c>
      <c r="U2038" s="67">
        <v>0.219</v>
      </c>
      <c r="V2038" s="4">
        <v>2</v>
      </c>
      <c r="W2038" s="4">
        <v>3396</v>
      </c>
      <c r="X2038" s="67">
        <v>1E-3</v>
      </c>
      <c r="Y2038" s="67">
        <v>0</v>
      </c>
      <c r="Z2038" s="4">
        <v>0</v>
      </c>
      <c r="AA2038" s="4">
        <v>2537</v>
      </c>
      <c r="AB2038" s="67">
        <v>0</v>
      </c>
      <c r="AC2038" s="4">
        <v>-0.43115199999999998</v>
      </c>
      <c r="AD2038" s="4">
        <v>0.32500000000000001</v>
      </c>
    </row>
    <row r="2039" spans="1:30" x14ac:dyDescent="0.2">
      <c r="A2039" s="8" t="s">
        <v>782</v>
      </c>
      <c r="B2039" s="8">
        <v>7</v>
      </c>
      <c r="C2039" s="8">
        <v>144062400</v>
      </c>
      <c r="D2039" s="8">
        <v>144062400</v>
      </c>
      <c r="E2039" s="8" t="s">
        <v>121</v>
      </c>
      <c r="F2039" s="8" t="s">
        <v>3108</v>
      </c>
      <c r="G2039" s="8" t="s">
        <v>3109</v>
      </c>
      <c r="H2039" s="8" t="s">
        <v>107</v>
      </c>
      <c r="I2039" s="66" t="s">
        <v>309</v>
      </c>
      <c r="J2039" s="66" t="s">
        <v>40</v>
      </c>
      <c r="K2039" s="66" t="s">
        <v>8903</v>
      </c>
      <c r="L2039" s="66" t="s">
        <v>9944</v>
      </c>
      <c r="M2039" s="66" t="s">
        <v>508</v>
      </c>
      <c r="N2039" s="66" t="s">
        <v>3350</v>
      </c>
      <c r="O2039" s="8" t="s">
        <v>4489</v>
      </c>
      <c r="P2039" s="8" t="s">
        <v>10609</v>
      </c>
      <c r="Q2039" s="8">
        <v>1</v>
      </c>
      <c r="R2039" s="8" t="s">
        <v>40</v>
      </c>
      <c r="S2039" s="8" t="s">
        <v>40</v>
      </c>
      <c r="T2039" s="8" t="s">
        <v>40</v>
      </c>
      <c r="U2039" s="67">
        <v>0.115</v>
      </c>
      <c r="V2039" s="4">
        <v>4</v>
      </c>
      <c r="W2039" s="4">
        <v>3428</v>
      </c>
      <c r="X2039" s="67">
        <v>1E-3</v>
      </c>
      <c r="Y2039" s="67">
        <v>0.11799999999999999</v>
      </c>
      <c r="Z2039" s="4">
        <v>3</v>
      </c>
      <c r="AA2039" s="4">
        <v>2601</v>
      </c>
      <c r="AB2039" s="67">
        <v>1E-3</v>
      </c>
      <c r="AC2039" s="4">
        <v>1.0476399999999999</v>
      </c>
      <c r="AD2039" s="4">
        <v>10.93</v>
      </c>
    </row>
    <row r="2040" spans="1:30" x14ac:dyDescent="0.2">
      <c r="A2040" s="8" t="s">
        <v>782</v>
      </c>
      <c r="B2040" s="8">
        <v>7</v>
      </c>
      <c r="C2040" s="8">
        <v>144062415</v>
      </c>
      <c r="D2040" s="8">
        <v>144062415</v>
      </c>
      <c r="E2040" s="8" t="s">
        <v>123</v>
      </c>
      <c r="F2040" s="8" t="s">
        <v>3108</v>
      </c>
      <c r="G2040" s="8" t="s">
        <v>3109</v>
      </c>
      <c r="H2040" s="8" t="s">
        <v>107</v>
      </c>
      <c r="I2040" s="66" t="s">
        <v>309</v>
      </c>
      <c r="J2040" s="66" t="s">
        <v>40</v>
      </c>
      <c r="K2040" s="66" t="s">
        <v>9976</v>
      </c>
      <c r="L2040" s="66" t="s">
        <v>8964</v>
      </c>
      <c r="M2040" s="66" t="s">
        <v>4161</v>
      </c>
      <c r="N2040" s="66" t="s">
        <v>4726</v>
      </c>
      <c r="O2040" s="8" t="s">
        <v>4727</v>
      </c>
      <c r="P2040" s="8" t="s">
        <v>10610</v>
      </c>
      <c r="Q2040" s="8">
        <v>1</v>
      </c>
      <c r="R2040" s="8" t="s">
        <v>40</v>
      </c>
      <c r="S2040" s="8" t="s">
        <v>40</v>
      </c>
      <c r="T2040" s="8" t="s">
        <v>40</v>
      </c>
      <c r="U2040" s="67">
        <v>0.17799999999999999</v>
      </c>
      <c r="V2040" s="4">
        <v>64</v>
      </c>
      <c r="W2040" s="4">
        <v>3428</v>
      </c>
      <c r="X2040" s="67">
        <v>1.9E-2</v>
      </c>
      <c r="Y2040" s="67">
        <v>0.17499999999999999</v>
      </c>
      <c r="Z2040" s="4">
        <v>50</v>
      </c>
      <c r="AA2040" s="4">
        <v>2601</v>
      </c>
      <c r="AB2040" s="67">
        <v>1.9E-2</v>
      </c>
      <c r="AC2040" s="4">
        <v>0.687191</v>
      </c>
      <c r="AD2040" s="4">
        <v>8.7430000000000003</v>
      </c>
    </row>
    <row r="2041" spans="1:30" x14ac:dyDescent="0.2">
      <c r="A2041" s="8" t="s">
        <v>782</v>
      </c>
      <c r="B2041" s="8">
        <v>7</v>
      </c>
      <c r="C2041" s="8">
        <v>144062423</v>
      </c>
      <c r="D2041" s="8">
        <v>144062423</v>
      </c>
      <c r="E2041" s="8" t="s">
        <v>130</v>
      </c>
      <c r="F2041" s="8" t="s">
        <v>3101</v>
      </c>
      <c r="G2041" s="8" t="s">
        <v>3102</v>
      </c>
      <c r="H2041" s="8" t="s">
        <v>107</v>
      </c>
      <c r="I2041" s="66" t="s">
        <v>309</v>
      </c>
      <c r="J2041" s="66" t="s">
        <v>40</v>
      </c>
      <c r="K2041" s="66" t="s">
        <v>10611</v>
      </c>
      <c r="L2041" s="66" t="s">
        <v>3396</v>
      </c>
      <c r="M2041" s="66" t="s">
        <v>3397</v>
      </c>
      <c r="N2041" s="66" t="s">
        <v>3118</v>
      </c>
      <c r="O2041" s="8" t="s">
        <v>3382</v>
      </c>
      <c r="P2041" s="8" t="s">
        <v>40</v>
      </c>
      <c r="Q2041" s="8">
        <v>1</v>
      </c>
      <c r="R2041" s="8" t="s">
        <v>40</v>
      </c>
      <c r="S2041" s="8" t="s">
        <v>40</v>
      </c>
      <c r="T2041" s="8" t="s">
        <v>40</v>
      </c>
      <c r="U2041" s="67">
        <v>0</v>
      </c>
      <c r="V2041" s="4">
        <v>0</v>
      </c>
      <c r="W2041" s="4">
        <v>3428</v>
      </c>
      <c r="X2041" s="67">
        <v>0</v>
      </c>
      <c r="Y2041" s="67">
        <v>0.18</v>
      </c>
      <c r="Z2041" s="4">
        <v>1</v>
      </c>
      <c r="AA2041" s="4">
        <v>2601</v>
      </c>
      <c r="AB2041" s="67">
        <v>0</v>
      </c>
      <c r="AC2041" s="4">
        <v>0.66983300000000001</v>
      </c>
      <c r="AD2041" s="4">
        <v>8.6280000000000001</v>
      </c>
    </row>
    <row r="2042" spans="1:30" x14ac:dyDescent="0.2">
      <c r="A2042" s="8" t="s">
        <v>782</v>
      </c>
      <c r="B2042" s="8">
        <v>7</v>
      </c>
      <c r="C2042" s="8">
        <v>144062433</v>
      </c>
      <c r="D2042" s="8">
        <v>144062433</v>
      </c>
      <c r="E2042" s="8" t="s">
        <v>121</v>
      </c>
      <c r="F2042" s="8" t="s">
        <v>3108</v>
      </c>
      <c r="G2042" s="8" t="s">
        <v>3109</v>
      </c>
      <c r="H2042" s="8" t="s">
        <v>107</v>
      </c>
      <c r="I2042" s="66" t="s">
        <v>309</v>
      </c>
      <c r="J2042" s="66" t="s">
        <v>40</v>
      </c>
      <c r="K2042" s="66" t="s">
        <v>10082</v>
      </c>
      <c r="L2042" s="66" t="s">
        <v>8957</v>
      </c>
      <c r="M2042" s="66" t="s">
        <v>4511</v>
      </c>
      <c r="N2042" s="66" t="s">
        <v>3147</v>
      </c>
      <c r="O2042" s="8" t="s">
        <v>3148</v>
      </c>
      <c r="P2042" s="8" t="s">
        <v>40</v>
      </c>
      <c r="Q2042" s="8">
        <v>1</v>
      </c>
      <c r="R2042" s="8" t="s">
        <v>40</v>
      </c>
      <c r="S2042" s="8" t="s">
        <v>40</v>
      </c>
      <c r="T2042" s="8" t="s">
        <v>40</v>
      </c>
      <c r="U2042" s="67">
        <v>0</v>
      </c>
      <c r="V2042" s="4">
        <v>0</v>
      </c>
      <c r="W2042" s="4">
        <v>3428</v>
      </c>
      <c r="X2042" s="67">
        <v>0</v>
      </c>
      <c r="Y2042" s="67">
        <v>0.14099999999999999</v>
      </c>
      <c r="Z2042" s="4">
        <v>1</v>
      </c>
      <c r="AA2042" s="4">
        <v>2601</v>
      </c>
      <c r="AB2042" s="67">
        <v>0</v>
      </c>
      <c r="AC2042" s="4">
        <v>-2.0612300000000001</v>
      </c>
      <c r="AD2042" s="4">
        <v>1E-3</v>
      </c>
    </row>
    <row r="2043" spans="1:30" x14ac:dyDescent="0.2">
      <c r="A2043" s="8" t="s">
        <v>782</v>
      </c>
      <c r="B2043" s="8">
        <v>7</v>
      </c>
      <c r="C2043" s="8">
        <v>144062445</v>
      </c>
      <c r="D2043" s="8">
        <v>144062445</v>
      </c>
      <c r="E2043" s="8" t="s">
        <v>130</v>
      </c>
      <c r="F2043" s="8" t="s">
        <v>3108</v>
      </c>
      <c r="G2043" s="8" t="s">
        <v>3109</v>
      </c>
      <c r="H2043" s="8" t="s">
        <v>107</v>
      </c>
      <c r="I2043" s="66" t="s">
        <v>309</v>
      </c>
      <c r="J2043" s="66" t="s">
        <v>40</v>
      </c>
      <c r="K2043" s="66" t="s">
        <v>10612</v>
      </c>
      <c r="L2043" s="66" t="s">
        <v>10613</v>
      </c>
      <c r="M2043" s="66" t="s">
        <v>492</v>
      </c>
      <c r="N2043" s="66" t="s">
        <v>3144</v>
      </c>
      <c r="O2043" s="8" t="s">
        <v>3145</v>
      </c>
      <c r="P2043" s="8" t="s">
        <v>10614</v>
      </c>
      <c r="Q2043" s="8">
        <v>1</v>
      </c>
      <c r="R2043" s="8" t="s">
        <v>40</v>
      </c>
      <c r="S2043" s="8" t="s">
        <v>40</v>
      </c>
      <c r="T2043" s="8" t="s">
        <v>40</v>
      </c>
      <c r="U2043" s="67">
        <v>0.223</v>
      </c>
      <c r="V2043" s="4">
        <v>9</v>
      </c>
      <c r="W2043" s="4">
        <v>3428</v>
      </c>
      <c r="X2043" s="67">
        <v>3.0000000000000001E-3</v>
      </c>
      <c r="Y2043" s="67">
        <v>0.19400000000000001</v>
      </c>
      <c r="Z2043" s="4">
        <v>17</v>
      </c>
      <c r="AA2043" s="4">
        <v>2601</v>
      </c>
      <c r="AB2043" s="67">
        <v>7.0000000000000001E-3</v>
      </c>
      <c r="AC2043" s="4">
        <v>6.339893</v>
      </c>
      <c r="AD2043" s="4">
        <v>29.3</v>
      </c>
    </row>
    <row r="2044" spans="1:30" x14ac:dyDescent="0.2">
      <c r="A2044" s="8" t="s">
        <v>782</v>
      </c>
      <c r="B2044" s="8">
        <v>7</v>
      </c>
      <c r="C2044" s="8">
        <v>144062461</v>
      </c>
      <c r="D2044" s="8">
        <v>144062461</v>
      </c>
      <c r="E2044" s="8" t="s">
        <v>130</v>
      </c>
      <c r="F2044" s="8" t="s">
        <v>3108</v>
      </c>
      <c r="G2044" s="8" t="s">
        <v>3109</v>
      </c>
      <c r="H2044" s="8" t="s">
        <v>107</v>
      </c>
      <c r="I2044" s="66" t="s">
        <v>309</v>
      </c>
      <c r="J2044" s="66" t="s">
        <v>40</v>
      </c>
      <c r="K2044" s="66" t="s">
        <v>10615</v>
      </c>
      <c r="L2044" s="66" t="s">
        <v>6153</v>
      </c>
      <c r="M2044" s="66" t="s">
        <v>3526</v>
      </c>
      <c r="N2044" s="66" t="s">
        <v>3309</v>
      </c>
      <c r="O2044" s="8" t="s">
        <v>3310</v>
      </c>
      <c r="P2044" s="8" t="s">
        <v>10616</v>
      </c>
      <c r="Q2044" s="8">
        <v>1</v>
      </c>
      <c r="R2044" s="8" t="s">
        <v>40</v>
      </c>
      <c r="S2044" s="8" t="s">
        <v>40</v>
      </c>
      <c r="T2044" s="8" t="s">
        <v>40</v>
      </c>
      <c r="U2044" s="67">
        <v>0.16800000000000001</v>
      </c>
      <c r="V2044" s="4">
        <v>14</v>
      </c>
      <c r="W2044" s="4">
        <v>3428</v>
      </c>
      <c r="X2044" s="67">
        <v>4.0000000000000001E-3</v>
      </c>
      <c r="Y2044" s="67">
        <v>0.18099999999999999</v>
      </c>
      <c r="Z2044" s="4">
        <v>10</v>
      </c>
      <c r="AA2044" s="4">
        <v>2601</v>
      </c>
      <c r="AB2044" s="67">
        <v>4.0000000000000001E-3</v>
      </c>
      <c r="AC2044" s="4">
        <v>5.694197</v>
      </c>
      <c r="AD2044" s="4">
        <v>26.8</v>
      </c>
    </row>
    <row r="2045" spans="1:30" x14ac:dyDescent="0.2">
      <c r="A2045" s="8" t="s">
        <v>782</v>
      </c>
      <c r="B2045" s="8">
        <v>7</v>
      </c>
      <c r="C2045" s="8">
        <v>144062462</v>
      </c>
      <c r="D2045" s="8">
        <v>144062462</v>
      </c>
      <c r="E2045" s="8" t="s">
        <v>121</v>
      </c>
      <c r="F2045" s="8" t="s">
        <v>3101</v>
      </c>
      <c r="G2045" s="8" t="s">
        <v>3102</v>
      </c>
      <c r="H2045" s="8" t="s">
        <v>107</v>
      </c>
      <c r="I2045" s="66" t="s">
        <v>309</v>
      </c>
      <c r="J2045" s="66" t="s">
        <v>40</v>
      </c>
      <c r="K2045" s="66" t="s">
        <v>10617</v>
      </c>
      <c r="L2045" s="66" t="s">
        <v>8926</v>
      </c>
      <c r="M2045" s="66" t="s">
        <v>3526</v>
      </c>
      <c r="N2045" s="66" t="s">
        <v>3165</v>
      </c>
      <c r="O2045" s="8" t="s">
        <v>3308</v>
      </c>
      <c r="P2045" s="8" t="s">
        <v>10618</v>
      </c>
      <c r="Q2045" s="8">
        <v>1</v>
      </c>
      <c r="R2045" s="8" t="s">
        <v>40</v>
      </c>
      <c r="S2045" s="8" t="s">
        <v>40</v>
      </c>
      <c r="T2045" s="8" t="s">
        <v>40</v>
      </c>
      <c r="U2045" s="67">
        <v>0.14299999999999999</v>
      </c>
      <c r="V2045" s="4">
        <v>110</v>
      </c>
      <c r="W2045" s="4">
        <v>3428</v>
      </c>
      <c r="X2045" s="67">
        <v>3.2000000000000001E-2</v>
      </c>
      <c r="Y2045" s="67">
        <v>0.14000000000000001</v>
      </c>
      <c r="Z2045" s="4">
        <v>114</v>
      </c>
      <c r="AA2045" s="4">
        <v>2601</v>
      </c>
      <c r="AB2045" s="67">
        <v>4.3999999999999997E-2</v>
      </c>
      <c r="AC2045" s="4">
        <v>0.24938299999999999</v>
      </c>
      <c r="AD2045" s="4">
        <v>5.1909999999999998</v>
      </c>
    </row>
    <row r="2046" spans="1:30" x14ac:dyDescent="0.2">
      <c r="A2046" s="8" t="s">
        <v>782</v>
      </c>
      <c r="B2046" s="8">
        <v>7</v>
      </c>
      <c r="C2046" s="8">
        <v>144062477</v>
      </c>
      <c r="D2046" s="8">
        <v>144062477</v>
      </c>
      <c r="E2046" s="8" t="s">
        <v>123</v>
      </c>
      <c r="F2046" s="8" t="s">
        <v>3101</v>
      </c>
      <c r="G2046" s="8" t="s">
        <v>3102</v>
      </c>
      <c r="H2046" s="8" t="s">
        <v>107</v>
      </c>
      <c r="I2046" s="66" t="s">
        <v>309</v>
      </c>
      <c r="J2046" s="66" t="s">
        <v>40</v>
      </c>
      <c r="K2046" s="66" t="s">
        <v>5416</v>
      </c>
      <c r="L2046" s="66" t="s">
        <v>7848</v>
      </c>
      <c r="M2046" s="66" t="s">
        <v>6188</v>
      </c>
      <c r="N2046" s="66" t="s">
        <v>3107</v>
      </c>
      <c r="O2046" s="8" t="s">
        <v>10619</v>
      </c>
      <c r="P2046" s="8" t="s">
        <v>40</v>
      </c>
      <c r="Q2046" s="8">
        <v>1</v>
      </c>
      <c r="R2046" s="8" t="s">
        <v>40</v>
      </c>
      <c r="S2046" s="8" t="s">
        <v>40</v>
      </c>
      <c r="T2046" s="8" t="s">
        <v>40</v>
      </c>
      <c r="U2046" s="67">
        <v>0</v>
      </c>
      <c r="V2046" s="4">
        <v>0</v>
      </c>
      <c r="W2046" s="4">
        <v>3428</v>
      </c>
      <c r="X2046" s="67">
        <v>0</v>
      </c>
      <c r="Y2046" s="67">
        <v>0.219</v>
      </c>
      <c r="Z2046" s="4">
        <v>1</v>
      </c>
      <c r="AA2046" s="4">
        <v>2601</v>
      </c>
      <c r="AB2046" s="67">
        <v>0</v>
      </c>
      <c r="AC2046" s="4">
        <v>-1.594884</v>
      </c>
      <c r="AD2046" s="4">
        <v>2E-3</v>
      </c>
    </row>
    <row r="2047" spans="1:30" x14ac:dyDescent="0.2">
      <c r="A2047" s="8" t="s">
        <v>782</v>
      </c>
      <c r="B2047" s="8">
        <v>7</v>
      </c>
      <c r="C2047" s="8">
        <v>144062484</v>
      </c>
      <c r="D2047" s="8">
        <v>144062484</v>
      </c>
      <c r="E2047" s="8" t="s">
        <v>121</v>
      </c>
      <c r="F2047" s="8" t="s">
        <v>3108</v>
      </c>
      <c r="G2047" s="8" t="s">
        <v>3109</v>
      </c>
      <c r="H2047" s="8" t="s">
        <v>107</v>
      </c>
      <c r="I2047" s="66" t="s">
        <v>309</v>
      </c>
      <c r="J2047" s="66" t="s">
        <v>40</v>
      </c>
      <c r="K2047" s="66" t="s">
        <v>10620</v>
      </c>
      <c r="L2047" s="66" t="s">
        <v>5457</v>
      </c>
      <c r="M2047" s="66" t="s">
        <v>5458</v>
      </c>
      <c r="N2047" s="66" t="s">
        <v>4006</v>
      </c>
      <c r="O2047" s="8" t="s">
        <v>10621</v>
      </c>
      <c r="P2047" s="8" t="s">
        <v>40</v>
      </c>
      <c r="Q2047" s="8">
        <v>1</v>
      </c>
      <c r="R2047" s="8" t="s">
        <v>40</v>
      </c>
      <c r="S2047" s="8" t="s">
        <v>40</v>
      </c>
      <c r="T2047" s="8" t="s">
        <v>40</v>
      </c>
      <c r="U2047" s="67">
        <v>0.13900000000000001</v>
      </c>
      <c r="V2047" s="4">
        <v>1</v>
      </c>
      <c r="W2047" s="4">
        <v>3428</v>
      </c>
      <c r="X2047" s="67">
        <v>0</v>
      </c>
      <c r="Y2047" s="67">
        <v>0</v>
      </c>
      <c r="Z2047" s="4">
        <v>0</v>
      </c>
      <c r="AA2047" s="4">
        <v>2601</v>
      </c>
      <c r="AB2047" s="67">
        <v>0</v>
      </c>
      <c r="AC2047" s="4">
        <v>-0.41707899999999998</v>
      </c>
      <c r="AD2047" s="4">
        <v>0.35199999999999998</v>
      </c>
    </row>
    <row r="2048" spans="1:30" x14ac:dyDescent="0.2">
      <c r="A2048" s="8" t="s">
        <v>782</v>
      </c>
      <c r="B2048" s="8">
        <v>7</v>
      </c>
      <c r="C2048" s="8">
        <v>144062501</v>
      </c>
      <c r="D2048" s="8">
        <v>144062501</v>
      </c>
      <c r="E2048" s="8" t="s">
        <v>130</v>
      </c>
      <c r="F2048" s="8" t="s">
        <v>3101</v>
      </c>
      <c r="G2048" s="8" t="s">
        <v>3102</v>
      </c>
      <c r="H2048" s="8" t="s">
        <v>107</v>
      </c>
      <c r="I2048" s="66" t="s">
        <v>309</v>
      </c>
      <c r="J2048" s="66" t="s">
        <v>40</v>
      </c>
      <c r="K2048" s="66" t="s">
        <v>9824</v>
      </c>
      <c r="L2048" s="66" t="s">
        <v>10375</v>
      </c>
      <c r="M2048" s="66" t="s">
        <v>4503</v>
      </c>
      <c r="N2048" s="66" t="s">
        <v>3107</v>
      </c>
      <c r="O2048" s="8" t="s">
        <v>3719</v>
      </c>
      <c r="P2048" s="8" t="s">
        <v>10622</v>
      </c>
      <c r="Q2048" s="8">
        <v>1</v>
      </c>
      <c r="R2048" s="8" t="s">
        <v>40</v>
      </c>
      <c r="S2048" s="8" t="s">
        <v>40</v>
      </c>
      <c r="T2048" s="8" t="s">
        <v>40</v>
      </c>
      <c r="U2048" s="67">
        <v>0.184</v>
      </c>
      <c r="V2048" s="4">
        <v>9</v>
      </c>
      <c r="W2048" s="4">
        <v>3429</v>
      </c>
      <c r="X2048" s="67">
        <v>3.0000000000000001E-3</v>
      </c>
      <c r="Y2048" s="67">
        <v>0.192</v>
      </c>
      <c r="Z2048" s="4">
        <v>13</v>
      </c>
      <c r="AA2048" s="4">
        <v>2602</v>
      </c>
      <c r="AB2048" s="67">
        <v>5.0000000000000001E-3</v>
      </c>
      <c r="AC2048" s="4">
        <v>0.74900999999999995</v>
      </c>
      <c r="AD2048" s="4">
        <v>9.1440000000000001</v>
      </c>
    </row>
    <row r="2049" spans="1:30" x14ac:dyDescent="0.2">
      <c r="A2049" s="8" t="s">
        <v>782</v>
      </c>
      <c r="B2049" s="8">
        <v>7</v>
      </c>
      <c r="C2049" s="8">
        <v>144062513</v>
      </c>
      <c r="D2049" s="8">
        <v>144062513</v>
      </c>
      <c r="E2049" s="8" t="s">
        <v>130</v>
      </c>
      <c r="F2049" s="8" t="s">
        <v>3101</v>
      </c>
      <c r="G2049" s="8" t="s">
        <v>3102</v>
      </c>
      <c r="H2049" s="8" t="s">
        <v>107</v>
      </c>
      <c r="I2049" s="66" t="s">
        <v>309</v>
      </c>
      <c r="J2049" s="66" t="s">
        <v>40</v>
      </c>
      <c r="K2049" s="66" t="s">
        <v>10623</v>
      </c>
      <c r="L2049" s="66" t="s">
        <v>10600</v>
      </c>
      <c r="M2049" s="66" t="s">
        <v>9822</v>
      </c>
      <c r="N2049" s="66" t="s">
        <v>3107</v>
      </c>
      <c r="O2049" s="8" t="s">
        <v>3719</v>
      </c>
      <c r="P2049" s="8" t="s">
        <v>10624</v>
      </c>
      <c r="Q2049" s="8">
        <v>1</v>
      </c>
      <c r="R2049" s="8" t="s">
        <v>40</v>
      </c>
      <c r="S2049" s="8" t="s">
        <v>40</v>
      </c>
      <c r="T2049" s="8" t="s">
        <v>40</v>
      </c>
      <c r="U2049" s="67">
        <v>0.19500000000000001</v>
      </c>
      <c r="V2049" s="4">
        <v>5</v>
      </c>
      <c r="W2049" s="4">
        <v>3427</v>
      </c>
      <c r="X2049" s="67">
        <v>1E-3</v>
      </c>
      <c r="Y2049" s="67">
        <v>0.255</v>
      </c>
      <c r="Z2049" s="4">
        <v>1</v>
      </c>
      <c r="AA2049" s="4">
        <v>2595</v>
      </c>
      <c r="AB2049" s="67">
        <v>0</v>
      </c>
      <c r="AC2049" s="4">
        <v>1.5628759999999999</v>
      </c>
      <c r="AD2049" s="4">
        <v>13.65</v>
      </c>
    </row>
    <row r="2050" spans="1:30" x14ac:dyDescent="0.2">
      <c r="A2050" s="8" t="s">
        <v>782</v>
      </c>
      <c r="B2050" s="8">
        <v>7</v>
      </c>
      <c r="C2050" s="8">
        <v>144062562</v>
      </c>
      <c r="D2050" s="8">
        <v>144062562</v>
      </c>
      <c r="E2050" s="8" t="s">
        <v>130</v>
      </c>
      <c r="F2050" s="8" t="s">
        <v>3108</v>
      </c>
      <c r="G2050" s="8" t="s">
        <v>3109</v>
      </c>
      <c r="H2050" s="8" t="s">
        <v>107</v>
      </c>
      <c r="I2050" s="66" t="s">
        <v>309</v>
      </c>
      <c r="J2050" s="66" t="s">
        <v>40</v>
      </c>
      <c r="K2050" s="66" t="s">
        <v>10625</v>
      </c>
      <c r="L2050" s="66" t="s">
        <v>10007</v>
      </c>
      <c r="M2050" s="66" t="s">
        <v>4334</v>
      </c>
      <c r="N2050" s="66" t="s">
        <v>3334</v>
      </c>
      <c r="O2050" s="8" t="s">
        <v>3531</v>
      </c>
      <c r="P2050" s="8" t="s">
        <v>40</v>
      </c>
      <c r="Q2050" s="8">
        <v>1</v>
      </c>
      <c r="R2050" s="8" t="s">
        <v>40</v>
      </c>
      <c r="S2050" s="8" t="s">
        <v>40</v>
      </c>
      <c r="T2050" s="8" t="s">
        <v>40</v>
      </c>
      <c r="U2050" s="67">
        <v>0</v>
      </c>
      <c r="V2050" s="4">
        <v>0</v>
      </c>
      <c r="W2050" s="4">
        <v>3427</v>
      </c>
      <c r="X2050" s="67">
        <v>0</v>
      </c>
      <c r="Y2050" s="67">
        <v>0.214</v>
      </c>
      <c r="Z2050" s="4">
        <v>1</v>
      </c>
      <c r="AA2050" s="4">
        <v>2595</v>
      </c>
      <c r="AB2050" s="67">
        <v>0</v>
      </c>
      <c r="AC2050" s="4">
        <v>4.794505</v>
      </c>
      <c r="AD2050" s="4">
        <v>24.7</v>
      </c>
    </row>
    <row r="2051" spans="1:30" x14ac:dyDescent="0.2">
      <c r="A2051" s="8" t="s">
        <v>782</v>
      </c>
      <c r="B2051" s="8">
        <v>7</v>
      </c>
      <c r="C2051" s="8">
        <v>144062590</v>
      </c>
      <c r="D2051" s="8">
        <v>144062590</v>
      </c>
      <c r="E2051" s="8" t="s">
        <v>130</v>
      </c>
      <c r="F2051" s="8" t="s">
        <v>3108</v>
      </c>
      <c r="G2051" s="8" t="s">
        <v>3109</v>
      </c>
      <c r="H2051" s="8" t="s">
        <v>107</v>
      </c>
      <c r="I2051" s="66" t="s">
        <v>309</v>
      </c>
      <c r="J2051" s="66" t="s">
        <v>40</v>
      </c>
      <c r="K2051" s="66" t="s">
        <v>10626</v>
      </c>
      <c r="L2051" s="66" t="s">
        <v>7787</v>
      </c>
      <c r="M2051" s="66" t="s">
        <v>10438</v>
      </c>
      <c r="N2051" s="66" t="s">
        <v>3309</v>
      </c>
      <c r="O2051" s="8" t="s">
        <v>3310</v>
      </c>
      <c r="P2051" s="8" t="s">
        <v>10627</v>
      </c>
      <c r="Q2051" s="8">
        <v>1</v>
      </c>
      <c r="R2051" s="8" t="s">
        <v>40</v>
      </c>
      <c r="S2051" s="8" t="s">
        <v>40</v>
      </c>
      <c r="T2051" s="8" t="s">
        <v>40</v>
      </c>
      <c r="U2051" s="67">
        <v>0.216</v>
      </c>
      <c r="V2051" s="4">
        <v>2</v>
      </c>
      <c r="W2051" s="4">
        <v>3432</v>
      </c>
      <c r="X2051" s="67">
        <v>1E-3</v>
      </c>
      <c r="Y2051" s="67">
        <v>0.192</v>
      </c>
      <c r="Z2051" s="4">
        <v>1</v>
      </c>
      <c r="AA2051" s="4">
        <v>2601</v>
      </c>
      <c r="AB2051" s="67">
        <v>0</v>
      </c>
      <c r="AC2051" s="4">
        <v>-1.451492</v>
      </c>
      <c r="AD2051" s="4">
        <v>3.0000000000000001E-3</v>
      </c>
    </row>
    <row r="2052" spans="1:30" x14ac:dyDescent="0.2">
      <c r="A2052" s="8" t="s">
        <v>782</v>
      </c>
      <c r="B2052" s="8">
        <v>7</v>
      </c>
      <c r="C2052" s="8">
        <v>144062591</v>
      </c>
      <c r="D2052" s="8">
        <v>144062591</v>
      </c>
      <c r="E2052" s="8" t="s">
        <v>121</v>
      </c>
      <c r="F2052" s="8" t="s">
        <v>3101</v>
      </c>
      <c r="G2052" s="8" t="s">
        <v>3102</v>
      </c>
      <c r="H2052" s="8" t="s">
        <v>107</v>
      </c>
      <c r="I2052" s="66" t="s">
        <v>309</v>
      </c>
      <c r="J2052" s="66" t="s">
        <v>40</v>
      </c>
      <c r="K2052" s="66" t="s">
        <v>10628</v>
      </c>
      <c r="L2052" s="66" t="s">
        <v>10629</v>
      </c>
      <c r="M2052" s="66" t="s">
        <v>10438</v>
      </c>
      <c r="N2052" s="66" t="s">
        <v>3165</v>
      </c>
      <c r="O2052" s="8" t="s">
        <v>3308</v>
      </c>
      <c r="P2052" s="8" t="s">
        <v>10630</v>
      </c>
      <c r="Q2052" s="8">
        <v>1</v>
      </c>
      <c r="R2052" s="8" t="s">
        <v>40</v>
      </c>
      <c r="S2052" s="8" t="s">
        <v>40</v>
      </c>
      <c r="T2052" s="8" t="s">
        <v>40</v>
      </c>
      <c r="U2052" s="67">
        <v>0.222</v>
      </c>
      <c r="V2052" s="4">
        <v>5</v>
      </c>
      <c r="W2052" s="4">
        <v>3432</v>
      </c>
      <c r="X2052" s="67">
        <v>1E-3</v>
      </c>
      <c r="Y2052" s="67">
        <v>0.19600000000000001</v>
      </c>
      <c r="Z2052" s="4">
        <v>4</v>
      </c>
      <c r="AA2052" s="4">
        <v>2601</v>
      </c>
      <c r="AB2052" s="67">
        <v>2E-3</v>
      </c>
      <c r="AC2052" s="4">
        <v>2.2367000000000001E-2</v>
      </c>
      <c r="AD2052" s="4">
        <v>2.8039999999999998</v>
      </c>
    </row>
    <row r="2053" spans="1:30" x14ac:dyDescent="0.2">
      <c r="A2053" s="8" t="s">
        <v>782</v>
      </c>
      <c r="B2053" s="8">
        <v>7</v>
      </c>
      <c r="C2053" s="8">
        <v>144062595</v>
      </c>
      <c r="D2053" s="8">
        <v>144062595</v>
      </c>
      <c r="E2053" s="8" t="s">
        <v>130</v>
      </c>
      <c r="F2053" s="8" t="s">
        <v>3108</v>
      </c>
      <c r="G2053" s="8" t="s">
        <v>3109</v>
      </c>
      <c r="H2053" s="8" t="s">
        <v>107</v>
      </c>
      <c r="I2053" s="66" t="s">
        <v>309</v>
      </c>
      <c r="J2053" s="66" t="s">
        <v>40</v>
      </c>
      <c r="K2053" s="66" t="s">
        <v>10631</v>
      </c>
      <c r="L2053" s="66" t="s">
        <v>10632</v>
      </c>
      <c r="M2053" s="66" t="s">
        <v>5432</v>
      </c>
      <c r="N2053" s="66" t="s">
        <v>3580</v>
      </c>
      <c r="O2053" s="8" t="s">
        <v>3581</v>
      </c>
      <c r="P2053" s="8" t="s">
        <v>40</v>
      </c>
      <c r="Q2053" s="8">
        <v>1</v>
      </c>
      <c r="R2053" s="8" t="s">
        <v>40</v>
      </c>
      <c r="S2053" s="8" t="s">
        <v>40</v>
      </c>
      <c r="T2053" s="8" t="s">
        <v>40</v>
      </c>
      <c r="U2053" s="67">
        <v>0.18</v>
      </c>
      <c r="V2053" s="4">
        <v>1</v>
      </c>
      <c r="W2053" s="4">
        <v>3432</v>
      </c>
      <c r="X2053" s="67">
        <v>0</v>
      </c>
      <c r="Y2053" s="67">
        <v>0</v>
      </c>
      <c r="Z2053" s="4">
        <v>0</v>
      </c>
      <c r="AA2053" s="4">
        <v>2601</v>
      </c>
      <c r="AB2053" s="67">
        <v>0</v>
      </c>
      <c r="AC2053" s="4">
        <v>-0.97075100000000003</v>
      </c>
      <c r="AD2053" s="4">
        <v>1.7999999999999999E-2</v>
      </c>
    </row>
    <row r="2054" spans="1:30" x14ac:dyDescent="0.2">
      <c r="A2054" s="8" t="s">
        <v>782</v>
      </c>
      <c r="B2054" s="8">
        <v>7</v>
      </c>
      <c r="C2054" s="8">
        <v>144062604</v>
      </c>
      <c r="D2054" s="8">
        <v>144062604</v>
      </c>
      <c r="E2054" s="8" t="s">
        <v>121</v>
      </c>
      <c r="F2054" s="8" t="s">
        <v>3108</v>
      </c>
      <c r="G2054" s="8" t="s">
        <v>3109</v>
      </c>
      <c r="H2054" s="8" t="s">
        <v>107</v>
      </c>
      <c r="I2054" s="66" t="s">
        <v>309</v>
      </c>
      <c r="J2054" s="66" t="s">
        <v>40</v>
      </c>
      <c r="K2054" s="66" t="s">
        <v>5386</v>
      </c>
      <c r="L2054" s="66" t="s">
        <v>7778</v>
      </c>
      <c r="M2054" s="66" t="s">
        <v>5108</v>
      </c>
      <c r="N2054" s="66" t="s">
        <v>3350</v>
      </c>
      <c r="O2054" s="8" t="s">
        <v>3351</v>
      </c>
      <c r="P2054" s="8" t="s">
        <v>10633</v>
      </c>
      <c r="Q2054" s="8">
        <v>1</v>
      </c>
      <c r="R2054" s="8" t="s">
        <v>40</v>
      </c>
      <c r="S2054" s="8" t="s">
        <v>40</v>
      </c>
      <c r="T2054" s="8" t="s">
        <v>40</v>
      </c>
      <c r="U2054" s="67">
        <v>0.254</v>
      </c>
      <c r="V2054" s="4">
        <v>2</v>
      </c>
      <c r="W2054" s="4">
        <v>3432</v>
      </c>
      <c r="X2054" s="67">
        <v>1E-3</v>
      </c>
      <c r="Y2054" s="67">
        <v>0</v>
      </c>
      <c r="Z2054" s="4">
        <v>0</v>
      </c>
      <c r="AA2054" s="4">
        <v>2601</v>
      </c>
      <c r="AB2054" s="67">
        <v>0</v>
      </c>
      <c r="AC2054" s="4">
        <v>0.163773</v>
      </c>
      <c r="AD2054" s="4">
        <v>4.2939999999999996</v>
      </c>
    </row>
    <row r="2055" spans="1:30" x14ac:dyDescent="0.2">
      <c r="A2055" s="8" t="s">
        <v>782</v>
      </c>
      <c r="B2055" s="8">
        <v>7</v>
      </c>
      <c r="C2055" s="8">
        <v>144062605</v>
      </c>
      <c r="D2055" s="8">
        <v>144062605</v>
      </c>
      <c r="E2055" s="8" t="s">
        <v>130</v>
      </c>
      <c r="F2055" s="8" t="s">
        <v>3108</v>
      </c>
      <c r="G2055" s="8" t="s">
        <v>3109</v>
      </c>
      <c r="H2055" s="8" t="s">
        <v>107</v>
      </c>
      <c r="I2055" s="66" t="s">
        <v>309</v>
      </c>
      <c r="J2055" s="66" t="s">
        <v>40</v>
      </c>
      <c r="K2055" s="66" t="s">
        <v>9589</v>
      </c>
      <c r="L2055" s="66" t="s">
        <v>9982</v>
      </c>
      <c r="M2055" s="66" t="s">
        <v>5108</v>
      </c>
      <c r="N2055" s="66" t="s">
        <v>3309</v>
      </c>
      <c r="O2055" s="8" t="s">
        <v>3595</v>
      </c>
      <c r="P2055" s="8" t="s">
        <v>40</v>
      </c>
      <c r="Q2055" s="8">
        <v>1</v>
      </c>
      <c r="R2055" s="8" t="s">
        <v>40</v>
      </c>
      <c r="S2055" s="8" t="s">
        <v>40</v>
      </c>
      <c r="T2055" s="8" t="s">
        <v>40</v>
      </c>
      <c r="U2055" s="67">
        <v>0.2</v>
      </c>
      <c r="V2055" s="4">
        <v>1</v>
      </c>
      <c r="W2055" s="4">
        <v>3432</v>
      </c>
      <c r="X2055" s="67">
        <v>0</v>
      </c>
      <c r="Y2055" s="67">
        <v>0</v>
      </c>
      <c r="Z2055" s="4">
        <v>0</v>
      </c>
      <c r="AA2055" s="4">
        <v>2601</v>
      </c>
      <c r="AB2055" s="67">
        <v>0</v>
      </c>
      <c r="AC2055" s="4">
        <v>1.9645060000000001</v>
      </c>
      <c r="AD2055" s="4">
        <v>15.99</v>
      </c>
    </row>
    <row r="2056" spans="1:30" x14ac:dyDescent="0.2">
      <c r="A2056" s="8" t="s">
        <v>782</v>
      </c>
      <c r="B2056" s="8">
        <v>7</v>
      </c>
      <c r="C2056" s="8">
        <v>144062632</v>
      </c>
      <c r="D2056" s="8">
        <v>144062632</v>
      </c>
      <c r="E2056" s="8" t="s">
        <v>127</v>
      </c>
      <c r="F2056" s="8" t="s">
        <v>81</v>
      </c>
      <c r="G2056" s="8" t="s">
        <v>3469</v>
      </c>
      <c r="H2056" s="8" t="s">
        <v>107</v>
      </c>
      <c r="I2056" s="66" t="s">
        <v>309</v>
      </c>
      <c r="J2056" s="66" t="s">
        <v>40</v>
      </c>
      <c r="K2056" s="66" t="s">
        <v>556</v>
      </c>
      <c r="L2056" s="66" t="s">
        <v>557</v>
      </c>
      <c r="M2056" s="66" t="s">
        <v>558</v>
      </c>
      <c r="N2056" s="66" t="s">
        <v>154</v>
      </c>
      <c r="O2056" s="8" t="s">
        <v>213</v>
      </c>
      <c r="P2056" s="8" t="s">
        <v>805</v>
      </c>
      <c r="Q2056" s="8">
        <v>1</v>
      </c>
      <c r="R2056" s="8" t="s">
        <v>40</v>
      </c>
      <c r="S2056" s="8" t="s">
        <v>40</v>
      </c>
      <c r="T2056" s="8" t="s">
        <v>40</v>
      </c>
      <c r="U2056" s="67">
        <v>0.23300000000000001</v>
      </c>
      <c r="V2056" s="4">
        <v>1865</v>
      </c>
      <c r="W2056" s="4">
        <v>3430</v>
      </c>
      <c r="X2056" s="67">
        <v>0.54400000000000004</v>
      </c>
      <c r="Y2056" s="67">
        <v>0.218</v>
      </c>
      <c r="Z2056" s="4">
        <v>1404</v>
      </c>
      <c r="AA2056" s="4">
        <v>2599</v>
      </c>
      <c r="AB2056" s="67">
        <v>0.54</v>
      </c>
      <c r="AC2056" s="4">
        <v>7.4521839999999999</v>
      </c>
      <c r="AD2056" s="4">
        <v>34</v>
      </c>
    </row>
    <row r="2057" spans="1:30" x14ac:dyDescent="0.2">
      <c r="A2057" s="8" t="s">
        <v>782</v>
      </c>
      <c r="B2057" s="8">
        <v>7</v>
      </c>
      <c r="C2057" s="8">
        <v>144062638</v>
      </c>
      <c r="D2057" s="8">
        <v>144062638</v>
      </c>
      <c r="E2057" s="8" t="s">
        <v>130</v>
      </c>
      <c r="F2057" s="8" t="s">
        <v>3108</v>
      </c>
      <c r="G2057" s="8" t="s">
        <v>3109</v>
      </c>
      <c r="H2057" s="8" t="s">
        <v>107</v>
      </c>
      <c r="I2057" s="66" t="s">
        <v>309</v>
      </c>
      <c r="J2057" s="66" t="s">
        <v>40</v>
      </c>
      <c r="K2057" s="66" t="s">
        <v>3383</v>
      </c>
      <c r="L2057" s="66" t="s">
        <v>7760</v>
      </c>
      <c r="M2057" s="66" t="s">
        <v>4671</v>
      </c>
      <c r="N2057" s="66" t="s">
        <v>3482</v>
      </c>
      <c r="O2057" s="8" t="s">
        <v>10575</v>
      </c>
      <c r="P2057" s="8" t="s">
        <v>40</v>
      </c>
      <c r="Q2057" s="8">
        <v>1</v>
      </c>
      <c r="R2057" s="8" t="s">
        <v>40</v>
      </c>
      <c r="S2057" s="8" t="s">
        <v>40</v>
      </c>
      <c r="T2057" s="8" t="s">
        <v>40</v>
      </c>
      <c r="U2057" s="67">
        <v>0.20399999999999999</v>
      </c>
      <c r="V2057" s="4">
        <v>2</v>
      </c>
      <c r="W2057" s="4">
        <v>3430</v>
      </c>
      <c r="X2057" s="67">
        <v>1E-3</v>
      </c>
      <c r="Y2057" s="67">
        <v>0.20599999999999999</v>
      </c>
      <c r="Z2057" s="4">
        <v>3</v>
      </c>
      <c r="AA2057" s="4">
        <v>2599</v>
      </c>
      <c r="AB2057" s="67">
        <v>1E-3</v>
      </c>
      <c r="AC2057" s="4">
        <v>0.37776700000000002</v>
      </c>
      <c r="AD2057" s="4">
        <v>6.4180000000000001</v>
      </c>
    </row>
    <row r="2058" spans="1:30" x14ac:dyDescent="0.2">
      <c r="A2058" s="8" t="s">
        <v>782</v>
      </c>
      <c r="B2058" s="8">
        <v>7</v>
      </c>
      <c r="C2058" s="8">
        <v>144062639</v>
      </c>
      <c r="D2058" s="8">
        <v>144062639</v>
      </c>
      <c r="E2058" s="8" t="s">
        <v>130</v>
      </c>
      <c r="F2058" s="8" t="s">
        <v>3101</v>
      </c>
      <c r="G2058" s="8" t="s">
        <v>3102</v>
      </c>
      <c r="H2058" s="8" t="s">
        <v>107</v>
      </c>
      <c r="I2058" s="66" t="s">
        <v>309</v>
      </c>
      <c r="J2058" s="66" t="s">
        <v>40</v>
      </c>
      <c r="K2058" s="66" t="s">
        <v>9246</v>
      </c>
      <c r="L2058" s="66" t="s">
        <v>10634</v>
      </c>
      <c r="M2058" s="66" t="s">
        <v>4671</v>
      </c>
      <c r="N2058" s="66" t="s">
        <v>3295</v>
      </c>
      <c r="O2058" s="8" t="s">
        <v>3296</v>
      </c>
      <c r="P2058" s="8" t="s">
        <v>10635</v>
      </c>
      <c r="Q2058" s="8">
        <v>1</v>
      </c>
      <c r="R2058" s="8" t="s">
        <v>40</v>
      </c>
      <c r="S2058" s="8" t="s">
        <v>40</v>
      </c>
      <c r="T2058" s="8" t="s">
        <v>40</v>
      </c>
      <c r="U2058" s="67">
        <v>0.20200000000000001</v>
      </c>
      <c r="V2058" s="4">
        <v>304</v>
      </c>
      <c r="W2058" s="4">
        <v>3430</v>
      </c>
      <c r="X2058" s="67">
        <v>8.8999999999999996E-2</v>
      </c>
      <c r="Y2058" s="67">
        <v>0.214</v>
      </c>
      <c r="Z2058" s="4">
        <v>235</v>
      </c>
      <c r="AA2058" s="4">
        <v>2599</v>
      </c>
      <c r="AB2058" s="67">
        <v>0.09</v>
      </c>
      <c r="AC2058" s="4">
        <v>-0.70225400000000004</v>
      </c>
      <c r="AD2058" s="4">
        <v>7.0999999999999994E-2</v>
      </c>
    </row>
    <row r="2059" spans="1:30" x14ac:dyDescent="0.2">
      <c r="A2059" s="8" t="s">
        <v>782</v>
      </c>
      <c r="B2059" s="8">
        <v>7</v>
      </c>
      <c r="C2059" s="8">
        <v>144062654</v>
      </c>
      <c r="D2059" s="8">
        <v>144062654</v>
      </c>
      <c r="E2059" s="8" t="s">
        <v>121</v>
      </c>
      <c r="F2059" s="8" t="s">
        <v>3101</v>
      </c>
      <c r="G2059" s="8" t="s">
        <v>3102</v>
      </c>
      <c r="H2059" s="8" t="s">
        <v>107</v>
      </c>
      <c r="I2059" s="66" t="s">
        <v>309</v>
      </c>
      <c r="J2059" s="66" t="s">
        <v>40</v>
      </c>
      <c r="K2059" s="66" t="s">
        <v>7622</v>
      </c>
      <c r="L2059" s="66" t="s">
        <v>5475</v>
      </c>
      <c r="M2059" s="66" t="s">
        <v>10217</v>
      </c>
      <c r="N2059" s="66" t="s">
        <v>121</v>
      </c>
      <c r="O2059" s="8" t="s">
        <v>3104</v>
      </c>
      <c r="P2059" s="8" t="s">
        <v>40</v>
      </c>
      <c r="Q2059" s="8">
        <v>1</v>
      </c>
      <c r="R2059" s="8" t="s">
        <v>40</v>
      </c>
      <c r="S2059" s="8" t="s">
        <v>40</v>
      </c>
      <c r="T2059" s="8" t="s">
        <v>40</v>
      </c>
      <c r="U2059" s="67">
        <v>0.21</v>
      </c>
      <c r="V2059" s="4">
        <v>3</v>
      </c>
      <c r="W2059" s="4">
        <v>3430</v>
      </c>
      <c r="X2059" s="67">
        <v>1E-3</v>
      </c>
      <c r="Y2059" s="67">
        <v>0.20399999999999999</v>
      </c>
      <c r="Z2059" s="4">
        <v>1</v>
      </c>
      <c r="AA2059" s="4">
        <v>2599</v>
      </c>
      <c r="AB2059" s="67">
        <v>0</v>
      </c>
      <c r="AC2059" s="4">
        <v>0.22886999999999999</v>
      </c>
      <c r="AD2059" s="4">
        <v>4.9809999999999999</v>
      </c>
    </row>
    <row r="2060" spans="1:30" x14ac:dyDescent="0.2">
      <c r="A2060" s="8" t="s">
        <v>782</v>
      </c>
      <c r="B2060" s="8">
        <v>7</v>
      </c>
      <c r="C2060" s="8">
        <v>144062660</v>
      </c>
      <c r="D2060" s="8">
        <v>144062660</v>
      </c>
      <c r="E2060" s="8" t="s">
        <v>127</v>
      </c>
      <c r="F2060" s="8" t="s">
        <v>3101</v>
      </c>
      <c r="G2060" s="8" t="s">
        <v>3102</v>
      </c>
      <c r="H2060" s="8" t="s">
        <v>107</v>
      </c>
      <c r="I2060" s="66" t="s">
        <v>309</v>
      </c>
      <c r="J2060" s="66" t="s">
        <v>40</v>
      </c>
      <c r="K2060" s="66" t="s">
        <v>10636</v>
      </c>
      <c r="L2060" s="66" t="s">
        <v>9820</v>
      </c>
      <c r="M2060" s="66" t="s">
        <v>5679</v>
      </c>
      <c r="N2060" s="66" t="s">
        <v>3207</v>
      </c>
      <c r="O2060" s="8" t="s">
        <v>3688</v>
      </c>
      <c r="P2060" s="8" t="s">
        <v>40</v>
      </c>
      <c r="Q2060" s="8">
        <v>1</v>
      </c>
      <c r="R2060" s="8" t="s">
        <v>40</v>
      </c>
      <c r="S2060" s="8" t="s">
        <v>40</v>
      </c>
      <c r="T2060" s="8" t="s">
        <v>40</v>
      </c>
      <c r="U2060" s="67">
        <v>0.158</v>
      </c>
      <c r="V2060" s="4">
        <v>2</v>
      </c>
      <c r="W2060" s="4">
        <v>3430</v>
      </c>
      <c r="X2060" s="67">
        <v>1E-3</v>
      </c>
      <c r="Y2060" s="67">
        <v>0</v>
      </c>
      <c r="Z2060" s="4">
        <v>0</v>
      </c>
      <c r="AA2060" s="4">
        <v>2599</v>
      </c>
      <c r="AB2060" s="67">
        <v>0</v>
      </c>
      <c r="AC2060" s="4">
        <v>-0.78925400000000001</v>
      </c>
      <c r="AD2060" s="4">
        <v>4.4999999999999998E-2</v>
      </c>
    </row>
    <row r="2061" spans="1:30" x14ac:dyDescent="0.2">
      <c r="A2061" s="8" t="s">
        <v>782</v>
      </c>
      <c r="B2061" s="8">
        <v>7</v>
      </c>
      <c r="C2061" s="8">
        <v>144062672</v>
      </c>
      <c r="D2061" s="8">
        <v>144062672</v>
      </c>
      <c r="E2061" s="8" t="s">
        <v>121</v>
      </c>
      <c r="F2061" s="8" t="s">
        <v>3101</v>
      </c>
      <c r="G2061" s="8" t="s">
        <v>3102</v>
      </c>
      <c r="H2061" s="8" t="s">
        <v>107</v>
      </c>
      <c r="I2061" s="66" t="s">
        <v>309</v>
      </c>
      <c r="J2061" s="66" t="s">
        <v>40</v>
      </c>
      <c r="K2061" s="66" t="s">
        <v>10000</v>
      </c>
      <c r="L2061" s="66" t="s">
        <v>5407</v>
      </c>
      <c r="M2061" s="66" t="s">
        <v>4175</v>
      </c>
      <c r="N2061" s="66" t="s">
        <v>3174</v>
      </c>
      <c r="O2061" s="8" t="s">
        <v>6030</v>
      </c>
      <c r="P2061" s="8" t="s">
        <v>40</v>
      </c>
      <c r="Q2061" s="8">
        <v>1</v>
      </c>
      <c r="R2061" s="8" t="s">
        <v>40</v>
      </c>
      <c r="S2061" s="8" t="s">
        <v>40</v>
      </c>
      <c r="T2061" s="8" t="s">
        <v>40</v>
      </c>
      <c r="U2061" s="67">
        <v>0.186</v>
      </c>
      <c r="V2061" s="4">
        <v>1</v>
      </c>
      <c r="W2061" s="4">
        <v>3430</v>
      </c>
      <c r="X2061" s="67">
        <v>0</v>
      </c>
      <c r="Y2061" s="67">
        <v>0</v>
      </c>
      <c r="Z2061" s="4">
        <v>0</v>
      </c>
      <c r="AA2061" s="4">
        <v>2599</v>
      </c>
      <c r="AB2061" s="67">
        <v>0</v>
      </c>
      <c r="AC2061" s="4">
        <v>-0.52952299999999997</v>
      </c>
      <c r="AD2061" s="4">
        <v>0.186</v>
      </c>
    </row>
    <row r="2062" spans="1:30" x14ac:dyDescent="0.2">
      <c r="A2062" s="8" t="s">
        <v>782</v>
      </c>
      <c r="B2062" s="8">
        <v>7</v>
      </c>
      <c r="C2062" s="8">
        <v>144062674</v>
      </c>
      <c r="D2062" s="8">
        <v>144062674</v>
      </c>
      <c r="E2062" s="8" t="s">
        <v>127</v>
      </c>
      <c r="F2062" s="8" t="s">
        <v>3108</v>
      </c>
      <c r="G2062" s="8" t="s">
        <v>3109</v>
      </c>
      <c r="H2062" s="8" t="s">
        <v>107</v>
      </c>
      <c r="I2062" s="66" t="s">
        <v>309</v>
      </c>
      <c r="J2062" s="66" t="s">
        <v>40</v>
      </c>
      <c r="K2062" s="66" t="s">
        <v>5450</v>
      </c>
      <c r="L2062" s="66" t="s">
        <v>7746</v>
      </c>
      <c r="M2062" s="66" t="s">
        <v>9132</v>
      </c>
      <c r="N2062" s="66" t="s">
        <v>5501</v>
      </c>
      <c r="O2062" s="8" t="s">
        <v>5948</v>
      </c>
      <c r="P2062" s="8" t="s">
        <v>40</v>
      </c>
      <c r="Q2062" s="8">
        <v>1</v>
      </c>
      <c r="R2062" s="8" t="s">
        <v>40</v>
      </c>
      <c r="S2062" s="8" t="s">
        <v>40</v>
      </c>
      <c r="T2062" s="8" t="s">
        <v>40</v>
      </c>
      <c r="U2062" s="67">
        <v>0.13400000000000001</v>
      </c>
      <c r="V2062" s="4">
        <v>1</v>
      </c>
      <c r="W2062" s="4">
        <v>3430</v>
      </c>
      <c r="X2062" s="67">
        <v>0</v>
      </c>
      <c r="Y2062" s="67">
        <v>0</v>
      </c>
      <c r="Z2062" s="4">
        <v>0</v>
      </c>
      <c r="AA2062" s="4">
        <v>2599</v>
      </c>
      <c r="AB2062" s="67">
        <v>0</v>
      </c>
      <c r="AC2062" s="4">
        <v>2.5725999999999999E-2</v>
      </c>
      <c r="AD2062" s="4">
        <v>2.8370000000000002</v>
      </c>
    </row>
    <row r="2063" spans="1:30" x14ac:dyDescent="0.2">
      <c r="A2063" s="8" t="s">
        <v>782</v>
      </c>
      <c r="B2063" s="8">
        <v>7</v>
      </c>
      <c r="C2063" s="8">
        <v>144062675</v>
      </c>
      <c r="D2063" s="8">
        <v>144062675</v>
      </c>
      <c r="E2063" s="8" t="s">
        <v>123</v>
      </c>
      <c r="F2063" s="8" t="s">
        <v>3101</v>
      </c>
      <c r="G2063" s="8" t="s">
        <v>3102</v>
      </c>
      <c r="H2063" s="8" t="s">
        <v>107</v>
      </c>
      <c r="I2063" s="66" t="s">
        <v>309</v>
      </c>
      <c r="J2063" s="66" t="s">
        <v>40</v>
      </c>
      <c r="K2063" s="66" t="s">
        <v>5371</v>
      </c>
      <c r="L2063" s="66" t="s">
        <v>9824</v>
      </c>
      <c r="M2063" s="66" t="s">
        <v>9132</v>
      </c>
      <c r="N2063" s="66" t="s">
        <v>130</v>
      </c>
      <c r="O2063" s="8" t="s">
        <v>4111</v>
      </c>
      <c r="P2063" s="8" t="s">
        <v>40</v>
      </c>
      <c r="Q2063" s="8">
        <v>1</v>
      </c>
      <c r="R2063" s="8" t="s">
        <v>40</v>
      </c>
      <c r="S2063" s="8" t="s">
        <v>40</v>
      </c>
      <c r="T2063" s="8" t="s">
        <v>40</v>
      </c>
      <c r="U2063" s="67">
        <v>0.217</v>
      </c>
      <c r="V2063" s="4">
        <v>1</v>
      </c>
      <c r="W2063" s="4">
        <v>3430</v>
      </c>
      <c r="X2063" s="67">
        <v>0</v>
      </c>
      <c r="Y2063" s="67">
        <v>0</v>
      </c>
      <c r="Z2063" s="4">
        <v>0</v>
      </c>
      <c r="AA2063" s="4">
        <v>2599</v>
      </c>
      <c r="AB2063" s="67">
        <v>0</v>
      </c>
      <c r="AC2063" s="4">
        <v>-2.0037769999999999</v>
      </c>
      <c r="AD2063" s="4">
        <v>1E-3</v>
      </c>
    </row>
    <row r="2064" spans="1:30" x14ac:dyDescent="0.2">
      <c r="A2064" s="8" t="s">
        <v>782</v>
      </c>
      <c r="B2064" s="8">
        <v>7</v>
      </c>
      <c r="C2064" s="8">
        <v>144062692</v>
      </c>
      <c r="D2064" s="8">
        <v>144062692</v>
      </c>
      <c r="E2064" s="8" t="s">
        <v>130</v>
      </c>
      <c r="F2064" s="8" t="s">
        <v>3108</v>
      </c>
      <c r="G2064" s="8" t="s">
        <v>3109</v>
      </c>
      <c r="H2064" s="8" t="s">
        <v>107</v>
      </c>
      <c r="I2064" s="66" t="s">
        <v>309</v>
      </c>
      <c r="J2064" s="66" t="s">
        <v>40</v>
      </c>
      <c r="K2064" s="66" t="s">
        <v>5443</v>
      </c>
      <c r="L2064" s="66" t="s">
        <v>9595</v>
      </c>
      <c r="M2064" s="66" t="s">
        <v>9596</v>
      </c>
      <c r="N2064" s="66" t="s">
        <v>3128</v>
      </c>
      <c r="O2064" s="8" t="s">
        <v>4048</v>
      </c>
      <c r="P2064" s="8" t="s">
        <v>10637</v>
      </c>
      <c r="Q2064" s="8">
        <v>1</v>
      </c>
      <c r="R2064" s="8" t="s">
        <v>40</v>
      </c>
      <c r="S2064" s="8" t="s">
        <v>40</v>
      </c>
      <c r="T2064" s="8" t="s">
        <v>40</v>
      </c>
      <c r="U2064" s="67">
        <v>0.34300000000000003</v>
      </c>
      <c r="V2064" s="4">
        <v>15</v>
      </c>
      <c r="W2064" s="4">
        <v>3426</v>
      </c>
      <c r="X2064" s="67">
        <v>4.0000000000000001E-3</v>
      </c>
      <c r="Y2064" s="67">
        <v>0.33500000000000002</v>
      </c>
      <c r="Z2064" s="4">
        <v>10</v>
      </c>
      <c r="AA2064" s="4">
        <v>2594</v>
      </c>
      <c r="AB2064" s="67">
        <v>4.0000000000000001E-3</v>
      </c>
      <c r="AC2064" s="4">
        <v>-0.38307400000000003</v>
      </c>
      <c r="AD2064" s="4">
        <v>0.42499999999999999</v>
      </c>
    </row>
    <row r="2065" spans="1:30" x14ac:dyDescent="0.2">
      <c r="A2065" s="8" t="s">
        <v>782</v>
      </c>
      <c r="B2065" s="8">
        <v>7</v>
      </c>
      <c r="C2065" s="8">
        <v>144062693</v>
      </c>
      <c r="D2065" s="8">
        <v>144062693</v>
      </c>
      <c r="E2065" s="8" t="s">
        <v>127</v>
      </c>
      <c r="F2065" s="8" t="s">
        <v>3101</v>
      </c>
      <c r="G2065" s="8" t="s">
        <v>3102</v>
      </c>
      <c r="H2065" s="8" t="s">
        <v>107</v>
      </c>
      <c r="I2065" s="66" t="s">
        <v>309</v>
      </c>
      <c r="J2065" s="66" t="s">
        <v>40</v>
      </c>
      <c r="K2065" s="66" t="s">
        <v>10002</v>
      </c>
      <c r="L2065" s="66" t="s">
        <v>7733</v>
      </c>
      <c r="M2065" s="66" t="s">
        <v>9596</v>
      </c>
      <c r="N2065" s="66" t="s">
        <v>121</v>
      </c>
      <c r="O2065" s="8" t="s">
        <v>3281</v>
      </c>
      <c r="P2065" s="8" t="s">
        <v>10638</v>
      </c>
      <c r="Q2065" s="8">
        <v>1</v>
      </c>
      <c r="R2065" s="8" t="s">
        <v>40</v>
      </c>
      <c r="S2065" s="8" t="s">
        <v>40</v>
      </c>
      <c r="T2065" s="8" t="s">
        <v>40</v>
      </c>
      <c r="U2065" s="67">
        <v>0.219</v>
      </c>
      <c r="V2065" s="4">
        <v>249</v>
      </c>
      <c r="W2065" s="4">
        <v>3426</v>
      </c>
      <c r="X2065" s="67">
        <v>7.2999999999999995E-2</v>
      </c>
      <c r="Y2065" s="67">
        <v>0.23400000000000001</v>
      </c>
      <c r="Z2065" s="4">
        <v>157</v>
      </c>
      <c r="AA2065" s="4">
        <v>2594</v>
      </c>
      <c r="AB2065" s="67">
        <v>6.0999999999999999E-2</v>
      </c>
      <c r="AC2065" s="4">
        <v>-0.244146</v>
      </c>
      <c r="AD2065" s="4">
        <v>0.88400000000000001</v>
      </c>
    </row>
    <row r="2066" spans="1:30" x14ac:dyDescent="0.2">
      <c r="A2066" s="8" t="s">
        <v>782</v>
      </c>
      <c r="B2066" s="8">
        <v>7</v>
      </c>
      <c r="C2066" s="8">
        <v>144062720</v>
      </c>
      <c r="D2066" s="8">
        <v>144062720</v>
      </c>
      <c r="E2066" s="8" t="s">
        <v>130</v>
      </c>
      <c r="F2066" s="8" t="s">
        <v>3101</v>
      </c>
      <c r="G2066" s="8" t="s">
        <v>3102</v>
      </c>
      <c r="H2066" s="8" t="s">
        <v>107</v>
      </c>
      <c r="I2066" s="66" t="s">
        <v>309</v>
      </c>
      <c r="J2066" s="66" t="s">
        <v>40</v>
      </c>
      <c r="K2066" s="66" t="s">
        <v>10639</v>
      </c>
      <c r="L2066" s="66" t="s">
        <v>10640</v>
      </c>
      <c r="M2066" s="66" t="s">
        <v>4337</v>
      </c>
      <c r="N2066" s="66" t="s">
        <v>127</v>
      </c>
      <c r="O2066" s="8" t="s">
        <v>3284</v>
      </c>
      <c r="P2066" s="8" t="s">
        <v>40</v>
      </c>
      <c r="Q2066" s="8">
        <v>1</v>
      </c>
      <c r="R2066" s="8" t="s">
        <v>40</v>
      </c>
      <c r="S2066" s="8" t="s">
        <v>40</v>
      </c>
      <c r="T2066" s="8" t="s">
        <v>40</v>
      </c>
      <c r="U2066" s="67">
        <v>0.18</v>
      </c>
      <c r="V2066" s="4">
        <v>16</v>
      </c>
      <c r="W2066" s="4">
        <v>3426</v>
      </c>
      <c r="X2066" s="67">
        <v>5.0000000000000001E-3</v>
      </c>
      <c r="Y2066" s="67">
        <v>0.221</v>
      </c>
      <c r="Z2066" s="4">
        <v>11</v>
      </c>
      <c r="AA2066" s="4">
        <v>2594</v>
      </c>
      <c r="AB2066" s="67">
        <v>4.0000000000000001E-3</v>
      </c>
      <c r="AC2066" s="4">
        <v>0.28297299999999997</v>
      </c>
      <c r="AD2066" s="4">
        <v>5.5270000000000001</v>
      </c>
    </row>
    <row r="2067" spans="1:30" x14ac:dyDescent="0.2">
      <c r="A2067" s="8" t="s">
        <v>782</v>
      </c>
      <c r="B2067" s="8">
        <v>7</v>
      </c>
      <c r="C2067" s="8">
        <v>144062731</v>
      </c>
      <c r="D2067" s="8">
        <v>144062731</v>
      </c>
      <c r="E2067" s="8" t="s">
        <v>127</v>
      </c>
      <c r="F2067" s="8" t="s">
        <v>3108</v>
      </c>
      <c r="G2067" s="8" t="s">
        <v>3109</v>
      </c>
      <c r="H2067" s="8" t="s">
        <v>107</v>
      </c>
      <c r="I2067" s="66" t="s">
        <v>309</v>
      </c>
      <c r="J2067" s="66" t="s">
        <v>40</v>
      </c>
      <c r="K2067" s="66" t="s">
        <v>7566</v>
      </c>
      <c r="L2067" s="66" t="s">
        <v>6102</v>
      </c>
      <c r="M2067" s="66" t="s">
        <v>5115</v>
      </c>
      <c r="N2067" s="66" t="s">
        <v>4859</v>
      </c>
      <c r="O2067" s="8" t="s">
        <v>4860</v>
      </c>
      <c r="P2067" s="8" t="s">
        <v>40</v>
      </c>
      <c r="Q2067" s="8">
        <v>1</v>
      </c>
      <c r="R2067" s="8" t="s">
        <v>40</v>
      </c>
      <c r="S2067" s="8" t="s">
        <v>40</v>
      </c>
      <c r="T2067" s="8" t="s">
        <v>40</v>
      </c>
      <c r="U2067" s="67">
        <v>0.27200000000000002</v>
      </c>
      <c r="V2067" s="4">
        <v>2</v>
      </c>
      <c r="W2067" s="4">
        <v>3426</v>
      </c>
      <c r="X2067" s="67">
        <v>1E-3</v>
      </c>
      <c r="Y2067" s="67">
        <v>0.47099999999999997</v>
      </c>
      <c r="Z2067" s="4">
        <v>2</v>
      </c>
      <c r="AA2067" s="4">
        <v>2594</v>
      </c>
      <c r="AB2067" s="67">
        <v>1E-3</v>
      </c>
      <c r="AC2067" s="4">
        <v>1.9144639999999999</v>
      </c>
      <c r="AD2067" s="4">
        <v>15.68</v>
      </c>
    </row>
    <row r="2068" spans="1:30" x14ac:dyDescent="0.2">
      <c r="A2068" s="8" t="s">
        <v>782</v>
      </c>
      <c r="B2068" s="8">
        <v>7</v>
      </c>
      <c r="C2068" s="8">
        <v>144062733</v>
      </c>
      <c r="D2068" s="8">
        <v>144062733</v>
      </c>
      <c r="E2068" s="8" t="s">
        <v>127</v>
      </c>
      <c r="F2068" s="8" t="s">
        <v>3108</v>
      </c>
      <c r="G2068" s="8" t="s">
        <v>3109</v>
      </c>
      <c r="H2068" s="8" t="s">
        <v>107</v>
      </c>
      <c r="I2068" s="66" t="s">
        <v>309</v>
      </c>
      <c r="J2068" s="66" t="s">
        <v>40</v>
      </c>
      <c r="K2068" s="66" t="s">
        <v>10641</v>
      </c>
      <c r="L2068" s="66" t="s">
        <v>10642</v>
      </c>
      <c r="M2068" s="66" t="s">
        <v>8882</v>
      </c>
      <c r="N2068" s="66" t="s">
        <v>3124</v>
      </c>
      <c r="O2068" s="8" t="s">
        <v>4165</v>
      </c>
      <c r="P2068" s="8" t="s">
        <v>10643</v>
      </c>
      <c r="Q2068" s="8">
        <v>1</v>
      </c>
      <c r="R2068" s="8" t="s">
        <v>40</v>
      </c>
      <c r="S2068" s="8" t="s">
        <v>40</v>
      </c>
      <c r="T2068" s="8" t="s">
        <v>40</v>
      </c>
      <c r="U2068" s="67">
        <v>0.20899999999999999</v>
      </c>
      <c r="V2068" s="4">
        <v>215</v>
      </c>
      <c r="W2068" s="4">
        <v>3426</v>
      </c>
      <c r="X2068" s="67">
        <v>6.3E-2</v>
      </c>
      <c r="Y2068" s="67">
        <v>0.21</v>
      </c>
      <c r="Z2068" s="4">
        <v>168</v>
      </c>
      <c r="AA2068" s="4">
        <v>2594</v>
      </c>
      <c r="AB2068" s="67">
        <v>6.5000000000000002E-2</v>
      </c>
      <c r="AC2068" s="4">
        <v>2.5728219999999999</v>
      </c>
      <c r="AD2068" s="4">
        <v>19.93</v>
      </c>
    </row>
    <row r="2069" spans="1:30" x14ac:dyDescent="0.2">
      <c r="A2069" s="8" t="s">
        <v>782</v>
      </c>
      <c r="B2069" s="8">
        <v>7</v>
      </c>
      <c r="C2069" s="8">
        <v>144062734</v>
      </c>
      <c r="D2069" s="8">
        <v>144062734</v>
      </c>
      <c r="E2069" s="8" t="s">
        <v>121</v>
      </c>
      <c r="F2069" s="8" t="s">
        <v>3108</v>
      </c>
      <c r="G2069" s="8" t="s">
        <v>3109</v>
      </c>
      <c r="H2069" s="8" t="s">
        <v>107</v>
      </c>
      <c r="I2069" s="66" t="s">
        <v>309</v>
      </c>
      <c r="J2069" s="66" t="s">
        <v>40</v>
      </c>
      <c r="K2069" s="66" t="s">
        <v>10644</v>
      </c>
      <c r="L2069" s="66" t="s">
        <v>10645</v>
      </c>
      <c r="M2069" s="66" t="s">
        <v>8882</v>
      </c>
      <c r="N2069" s="66" t="s">
        <v>6166</v>
      </c>
      <c r="O2069" s="8" t="s">
        <v>6167</v>
      </c>
      <c r="P2069" s="8" t="s">
        <v>10646</v>
      </c>
      <c r="Q2069" s="8">
        <v>1</v>
      </c>
      <c r="R2069" s="8" t="s">
        <v>40</v>
      </c>
      <c r="S2069" s="8" t="s">
        <v>40</v>
      </c>
      <c r="T2069" s="8" t="s">
        <v>40</v>
      </c>
      <c r="U2069" s="67">
        <v>0.21</v>
      </c>
      <c r="V2069" s="4">
        <v>215</v>
      </c>
      <c r="W2069" s="4">
        <v>3426</v>
      </c>
      <c r="X2069" s="67">
        <v>6.3E-2</v>
      </c>
      <c r="Y2069" s="67">
        <v>0.21</v>
      </c>
      <c r="Z2069" s="4">
        <v>169</v>
      </c>
      <c r="AA2069" s="4">
        <v>2594</v>
      </c>
      <c r="AB2069" s="67">
        <v>6.5000000000000002E-2</v>
      </c>
      <c r="AC2069" s="4">
        <v>2.5728219999999999</v>
      </c>
      <c r="AD2069" s="4">
        <v>19.93</v>
      </c>
    </row>
    <row r="2070" spans="1:30" x14ac:dyDescent="0.2">
      <c r="A2070" s="8" t="s">
        <v>782</v>
      </c>
      <c r="B2070" s="8">
        <v>7</v>
      </c>
      <c r="C2070" s="8">
        <v>144062743</v>
      </c>
      <c r="D2070" s="8">
        <v>144062743</v>
      </c>
      <c r="E2070" s="8" t="s">
        <v>130</v>
      </c>
      <c r="F2070" s="8" t="s">
        <v>3108</v>
      </c>
      <c r="G2070" s="8" t="s">
        <v>3109</v>
      </c>
      <c r="H2070" s="8" t="s">
        <v>107</v>
      </c>
      <c r="I2070" s="66" t="s">
        <v>309</v>
      </c>
      <c r="J2070" s="66" t="s">
        <v>40</v>
      </c>
      <c r="K2070" s="66" t="s">
        <v>10647</v>
      </c>
      <c r="L2070" s="66" t="s">
        <v>7690</v>
      </c>
      <c r="M2070" s="66" t="s">
        <v>10648</v>
      </c>
      <c r="N2070" s="66" t="s">
        <v>3309</v>
      </c>
      <c r="O2070" s="8" t="s">
        <v>3595</v>
      </c>
      <c r="P2070" s="8" t="s">
        <v>40</v>
      </c>
      <c r="Q2070" s="8">
        <v>1</v>
      </c>
      <c r="R2070" s="8" t="s">
        <v>40</v>
      </c>
      <c r="S2070" s="8" t="s">
        <v>40</v>
      </c>
      <c r="T2070" s="8" t="s">
        <v>40</v>
      </c>
      <c r="U2070" s="67">
        <v>0.16700000000000001</v>
      </c>
      <c r="V2070" s="4">
        <v>2</v>
      </c>
      <c r="W2070" s="4">
        <v>3426</v>
      </c>
      <c r="X2070" s="67">
        <v>1E-3</v>
      </c>
      <c r="Y2070" s="67">
        <v>0</v>
      </c>
      <c r="Z2070" s="4">
        <v>0</v>
      </c>
      <c r="AA2070" s="4">
        <v>2594</v>
      </c>
      <c r="AB2070" s="67">
        <v>0</v>
      </c>
      <c r="AC2070" s="4">
        <v>1.8878280000000001</v>
      </c>
      <c r="AD2070" s="4">
        <v>15.51</v>
      </c>
    </row>
    <row r="2071" spans="1:30" x14ac:dyDescent="0.2">
      <c r="A2071" s="8" t="s">
        <v>782</v>
      </c>
      <c r="B2071" s="8">
        <v>7</v>
      </c>
      <c r="C2071" s="8">
        <v>144062768</v>
      </c>
      <c r="D2071" s="8">
        <v>144062768</v>
      </c>
      <c r="E2071" s="8" t="s">
        <v>121</v>
      </c>
      <c r="F2071" s="8" t="s">
        <v>3101</v>
      </c>
      <c r="G2071" s="8" t="s">
        <v>3102</v>
      </c>
      <c r="H2071" s="8" t="s">
        <v>107</v>
      </c>
      <c r="I2071" s="66" t="s">
        <v>309</v>
      </c>
      <c r="J2071" s="66" t="s">
        <v>40</v>
      </c>
      <c r="K2071" s="66" t="s">
        <v>9576</v>
      </c>
      <c r="L2071" s="66" t="s">
        <v>7665</v>
      </c>
      <c r="M2071" s="66" t="s">
        <v>4340</v>
      </c>
      <c r="N2071" s="66" t="s">
        <v>121</v>
      </c>
      <c r="O2071" s="8" t="s">
        <v>3104</v>
      </c>
      <c r="P2071" s="8" t="s">
        <v>40</v>
      </c>
      <c r="Q2071" s="8">
        <v>1</v>
      </c>
      <c r="R2071" s="8" t="s">
        <v>40</v>
      </c>
      <c r="S2071" s="8" t="s">
        <v>40</v>
      </c>
      <c r="T2071" s="8" t="s">
        <v>40</v>
      </c>
      <c r="U2071" s="67">
        <v>0.19</v>
      </c>
      <c r="V2071" s="4">
        <v>1</v>
      </c>
      <c r="W2071" s="4">
        <v>3426</v>
      </c>
      <c r="X2071" s="67">
        <v>0</v>
      </c>
      <c r="Y2071" s="67">
        <v>0</v>
      </c>
      <c r="Z2071" s="4">
        <v>0</v>
      </c>
      <c r="AA2071" s="4">
        <v>2594</v>
      </c>
      <c r="AB2071" s="67">
        <v>0</v>
      </c>
      <c r="AC2071" s="4">
        <v>0.55155900000000002</v>
      </c>
      <c r="AD2071" s="4">
        <v>7.8140000000000001</v>
      </c>
    </row>
    <row r="2072" spans="1:30" x14ac:dyDescent="0.2">
      <c r="A2072" s="8" t="s">
        <v>782</v>
      </c>
      <c r="B2072" s="8">
        <v>7</v>
      </c>
      <c r="C2072" s="8">
        <v>144062782</v>
      </c>
      <c r="D2072" s="8">
        <v>144062782</v>
      </c>
      <c r="E2072" s="8" t="s">
        <v>123</v>
      </c>
      <c r="F2072" s="8" t="s">
        <v>3108</v>
      </c>
      <c r="G2072" s="8" t="s">
        <v>3109</v>
      </c>
      <c r="H2072" s="8" t="s">
        <v>107</v>
      </c>
      <c r="I2072" s="66" t="s">
        <v>309</v>
      </c>
      <c r="J2072" s="66" t="s">
        <v>40</v>
      </c>
      <c r="K2072" s="66" t="s">
        <v>10649</v>
      </c>
      <c r="L2072" s="66" t="s">
        <v>10650</v>
      </c>
      <c r="M2072" s="66" t="s">
        <v>5042</v>
      </c>
      <c r="N2072" s="66" t="s">
        <v>5870</v>
      </c>
      <c r="O2072" s="8" t="s">
        <v>5871</v>
      </c>
      <c r="P2072" s="8" t="s">
        <v>40</v>
      </c>
      <c r="Q2072" s="8">
        <v>1</v>
      </c>
      <c r="R2072" s="8" t="s">
        <v>40</v>
      </c>
      <c r="S2072" s="8" t="s">
        <v>40</v>
      </c>
      <c r="T2072" s="8" t="s">
        <v>40</v>
      </c>
      <c r="U2072" s="67">
        <v>0</v>
      </c>
      <c r="V2072" s="4">
        <v>0</v>
      </c>
      <c r="W2072" s="4">
        <v>3428</v>
      </c>
      <c r="X2072" s="67">
        <v>0</v>
      </c>
      <c r="Y2072" s="67">
        <v>0.16900000000000001</v>
      </c>
      <c r="Z2072" s="4">
        <v>1</v>
      </c>
      <c r="AA2072" s="4">
        <v>2598</v>
      </c>
      <c r="AB2072" s="67">
        <v>0</v>
      </c>
      <c r="AC2072" s="4">
        <v>4.074846</v>
      </c>
      <c r="AD2072" s="4">
        <v>23.7</v>
      </c>
    </row>
    <row r="2073" spans="1:30" x14ac:dyDescent="0.2">
      <c r="A2073" s="8" t="s">
        <v>782</v>
      </c>
      <c r="B2073" s="8">
        <v>7</v>
      </c>
      <c r="C2073" s="8">
        <v>144062787</v>
      </c>
      <c r="D2073" s="8">
        <v>144062787</v>
      </c>
      <c r="E2073" s="8" t="s">
        <v>127</v>
      </c>
      <c r="F2073" s="8" t="s">
        <v>3108</v>
      </c>
      <c r="G2073" s="8" t="s">
        <v>3109</v>
      </c>
      <c r="H2073" s="8" t="s">
        <v>107</v>
      </c>
      <c r="I2073" s="66" t="s">
        <v>309</v>
      </c>
      <c r="J2073" s="66" t="s">
        <v>40</v>
      </c>
      <c r="K2073" s="66" t="s">
        <v>9571</v>
      </c>
      <c r="L2073" s="66" t="s">
        <v>5456</v>
      </c>
      <c r="M2073" s="66" t="s">
        <v>5380</v>
      </c>
      <c r="N2073" s="66" t="s">
        <v>3192</v>
      </c>
      <c r="O2073" s="8" t="s">
        <v>6280</v>
      </c>
      <c r="P2073" s="8" t="s">
        <v>10651</v>
      </c>
      <c r="Q2073" s="8">
        <v>1</v>
      </c>
      <c r="R2073" s="8" t="s">
        <v>40</v>
      </c>
      <c r="S2073" s="8" t="s">
        <v>40</v>
      </c>
      <c r="T2073" s="8" t="s">
        <v>40</v>
      </c>
      <c r="U2073" s="67">
        <v>0.19700000000000001</v>
      </c>
      <c r="V2073" s="4">
        <v>4</v>
      </c>
      <c r="W2073" s="4">
        <v>3428</v>
      </c>
      <c r="X2073" s="67">
        <v>1E-3</v>
      </c>
      <c r="Y2073" s="67">
        <v>0.22700000000000001</v>
      </c>
      <c r="Z2073" s="4">
        <v>5</v>
      </c>
      <c r="AA2073" s="4">
        <v>2598</v>
      </c>
      <c r="AB2073" s="67">
        <v>2E-3</v>
      </c>
      <c r="AC2073" s="4">
        <v>3.594446</v>
      </c>
      <c r="AD2073" s="4">
        <v>23.2</v>
      </c>
    </row>
    <row r="2074" spans="1:30" x14ac:dyDescent="0.2">
      <c r="A2074" s="8" t="s">
        <v>782</v>
      </c>
      <c r="B2074" s="8">
        <v>7</v>
      </c>
      <c r="C2074" s="8">
        <v>144062787</v>
      </c>
      <c r="D2074" s="8">
        <v>144062787</v>
      </c>
      <c r="E2074" s="8" t="s">
        <v>130</v>
      </c>
      <c r="F2074" s="8" t="s">
        <v>3108</v>
      </c>
      <c r="G2074" s="8" t="s">
        <v>3109</v>
      </c>
      <c r="H2074" s="8" t="s">
        <v>107</v>
      </c>
      <c r="I2074" s="66" t="s">
        <v>309</v>
      </c>
      <c r="J2074" s="66" t="s">
        <v>40</v>
      </c>
      <c r="K2074" s="66" t="s">
        <v>9571</v>
      </c>
      <c r="L2074" s="66" t="s">
        <v>5456</v>
      </c>
      <c r="M2074" s="66" t="s">
        <v>5380</v>
      </c>
      <c r="N2074" s="66" t="s">
        <v>3177</v>
      </c>
      <c r="O2074" s="8" t="s">
        <v>3178</v>
      </c>
      <c r="P2074" s="8" t="s">
        <v>10651</v>
      </c>
      <c r="Q2074" s="8">
        <v>1</v>
      </c>
      <c r="R2074" s="8" t="s">
        <v>40</v>
      </c>
      <c r="S2074" s="8" t="s">
        <v>40</v>
      </c>
      <c r="T2074" s="8" t="s">
        <v>40</v>
      </c>
      <c r="U2074" s="67">
        <v>0.10199999999999999</v>
      </c>
      <c r="V2074" s="4">
        <v>1</v>
      </c>
      <c r="W2074" s="4">
        <v>3428</v>
      </c>
      <c r="X2074" s="67">
        <v>0</v>
      </c>
      <c r="Y2074" s="67">
        <v>0.182</v>
      </c>
      <c r="Z2074" s="4">
        <v>1</v>
      </c>
      <c r="AA2074" s="4">
        <v>2598</v>
      </c>
      <c r="AB2074" s="67">
        <v>0</v>
      </c>
      <c r="AC2074" s="4">
        <v>3.5207199999999998</v>
      </c>
      <c r="AD2074" s="4">
        <v>23.1</v>
      </c>
    </row>
    <row r="2075" spans="1:30" x14ac:dyDescent="0.2">
      <c r="A2075" s="8" t="s">
        <v>782</v>
      </c>
      <c r="B2075" s="8">
        <v>7</v>
      </c>
      <c r="C2075" s="8">
        <v>144062788</v>
      </c>
      <c r="D2075" s="8">
        <v>144062788</v>
      </c>
      <c r="E2075" s="8" t="s">
        <v>121</v>
      </c>
      <c r="F2075" s="8" t="s">
        <v>3108</v>
      </c>
      <c r="G2075" s="8" t="s">
        <v>3109</v>
      </c>
      <c r="H2075" s="8" t="s">
        <v>107</v>
      </c>
      <c r="I2075" s="66" t="s">
        <v>309</v>
      </c>
      <c r="J2075" s="66" t="s">
        <v>40</v>
      </c>
      <c r="K2075" s="66" t="s">
        <v>10652</v>
      </c>
      <c r="L2075" s="66" t="s">
        <v>9587</v>
      </c>
      <c r="M2075" s="66" t="s">
        <v>5380</v>
      </c>
      <c r="N2075" s="66" t="s">
        <v>3112</v>
      </c>
      <c r="O2075" s="8" t="s">
        <v>3140</v>
      </c>
      <c r="P2075" s="8" t="s">
        <v>40</v>
      </c>
      <c r="Q2075" s="8">
        <v>1</v>
      </c>
      <c r="R2075" s="8" t="s">
        <v>40</v>
      </c>
      <c r="S2075" s="8" t="s">
        <v>40</v>
      </c>
      <c r="T2075" s="8" t="s">
        <v>40</v>
      </c>
      <c r="U2075" s="67">
        <v>0</v>
      </c>
      <c r="V2075" s="4">
        <v>0</v>
      </c>
      <c r="W2075" s="4">
        <v>3428</v>
      </c>
      <c r="X2075" s="67">
        <v>0</v>
      </c>
      <c r="Y2075" s="67">
        <v>0.11899999999999999</v>
      </c>
      <c r="Z2075" s="4">
        <v>1</v>
      </c>
      <c r="AA2075" s="4">
        <v>2598</v>
      </c>
      <c r="AB2075" s="67">
        <v>0</v>
      </c>
      <c r="AC2075" s="4">
        <v>3.061534</v>
      </c>
      <c r="AD2075" s="4">
        <v>22.4</v>
      </c>
    </row>
    <row r="2076" spans="1:30" x14ac:dyDescent="0.2">
      <c r="A2076" s="8" t="s">
        <v>782</v>
      </c>
      <c r="B2076" s="8">
        <v>7</v>
      </c>
      <c r="C2076" s="8">
        <v>144062807</v>
      </c>
      <c r="D2076" s="8">
        <v>144062807</v>
      </c>
      <c r="E2076" s="8" t="s">
        <v>127</v>
      </c>
      <c r="F2076" s="8" t="s">
        <v>3101</v>
      </c>
      <c r="G2076" s="8" t="s">
        <v>3102</v>
      </c>
      <c r="H2076" s="8" t="s">
        <v>107</v>
      </c>
      <c r="I2076" s="66" t="s">
        <v>309</v>
      </c>
      <c r="J2076" s="66" t="s">
        <v>40</v>
      </c>
      <c r="K2076" s="66" t="s">
        <v>10653</v>
      </c>
      <c r="L2076" s="66" t="s">
        <v>7647</v>
      </c>
      <c r="M2076" s="66" t="s">
        <v>9837</v>
      </c>
      <c r="N2076" s="66" t="s">
        <v>3165</v>
      </c>
      <c r="O2076" s="8" t="s">
        <v>3955</v>
      </c>
      <c r="P2076" s="8" t="s">
        <v>40</v>
      </c>
      <c r="Q2076" s="8">
        <v>1</v>
      </c>
      <c r="R2076" s="8" t="s">
        <v>40</v>
      </c>
      <c r="S2076" s="8" t="s">
        <v>40</v>
      </c>
      <c r="T2076" s="8" t="s">
        <v>40</v>
      </c>
      <c r="U2076" s="67">
        <v>0</v>
      </c>
      <c r="V2076" s="4">
        <v>0</v>
      </c>
      <c r="W2076" s="4">
        <v>3425</v>
      </c>
      <c r="X2076" s="67">
        <v>0</v>
      </c>
      <c r="Y2076" s="67">
        <v>0.19600000000000001</v>
      </c>
      <c r="Z2076" s="4">
        <v>1</v>
      </c>
      <c r="AA2076" s="4">
        <v>2596</v>
      </c>
      <c r="AB2076" s="67">
        <v>0</v>
      </c>
      <c r="AC2076" s="4">
        <v>-1.1347510000000001</v>
      </c>
      <c r="AD2076" s="4">
        <v>8.9999999999999993E-3</v>
      </c>
    </row>
    <row r="2077" spans="1:30" x14ac:dyDescent="0.2">
      <c r="A2077" s="8" t="s">
        <v>782</v>
      </c>
      <c r="B2077" s="8">
        <v>7</v>
      </c>
      <c r="C2077" s="8">
        <v>144062852</v>
      </c>
      <c r="D2077" s="8">
        <v>144062852</v>
      </c>
      <c r="E2077" s="8" t="s">
        <v>121</v>
      </c>
      <c r="F2077" s="8" t="s">
        <v>3108</v>
      </c>
      <c r="G2077" s="8" t="s">
        <v>3109</v>
      </c>
      <c r="H2077" s="8" t="s">
        <v>107</v>
      </c>
      <c r="I2077" s="66" t="s">
        <v>309</v>
      </c>
      <c r="J2077" s="66" t="s">
        <v>40</v>
      </c>
      <c r="K2077" s="66" t="s">
        <v>10654</v>
      </c>
      <c r="L2077" s="66" t="s">
        <v>10655</v>
      </c>
      <c r="M2077" s="66" t="s">
        <v>9838</v>
      </c>
      <c r="N2077" s="66" t="s">
        <v>5344</v>
      </c>
      <c r="O2077" s="8" t="s">
        <v>6564</v>
      </c>
      <c r="P2077" s="8" t="s">
        <v>40</v>
      </c>
      <c r="Q2077" s="8">
        <v>1</v>
      </c>
      <c r="R2077" s="8" t="s">
        <v>40</v>
      </c>
      <c r="S2077" s="8" t="s">
        <v>40</v>
      </c>
      <c r="T2077" s="8" t="s">
        <v>40</v>
      </c>
      <c r="U2077" s="67">
        <v>0.20899999999999999</v>
      </c>
      <c r="V2077" s="4">
        <v>1</v>
      </c>
      <c r="W2077" s="4">
        <v>3425</v>
      </c>
      <c r="X2077" s="67">
        <v>0</v>
      </c>
      <c r="Y2077" s="67">
        <v>0.224</v>
      </c>
      <c r="Z2077" s="4">
        <v>2</v>
      </c>
      <c r="AA2077" s="4">
        <v>2596</v>
      </c>
      <c r="AB2077" s="67">
        <v>1E-3</v>
      </c>
      <c r="AC2077" s="4">
        <v>1.9175979999999999</v>
      </c>
      <c r="AD2077" s="4">
        <v>15.7</v>
      </c>
    </row>
    <row r="2078" spans="1:30" x14ac:dyDescent="0.2">
      <c r="A2078" s="8" t="s">
        <v>782</v>
      </c>
      <c r="B2078" s="8">
        <v>7</v>
      </c>
      <c r="C2078" s="8">
        <v>144062871</v>
      </c>
      <c r="D2078" s="8">
        <v>144062871</v>
      </c>
      <c r="E2078" s="8" t="s">
        <v>130</v>
      </c>
      <c r="F2078" s="8" t="s">
        <v>3108</v>
      </c>
      <c r="G2078" s="8" t="s">
        <v>3109</v>
      </c>
      <c r="H2078" s="8" t="s">
        <v>107</v>
      </c>
      <c r="I2078" s="66" t="s">
        <v>309</v>
      </c>
      <c r="J2078" s="66" t="s">
        <v>40</v>
      </c>
      <c r="K2078" s="66" t="s">
        <v>10656</v>
      </c>
      <c r="L2078" s="66" t="s">
        <v>3369</v>
      </c>
      <c r="M2078" s="66" t="s">
        <v>3370</v>
      </c>
      <c r="N2078" s="66" t="s">
        <v>3177</v>
      </c>
      <c r="O2078" s="8" t="s">
        <v>3178</v>
      </c>
      <c r="P2078" s="8" t="s">
        <v>40</v>
      </c>
      <c r="Q2078" s="8">
        <v>1</v>
      </c>
      <c r="R2078" s="8" t="s">
        <v>40</v>
      </c>
      <c r="S2078" s="8" t="s">
        <v>40</v>
      </c>
      <c r="T2078" s="8" t="s">
        <v>40</v>
      </c>
      <c r="U2078" s="67">
        <v>0.17199999999999999</v>
      </c>
      <c r="V2078" s="4">
        <v>1</v>
      </c>
      <c r="W2078" s="4">
        <v>3425</v>
      </c>
      <c r="X2078" s="67">
        <v>0</v>
      </c>
      <c r="Y2078" s="67">
        <v>0.185</v>
      </c>
      <c r="Z2078" s="4">
        <v>1</v>
      </c>
      <c r="AA2078" s="4">
        <v>2596</v>
      </c>
      <c r="AB2078" s="67">
        <v>0</v>
      </c>
      <c r="AC2078" s="4">
        <v>7.4848809999999997</v>
      </c>
      <c r="AD2078" s="4">
        <v>34</v>
      </c>
    </row>
    <row r="2079" spans="1:30" x14ac:dyDescent="0.2">
      <c r="A2079" s="8" t="s">
        <v>782</v>
      </c>
      <c r="B2079" s="8">
        <v>7</v>
      </c>
      <c r="C2079" s="8">
        <v>144062873</v>
      </c>
      <c r="D2079" s="8">
        <v>144062880</v>
      </c>
      <c r="E2079" s="8" t="s">
        <v>4712</v>
      </c>
      <c r="F2079" s="8" t="s">
        <v>3897</v>
      </c>
      <c r="G2079" s="8" t="s">
        <v>3109</v>
      </c>
      <c r="H2079" s="8" t="s">
        <v>107</v>
      </c>
      <c r="I2079" s="66" t="s">
        <v>309</v>
      </c>
      <c r="J2079" s="66" t="s">
        <v>40</v>
      </c>
      <c r="K2079" s="66" t="s">
        <v>10657</v>
      </c>
      <c r="L2079" s="66" t="s">
        <v>10658</v>
      </c>
      <c r="M2079" s="66" t="s">
        <v>10659</v>
      </c>
      <c r="N2079" s="66" t="s">
        <v>10660</v>
      </c>
      <c r="O2079" s="8" t="s">
        <v>10661</v>
      </c>
      <c r="P2079" s="8" t="s">
        <v>40</v>
      </c>
      <c r="Q2079" s="8">
        <v>1</v>
      </c>
      <c r="R2079" s="8" t="s">
        <v>40</v>
      </c>
      <c r="S2079" s="8" t="s">
        <v>40</v>
      </c>
      <c r="T2079" s="8" t="s">
        <v>40</v>
      </c>
      <c r="U2079" s="67">
        <v>0.14899999999999999</v>
      </c>
      <c r="V2079" s="4">
        <v>9</v>
      </c>
      <c r="W2079" s="4">
        <v>3428</v>
      </c>
      <c r="X2079" s="67">
        <v>3.0000000000000001E-3</v>
      </c>
      <c r="Y2079" s="67">
        <v>0.14099999999999999</v>
      </c>
      <c r="Z2079" s="4">
        <v>1</v>
      </c>
      <c r="AA2079" s="4">
        <v>2600</v>
      </c>
      <c r="AB2079" s="67">
        <v>0</v>
      </c>
      <c r="AC2079" s="4">
        <v>2.5208849999999998</v>
      </c>
      <c r="AD2079" s="4">
        <v>19.600000000000001</v>
      </c>
    </row>
    <row r="2080" spans="1:30" x14ac:dyDescent="0.2">
      <c r="A2080" s="8" t="s">
        <v>782</v>
      </c>
      <c r="B2080" s="8">
        <v>7</v>
      </c>
      <c r="C2080" s="8">
        <v>144062884</v>
      </c>
      <c r="D2080" s="8">
        <v>144062884</v>
      </c>
      <c r="E2080" s="8" t="s">
        <v>121</v>
      </c>
      <c r="F2080" s="8" t="s">
        <v>3108</v>
      </c>
      <c r="G2080" s="8" t="s">
        <v>3109</v>
      </c>
      <c r="H2080" s="8" t="s">
        <v>107</v>
      </c>
      <c r="I2080" s="66" t="s">
        <v>309</v>
      </c>
      <c r="J2080" s="66" t="s">
        <v>40</v>
      </c>
      <c r="K2080" s="66" t="s">
        <v>10662</v>
      </c>
      <c r="L2080" s="66" t="s">
        <v>10663</v>
      </c>
      <c r="M2080" s="66" t="s">
        <v>3490</v>
      </c>
      <c r="N2080" s="66" t="s">
        <v>3171</v>
      </c>
      <c r="O2080" s="8" t="s">
        <v>3172</v>
      </c>
      <c r="P2080" s="8" t="s">
        <v>40</v>
      </c>
      <c r="Q2080" s="8">
        <v>1</v>
      </c>
      <c r="R2080" s="8" t="s">
        <v>40</v>
      </c>
      <c r="S2080" s="8" t="s">
        <v>40</v>
      </c>
      <c r="T2080" s="8" t="s">
        <v>40</v>
      </c>
      <c r="U2080" s="67">
        <v>0.153</v>
      </c>
      <c r="V2080" s="4">
        <v>7</v>
      </c>
      <c r="W2080" s="4">
        <v>3428</v>
      </c>
      <c r="X2080" s="67">
        <v>2E-3</v>
      </c>
      <c r="Y2080" s="67">
        <v>0.11899999999999999</v>
      </c>
      <c r="Z2080" s="4">
        <v>6</v>
      </c>
      <c r="AA2080" s="4">
        <v>2600</v>
      </c>
      <c r="AB2080" s="67">
        <v>2E-3</v>
      </c>
      <c r="AC2080" s="4">
        <v>6.7087589999999997</v>
      </c>
      <c r="AD2080" s="4">
        <v>32</v>
      </c>
    </row>
    <row r="2081" spans="1:30" x14ac:dyDescent="0.2">
      <c r="A2081" s="8" t="s">
        <v>782</v>
      </c>
      <c r="B2081" s="8">
        <v>7</v>
      </c>
      <c r="C2081" s="8">
        <v>144062889</v>
      </c>
      <c r="D2081" s="8">
        <v>144062889</v>
      </c>
      <c r="E2081" s="8" t="s">
        <v>121</v>
      </c>
      <c r="F2081" s="8" t="s">
        <v>3108</v>
      </c>
      <c r="G2081" s="8" t="s">
        <v>3109</v>
      </c>
      <c r="H2081" s="8" t="s">
        <v>107</v>
      </c>
      <c r="I2081" s="66" t="s">
        <v>309</v>
      </c>
      <c r="J2081" s="66" t="s">
        <v>40</v>
      </c>
      <c r="K2081" s="66" t="s">
        <v>10664</v>
      </c>
      <c r="L2081" s="66" t="s">
        <v>10665</v>
      </c>
      <c r="M2081" s="66" t="s">
        <v>6224</v>
      </c>
      <c r="N2081" s="66" t="s">
        <v>3350</v>
      </c>
      <c r="O2081" s="8" t="s">
        <v>4489</v>
      </c>
      <c r="P2081" s="8" t="s">
        <v>40</v>
      </c>
      <c r="Q2081" s="8">
        <v>1</v>
      </c>
      <c r="R2081" s="8" t="s">
        <v>40</v>
      </c>
      <c r="S2081" s="8" t="s">
        <v>40</v>
      </c>
      <c r="T2081" s="8" t="s">
        <v>40</v>
      </c>
      <c r="U2081" s="67">
        <v>0.21099999999999999</v>
      </c>
      <c r="V2081" s="4">
        <v>2</v>
      </c>
      <c r="W2081" s="4">
        <v>3428</v>
      </c>
      <c r="X2081" s="67">
        <v>1E-3</v>
      </c>
      <c r="Y2081" s="67">
        <v>0</v>
      </c>
      <c r="Z2081" s="4">
        <v>0</v>
      </c>
      <c r="AA2081" s="4">
        <v>2600</v>
      </c>
      <c r="AB2081" s="67">
        <v>0</v>
      </c>
      <c r="AC2081" s="4">
        <v>5.0539579999999997</v>
      </c>
      <c r="AD2081" s="4">
        <v>25.2</v>
      </c>
    </row>
    <row r="2082" spans="1:30" x14ac:dyDescent="0.2">
      <c r="A2082" s="8" t="s">
        <v>782</v>
      </c>
      <c r="B2082" s="8">
        <v>7</v>
      </c>
      <c r="C2082" s="8">
        <v>144063464</v>
      </c>
      <c r="D2082" s="8">
        <v>144063464</v>
      </c>
      <c r="E2082" s="8" t="s">
        <v>130</v>
      </c>
      <c r="F2082" s="8" t="s">
        <v>3101</v>
      </c>
      <c r="G2082" s="8" t="s">
        <v>3102</v>
      </c>
      <c r="H2082" s="8" t="s">
        <v>107</v>
      </c>
      <c r="I2082" s="66" t="s">
        <v>9425</v>
      </c>
      <c r="J2082" s="66" t="s">
        <v>40</v>
      </c>
      <c r="K2082" s="66" t="s">
        <v>10666</v>
      </c>
      <c r="L2082" s="66" t="s">
        <v>9244</v>
      </c>
      <c r="M2082" s="66" t="s">
        <v>3755</v>
      </c>
      <c r="N2082" s="66" t="s">
        <v>121</v>
      </c>
      <c r="O2082" s="8" t="s">
        <v>4466</v>
      </c>
      <c r="P2082" s="8" t="s">
        <v>10667</v>
      </c>
      <c r="Q2082" s="8">
        <v>1</v>
      </c>
      <c r="R2082" s="8" t="s">
        <v>40</v>
      </c>
      <c r="S2082" s="8" t="s">
        <v>40</v>
      </c>
      <c r="T2082" s="8" t="s">
        <v>40</v>
      </c>
      <c r="U2082" s="67">
        <v>0.155</v>
      </c>
      <c r="V2082" s="4">
        <v>1</v>
      </c>
      <c r="W2082" s="4">
        <v>3429</v>
      </c>
      <c r="X2082" s="67">
        <v>0</v>
      </c>
      <c r="Y2082" s="67">
        <v>0.182</v>
      </c>
      <c r="Z2082" s="4">
        <v>2</v>
      </c>
      <c r="AA2082" s="4">
        <v>2598</v>
      </c>
      <c r="AB2082" s="67">
        <v>1E-3</v>
      </c>
      <c r="AC2082" s="4">
        <v>1.153732</v>
      </c>
      <c r="AD2082" s="4">
        <v>11.5</v>
      </c>
    </row>
    <row r="2083" spans="1:30" x14ac:dyDescent="0.2">
      <c r="A2083" s="8" t="s">
        <v>782</v>
      </c>
      <c r="B2083" s="8">
        <v>7</v>
      </c>
      <c r="C2083" s="8">
        <v>144063465</v>
      </c>
      <c r="D2083" s="8">
        <v>144063465</v>
      </c>
      <c r="E2083" s="8" t="s">
        <v>121</v>
      </c>
      <c r="F2083" s="8" t="s">
        <v>3108</v>
      </c>
      <c r="G2083" s="8" t="s">
        <v>3109</v>
      </c>
      <c r="H2083" s="8" t="s">
        <v>107</v>
      </c>
      <c r="I2083" s="66" t="s">
        <v>9425</v>
      </c>
      <c r="J2083" s="66" t="s">
        <v>40</v>
      </c>
      <c r="K2083" s="66" t="s">
        <v>7442</v>
      </c>
      <c r="L2083" s="66" t="s">
        <v>10668</v>
      </c>
      <c r="M2083" s="66" t="s">
        <v>3773</v>
      </c>
      <c r="N2083" s="66" t="s">
        <v>3168</v>
      </c>
      <c r="O2083" s="8" t="s">
        <v>3169</v>
      </c>
      <c r="P2083" s="8" t="s">
        <v>10669</v>
      </c>
      <c r="Q2083" s="8">
        <v>1</v>
      </c>
      <c r="R2083" s="8" t="s">
        <v>40</v>
      </c>
      <c r="S2083" s="8" t="s">
        <v>40</v>
      </c>
      <c r="T2083" s="8" t="s">
        <v>40</v>
      </c>
      <c r="U2083" s="67">
        <v>0.251</v>
      </c>
      <c r="V2083" s="4">
        <v>1</v>
      </c>
      <c r="W2083" s="4">
        <v>3429</v>
      </c>
      <c r="X2083" s="67">
        <v>0</v>
      </c>
      <c r="Y2083" s="67">
        <v>0.17899999999999999</v>
      </c>
      <c r="Z2083" s="4">
        <v>3</v>
      </c>
      <c r="AA2083" s="4">
        <v>2598</v>
      </c>
      <c r="AB2083" s="67">
        <v>1E-3</v>
      </c>
      <c r="AC2083" s="4">
        <v>-1.931119</v>
      </c>
      <c r="AD2083" s="4">
        <v>1E-3</v>
      </c>
    </row>
    <row r="2084" spans="1:30" x14ac:dyDescent="0.2">
      <c r="A2084" s="8" t="s">
        <v>782</v>
      </c>
      <c r="B2084" s="8">
        <v>7</v>
      </c>
      <c r="C2084" s="8">
        <v>144063467</v>
      </c>
      <c r="D2084" s="8">
        <v>144063467</v>
      </c>
      <c r="E2084" s="8" t="s">
        <v>121</v>
      </c>
      <c r="F2084" s="8" t="s">
        <v>3101</v>
      </c>
      <c r="G2084" s="8" t="s">
        <v>3102</v>
      </c>
      <c r="H2084" s="8" t="s">
        <v>107</v>
      </c>
      <c r="I2084" s="66" t="s">
        <v>9425</v>
      </c>
      <c r="J2084" s="66" t="s">
        <v>40</v>
      </c>
      <c r="K2084" s="66" t="s">
        <v>8843</v>
      </c>
      <c r="L2084" s="66" t="s">
        <v>10670</v>
      </c>
      <c r="M2084" s="66" t="s">
        <v>3773</v>
      </c>
      <c r="N2084" s="66" t="s">
        <v>3118</v>
      </c>
      <c r="O2084" s="8" t="s">
        <v>3213</v>
      </c>
      <c r="P2084" s="8" t="s">
        <v>10671</v>
      </c>
      <c r="Q2084" s="8">
        <v>1</v>
      </c>
      <c r="R2084" s="8" t="s">
        <v>40</v>
      </c>
      <c r="S2084" s="8" t="s">
        <v>40</v>
      </c>
      <c r="T2084" s="8" t="s">
        <v>40</v>
      </c>
      <c r="U2084" s="67">
        <v>0</v>
      </c>
      <c r="V2084" s="4">
        <v>0</v>
      </c>
      <c r="W2084" s="4">
        <v>3429</v>
      </c>
      <c r="X2084" s="67">
        <v>0</v>
      </c>
      <c r="Y2084" s="67">
        <v>0.23699999999999999</v>
      </c>
      <c r="Z2084" s="4">
        <v>1</v>
      </c>
      <c r="AA2084" s="4">
        <v>2598</v>
      </c>
      <c r="AB2084" s="67">
        <v>0</v>
      </c>
      <c r="AC2084" s="4">
        <v>-0.34014</v>
      </c>
      <c r="AD2084" s="4">
        <v>0.53700000000000003</v>
      </c>
    </row>
    <row r="2085" spans="1:30" x14ac:dyDescent="0.2">
      <c r="A2085" s="8" t="s">
        <v>782</v>
      </c>
      <c r="B2085" s="8">
        <v>7</v>
      </c>
      <c r="C2085" s="8">
        <v>144063468</v>
      </c>
      <c r="D2085" s="8">
        <v>144063468</v>
      </c>
      <c r="E2085" s="8" t="s">
        <v>121</v>
      </c>
      <c r="F2085" s="8" t="s">
        <v>3108</v>
      </c>
      <c r="G2085" s="8" t="s">
        <v>3109</v>
      </c>
      <c r="H2085" s="8" t="s">
        <v>107</v>
      </c>
      <c r="I2085" s="66" t="s">
        <v>9425</v>
      </c>
      <c r="J2085" s="66" t="s">
        <v>40</v>
      </c>
      <c r="K2085" s="66" t="s">
        <v>10672</v>
      </c>
      <c r="L2085" s="66" t="s">
        <v>9597</v>
      </c>
      <c r="M2085" s="66" t="s">
        <v>5701</v>
      </c>
      <c r="N2085" s="66" t="s">
        <v>3141</v>
      </c>
      <c r="O2085" s="8" t="s">
        <v>3371</v>
      </c>
      <c r="P2085" s="8" t="s">
        <v>10673</v>
      </c>
      <c r="Q2085" s="8">
        <v>1</v>
      </c>
      <c r="R2085" s="8" t="s">
        <v>40</v>
      </c>
      <c r="S2085" s="8" t="s">
        <v>40</v>
      </c>
      <c r="T2085" s="8" t="s">
        <v>40</v>
      </c>
      <c r="U2085" s="67">
        <v>0.16600000000000001</v>
      </c>
      <c r="V2085" s="4">
        <v>1</v>
      </c>
      <c r="W2085" s="4">
        <v>3429</v>
      </c>
      <c r="X2085" s="67">
        <v>0</v>
      </c>
      <c r="Y2085" s="67">
        <v>0.11799999999999999</v>
      </c>
      <c r="Z2085" s="4">
        <v>2</v>
      </c>
      <c r="AA2085" s="4">
        <v>2598</v>
      </c>
      <c r="AB2085" s="67">
        <v>1E-3</v>
      </c>
      <c r="AC2085" s="4">
        <v>1.0311360000000001</v>
      </c>
      <c r="AD2085" s="4">
        <v>10.84</v>
      </c>
    </row>
    <row r="2086" spans="1:30" x14ac:dyDescent="0.2">
      <c r="A2086" s="8" t="s">
        <v>782</v>
      </c>
      <c r="B2086" s="8">
        <v>7</v>
      </c>
      <c r="C2086" s="8">
        <v>144063478</v>
      </c>
      <c r="D2086" s="8">
        <v>144063478</v>
      </c>
      <c r="E2086" s="8" t="s">
        <v>130</v>
      </c>
      <c r="F2086" s="8" t="s">
        <v>3108</v>
      </c>
      <c r="G2086" s="8" t="s">
        <v>3109</v>
      </c>
      <c r="H2086" s="8" t="s">
        <v>107</v>
      </c>
      <c r="I2086" s="66" t="s">
        <v>9425</v>
      </c>
      <c r="J2086" s="66" t="s">
        <v>40</v>
      </c>
      <c r="K2086" s="66" t="s">
        <v>10674</v>
      </c>
      <c r="L2086" s="66" t="s">
        <v>8876</v>
      </c>
      <c r="M2086" s="66" t="s">
        <v>4178</v>
      </c>
      <c r="N2086" s="66" t="s">
        <v>3309</v>
      </c>
      <c r="O2086" s="8" t="s">
        <v>3310</v>
      </c>
      <c r="P2086" s="8" t="s">
        <v>10675</v>
      </c>
      <c r="Q2086" s="8">
        <v>1</v>
      </c>
      <c r="R2086" s="8" t="s">
        <v>40</v>
      </c>
      <c r="S2086" s="8" t="s">
        <v>40</v>
      </c>
      <c r="T2086" s="8" t="s">
        <v>40</v>
      </c>
      <c r="U2086" s="67">
        <v>0.17599999999999999</v>
      </c>
      <c r="V2086" s="4">
        <v>3</v>
      </c>
      <c r="W2086" s="4">
        <v>3429</v>
      </c>
      <c r="X2086" s="67">
        <v>1E-3</v>
      </c>
      <c r="Y2086" s="67">
        <v>0.29699999999999999</v>
      </c>
      <c r="Z2086" s="4">
        <v>2</v>
      </c>
      <c r="AA2086" s="4">
        <v>2598</v>
      </c>
      <c r="AB2086" s="67">
        <v>1E-3</v>
      </c>
      <c r="AC2086" s="4">
        <v>-0.38783400000000001</v>
      </c>
      <c r="AD2086" s="4">
        <v>0.41399999999999998</v>
      </c>
    </row>
    <row r="2087" spans="1:30" x14ac:dyDescent="0.2">
      <c r="A2087" s="8" t="s">
        <v>782</v>
      </c>
      <c r="B2087" s="8">
        <v>7</v>
      </c>
      <c r="C2087" s="8">
        <v>144063480</v>
      </c>
      <c r="D2087" s="8">
        <v>144063480</v>
      </c>
      <c r="E2087" s="8" t="s">
        <v>121</v>
      </c>
      <c r="F2087" s="8" t="s">
        <v>3108</v>
      </c>
      <c r="G2087" s="8" t="s">
        <v>3109</v>
      </c>
      <c r="H2087" s="8" t="s">
        <v>107</v>
      </c>
      <c r="I2087" s="66" t="s">
        <v>9425</v>
      </c>
      <c r="J2087" s="66" t="s">
        <v>40</v>
      </c>
      <c r="K2087" s="66" t="s">
        <v>7421</v>
      </c>
      <c r="L2087" s="66" t="s">
        <v>6118</v>
      </c>
      <c r="M2087" s="66" t="s">
        <v>4196</v>
      </c>
      <c r="N2087" s="66" t="s">
        <v>3302</v>
      </c>
      <c r="O2087" s="8" t="s">
        <v>3390</v>
      </c>
      <c r="P2087" s="8" t="s">
        <v>40</v>
      </c>
      <c r="Q2087" s="8">
        <v>1</v>
      </c>
      <c r="R2087" s="8" t="s">
        <v>40</v>
      </c>
      <c r="S2087" s="8" t="s">
        <v>40</v>
      </c>
      <c r="T2087" s="8" t="s">
        <v>40</v>
      </c>
      <c r="U2087" s="67">
        <v>0.216</v>
      </c>
      <c r="V2087" s="4">
        <v>1</v>
      </c>
      <c r="W2087" s="4">
        <v>3429</v>
      </c>
      <c r="X2087" s="67">
        <v>0</v>
      </c>
      <c r="Y2087" s="67">
        <v>0</v>
      </c>
      <c r="Z2087" s="4">
        <v>0</v>
      </c>
      <c r="AA2087" s="4">
        <v>2598</v>
      </c>
      <c r="AB2087" s="67">
        <v>0</v>
      </c>
      <c r="AC2087" s="4">
        <v>0.78633299999999995</v>
      </c>
      <c r="AD2087" s="4">
        <v>9.3789999999999996</v>
      </c>
    </row>
    <row r="2088" spans="1:30" x14ac:dyDescent="0.2">
      <c r="A2088" s="8" t="s">
        <v>782</v>
      </c>
      <c r="B2088" s="8">
        <v>7</v>
      </c>
      <c r="C2088" s="8">
        <v>144063503</v>
      </c>
      <c r="D2088" s="8">
        <v>144063503</v>
      </c>
      <c r="E2088" s="8" t="s">
        <v>123</v>
      </c>
      <c r="F2088" s="8" t="s">
        <v>3101</v>
      </c>
      <c r="G2088" s="8" t="s">
        <v>3102</v>
      </c>
      <c r="H2088" s="8" t="s">
        <v>107</v>
      </c>
      <c r="I2088" s="66" t="s">
        <v>9425</v>
      </c>
      <c r="J2088" s="66" t="s">
        <v>40</v>
      </c>
      <c r="K2088" s="66" t="s">
        <v>9260</v>
      </c>
      <c r="L2088" s="66" t="s">
        <v>9268</v>
      </c>
      <c r="M2088" s="66" t="s">
        <v>4689</v>
      </c>
      <c r="N2088" s="66" t="s">
        <v>3188</v>
      </c>
      <c r="O2088" s="8" t="s">
        <v>3189</v>
      </c>
      <c r="P2088" s="8" t="s">
        <v>40</v>
      </c>
      <c r="Q2088" s="8">
        <v>1</v>
      </c>
      <c r="R2088" s="8">
        <v>10.911660510000001</v>
      </c>
      <c r="S2088" s="8">
        <v>0.86344687499999995</v>
      </c>
      <c r="T2088" s="8">
        <v>11.775107390000001</v>
      </c>
      <c r="U2088" s="67">
        <v>0</v>
      </c>
      <c r="V2088" s="4">
        <v>0</v>
      </c>
      <c r="W2088" s="4">
        <v>3429</v>
      </c>
      <c r="X2088" s="67">
        <v>0</v>
      </c>
      <c r="Y2088" s="67">
        <v>0.308</v>
      </c>
      <c r="Z2088" s="4">
        <v>1</v>
      </c>
      <c r="AA2088" s="4">
        <v>2598</v>
      </c>
      <c r="AB2088" s="67">
        <v>0</v>
      </c>
      <c r="AC2088" s="4">
        <v>-0.20951900000000001</v>
      </c>
      <c r="AD2088" s="4">
        <v>1.048</v>
      </c>
    </row>
    <row r="2089" spans="1:30" x14ac:dyDescent="0.2">
      <c r="A2089" s="8" t="s">
        <v>782</v>
      </c>
      <c r="B2089" s="8">
        <v>7</v>
      </c>
      <c r="C2089" s="8">
        <v>144063504</v>
      </c>
      <c r="D2089" s="8">
        <v>144063504</v>
      </c>
      <c r="E2089" s="8" t="s">
        <v>130</v>
      </c>
      <c r="F2089" s="8" t="s">
        <v>3108</v>
      </c>
      <c r="G2089" s="8" t="s">
        <v>3109</v>
      </c>
      <c r="H2089" s="8" t="s">
        <v>107</v>
      </c>
      <c r="I2089" s="66" t="s">
        <v>9425</v>
      </c>
      <c r="J2089" s="66" t="s">
        <v>40</v>
      </c>
      <c r="K2089" s="66" t="s">
        <v>10676</v>
      </c>
      <c r="L2089" s="66" t="s">
        <v>10677</v>
      </c>
      <c r="M2089" s="66" t="s">
        <v>5352</v>
      </c>
      <c r="N2089" s="66" t="s">
        <v>3177</v>
      </c>
      <c r="O2089" s="8" t="s">
        <v>3178</v>
      </c>
      <c r="P2089" s="8" t="s">
        <v>10678</v>
      </c>
      <c r="Q2089" s="8">
        <v>1</v>
      </c>
      <c r="R2089" s="8">
        <v>10.47145373</v>
      </c>
      <c r="S2089" s="8">
        <v>1.3036536519999999</v>
      </c>
      <c r="T2089" s="8">
        <v>11.775107390000001</v>
      </c>
      <c r="U2089" s="67">
        <v>0.157</v>
      </c>
      <c r="V2089" s="4">
        <v>3</v>
      </c>
      <c r="W2089" s="4">
        <v>3429</v>
      </c>
      <c r="X2089" s="67">
        <v>1E-3</v>
      </c>
      <c r="Y2089" s="67">
        <v>0.16400000000000001</v>
      </c>
      <c r="Z2089" s="4">
        <v>4</v>
      </c>
      <c r="AA2089" s="4">
        <v>2598</v>
      </c>
      <c r="AB2089" s="67">
        <v>2E-3</v>
      </c>
      <c r="AC2089" s="4">
        <v>6.6581590000000004</v>
      </c>
      <c r="AD2089" s="4">
        <v>32</v>
      </c>
    </row>
    <row r="2090" spans="1:30" x14ac:dyDescent="0.2">
      <c r="A2090" s="8" t="s">
        <v>782</v>
      </c>
      <c r="B2090" s="8">
        <v>7</v>
      </c>
      <c r="C2090" s="8">
        <v>144063505</v>
      </c>
      <c r="D2090" s="8">
        <v>144063505</v>
      </c>
      <c r="E2090" s="8" t="s">
        <v>121</v>
      </c>
      <c r="F2090" s="8" t="s">
        <v>3108</v>
      </c>
      <c r="G2090" s="8" t="s">
        <v>3109</v>
      </c>
      <c r="H2090" s="8" t="s">
        <v>107</v>
      </c>
      <c r="I2090" s="66" t="s">
        <v>9425</v>
      </c>
      <c r="J2090" s="66" t="s">
        <v>40</v>
      </c>
      <c r="K2090" s="66" t="s">
        <v>10679</v>
      </c>
      <c r="L2090" s="66" t="s">
        <v>10680</v>
      </c>
      <c r="M2090" s="66" t="s">
        <v>5352</v>
      </c>
      <c r="N2090" s="66" t="s">
        <v>3112</v>
      </c>
      <c r="O2090" s="8" t="s">
        <v>3140</v>
      </c>
      <c r="P2090" s="8" t="s">
        <v>10681</v>
      </c>
      <c r="Q2090" s="8">
        <v>1</v>
      </c>
      <c r="R2090" s="8">
        <v>9.1369135840000002</v>
      </c>
      <c r="S2090" s="8">
        <v>2.6381938030000001</v>
      </c>
      <c r="T2090" s="8">
        <v>11.775107390000001</v>
      </c>
      <c r="U2090" s="67">
        <v>0.26800000000000002</v>
      </c>
      <c r="V2090" s="4">
        <v>1</v>
      </c>
      <c r="W2090" s="4">
        <v>3429</v>
      </c>
      <c r="X2090" s="67">
        <v>0</v>
      </c>
      <c r="Y2090" s="67">
        <v>0</v>
      </c>
      <c r="Z2090" s="4">
        <v>0</v>
      </c>
      <c r="AA2090" s="4">
        <v>2598</v>
      </c>
      <c r="AB2090" s="67">
        <v>0</v>
      </c>
      <c r="AC2090" s="4">
        <v>4.4214370000000001</v>
      </c>
      <c r="AD2090" s="4">
        <v>24.2</v>
      </c>
    </row>
    <row r="2091" spans="1:30" x14ac:dyDescent="0.2">
      <c r="A2091" s="8" t="s">
        <v>782</v>
      </c>
      <c r="B2091" s="8">
        <v>7</v>
      </c>
      <c r="C2091" s="8">
        <v>144063956</v>
      </c>
      <c r="D2091" s="8">
        <v>144063956</v>
      </c>
      <c r="E2091" s="8" t="s">
        <v>123</v>
      </c>
      <c r="F2091" s="8" t="s">
        <v>3108</v>
      </c>
      <c r="G2091" s="8" t="s">
        <v>3109</v>
      </c>
      <c r="H2091" s="8" t="s">
        <v>107</v>
      </c>
      <c r="I2091" s="66" t="s">
        <v>10235</v>
      </c>
      <c r="J2091" s="66" t="s">
        <v>40</v>
      </c>
      <c r="K2091" s="66" t="s">
        <v>8856</v>
      </c>
      <c r="L2091" s="66" t="s">
        <v>5400</v>
      </c>
      <c r="M2091" s="66" t="s">
        <v>3488</v>
      </c>
      <c r="N2091" s="66" t="s">
        <v>4701</v>
      </c>
      <c r="O2091" s="8" t="s">
        <v>4702</v>
      </c>
      <c r="P2091" s="8" t="s">
        <v>40</v>
      </c>
      <c r="Q2091" s="8">
        <v>1</v>
      </c>
      <c r="R2091" s="8" t="s">
        <v>40</v>
      </c>
      <c r="S2091" s="8" t="s">
        <v>40</v>
      </c>
      <c r="T2091" s="8" t="s">
        <v>40</v>
      </c>
      <c r="U2091" s="67">
        <v>0</v>
      </c>
      <c r="V2091" s="4">
        <v>0</v>
      </c>
      <c r="W2091" s="4">
        <v>3428</v>
      </c>
      <c r="X2091" s="67">
        <v>0</v>
      </c>
      <c r="Y2091" s="67">
        <v>0.155</v>
      </c>
      <c r="Z2091" s="4">
        <v>1</v>
      </c>
      <c r="AA2091" s="4">
        <v>2601</v>
      </c>
      <c r="AB2091" s="67">
        <v>0</v>
      </c>
      <c r="AC2091" s="4">
        <v>2.877491</v>
      </c>
      <c r="AD2091" s="4">
        <v>21.7</v>
      </c>
    </row>
    <row r="2092" spans="1:30" x14ac:dyDescent="0.2">
      <c r="A2092" s="8" t="s">
        <v>782</v>
      </c>
      <c r="B2092" s="8">
        <v>7</v>
      </c>
      <c r="C2092" s="8">
        <v>144063979</v>
      </c>
      <c r="D2092" s="8">
        <v>144063979</v>
      </c>
      <c r="E2092" s="8" t="s">
        <v>130</v>
      </c>
      <c r="F2092" s="8" t="s">
        <v>3108</v>
      </c>
      <c r="G2092" s="8" t="s">
        <v>3109</v>
      </c>
      <c r="H2092" s="8" t="s">
        <v>107</v>
      </c>
      <c r="I2092" s="66" t="s">
        <v>10235</v>
      </c>
      <c r="J2092" s="66" t="s">
        <v>40</v>
      </c>
      <c r="K2092" s="66" t="s">
        <v>10682</v>
      </c>
      <c r="L2092" s="66" t="s">
        <v>8857</v>
      </c>
      <c r="M2092" s="66" t="s">
        <v>5343</v>
      </c>
      <c r="N2092" s="66" t="s">
        <v>3144</v>
      </c>
      <c r="O2092" s="8" t="s">
        <v>3145</v>
      </c>
      <c r="P2092" s="8" t="s">
        <v>10683</v>
      </c>
      <c r="Q2092" s="8">
        <v>1</v>
      </c>
      <c r="R2092" s="8" t="s">
        <v>40</v>
      </c>
      <c r="S2092" s="8" t="s">
        <v>40</v>
      </c>
      <c r="T2092" s="8" t="s">
        <v>40</v>
      </c>
      <c r="U2092" s="67">
        <v>0.16900000000000001</v>
      </c>
      <c r="V2092" s="4">
        <v>349</v>
      </c>
      <c r="W2092" s="4">
        <v>3428</v>
      </c>
      <c r="X2092" s="67">
        <v>0.10199999999999999</v>
      </c>
      <c r="Y2092" s="67">
        <v>0.16900000000000001</v>
      </c>
      <c r="Z2092" s="4">
        <v>276</v>
      </c>
      <c r="AA2092" s="4">
        <v>2601</v>
      </c>
      <c r="AB2092" s="67">
        <v>0.106</v>
      </c>
      <c r="AC2092" s="4">
        <v>7.5175270000000003</v>
      </c>
      <c r="AD2092" s="4">
        <v>34</v>
      </c>
    </row>
    <row r="2093" spans="1:30" x14ac:dyDescent="0.2">
      <c r="A2093" s="8" t="s">
        <v>782</v>
      </c>
      <c r="B2093" s="8">
        <v>7</v>
      </c>
      <c r="C2093" s="8">
        <v>144064210</v>
      </c>
      <c r="D2093" s="8">
        <v>144064210</v>
      </c>
      <c r="E2093" s="8" t="s">
        <v>123</v>
      </c>
      <c r="F2093" s="8" t="s">
        <v>3108</v>
      </c>
      <c r="G2093" s="8" t="s">
        <v>3109</v>
      </c>
      <c r="H2093" s="8" t="s">
        <v>107</v>
      </c>
      <c r="I2093" s="66" t="s">
        <v>10684</v>
      </c>
      <c r="J2093" s="66" t="s">
        <v>40</v>
      </c>
      <c r="K2093" s="66" t="s">
        <v>9577</v>
      </c>
      <c r="L2093" s="66" t="s">
        <v>10685</v>
      </c>
      <c r="M2093" s="66" t="s">
        <v>4884</v>
      </c>
      <c r="N2093" s="66" t="s">
        <v>4683</v>
      </c>
      <c r="O2093" s="8" t="s">
        <v>4684</v>
      </c>
      <c r="P2093" s="8" t="s">
        <v>40</v>
      </c>
      <c r="Q2093" s="8">
        <v>1</v>
      </c>
      <c r="R2093" s="8" t="s">
        <v>40</v>
      </c>
      <c r="S2093" s="8" t="s">
        <v>40</v>
      </c>
      <c r="T2093" s="8" t="s">
        <v>40</v>
      </c>
      <c r="U2093" s="67">
        <v>0.214</v>
      </c>
      <c r="V2093" s="4">
        <v>2</v>
      </c>
      <c r="W2093" s="4">
        <v>3431</v>
      </c>
      <c r="X2093" s="67">
        <v>1E-3</v>
      </c>
      <c r="Y2093" s="67">
        <v>0.16600000000000001</v>
      </c>
      <c r="Z2093" s="4">
        <v>2</v>
      </c>
      <c r="AA2093" s="4">
        <v>2600</v>
      </c>
      <c r="AB2093" s="67">
        <v>1E-3</v>
      </c>
      <c r="AC2093" s="4">
        <v>5.2609969999999997</v>
      </c>
      <c r="AD2093" s="4">
        <v>25.7</v>
      </c>
    </row>
    <row r="2094" spans="1:30" x14ac:dyDescent="0.2">
      <c r="A2094" s="8" t="s">
        <v>782</v>
      </c>
      <c r="B2094" s="8">
        <v>7</v>
      </c>
      <c r="C2094" s="8">
        <v>144064258</v>
      </c>
      <c r="D2094" s="8">
        <v>144064258</v>
      </c>
      <c r="E2094" s="8" t="s">
        <v>121</v>
      </c>
      <c r="F2094" s="8" t="s">
        <v>3108</v>
      </c>
      <c r="G2094" s="8" t="s">
        <v>3109</v>
      </c>
      <c r="H2094" s="8" t="s">
        <v>107</v>
      </c>
      <c r="I2094" s="66" t="s">
        <v>10684</v>
      </c>
      <c r="J2094" s="66" t="s">
        <v>40</v>
      </c>
      <c r="K2094" s="66" t="s">
        <v>7276</v>
      </c>
      <c r="L2094" s="66" t="s">
        <v>10686</v>
      </c>
      <c r="M2094" s="66" t="s">
        <v>4888</v>
      </c>
      <c r="N2094" s="66" t="s">
        <v>3112</v>
      </c>
      <c r="O2094" s="8" t="s">
        <v>3140</v>
      </c>
      <c r="P2094" s="8" t="s">
        <v>40</v>
      </c>
      <c r="Q2094" s="8">
        <v>1</v>
      </c>
      <c r="R2094" s="8" t="s">
        <v>40</v>
      </c>
      <c r="S2094" s="8" t="s">
        <v>40</v>
      </c>
      <c r="T2094" s="8" t="s">
        <v>40</v>
      </c>
      <c r="U2094" s="67">
        <v>0.23200000000000001</v>
      </c>
      <c r="V2094" s="4">
        <v>1</v>
      </c>
      <c r="W2094" s="4">
        <v>3431</v>
      </c>
      <c r="X2094" s="67">
        <v>0</v>
      </c>
      <c r="Y2094" s="67">
        <v>0.29099999999999998</v>
      </c>
      <c r="Z2094" s="4">
        <v>1</v>
      </c>
      <c r="AA2094" s="4">
        <v>2600</v>
      </c>
      <c r="AB2094" s="67">
        <v>0</v>
      </c>
      <c r="AC2094" s="4">
        <v>3.6974640000000001</v>
      </c>
      <c r="AD2094" s="4">
        <v>23.3</v>
      </c>
    </row>
    <row r="2095" spans="1:30" x14ac:dyDescent="0.2">
      <c r="A2095" s="8" t="s">
        <v>782</v>
      </c>
      <c r="B2095" s="8">
        <v>7</v>
      </c>
      <c r="C2095" s="8">
        <v>144064262</v>
      </c>
      <c r="D2095" s="8">
        <v>144064262</v>
      </c>
      <c r="E2095" s="8" t="s">
        <v>121</v>
      </c>
      <c r="F2095" s="8" t="s">
        <v>3101</v>
      </c>
      <c r="G2095" s="8" t="s">
        <v>3102</v>
      </c>
      <c r="H2095" s="8" t="s">
        <v>107</v>
      </c>
      <c r="I2095" s="66" t="s">
        <v>10684</v>
      </c>
      <c r="J2095" s="66" t="s">
        <v>40</v>
      </c>
      <c r="K2095" s="66" t="s">
        <v>3344</v>
      </c>
      <c r="L2095" s="66" t="s">
        <v>10666</v>
      </c>
      <c r="M2095" s="66" t="s">
        <v>4218</v>
      </c>
      <c r="N2095" s="66" t="s">
        <v>3126</v>
      </c>
      <c r="O2095" s="8" t="s">
        <v>3419</v>
      </c>
      <c r="P2095" s="8" t="s">
        <v>40</v>
      </c>
      <c r="Q2095" s="8">
        <v>1</v>
      </c>
      <c r="R2095" s="8" t="s">
        <v>40</v>
      </c>
      <c r="S2095" s="8" t="s">
        <v>40</v>
      </c>
      <c r="T2095" s="8" t="s">
        <v>40</v>
      </c>
      <c r="U2095" s="67">
        <v>0.153</v>
      </c>
      <c r="V2095" s="4">
        <v>1</v>
      </c>
      <c r="W2095" s="4">
        <v>3431</v>
      </c>
      <c r="X2095" s="67">
        <v>0</v>
      </c>
      <c r="Y2095" s="67">
        <v>0</v>
      </c>
      <c r="Z2095" s="4">
        <v>0</v>
      </c>
      <c r="AA2095" s="4">
        <v>2600</v>
      </c>
      <c r="AB2095" s="67">
        <v>0</v>
      </c>
      <c r="AC2095" s="4">
        <v>5.8636000000000001E-2</v>
      </c>
      <c r="AD2095" s="4">
        <v>3.1720000000000002</v>
      </c>
    </row>
    <row r="2096" spans="1:30" x14ac:dyDescent="0.2">
      <c r="A2096" s="8" t="s">
        <v>782</v>
      </c>
      <c r="B2096" s="8">
        <v>7</v>
      </c>
      <c r="C2096" s="8">
        <v>144064275</v>
      </c>
      <c r="D2096" s="8">
        <v>144064275</v>
      </c>
      <c r="E2096" s="8" t="s">
        <v>121</v>
      </c>
      <c r="F2096" s="8" t="s">
        <v>3108</v>
      </c>
      <c r="G2096" s="8" t="s">
        <v>3109</v>
      </c>
      <c r="H2096" s="8" t="s">
        <v>107</v>
      </c>
      <c r="I2096" s="66" t="s">
        <v>10684</v>
      </c>
      <c r="J2096" s="66" t="s">
        <v>40</v>
      </c>
      <c r="K2096" s="66" t="s">
        <v>10687</v>
      </c>
      <c r="L2096" s="66" t="s">
        <v>7428</v>
      </c>
      <c r="M2096" s="66" t="s">
        <v>4363</v>
      </c>
      <c r="N2096" s="66" t="s">
        <v>3141</v>
      </c>
      <c r="O2096" s="8" t="s">
        <v>3371</v>
      </c>
      <c r="P2096" s="8" t="s">
        <v>40</v>
      </c>
      <c r="Q2096" s="8">
        <v>1</v>
      </c>
      <c r="R2096" s="8" t="s">
        <v>40</v>
      </c>
      <c r="S2096" s="8" t="s">
        <v>40</v>
      </c>
      <c r="T2096" s="8" t="s">
        <v>40</v>
      </c>
      <c r="U2096" s="67">
        <v>0.16400000000000001</v>
      </c>
      <c r="V2096" s="4">
        <v>3</v>
      </c>
      <c r="W2096" s="4">
        <v>3431</v>
      </c>
      <c r="X2096" s="67">
        <v>1E-3</v>
      </c>
      <c r="Y2096" s="67">
        <v>0.16</v>
      </c>
      <c r="Z2096" s="4">
        <v>1</v>
      </c>
      <c r="AA2096" s="4">
        <v>2600</v>
      </c>
      <c r="AB2096" s="67">
        <v>0</v>
      </c>
      <c r="AC2096" s="4">
        <v>4.6175079999999999</v>
      </c>
      <c r="AD2096" s="4">
        <v>24.5</v>
      </c>
    </row>
    <row r="2097" spans="1:30" x14ac:dyDescent="0.2">
      <c r="A2097" s="8" t="s">
        <v>782</v>
      </c>
      <c r="B2097" s="8">
        <v>7</v>
      </c>
      <c r="C2097" s="8">
        <v>144064284</v>
      </c>
      <c r="D2097" s="8">
        <v>144064284</v>
      </c>
      <c r="E2097" s="8" t="s">
        <v>121</v>
      </c>
      <c r="F2097" s="8" t="s">
        <v>3108</v>
      </c>
      <c r="G2097" s="8" t="s">
        <v>3109</v>
      </c>
      <c r="H2097" s="8" t="s">
        <v>107</v>
      </c>
      <c r="I2097" s="66" t="s">
        <v>10684</v>
      </c>
      <c r="J2097" s="66" t="s">
        <v>40</v>
      </c>
      <c r="K2097" s="66" t="s">
        <v>5301</v>
      </c>
      <c r="L2097" s="66" t="s">
        <v>10688</v>
      </c>
      <c r="M2097" s="66" t="s">
        <v>347</v>
      </c>
      <c r="N2097" s="66" t="s">
        <v>3302</v>
      </c>
      <c r="O2097" s="8" t="s">
        <v>3303</v>
      </c>
      <c r="P2097" s="8" t="s">
        <v>40</v>
      </c>
      <c r="Q2097" s="8">
        <v>1</v>
      </c>
      <c r="R2097" s="8" t="s">
        <v>40</v>
      </c>
      <c r="S2097" s="8" t="s">
        <v>40</v>
      </c>
      <c r="T2097" s="8" t="s">
        <v>40</v>
      </c>
      <c r="U2097" s="67">
        <v>0.27100000000000002</v>
      </c>
      <c r="V2097" s="4">
        <v>1</v>
      </c>
      <c r="W2097" s="4">
        <v>3431</v>
      </c>
      <c r="X2097" s="67">
        <v>0</v>
      </c>
      <c r="Y2097" s="67">
        <v>0.128</v>
      </c>
      <c r="Z2097" s="4">
        <v>2</v>
      </c>
      <c r="AA2097" s="4">
        <v>2600</v>
      </c>
      <c r="AB2097" s="67">
        <v>1E-3</v>
      </c>
      <c r="AC2097" s="4">
        <v>4.0044250000000003</v>
      </c>
      <c r="AD2097" s="4">
        <v>23.6</v>
      </c>
    </row>
    <row r="2098" spans="1:30" x14ac:dyDescent="0.2">
      <c r="A2098" s="8" t="s">
        <v>782</v>
      </c>
      <c r="B2098" s="8">
        <v>7</v>
      </c>
      <c r="C2098" s="8">
        <v>144064297</v>
      </c>
      <c r="D2098" s="8">
        <v>144064297</v>
      </c>
      <c r="E2098" s="8" t="s">
        <v>127</v>
      </c>
      <c r="F2098" s="8" t="s">
        <v>3108</v>
      </c>
      <c r="G2098" s="8" t="s">
        <v>3109</v>
      </c>
      <c r="H2098" s="8" t="s">
        <v>107</v>
      </c>
      <c r="I2098" s="66" t="s">
        <v>10684</v>
      </c>
      <c r="J2098" s="66" t="s">
        <v>40</v>
      </c>
      <c r="K2098" s="66" t="s">
        <v>10689</v>
      </c>
      <c r="L2098" s="66" t="s">
        <v>8859</v>
      </c>
      <c r="M2098" s="66" t="s">
        <v>4704</v>
      </c>
      <c r="N2098" s="66" t="s">
        <v>3131</v>
      </c>
      <c r="O2098" s="8" t="s">
        <v>4505</v>
      </c>
      <c r="P2098" s="8" t="s">
        <v>40</v>
      </c>
      <c r="Q2098" s="8">
        <v>1</v>
      </c>
      <c r="R2098" s="8" t="s">
        <v>40</v>
      </c>
      <c r="S2098" s="8" t="s">
        <v>40</v>
      </c>
      <c r="T2098" s="8" t="s">
        <v>40</v>
      </c>
      <c r="U2098" s="67">
        <v>0.52400000000000002</v>
      </c>
      <c r="V2098" s="4">
        <v>1</v>
      </c>
      <c r="W2098" s="4">
        <v>3431</v>
      </c>
      <c r="X2098" s="67">
        <v>0</v>
      </c>
      <c r="Y2098" s="67">
        <v>0</v>
      </c>
      <c r="Z2098" s="4">
        <v>0</v>
      </c>
      <c r="AA2098" s="4">
        <v>2600</v>
      </c>
      <c r="AB2098" s="67">
        <v>0</v>
      </c>
      <c r="AC2098" s="4">
        <v>3.3942130000000001</v>
      </c>
      <c r="AD2098" s="4">
        <v>23</v>
      </c>
    </row>
    <row r="2099" spans="1:30" x14ac:dyDescent="0.2">
      <c r="A2099" s="8" t="s">
        <v>782</v>
      </c>
      <c r="B2099" s="8">
        <v>7</v>
      </c>
      <c r="C2099" s="8">
        <v>144064298</v>
      </c>
      <c r="D2099" s="8">
        <v>144064298</v>
      </c>
      <c r="E2099" s="8" t="s">
        <v>121</v>
      </c>
      <c r="F2099" s="8" t="s">
        <v>3101</v>
      </c>
      <c r="G2099" s="8" t="s">
        <v>3102</v>
      </c>
      <c r="H2099" s="8" t="s">
        <v>107</v>
      </c>
      <c r="I2099" s="66" t="s">
        <v>10684</v>
      </c>
      <c r="J2099" s="66" t="s">
        <v>40</v>
      </c>
      <c r="K2099" s="66" t="s">
        <v>10690</v>
      </c>
      <c r="L2099" s="66" t="s">
        <v>9561</v>
      </c>
      <c r="M2099" s="66" t="s">
        <v>4704</v>
      </c>
      <c r="N2099" s="66" t="s">
        <v>3165</v>
      </c>
      <c r="O2099" s="8" t="s">
        <v>3308</v>
      </c>
      <c r="P2099" s="8" t="s">
        <v>40</v>
      </c>
      <c r="Q2099" s="8">
        <v>1</v>
      </c>
      <c r="R2099" s="8" t="s">
        <v>40</v>
      </c>
      <c r="S2099" s="8" t="s">
        <v>40</v>
      </c>
      <c r="T2099" s="8" t="s">
        <v>40</v>
      </c>
      <c r="U2099" s="67">
        <v>0.16400000000000001</v>
      </c>
      <c r="V2099" s="4">
        <v>6</v>
      </c>
      <c r="W2099" s="4">
        <v>3432</v>
      </c>
      <c r="X2099" s="67">
        <v>2E-3</v>
      </c>
      <c r="Y2099" s="67">
        <v>0.16</v>
      </c>
      <c r="Z2099" s="4">
        <v>4</v>
      </c>
      <c r="AA2099" s="4">
        <v>2603</v>
      </c>
      <c r="AB2099" s="67">
        <v>2E-3</v>
      </c>
      <c r="AC2099" s="4">
        <v>-0.51014899999999996</v>
      </c>
      <c r="AD2099" s="4">
        <v>0.20699999999999999</v>
      </c>
    </row>
    <row r="2100" spans="1:30" x14ac:dyDescent="0.2">
      <c r="A2100" s="8" t="s">
        <v>782</v>
      </c>
      <c r="B2100" s="8">
        <v>7</v>
      </c>
      <c r="C2100" s="8">
        <v>144064308</v>
      </c>
      <c r="D2100" s="8">
        <v>144064308</v>
      </c>
      <c r="E2100" s="8" t="s">
        <v>130</v>
      </c>
      <c r="F2100" s="8" t="s">
        <v>3108</v>
      </c>
      <c r="G2100" s="8" t="s">
        <v>3109</v>
      </c>
      <c r="H2100" s="8" t="s">
        <v>107</v>
      </c>
      <c r="I2100" s="66" t="s">
        <v>10684</v>
      </c>
      <c r="J2100" s="66" t="s">
        <v>40</v>
      </c>
      <c r="K2100" s="66" t="s">
        <v>8815</v>
      </c>
      <c r="L2100" s="66" t="s">
        <v>10691</v>
      </c>
      <c r="M2100" s="66" t="s">
        <v>3765</v>
      </c>
      <c r="N2100" s="66" t="s">
        <v>3177</v>
      </c>
      <c r="O2100" s="8" t="s">
        <v>3178</v>
      </c>
      <c r="P2100" s="8" t="s">
        <v>40</v>
      </c>
      <c r="Q2100" s="8">
        <v>1</v>
      </c>
      <c r="R2100" s="8" t="s">
        <v>40</v>
      </c>
      <c r="S2100" s="8" t="s">
        <v>40</v>
      </c>
      <c r="T2100" s="8" t="s">
        <v>40</v>
      </c>
      <c r="U2100" s="67">
        <v>0.14899999999999999</v>
      </c>
      <c r="V2100" s="4">
        <v>1</v>
      </c>
      <c r="W2100" s="4">
        <v>3428</v>
      </c>
      <c r="X2100" s="67">
        <v>0</v>
      </c>
      <c r="Y2100" s="67">
        <v>0.20599999999999999</v>
      </c>
      <c r="Z2100" s="4">
        <v>1</v>
      </c>
      <c r="AA2100" s="4">
        <v>2601</v>
      </c>
      <c r="AB2100" s="67">
        <v>0</v>
      </c>
      <c r="AC2100" s="4">
        <v>5.5147339999999998</v>
      </c>
      <c r="AD2100" s="4">
        <v>26.3</v>
      </c>
    </row>
    <row r="2101" spans="1:30" x14ac:dyDescent="0.2">
      <c r="A2101" s="8" t="s">
        <v>782</v>
      </c>
      <c r="B2101" s="8">
        <v>7</v>
      </c>
      <c r="C2101" s="8">
        <v>144064309</v>
      </c>
      <c r="D2101" s="8">
        <v>144064309</v>
      </c>
      <c r="E2101" s="8" t="s">
        <v>121</v>
      </c>
      <c r="F2101" s="8" t="s">
        <v>3108</v>
      </c>
      <c r="G2101" s="8" t="s">
        <v>3109</v>
      </c>
      <c r="H2101" s="8" t="s">
        <v>107</v>
      </c>
      <c r="I2101" s="66" t="s">
        <v>10684</v>
      </c>
      <c r="J2101" s="66" t="s">
        <v>40</v>
      </c>
      <c r="K2101" s="66" t="s">
        <v>10692</v>
      </c>
      <c r="L2101" s="66" t="s">
        <v>10693</v>
      </c>
      <c r="M2101" s="66" t="s">
        <v>3765</v>
      </c>
      <c r="N2101" s="66" t="s">
        <v>3112</v>
      </c>
      <c r="O2101" s="8" t="s">
        <v>3140</v>
      </c>
      <c r="P2101" s="8" t="s">
        <v>40</v>
      </c>
      <c r="Q2101" s="8">
        <v>1</v>
      </c>
      <c r="R2101" s="8" t="s">
        <v>40</v>
      </c>
      <c r="S2101" s="8" t="s">
        <v>40</v>
      </c>
      <c r="T2101" s="8" t="s">
        <v>40</v>
      </c>
      <c r="U2101" s="67">
        <v>0.188</v>
      </c>
      <c r="V2101" s="4">
        <v>2</v>
      </c>
      <c r="W2101" s="4">
        <v>3428</v>
      </c>
      <c r="X2101" s="67">
        <v>1E-3</v>
      </c>
      <c r="Y2101" s="67">
        <v>0</v>
      </c>
      <c r="Z2101" s="4">
        <v>0</v>
      </c>
      <c r="AA2101" s="4">
        <v>2601</v>
      </c>
      <c r="AB2101" s="67">
        <v>0</v>
      </c>
      <c r="AC2101" s="4">
        <v>5.0152539999999997</v>
      </c>
      <c r="AD2101" s="4">
        <v>25.2</v>
      </c>
    </row>
    <row r="2102" spans="1:30" x14ac:dyDescent="0.2">
      <c r="A2102" s="8" t="s">
        <v>782</v>
      </c>
      <c r="B2102" s="8">
        <v>7</v>
      </c>
      <c r="C2102" s="8">
        <v>144064329</v>
      </c>
      <c r="D2102" s="8">
        <v>144064329</v>
      </c>
      <c r="E2102" s="8" t="s">
        <v>121</v>
      </c>
      <c r="F2102" s="8" t="s">
        <v>3108</v>
      </c>
      <c r="G2102" s="8" t="s">
        <v>3109</v>
      </c>
      <c r="H2102" s="8" t="s">
        <v>107</v>
      </c>
      <c r="I2102" s="66" t="s">
        <v>10684</v>
      </c>
      <c r="J2102" s="66" t="s">
        <v>40</v>
      </c>
      <c r="K2102" s="66" t="s">
        <v>3354</v>
      </c>
      <c r="L2102" s="66" t="s">
        <v>10694</v>
      </c>
      <c r="M2102" s="66" t="s">
        <v>4902</v>
      </c>
      <c r="N2102" s="66" t="s">
        <v>3141</v>
      </c>
      <c r="O2102" s="8" t="s">
        <v>3371</v>
      </c>
      <c r="P2102" s="8" t="s">
        <v>40</v>
      </c>
      <c r="Q2102" s="8">
        <v>1</v>
      </c>
      <c r="R2102" s="8" t="s">
        <v>40</v>
      </c>
      <c r="S2102" s="8" t="s">
        <v>40</v>
      </c>
      <c r="T2102" s="8" t="s">
        <v>40</v>
      </c>
      <c r="U2102" s="67">
        <v>0.13</v>
      </c>
      <c r="V2102" s="4">
        <v>2</v>
      </c>
      <c r="W2102" s="4">
        <v>3428</v>
      </c>
      <c r="X2102" s="67">
        <v>1E-3</v>
      </c>
      <c r="Y2102" s="67">
        <v>0.14599999999999999</v>
      </c>
      <c r="Z2102" s="4">
        <v>2</v>
      </c>
      <c r="AA2102" s="4">
        <v>2601</v>
      </c>
      <c r="AB2102" s="67">
        <v>1E-3</v>
      </c>
      <c r="AC2102" s="4">
        <v>2.4013640000000001</v>
      </c>
      <c r="AD2102" s="4">
        <v>18.829999999999998</v>
      </c>
    </row>
    <row r="2103" spans="1:30" x14ac:dyDescent="0.2">
      <c r="A2103" s="8" t="s">
        <v>782</v>
      </c>
      <c r="B2103" s="8">
        <v>7</v>
      </c>
      <c r="C2103" s="8">
        <v>144064364</v>
      </c>
      <c r="D2103" s="8">
        <v>144064364</v>
      </c>
      <c r="E2103" s="8" t="s">
        <v>130</v>
      </c>
      <c r="F2103" s="8" t="s">
        <v>3101</v>
      </c>
      <c r="G2103" s="8" t="s">
        <v>3102</v>
      </c>
      <c r="H2103" s="8" t="s">
        <v>107</v>
      </c>
      <c r="I2103" s="66" t="s">
        <v>10684</v>
      </c>
      <c r="J2103" s="66" t="s">
        <v>40</v>
      </c>
      <c r="K2103" s="66" t="s">
        <v>10695</v>
      </c>
      <c r="L2103" s="66" t="s">
        <v>10696</v>
      </c>
      <c r="M2103" s="66" t="s">
        <v>466</v>
      </c>
      <c r="N2103" s="66" t="s">
        <v>3107</v>
      </c>
      <c r="O2103" s="8" t="s">
        <v>3719</v>
      </c>
      <c r="P2103" s="8" t="s">
        <v>40</v>
      </c>
      <c r="Q2103" s="8">
        <v>1</v>
      </c>
      <c r="R2103" s="8" t="s">
        <v>40</v>
      </c>
      <c r="S2103" s="8" t="s">
        <v>40</v>
      </c>
      <c r="T2103" s="8" t="s">
        <v>40</v>
      </c>
      <c r="U2103" s="67">
        <v>0.184</v>
      </c>
      <c r="V2103" s="4">
        <v>2</v>
      </c>
      <c r="W2103" s="4">
        <v>3428</v>
      </c>
      <c r="X2103" s="67">
        <v>1E-3</v>
      </c>
      <c r="Y2103" s="67">
        <v>0.16900000000000001</v>
      </c>
      <c r="Z2103" s="4">
        <v>2</v>
      </c>
      <c r="AA2103" s="4">
        <v>2601</v>
      </c>
      <c r="AB2103" s="67">
        <v>1E-3</v>
      </c>
      <c r="AC2103" s="4">
        <v>1.242402</v>
      </c>
      <c r="AD2103" s="4">
        <v>11.97</v>
      </c>
    </row>
    <row r="2104" spans="1:30" x14ac:dyDescent="0.2">
      <c r="A2104" s="8" t="s">
        <v>782</v>
      </c>
      <c r="B2104" s="8">
        <v>7</v>
      </c>
      <c r="C2104" s="8">
        <v>144064380</v>
      </c>
      <c r="D2104" s="8">
        <v>144064380</v>
      </c>
      <c r="E2104" s="8" t="s">
        <v>121</v>
      </c>
      <c r="F2104" s="8" t="s">
        <v>3108</v>
      </c>
      <c r="G2104" s="8" t="s">
        <v>3109</v>
      </c>
      <c r="H2104" s="8" t="s">
        <v>107</v>
      </c>
      <c r="I2104" s="66" t="s">
        <v>10684</v>
      </c>
      <c r="J2104" s="66" t="s">
        <v>40</v>
      </c>
      <c r="K2104" s="66" t="s">
        <v>7241</v>
      </c>
      <c r="L2104" s="66" t="s">
        <v>10697</v>
      </c>
      <c r="M2104" s="66" t="s">
        <v>3745</v>
      </c>
      <c r="N2104" s="66" t="s">
        <v>3141</v>
      </c>
      <c r="O2104" s="8" t="s">
        <v>3142</v>
      </c>
      <c r="P2104" s="8" t="s">
        <v>40</v>
      </c>
      <c r="Q2104" s="8">
        <v>1</v>
      </c>
      <c r="R2104" s="8" t="s">
        <v>40</v>
      </c>
      <c r="S2104" s="8" t="s">
        <v>40</v>
      </c>
      <c r="T2104" s="8" t="s">
        <v>40</v>
      </c>
      <c r="U2104" s="67">
        <v>0.23899999999999999</v>
      </c>
      <c r="V2104" s="4">
        <v>1</v>
      </c>
      <c r="W2104" s="4">
        <v>3428</v>
      </c>
      <c r="X2104" s="67">
        <v>0</v>
      </c>
      <c r="Y2104" s="67">
        <v>0.193</v>
      </c>
      <c r="Z2104" s="4">
        <v>3</v>
      </c>
      <c r="AA2104" s="4">
        <v>2601</v>
      </c>
      <c r="AB2104" s="67">
        <v>1E-3</v>
      </c>
      <c r="AC2104" s="4">
        <v>6.2111190000000001</v>
      </c>
      <c r="AD2104" s="4">
        <v>28.7</v>
      </c>
    </row>
    <row r="2105" spans="1:30" x14ac:dyDescent="0.2">
      <c r="A2105" s="8" t="s">
        <v>782</v>
      </c>
      <c r="B2105" s="8">
        <v>7</v>
      </c>
      <c r="C2105" s="8">
        <v>144064385</v>
      </c>
      <c r="D2105" s="8">
        <v>144064385</v>
      </c>
      <c r="E2105" s="8" t="s">
        <v>121</v>
      </c>
      <c r="F2105" s="8" t="s">
        <v>3101</v>
      </c>
      <c r="G2105" s="8" t="s">
        <v>3102</v>
      </c>
      <c r="H2105" s="8" t="s">
        <v>107</v>
      </c>
      <c r="I2105" s="66" t="s">
        <v>10684</v>
      </c>
      <c r="J2105" s="66" t="s">
        <v>40</v>
      </c>
      <c r="K2105" s="66" t="s">
        <v>10698</v>
      </c>
      <c r="L2105" s="66" t="s">
        <v>7329</v>
      </c>
      <c r="M2105" s="66" t="s">
        <v>4211</v>
      </c>
      <c r="N2105" s="66" t="s">
        <v>3136</v>
      </c>
      <c r="O2105" s="8" t="s">
        <v>3185</v>
      </c>
      <c r="P2105" s="8" t="s">
        <v>40</v>
      </c>
      <c r="Q2105" s="8">
        <v>1</v>
      </c>
      <c r="R2105" s="8" t="s">
        <v>40</v>
      </c>
      <c r="S2105" s="8" t="s">
        <v>40</v>
      </c>
      <c r="T2105" s="8" t="s">
        <v>40</v>
      </c>
      <c r="U2105" s="67">
        <v>0.216</v>
      </c>
      <c r="V2105" s="4">
        <v>29</v>
      </c>
      <c r="W2105" s="4">
        <v>3428</v>
      </c>
      <c r="X2105" s="67">
        <v>8.0000000000000002E-3</v>
      </c>
      <c r="Y2105" s="67">
        <v>0.20100000000000001</v>
      </c>
      <c r="Z2105" s="4">
        <v>20</v>
      </c>
      <c r="AA2105" s="4">
        <v>2601</v>
      </c>
      <c r="AB2105" s="67">
        <v>8.0000000000000002E-3</v>
      </c>
      <c r="AC2105" s="4">
        <v>2.054351</v>
      </c>
      <c r="AD2105" s="4">
        <v>16.559999999999999</v>
      </c>
    </row>
    <row r="2106" spans="1:30" x14ac:dyDescent="0.2">
      <c r="A2106" s="8" t="s">
        <v>782</v>
      </c>
      <c r="B2106" s="8">
        <v>7</v>
      </c>
      <c r="C2106" s="8">
        <v>144064407</v>
      </c>
      <c r="D2106" s="8">
        <v>144064407</v>
      </c>
      <c r="E2106" s="8" t="s">
        <v>121</v>
      </c>
      <c r="F2106" s="8" t="s">
        <v>3108</v>
      </c>
      <c r="G2106" s="8" t="s">
        <v>3109</v>
      </c>
      <c r="H2106" s="8" t="s">
        <v>107</v>
      </c>
      <c r="I2106" s="66" t="s">
        <v>10684</v>
      </c>
      <c r="J2106" s="66" t="s">
        <v>40</v>
      </c>
      <c r="K2106" s="66" t="s">
        <v>10699</v>
      </c>
      <c r="L2106" s="66" t="s">
        <v>9570</v>
      </c>
      <c r="M2106" s="66" t="s">
        <v>5827</v>
      </c>
      <c r="N2106" s="66" t="s">
        <v>3168</v>
      </c>
      <c r="O2106" s="8" t="s">
        <v>3169</v>
      </c>
      <c r="P2106" s="8" t="s">
        <v>40</v>
      </c>
      <c r="Q2106" s="8">
        <v>1</v>
      </c>
      <c r="R2106" s="8" t="s">
        <v>40</v>
      </c>
      <c r="S2106" s="8" t="s">
        <v>40</v>
      </c>
      <c r="T2106" s="8" t="s">
        <v>40</v>
      </c>
      <c r="U2106" s="67">
        <v>0.128</v>
      </c>
      <c r="V2106" s="4">
        <v>1</v>
      </c>
      <c r="W2106" s="4">
        <v>3431</v>
      </c>
      <c r="X2106" s="67">
        <v>0</v>
      </c>
      <c r="Y2106" s="67">
        <v>0</v>
      </c>
      <c r="Z2106" s="4">
        <v>0</v>
      </c>
      <c r="AA2106" s="4">
        <v>2604</v>
      </c>
      <c r="AB2106" s="67">
        <v>0</v>
      </c>
      <c r="AC2106" s="4">
        <v>2.777733</v>
      </c>
      <c r="AD2106" s="4">
        <v>21.2</v>
      </c>
    </row>
    <row r="2107" spans="1:30" x14ac:dyDescent="0.2">
      <c r="A2107" s="8" t="s">
        <v>782</v>
      </c>
      <c r="B2107" s="8">
        <v>7</v>
      </c>
      <c r="C2107" s="8">
        <v>144064443</v>
      </c>
      <c r="D2107" s="8">
        <v>144064443</v>
      </c>
      <c r="E2107" s="8" t="s">
        <v>130</v>
      </c>
      <c r="F2107" s="8" t="s">
        <v>81</v>
      </c>
      <c r="G2107" s="8" t="s">
        <v>3469</v>
      </c>
      <c r="H2107" s="8" t="s">
        <v>107</v>
      </c>
      <c r="I2107" s="66" t="s">
        <v>10684</v>
      </c>
      <c r="J2107" s="66" t="s">
        <v>40</v>
      </c>
      <c r="K2107" s="66" t="s">
        <v>7198</v>
      </c>
      <c r="L2107" s="66" t="s">
        <v>10700</v>
      </c>
      <c r="M2107" s="66" t="s">
        <v>3760</v>
      </c>
      <c r="N2107" s="66" t="s">
        <v>137</v>
      </c>
      <c r="O2107" s="8" t="s">
        <v>139</v>
      </c>
      <c r="P2107" s="8" t="s">
        <v>40</v>
      </c>
      <c r="Q2107" s="8">
        <v>1</v>
      </c>
      <c r="R2107" s="8" t="s">
        <v>40</v>
      </c>
      <c r="S2107" s="8" t="s">
        <v>40</v>
      </c>
      <c r="T2107" s="8" t="s">
        <v>40</v>
      </c>
      <c r="U2107" s="67">
        <v>9.8000000000000004E-2</v>
      </c>
      <c r="V2107" s="4">
        <v>2</v>
      </c>
      <c r="W2107" s="4">
        <v>3429</v>
      </c>
      <c r="X2107" s="67">
        <v>1E-3</v>
      </c>
      <c r="Y2107" s="67">
        <v>0.14000000000000001</v>
      </c>
      <c r="Z2107" s="4">
        <v>3</v>
      </c>
      <c r="AA2107" s="4">
        <v>2603</v>
      </c>
      <c r="AB2107" s="67">
        <v>1E-3</v>
      </c>
      <c r="AC2107" s="4">
        <v>12.14152</v>
      </c>
      <c r="AD2107" s="4">
        <v>38</v>
      </c>
    </row>
    <row r="2108" spans="1:30" x14ac:dyDescent="0.2">
      <c r="A2108" s="8" t="s">
        <v>782</v>
      </c>
      <c r="B2108" s="8">
        <v>7</v>
      </c>
      <c r="C2108" s="8">
        <v>144068253</v>
      </c>
      <c r="D2108" s="8">
        <v>144068253</v>
      </c>
      <c r="E2108" s="8" t="s">
        <v>121</v>
      </c>
      <c r="F2108" s="8" t="s">
        <v>78</v>
      </c>
      <c r="G2108" s="8" t="s">
        <v>3469</v>
      </c>
      <c r="H2108" s="8" t="s">
        <v>107</v>
      </c>
      <c r="I2108" s="66" t="s">
        <v>40</v>
      </c>
      <c r="J2108" s="66" t="s">
        <v>319</v>
      </c>
      <c r="K2108" s="66" t="s">
        <v>40</v>
      </c>
      <c r="L2108" s="66" t="s">
        <v>40</v>
      </c>
      <c r="M2108" s="66" t="s">
        <v>40</v>
      </c>
      <c r="N2108" s="66" t="s">
        <v>40</v>
      </c>
      <c r="O2108" s="8" t="s">
        <v>40</v>
      </c>
      <c r="P2108" s="8" t="s">
        <v>40</v>
      </c>
      <c r="Q2108" s="8">
        <v>1</v>
      </c>
      <c r="R2108" s="8">
        <v>-1.398943499</v>
      </c>
      <c r="S2108" s="8">
        <v>8.7503793040000009</v>
      </c>
      <c r="T2108" s="8">
        <v>7.3514358050000004</v>
      </c>
      <c r="U2108" s="67">
        <v>0.223</v>
      </c>
      <c r="V2108" s="4">
        <v>1474</v>
      </c>
      <c r="W2108" s="4">
        <v>3431</v>
      </c>
      <c r="X2108" s="67">
        <v>0.43</v>
      </c>
      <c r="Y2108" s="67">
        <v>0.222</v>
      </c>
      <c r="Z2108" s="4">
        <v>1085</v>
      </c>
      <c r="AA2108" s="4">
        <v>2601</v>
      </c>
      <c r="AB2108" s="67">
        <v>0.41699999999999998</v>
      </c>
      <c r="AC2108" s="4">
        <v>4.8933580000000001</v>
      </c>
      <c r="AD2108" s="4">
        <v>24.9</v>
      </c>
    </row>
    <row r="2109" spans="1:30" x14ac:dyDescent="0.2">
      <c r="A2109" s="8" t="s">
        <v>782</v>
      </c>
      <c r="B2109" s="8">
        <v>7</v>
      </c>
      <c r="C2109" s="8">
        <v>144068265</v>
      </c>
      <c r="D2109" s="8">
        <v>144068265</v>
      </c>
      <c r="E2109" s="8" t="s">
        <v>123</v>
      </c>
      <c r="F2109" s="8" t="s">
        <v>3108</v>
      </c>
      <c r="G2109" s="8" t="s">
        <v>3109</v>
      </c>
      <c r="H2109" s="8" t="s">
        <v>107</v>
      </c>
      <c r="I2109" s="66" t="s">
        <v>279</v>
      </c>
      <c r="J2109" s="66" t="s">
        <v>40</v>
      </c>
      <c r="K2109" s="66" t="s">
        <v>6178</v>
      </c>
      <c r="L2109" s="66" t="s">
        <v>8827</v>
      </c>
      <c r="M2109" s="66" t="s">
        <v>3739</v>
      </c>
      <c r="N2109" s="66" t="s">
        <v>4094</v>
      </c>
      <c r="O2109" s="8" t="s">
        <v>4095</v>
      </c>
      <c r="P2109" s="8" t="s">
        <v>10701</v>
      </c>
      <c r="Q2109" s="8">
        <v>1</v>
      </c>
      <c r="R2109" s="8" t="s">
        <v>40</v>
      </c>
      <c r="S2109" s="8" t="s">
        <v>40</v>
      </c>
      <c r="T2109" s="8" t="s">
        <v>40</v>
      </c>
      <c r="U2109" s="67">
        <v>0</v>
      </c>
      <c r="V2109" s="4">
        <v>0</v>
      </c>
      <c r="W2109" s="4">
        <v>3431</v>
      </c>
      <c r="X2109" s="67">
        <v>0</v>
      </c>
      <c r="Y2109" s="67">
        <v>0.219</v>
      </c>
      <c r="Z2109" s="4">
        <v>1</v>
      </c>
      <c r="AA2109" s="4">
        <v>2601</v>
      </c>
      <c r="AB2109" s="67">
        <v>0</v>
      </c>
      <c r="AC2109" s="4">
        <v>5.8187790000000001</v>
      </c>
      <c r="AD2109" s="4">
        <v>27.2</v>
      </c>
    </row>
    <row r="2110" spans="1:30" x14ac:dyDescent="0.2">
      <c r="A2110" s="8" t="s">
        <v>782</v>
      </c>
      <c r="B2110" s="8">
        <v>7</v>
      </c>
      <c r="C2110" s="8">
        <v>144068294</v>
      </c>
      <c r="D2110" s="8">
        <v>144068294</v>
      </c>
      <c r="E2110" s="8" t="s">
        <v>121</v>
      </c>
      <c r="F2110" s="8" t="s">
        <v>3108</v>
      </c>
      <c r="G2110" s="8" t="s">
        <v>3109</v>
      </c>
      <c r="H2110" s="8" t="s">
        <v>107</v>
      </c>
      <c r="I2110" s="66" t="s">
        <v>279</v>
      </c>
      <c r="J2110" s="66" t="s">
        <v>40</v>
      </c>
      <c r="K2110" s="66" t="s">
        <v>10702</v>
      </c>
      <c r="L2110" s="66" t="s">
        <v>10703</v>
      </c>
      <c r="M2110" s="66" t="s">
        <v>4918</v>
      </c>
      <c r="N2110" s="66" t="s">
        <v>3171</v>
      </c>
      <c r="O2110" s="8" t="s">
        <v>3172</v>
      </c>
      <c r="P2110" s="8" t="s">
        <v>10704</v>
      </c>
      <c r="Q2110" s="8">
        <v>1</v>
      </c>
      <c r="R2110" s="8" t="s">
        <v>40</v>
      </c>
      <c r="S2110" s="8" t="s">
        <v>40</v>
      </c>
      <c r="T2110" s="8" t="s">
        <v>40</v>
      </c>
      <c r="U2110" s="67">
        <v>0.20100000000000001</v>
      </c>
      <c r="V2110" s="4">
        <v>17</v>
      </c>
      <c r="W2110" s="4">
        <v>3431</v>
      </c>
      <c r="X2110" s="67">
        <v>5.0000000000000001E-3</v>
      </c>
      <c r="Y2110" s="67">
        <v>0.19900000000000001</v>
      </c>
      <c r="Z2110" s="4">
        <v>13</v>
      </c>
      <c r="AA2110" s="4">
        <v>2601</v>
      </c>
      <c r="AB2110" s="67">
        <v>5.0000000000000001E-3</v>
      </c>
      <c r="AC2110" s="4">
        <v>5.0891260000000003</v>
      </c>
      <c r="AD2110" s="4">
        <v>25.3</v>
      </c>
    </row>
    <row r="2111" spans="1:30" x14ac:dyDescent="0.2">
      <c r="A2111" s="8" t="s">
        <v>782</v>
      </c>
      <c r="B2111" s="8">
        <v>7</v>
      </c>
      <c r="C2111" s="8">
        <v>144068299</v>
      </c>
      <c r="D2111" s="8">
        <v>144068299</v>
      </c>
      <c r="E2111" s="8" t="s">
        <v>127</v>
      </c>
      <c r="F2111" s="8" t="s">
        <v>3108</v>
      </c>
      <c r="G2111" s="8" t="s">
        <v>3109</v>
      </c>
      <c r="H2111" s="8" t="s">
        <v>107</v>
      </c>
      <c r="I2111" s="66" t="s">
        <v>279</v>
      </c>
      <c r="J2111" s="66" t="s">
        <v>40</v>
      </c>
      <c r="K2111" s="66" t="s">
        <v>7152</v>
      </c>
      <c r="L2111" s="66" t="s">
        <v>10705</v>
      </c>
      <c r="M2111" s="66" t="s">
        <v>10706</v>
      </c>
      <c r="N2111" s="66" t="s">
        <v>3271</v>
      </c>
      <c r="O2111" s="8" t="s">
        <v>5958</v>
      </c>
      <c r="P2111" s="8" t="s">
        <v>40</v>
      </c>
      <c r="Q2111" s="8">
        <v>1</v>
      </c>
      <c r="R2111" s="8" t="s">
        <v>40</v>
      </c>
      <c r="S2111" s="8" t="s">
        <v>40</v>
      </c>
      <c r="T2111" s="8" t="s">
        <v>40</v>
      </c>
      <c r="U2111" s="67">
        <v>0.161</v>
      </c>
      <c r="V2111" s="4">
        <v>1</v>
      </c>
      <c r="W2111" s="4">
        <v>3431</v>
      </c>
      <c r="X2111" s="67">
        <v>0</v>
      </c>
      <c r="Y2111" s="67">
        <v>0</v>
      </c>
      <c r="Z2111" s="4">
        <v>0</v>
      </c>
      <c r="AA2111" s="4">
        <v>2601</v>
      </c>
      <c r="AB2111" s="67">
        <v>0</v>
      </c>
      <c r="AC2111" s="4">
        <v>4.2390169999999996</v>
      </c>
      <c r="AD2111" s="4">
        <v>23.9</v>
      </c>
    </row>
    <row r="2112" spans="1:30" x14ac:dyDescent="0.2">
      <c r="A2112" s="8" t="s">
        <v>782</v>
      </c>
      <c r="B2112" s="8">
        <v>7</v>
      </c>
      <c r="C2112" s="8">
        <v>144068342</v>
      </c>
      <c r="D2112" s="8">
        <v>144068342</v>
      </c>
      <c r="E2112" s="8" t="s">
        <v>121</v>
      </c>
      <c r="F2112" s="8" t="s">
        <v>3108</v>
      </c>
      <c r="G2112" s="8" t="s">
        <v>3109</v>
      </c>
      <c r="H2112" s="8" t="s">
        <v>107</v>
      </c>
      <c r="I2112" s="66" t="s">
        <v>279</v>
      </c>
      <c r="J2112" s="66" t="s">
        <v>40</v>
      </c>
      <c r="K2112" s="66" t="s">
        <v>9557</v>
      </c>
      <c r="L2112" s="66" t="s">
        <v>10707</v>
      </c>
      <c r="M2112" s="66" t="s">
        <v>9302</v>
      </c>
      <c r="N2112" s="66" t="s">
        <v>3112</v>
      </c>
      <c r="O2112" s="8" t="s">
        <v>3140</v>
      </c>
      <c r="P2112" s="8" t="s">
        <v>10708</v>
      </c>
      <c r="Q2112" s="8">
        <v>1</v>
      </c>
      <c r="R2112" s="8" t="s">
        <v>40</v>
      </c>
      <c r="S2112" s="8" t="s">
        <v>40</v>
      </c>
      <c r="T2112" s="8" t="s">
        <v>40</v>
      </c>
      <c r="U2112" s="67">
        <v>0.20200000000000001</v>
      </c>
      <c r="V2112" s="4">
        <v>1</v>
      </c>
      <c r="W2112" s="4">
        <v>3431</v>
      </c>
      <c r="X2112" s="67">
        <v>0</v>
      </c>
      <c r="Y2112" s="67">
        <v>0.17899999999999999</v>
      </c>
      <c r="Z2112" s="4">
        <v>1</v>
      </c>
      <c r="AA2112" s="4">
        <v>2601</v>
      </c>
      <c r="AB2112" s="67">
        <v>0</v>
      </c>
      <c r="AC2112" s="4">
        <v>2.6416430000000002</v>
      </c>
      <c r="AD2112" s="4">
        <v>20.5</v>
      </c>
    </row>
    <row r="2113" spans="1:30" x14ac:dyDescent="0.2">
      <c r="A2113" s="8" t="s">
        <v>782</v>
      </c>
      <c r="B2113" s="8">
        <v>7</v>
      </c>
      <c r="C2113" s="8">
        <v>144068343</v>
      </c>
      <c r="D2113" s="8">
        <v>144068343</v>
      </c>
      <c r="E2113" s="8" t="s">
        <v>121</v>
      </c>
      <c r="F2113" s="8" t="s">
        <v>3101</v>
      </c>
      <c r="G2113" s="8" t="s">
        <v>3102</v>
      </c>
      <c r="H2113" s="8" t="s">
        <v>107</v>
      </c>
      <c r="I2113" s="66" t="s">
        <v>279</v>
      </c>
      <c r="J2113" s="66" t="s">
        <v>40</v>
      </c>
      <c r="K2113" s="66" t="s">
        <v>10709</v>
      </c>
      <c r="L2113" s="66" t="s">
        <v>10695</v>
      </c>
      <c r="M2113" s="66" t="s">
        <v>9302</v>
      </c>
      <c r="N2113" s="66" t="s">
        <v>3174</v>
      </c>
      <c r="O2113" s="8" t="s">
        <v>3175</v>
      </c>
      <c r="P2113" s="8" t="s">
        <v>10710</v>
      </c>
      <c r="Q2113" s="8">
        <v>1</v>
      </c>
      <c r="R2113" s="8" t="s">
        <v>40</v>
      </c>
      <c r="S2113" s="8" t="s">
        <v>40</v>
      </c>
      <c r="T2113" s="8" t="s">
        <v>40</v>
      </c>
      <c r="U2113" s="67">
        <v>0</v>
      </c>
      <c r="V2113" s="4">
        <v>0</v>
      </c>
      <c r="W2113" s="4">
        <v>3431</v>
      </c>
      <c r="X2113" s="67">
        <v>0</v>
      </c>
      <c r="Y2113" s="67">
        <v>0.17199999999999999</v>
      </c>
      <c r="Z2113" s="4">
        <v>1</v>
      </c>
      <c r="AA2113" s="4">
        <v>2601</v>
      </c>
      <c r="AB2113" s="67">
        <v>0</v>
      </c>
      <c r="AC2113" s="4">
        <v>0.42887799999999998</v>
      </c>
      <c r="AD2113" s="4">
        <v>6.8609999999999998</v>
      </c>
    </row>
    <row r="2114" spans="1:30" x14ac:dyDescent="0.2">
      <c r="A2114" s="8" t="s">
        <v>782</v>
      </c>
      <c r="B2114" s="8">
        <v>7</v>
      </c>
      <c r="C2114" s="8">
        <v>144068364</v>
      </c>
      <c r="D2114" s="8">
        <v>144068364</v>
      </c>
      <c r="E2114" s="8" t="s">
        <v>121</v>
      </c>
      <c r="F2114" s="8" t="s">
        <v>3101</v>
      </c>
      <c r="G2114" s="8" t="s">
        <v>3102</v>
      </c>
      <c r="H2114" s="8" t="s">
        <v>107</v>
      </c>
      <c r="I2114" s="66" t="s">
        <v>279</v>
      </c>
      <c r="J2114" s="66" t="s">
        <v>40</v>
      </c>
      <c r="K2114" s="66" t="s">
        <v>5246</v>
      </c>
      <c r="L2114" s="66" t="s">
        <v>10698</v>
      </c>
      <c r="M2114" s="66" t="s">
        <v>3333</v>
      </c>
      <c r="N2114" s="66" t="s">
        <v>3207</v>
      </c>
      <c r="O2114" s="8" t="s">
        <v>3208</v>
      </c>
      <c r="P2114" s="8" t="s">
        <v>40</v>
      </c>
      <c r="Q2114" s="8">
        <v>1</v>
      </c>
      <c r="R2114" s="8" t="s">
        <v>40</v>
      </c>
      <c r="S2114" s="8" t="s">
        <v>40</v>
      </c>
      <c r="T2114" s="8" t="s">
        <v>40</v>
      </c>
      <c r="U2114" s="67">
        <v>0.15</v>
      </c>
      <c r="V2114" s="4">
        <v>1</v>
      </c>
      <c r="W2114" s="4">
        <v>3430</v>
      </c>
      <c r="X2114" s="67">
        <v>0</v>
      </c>
      <c r="Y2114" s="67">
        <v>0</v>
      </c>
      <c r="Z2114" s="4">
        <v>0</v>
      </c>
      <c r="AA2114" s="4">
        <v>2604</v>
      </c>
      <c r="AB2114" s="67">
        <v>0</v>
      </c>
      <c r="AC2114" s="4">
        <v>0.75284399999999996</v>
      </c>
      <c r="AD2114" s="4">
        <v>9.1690000000000005</v>
      </c>
    </row>
    <row r="2115" spans="1:30" x14ac:dyDescent="0.2">
      <c r="A2115" s="8" t="s">
        <v>782</v>
      </c>
      <c r="B2115" s="8">
        <v>7</v>
      </c>
      <c r="C2115" s="8">
        <v>144068403</v>
      </c>
      <c r="D2115" s="8">
        <v>144068403</v>
      </c>
      <c r="E2115" s="8" t="s">
        <v>130</v>
      </c>
      <c r="F2115" s="8" t="s">
        <v>3101</v>
      </c>
      <c r="G2115" s="8" t="s">
        <v>3102</v>
      </c>
      <c r="H2115" s="8" t="s">
        <v>107</v>
      </c>
      <c r="I2115" s="66" t="s">
        <v>279</v>
      </c>
      <c r="J2115" s="66" t="s">
        <v>40</v>
      </c>
      <c r="K2115" s="66" t="s">
        <v>10711</v>
      </c>
      <c r="L2115" s="66" t="s">
        <v>7212</v>
      </c>
      <c r="M2115" s="66" t="s">
        <v>5949</v>
      </c>
      <c r="N2115" s="66" t="s">
        <v>3121</v>
      </c>
      <c r="O2115" s="8" t="s">
        <v>3122</v>
      </c>
      <c r="P2115" s="8" t="s">
        <v>10712</v>
      </c>
      <c r="Q2115" s="8">
        <v>1</v>
      </c>
      <c r="R2115" s="8" t="s">
        <v>40</v>
      </c>
      <c r="S2115" s="8" t="s">
        <v>40</v>
      </c>
      <c r="T2115" s="8" t="s">
        <v>40</v>
      </c>
      <c r="U2115" s="67">
        <v>0.17399999999999999</v>
      </c>
      <c r="V2115" s="4">
        <v>1</v>
      </c>
      <c r="W2115" s="4">
        <v>3430</v>
      </c>
      <c r="X2115" s="67">
        <v>0</v>
      </c>
      <c r="Y2115" s="67">
        <v>0</v>
      </c>
      <c r="Z2115" s="4">
        <v>0</v>
      </c>
      <c r="AA2115" s="4">
        <v>2604</v>
      </c>
      <c r="AB2115" s="67">
        <v>0</v>
      </c>
      <c r="AC2115" s="4">
        <v>1.7416739999999999</v>
      </c>
      <c r="AD2115" s="4">
        <v>14.65</v>
      </c>
    </row>
    <row r="2116" spans="1:30" x14ac:dyDescent="0.2">
      <c r="A2116" s="8" t="s">
        <v>782</v>
      </c>
      <c r="B2116" s="8">
        <v>7</v>
      </c>
      <c r="C2116" s="8">
        <v>144068410</v>
      </c>
      <c r="D2116" s="8">
        <v>144068410</v>
      </c>
      <c r="E2116" s="8" t="s">
        <v>121</v>
      </c>
      <c r="F2116" s="8" t="s">
        <v>3108</v>
      </c>
      <c r="G2116" s="8" t="s">
        <v>3109</v>
      </c>
      <c r="H2116" s="8" t="s">
        <v>107</v>
      </c>
      <c r="I2116" s="66" t="s">
        <v>279</v>
      </c>
      <c r="J2116" s="66" t="s">
        <v>40</v>
      </c>
      <c r="K2116" s="66" t="s">
        <v>7038</v>
      </c>
      <c r="L2116" s="66" t="s">
        <v>7202</v>
      </c>
      <c r="M2116" s="66" t="s">
        <v>5086</v>
      </c>
      <c r="N2116" s="66" t="s">
        <v>3147</v>
      </c>
      <c r="O2116" s="8" t="s">
        <v>3148</v>
      </c>
      <c r="P2116" s="8" t="s">
        <v>10713</v>
      </c>
      <c r="Q2116" s="8">
        <v>1</v>
      </c>
      <c r="R2116" s="8" t="s">
        <v>40</v>
      </c>
      <c r="S2116" s="8" t="s">
        <v>40</v>
      </c>
      <c r="T2116" s="8" t="s">
        <v>40</v>
      </c>
      <c r="U2116" s="67">
        <v>0.125</v>
      </c>
      <c r="V2116" s="4">
        <v>1</v>
      </c>
      <c r="W2116" s="4">
        <v>3430</v>
      </c>
      <c r="X2116" s="67">
        <v>0</v>
      </c>
      <c r="Y2116" s="67">
        <v>0.11899999999999999</v>
      </c>
      <c r="Z2116" s="4">
        <v>1</v>
      </c>
      <c r="AA2116" s="4">
        <v>2604</v>
      </c>
      <c r="AB2116" s="67">
        <v>0</v>
      </c>
      <c r="AC2116" s="4">
        <v>0.73419100000000004</v>
      </c>
      <c r="AD2116" s="4">
        <v>9.0489999999999995</v>
      </c>
    </row>
    <row r="2117" spans="1:30" x14ac:dyDescent="0.2">
      <c r="A2117" s="8" t="s">
        <v>782</v>
      </c>
      <c r="B2117" s="8">
        <v>7</v>
      </c>
      <c r="C2117" s="8">
        <v>144068414</v>
      </c>
      <c r="D2117" s="8">
        <v>144068414</v>
      </c>
      <c r="E2117" s="8" t="s">
        <v>130</v>
      </c>
      <c r="F2117" s="8" t="s">
        <v>3108</v>
      </c>
      <c r="G2117" s="8" t="s">
        <v>3109</v>
      </c>
      <c r="H2117" s="8" t="s">
        <v>107</v>
      </c>
      <c r="I2117" s="66" t="s">
        <v>279</v>
      </c>
      <c r="J2117" s="66" t="s">
        <v>40</v>
      </c>
      <c r="K2117" s="66" t="s">
        <v>10714</v>
      </c>
      <c r="L2117" s="66" t="s">
        <v>10715</v>
      </c>
      <c r="M2117" s="66" t="s">
        <v>5832</v>
      </c>
      <c r="N2117" s="66" t="s">
        <v>3157</v>
      </c>
      <c r="O2117" s="8" t="s">
        <v>3158</v>
      </c>
      <c r="P2117" s="8" t="s">
        <v>10716</v>
      </c>
      <c r="Q2117" s="8">
        <v>1</v>
      </c>
      <c r="R2117" s="8">
        <v>3.7337471099999999</v>
      </c>
      <c r="S2117" s="8">
        <v>1.4934580470000001</v>
      </c>
      <c r="T2117" s="8">
        <v>5.2272051570000002</v>
      </c>
      <c r="U2117" s="67">
        <v>0</v>
      </c>
      <c r="V2117" s="4">
        <v>0</v>
      </c>
      <c r="W2117" s="4">
        <v>3430</v>
      </c>
      <c r="X2117" s="67">
        <v>0</v>
      </c>
      <c r="Y2117" s="67">
        <v>0.17599999999999999</v>
      </c>
      <c r="Z2117" s="4">
        <v>2</v>
      </c>
      <c r="AA2117" s="4">
        <v>2604</v>
      </c>
      <c r="AB2117" s="67">
        <v>1E-3</v>
      </c>
      <c r="AC2117" s="4">
        <v>1.5143519999999999</v>
      </c>
      <c r="AD2117" s="4">
        <v>13.39</v>
      </c>
    </row>
    <row r="2118" spans="1:30" x14ac:dyDescent="0.2">
      <c r="A2118" s="8" t="s">
        <v>782</v>
      </c>
      <c r="B2118" s="8">
        <v>7</v>
      </c>
      <c r="C2118" s="8">
        <v>144068415</v>
      </c>
      <c r="D2118" s="8">
        <v>144068415</v>
      </c>
      <c r="E2118" s="8" t="s">
        <v>121</v>
      </c>
      <c r="F2118" s="8" t="s">
        <v>79</v>
      </c>
      <c r="G2118" s="8" t="s">
        <v>3469</v>
      </c>
      <c r="H2118" s="8" t="s">
        <v>107</v>
      </c>
      <c r="I2118" s="66" t="s">
        <v>40</v>
      </c>
      <c r="J2118" s="66" t="s">
        <v>3837</v>
      </c>
      <c r="K2118" s="66" t="s">
        <v>40</v>
      </c>
      <c r="L2118" s="66" t="s">
        <v>40</v>
      </c>
      <c r="M2118" s="66" t="s">
        <v>40</v>
      </c>
      <c r="N2118" s="66" t="s">
        <v>40</v>
      </c>
      <c r="O2118" s="8" t="s">
        <v>40</v>
      </c>
      <c r="P2118" s="8" t="s">
        <v>40</v>
      </c>
      <c r="Q2118" s="8">
        <v>1</v>
      </c>
      <c r="R2118" s="8">
        <v>-2.95482208</v>
      </c>
      <c r="S2118" s="8">
        <v>8.1820272359999997</v>
      </c>
      <c r="T2118" s="8">
        <v>5.2272051570000002</v>
      </c>
      <c r="U2118" s="67">
        <v>0</v>
      </c>
      <c r="V2118" s="4">
        <v>0</v>
      </c>
      <c r="W2118" s="4">
        <v>3430</v>
      </c>
      <c r="X2118" s="67">
        <v>0</v>
      </c>
      <c r="Y2118" s="67">
        <v>0.19500000000000001</v>
      </c>
      <c r="Z2118" s="4">
        <v>1</v>
      </c>
      <c r="AA2118" s="4">
        <v>2604</v>
      </c>
      <c r="AB2118" s="67">
        <v>0</v>
      </c>
      <c r="AC2118" s="4">
        <v>4.7809309999999998</v>
      </c>
      <c r="AD2118" s="4">
        <v>24.7</v>
      </c>
    </row>
    <row r="2119" spans="1:30" x14ac:dyDescent="0.2">
      <c r="A2119" s="8" t="s">
        <v>782</v>
      </c>
      <c r="B2119" s="8">
        <v>7</v>
      </c>
      <c r="C2119" s="8">
        <v>144068415</v>
      </c>
      <c r="D2119" s="8">
        <v>144068415</v>
      </c>
      <c r="E2119" s="8" t="s">
        <v>130</v>
      </c>
      <c r="F2119" s="8" t="s">
        <v>79</v>
      </c>
      <c r="G2119" s="8" t="s">
        <v>3469</v>
      </c>
      <c r="H2119" s="8" t="s">
        <v>107</v>
      </c>
      <c r="I2119" s="66" t="s">
        <v>40</v>
      </c>
      <c r="J2119" s="66" t="s">
        <v>3837</v>
      </c>
      <c r="K2119" s="66" t="s">
        <v>40</v>
      </c>
      <c r="L2119" s="66" t="s">
        <v>40</v>
      </c>
      <c r="M2119" s="66" t="s">
        <v>40</v>
      </c>
      <c r="N2119" s="66" t="s">
        <v>40</v>
      </c>
      <c r="O2119" s="8" t="s">
        <v>40</v>
      </c>
      <c r="P2119" s="8" t="s">
        <v>40</v>
      </c>
      <c r="Q2119" s="8">
        <v>1</v>
      </c>
      <c r="R2119" s="8">
        <v>-3.276750174</v>
      </c>
      <c r="S2119" s="8">
        <v>8.5039553310000002</v>
      </c>
      <c r="T2119" s="8">
        <v>5.2272051570000002</v>
      </c>
      <c r="U2119" s="67">
        <v>0.23300000000000001</v>
      </c>
      <c r="V2119" s="4">
        <v>1</v>
      </c>
      <c r="W2119" s="4">
        <v>3430</v>
      </c>
      <c r="X2119" s="67">
        <v>0</v>
      </c>
      <c r="Y2119" s="67">
        <v>0</v>
      </c>
      <c r="Z2119" s="4">
        <v>0</v>
      </c>
      <c r="AA2119" s="4">
        <v>2604</v>
      </c>
      <c r="AB2119" s="67">
        <v>0</v>
      </c>
      <c r="AC2119" s="4">
        <v>4.4330100000000003</v>
      </c>
      <c r="AD2119" s="4">
        <v>24.2</v>
      </c>
    </row>
    <row r="2120" spans="1:30" x14ac:dyDescent="0.2">
      <c r="A2120" s="8" t="s">
        <v>782</v>
      </c>
      <c r="B2120" s="8">
        <v>7</v>
      </c>
      <c r="C2120" s="8">
        <v>144068416</v>
      </c>
      <c r="D2120" s="8">
        <v>144068416</v>
      </c>
      <c r="E2120" s="8" t="s">
        <v>123</v>
      </c>
      <c r="F2120" s="8" t="s">
        <v>79</v>
      </c>
      <c r="G2120" s="8" t="s">
        <v>3469</v>
      </c>
      <c r="H2120" s="8" t="s">
        <v>107</v>
      </c>
      <c r="I2120" s="66" t="s">
        <v>40</v>
      </c>
      <c r="J2120" s="66" t="s">
        <v>3837</v>
      </c>
      <c r="K2120" s="66" t="s">
        <v>40</v>
      </c>
      <c r="L2120" s="66" t="s">
        <v>40</v>
      </c>
      <c r="M2120" s="66" t="s">
        <v>40</v>
      </c>
      <c r="N2120" s="66" t="s">
        <v>40</v>
      </c>
      <c r="O2120" s="8" t="s">
        <v>40</v>
      </c>
      <c r="P2120" s="8" t="s">
        <v>10717</v>
      </c>
      <c r="Q2120" s="8">
        <v>1</v>
      </c>
      <c r="R2120" s="8">
        <v>-2.526946374</v>
      </c>
      <c r="S2120" s="8">
        <v>7.7541515299999997</v>
      </c>
      <c r="T2120" s="8">
        <v>5.2272051570000002</v>
      </c>
      <c r="U2120" s="67">
        <v>0.11</v>
      </c>
      <c r="V2120" s="4">
        <v>1</v>
      </c>
      <c r="W2120" s="4">
        <v>3430</v>
      </c>
      <c r="X2120" s="67">
        <v>0</v>
      </c>
      <c r="Y2120" s="67">
        <v>0</v>
      </c>
      <c r="Z2120" s="4">
        <v>0</v>
      </c>
      <c r="AA2120" s="4">
        <v>2604</v>
      </c>
      <c r="AB2120" s="67">
        <v>0</v>
      </c>
      <c r="AC2120" s="4">
        <v>3.9078919999999999</v>
      </c>
      <c r="AD2120" s="4">
        <v>23.5</v>
      </c>
    </row>
    <row r="2121" spans="1:30" x14ac:dyDescent="0.2">
      <c r="A2121" s="8" t="s">
        <v>782</v>
      </c>
      <c r="B2121" s="8">
        <v>7</v>
      </c>
      <c r="C2121" s="8">
        <v>144069031</v>
      </c>
      <c r="D2121" s="8">
        <v>144069031</v>
      </c>
      <c r="E2121" s="8" t="s">
        <v>121</v>
      </c>
      <c r="F2121" s="8" t="s">
        <v>3108</v>
      </c>
      <c r="G2121" s="8" t="s">
        <v>3109</v>
      </c>
      <c r="H2121" s="8" t="s">
        <v>107</v>
      </c>
      <c r="I2121" s="66" t="s">
        <v>10718</v>
      </c>
      <c r="J2121" s="66" t="s">
        <v>40</v>
      </c>
      <c r="K2121" s="66" t="s">
        <v>5276</v>
      </c>
      <c r="L2121" s="66" t="s">
        <v>8787</v>
      </c>
      <c r="M2121" s="66" t="s">
        <v>3494</v>
      </c>
      <c r="N2121" s="66" t="s">
        <v>3244</v>
      </c>
      <c r="O2121" s="8" t="s">
        <v>3265</v>
      </c>
      <c r="P2121" s="8" t="s">
        <v>40</v>
      </c>
      <c r="Q2121" s="8">
        <v>1</v>
      </c>
      <c r="R2121" s="8" t="s">
        <v>40</v>
      </c>
      <c r="S2121" s="8" t="s">
        <v>40</v>
      </c>
      <c r="T2121" s="8" t="s">
        <v>40</v>
      </c>
      <c r="U2121" s="67">
        <v>0.13100000000000001</v>
      </c>
      <c r="V2121" s="4">
        <v>4</v>
      </c>
      <c r="W2121" s="4">
        <v>3431</v>
      </c>
      <c r="X2121" s="67">
        <v>1E-3</v>
      </c>
      <c r="Y2121" s="67">
        <v>0.13200000000000001</v>
      </c>
      <c r="Z2121" s="4">
        <v>7</v>
      </c>
      <c r="AA2121" s="4">
        <v>2600</v>
      </c>
      <c r="AB2121" s="67">
        <v>3.0000000000000001E-3</v>
      </c>
      <c r="AC2121" s="4">
        <v>3.7944499999999999</v>
      </c>
      <c r="AD2121" s="4">
        <v>23.4</v>
      </c>
    </row>
    <row r="2122" spans="1:30" x14ac:dyDescent="0.2">
      <c r="A2122" s="8" t="s">
        <v>782</v>
      </c>
      <c r="B2122" s="8">
        <v>7</v>
      </c>
      <c r="C2122" s="8">
        <v>144069052</v>
      </c>
      <c r="D2122" s="8">
        <v>144069052</v>
      </c>
      <c r="E2122" s="8" t="s">
        <v>130</v>
      </c>
      <c r="F2122" s="8" t="s">
        <v>3108</v>
      </c>
      <c r="G2122" s="8" t="s">
        <v>3109</v>
      </c>
      <c r="H2122" s="8" t="s">
        <v>107</v>
      </c>
      <c r="I2122" s="66" t="s">
        <v>10718</v>
      </c>
      <c r="J2122" s="66" t="s">
        <v>40</v>
      </c>
      <c r="K2122" s="66" t="s">
        <v>10719</v>
      </c>
      <c r="L2122" s="66" t="s">
        <v>5316</v>
      </c>
      <c r="M2122" s="66" t="s">
        <v>5844</v>
      </c>
      <c r="N2122" s="66" t="s">
        <v>3386</v>
      </c>
      <c r="O2122" s="8" t="s">
        <v>3944</v>
      </c>
      <c r="P2122" s="8" t="s">
        <v>40</v>
      </c>
      <c r="Q2122" s="8">
        <v>1</v>
      </c>
      <c r="R2122" s="8" t="s">
        <v>40</v>
      </c>
      <c r="S2122" s="8" t="s">
        <v>40</v>
      </c>
      <c r="T2122" s="8" t="s">
        <v>40</v>
      </c>
      <c r="U2122" s="67">
        <v>0.13400000000000001</v>
      </c>
      <c r="V2122" s="4">
        <v>145</v>
      </c>
      <c r="W2122" s="4">
        <v>3431</v>
      </c>
      <c r="X2122" s="67">
        <v>4.2000000000000003E-2</v>
      </c>
      <c r="Y2122" s="67">
        <v>0.13300000000000001</v>
      </c>
      <c r="Z2122" s="4">
        <v>88</v>
      </c>
      <c r="AA2122" s="4">
        <v>2604</v>
      </c>
      <c r="AB2122" s="67">
        <v>3.4000000000000002E-2</v>
      </c>
      <c r="AC2122" s="4">
        <v>4.4843409999999997</v>
      </c>
      <c r="AD2122" s="4">
        <v>24.3</v>
      </c>
    </row>
    <row r="2123" spans="1:30" x14ac:dyDescent="0.2">
      <c r="A2123" s="8" t="s">
        <v>782</v>
      </c>
      <c r="B2123" s="8">
        <v>7</v>
      </c>
      <c r="C2123" s="8">
        <v>144069059</v>
      </c>
      <c r="D2123" s="8">
        <v>144069059</v>
      </c>
      <c r="E2123" s="8" t="s">
        <v>121</v>
      </c>
      <c r="F2123" s="8" t="s">
        <v>3108</v>
      </c>
      <c r="G2123" s="8" t="s">
        <v>3109</v>
      </c>
      <c r="H2123" s="8" t="s">
        <v>107</v>
      </c>
      <c r="I2123" s="66" t="s">
        <v>10718</v>
      </c>
      <c r="J2123" s="66" t="s">
        <v>40</v>
      </c>
      <c r="K2123" s="66" t="s">
        <v>5269</v>
      </c>
      <c r="L2123" s="66" t="s">
        <v>7099</v>
      </c>
      <c r="M2123" s="66" t="s">
        <v>3489</v>
      </c>
      <c r="N2123" s="66" t="s">
        <v>3171</v>
      </c>
      <c r="O2123" s="8" t="s">
        <v>3172</v>
      </c>
      <c r="P2123" s="8" t="s">
        <v>40</v>
      </c>
      <c r="Q2123" s="8">
        <v>1</v>
      </c>
      <c r="R2123" s="8" t="s">
        <v>40</v>
      </c>
      <c r="S2123" s="8" t="s">
        <v>40</v>
      </c>
      <c r="T2123" s="8" t="s">
        <v>40</v>
      </c>
      <c r="U2123" s="67">
        <v>0</v>
      </c>
      <c r="V2123" s="4">
        <v>0</v>
      </c>
      <c r="W2123" s="4">
        <v>3431</v>
      </c>
      <c r="X2123" s="67">
        <v>0</v>
      </c>
      <c r="Y2123" s="67">
        <v>0.124</v>
      </c>
      <c r="Z2123" s="4">
        <v>1</v>
      </c>
      <c r="AA2123" s="4">
        <v>2604</v>
      </c>
      <c r="AB2123" s="67">
        <v>0</v>
      </c>
      <c r="AC2123" s="4">
        <v>3.866498</v>
      </c>
      <c r="AD2123" s="4">
        <v>23.5</v>
      </c>
    </row>
    <row r="2124" spans="1:30" x14ac:dyDescent="0.2">
      <c r="A2124" s="8" t="s">
        <v>782</v>
      </c>
      <c r="B2124" s="8">
        <v>7</v>
      </c>
      <c r="C2124" s="8">
        <v>144069103</v>
      </c>
      <c r="D2124" s="8">
        <v>144069103</v>
      </c>
      <c r="E2124" s="8" t="s">
        <v>130</v>
      </c>
      <c r="F2124" s="8" t="s">
        <v>3108</v>
      </c>
      <c r="G2124" s="8" t="s">
        <v>3109</v>
      </c>
      <c r="H2124" s="8" t="s">
        <v>107</v>
      </c>
      <c r="I2124" s="66" t="s">
        <v>10718</v>
      </c>
      <c r="J2124" s="66" t="s">
        <v>40</v>
      </c>
      <c r="K2124" s="66" t="s">
        <v>9542</v>
      </c>
      <c r="L2124" s="66" t="s">
        <v>7068</v>
      </c>
      <c r="M2124" s="66" t="s">
        <v>10720</v>
      </c>
      <c r="N2124" s="66" t="s">
        <v>3144</v>
      </c>
      <c r="O2124" s="8" t="s">
        <v>3145</v>
      </c>
      <c r="P2124" s="8" t="s">
        <v>40</v>
      </c>
      <c r="Q2124" s="8">
        <v>1</v>
      </c>
      <c r="R2124" s="8" t="s">
        <v>40</v>
      </c>
      <c r="S2124" s="8" t="s">
        <v>40</v>
      </c>
      <c r="T2124" s="8" t="s">
        <v>40</v>
      </c>
      <c r="U2124" s="67">
        <v>0.13100000000000001</v>
      </c>
      <c r="V2124" s="4">
        <v>1</v>
      </c>
      <c r="W2124" s="4">
        <v>3427</v>
      </c>
      <c r="X2124" s="67">
        <v>0</v>
      </c>
      <c r="Y2124" s="67">
        <v>0.14599999999999999</v>
      </c>
      <c r="Z2124" s="4">
        <v>1</v>
      </c>
      <c r="AA2124" s="4">
        <v>2599</v>
      </c>
      <c r="AB2124" s="67">
        <v>0</v>
      </c>
      <c r="AC2124" s="4">
        <v>8.0191549999999996</v>
      </c>
      <c r="AD2124" s="4">
        <v>35</v>
      </c>
    </row>
    <row r="2125" spans="1:30" x14ac:dyDescent="0.2">
      <c r="A2125" s="8" t="s">
        <v>782</v>
      </c>
      <c r="B2125" s="8">
        <v>7</v>
      </c>
      <c r="C2125" s="8">
        <v>144069111</v>
      </c>
      <c r="D2125" s="8">
        <v>144069111</v>
      </c>
      <c r="E2125" s="8" t="s">
        <v>130</v>
      </c>
      <c r="F2125" s="8" t="s">
        <v>3101</v>
      </c>
      <c r="G2125" s="8" t="s">
        <v>3102</v>
      </c>
      <c r="H2125" s="8" t="s">
        <v>107</v>
      </c>
      <c r="I2125" s="66" t="s">
        <v>10718</v>
      </c>
      <c r="J2125" s="66" t="s">
        <v>40</v>
      </c>
      <c r="K2125" s="66" t="s">
        <v>10721</v>
      </c>
      <c r="L2125" s="66" t="s">
        <v>7058</v>
      </c>
      <c r="M2125" s="66" t="s">
        <v>4744</v>
      </c>
      <c r="N2125" s="66" t="s">
        <v>3188</v>
      </c>
      <c r="O2125" s="8" t="s">
        <v>3497</v>
      </c>
      <c r="P2125" s="8" t="s">
        <v>40</v>
      </c>
      <c r="Q2125" s="8">
        <v>1</v>
      </c>
      <c r="R2125" s="8" t="s">
        <v>40</v>
      </c>
      <c r="S2125" s="8" t="s">
        <v>40</v>
      </c>
      <c r="T2125" s="8" t="s">
        <v>40</v>
      </c>
      <c r="U2125" s="67">
        <v>0.20100000000000001</v>
      </c>
      <c r="V2125" s="4">
        <v>6</v>
      </c>
      <c r="W2125" s="4">
        <v>3427</v>
      </c>
      <c r="X2125" s="67">
        <v>2E-3</v>
      </c>
      <c r="Y2125" s="67">
        <v>0.19600000000000001</v>
      </c>
      <c r="Z2125" s="4">
        <v>3</v>
      </c>
      <c r="AA2125" s="4">
        <v>2599</v>
      </c>
      <c r="AB2125" s="67">
        <v>1E-3</v>
      </c>
      <c r="AC2125" s="4">
        <v>1.583782</v>
      </c>
      <c r="AD2125" s="4">
        <v>13.76</v>
      </c>
    </row>
    <row r="2126" spans="1:30" x14ac:dyDescent="0.2">
      <c r="A2126" s="8" t="s">
        <v>782</v>
      </c>
      <c r="B2126" s="8">
        <v>7</v>
      </c>
      <c r="C2126" s="8">
        <v>144069411</v>
      </c>
      <c r="D2126" s="8">
        <v>144069411</v>
      </c>
      <c r="E2126" s="8" t="s">
        <v>130</v>
      </c>
      <c r="F2126" s="8" t="s">
        <v>3108</v>
      </c>
      <c r="G2126" s="8" t="s">
        <v>3109</v>
      </c>
      <c r="H2126" s="8" t="s">
        <v>107</v>
      </c>
      <c r="I2126" s="66" t="s">
        <v>10722</v>
      </c>
      <c r="J2126" s="66" t="s">
        <v>40</v>
      </c>
      <c r="K2126" s="66" t="s">
        <v>456</v>
      </c>
      <c r="L2126" s="66" t="s">
        <v>10723</v>
      </c>
      <c r="M2126" s="66" t="s">
        <v>9728</v>
      </c>
      <c r="N2126" s="66" t="s">
        <v>3177</v>
      </c>
      <c r="O2126" s="8" t="s">
        <v>3178</v>
      </c>
      <c r="P2126" s="8" t="s">
        <v>10724</v>
      </c>
      <c r="Q2126" s="8">
        <v>1</v>
      </c>
      <c r="R2126" s="8" t="s">
        <v>40</v>
      </c>
      <c r="S2126" s="8" t="s">
        <v>40</v>
      </c>
      <c r="T2126" s="8" t="s">
        <v>40</v>
      </c>
      <c r="U2126" s="67">
        <v>0.30399999999999999</v>
      </c>
      <c r="V2126" s="4">
        <v>4</v>
      </c>
      <c r="W2126" s="4">
        <v>3419</v>
      </c>
      <c r="X2126" s="67">
        <v>1E-3</v>
      </c>
      <c r="Y2126" s="67">
        <v>0.184</v>
      </c>
      <c r="Z2126" s="4">
        <v>3</v>
      </c>
      <c r="AA2126" s="4">
        <v>2594</v>
      </c>
      <c r="AB2126" s="67">
        <v>1E-3</v>
      </c>
      <c r="AC2126" s="4">
        <v>8.1336049999999993</v>
      </c>
      <c r="AD2126" s="4">
        <v>35</v>
      </c>
    </row>
    <row r="2127" spans="1:30" x14ac:dyDescent="0.2">
      <c r="A2127" s="8" t="s">
        <v>782</v>
      </c>
      <c r="B2127" s="8">
        <v>7</v>
      </c>
      <c r="C2127" s="8">
        <v>144069431</v>
      </c>
      <c r="D2127" s="8">
        <v>144069431</v>
      </c>
      <c r="E2127" s="8" t="s">
        <v>130</v>
      </c>
      <c r="F2127" s="8" t="s">
        <v>3101</v>
      </c>
      <c r="G2127" s="8" t="s">
        <v>3102</v>
      </c>
      <c r="H2127" s="8" t="s">
        <v>107</v>
      </c>
      <c r="I2127" s="66" t="s">
        <v>10722</v>
      </c>
      <c r="J2127" s="66" t="s">
        <v>40</v>
      </c>
      <c r="K2127" s="66" t="s">
        <v>10725</v>
      </c>
      <c r="L2127" s="66" t="s">
        <v>5292</v>
      </c>
      <c r="M2127" s="66" t="s">
        <v>5143</v>
      </c>
      <c r="N2127" s="66" t="s">
        <v>3126</v>
      </c>
      <c r="O2127" s="8" t="s">
        <v>4245</v>
      </c>
      <c r="P2127" s="8" t="s">
        <v>10726</v>
      </c>
      <c r="Q2127" s="8">
        <v>1</v>
      </c>
      <c r="R2127" s="8" t="s">
        <v>40</v>
      </c>
      <c r="S2127" s="8" t="s">
        <v>40</v>
      </c>
      <c r="T2127" s="8" t="s">
        <v>40</v>
      </c>
      <c r="U2127" s="67">
        <v>0.20699999999999999</v>
      </c>
      <c r="V2127" s="4">
        <v>130</v>
      </c>
      <c r="W2127" s="4">
        <v>3419</v>
      </c>
      <c r="X2127" s="67">
        <v>3.7999999999999999E-2</v>
      </c>
      <c r="Y2127" s="67">
        <v>0.19600000000000001</v>
      </c>
      <c r="Z2127" s="4">
        <v>109</v>
      </c>
      <c r="AA2127" s="4">
        <v>2594</v>
      </c>
      <c r="AB2127" s="67">
        <v>4.2000000000000003E-2</v>
      </c>
      <c r="AC2127" s="4">
        <v>0.59591499999999997</v>
      </c>
      <c r="AD2127" s="4">
        <v>8.1280000000000001</v>
      </c>
    </row>
    <row r="2128" spans="1:30" x14ac:dyDescent="0.2">
      <c r="A2128" s="8" t="s">
        <v>782</v>
      </c>
      <c r="B2128" s="8">
        <v>7</v>
      </c>
      <c r="C2128" s="8">
        <v>144069443</v>
      </c>
      <c r="D2128" s="8">
        <v>144069443</v>
      </c>
      <c r="E2128" s="8" t="s">
        <v>121</v>
      </c>
      <c r="F2128" s="8" t="s">
        <v>3101</v>
      </c>
      <c r="G2128" s="8" t="s">
        <v>3102</v>
      </c>
      <c r="H2128" s="8" t="s">
        <v>107</v>
      </c>
      <c r="I2128" s="66" t="s">
        <v>10722</v>
      </c>
      <c r="J2128" s="66" t="s">
        <v>40</v>
      </c>
      <c r="K2128" s="66" t="s">
        <v>10727</v>
      </c>
      <c r="L2128" s="66" t="s">
        <v>10728</v>
      </c>
      <c r="M2128" s="66" t="s">
        <v>3464</v>
      </c>
      <c r="N2128" s="66" t="s">
        <v>3165</v>
      </c>
      <c r="O2128" s="8" t="s">
        <v>3691</v>
      </c>
      <c r="P2128" s="8" t="s">
        <v>10729</v>
      </c>
      <c r="Q2128" s="8">
        <v>1</v>
      </c>
      <c r="R2128" s="8" t="s">
        <v>40</v>
      </c>
      <c r="S2128" s="8" t="s">
        <v>40</v>
      </c>
      <c r="T2128" s="8" t="s">
        <v>40</v>
      </c>
      <c r="U2128" s="67">
        <v>0.217</v>
      </c>
      <c r="V2128" s="4">
        <v>1</v>
      </c>
      <c r="W2128" s="4">
        <v>3419</v>
      </c>
      <c r="X2128" s="67">
        <v>0</v>
      </c>
      <c r="Y2128" s="67">
        <v>0.16700000000000001</v>
      </c>
      <c r="Z2128" s="4">
        <v>1</v>
      </c>
      <c r="AA2128" s="4">
        <v>2594</v>
      </c>
      <c r="AB2128" s="67">
        <v>0</v>
      </c>
      <c r="AC2128" s="4">
        <v>2.7846350000000002</v>
      </c>
      <c r="AD2128" s="4">
        <v>21.3</v>
      </c>
    </row>
    <row r="2129" spans="1:30" x14ac:dyDescent="0.2">
      <c r="A2129" s="8" t="s">
        <v>782</v>
      </c>
      <c r="B2129" s="8">
        <v>7</v>
      </c>
      <c r="C2129" s="8">
        <v>144069443</v>
      </c>
      <c r="D2129" s="8">
        <v>144069443</v>
      </c>
      <c r="E2129" s="8" t="s">
        <v>130</v>
      </c>
      <c r="F2129" s="8" t="s">
        <v>3101</v>
      </c>
      <c r="G2129" s="8" t="s">
        <v>3102</v>
      </c>
      <c r="H2129" s="8" t="s">
        <v>107</v>
      </c>
      <c r="I2129" s="66" t="s">
        <v>10722</v>
      </c>
      <c r="J2129" s="66" t="s">
        <v>40</v>
      </c>
      <c r="K2129" s="66" t="s">
        <v>10727</v>
      </c>
      <c r="L2129" s="66" t="s">
        <v>10728</v>
      </c>
      <c r="M2129" s="66" t="s">
        <v>3464</v>
      </c>
      <c r="N2129" s="66" t="s">
        <v>3165</v>
      </c>
      <c r="O2129" s="8" t="s">
        <v>3400</v>
      </c>
      <c r="P2129" s="8" t="s">
        <v>10729</v>
      </c>
      <c r="Q2129" s="8">
        <v>1</v>
      </c>
      <c r="R2129" s="8" t="s">
        <v>40</v>
      </c>
      <c r="S2129" s="8" t="s">
        <v>40</v>
      </c>
      <c r="T2129" s="8" t="s">
        <v>40</v>
      </c>
      <c r="U2129" s="67">
        <v>0.127</v>
      </c>
      <c r="V2129" s="4">
        <v>1</v>
      </c>
      <c r="W2129" s="4">
        <v>3419</v>
      </c>
      <c r="X2129" s="67">
        <v>0</v>
      </c>
      <c r="Y2129" s="67">
        <v>0.23799999999999999</v>
      </c>
      <c r="Z2129" s="4">
        <v>1</v>
      </c>
      <c r="AA2129" s="4">
        <v>2594</v>
      </c>
      <c r="AB2129" s="67">
        <v>0</v>
      </c>
      <c r="AC2129" s="4">
        <v>2.3797389999999998</v>
      </c>
      <c r="AD2129" s="4">
        <v>18.690000000000001</v>
      </c>
    </row>
    <row r="2130" spans="1:30" x14ac:dyDescent="0.2">
      <c r="A2130" s="8" t="s">
        <v>782</v>
      </c>
      <c r="B2130" s="8">
        <v>7</v>
      </c>
      <c r="C2130" s="8">
        <v>144069444</v>
      </c>
      <c r="D2130" s="8">
        <v>144069444</v>
      </c>
      <c r="E2130" s="8" t="s">
        <v>121</v>
      </c>
      <c r="F2130" s="8" t="s">
        <v>3108</v>
      </c>
      <c r="G2130" s="8" t="s">
        <v>3109</v>
      </c>
      <c r="H2130" s="8" t="s">
        <v>107</v>
      </c>
      <c r="I2130" s="66" t="s">
        <v>10722</v>
      </c>
      <c r="J2130" s="66" t="s">
        <v>40</v>
      </c>
      <c r="K2130" s="66" t="s">
        <v>5251</v>
      </c>
      <c r="L2130" s="66" t="s">
        <v>10730</v>
      </c>
      <c r="M2130" s="66" t="s">
        <v>5674</v>
      </c>
      <c r="N2130" s="66" t="s">
        <v>3244</v>
      </c>
      <c r="O2130" s="8" t="s">
        <v>3245</v>
      </c>
      <c r="P2130" s="8" t="s">
        <v>40</v>
      </c>
      <c r="Q2130" s="8">
        <v>1</v>
      </c>
      <c r="R2130" s="8" t="s">
        <v>40</v>
      </c>
      <c r="S2130" s="8" t="s">
        <v>40</v>
      </c>
      <c r="T2130" s="8" t="s">
        <v>40</v>
      </c>
      <c r="U2130" s="67">
        <v>0.317</v>
      </c>
      <c r="V2130" s="4">
        <v>2</v>
      </c>
      <c r="W2130" s="4">
        <v>3419</v>
      </c>
      <c r="X2130" s="67">
        <v>1E-3</v>
      </c>
      <c r="Y2130" s="67">
        <v>0</v>
      </c>
      <c r="Z2130" s="4">
        <v>0</v>
      </c>
      <c r="AA2130" s="4">
        <v>2594</v>
      </c>
      <c r="AB2130" s="67">
        <v>0</v>
      </c>
      <c r="AC2130" s="4">
        <v>-5.8167999999999997E-2</v>
      </c>
      <c r="AD2130" s="4">
        <v>2.0619999999999998</v>
      </c>
    </row>
    <row r="2131" spans="1:30" x14ac:dyDescent="0.2">
      <c r="A2131" s="8" t="s">
        <v>782</v>
      </c>
      <c r="B2131" s="8">
        <v>7</v>
      </c>
      <c r="C2131" s="8">
        <v>144069477</v>
      </c>
      <c r="D2131" s="8">
        <v>144069477</v>
      </c>
      <c r="E2131" s="8" t="s">
        <v>130</v>
      </c>
      <c r="F2131" s="8" t="s">
        <v>3108</v>
      </c>
      <c r="G2131" s="8" t="s">
        <v>3109</v>
      </c>
      <c r="H2131" s="8" t="s">
        <v>107</v>
      </c>
      <c r="I2131" s="66" t="s">
        <v>10722</v>
      </c>
      <c r="J2131" s="66" t="s">
        <v>40</v>
      </c>
      <c r="K2131" s="66" t="s">
        <v>6849</v>
      </c>
      <c r="L2131" s="66" t="s">
        <v>10731</v>
      </c>
      <c r="M2131" s="66" t="s">
        <v>5863</v>
      </c>
      <c r="N2131" s="66" t="s">
        <v>3236</v>
      </c>
      <c r="O2131" s="8" t="s">
        <v>3237</v>
      </c>
      <c r="P2131" s="8" t="s">
        <v>40</v>
      </c>
      <c r="Q2131" s="8">
        <v>1</v>
      </c>
      <c r="R2131" s="8" t="s">
        <v>40</v>
      </c>
      <c r="S2131" s="8" t="s">
        <v>40</v>
      </c>
      <c r="T2131" s="8" t="s">
        <v>40</v>
      </c>
      <c r="U2131" s="67">
        <v>0.23499999999999999</v>
      </c>
      <c r="V2131" s="4">
        <v>1</v>
      </c>
      <c r="W2131" s="4">
        <v>3429</v>
      </c>
      <c r="X2131" s="67">
        <v>0</v>
      </c>
      <c r="Y2131" s="67">
        <v>0</v>
      </c>
      <c r="Z2131" s="4">
        <v>0</v>
      </c>
      <c r="AA2131" s="4">
        <v>2599</v>
      </c>
      <c r="AB2131" s="67">
        <v>0</v>
      </c>
      <c r="AC2131" s="4">
        <v>5.545426</v>
      </c>
      <c r="AD2131" s="4">
        <v>26.4</v>
      </c>
    </row>
    <row r="2132" spans="1:30" x14ac:dyDescent="0.2">
      <c r="A2132" s="8" t="s">
        <v>782</v>
      </c>
      <c r="B2132" s="8">
        <v>7</v>
      </c>
      <c r="C2132" s="8">
        <v>144069491</v>
      </c>
      <c r="D2132" s="8">
        <v>144069491</v>
      </c>
      <c r="E2132" s="8" t="s">
        <v>127</v>
      </c>
      <c r="F2132" s="8" t="s">
        <v>3101</v>
      </c>
      <c r="G2132" s="8" t="s">
        <v>3102</v>
      </c>
      <c r="H2132" s="8" t="s">
        <v>107</v>
      </c>
      <c r="I2132" s="66" t="s">
        <v>10722</v>
      </c>
      <c r="J2132" s="66" t="s">
        <v>40</v>
      </c>
      <c r="K2132" s="66" t="s">
        <v>5245</v>
      </c>
      <c r="L2132" s="66" t="s">
        <v>10732</v>
      </c>
      <c r="M2132" s="66" t="s">
        <v>3459</v>
      </c>
      <c r="N2132" s="66" t="s">
        <v>3210</v>
      </c>
      <c r="O2132" s="8" t="s">
        <v>3603</v>
      </c>
      <c r="P2132" s="8" t="s">
        <v>40</v>
      </c>
      <c r="Q2132" s="8">
        <v>1</v>
      </c>
      <c r="R2132" s="8" t="s">
        <v>40</v>
      </c>
      <c r="S2132" s="8" t="s">
        <v>40</v>
      </c>
      <c r="T2132" s="8" t="s">
        <v>40</v>
      </c>
      <c r="U2132" s="67">
        <v>0</v>
      </c>
      <c r="V2132" s="4">
        <v>0</v>
      </c>
      <c r="W2132" s="4">
        <v>3429</v>
      </c>
      <c r="X2132" s="67">
        <v>0</v>
      </c>
      <c r="Y2132" s="67">
        <v>0.156</v>
      </c>
      <c r="Z2132" s="4">
        <v>1</v>
      </c>
      <c r="AA2132" s="4">
        <v>2599</v>
      </c>
      <c r="AB2132" s="67">
        <v>0</v>
      </c>
      <c r="AC2132" s="4">
        <v>-0.43970500000000001</v>
      </c>
      <c r="AD2132" s="4">
        <v>0.31</v>
      </c>
    </row>
    <row r="2133" spans="1:30" x14ac:dyDescent="0.2">
      <c r="A2133" s="8" t="s">
        <v>782</v>
      </c>
      <c r="B2133" s="8">
        <v>7</v>
      </c>
      <c r="C2133" s="8">
        <v>144069499</v>
      </c>
      <c r="D2133" s="8">
        <v>144069499</v>
      </c>
      <c r="E2133" s="8" t="s">
        <v>121</v>
      </c>
      <c r="F2133" s="8" t="s">
        <v>3108</v>
      </c>
      <c r="G2133" s="8" t="s">
        <v>3109</v>
      </c>
      <c r="H2133" s="8" t="s">
        <v>107</v>
      </c>
      <c r="I2133" s="66" t="s">
        <v>10722</v>
      </c>
      <c r="J2133" s="66" t="s">
        <v>40</v>
      </c>
      <c r="K2133" s="66" t="s">
        <v>10733</v>
      </c>
      <c r="L2133" s="66" t="s">
        <v>8779</v>
      </c>
      <c r="M2133" s="66" t="s">
        <v>5632</v>
      </c>
      <c r="N2133" s="66" t="s">
        <v>4056</v>
      </c>
      <c r="O2133" s="8" t="s">
        <v>4057</v>
      </c>
      <c r="P2133" s="8" t="s">
        <v>40</v>
      </c>
      <c r="Q2133" s="8">
        <v>1</v>
      </c>
      <c r="R2133" s="8" t="s">
        <v>40</v>
      </c>
      <c r="S2133" s="8" t="s">
        <v>40</v>
      </c>
      <c r="T2133" s="8" t="s">
        <v>40</v>
      </c>
      <c r="U2133" s="67">
        <v>0</v>
      </c>
      <c r="V2133" s="4">
        <v>0</v>
      </c>
      <c r="W2133" s="4">
        <v>3429</v>
      </c>
      <c r="X2133" s="67">
        <v>0</v>
      </c>
      <c r="Y2133" s="67">
        <v>0.17299999999999999</v>
      </c>
      <c r="Z2133" s="4">
        <v>1</v>
      </c>
      <c r="AA2133" s="4">
        <v>2599</v>
      </c>
      <c r="AB2133" s="67">
        <v>0</v>
      </c>
      <c r="AC2133" s="4">
        <v>4.0619019999999999</v>
      </c>
      <c r="AD2133" s="4">
        <v>23.7</v>
      </c>
    </row>
    <row r="2134" spans="1:30" x14ac:dyDescent="0.2">
      <c r="A2134" s="8" t="s">
        <v>782</v>
      </c>
      <c r="B2134" s="8">
        <v>7</v>
      </c>
      <c r="C2134" s="8">
        <v>144069500</v>
      </c>
      <c r="D2134" s="8">
        <v>144069500</v>
      </c>
      <c r="E2134" s="8" t="s">
        <v>127</v>
      </c>
      <c r="F2134" s="8" t="s">
        <v>3101</v>
      </c>
      <c r="G2134" s="8" t="s">
        <v>3102</v>
      </c>
      <c r="H2134" s="8" t="s">
        <v>107</v>
      </c>
      <c r="I2134" s="66" t="s">
        <v>10722</v>
      </c>
      <c r="J2134" s="66" t="s">
        <v>40</v>
      </c>
      <c r="K2134" s="66" t="s">
        <v>6828</v>
      </c>
      <c r="L2134" s="66" t="s">
        <v>8765</v>
      </c>
      <c r="M2134" s="66" t="s">
        <v>5632</v>
      </c>
      <c r="N2134" s="66" t="s">
        <v>130</v>
      </c>
      <c r="O2134" s="8" t="s">
        <v>4129</v>
      </c>
      <c r="P2134" s="8" t="s">
        <v>40</v>
      </c>
      <c r="Q2134" s="8">
        <v>1</v>
      </c>
      <c r="R2134" s="8" t="s">
        <v>40</v>
      </c>
      <c r="S2134" s="8" t="s">
        <v>40</v>
      </c>
      <c r="T2134" s="8" t="s">
        <v>40</v>
      </c>
      <c r="U2134" s="67">
        <v>0.17699999999999999</v>
      </c>
      <c r="V2134" s="4">
        <v>1</v>
      </c>
      <c r="W2134" s="4">
        <v>3429</v>
      </c>
      <c r="X2134" s="67">
        <v>0</v>
      </c>
      <c r="Y2134" s="67">
        <v>0.17599999999999999</v>
      </c>
      <c r="Z2134" s="4">
        <v>1</v>
      </c>
      <c r="AA2134" s="4">
        <v>2599</v>
      </c>
      <c r="AB2134" s="67">
        <v>0</v>
      </c>
      <c r="AC2134" s="4">
        <v>-9.5429E-2</v>
      </c>
      <c r="AD2134" s="4">
        <v>1.764</v>
      </c>
    </row>
    <row r="2135" spans="1:30" x14ac:dyDescent="0.2">
      <c r="A2135" s="8" t="s">
        <v>782</v>
      </c>
      <c r="B2135" s="8">
        <v>7</v>
      </c>
      <c r="C2135" s="8">
        <v>144069502</v>
      </c>
      <c r="D2135" s="8">
        <v>144069502</v>
      </c>
      <c r="E2135" s="8" t="s">
        <v>121</v>
      </c>
      <c r="F2135" s="8" t="s">
        <v>3108</v>
      </c>
      <c r="G2135" s="8" t="s">
        <v>3109</v>
      </c>
      <c r="H2135" s="8" t="s">
        <v>107</v>
      </c>
      <c r="I2135" s="66" t="s">
        <v>10722</v>
      </c>
      <c r="J2135" s="66" t="s">
        <v>40</v>
      </c>
      <c r="K2135" s="66" t="s">
        <v>10734</v>
      </c>
      <c r="L2135" s="66" t="s">
        <v>5269</v>
      </c>
      <c r="M2135" s="66" t="s">
        <v>9194</v>
      </c>
      <c r="N2135" s="66" t="s">
        <v>3171</v>
      </c>
      <c r="O2135" s="8" t="s">
        <v>3172</v>
      </c>
      <c r="P2135" s="8" t="s">
        <v>10735</v>
      </c>
      <c r="Q2135" s="8">
        <v>1</v>
      </c>
      <c r="R2135" s="8" t="s">
        <v>40</v>
      </c>
      <c r="S2135" s="8" t="s">
        <v>40</v>
      </c>
      <c r="T2135" s="8" t="s">
        <v>40</v>
      </c>
      <c r="U2135" s="67">
        <v>0.14499999999999999</v>
      </c>
      <c r="V2135" s="4">
        <v>6</v>
      </c>
      <c r="W2135" s="4">
        <v>3429</v>
      </c>
      <c r="X2135" s="67">
        <v>2E-3</v>
      </c>
      <c r="Y2135" s="67">
        <v>0.14000000000000001</v>
      </c>
      <c r="Z2135" s="4">
        <v>2</v>
      </c>
      <c r="AA2135" s="4">
        <v>2599</v>
      </c>
      <c r="AB2135" s="67">
        <v>1E-3</v>
      </c>
      <c r="AC2135" s="4">
        <v>4.4191950000000002</v>
      </c>
      <c r="AD2135" s="4">
        <v>24.2</v>
      </c>
    </row>
    <row r="2136" spans="1:30" x14ac:dyDescent="0.2">
      <c r="A2136" s="8" t="s">
        <v>782</v>
      </c>
      <c r="B2136" s="8">
        <v>7</v>
      </c>
      <c r="C2136" s="8">
        <v>144069777</v>
      </c>
      <c r="D2136" s="8">
        <v>144069777</v>
      </c>
      <c r="E2136" s="8" t="s">
        <v>127</v>
      </c>
      <c r="F2136" s="8" t="s">
        <v>3108</v>
      </c>
      <c r="G2136" s="8" t="s">
        <v>3109</v>
      </c>
      <c r="H2136" s="8" t="s">
        <v>107</v>
      </c>
      <c r="I2136" s="66" t="s">
        <v>10219</v>
      </c>
      <c r="J2136" s="66" t="s">
        <v>40</v>
      </c>
      <c r="K2136" s="66" t="s">
        <v>6816</v>
      </c>
      <c r="L2136" s="66" t="s">
        <v>6939</v>
      </c>
      <c r="M2136" s="66" t="s">
        <v>9188</v>
      </c>
      <c r="N2136" s="66" t="s">
        <v>3682</v>
      </c>
      <c r="O2136" s="8" t="s">
        <v>4648</v>
      </c>
      <c r="P2136" s="8" t="s">
        <v>10736</v>
      </c>
      <c r="Q2136" s="8">
        <v>1</v>
      </c>
      <c r="R2136" s="8">
        <v>6.7157883719999996</v>
      </c>
      <c r="S2136" s="8">
        <v>0.44377471400000001</v>
      </c>
      <c r="T2136" s="8">
        <v>7.1595630860000004</v>
      </c>
      <c r="U2136" s="67">
        <v>0.20599999999999999</v>
      </c>
      <c r="V2136" s="4">
        <v>5</v>
      </c>
      <c r="W2136" s="4">
        <v>3425</v>
      </c>
      <c r="X2136" s="67">
        <v>1E-3</v>
      </c>
      <c r="Y2136" s="67">
        <v>0.29899999999999999</v>
      </c>
      <c r="Z2136" s="4">
        <v>2</v>
      </c>
      <c r="AA2136" s="4">
        <v>2600</v>
      </c>
      <c r="AB2136" s="67">
        <v>1E-3</v>
      </c>
      <c r="AC2136" s="4">
        <v>4.0857989999999997</v>
      </c>
      <c r="AD2136" s="4">
        <v>23.7</v>
      </c>
    </row>
    <row r="2137" spans="1:30" x14ac:dyDescent="0.2">
      <c r="A2137" s="8" t="s">
        <v>782</v>
      </c>
      <c r="B2137" s="8">
        <v>7</v>
      </c>
      <c r="C2137" s="8">
        <v>144069807</v>
      </c>
      <c r="D2137" s="8">
        <v>144069807</v>
      </c>
      <c r="E2137" s="8" t="s">
        <v>130</v>
      </c>
      <c r="F2137" s="8" t="s">
        <v>3108</v>
      </c>
      <c r="G2137" s="8" t="s">
        <v>3109</v>
      </c>
      <c r="H2137" s="8" t="s">
        <v>107</v>
      </c>
      <c r="I2137" s="66" t="s">
        <v>10219</v>
      </c>
      <c r="J2137" s="66" t="s">
        <v>40</v>
      </c>
      <c r="K2137" s="66" t="s">
        <v>10737</v>
      </c>
      <c r="L2137" s="66" t="s">
        <v>10738</v>
      </c>
      <c r="M2137" s="66" t="s">
        <v>4942</v>
      </c>
      <c r="N2137" s="66" t="s">
        <v>3624</v>
      </c>
      <c r="O2137" s="8" t="s">
        <v>3987</v>
      </c>
      <c r="P2137" s="8" t="s">
        <v>10739</v>
      </c>
      <c r="Q2137" s="8">
        <v>1</v>
      </c>
      <c r="R2137" s="8" t="s">
        <v>40</v>
      </c>
      <c r="S2137" s="8" t="s">
        <v>40</v>
      </c>
      <c r="T2137" s="8" t="s">
        <v>40</v>
      </c>
      <c r="U2137" s="67">
        <v>0.16200000000000001</v>
      </c>
      <c r="V2137" s="4">
        <v>16</v>
      </c>
      <c r="W2137" s="4">
        <v>3425</v>
      </c>
      <c r="X2137" s="67">
        <v>5.0000000000000001E-3</v>
      </c>
      <c r="Y2137" s="67">
        <v>0.184</v>
      </c>
      <c r="Z2137" s="4">
        <v>8</v>
      </c>
      <c r="AA2137" s="4">
        <v>2600</v>
      </c>
      <c r="AB2137" s="67">
        <v>3.0000000000000001E-3</v>
      </c>
      <c r="AC2137" s="4">
        <v>3.0432350000000001</v>
      </c>
      <c r="AD2137" s="4">
        <v>22.4</v>
      </c>
    </row>
    <row r="2138" spans="1:30" x14ac:dyDescent="0.2">
      <c r="A2138" s="8" t="s">
        <v>782</v>
      </c>
      <c r="B2138" s="8">
        <v>7</v>
      </c>
      <c r="C2138" s="8">
        <v>144069809</v>
      </c>
      <c r="D2138" s="8">
        <v>144069809</v>
      </c>
      <c r="E2138" s="8" t="s">
        <v>121</v>
      </c>
      <c r="F2138" s="8" t="s">
        <v>3108</v>
      </c>
      <c r="G2138" s="8" t="s">
        <v>3109</v>
      </c>
      <c r="H2138" s="8" t="s">
        <v>107</v>
      </c>
      <c r="I2138" s="66" t="s">
        <v>10219</v>
      </c>
      <c r="J2138" s="66" t="s">
        <v>40</v>
      </c>
      <c r="K2138" s="66" t="s">
        <v>10740</v>
      </c>
      <c r="L2138" s="66" t="s">
        <v>6911</v>
      </c>
      <c r="M2138" s="66" t="s">
        <v>4945</v>
      </c>
      <c r="N2138" s="66" t="s">
        <v>3141</v>
      </c>
      <c r="O2138" s="8" t="s">
        <v>3371</v>
      </c>
      <c r="P2138" s="8" t="s">
        <v>40</v>
      </c>
      <c r="Q2138" s="8">
        <v>1</v>
      </c>
      <c r="R2138" s="8" t="s">
        <v>40</v>
      </c>
      <c r="S2138" s="8" t="s">
        <v>40</v>
      </c>
      <c r="T2138" s="8" t="s">
        <v>40</v>
      </c>
      <c r="U2138" s="67">
        <v>0.16900000000000001</v>
      </c>
      <c r="V2138" s="4">
        <v>1</v>
      </c>
      <c r="W2138" s="4">
        <v>3425</v>
      </c>
      <c r="X2138" s="67">
        <v>0</v>
      </c>
      <c r="Y2138" s="67">
        <v>0</v>
      </c>
      <c r="Z2138" s="4">
        <v>0</v>
      </c>
      <c r="AA2138" s="4">
        <v>2600</v>
      </c>
      <c r="AB2138" s="67">
        <v>0</v>
      </c>
      <c r="AC2138" s="4">
        <v>3.3235600000000001</v>
      </c>
      <c r="AD2138" s="4">
        <v>22.9</v>
      </c>
    </row>
    <row r="2139" spans="1:30" x14ac:dyDescent="0.2">
      <c r="A2139" s="8" t="s">
        <v>782</v>
      </c>
      <c r="B2139" s="8">
        <v>7</v>
      </c>
      <c r="C2139" s="8">
        <v>144069825</v>
      </c>
      <c r="D2139" s="8">
        <v>144069825</v>
      </c>
      <c r="E2139" s="8" t="s">
        <v>130</v>
      </c>
      <c r="F2139" s="8" t="s">
        <v>3108</v>
      </c>
      <c r="G2139" s="8" t="s">
        <v>3109</v>
      </c>
      <c r="H2139" s="8" t="s">
        <v>107</v>
      </c>
      <c r="I2139" s="66" t="s">
        <v>10219</v>
      </c>
      <c r="J2139" s="66" t="s">
        <v>40</v>
      </c>
      <c r="K2139" s="66" t="s">
        <v>9236</v>
      </c>
      <c r="L2139" s="66" t="s">
        <v>10741</v>
      </c>
      <c r="M2139" s="66" t="s">
        <v>8757</v>
      </c>
      <c r="N2139" s="66" t="s">
        <v>3157</v>
      </c>
      <c r="O2139" s="8" t="s">
        <v>3158</v>
      </c>
      <c r="P2139" s="8" t="s">
        <v>10742</v>
      </c>
      <c r="Q2139" s="8">
        <v>1</v>
      </c>
      <c r="R2139" s="8" t="s">
        <v>40</v>
      </c>
      <c r="S2139" s="8" t="s">
        <v>40</v>
      </c>
      <c r="T2139" s="8" t="s">
        <v>40</v>
      </c>
      <c r="U2139" s="67">
        <v>0.19700000000000001</v>
      </c>
      <c r="V2139" s="4">
        <v>1</v>
      </c>
      <c r="W2139" s="4">
        <v>3425</v>
      </c>
      <c r="X2139" s="67">
        <v>0</v>
      </c>
      <c r="Y2139" s="67">
        <v>0.19</v>
      </c>
      <c r="Z2139" s="4">
        <v>2</v>
      </c>
      <c r="AA2139" s="4">
        <v>2600</v>
      </c>
      <c r="AB2139" s="67">
        <v>1E-3</v>
      </c>
      <c r="AC2139" s="4">
        <v>6.2271720000000004</v>
      </c>
      <c r="AD2139" s="4">
        <v>28.8</v>
      </c>
    </row>
    <row r="2140" spans="1:30" x14ac:dyDescent="0.2">
      <c r="A2140" s="8" t="s">
        <v>782</v>
      </c>
      <c r="B2140" s="8">
        <v>7</v>
      </c>
      <c r="C2140" s="8">
        <v>144069825</v>
      </c>
      <c r="D2140" s="8">
        <v>144069825</v>
      </c>
      <c r="E2140" s="8" t="s">
        <v>127</v>
      </c>
      <c r="F2140" s="8" t="s">
        <v>3108</v>
      </c>
      <c r="G2140" s="8" t="s">
        <v>3109</v>
      </c>
      <c r="H2140" s="8" t="s">
        <v>107</v>
      </c>
      <c r="I2140" s="66" t="s">
        <v>10219</v>
      </c>
      <c r="J2140" s="66" t="s">
        <v>40</v>
      </c>
      <c r="K2140" s="66" t="s">
        <v>9236</v>
      </c>
      <c r="L2140" s="66" t="s">
        <v>10741</v>
      </c>
      <c r="M2140" s="66" t="s">
        <v>8757</v>
      </c>
      <c r="N2140" s="66" t="s">
        <v>5501</v>
      </c>
      <c r="O2140" s="8" t="s">
        <v>5502</v>
      </c>
      <c r="P2140" s="8" t="s">
        <v>10742</v>
      </c>
      <c r="Q2140" s="8">
        <v>1</v>
      </c>
      <c r="R2140" s="8" t="s">
        <v>40</v>
      </c>
      <c r="S2140" s="8" t="s">
        <v>40</v>
      </c>
      <c r="T2140" s="8" t="s">
        <v>40</v>
      </c>
      <c r="U2140" s="67">
        <v>0.123</v>
      </c>
      <c r="V2140" s="4">
        <v>2</v>
      </c>
      <c r="W2140" s="4">
        <v>3425</v>
      </c>
      <c r="X2140" s="67">
        <v>1E-3</v>
      </c>
      <c r="Y2140" s="67">
        <v>0.122</v>
      </c>
      <c r="Z2140" s="4">
        <v>3</v>
      </c>
      <c r="AA2140" s="4">
        <v>2600</v>
      </c>
      <c r="AB2140" s="67">
        <v>1E-3</v>
      </c>
      <c r="AC2140" s="4">
        <v>5.9155300000000004</v>
      </c>
      <c r="AD2140" s="4">
        <v>27.5</v>
      </c>
    </row>
    <row r="2141" spans="1:30" x14ac:dyDescent="0.2">
      <c r="A2141" s="8" t="s">
        <v>782</v>
      </c>
      <c r="B2141" s="8">
        <v>7</v>
      </c>
      <c r="C2141" s="8">
        <v>144069826</v>
      </c>
      <c r="D2141" s="8">
        <v>144069826</v>
      </c>
      <c r="E2141" s="8" t="s">
        <v>121</v>
      </c>
      <c r="F2141" s="8" t="s">
        <v>3101</v>
      </c>
      <c r="G2141" s="8" t="s">
        <v>3102</v>
      </c>
      <c r="H2141" s="8" t="s">
        <v>107</v>
      </c>
      <c r="I2141" s="66" t="s">
        <v>10219</v>
      </c>
      <c r="J2141" s="66" t="s">
        <v>40</v>
      </c>
      <c r="K2141" s="66" t="s">
        <v>3313</v>
      </c>
      <c r="L2141" s="66" t="s">
        <v>6897</v>
      </c>
      <c r="M2141" s="66" t="s">
        <v>8757</v>
      </c>
      <c r="N2141" s="66" t="s">
        <v>130</v>
      </c>
      <c r="O2141" s="8" t="s">
        <v>3155</v>
      </c>
      <c r="P2141" s="8" t="s">
        <v>10743</v>
      </c>
      <c r="Q2141" s="8">
        <v>1</v>
      </c>
      <c r="R2141" s="8" t="s">
        <v>40</v>
      </c>
      <c r="S2141" s="8" t="s">
        <v>40</v>
      </c>
      <c r="T2141" s="8" t="s">
        <v>40</v>
      </c>
      <c r="U2141" s="67">
        <v>0</v>
      </c>
      <c r="V2141" s="4">
        <v>0</v>
      </c>
      <c r="W2141" s="4">
        <v>3425</v>
      </c>
      <c r="X2141" s="67">
        <v>0</v>
      </c>
      <c r="Y2141" s="67">
        <v>0.19</v>
      </c>
      <c r="Z2141" s="4">
        <v>2</v>
      </c>
      <c r="AA2141" s="4">
        <v>2600</v>
      </c>
      <c r="AB2141" s="67">
        <v>1E-3</v>
      </c>
      <c r="AC2141" s="4">
        <v>0.61823600000000001</v>
      </c>
      <c r="AD2141" s="4">
        <v>8.282</v>
      </c>
    </row>
    <row r="2142" spans="1:30" x14ac:dyDescent="0.2">
      <c r="A2142" s="8" t="s">
        <v>782</v>
      </c>
      <c r="B2142" s="8">
        <v>7</v>
      </c>
      <c r="C2142" s="8">
        <v>144069831</v>
      </c>
      <c r="D2142" s="8">
        <v>144069831</v>
      </c>
      <c r="E2142" s="8" t="s">
        <v>121</v>
      </c>
      <c r="F2142" s="8" t="s">
        <v>3108</v>
      </c>
      <c r="G2142" s="8" t="s">
        <v>3109</v>
      </c>
      <c r="H2142" s="8" t="s">
        <v>107</v>
      </c>
      <c r="I2142" s="66" t="s">
        <v>10219</v>
      </c>
      <c r="J2142" s="66" t="s">
        <v>40</v>
      </c>
      <c r="K2142" s="66" t="s">
        <v>6793</v>
      </c>
      <c r="L2142" s="66" t="s">
        <v>10744</v>
      </c>
      <c r="M2142" s="66" t="s">
        <v>9746</v>
      </c>
      <c r="N2142" s="66" t="s">
        <v>4035</v>
      </c>
      <c r="O2142" s="8" t="s">
        <v>9661</v>
      </c>
      <c r="P2142" s="8" t="s">
        <v>40</v>
      </c>
      <c r="Q2142" s="8">
        <v>1</v>
      </c>
      <c r="R2142" s="8" t="s">
        <v>40</v>
      </c>
      <c r="S2142" s="8" t="s">
        <v>40</v>
      </c>
      <c r="T2142" s="8" t="s">
        <v>40</v>
      </c>
      <c r="U2142" s="67">
        <v>0.16200000000000001</v>
      </c>
      <c r="V2142" s="4">
        <v>1</v>
      </c>
      <c r="W2142" s="4">
        <v>3425</v>
      </c>
      <c r="X2142" s="67">
        <v>0</v>
      </c>
      <c r="Y2142" s="67">
        <v>0</v>
      </c>
      <c r="Z2142" s="4">
        <v>0</v>
      </c>
      <c r="AA2142" s="4">
        <v>2600</v>
      </c>
      <c r="AB2142" s="67">
        <v>0</v>
      </c>
      <c r="AC2142" s="4">
        <v>6.1861519999999999</v>
      </c>
      <c r="AD2142" s="4">
        <v>28.6</v>
      </c>
    </row>
    <row r="2143" spans="1:30" x14ac:dyDescent="0.2">
      <c r="A2143" s="8" t="s">
        <v>782</v>
      </c>
      <c r="B2143" s="8">
        <v>7</v>
      </c>
      <c r="C2143" s="8">
        <v>144069839</v>
      </c>
      <c r="D2143" s="8">
        <v>144069839</v>
      </c>
      <c r="E2143" s="8" t="s">
        <v>121</v>
      </c>
      <c r="F2143" s="8" t="s">
        <v>3108</v>
      </c>
      <c r="G2143" s="8" t="s">
        <v>3109</v>
      </c>
      <c r="H2143" s="8" t="s">
        <v>107</v>
      </c>
      <c r="I2143" s="66" t="s">
        <v>10219</v>
      </c>
      <c r="J2143" s="66" t="s">
        <v>40</v>
      </c>
      <c r="K2143" s="66" t="s">
        <v>5225</v>
      </c>
      <c r="L2143" s="66" t="s">
        <v>456</v>
      </c>
      <c r="M2143" s="66" t="s">
        <v>9400</v>
      </c>
      <c r="N2143" s="66" t="s">
        <v>3147</v>
      </c>
      <c r="O2143" s="8" t="s">
        <v>3148</v>
      </c>
      <c r="P2143" s="8" t="s">
        <v>40</v>
      </c>
      <c r="Q2143" s="8">
        <v>1</v>
      </c>
      <c r="R2143" s="8" t="s">
        <v>40</v>
      </c>
      <c r="S2143" s="8" t="s">
        <v>40</v>
      </c>
      <c r="T2143" s="8" t="s">
        <v>40</v>
      </c>
      <c r="U2143" s="67">
        <v>0</v>
      </c>
      <c r="V2143" s="4">
        <v>0</v>
      </c>
      <c r="W2143" s="4">
        <v>3425</v>
      </c>
      <c r="X2143" s="67">
        <v>0</v>
      </c>
      <c r="Y2143" s="67">
        <v>0.192</v>
      </c>
      <c r="Z2143" s="4">
        <v>1</v>
      </c>
      <c r="AA2143" s="4">
        <v>2600</v>
      </c>
      <c r="AB2143" s="67">
        <v>0</v>
      </c>
      <c r="AC2143" s="4">
        <v>5.3935079999999997</v>
      </c>
      <c r="AD2143" s="4">
        <v>26</v>
      </c>
    </row>
    <row r="2144" spans="1:30" x14ac:dyDescent="0.2">
      <c r="A2144" s="8" t="s">
        <v>782</v>
      </c>
      <c r="B2144" s="8">
        <v>7</v>
      </c>
      <c r="C2144" s="8">
        <v>144070294</v>
      </c>
      <c r="D2144" s="8">
        <v>144070294</v>
      </c>
      <c r="E2144" s="8" t="s">
        <v>130</v>
      </c>
      <c r="F2144" s="8" t="s">
        <v>3108</v>
      </c>
      <c r="G2144" s="8" t="s">
        <v>3109</v>
      </c>
      <c r="H2144" s="8" t="s">
        <v>107</v>
      </c>
      <c r="I2144" s="66" t="s">
        <v>9464</v>
      </c>
      <c r="J2144" s="66" t="s">
        <v>40</v>
      </c>
      <c r="K2144" s="66" t="s">
        <v>10745</v>
      </c>
      <c r="L2144" s="66" t="s">
        <v>10746</v>
      </c>
      <c r="M2144" s="66" t="s">
        <v>5873</v>
      </c>
      <c r="N2144" s="66" t="s">
        <v>3177</v>
      </c>
      <c r="O2144" s="8" t="s">
        <v>3178</v>
      </c>
      <c r="P2144" s="8" t="s">
        <v>10747</v>
      </c>
      <c r="Q2144" s="8">
        <v>1</v>
      </c>
      <c r="R2144" s="8" t="s">
        <v>40</v>
      </c>
      <c r="S2144" s="8" t="s">
        <v>40</v>
      </c>
      <c r="T2144" s="8" t="s">
        <v>40</v>
      </c>
      <c r="U2144" s="67">
        <v>0.153</v>
      </c>
      <c r="V2144" s="4">
        <v>2</v>
      </c>
      <c r="W2144" s="4">
        <v>3421</v>
      </c>
      <c r="X2144" s="67">
        <v>1E-3</v>
      </c>
      <c r="Y2144" s="67">
        <v>0</v>
      </c>
      <c r="Z2144" s="4">
        <v>0</v>
      </c>
      <c r="AA2144" s="4">
        <v>2597</v>
      </c>
      <c r="AB2144" s="67">
        <v>0</v>
      </c>
      <c r="AC2144" s="4">
        <v>7.7672970000000001</v>
      </c>
      <c r="AD2144" s="4">
        <v>35</v>
      </c>
    </row>
    <row r="2145" spans="1:30" x14ac:dyDescent="0.2">
      <c r="A2145" s="8" t="s">
        <v>782</v>
      </c>
      <c r="B2145" s="8">
        <v>7</v>
      </c>
      <c r="C2145" s="8">
        <v>144070295</v>
      </c>
      <c r="D2145" s="8">
        <v>144070295</v>
      </c>
      <c r="E2145" s="8" t="s">
        <v>121</v>
      </c>
      <c r="F2145" s="8" t="s">
        <v>3108</v>
      </c>
      <c r="G2145" s="8" t="s">
        <v>3109</v>
      </c>
      <c r="H2145" s="8" t="s">
        <v>107</v>
      </c>
      <c r="I2145" s="66" t="s">
        <v>9464</v>
      </c>
      <c r="J2145" s="66" t="s">
        <v>40</v>
      </c>
      <c r="K2145" s="66" t="s">
        <v>10748</v>
      </c>
      <c r="L2145" s="66" t="s">
        <v>10749</v>
      </c>
      <c r="M2145" s="66" t="s">
        <v>5873</v>
      </c>
      <c r="N2145" s="66" t="s">
        <v>3112</v>
      </c>
      <c r="O2145" s="8" t="s">
        <v>3140</v>
      </c>
      <c r="P2145" s="8" t="s">
        <v>10750</v>
      </c>
      <c r="Q2145" s="8">
        <v>1</v>
      </c>
      <c r="R2145" s="8" t="s">
        <v>40</v>
      </c>
      <c r="S2145" s="8" t="s">
        <v>40</v>
      </c>
      <c r="T2145" s="8" t="s">
        <v>40</v>
      </c>
      <c r="U2145" s="67">
        <v>0.20399999999999999</v>
      </c>
      <c r="V2145" s="4">
        <v>3</v>
      </c>
      <c r="W2145" s="4">
        <v>3421</v>
      </c>
      <c r="X2145" s="67">
        <v>1E-3</v>
      </c>
      <c r="Y2145" s="67">
        <v>0.22800000000000001</v>
      </c>
      <c r="Z2145" s="4">
        <v>5</v>
      </c>
      <c r="AA2145" s="4">
        <v>2597</v>
      </c>
      <c r="AB2145" s="67">
        <v>2E-3</v>
      </c>
      <c r="AC2145" s="4">
        <v>4.1236959999999998</v>
      </c>
      <c r="AD2145" s="4">
        <v>23.8</v>
      </c>
    </row>
    <row r="2146" spans="1:30" x14ac:dyDescent="0.2">
      <c r="A2146" s="8" t="s">
        <v>782</v>
      </c>
      <c r="B2146" s="8">
        <v>7</v>
      </c>
      <c r="C2146" s="8">
        <v>144070319</v>
      </c>
      <c r="D2146" s="8">
        <v>144070319</v>
      </c>
      <c r="E2146" s="8" t="s">
        <v>121</v>
      </c>
      <c r="F2146" s="8" t="s">
        <v>3108</v>
      </c>
      <c r="G2146" s="8" t="s">
        <v>3109</v>
      </c>
      <c r="H2146" s="8" t="s">
        <v>107</v>
      </c>
      <c r="I2146" s="66" t="s">
        <v>9464</v>
      </c>
      <c r="J2146" s="66" t="s">
        <v>40</v>
      </c>
      <c r="K2146" s="66" t="s">
        <v>10751</v>
      </c>
      <c r="L2146" s="66" t="s">
        <v>5250</v>
      </c>
      <c r="M2146" s="66" t="s">
        <v>3299</v>
      </c>
      <c r="N2146" s="66" t="s">
        <v>4004</v>
      </c>
      <c r="O2146" s="8" t="s">
        <v>4005</v>
      </c>
      <c r="P2146" s="8" t="s">
        <v>10752</v>
      </c>
      <c r="Q2146" s="8">
        <v>1</v>
      </c>
      <c r="R2146" s="8" t="s">
        <v>40</v>
      </c>
      <c r="S2146" s="8" t="s">
        <v>40</v>
      </c>
      <c r="T2146" s="8" t="s">
        <v>40</v>
      </c>
      <c r="U2146" s="67">
        <v>0.16400000000000001</v>
      </c>
      <c r="V2146" s="4">
        <v>2</v>
      </c>
      <c r="W2146" s="4">
        <v>3421</v>
      </c>
      <c r="X2146" s="67">
        <v>1E-3</v>
      </c>
      <c r="Y2146" s="67">
        <v>0</v>
      </c>
      <c r="Z2146" s="4">
        <v>0</v>
      </c>
      <c r="AA2146" s="4">
        <v>2597</v>
      </c>
      <c r="AB2146" s="67">
        <v>0</v>
      </c>
      <c r="AC2146" s="4">
        <v>3.079447</v>
      </c>
      <c r="AD2146" s="4">
        <v>22.5</v>
      </c>
    </row>
    <row r="2147" spans="1:30" x14ac:dyDescent="0.2">
      <c r="A2147" s="8" t="s">
        <v>782</v>
      </c>
      <c r="B2147" s="8">
        <v>7</v>
      </c>
      <c r="C2147" s="8">
        <v>144070324</v>
      </c>
      <c r="D2147" s="8">
        <v>144070324</v>
      </c>
      <c r="E2147" s="8" t="s">
        <v>130</v>
      </c>
      <c r="F2147" s="8" t="s">
        <v>81</v>
      </c>
      <c r="G2147" s="8" t="s">
        <v>3469</v>
      </c>
      <c r="H2147" s="8" t="s">
        <v>107</v>
      </c>
      <c r="I2147" s="66" t="s">
        <v>9464</v>
      </c>
      <c r="J2147" s="66" t="s">
        <v>40</v>
      </c>
      <c r="K2147" s="66" t="s">
        <v>10753</v>
      </c>
      <c r="L2147" s="66" t="s">
        <v>10754</v>
      </c>
      <c r="M2147" s="66" t="s">
        <v>4955</v>
      </c>
      <c r="N2147" s="66" t="s">
        <v>124</v>
      </c>
      <c r="O2147" s="8" t="s">
        <v>125</v>
      </c>
      <c r="P2147" s="8" t="s">
        <v>10755</v>
      </c>
      <c r="Q2147" s="8">
        <v>1</v>
      </c>
      <c r="R2147" s="8" t="s">
        <v>40</v>
      </c>
      <c r="S2147" s="8" t="s">
        <v>40</v>
      </c>
      <c r="T2147" s="8" t="s">
        <v>40</v>
      </c>
      <c r="U2147" s="67">
        <v>0.27100000000000002</v>
      </c>
      <c r="V2147" s="4">
        <v>2</v>
      </c>
      <c r="W2147" s="4">
        <v>3421</v>
      </c>
      <c r="X2147" s="67">
        <v>1E-3</v>
      </c>
      <c r="Y2147" s="67">
        <v>0</v>
      </c>
      <c r="Z2147" s="4">
        <v>0</v>
      </c>
      <c r="AA2147" s="4">
        <v>2597</v>
      </c>
      <c r="AB2147" s="67">
        <v>0</v>
      </c>
      <c r="AC2147" s="4">
        <v>14.334287</v>
      </c>
      <c r="AD2147" s="4">
        <v>45</v>
      </c>
    </row>
    <row r="2148" spans="1:30" x14ac:dyDescent="0.2">
      <c r="A2148" s="8" t="s">
        <v>782</v>
      </c>
      <c r="B2148" s="8">
        <v>7</v>
      </c>
      <c r="C2148" s="8">
        <v>144070326</v>
      </c>
      <c r="D2148" s="8">
        <v>144070326</v>
      </c>
      <c r="E2148" s="8" t="s">
        <v>127</v>
      </c>
      <c r="F2148" s="8" t="s">
        <v>3101</v>
      </c>
      <c r="G2148" s="8" t="s">
        <v>3102</v>
      </c>
      <c r="H2148" s="8" t="s">
        <v>107</v>
      </c>
      <c r="I2148" s="66" t="s">
        <v>9464</v>
      </c>
      <c r="J2148" s="66" t="s">
        <v>40</v>
      </c>
      <c r="K2148" s="66" t="s">
        <v>10756</v>
      </c>
      <c r="L2148" s="66" t="s">
        <v>10757</v>
      </c>
      <c r="M2148" s="66" t="s">
        <v>4955</v>
      </c>
      <c r="N2148" s="66" t="s">
        <v>3174</v>
      </c>
      <c r="O2148" s="8" t="s">
        <v>3636</v>
      </c>
      <c r="P2148" s="8" t="s">
        <v>10758</v>
      </c>
      <c r="Q2148" s="8">
        <v>1</v>
      </c>
      <c r="R2148" s="8" t="s">
        <v>40</v>
      </c>
      <c r="S2148" s="8" t="s">
        <v>40</v>
      </c>
      <c r="T2148" s="8" t="s">
        <v>40</v>
      </c>
      <c r="U2148" s="67">
        <v>0.19400000000000001</v>
      </c>
      <c r="V2148" s="4">
        <v>1</v>
      </c>
      <c r="W2148" s="4">
        <v>3421</v>
      </c>
      <c r="X2148" s="67">
        <v>0</v>
      </c>
      <c r="Y2148" s="67">
        <v>0.17399999999999999</v>
      </c>
      <c r="Z2148" s="4">
        <v>3</v>
      </c>
      <c r="AA2148" s="4">
        <v>2597</v>
      </c>
      <c r="AB2148" s="67">
        <v>1E-3</v>
      </c>
      <c r="AC2148" s="4">
        <v>-0.36933700000000003</v>
      </c>
      <c r="AD2148" s="4">
        <v>0.45800000000000002</v>
      </c>
    </row>
    <row r="2149" spans="1:30" x14ac:dyDescent="0.2">
      <c r="A2149" s="8" t="s">
        <v>782</v>
      </c>
      <c r="B2149" s="8">
        <v>7</v>
      </c>
      <c r="C2149" s="8">
        <v>144070338</v>
      </c>
      <c r="D2149" s="8">
        <v>144070338</v>
      </c>
      <c r="E2149" s="8" t="s">
        <v>127</v>
      </c>
      <c r="F2149" s="8" t="s">
        <v>3101</v>
      </c>
      <c r="G2149" s="8" t="s">
        <v>3102</v>
      </c>
      <c r="H2149" s="8" t="s">
        <v>107</v>
      </c>
      <c r="I2149" s="66" t="s">
        <v>9464</v>
      </c>
      <c r="J2149" s="66" t="s">
        <v>40</v>
      </c>
      <c r="K2149" s="66" t="s">
        <v>9231</v>
      </c>
      <c r="L2149" s="66" t="s">
        <v>10759</v>
      </c>
      <c r="M2149" s="66" t="s">
        <v>5107</v>
      </c>
      <c r="N2149" s="66" t="s">
        <v>3207</v>
      </c>
      <c r="O2149" s="8" t="s">
        <v>3688</v>
      </c>
      <c r="P2149" s="8" t="s">
        <v>10760</v>
      </c>
      <c r="Q2149" s="8">
        <v>1</v>
      </c>
      <c r="R2149" s="8" t="s">
        <v>40</v>
      </c>
      <c r="S2149" s="8" t="s">
        <v>40</v>
      </c>
      <c r="T2149" s="8" t="s">
        <v>40</v>
      </c>
      <c r="U2149" s="67">
        <v>0.64300000000000002</v>
      </c>
      <c r="V2149" s="4">
        <v>3412</v>
      </c>
      <c r="W2149" s="4">
        <v>3421</v>
      </c>
      <c r="X2149" s="67">
        <v>0.997</v>
      </c>
      <c r="Y2149" s="67">
        <v>0.627</v>
      </c>
      <c r="Z2149" s="4">
        <v>2586</v>
      </c>
      <c r="AA2149" s="4">
        <v>2597</v>
      </c>
      <c r="AB2149" s="67">
        <v>0.996</v>
      </c>
      <c r="AC2149" s="4">
        <v>-7.1470000000000006E-2</v>
      </c>
      <c r="AD2149" s="4">
        <v>1.952</v>
      </c>
    </row>
    <row r="2150" spans="1:30" x14ac:dyDescent="0.2">
      <c r="A2150" s="8" t="s">
        <v>782</v>
      </c>
      <c r="B2150" s="8">
        <v>7</v>
      </c>
      <c r="C2150" s="8">
        <v>144070359</v>
      </c>
      <c r="D2150" s="8">
        <v>144070359</v>
      </c>
      <c r="E2150" s="8" t="s">
        <v>121</v>
      </c>
      <c r="F2150" s="8" t="s">
        <v>3101</v>
      </c>
      <c r="G2150" s="8" t="s">
        <v>3102</v>
      </c>
      <c r="H2150" s="8" t="s">
        <v>107</v>
      </c>
      <c r="I2150" s="66" t="s">
        <v>9464</v>
      </c>
      <c r="J2150" s="66" t="s">
        <v>40</v>
      </c>
      <c r="K2150" s="66" t="s">
        <v>10761</v>
      </c>
      <c r="L2150" s="66" t="s">
        <v>10762</v>
      </c>
      <c r="M2150" s="66" t="s">
        <v>6291</v>
      </c>
      <c r="N2150" s="66" t="s">
        <v>3229</v>
      </c>
      <c r="O2150" s="8" t="s">
        <v>3763</v>
      </c>
      <c r="P2150" s="8" t="s">
        <v>10763</v>
      </c>
      <c r="Q2150" s="8">
        <v>1</v>
      </c>
      <c r="R2150" s="8" t="s">
        <v>40</v>
      </c>
      <c r="S2150" s="8" t="s">
        <v>40</v>
      </c>
      <c r="T2150" s="8" t="s">
        <v>40</v>
      </c>
      <c r="U2150" s="67">
        <v>0</v>
      </c>
      <c r="V2150" s="4">
        <v>0</v>
      </c>
      <c r="W2150" s="4">
        <v>3421</v>
      </c>
      <c r="X2150" s="67">
        <v>0</v>
      </c>
      <c r="Y2150" s="67">
        <v>0.183</v>
      </c>
      <c r="Z2150" s="4">
        <v>1</v>
      </c>
      <c r="AA2150" s="4">
        <v>2597</v>
      </c>
      <c r="AB2150" s="67">
        <v>0</v>
      </c>
      <c r="AC2150" s="4">
        <v>1.812997</v>
      </c>
      <c r="AD2150" s="4">
        <v>15.06</v>
      </c>
    </row>
    <row r="2151" spans="1:30" x14ac:dyDescent="0.2">
      <c r="A2151" s="8" t="s">
        <v>782</v>
      </c>
      <c r="B2151" s="8">
        <v>7</v>
      </c>
      <c r="C2151" s="8">
        <v>144071827</v>
      </c>
      <c r="D2151" s="8">
        <v>144071827</v>
      </c>
      <c r="E2151" s="8" t="s">
        <v>127</v>
      </c>
      <c r="F2151" s="8" t="s">
        <v>3108</v>
      </c>
      <c r="G2151" s="8" t="s">
        <v>3109</v>
      </c>
      <c r="H2151" s="8" t="s">
        <v>107</v>
      </c>
      <c r="I2151" s="66" t="s">
        <v>451</v>
      </c>
      <c r="J2151" s="66" t="s">
        <v>40</v>
      </c>
      <c r="K2151" s="66" t="s">
        <v>10764</v>
      </c>
      <c r="L2151" s="66" t="s">
        <v>10765</v>
      </c>
      <c r="M2151" s="66" t="s">
        <v>9745</v>
      </c>
      <c r="N2151" s="66" t="s">
        <v>3924</v>
      </c>
      <c r="O2151" s="8" t="s">
        <v>5181</v>
      </c>
      <c r="P2151" s="8" t="s">
        <v>40</v>
      </c>
      <c r="Q2151" s="8">
        <v>1</v>
      </c>
      <c r="R2151" s="8">
        <v>10.32532542</v>
      </c>
      <c r="S2151" s="8">
        <v>-0.18878335600000001</v>
      </c>
      <c r="T2151" s="8">
        <v>10.136542070000001</v>
      </c>
      <c r="U2151" s="67">
        <v>0.183</v>
      </c>
      <c r="V2151" s="4">
        <v>1</v>
      </c>
      <c r="W2151" s="4">
        <v>3433</v>
      </c>
      <c r="X2151" s="67">
        <v>0</v>
      </c>
      <c r="Y2151" s="67">
        <v>0</v>
      </c>
      <c r="Z2151" s="4">
        <v>0</v>
      </c>
      <c r="AA2151" s="4">
        <v>2602</v>
      </c>
      <c r="AB2151" s="67">
        <v>0</v>
      </c>
      <c r="AC2151" s="4">
        <v>4.4499279999999999</v>
      </c>
      <c r="AD2151" s="4">
        <v>24.2</v>
      </c>
    </row>
    <row r="2152" spans="1:30" x14ac:dyDescent="0.2">
      <c r="A2152" s="8" t="s">
        <v>782</v>
      </c>
      <c r="B2152" s="8">
        <v>7</v>
      </c>
      <c r="C2152" s="8">
        <v>144071833</v>
      </c>
      <c r="D2152" s="8">
        <v>144071833</v>
      </c>
      <c r="E2152" s="8" t="s">
        <v>121</v>
      </c>
      <c r="F2152" s="8" t="s">
        <v>3101</v>
      </c>
      <c r="G2152" s="8" t="s">
        <v>3102</v>
      </c>
      <c r="H2152" s="8" t="s">
        <v>107</v>
      </c>
      <c r="I2152" s="66" t="s">
        <v>451</v>
      </c>
      <c r="J2152" s="66" t="s">
        <v>40</v>
      </c>
      <c r="K2152" s="66" t="s">
        <v>8733</v>
      </c>
      <c r="L2152" s="66" t="s">
        <v>10766</v>
      </c>
      <c r="M2152" s="66" t="s">
        <v>5957</v>
      </c>
      <c r="N2152" s="66" t="s">
        <v>3165</v>
      </c>
      <c r="O2152" s="8" t="s">
        <v>3308</v>
      </c>
      <c r="P2152" s="8" t="s">
        <v>10767</v>
      </c>
      <c r="Q2152" s="8">
        <v>1</v>
      </c>
      <c r="R2152" s="8" t="s">
        <v>40</v>
      </c>
      <c r="S2152" s="8" t="s">
        <v>40</v>
      </c>
      <c r="T2152" s="8" t="s">
        <v>40</v>
      </c>
      <c r="U2152" s="67">
        <v>0.19500000000000001</v>
      </c>
      <c r="V2152" s="4">
        <v>52</v>
      </c>
      <c r="W2152" s="4">
        <v>3433</v>
      </c>
      <c r="X2152" s="67">
        <v>1.4999999999999999E-2</v>
      </c>
      <c r="Y2152" s="67">
        <v>0.218</v>
      </c>
      <c r="Z2152" s="4">
        <v>32</v>
      </c>
      <c r="AA2152" s="4">
        <v>2602</v>
      </c>
      <c r="AB2152" s="67">
        <v>1.2E-2</v>
      </c>
      <c r="AC2152" s="4">
        <v>1.280459</v>
      </c>
      <c r="AD2152" s="4">
        <v>12.17</v>
      </c>
    </row>
    <row r="2153" spans="1:30" x14ac:dyDescent="0.2">
      <c r="A2153" s="8" t="s">
        <v>782</v>
      </c>
      <c r="B2153" s="8">
        <v>7</v>
      </c>
      <c r="C2153" s="8">
        <v>144071834</v>
      </c>
      <c r="D2153" s="8">
        <v>144071834</v>
      </c>
      <c r="E2153" s="8" t="s">
        <v>130</v>
      </c>
      <c r="F2153" s="8" t="s">
        <v>3108</v>
      </c>
      <c r="G2153" s="8" t="s">
        <v>3109</v>
      </c>
      <c r="H2153" s="8" t="s">
        <v>107</v>
      </c>
      <c r="I2153" s="66" t="s">
        <v>451</v>
      </c>
      <c r="J2153" s="66" t="s">
        <v>40</v>
      </c>
      <c r="K2153" s="66" t="s">
        <v>10768</v>
      </c>
      <c r="L2153" s="66" t="s">
        <v>8761</v>
      </c>
      <c r="M2153" s="66" t="s">
        <v>9719</v>
      </c>
      <c r="N2153" s="66" t="s">
        <v>3580</v>
      </c>
      <c r="O2153" s="8" t="s">
        <v>3581</v>
      </c>
      <c r="P2153" s="8" t="s">
        <v>40</v>
      </c>
      <c r="Q2153" s="8">
        <v>1</v>
      </c>
      <c r="R2153" s="8" t="s">
        <v>40</v>
      </c>
      <c r="S2153" s="8" t="s">
        <v>40</v>
      </c>
      <c r="T2153" s="8" t="s">
        <v>40</v>
      </c>
      <c r="U2153" s="67">
        <v>0</v>
      </c>
      <c r="V2153" s="4">
        <v>0</v>
      </c>
      <c r="W2153" s="4">
        <v>3433</v>
      </c>
      <c r="X2153" s="67">
        <v>0</v>
      </c>
      <c r="Y2153" s="67">
        <v>0.16</v>
      </c>
      <c r="Z2153" s="4">
        <v>2</v>
      </c>
      <c r="AA2153" s="4">
        <v>2602</v>
      </c>
      <c r="AB2153" s="67">
        <v>1E-3</v>
      </c>
      <c r="AC2153" s="4">
        <v>5.9796399999999998</v>
      </c>
      <c r="AD2153" s="4">
        <v>27.8</v>
      </c>
    </row>
    <row r="2154" spans="1:30" x14ac:dyDescent="0.2">
      <c r="A2154" s="8" t="s">
        <v>782</v>
      </c>
      <c r="B2154" s="8">
        <v>7</v>
      </c>
      <c r="C2154" s="8">
        <v>144071850</v>
      </c>
      <c r="D2154" s="8">
        <v>144071850</v>
      </c>
      <c r="E2154" s="8" t="s">
        <v>121</v>
      </c>
      <c r="F2154" s="8" t="s">
        <v>3108</v>
      </c>
      <c r="G2154" s="8" t="s">
        <v>3109</v>
      </c>
      <c r="H2154" s="8" t="s">
        <v>107</v>
      </c>
      <c r="I2154" s="66" t="s">
        <v>451</v>
      </c>
      <c r="J2154" s="66" t="s">
        <v>40</v>
      </c>
      <c r="K2154" s="66" t="s">
        <v>10769</v>
      </c>
      <c r="L2154" s="66" t="s">
        <v>10770</v>
      </c>
      <c r="M2154" s="66" t="s">
        <v>5888</v>
      </c>
      <c r="N2154" s="66" t="s">
        <v>3171</v>
      </c>
      <c r="O2154" s="8" t="s">
        <v>3172</v>
      </c>
      <c r="P2154" s="8" t="s">
        <v>10771</v>
      </c>
      <c r="Q2154" s="8">
        <v>1</v>
      </c>
      <c r="R2154" s="8" t="s">
        <v>40</v>
      </c>
      <c r="S2154" s="8" t="s">
        <v>40</v>
      </c>
      <c r="T2154" s="8" t="s">
        <v>40</v>
      </c>
      <c r="U2154" s="67">
        <v>0.14199999999999999</v>
      </c>
      <c r="V2154" s="4">
        <v>1</v>
      </c>
      <c r="W2154" s="4">
        <v>3433</v>
      </c>
      <c r="X2154" s="67">
        <v>0</v>
      </c>
      <c r="Y2154" s="67">
        <v>0.17399999999999999</v>
      </c>
      <c r="Z2154" s="4">
        <v>1</v>
      </c>
      <c r="AA2154" s="4">
        <v>2602</v>
      </c>
      <c r="AB2154" s="67">
        <v>0</v>
      </c>
      <c r="AC2154" s="4">
        <v>7.6449610000000003</v>
      </c>
      <c r="AD2154" s="4">
        <v>35</v>
      </c>
    </row>
    <row r="2155" spans="1:30" x14ac:dyDescent="0.2">
      <c r="A2155" s="8" t="s">
        <v>782</v>
      </c>
      <c r="B2155" s="8">
        <v>7</v>
      </c>
      <c r="C2155" s="8">
        <v>144071872</v>
      </c>
      <c r="D2155" s="8">
        <v>144071872</v>
      </c>
      <c r="E2155" s="8" t="s">
        <v>121</v>
      </c>
      <c r="F2155" s="8" t="s">
        <v>3101</v>
      </c>
      <c r="G2155" s="8" t="s">
        <v>3102</v>
      </c>
      <c r="H2155" s="8" t="s">
        <v>107</v>
      </c>
      <c r="I2155" s="66" t="s">
        <v>451</v>
      </c>
      <c r="J2155" s="66" t="s">
        <v>40</v>
      </c>
      <c r="K2155" s="66" t="s">
        <v>6716</v>
      </c>
      <c r="L2155" s="66" t="s">
        <v>9516</v>
      </c>
      <c r="M2155" s="66" t="s">
        <v>3455</v>
      </c>
      <c r="N2155" s="66" t="s">
        <v>3207</v>
      </c>
      <c r="O2155" s="8" t="s">
        <v>3208</v>
      </c>
      <c r="P2155" s="8" t="s">
        <v>40</v>
      </c>
      <c r="Q2155" s="8">
        <v>1</v>
      </c>
      <c r="R2155" s="8" t="s">
        <v>40</v>
      </c>
      <c r="S2155" s="8" t="s">
        <v>40</v>
      </c>
      <c r="T2155" s="8" t="s">
        <v>40</v>
      </c>
      <c r="U2155" s="67">
        <v>0</v>
      </c>
      <c r="V2155" s="4">
        <v>0</v>
      </c>
      <c r="W2155" s="4">
        <v>3433</v>
      </c>
      <c r="X2155" s="67">
        <v>0</v>
      </c>
      <c r="Y2155" s="67">
        <v>0.17199999999999999</v>
      </c>
      <c r="Z2155" s="4">
        <v>1</v>
      </c>
      <c r="AA2155" s="4">
        <v>2602</v>
      </c>
      <c r="AB2155" s="67">
        <v>0</v>
      </c>
      <c r="AC2155" s="4">
        <v>0.76641499999999996</v>
      </c>
      <c r="AD2155" s="4">
        <v>9.2550000000000008</v>
      </c>
    </row>
    <row r="2156" spans="1:30" x14ac:dyDescent="0.2">
      <c r="A2156" s="8" t="s">
        <v>782</v>
      </c>
      <c r="B2156" s="8">
        <v>7</v>
      </c>
      <c r="C2156" s="8">
        <v>144071899</v>
      </c>
      <c r="D2156" s="8">
        <v>144071899</v>
      </c>
      <c r="E2156" s="8" t="s">
        <v>127</v>
      </c>
      <c r="F2156" s="8" t="s">
        <v>3101</v>
      </c>
      <c r="G2156" s="8" t="s">
        <v>3102</v>
      </c>
      <c r="H2156" s="8" t="s">
        <v>107</v>
      </c>
      <c r="I2156" s="66" t="s">
        <v>451</v>
      </c>
      <c r="J2156" s="66" t="s">
        <v>40</v>
      </c>
      <c r="K2156" s="66" t="s">
        <v>10772</v>
      </c>
      <c r="L2156" s="66" t="s">
        <v>3311</v>
      </c>
      <c r="M2156" s="66" t="s">
        <v>10773</v>
      </c>
      <c r="N2156" s="66" t="s">
        <v>3107</v>
      </c>
      <c r="O2156" s="8" t="s">
        <v>4230</v>
      </c>
      <c r="P2156" s="8" t="s">
        <v>40</v>
      </c>
      <c r="Q2156" s="8">
        <v>1</v>
      </c>
      <c r="R2156" s="8" t="s">
        <v>40</v>
      </c>
      <c r="S2156" s="8" t="s">
        <v>40</v>
      </c>
      <c r="T2156" s="8" t="s">
        <v>40</v>
      </c>
      <c r="U2156" s="67">
        <v>0.17299999999999999</v>
      </c>
      <c r="V2156" s="4">
        <v>1</v>
      </c>
      <c r="W2156" s="4">
        <v>3433</v>
      </c>
      <c r="X2156" s="67">
        <v>0</v>
      </c>
      <c r="Y2156" s="67">
        <v>0.161</v>
      </c>
      <c r="Z2156" s="4">
        <v>1</v>
      </c>
      <c r="AA2156" s="4">
        <v>2602</v>
      </c>
      <c r="AB2156" s="67">
        <v>0</v>
      </c>
      <c r="AC2156" s="4">
        <v>0.34780899999999998</v>
      </c>
      <c r="AD2156" s="4">
        <v>6.1459999999999999</v>
      </c>
    </row>
    <row r="2157" spans="1:30" x14ac:dyDescent="0.2">
      <c r="A2157" s="8" t="s">
        <v>782</v>
      </c>
      <c r="B2157" s="8">
        <v>7</v>
      </c>
      <c r="C2157" s="8">
        <v>144071906</v>
      </c>
      <c r="D2157" s="8">
        <v>144071906</v>
      </c>
      <c r="E2157" s="8" t="s">
        <v>121</v>
      </c>
      <c r="F2157" s="8" t="s">
        <v>3108</v>
      </c>
      <c r="G2157" s="8" t="s">
        <v>3109</v>
      </c>
      <c r="H2157" s="8" t="s">
        <v>107</v>
      </c>
      <c r="I2157" s="66" t="s">
        <v>451</v>
      </c>
      <c r="J2157" s="66" t="s">
        <v>40</v>
      </c>
      <c r="K2157" s="66" t="s">
        <v>10774</v>
      </c>
      <c r="L2157" s="66" t="s">
        <v>10775</v>
      </c>
      <c r="M2157" s="66" t="s">
        <v>9743</v>
      </c>
      <c r="N2157" s="66" t="s">
        <v>3843</v>
      </c>
      <c r="O2157" s="8" t="s">
        <v>9450</v>
      </c>
      <c r="P2157" s="8" t="s">
        <v>10776</v>
      </c>
      <c r="Q2157" s="8">
        <v>1</v>
      </c>
      <c r="R2157" s="8" t="s">
        <v>40</v>
      </c>
      <c r="S2157" s="8" t="s">
        <v>40</v>
      </c>
      <c r="T2157" s="8" t="s">
        <v>40</v>
      </c>
      <c r="U2157" s="67">
        <v>0.16500000000000001</v>
      </c>
      <c r="V2157" s="4">
        <v>2</v>
      </c>
      <c r="W2157" s="4">
        <v>3433</v>
      </c>
      <c r="X2157" s="67">
        <v>1E-3</v>
      </c>
      <c r="Y2157" s="67">
        <v>0.19</v>
      </c>
      <c r="Z2157" s="4">
        <v>4</v>
      </c>
      <c r="AA2157" s="4">
        <v>2602</v>
      </c>
      <c r="AB2157" s="67">
        <v>2E-3</v>
      </c>
      <c r="AC2157" s="4">
        <v>2.3010190000000001</v>
      </c>
      <c r="AD2157" s="4">
        <v>18.170000000000002</v>
      </c>
    </row>
    <row r="2158" spans="1:30" x14ac:dyDescent="0.2">
      <c r="A2158" s="8" t="s">
        <v>782</v>
      </c>
      <c r="B2158" s="8">
        <v>7</v>
      </c>
      <c r="C2158" s="8">
        <v>144071910</v>
      </c>
      <c r="D2158" s="8">
        <v>144071910</v>
      </c>
      <c r="E2158" s="8" t="s">
        <v>121</v>
      </c>
      <c r="F2158" s="8" t="s">
        <v>3108</v>
      </c>
      <c r="G2158" s="8" t="s">
        <v>3109</v>
      </c>
      <c r="H2158" s="8" t="s">
        <v>107</v>
      </c>
      <c r="I2158" s="66" t="s">
        <v>451</v>
      </c>
      <c r="J2158" s="66" t="s">
        <v>40</v>
      </c>
      <c r="K2158" s="66" t="s">
        <v>10777</v>
      </c>
      <c r="L2158" s="66" t="s">
        <v>10778</v>
      </c>
      <c r="M2158" s="66" t="s">
        <v>5114</v>
      </c>
      <c r="N2158" s="66" t="s">
        <v>3112</v>
      </c>
      <c r="O2158" s="8" t="s">
        <v>3113</v>
      </c>
      <c r="P2158" s="8" t="s">
        <v>10779</v>
      </c>
      <c r="Q2158" s="8">
        <v>1</v>
      </c>
      <c r="R2158" s="8" t="s">
        <v>40</v>
      </c>
      <c r="S2158" s="8" t="s">
        <v>40</v>
      </c>
      <c r="T2158" s="8" t="s">
        <v>40</v>
      </c>
      <c r="U2158" s="67">
        <v>0</v>
      </c>
      <c r="V2158" s="4">
        <v>0</v>
      </c>
      <c r="W2158" s="4">
        <v>3434</v>
      </c>
      <c r="X2158" s="67">
        <v>0</v>
      </c>
      <c r="Y2158" s="67">
        <v>0.16700000000000001</v>
      </c>
      <c r="Z2158" s="4">
        <v>1</v>
      </c>
      <c r="AA2158" s="4">
        <v>2603</v>
      </c>
      <c r="AB2158" s="67">
        <v>0</v>
      </c>
      <c r="AC2158" s="4">
        <v>5.6005450000000003</v>
      </c>
      <c r="AD2158" s="4">
        <v>26.5</v>
      </c>
    </row>
    <row r="2159" spans="1:30" x14ac:dyDescent="0.2">
      <c r="A2159" s="8" t="s">
        <v>782</v>
      </c>
      <c r="B2159" s="8">
        <v>7</v>
      </c>
      <c r="C2159" s="8">
        <v>144071925</v>
      </c>
      <c r="D2159" s="8">
        <v>144071925</v>
      </c>
      <c r="E2159" s="8" t="s">
        <v>130</v>
      </c>
      <c r="F2159" s="8" t="s">
        <v>3108</v>
      </c>
      <c r="G2159" s="8" t="s">
        <v>3109</v>
      </c>
      <c r="H2159" s="8" t="s">
        <v>107</v>
      </c>
      <c r="I2159" s="66" t="s">
        <v>451</v>
      </c>
      <c r="J2159" s="66" t="s">
        <v>40</v>
      </c>
      <c r="K2159" s="66" t="s">
        <v>10780</v>
      </c>
      <c r="L2159" s="66" t="s">
        <v>8749</v>
      </c>
      <c r="M2159" s="66" t="s">
        <v>5654</v>
      </c>
      <c r="N2159" s="66" t="s">
        <v>3157</v>
      </c>
      <c r="O2159" s="8" t="s">
        <v>3158</v>
      </c>
      <c r="P2159" s="8" t="s">
        <v>10781</v>
      </c>
      <c r="Q2159" s="8">
        <v>1</v>
      </c>
      <c r="R2159" s="8" t="s">
        <v>40</v>
      </c>
      <c r="S2159" s="8" t="s">
        <v>40</v>
      </c>
      <c r="T2159" s="8" t="s">
        <v>40</v>
      </c>
      <c r="U2159" s="67">
        <v>0.157</v>
      </c>
      <c r="V2159" s="4">
        <v>2</v>
      </c>
      <c r="W2159" s="4">
        <v>3434</v>
      </c>
      <c r="X2159" s="67">
        <v>1E-3</v>
      </c>
      <c r="Y2159" s="67">
        <v>0.157</v>
      </c>
      <c r="Z2159" s="4">
        <v>1</v>
      </c>
      <c r="AA2159" s="4">
        <v>2603</v>
      </c>
      <c r="AB2159" s="67">
        <v>0</v>
      </c>
      <c r="AC2159" s="4">
        <v>5.8548499999999999</v>
      </c>
      <c r="AD2159" s="4">
        <v>27.3</v>
      </c>
    </row>
    <row r="2160" spans="1:30" x14ac:dyDescent="0.2">
      <c r="A2160" s="8" t="s">
        <v>782</v>
      </c>
      <c r="B2160" s="8">
        <v>7</v>
      </c>
      <c r="C2160" s="8">
        <v>144071925</v>
      </c>
      <c r="D2160" s="8">
        <v>144071925</v>
      </c>
      <c r="E2160" s="8" t="s">
        <v>127</v>
      </c>
      <c r="F2160" s="8" t="s">
        <v>3108</v>
      </c>
      <c r="G2160" s="8" t="s">
        <v>3109</v>
      </c>
      <c r="H2160" s="8" t="s">
        <v>107</v>
      </c>
      <c r="I2160" s="66" t="s">
        <v>451</v>
      </c>
      <c r="J2160" s="66" t="s">
        <v>40</v>
      </c>
      <c r="K2160" s="66" t="s">
        <v>10780</v>
      </c>
      <c r="L2160" s="66" t="s">
        <v>8749</v>
      </c>
      <c r="M2160" s="66" t="s">
        <v>5654</v>
      </c>
      <c r="N2160" s="66" t="s">
        <v>5501</v>
      </c>
      <c r="O2160" s="8" t="s">
        <v>5502</v>
      </c>
      <c r="P2160" s="8" t="s">
        <v>10781</v>
      </c>
      <c r="Q2160" s="8">
        <v>1</v>
      </c>
      <c r="R2160" s="8" t="s">
        <v>40</v>
      </c>
      <c r="S2160" s="8" t="s">
        <v>40</v>
      </c>
      <c r="T2160" s="8" t="s">
        <v>40</v>
      </c>
      <c r="U2160" s="67">
        <v>8.1000000000000003E-2</v>
      </c>
      <c r="V2160" s="4">
        <v>1</v>
      </c>
      <c r="W2160" s="4">
        <v>3434</v>
      </c>
      <c r="X2160" s="67">
        <v>0</v>
      </c>
      <c r="Y2160" s="67">
        <v>0</v>
      </c>
      <c r="Z2160" s="4">
        <v>0</v>
      </c>
      <c r="AA2160" s="4">
        <v>2603</v>
      </c>
      <c r="AB2160" s="67">
        <v>0</v>
      </c>
      <c r="AC2160" s="4">
        <v>5.2568080000000004</v>
      </c>
      <c r="AD2160" s="4">
        <v>25.7</v>
      </c>
    </row>
    <row r="2161" spans="1:30" x14ac:dyDescent="0.2">
      <c r="A2161" s="8" t="s">
        <v>782</v>
      </c>
      <c r="B2161" s="8">
        <v>7</v>
      </c>
      <c r="C2161" s="8">
        <v>144071926</v>
      </c>
      <c r="D2161" s="8">
        <v>144071926</v>
      </c>
      <c r="E2161" s="8" t="s">
        <v>121</v>
      </c>
      <c r="F2161" s="8" t="s">
        <v>3101</v>
      </c>
      <c r="G2161" s="8" t="s">
        <v>3102</v>
      </c>
      <c r="H2161" s="8" t="s">
        <v>107</v>
      </c>
      <c r="I2161" s="66" t="s">
        <v>451</v>
      </c>
      <c r="J2161" s="66" t="s">
        <v>40</v>
      </c>
      <c r="K2161" s="66" t="s">
        <v>10782</v>
      </c>
      <c r="L2161" s="66" t="s">
        <v>10783</v>
      </c>
      <c r="M2161" s="66" t="s">
        <v>5654</v>
      </c>
      <c r="N2161" s="66" t="s">
        <v>130</v>
      </c>
      <c r="O2161" s="8" t="s">
        <v>3155</v>
      </c>
      <c r="P2161" s="8" t="s">
        <v>40</v>
      </c>
      <c r="Q2161" s="8">
        <v>1</v>
      </c>
      <c r="R2161" s="8" t="s">
        <v>40</v>
      </c>
      <c r="S2161" s="8" t="s">
        <v>40</v>
      </c>
      <c r="T2161" s="8" t="s">
        <v>40</v>
      </c>
      <c r="U2161" s="67">
        <v>0.13900000000000001</v>
      </c>
      <c r="V2161" s="4">
        <v>1</v>
      </c>
      <c r="W2161" s="4">
        <v>3434</v>
      </c>
      <c r="X2161" s="67">
        <v>0</v>
      </c>
      <c r="Y2161" s="67">
        <v>0.17399999999999999</v>
      </c>
      <c r="Z2161" s="4">
        <v>2</v>
      </c>
      <c r="AA2161" s="4">
        <v>2603</v>
      </c>
      <c r="AB2161" s="67">
        <v>1E-3</v>
      </c>
      <c r="AC2161" s="4">
        <v>0.135737</v>
      </c>
      <c r="AD2161" s="4">
        <v>3.992</v>
      </c>
    </row>
    <row r="2162" spans="1:30" x14ac:dyDescent="0.2">
      <c r="A2162" s="8" t="s">
        <v>782</v>
      </c>
      <c r="B2162" s="8">
        <v>7</v>
      </c>
      <c r="C2162" s="8">
        <v>144071927</v>
      </c>
      <c r="D2162" s="8">
        <v>144071927</v>
      </c>
      <c r="E2162" s="8" t="s">
        <v>130</v>
      </c>
      <c r="F2162" s="8" t="s">
        <v>3108</v>
      </c>
      <c r="G2162" s="8" t="s">
        <v>3109</v>
      </c>
      <c r="H2162" s="8" t="s">
        <v>107</v>
      </c>
      <c r="I2162" s="66" t="s">
        <v>451</v>
      </c>
      <c r="J2162" s="66" t="s">
        <v>40</v>
      </c>
      <c r="K2162" s="66" t="s">
        <v>10784</v>
      </c>
      <c r="L2162" s="66" t="s">
        <v>10785</v>
      </c>
      <c r="M2162" s="66" t="s">
        <v>3290</v>
      </c>
      <c r="N2162" s="66" t="s">
        <v>3144</v>
      </c>
      <c r="O2162" s="8" t="s">
        <v>4644</v>
      </c>
      <c r="P2162" s="8" t="s">
        <v>40</v>
      </c>
      <c r="Q2162" s="8">
        <v>1</v>
      </c>
      <c r="R2162" s="8" t="s">
        <v>40</v>
      </c>
      <c r="S2162" s="8" t="s">
        <v>40</v>
      </c>
      <c r="T2162" s="8" t="s">
        <v>40</v>
      </c>
      <c r="U2162" s="67">
        <v>0.14499999999999999</v>
      </c>
      <c r="V2162" s="4">
        <v>2</v>
      </c>
      <c r="W2162" s="4">
        <v>3434</v>
      </c>
      <c r="X2162" s="67">
        <v>1E-3</v>
      </c>
      <c r="Y2162" s="67">
        <v>0.17</v>
      </c>
      <c r="Z2162" s="4">
        <v>1</v>
      </c>
      <c r="AA2162" s="4">
        <v>2603</v>
      </c>
      <c r="AB2162" s="67">
        <v>0</v>
      </c>
      <c r="AC2162" s="4">
        <v>6.241892</v>
      </c>
      <c r="AD2162" s="4">
        <v>28.9</v>
      </c>
    </row>
    <row r="2163" spans="1:30" x14ac:dyDescent="0.2">
      <c r="A2163" s="8" t="s">
        <v>782</v>
      </c>
      <c r="B2163" s="8">
        <v>7</v>
      </c>
      <c r="C2163" s="8">
        <v>144071928</v>
      </c>
      <c r="D2163" s="8">
        <v>144071928</v>
      </c>
      <c r="E2163" s="8" t="s">
        <v>121</v>
      </c>
      <c r="F2163" s="8" t="s">
        <v>3108</v>
      </c>
      <c r="G2163" s="8" t="s">
        <v>3109</v>
      </c>
      <c r="H2163" s="8" t="s">
        <v>107</v>
      </c>
      <c r="I2163" s="66" t="s">
        <v>451</v>
      </c>
      <c r="J2163" s="66" t="s">
        <v>40</v>
      </c>
      <c r="K2163" s="66" t="s">
        <v>10786</v>
      </c>
      <c r="L2163" s="66" t="s">
        <v>3289</v>
      </c>
      <c r="M2163" s="66" t="s">
        <v>3290</v>
      </c>
      <c r="N2163" s="66" t="s">
        <v>3171</v>
      </c>
      <c r="O2163" s="8" t="s">
        <v>3222</v>
      </c>
      <c r="P2163" s="8" t="s">
        <v>10787</v>
      </c>
      <c r="Q2163" s="8">
        <v>1</v>
      </c>
      <c r="R2163" s="8" t="s">
        <v>40</v>
      </c>
      <c r="S2163" s="8" t="s">
        <v>40</v>
      </c>
      <c r="T2163" s="8" t="s">
        <v>40</v>
      </c>
      <c r="U2163" s="67">
        <v>0.114</v>
      </c>
      <c r="V2163" s="4">
        <v>52</v>
      </c>
      <c r="W2163" s="4">
        <v>3434</v>
      </c>
      <c r="X2163" s="67">
        <v>1.4999999999999999E-2</v>
      </c>
      <c r="Y2163" s="67">
        <v>0.11899999999999999</v>
      </c>
      <c r="Z2163" s="4">
        <v>42</v>
      </c>
      <c r="AA2163" s="4">
        <v>2603</v>
      </c>
      <c r="AB2163" s="67">
        <v>1.6E-2</v>
      </c>
      <c r="AC2163" s="4">
        <v>5.5673459999999997</v>
      </c>
      <c r="AD2163" s="4">
        <v>26.4</v>
      </c>
    </row>
    <row r="2164" spans="1:30" x14ac:dyDescent="0.2">
      <c r="A2164" s="8" t="s">
        <v>782</v>
      </c>
      <c r="B2164" s="8">
        <v>7</v>
      </c>
      <c r="C2164" s="8">
        <v>144071932</v>
      </c>
      <c r="D2164" s="8">
        <v>144071932</v>
      </c>
      <c r="E2164" s="8" t="s">
        <v>127</v>
      </c>
      <c r="F2164" s="8" t="s">
        <v>3101</v>
      </c>
      <c r="G2164" s="8" t="s">
        <v>3102</v>
      </c>
      <c r="H2164" s="8" t="s">
        <v>107</v>
      </c>
      <c r="I2164" s="66" t="s">
        <v>451</v>
      </c>
      <c r="J2164" s="66" t="s">
        <v>40</v>
      </c>
      <c r="K2164" s="66" t="s">
        <v>10788</v>
      </c>
      <c r="L2164" s="66" t="s">
        <v>10789</v>
      </c>
      <c r="M2164" s="66" t="s">
        <v>5652</v>
      </c>
      <c r="N2164" s="66" t="s">
        <v>3165</v>
      </c>
      <c r="O2164" s="8" t="s">
        <v>3955</v>
      </c>
      <c r="P2164" s="8" t="s">
        <v>10790</v>
      </c>
      <c r="Q2164" s="8">
        <v>1</v>
      </c>
      <c r="R2164" s="8" t="s">
        <v>40</v>
      </c>
      <c r="S2164" s="8" t="s">
        <v>40</v>
      </c>
      <c r="T2164" s="8" t="s">
        <v>40</v>
      </c>
      <c r="U2164" s="67">
        <v>0.159</v>
      </c>
      <c r="V2164" s="4">
        <v>4</v>
      </c>
      <c r="W2164" s="4">
        <v>3418</v>
      </c>
      <c r="X2164" s="67">
        <v>1E-3</v>
      </c>
      <c r="Y2164" s="67">
        <v>0</v>
      </c>
      <c r="Z2164" s="4">
        <v>0</v>
      </c>
      <c r="AA2164" s="4">
        <v>2580</v>
      </c>
      <c r="AB2164" s="67">
        <v>0</v>
      </c>
      <c r="AC2164" s="4">
        <v>-0.70435599999999998</v>
      </c>
      <c r="AD2164" s="4">
        <v>7.0000000000000007E-2</v>
      </c>
    </row>
    <row r="2165" spans="1:30" x14ac:dyDescent="0.2">
      <c r="A2165" s="8" t="s">
        <v>782</v>
      </c>
      <c r="B2165" s="8">
        <v>7</v>
      </c>
      <c r="C2165" s="8">
        <v>144071936</v>
      </c>
      <c r="D2165" s="8">
        <v>144071936</v>
      </c>
      <c r="E2165" s="8" t="s">
        <v>130</v>
      </c>
      <c r="F2165" s="8" t="s">
        <v>3108</v>
      </c>
      <c r="G2165" s="8" t="s">
        <v>3109</v>
      </c>
      <c r="H2165" s="8" t="s">
        <v>107</v>
      </c>
      <c r="I2165" s="66" t="s">
        <v>451</v>
      </c>
      <c r="J2165" s="66" t="s">
        <v>40</v>
      </c>
      <c r="K2165" s="66" t="s">
        <v>10791</v>
      </c>
      <c r="L2165" s="66" t="s">
        <v>9528</v>
      </c>
      <c r="M2165" s="66" t="s">
        <v>5862</v>
      </c>
      <c r="N2165" s="66" t="s">
        <v>3115</v>
      </c>
      <c r="O2165" s="8" t="s">
        <v>3116</v>
      </c>
      <c r="P2165" s="8" t="s">
        <v>10792</v>
      </c>
      <c r="Q2165" s="8">
        <v>1</v>
      </c>
      <c r="R2165" s="8" t="s">
        <v>40</v>
      </c>
      <c r="S2165" s="8" t="s">
        <v>40</v>
      </c>
      <c r="T2165" s="8" t="s">
        <v>40</v>
      </c>
      <c r="U2165" s="67">
        <v>0.187</v>
      </c>
      <c r="V2165" s="4">
        <v>3</v>
      </c>
      <c r="W2165" s="4">
        <v>3418</v>
      </c>
      <c r="X2165" s="67">
        <v>1E-3</v>
      </c>
      <c r="Y2165" s="67">
        <v>0.14000000000000001</v>
      </c>
      <c r="Z2165" s="4">
        <v>4</v>
      </c>
      <c r="AA2165" s="4">
        <v>2580</v>
      </c>
      <c r="AB2165" s="67">
        <v>2E-3</v>
      </c>
      <c r="AC2165" s="4">
        <v>1.788886</v>
      </c>
      <c r="AD2165" s="4">
        <v>14.92</v>
      </c>
    </row>
    <row r="2166" spans="1:30" x14ac:dyDescent="0.2">
      <c r="A2166" s="8" t="s">
        <v>782</v>
      </c>
      <c r="B2166" s="8">
        <v>7</v>
      </c>
      <c r="C2166" s="8">
        <v>144071973</v>
      </c>
      <c r="D2166" s="8">
        <v>144071973</v>
      </c>
      <c r="E2166" s="8" t="s">
        <v>121</v>
      </c>
      <c r="F2166" s="8" t="s">
        <v>3108</v>
      </c>
      <c r="G2166" s="8" t="s">
        <v>3109</v>
      </c>
      <c r="H2166" s="8" t="s">
        <v>107</v>
      </c>
      <c r="I2166" s="66" t="s">
        <v>451</v>
      </c>
      <c r="J2166" s="66" t="s">
        <v>40</v>
      </c>
      <c r="K2166" s="66" t="s">
        <v>6682</v>
      </c>
      <c r="L2166" s="66" t="s">
        <v>10793</v>
      </c>
      <c r="M2166" s="66" t="s">
        <v>5892</v>
      </c>
      <c r="N2166" s="66" t="s">
        <v>3112</v>
      </c>
      <c r="O2166" s="8" t="s">
        <v>3140</v>
      </c>
      <c r="P2166" s="8" t="s">
        <v>40</v>
      </c>
      <c r="Q2166" s="8">
        <v>1</v>
      </c>
      <c r="R2166" s="8" t="s">
        <v>40</v>
      </c>
      <c r="S2166" s="8" t="s">
        <v>40</v>
      </c>
      <c r="T2166" s="8" t="s">
        <v>40</v>
      </c>
      <c r="U2166" s="67">
        <v>0.26100000000000001</v>
      </c>
      <c r="V2166" s="4">
        <v>2</v>
      </c>
      <c r="W2166" s="4">
        <v>3418</v>
      </c>
      <c r="X2166" s="67">
        <v>1E-3</v>
      </c>
      <c r="Y2166" s="67">
        <v>8.6999999999999994E-2</v>
      </c>
      <c r="Z2166" s="4">
        <v>2</v>
      </c>
      <c r="AA2166" s="4">
        <v>2580</v>
      </c>
      <c r="AB2166" s="67">
        <v>1E-3</v>
      </c>
      <c r="AC2166" s="4">
        <v>6.6400589999999999</v>
      </c>
      <c r="AD2166" s="4">
        <v>32</v>
      </c>
    </row>
    <row r="2167" spans="1:30" x14ac:dyDescent="0.2">
      <c r="A2167" s="8" t="s">
        <v>782</v>
      </c>
      <c r="B2167" s="8">
        <v>7</v>
      </c>
      <c r="C2167" s="8">
        <v>144072614</v>
      </c>
      <c r="D2167" s="8">
        <v>144072614</v>
      </c>
      <c r="E2167" s="8" t="s">
        <v>130</v>
      </c>
      <c r="F2167" s="8" t="s">
        <v>81</v>
      </c>
      <c r="G2167" s="8" t="s">
        <v>3469</v>
      </c>
      <c r="H2167" s="8" t="s">
        <v>107</v>
      </c>
      <c r="I2167" s="66" t="s">
        <v>524</v>
      </c>
      <c r="J2167" s="66" t="s">
        <v>40</v>
      </c>
      <c r="K2167" s="66" t="s">
        <v>521</v>
      </c>
      <c r="L2167" s="66" t="s">
        <v>522</v>
      </c>
      <c r="M2167" s="66" t="s">
        <v>523</v>
      </c>
      <c r="N2167" s="66" t="s">
        <v>124</v>
      </c>
      <c r="O2167" s="8" t="s">
        <v>125</v>
      </c>
      <c r="P2167" s="8" t="s">
        <v>40</v>
      </c>
      <c r="Q2167" s="8">
        <v>1</v>
      </c>
      <c r="R2167" s="8" t="s">
        <v>40</v>
      </c>
      <c r="S2167" s="8" t="s">
        <v>40</v>
      </c>
      <c r="T2167" s="8" t="s">
        <v>40</v>
      </c>
      <c r="U2167" s="67">
        <v>0.13400000000000001</v>
      </c>
      <c r="V2167" s="4">
        <v>1</v>
      </c>
      <c r="W2167" s="4">
        <v>3433</v>
      </c>
      <c r="X2167" s="67">
        <v>0</v>
      </c>
      <c r="Y2167" s="67">
        <v>0.16700000000000001</v>
      </c>
      <c r="Z2167" s="4">
        <v>3</v>
      </c>
      <c r="AA2167" s="4">
        <v>2604</v>
      </c>
      <c r="AB2167" s="67">
        <v>1E-3</v>
      </c>
      <c r="AC2167" s="4">
        <v>16.054341000000001</v>
      </c>
      <c r="AD2167" s="4">
        <v>54</v>
      </c>
    </row>
    <row r="2168" spans="1:30" x14ac:dyDescent="0.2">
      <c r="A2168" s="8" t="s">
        <v>782</v>
      </c>
      <c r="B2168" s="8">
        <v>7</v>
      </c>
      <c r="C2168" s="8">
        <v>144072633</v>
      </c>
      <c r="D2168" s="8">
        <v>144072633</v>
      </c>
      <c r="E2168" s="8" t="s">
        <v>127</v>
      </c>
      <c r="F2168" s="8" t="s">
        <v>3108</v>
      </c>
      <c r="G2168" s="8" t="s">
        <v>3109</v>
      </c>
      <c r="H2168" s="8" t="s">
        <v>107</v>
      </c>
      <c r="I2168" s="66" t="s">
        <v>524</v>
      </c>
      <c r="J2168" s="66" t="s">
        <v>40</v>
      </c>
      <c r="K2168" s="66" t="s">
        <v>10794</v>
      </c>
      <c r="L2168" s="66" t="s">
        <v>10795</v>
      </c>
      <c r="M2168" s="66" t="s">
        <v>9775</v>
      </c>
      <c r="N2168" s="66" t="s">
        <v>4076</v>
      </c>
      <c r="O2168" s="8" t="s">
        <v>4077</v>
      </c>
      <c r="P2168" s="8" t="s">
        <v>40</v>
      </c>
      <c r="Q2168" s="8">
        <v>1</v>
      </c>
      <c r="R2168" s="8" t="s">
        <v>40</v>
      </c>
      <c r="S2168" s="8" t="s">
        <v>40</v>
      </c>
      <c r="T2168" s="8" t="s">
        <v>40</v>
      </c>
      <c r="U2168" s="67">
        <v>0.161</v>
      </c>
      <c r="V2168" s="4">
        <v>1</v>
      </c>
      <c r="W2168" s="4">
        <v>3433</v>
      </c>
      <c r="X2168" s="67">
        <v>0</v>
      </c>
      <c r="Y2168" s="67">
        <v>0</v>
      </c>
      <c r="Z2168" s="4">
        <v>0</v>
      </c>
      <c r="AA2168" s="4">
        <v>2604</v>
      </c>
      <c r="AB2168" s="67">
        <v>0</v>
      </c>
      <c r="AC2168" s="4">
        <v>5.4937589999999998</v>
      </c>
      <c r="AD2168" s="4">
        <v>26.2</v>
      </c>
    </row>
    <row r="2169" spans="1:30" x14ac:dyDescent="0.2">
      <c r="A2169" s="8" t="s">
        <v>782</v>
      </c>
      <c r="B2169" s="8">
        <v>7</v>
      </c>
      <c r="C2169" s="8">
        <v>144072640</v>
      </c>
      <c r="D2169" s="8">
        <v>144072640</v>
      </c>
      <c r="E2169" s="8" t="s">
        <v>130</v>
      </c>
      <c r="F2169" s="8" t="s">
        <v>3101</v>
      </c>
      <c r="G2169" s="8" t="s">
        <v>3102</v>
      </c>
      <c r="H2169" s="8" t="s">
        <v>107</v>
      </c>
      <c r="I2169" s="66" t="s">
        <v>524</v>
      </c>
      <c r="J2169" s="66" t="s">
        <v>40</v>
      </c>
      <c r="K2169" s="66" t="s">
        <v>6637</v>
      </c>
      <c r="L2169" s="66" t="s">
        <v>10796</v>
      </c>
      <c r="M2169" s="66" t="s">
        <v>10797</v>
      </c>
      <c r="N2169" s="66" t="s">
        <v>3165</v>
      </c>
      <c r="O2169" s="8" t="s">
        <v>3400</v>
      </c>
      <c r="P2169" s="8" t="s">
        <v>10798</v>
      </c>
      <c r="Q2169" s="8">
        <v>1</v>
      </c>
      <c r="R2169" s="8" t="s">
        <v>40</v>
      </c>
      <c r="S2169" s="8" t="s">
        <v>40</v>
      </c>
      <c r="T2169" s="8" t="s">
        <v>40</v>
      </c>
      <c r="U2169" s="67">
        <v>0.17199999999999999</v>
      </c>
      <c r="V2169" s="4">
        <v>14</v>
      </c>
      <c r="W2169" s="4">
        <v>3433</v>
      </c>
      <c r="X2169" s="67">
        <v>4.0000000000000001E-3</v>
      </c>
      <c r="Y2169" s="67">
        <v>0.18</v>
      </c>
      <c r="Z2169" s="4">
        <v>3</v>
      </c>
      <c r="AA2169" s="4">
        <v>2604</v>
      </c>
      <c r="AB2169" s="67">
        <v>1E-3</v>
      </c>
      <c r="AC2169" s="4">
        <v>1.5450410000000001</v>
      </c>
      <c r="AD2169" s="4">
        <v>13.55</v>
      </c>
    </row>
    <row r="2170" spans="1:30" x14ac:dyDescent="0.2">
      <c r="A2170" s="8" t="s">
        <v>782</v>
      </c>
      <c r="B2170" s="8">
        <v>7</v>
      </c>
      <c r="C2170" s="8">
        <v>144072650</v>
      </c>
      <c r="D2170" s="8">
        <v>144072650</v>
      </c>
      <c r="E2170" s="8" t="s">
        <v>127</v>
      </c>
      <c r="F2170" s="8" t="s">
        <v>3108</v>
      </c>
      <c r="G2170" s="8" t="s">
        <v>3109</v>
      </c>
      <c r="H2170" s="8" t="s">
        <v>107</v>
      </c>
      <c r="I2170" s="66" t="s">
        <v>524</v>
      </c>
      <c r="J2170" s="66" t="s">
        <v>40</v>
      </c>
      <c r="K2170" s="66" t="s">
        <v>3273</v>
      </c>
      <c r="L2170" s="66" t="s">
        <v>10799</v>
      </c>
      <c r="M2170" s="66" t="s">
        <v>5119</v>
      </c>
      <c r="N2170" s="66" t="s">
        <v>3232</v>
      </c>
      <c r="O2170" s="8" t="s">
        <v>3233</v>
      </c>
      <c r="P2170" s="8" t="s">
        <v>40</v>
      </c>
      <c r="Q2170" s="8">
        <v>1</v>
      </c>
      <c r="R2170" s="8" t="s">
        <v>40</v>
      </c>
      <c r="S2170" s="8" t="s">
        <v>40</v>
      </c>
      <c r="T2170" s="8" t="s">
        <v>40</v>
      </c>
      <c r="U2170" s="67">
        <v>0.128</v>
      </c>
      <c r="V2170" s="4">
        <v>1</v>
      </c>
      <c r="W2170" s="4">
        <v>3433</v>
      </c>
      <c r="X2170" s="67">
        <v>0</v>
      </c>
      <c r="Y2170" s="67">
        <v>0</v>
      </c>
      <c r="Z2170" s="4">
        <v>0</v>
      </c>
      <c r="AA2170" s="4">
        <v>2604</v>
      </c>
      <c r="AB2170" s="67">
        <v>0</v>
      </c>
      <c r="AC2170" s="4">
        <v>-1.0929219999999999</v>
      </c>
      <c r="AD2170" s="4">
        <v>0.01</v>
      </c>
    </row>
    <row r="2171" spans="1:30" x14ac:dyDescent="0.2">
      <c r="A2171" s="8" t="s">
        <v>782</v>
      </c>
      <c r="B2171" s="8">
        <v>7</v>
      </c>
      <c r="C2171" s="8">
        <v>144072653</v>
      </c>
      <c r="D2171" s="8">
        <v>144072655</v>
      </c>
      <c r="E2171" s="8" t="s">
        <v>3701</v>
      </c>
      <c r="F2171" s="8" t="s">
        <v>80</v>
      </c>
      <c r="G2171" s="8" t="s">
        <v>3469</v>
      </c>
      <c r="H2171" s="8" t="s">
        <v>107</v>
      </c>
      <c r="I2171" s="66" t="s">
        <v>524</v>
      </c>
      <c r="J2171" s="66" t="s">
        <v>40</v>
      </c>
      <c r="K2171" s="66" t="s">
        <v>10800</v>
      </c>
      <c r="L2171" s="66" t="s">
        <v>10801</v>
      </c>
      <c r="M2171" s="66" t="s">
        <v>5647</v>
      </c>
      <c r="N2171" s="66" t="s">
        <v>9699</v>
      </c>
      <c r="O2171" s="8" t="s">
        <v>9700</v>
      </c>
      <c r="P2171" s="8" t="s">
        <v>40</v>
      </c>
      <c r="Q2171" s="8">
        <v>1</v>
      </c>
      <c r="R2171" s="8" t="s">
        <v>40</v>
      </c>
      <c r="S2171" s="8" t="s">
        <v>40</v>
      </c>
      <c r="T2171" s="8" t="s">
        <v>40</v>
      </c>
      <c r="U2171" s="67">
        <v>0</v>
      </c>
      <c r="V2171" s="4">
        <v>0</v>
      </c>
      <c r="W2171" s="4">
        <v>3433</v>
      </c>
      <c r="X2171" s="67">
        <v>0</v>
      </c>
      <c r="Y2171" s="67">
        <v>0.23300000000000001</v>
      </c>
      <c r="Z2171" s="4">
        <v>1</v>
      </c>
      <c r="AA2171" s="4">
        <v>2604</v>
      </c>
      <c r="AB2171" s="67">
        <v>0</v>
      </c>
      <c r="AC2171" s="4">
        <v>8.8875949999999992</v>
      </c>
      <c r="AD2171" s="4">
        <v>35</v>
      </c>
    </row>
    <row r="2172" spans="1:30" x14ac:dyDescent="0.2">
      <c r="A2172" s="8" t="s">
        <v>782</v>
      </c>
      <c r="B2172" s="8">
        <v>7</v>
      </c>
      <c r="C2172" s="8">
        <v>144072666</v>
      </c>
      <c r="D2172" s="8">
        <v>144072666</v>
      </c>
      <c r="E2172" s="8" t="s">
        <v>121</v>
      </c>
      <c r="F2172" s="8" t="s">
        <v>3108</v>
      </c>
      <c r="G2172" s="8" t="s">
        <v>3109</v>
      </c>
      <c r="H2172" s="8" t="s">
        <v>107</v>
      </c>
      <c r="I2172" s="66" t="s">
        <v>524</v>
      </c>
      <c r="J2172" s="66" t="s">
        <v>40</v>
      </c>
      <c r="K2172" s="66" t="s">
        <v>3282</v>
      </c>
      <c r="L2172" s="66" t="s">
        <v>10802</v>
      </c>
      <c r="M2172" s="66" t="s">
        <v>4769</v>
      </c>
      <c r="N2172" s="66" t="s">
        <v>3677</v>
      </c>
      <c r="O2172" s="8" t="s">
        <v>3678</v>
      </c>
      <c r="P2172" s="8" t="s">
        <v>40</v>
      </c>
      <c r="Q2172" s="8">
        <v>1</v>
      </c>
      <c r="R2172" s="8" t="s">
        <v>40</v>
      </c>
      <c r="S2172" s="8" t="s">
        <v>40</v>
      </c>
      <c r="T2172" s="8" t="s">
        <v>40</v>
      </c>
      <c r="U2172" s="67">
        <v>0</v>
      </c>
      <c r="V2172" s="4">
        <v>0</v>
      </c>
      <c r="W2172" s="4">
        <v>3433</v>
      </c>
      <c r="X2172" s="67">
        <v>0</v>
      </c>
      <c r="Y2172" s="67">
        <v>0.17199999999999999</v>
      </c>
      <c r="Z2172" s="4">
        <v>1</v>
      </c>
      <c r="AA2172" s="4">
        <v>2604</v>
      </c>
      <c r="AB2172" s="67">
        <v>0</v>
      </c>
      <c r="AC2172" s="4">
        <v>6.1819439999999997</v>
      </c>
      <c r="AD2172" s="4">
        <v>28.6</v>
      </c>
    </row>
    <row r="2173" spans="1:30" x14ac:dyDescent="0.2">
      <c r="A2173" s="8" t="s">
        <v>782</v>
      </c>
      <c r="B2173" s="8">
        <v>7</v>
      </c>
      <c r="C2173" s="8">
        <v>144072691</v>
      </c>
      <c r="D2173" s="8">
        <v>144072691</v>
      </c>
      <c r="E2173" s="8" t="s">
        <v>127</v>
      </c>
      <c r="F2173" s="8" t="s">
        <v>3108</v>
      </c>
      <c r="G2173" s="8" t="s">
        <v>3109</v>
      </c>
      <c r="H2173" s="8" t="s">
        <v>107</v>
      </c>
      <c r="I2173" s="66" t="s">
        <v>524</v>
      </c>
      <c r="J2173" s="66" t="s">
        <v>40</v>
      </c>
      <c r="K2173" s="66" t="s">
        <v>10803</v>
      </c>
      <c r="L2173" s="66" t="s">
        <v>10804</v>
      </c>
      <c r="M2173" s="66" t="s">
        <v>5644</v>
      </c>
      <c r="N2173" s="66" t="s">
        <v>3356</v>
      </c>
      <c r="O2173" s="8" t="s">
        <v>4236</v>
      </c>
      <c r="P2173" s="8" t="s">
        <v>10805</v>
      </c>
      <c r="Q2173" s="8">
        <v>1</v>
      </c>
      <c r="R2173" s="8" t="s">
        <v>40</v>
      </c>
      <c r="S2173" s="8" t="s">
        <v>40</v>
      </c>
      <c r="T2173" s="8" t="s">
        <v>40</v>
      </c>
      <c r="U2173" s="67">
        <v>0.152</v>
      </c>
      <c r="V2173" s="4">
        <v>4</v>
      </c>
      <c r="W2173" s="4">
        <v>3433</v>
      </c>
      <c r="X2173" s="67">
        <v>1E-3</v>
      </c>
      <c r="Y2173" s="67">
        <v>0.20499999999999999</v>
      </c>
      <c r="Z2173" s="4">
        <v>2</v>
      </c>
      <c r="AA2173" s="4">
        <v>2604</v>
      </c>
      <c r="AB2173" s="67">
        <v>1E-3</v>
      </c>
      <c r="AC2173" s="4">
        <v>2.8593869999999999</v>
      </c>
      <c r="AD2173" s="4">
        <v>21.7</v>
      </c>
    </row>
    <row r="2174" spans="1:30" x14ac:dyDescent="0.2">
      <c r="A2174" s="8" t="s">
        <v>782</v>
      </c>
      <c r="B2174" s="8">
        <v>7</v>
      </c>
      <c r="C2174" s="8">
        <v>144072704</v>
      </c>
      <c r="D2174" s="8">
        <v>144072704</v>
      </c>
      <c r="E2174" s="8" t="s">
        <v>130</v>
      </c>
      <c r="F2174" s="8" t="s">
        <v>81</v>
      </c>
      <c r="G2174" s="8" t="s">
        <v>3469</v>
      </c>
      <c r="H2174" s="8" t="s">
        <v>107</v>
      </c>
      <c r="I2174" s="66" t="s">
        <v>524</v>
      </c>
      <c r="J2174" s="66" t="s">
        <v>40</v>
      </c>
      <c r="K2174" s="66" t="s">
        <v>10806</v>
      </c>
      <c r="L2174" s="66" t="s">
        <v>10774</v>
      </c>
      <c r="M2174" s="66" t="s">
        <v>5128</v>
      </c>
      <c r="N2174" s="66" t="s">
        <v>124</v>
      </c>
      <c r="O2174" s="8" t="s">
        <v>125</v>
      </c>
      <c r="P2174" s="8" t="s">
        <v>40</v>
      </c>
      <c r="Q2174" s="8">
        <v>1</v>
      </c>
      <c r="R2174" s="8" t="s">
        <v>40</v>
      </c>
      <c r="S2174" s="8" t="s">
        <v>40</v>
      </c>
      <c r="T2174" s="8" t="s">
        <v>40</v>
      </c>
      <c r="U2174" s="67">
        <v>0.14399999999999999</v>
      </c>
      <c r="V2174" s="4">
        <v>6</v>
      </c>
      <c r="W2174" s="4">
        <v>3433</v>
      </c>
      <c r="X2174" s="67">
        <v>2E-3</v>
      </c>
      <c r="Y2174" s="67">
        <v>0.13200000000000001</v>
      </c>
      <c r="Z2174" s="4">
        <v>4</v>
      </c>
      <c r="AA2174" s="4">
        <v>2604</v>
      </c>
      <c r="AB2174" s="67">
        <v>2E-3</v>
      </c>
      <c r="AC2174" s="4">
        <v>15.749618999999999</v>
      </c>
      <c r="AD2174" s="4">
        <v>52</v>
      </c>
    </row>
    <row r="2175" spans="1:30" x14ac:dyDescent="0.2">
      <c r="A2175" s="8" t="s">
        <v>782</v>
      </c>
      <c r="B2175" s="8">
        <v>7</v>
      </c>
      <c r="C2175" s="8">
        <v>144072705</v>
      </c>
      <c r="D2175" s="8">
        <v>144072705</v>
      </c>
      <c r="E2175" s="8" t="s">
        <v>121</v>
      </c>
      <c r="F2175" s="8" t="s">
        <v>3108</v>
      </c>
      <c r="G2175" s="8" t="s">
        <v>3109</v>
      </c>
      <c r="H2175" s="8" t="s">
        <v>107</v>
      </c>
      <c r="I2175" s="66" t="s">
        <v>524</v>
      </c>
      <c r="J2175" s="66" t="s">
        <v>40</v>
      </c>
      <c r="K2175" s="66" t="s">
        <v>10807</v>
      </c>
      <c r="L2175" s="66" t="s">
        <v>10808</v>
      </c>
      <c r="M2175" s="66" t="s">
        <v>5128</v>
      </c>
      <c r="N2175" s="66" t="s">
        <v>3112</v>
      </c>
      <c r="O2175" s="8" t="s">
        <v>3113</v>
      </c>
      <c r="P2175" s="8" t="s">
        <v>10809</v>
      </c>
      <c r="Q2175" s="8">
        <v>1</v>
      </c>
      <c r="R2175" s="8" t="s">
        <v>40</v>
      </c>
      <c r="S2175" s="8" t="s">
        <v>40</v>
      </c>
      <c r="T2175" s="8" t="s">
        <v>40</v>
      </c>
      <c r="U2175" s="67">
        <v>0.23300000000000001</v>
      </c>
      <c r="V2175" s="4">
        <v>2</v>
      </c>
      <c r="W2175" s="4">
        <v>3435</v>
      </c>
      <c r="X2175" s="67">
        <v>1E-3</v>
      </c>
      <c r="Y2175" s="67">
        <v>0.27200000000000002</v>
      </c>
      <c r="Z2175" s="4">
        <v>2</v>
      </c>
      <c r="AA2175" s="4">
        <v>2605</v>
      </c>
      <c r="AB2175" s="67">
        <v>1E-3</v>
      </c>
      <c r="AC2175" s="4">
        <v>6.0876619999999999</v>
      </c>
      <c r="AD2175" s="4">
        <v>28.2</v>
      </c>
    </row>
    <row r="2176" spans="1:30" x14ac:dyDescent="0.2">
      <c r="A2176" s="8" t="s">
        <v>782</v>
      </c>
      <c r="B2176" s="8">
        <v>7</v>
      </c>
      <c r="C2176" s="8">
        <v>144072709</v>
      </c>
      <c r="D2176" s="8">
        <v>144072712</v>
      </c>
      <c r="E2176" s="8" t="s">
        <v>3793</v>
      </c>
      <c r="F2176" s="8" t="s">
        <v>80</v>
      </c>
      <c r="G2176" s="8" t="s">
        <v>3469</v>
      </c>
      <c r="H2176" s="8" t="s">
        <v>107</v>
      </c>
      <c r="I2176" s="66" t="s">
        <v>524</v>
      </c>
      <c r="J2176" s="66" t="s">
        <v>40</v>
      </c>
      <c r="K2176" s="66" t="s">
        <v>10810</v>
      </c>
      <c r="L2176" s="66" t="s">
        <v>10811</v>
      </c>
      <c r="M2176" s="66" t="s">
        <v>9107</v>
      </c>
      <c r="N2176" s="66" t="s">
        <v>325</v>
      </c>
      <c r="O2176" s="8" t="s">
        <v>437</v>
      </c>
      <c r="P2176" s="8" t="s">
        <v>40</v>
      </c>
      <c r="Q2176" s="8">
        <v>1</v>
      </c>
      <c r="R2176" s="8" t="s">
        <v>40</v>
      </c>
      <c r="S2176" s="8" t="s">
        <v>40</v>
      </c>
      <c r="T2176" s="8" t="s">
        <v>40</v>
      </c>
      <c r="U2176" s="67">
        <v>0.24</v>
      </c>
      <c r="V2176" s="4">
        <v>1</v>
      </c>
      <c r="W2176" s="4">
        <v>3428</v>
      </c>
      <c r="X2176" s="67">
        <v>0</v>
      </c>
      <c r="Y2176" s="67">
        <v>0</v>
      </c>
      <c r="Z2176" s="4">
        <v>0</v>
      </c>
      <c r="AA2176" s="4">
        <v>2597</v>
      </c>
      <c r="AB2176" s="67">
        <v>0</v>
      </c>
      <c r="AC2176" s="4">
        <v>7.9743820000000003</v>
      </c>
      <c r="AD2176" s="4">
        <v>35</v>
      </c>
    </row>
    <row r="2177" spans="1:30" x14ac:dyDescent="0.2">
      <c r="A2177" s="8" t="s">
        <v>782</v>
      </c>
      <c r="B2177" s="8">
        <v>7</v>
      </c>
      <c r="C2177" s="8">
        <v>144072716</v>
      </c>
      <c r="D2177" s="8">
        <v>144072716</v>
      </c>
      <c r="E2177" s="8" t="s">
        <v>130</v>
      </c>
      <c r="F2177" s="8" t="s">
        <v>3108</v>
      </c>
      <c r="G2177" s="8" t="s">
        <v>3109</v>
      </c>
      <c r="H2177" s="8" t="s">
        <v>107</v>
      </c>
      <c r="I2177" s="66" t="s">
        <v>524</v>
      </c>
      <c r="J2177" s="66" t="s">
        <v>40</v>
      </c>
      <c r="K2177" s="66" t="s">
        <v>8721</v>
      </c>
      <c r="L2177" s="66" t="s">
        <v>9523</v>
      </c>
      <c r="M2177" s="66" t="s">
        <v>5881</v>
      </c>
      <c r="N2177" s="66" t="s">
        <v>3177</v>
      </c>
      <c r="O2177" s="8" t="s">
        <v>3178</v>
      </c>
      <c r="P2177" s="8" t="s">
        <v>10812</v>
      </c>
      <c r="Q2177" s="8">
        <v>1</v>
      </c>
      <c r="R2177" s="8" t="s">
        <v>40</v>
      </c>
      <c r="S2177" s="8" t="s">
        <v>40</v>
      </c>
      <c r="T2177" s="8" t="s">
        <v>40</v>
      </c>
      <c r="U2177" s="67">
        <v>0.189</v>
      </c>
      <c r="V2177" s="4">
        <v>9</v>
      </c>
      <c r="W2177" s="4">
        <v>3428</v>
      </c>
      <c r="X2177" s="67">
        <v>3.0000000000000001E-3</v>
      </c>
      <c r="Y2177" s="67">
        <v>0.16600000000000001</v>
      </c>
      <c r="Z2177" s="4">
        <v>8</v>
      </c>
      <c r="AA2177" s="4">
        <v>2597</v>
      </c>
      <c r="AB2177" s="67">
        <v>3.0000000000000001E-3</v>
      </c>
      <c r="AC2177" s="4">
        <v>4.2697390000000004</v>
      </c>
      <c r="AD2177" s="4">
        <v>24</v>
      </c>
    </row>
    <row r="2178" spans="1:30" x14ac:dyDescent="0.2">
      <c r="A2178" s="8" t="s">
        <v>782</v>
      </c>
      <c r="B2178" s="8">
        <v>7</v>
      </c>
      <c r="C2178" s="8">
        <v>144072742</v>
      </c>
      <c r="D2178" s="8">
        <v>144072742</v>
      </c>
      <c r="E2178" s="8" t="s">
        <v>130</v>
      </c>
      <c r="F2178" s="8" t="s">
        <v>3101</v>
      </c>
      <c r="G2178" s="8" t="s">
        <v>3102</v>
      </c>
      <c r="H2178" s="8" t="s">
        <v>107</v>
      </c>
      <c r="I2178" s="66" t="s">
        <v>524</v>
      </c>
      <c r="J2178" s="66" t="s">
        <v>40</v>
      </c>
      <c r="K2178" s="66" t="s">
        <v>6560</v>
      </c>
      <c r="L2178" s="66" t="s">
        <v>6689</v>
      </c>
      <c r="M2178" s="66" t="s">
        <v>4775</v>
      </c>
      <c r="N2178" s="66" t="s">
        <v>121</v>
      </c>
      <c r="O2178" s="8" t="s">
        <v>4466</v>
      </c>
      <c r="P2178" s="8" t="s">
        <v>40</v>
      </c>
      <c r="Q2178" s="8">
        <v>1</v>
      </c>
      <c r="R2178" s="8" t="s">
        <v>40</v>
      </c>
      <c r="S2178" s="8" t="s">
        <v>40</v>
      </c>
      <c r="T2178" s="8" t="s">
        <v>40</v>
      </c>
      <c r="U2178" s="67">
        <v>0.11799999999999999</v>
      </c>
      <c r="V2178" s="4">
        <v>1</v>
      </c>
      <c r="W2178" s="4">
        <v>3428</v>
      </c>
      <c r="X2178" s="67">
        <v>0</v>
      </c>
      <c r="Y2178" s="67">
        <v>0</v>
      </c>
      <c r="Z2178" s="4">
        <v>0</v>
      </c>
      <c r="AA2178" s="4">
        <v>2597</v>
      </c>
      <c r="AB2178" s="67">
        <v>0</v>
      </c>
      <c r="AC2178" s="4">
        <v>1.7754190000000001</v>
      </c>
      <c r="AD2178" s="4">
        <v>14.84</v>
      </c>
    </row>
    <row r="2179" spans="1:30" x14ac:dyDescent="0.2">
      <c r="A2179" s="8" t="s">
        <v>782</v>
      </c>
      <c r="B2179" s="8">
        <v>7</v>
      </c>
      <c r="C2179" s="8">
        <v>144072743</v>
      </c>
      <c r="D2179" s="8">
        <v>144072743</v>
      </c>
      <c r="E2179" s="8" t="s">
        <v>121</v>
      </c>
      <c r="F2179" s="8" t="s">
        <v>3108</v>
      </c>
      <c r="G2179" s="8" t="s">
        <v>3109</v>
      </c>
      <c r="H2179" s="8" t="s">
        <v>107</v>
      </c>
      <c r="I2179" s="66" t="s">
        <v>524</v>
      </c>
      <c r="J2179" s="66" t="s">
        <v>40</v>
      </c>
      <c r="K2179" s="66" t="s">
        <v>8716</v>
      </c>
      <c r="L2179" s="66" t="s">
        <v>10813</v>
      </c>
      <c r="M2179" s="66" t="s">
        <v>5132</v>
      </c>
      <c r="N2179" s="66" t="s">
        <v>3141</v>
      </c>
      <c r="O2179" s="8" t="s">
        <v>3371</v>
      </c>
      <c r="P2179" s="8" t="s">
        <v>40</v>
      </c>
      <c r="Q2179" s="8">
        <v>1</v>
      </c>
      <c r="R2179" s="8" t="s">
        <v>40</v>
      </c>
      <c r="S2179" s="8" t="s">
        <v>40</v>
      </c>
      <c r="T2179" s="8" t="s">
        <v>40</v>
      </c>
      <c r="U2179" s="67">
        <v>0.161</v>
      </c>
      <c r="V2179" s="4">
        <v>1</v>
      </c>
      <c r="W2179" s="4">
        <v>3428</v>
      </c>
      <c r="X2179" s="67">
        <v>0</v>
      </c>
      <c r="Y2179" s="67">
        <v>0</v>
      </c>
      <c r="Z2179" s="4">
        <v>0</v>
      </c>
      <c r="AA2179" s="4">
        <v>2597</v>
      </c>
      <c r="AB2179" s="67">
        <v>0</v>
      </c>
      <c r="AC2179" s="4">
        <v>6.6099129999999997</v>
      </c>
      <c r="AD2179" s="4">
        <v>32</v>
      </c>
    </row>
    <row r="2180" spans="1:30" x14ac:dyDescent="0.2">
      <c r="A2180" s="8" t="s">
        <v>782</v>
      </c>
      <c r="B2180" s="8">
        <v>7</v>
      </c>
      <c r="C2180" s="8">
        <v>144072746</v>
      </c>
      <c r="D2180" s="8">
        <v>144072746</v>
      </c>
      <c r="E2180" s="8" t="s">
        <v>123</v>
      </c>
      <c r="F2180" s="8" t="s">
        <v>3108</v>
      </c>
      <c r="G2180" s="8" t="s">
        <v>3109</v>
      </c>
      <c r="H2180" s="8" t="s">
        <v>107</v>
      </c>
      <c r="I2180" s="66" t="s">
        <v>524</v>
      </c>
      <c r="J2180" s="66" t="s">
        <v>40</v>
      </c>
      <c r="K2180" s="66" t="s">
        <v>10814</v>
      </c>
      <c r="L2180" s="66" t="s">
        <v>10815</v>
      </c>
      <c r="M2180" s="66" t="s">
        <v>9090</v>
      </c>
      <c r="N2180" s="66" t="s">
        <v>3508</v>
      </c>
      <c r="O2180" s="8" t="s">
        <v>3509</v>
      </c>
      <c r="P2180" s="8" t="s">
        <v>10816</v>
      </c>
      <c r="Q2180" s="8">
        <v>1</v>
      </c>
      <c r="R2180" s="8" t="s">
        <v>40</v>
      </c>
      <c r="S2180" s="8" t="s">
        <v>40</v>
      </c>
      <c r="T2180" s="8" t="s">
        <v>40</v>
      </c>
      <c r="U2180" s="67">
        <v>0.191</v>
      </c>
      <c r="V2180" s="4">
        <v>14</v>
      </c>
      <c r="W2180" s="4">
        <v>3428</v>
      </c>
      <c r="X2180" s="67">
        <v>4.0000000000000001E-3</v>
      </c>
      <c r="Y2180" s="67">
        <v>0.16900000000000001</v>
      </c>
      <c r="Z2180" s="4">
        <v>11</v>
      </c>
      <c r="AA2180" s="4">
        <v>2597</v>
      </c>
      <c r="AB2180" s="67">
        <v>4.0000000000000001E-3</v>
      </c>
      <c r="AC2180" s="4">
        <v>2.8704480000000001</v>
      </c>
      <c r="AD2180" s="4">
        <v>21.7</v>
      </c>
    </row>
    <row r="2181" spans="1:30" x14ac:dyDescent="0.2">
      <c r="A2181" s="8" t="s">
        <v>782</v>
      </c>
      <c r="B2181" s="8">
        <v>7</v>
      </c>
      <c r="C2181" s="8">
        <v>144072755</v>
      </c>
      <c r="D2181" s="8">
        <v>144072755</v>
      </c>
      <c r="E2181" s="8" t="s">
        <v>130</v>
      </c>
      <c r="F2181" s="8" t="s">
        <v>3108</v>
      </c>
      <c r="G2181" s="8" t="s">
        <v>3109</v>
      </c>
      <c r="H2181" s="8" t="s">
        <v>107</v>
      </c>
      <c r="I2181" s="66" t="s">
        <v>524</v>
      </c>
      <c r="J2181" s="66" t="s">
        <v>40</v>
      </c>
      <c r="K2181" s="66" t="s">
        <v>3276</v>
      </c>
      <c r="L2181" s="66" t="s">
        <v>6685</v>
      </c>
      <c r="M2181" s="66" t="s">
        <v>8720</v>
      </c>
      <c r="N2181" s="66" t="s">
        <v>3144</v>
      </c>
      <c r="O2181" s="8" t="s">
        <v>3145</v>
      </c>
      <c r="P2181" s="8" t="s">
        <v>40</v>
      </c>
      <c r="Q2181" s="8">
        <v>1</v>
      </c>
      <c r="R2181" s="8" t="s">
        <v>40</v>
      </c>
      <c r="S2181" s="8" t="s">
        <v>40</v>
      </c>
      <c r="T2181" s="8" t="s">
        <v>40</v>
      </c>
      <c r="U2181" s="67">
        <v>0.112</v>
      </c>
      <c r="V2181" s="4">
        <v>3</v>
      </c>
      <c r="W2181" s="4">
        <v>3428</v>
      </c>
      <c r="X2181" s="67">
        <v>1E-3</v>
      </c>
      <c r="Y2181" s="67">
        <v>0.121</v>
      </c>
      <c r="Z2181" s="4">
        <v>5</v>
      </c>
      <c r="AA2181" s="4">
        <v>2597</v>
      </c>
      <c r="AB2181" s="67">
        <v>2E-3</v>
      </c>
      <c r="AC2181" s="4">
        <v>2.039472</v>
      </c>
      <c r="AD2181" s="4">
        <v>16.46</v>
      </c>
    </row>
    <row r="2182" spans="1:30" x14ac:dyDescent="0.2">
      <c r="A2182" s="8" t="s">
        <v>782</v>
      </c>
      <c r="B2182" s="8">
        <v>7</v>
      </c>
      <c r="C2182" s="8">
        <v>144072760</v>
      </c>
      <c r="D2182" s="8">
        <v>144072760</v>
      </c>
      <c r="E2182" s="8" t="s">
        <v>130</v>
      </c>
      <c r="F2182" s="8" t="s">
        <v>3101</v>
      </c>
      <c r="G2182" s="8" t="s">
        <v>3102</v>
      </c>
      <c r="H2182" s="8" t="s">
        <v>107</v>
      </c>
      <c r="I2182" s="66" t="s">
        <v>524</v>
      </c>
      <c r="J2182" s="66" t="s">
        <v>40</v>
      </c>
      <c r="K2182" s="66" t="s">
        <v>6543</v>
      </c>
      <c r="L2182" s="66" t="s">
        <v>10817</v>
      </c>
      <c r="M2182" s="66" t="s">
        <v>10818</v>
      </c>
      <c r="N2182" s="66" t="s">
        <v>130</v>
      </c>
      <c r="O2182" s="8" t="s">
        <v>5723</v>
      </c>
      <c r="P2182" s="8" t="s">
        <v>40</v>
      </c>
      <c r="Q2182" s="8">
        <v>1</v>
      </c>
      <c r="R2182" s="8" t="s">
        <v>40</v>
      </c>
      <c r="S2182" s="8" t="s">
        <v>40</v>
      </c>
      <c r="T2182" s="8" t="s">
        <v>40</v>
      </c>
      <c r="U2182" s="67">
        <v>0.18099999999999999</v>
      </c>
      <c r="V2182" s="4">
        <v>4</v>
      </c>
      <c r="W2182" s="4">
        <v>3428</v>
      </c>
      <c r="X2182" s="67">
        <v>1E-3</v>
      </c>
      <c r="Y2182" s="67">
        <v>0.124</v>
      </c>
      <c r="Z2182" s="4">
        <v>1</v>
      </c>
      <c r="AA2182" s="4">
        <v>2597</v>
      </c>
      <c r="AB2182" s="67">
        <v>0</v>
      </c>
      <c r="AC2182" s="4">
        <v>0.51246999999999998</v>
      </c>
      <c r="AD2182" s="4">
        <v>7.5259999999999998</v>
      </c>
    </row>
    <row r="2183" spans="1:30" x14ac:dyDescent="0.2">
      <c r="A2183" s="8" t="s">
        <v>782</v>
      </c>
      <c r="B2183" s="8">
        <v>7</v>
      </c>
      <c r="C2183" s="8">
        <v>144074226</v>
      </c>
      <c r="D2183" s="8">
        <v>144074226</v>
      </c>
      <c r="E2183" s="8" t="s">
        <v>130</v>
      </c>
      <c r="F2183" s="8" t="s">
        <v>3108</v>
      </c>
      <c r="G2183" s="8" t="s">
        <v>3109</v>
      </c>
      <c r="H2183" s="8" t="s">
        <v>107</v>
      </c>
      <c r="I2183" s="66" t="s">
        <v>10819</v>
      </c>
      <c r="J2183" s="66" t="s">
        <v>40</v>
      </c>
      <c r="K2183" s="66" t="s">
        <v>10820</v>
      </c>
      <c r="L2183" s="66" t="s">
        <v>8732</v>
      </c>
      <c r="M2183" s="66" t="s">
        <v>5910</v>
      </c>
      <c r="N2183" s="66" t="s">
        <v>3177</v>
      </c>
      <c r="O2183" s="8" t="s">
        <v>3178</v>
      </c>
      <c r="P2183" s="8" t="s">
        <v>10821</v>
      </c>
      <c r="Q2183" s="8">
        <v>1</v>
      </c>
      <c r="R2183" s="8" t="s">
        <v>40</v>
      </c>
      <c r="S2183" s="8" t="s">
        <v>40</v>
      </c>
      <c r="T2183" s="8" t="s">
        <v>40</v>
      </c>
      <c r="U2183" s="67">
        <v>0.23599999999999999</v>
      </c>
      <c r="V2183" s="4">
        <v>2</v>
      </c>
      <c r="W2183" s="4">
        <v>3429</v>
      </c>
      <c r="X2183" s="67">
        <v>1E-3</v>
      </c>
      <c r="Y2183" s="67">
        <v>0.14199999999999999</v>
      </c>
      <c r="Z2183" s="4">
        <v>1</v>
      </c>
      <c r="AA2183" s="4">
        <v>2604</v>
      </c>
      <c r="AB2183" s="67">
        <v>0</v>
      </c>
      <c r="AC2183" s="4">
        <v>7.7004830000000002</v>
      </c>
      <c r="AD2183" s="4">
        <v>35</v>
      </c>
    </row>
    <row r="2184" spans="1:30" x14ac:dyDescent="0.2">
      <c r="A2184" s="8" t="s">
        <v>782</v>
      </c>
      <c r="B2184" s="8">
        <v>7</v>
      </c>
      <c r="C2184" s="8">
        <v>144074249</v>
      </c>
      <c r="D2184" s="8">
        <v>144074249</v>
      </c>
      <c r="E2184" s="8" t="s">
        <v>121</v>
      </c>
      <c r="F2184" s="8" t="s">
        <v>3108</v>
      </c>
      <c r="G2184" s="8" t="s">
        <v>3109</v>
      </c>
      <c r="H2184" s="8" t="s">
        <v>107</v>
      </c>
      <c r="I2184" s="66" t="s">
        <v>10819</v>
      </c>
      <c r="J2184" s="66" t="s">
        <v>40</v>
      </c>
      <c r="K2184" s="66" t="s">
        <v>10822</v>
      </c>
      <c r="L2184" s="66" t="s">
        <v>10823</v>
      </c>
      <c r="M2184" s="66" t="s">
        <v>9315</v>
      </c>
      <c r="N2184" s="66" t="s">
        <v>3712</v>
      </c>
      <c r="O2184" s="8" t="s">
        <v>3713</v>
      </c>
      <c r="P2184" s="8" t="s">
        <v>10824</v>
      </c>
      <c r="Q2184" s="8">
        <v>1</v>
      </c>
      <c r="R2184" s="8" t="s">
        <v>40</v>
      </c>
      <c r="S2184" s="8" t="s">
        <v>40</v>
      </c>
      <c r="T2184" s="8" t="s">
        <v>40</v>
      </c>
      <c r="U2184" s="67">
        <v>0.192</v>
      </c>
      <c r="V2184" s="4">
        <v>1</v>
      </c>
      <c r="W2184" s="4">
        <v>3429</v>
      </c>
      <c r="X2184" s="67">
        <v>0</v>
      </c>
      <c r="Y2184" s="67">
        <v>0.19700000000000001</v>
      </c>
      <c r="Z2184" s="4">
        <v>1</v>
      </c>
      <c r="AA2184" s="4">
        <v>2604</v>
      </c>
      <c r="AB2184" s="67">
        <v>0</v>
      </c>
      <c r="AC2184" s="4">
        <v>2.2662110000000002</v>
      </c>
      <c r="AD2184" s="4">
        <v>17.940000000000001</v>
      </c>
    </row>
    <row r="2185" spans="1:30" x14ac:dyDescent="0.2">
      <c r="A2185" s="8" t="s">
        <v>782</v>
      </c>
      <c r="B2185" s="8">
        <v>7</v>
      </c>
      <c r="C2185" s="8">
        <v>144074259</v>
      </c>
      <c r="D2185" s="8">
        <v>144074259</v>
      </c>
      <c r="E2185" s="8" t="s">
        <v>123</v>
      </c>
      <c r="F2185" s="8" t="s">
        <v>3108</v>
      </c>
      <c r="G2185" s="8" t="s">
        <v>3109</v>
      </c>
      <c r="H2185" s="8" t="s">
        <v>107</v>
      </c>
      <c r="I2185" s="66" t="s">
        <v>10819</v>
      </c>
      <c r="J2185" s="66" t="s">
        <v>40</v>
      </c>
      <c r="K2185" s="66" t="s">
        <v>8676</v>
      </c>
      <c r="L2185" s="66" t="s">
        <v>10825</v>
      </c>
      <c r="M2185" s="66" t="s">
        <v>5641</v>
      </c>
      <c r="N2185" s="66" t="s">
        <v>4552</v>
      </c>
      <c r="O2185" s="8" t="s">
        <v>4553</v>
      </c>
      <c r="P2185" s="8" t="s">
        <v>40</v>
      </c>
      <c r="Q2185" s="8">
        <v>1</v>
      </c>
      <c r="R2185" s="8" t="s">
        <v>40</v>
      </c>
      <c r="S2185" s="8" t="s">
        <v>40</v>
      </c>
      <c r="T2185" s="8" t="s">
        <v>40</v>
      </c>
      <c r="U2185" s="67">
        <v>0.191</v>
      </c>
      <c r="V2185" s="4">
        <v>1</v>
      </c>
      <c r="W2185" s="4">
        <v>3429</v>
      </c>
      <c r="X2185" s="67">
        <v>0</v>
      </c>
      <c r="Y2185" s="67">
        <v>0</v>
      </c>
      <c r="Z2185" s="4">
        <v>0</v>
      </c>
      <c r="AA2185" s="4">
        <v>2604</v>
      </c>
      <c r="AB2185" s="67">
        <v>0</v>
      </c>
      <c r="AC2185" s="4">
        <v>3.1516839999999999</v>
      </c>
      <c r="AD2185" s="4">
        <v>22.6</v>
      </c>
    </row>
    <row r="2186" spans="1:30" x14ac:dyDescent="0.2">
      <c r="A2186" s="8" t="s">
        <v>782</v>
      </c>
      <c r="B2186" s="8">
        <v>7</v>
      </c>
      <c r="C2186" s="8">
        <v>144074276</v>
      </c>
      <c r="D2186" s="8">
        <v>144074276</v>
      </c>
      <c r="E2186" s="8" t="s">
        <v>123</v>
      </c>
      <c r="F2186" s="8" t="s">
        <v>3108</v>
      </c>
      <c r="G2186" s="8" t="s">
        <v>3109</v>
      </c>
      <c r="H2186" s="8" t="s">
        <v>107</v>
      </c>
      <c r="I2186" s="66" t="s">
        <v>10819</v>
      </c>
      <c r="J2186" s="66" t="s">
        <v>40</v>
      </c>
      <c r="K2186" s="66" t="s">
        <v>10826</v>
      </c>
      <c r="L2186" s="66" t="s">
        <v>10827</v>
      </c>
      <c r="M2186" s="66" t="s">
        <v>5136</v>
      </c>
      <c r="N2186" s="66" t="s">
        <v>4094</v>
      </c>
      <c r="O2186" s="8" t="s">
        <v>4095</v>
      </c>
      <c r="P2186" s="8" t="s">
        <v>40</v>
      </c>
      <c r="Q2186" s="8">
        <v>1</v>
      </c>
      <c r="R2186" s="8" t="s">
        <v>40</v>
      </c>
      <c r="S2186" s="8" t="s">
        <v>40</v>
      </c>
      <c r="T2186" s="8" t="s">
        <v>40</v>
      </c>
      <c r="U2186" s="67">
        <v>0</v>
      </c>
      <c r="V2186" s="4">
        <v>0</v>
      </c>
      <c r="W2186" s="4">
        <v>3429</v>
      </c>
      <c r="X2186" s="67">
        <v>0</v>
      </c>
      <c r="Y2186" s="67">
        <v>0.247</v>
      </c>
      <c r="Z2186" s="4">
        <v>2</v>
      </c>
      <c r="AA2186" s="4">
        <v>2604</v>
      </c>
      <c r="AB2186" s="67">
        <v>1E-3</v>
      </c>
      <c r="AC2186" s="4">
        <v>2.654077</v>
      </c>
      <c r="AD2186" s="4">
        <v>20.5</v>
      </c>
    </row>
    <row r="2187" spans="1:30" x14ac:dyDescent="0.2">
      <c r="A2187" s="8" t="s">
        <v>782</v>
      </c>
      <c r="B2187" s="8">
        <v>7</v>
      </c>
      <c r="C2187" s="8">
        <v>144075886</v>
      </c>
      <c r="D2187" s="8">
        <v>144075886</v>
      </c>
      <c r="E2187" s="8" t="s">
        <v>130</v>
      </c>
      <c r="F2187" s="8" t="s">
        <v>3101</v>
      </c>
      <c r="G2187" s="8" t="s">
        <v>3102</v>
      </c>
      <c r="H2187" s="8" t="s">
        <v>107</v>
      </c>
      <c r="I2187" s="66" t="s">
        <v>10828</v>
      </c>
      <c r="J2187" s="66" t="s">
        <v>40</v>
      </c>
      <c r="K2187" s="66" t="s">
        <v>10829</v>
      </c>
      <c r="L2187" s="66" t="s">
        <v>6581</v>
      </c>
      <c r="M2187" s="66" t="s">
        <v>5912</v>
      </c>
      <c r="N2187" s="66" t="s">
        <v>3410</v>
      </c>
      <c r="O2187" s="8" t="s">
        <v>3411</v>
      </c>
      <c r="P2187" s="8" t="s">
        <v>10830</v>
      </c>
      <c r="Q2187" s="8">
        <v>1</v>
      </c>
      <c r="R2187" s="8" t="s">
        <v>40</v>
      </c>
      <c r="S2187" s="8" t="s">
        <v>40</v>
      </c>
      <c r="T2187" s="8" t="s">
        <v>40</v>
      </c>
      <c r="U2187" s="67">
        <v>0.496</v>
      </c>
      <c r="V2187" s="4">
        <v>11</v>
      </c>
      <c r="W2187" s="4">
        <v>3429</v>
      </c>
      <c r="X2187" s="67">
        <v>3.0000000000000001E-3</v>
      </c>
      <c r="Y2187" s="67">
        <v>0.47599999999999998</v>
      </c>
      <c r="Z2187" s="4">
        <v>9</v>
      </c>
      <c r="AA2187" s="4">
        <v>2598</v>
      </c>
      <c r="AB2187" s="67">
        <v>3.0000000000000001E-3</v>
      </c>
      <c r="AC2187" s="4">
        <v>0.23961499999999999</v>
      </c>
      <c r="AD2187" s="4">
        <v>5.0910000000000002</v>
      </c>
    </row>
    <row r="2188" spans="1:30" x14ac:dyDescent="0.2">
      <c r="A2188" s="8" t="s">
        <v>782</v>
      </c>
      <c r="B2188" s="8">
        <v>7</v>
      </c>
      <c r="C2188" s="8">
        <v>144075914</v>
      </c>
      <c r="D2188" s="8">
        <v>144075914</v>
      </c>
      <c r="E2188" s="8" t="s">
        <v>127</v>
      </c>
      <c r="F2188" s="8" t="s">
        <v>3108</v>
      </c>
      <c r="G2188" s="8" t="s">
        <v>3109</v>
      </c>
      <c r="H2188" s="8" t="s">
        <v>107</v>
      </c>
      <c r="I2188" s="66" t="s">
        <v>10828</v>
      </c>
      <c r="J2188" s="66" t="s">
        <v>40</v>
      </c>
      <c r="K2188" s="66" t="s">
        <v>10831</v>
      </c>
      <c r="L2188" s="66" t="s">
        <v>10832</v>
      </c>
      <c r="M2188" s="66" t="s">
        <v>10538</v>
      </c>
      <c r="N2188" s="66" t="s">
        <v>3271</v>
      </c>
      <c r="O2188" s="8" t="s">
        <v>3272</v>
      </c>
      <c r="P2188" s="8" t="s">
        <v>10833</v>
      </c>
      <c r="Q2188" s="8">
        <v>1</v>
      </c>
      <c r="R2188" s="8" t="s">
        <v>40</v>
      </c>
      <c r="S2188" s="8" t="s">
        <v>40</v>
      </c>
      <c r="T2188" s="8" t="s">
        <v>40</v>
      </c>
      <c r="U2188" s="67">
        <v>0.439</v>
      </c>
      <c r="V2188" s="4">
        <v>1</v>
      </c>
      <c r="W2188" s="4">
        <v>3429</v>
      </c>
      <c r="X2188" s="67">
        <v>0</v>
      </c>
      <c r="Y2188" s="67">
        <v>0</v>
      </c>
      <c r="Z2188" s="4">
        <v>0</v>
      </c>
      <c r="AA2188" s="4">
        <v>2598</v>
      </c>
      <c r="AB2188" s="67">
        <v>0</v>
      </c>
      <c r="AC2188" s="4">
        <v>4.2266029999999999</v>
      </c>
      <c r="AD2188" s="4">
        <v>23.9</v>
      </c>
    </row>
    <row r="2189" spans="1:30" x14ac:dyDescent="0.2">
      <c r="A2189" s="8" t="s">
        <v>782</v>
      </c>
      <c r="B2189" s="8">
        <v>7</v>
      </c>
      <c r="C2189" s="8">
        <v>144075952</v>
      </c>
      <c r="D2189" s="8">
        <v>144075952</v>
      </c>
      <c r="E2189" s="8" t="s">
        <v>130</v>
      </c>
      <c r="F2189" s="8" t="s">
        <v>3101</v>
      </c>
      <c r="G2189" s="8" t="s">
        <v>3102</v>
      </c>
      <c r="H2189" s="8" t="s">
        <v>107</v>
      </c>
      <c r="I2189" s="66" t="s">
        <v>10828</v>
      </c>
      <c r="J2189" s="66" t="s">
        <v>40</v>
      </c>
      <c r="K2189" s="66" t="s">
        <v>10834</v>
      </c>
      <c r="L2189" s="66" t="s">
        <v>10835</v>
      </c>
      <c r="M2189" s="66" t="s">
        <v>6053</v>
      </c>
      <c r="N2189" s="66" t="s">
        <v>3107</v>
      </c>
      <c r="O2189" s="8" t="s">
        <v>3719</v>
      </c>
      <c r="P2189" s="8" t="s">
        <v>10836</v>
      </c>
      <c r="Q2189" s="8">
        <v>1</v>
      </c>
      <c r="R2189" s="8" t="s">
        <v>40</v>
      </c>
      <c r="S2189" s="8" t="s">
        <v>40</v>
      </c>
      <c r="T2189" s="8" t="s">
        <v>40</v>
      </c>
      <c r="U2189" s="67">
        <v>0.57099999999999995</v>
      </c>
      <c r="V2189" s="4">
        <v>1</v>
      </c>
      <c r="W2189" s="4">
        <v>3429</v>
      </c>
      <c r="X2189" s="67">
        <v>0</v>
      </c>
      <c r="Y2189" s="67">
        <v>0</v>
      </c>
      <c r="Z2189" s="4">
        <v>0</v>
      </c>
      <c r="AA2189" s="4">
        <v>2598</v>
      </c>
      <c r="AB2189" s="67">
        <v>0</v>
      </c>
      <c r="AC2189" s="4">
        <v>1.271771</v>
      </c>
      <c r="AD2189" s="4">
        <v>12.12</v>
      </c>
    </row>
    <row r="2190" spans="1:30" x14ac:dyDescent="0.2">
      <c r="A2190" s="8" t="s">
        <v>782</v>
      </c>
      <c r="B2190" s="8">
        <v>7</v>
      </c>
      <c r="C2190" s="8">
        <v>144075958</v>
      </c>
      <c r="D2190" s="8">
        <v>144075958</v>
      </c>
      <c r="E2190" s="8" t="s">
        <v>130</v>
      </c>
      <c r="F2190" s="8" t="s">
        <v>3101</v>
      </c>
      <c r="G2190" s="8" t="s">
        <v>3102</v>
      </c>
      <c r="H2190" s="8" t="s">
        <v>107</v>
      </c>
      <c r="I2190" s="66" t="s">
        <v>10828</v>
      </c>
      <c r="J2190" s="66" t="s">
        <v>40</v>
      </c>
      <c r="K2190" s="66" t="s">
        <v>8682</v>
      </c>
      <c r="L2190" s="66" t="s">
        <v>3266</v>
      </c>
      <c r="M2190" s="66" t="s">
        <v>3267</v>
      </c>
      <c r="N2190" s="66" t="s">
        <v>3121</v>
      </c>
      <c r="O2190" s="8" t="s">
        <v>3122</v>
      </c>
      <c r="P2190" s="8" t="s">
        <v>10837</v>
      </c>
      <c r="Q2190" s="8">
        <v>1</v>
      </c>
      <c r="R2190" s="8">
        <v>9.2563184110000005</v>
      </c>
      <c r="S2190" s="8">
        <v>0.62905555899999999</v>
      </c>
      <c r="T2190" s="8">
        <v>9.8853739699999998</v>
      </c>
      <c r="U2190" s="67">
        <v>0.42699999999999999</v>
      </c>
      <c r="V2190" s="4">
        <v>1</v>
      </c>
      <c r="W2190" s="4">
        <v>3429</v>
      </c>
      <c r="X2190" s="67">
        <v>0</v>
      </c>
      <c r="Y2190" s="67">
        <v>0</v>
      </c>
      <c r="Z2190" s="4">
        <v>0</v>
      </c>
      <c r="AA2190" s="4">
        <v>2598</v>
      </c>
      <c r="AB2190" s="67">
        <v>0</v>
      </c>
      <c r="AC2190" s="4">
        <v>7.6420000000000002E-2</v>
      </c>
      <c r="AD2190" s="4">
        <v>3.3580000000000001</v>
      </c>
    </row>
    <row r="2191" spans="1:30" x14ac:dyDescent="0.2">
      <c r="A2191" s="8" t="s">
        <v>782</v>
      </c>
      <c r="B2191" s="8">
        <v>7</v>
      </c>
      <c r="C2191" s="8">
        <v>144075958</v>
      </c>
      <c r="D2191" s="8">
        <v>144075958</v>
      </c>
      <c r="E2191" s="8" t="s">
        <v>127</v>
      </c>
      <c r="F2191" s="8" t="s">
        <v>3108</v>
      </c>
      <c r="G2191" s="8" t="s">
        <v>3109</v>
      </c>
      <c r="H2191" s="8" t="s">
        <v>107</v>
      </c>
      <c r="I2191" s="66" t="s">
        <v>10828</v>
      </c>
      <c r="J2191" s="66" t="s">
        <v>40</v>
      </c>
      <c r="K2191" s="66" t="s">
        <v>8682</v>
      </c>
      <c r="L2191" s="66" t="s">
        <v>3266</v>
      </c>
      <c r="M2191" s="66" t="s">
        <v>3267</v>
      </c>
      <c r="N2191" s="66" t="s">
        <v>4018</v>
      </c>
      <c r="O2191" s="8" t="s">
        <v>4308</v>
      </c>
      <c r="P2191" s="8" t="s">
        <v>10837</v>
      </c>
      <c r="Q2191" s="8">
        <v>1</v>
      </c>
      <c r="R2191" s="8">
        <v>9.0403200350000006</v>
      </c>
      <c r="S2191" s="8">
        <v>0.84505393500000003</v>
      </c>
      <c r="T2191" s="8">
        <v>9.8853739699999998</v>
      </c>
      <c r="U2191" s="67">
        <v>0.42299999999999999</v>
      </c>
      <c r="V2191" s="4">
        <v>1</v>
      </c>
      <c r="W2191" s="4">
        <v>3429</v>
      </c>
      <c r="X2191" s="67">
        <v>0</v>
      </c>
      <c r="Y2191" s="67">
        <v>0</v>
      </c>
      <c r="Z2191" s="4">
        <v>0</v>
      </c>
      <c r="AA2191" s="4">
        <v>2598</v>
      </c>
      <c r="AB2191" s="67">
        <v>0</v>
      </c>
      <c r="AC2191" s="4">
        <v>3.3731339999999999</v>
      </c>
      <c r="AD2191" s="4">
        <v>22.9</v>
      </c>
    </row>
    <row r="2192" spans="1:30" x14ac:dyDescent="0.2">
      <c r="A2192" s="8" t="s">
        <v>782</v>
      </c>
      <c r="B2192" s="8">
        <v>7</v>
      </c>
      <c r="C2192" s="8">
        <v>144075959</v>
      </c>
      <c r="D2192" s="8">
        <v>144075959</v>
      </c>
      <c r="E2192" s="8" t="s">
        <v>121</v>
      </c>
      <c r="F2192" s="8" t="s">
        <v>3108</v>
      </c>
      <c r="G2192" s="8" t="s">
        <v>3109</v>
      </c>
      <c r="H2192" s="8" t="s">
        <v>107</v>
      </c>
      <c r="I2192" s="66" t="s">
        <v>10828</v>
      </c>
      <c r="J2192" s="66" t="s">
        <v>40</v>
      </c>
      <c r="K2192" s="66" t="s">
        <v>10838</v>
      </c>
      <c r="L2192" s="66" t="s">
        <v>10839</v>
      </c>
      <c r="M2192" s="66" t="s">
        <v>9383</v>
      </c>
      <c r="N2192" s="66" t="s">
        <v>4011</v>
      </c>
      <c r="O2192" s="8" t="s">
        <v>4480</v>
      </c>
      <c r="P2192" s="8" t="s">
        <v>10840</v>
      </c>
      <c r="Q2192" s="8">
        <v>1</v>
      </c>
      <c r="R2192" s="8">
        <v>5.9372717100000001</v>
      </c>
      <c r="S2192" s="8">
        <v>3.9481022600000002</v>
      </c>
      <c r="T2192" s="8">
        <v>9.8853739699999998</v>
      </c>
      <c r="U2192" s="67">
        <v>0.39</v>
      </c>
      <c r="V2192" s="4">
        <v>1</v>
      </c>
      <c r="W2192" s="4">
        <v>3430</v>
      </c>
      <c r="X2192" s="67">
        <v>0</v>
      </c>
      <c r="Y2192" s="67">
        <v>0</v>
      </c>
      <c r="Z2192" s="4">
        <v>0</v>
      </c>
      <c r="AA2192" s="4">
        <v>2602</v>
      </c>
      <c r="AB2192" s="67">
        <v>0</v>
      </c>
      <c r="AC2192" s="4">
        <v>6.6507189999999996</v>
      </c>
      <c r="AD2192" s="4">
        <v>32</v>
      </c>
    </row>
    <row r="2193" spans="1:30" x14ac:dyDescent="0.2">
      <c r="A2193" s="8" t="s">
        <v>782</v>
      </c>
      <c r="B2193" s="8">
        <v>7</v>
      </c>
      <c r="C2193" s="8">
        <v>144076997</v>
      </c>
      <c r="D2193" s="8">
        <v>144076997</v>
      </c>
      <c r="E2193" s="8" t="s">
        <v>130</v>
      </c>
      <c r="F2193" s="8" t="s">
        <v>3101</v>
      </c>
      <c r="G2193" s="8" t="s">
        <v>3102</v>
      </c>
      <c r="H2193" s="8" t="s">
        <v>107</v>
      </c>
      <c r="I2193" s="66" t="s">
        <v>10841</v>
      </c>
      <c r="J2193" s="66" t="s">
        <v>40</v>
      </c>
      <c r="K2193" s="66" t="s">
        <v>10842</v>
      </c>
      <c r="L2193" s="66" t="s">
        <v>6527</v>
      </c>
      <c r="M2193" s="66" t="s">
        <v>5596</v>
      </c>
      <c r="N2193" s="66" t="s">
        <v>3126</v>
      </c>
      <c r="O2193" s="8" t="s">
        <v>3160</v>
      </c>
      <c r="P2193" s="8" t="s">
        <v>10843</v>
      </c>
      <c r="Q2193" s="8">
        <v>1</v>
      </c>
      <c r="R2193" s="8" t="s">
        <v>40</v>
      </c>
      <c r="S2193" s="8" t="s">
        <v>40</v>
      </c>
      <c r="T2193" s="8" t="s">
        <v>40</v>
      </c>
      <c r="U2193" s="67">
        <v>0</v>
      </c>
      <c r="V2193" s="4">
        <v>0</v>
      </c>
      <c r="W2193" s="4">
        <v>3428</v>
      </c>
      <c r="X2193" s="67">
        <v>0</v>
      </c>
      <c r="Y2193" s="67">
        <v>0.44700000000000001</v>
      </c>
      <c r="Z2193" s="4">
        <v>1</v>
      </c>
      <c r="AA2193" s="4">
        <v>2599</v>
      </c>
      <c r="AB2193" s="67">
        <v>0</v>
      </c>
      <c r="AC2193" s="4">
        <v>1.777579</v>
      </c>
      <c r="AD2193" s="4">
        <v>14.85</v>
      </c>
    </row>
    <row r="2194" spans="1:30" x14ac:dyDescent="0.2">
      <c r="A2194" s="8" t="s">
        <v>782</v>
      </c>
      <c r="B2194" s="8">
        <v>7</v>
      </c>
      <c r="C2194" s="8">
        <v>144077028</v>
      </c>
      <c r="D2194" s="8">
        <v>144077028</v>
      </c>
      <c r="E2194" s="8" t="s">
        <v>121</v>
      </c>
      <c r="F2194" s="8" t="s">
        <v>3108</v>
      </c>
      <c r="G2194" s="8" t="s">
        <v>3109</v>
      </c>
      <c r="H2194" s="8" t="s">
        <v>107</v>
      </c>
      <c r="I2194" s="66" t="s">
        <v>10841</v>
      </c>
      <c r="J2194" s="66" t="s">
        <v>40</v>
      </c>
      <c r="K2194" s="66" t="s">
        <v>10844</v>
      </c>
      <c r="L2194" s="66" t="s">
        <v>10845</v>
      </c>
      <c r="M2194" s="66" t="s">
        <v>10276</v>
      </c>
      <c r="N2194" s="66" t="s">
        <v>3112</v>
      </c>
      <c r="O2194" s="8" t="s">
        <v>3113</v>
      </c>
      <c r="P2194" s="8" t="s">
        <v>10846</v>
      </c>
      <c r="Q2194" s="8">
        <v>1</v>
      </c>
      <c r="R2194" s="8" t="s">
        <v>40</v>
      </c>
      <c r="S2194" s="8" t="s">
        <v>40</v>
      </c>
      <c r="T2194" s="8" t="s">
        <v>40</v>
      </c>
      <c r="U2194" s="67">
        <v>0.57799999999999996</v>
      </c>
      <c r="V2194" s="4">
        <v>2</v>
      </c>
      <c r="W2194" s="4">
        <v>3428</v>
      </c>
      <c r="X2194" s="67">
        <v>1E-3</v>
      </c>
      <c r="Y2194" s="67">
        <v>0</v>
      </c>
      <c r="Z2194" s="4">
        <v>0</v>
      </c>
      <c r="AA2194" s="4">
        <v>2599</v>
      </c>
      <c r="AB2194" s="67">
        <v>0</v>
      </c>
      <c r="AC2194" s="4">
        <v>2.6067130000000001</v>
      </c>
      <c r="AD2194" s="4">
        <v>20.2</v>
      </c>
    </row>
    <row r="2195" spans="1:30" x14ac:dyDescent="0.2">
      <c r="A2195" s="8" t="s">
        <v>782</v>
      </c>
      <c r="B2195" s="8">
        <v>7</v>
      </c>
      <c r="C2195" s="8">
        <v>144077059</v>
      </c>
      <c r="D2195" s="8">
        <v>144077059</v>
      </c>
      <c r="E2195" s="8" t="s">
        <v>130</v>
      </c>
      <c r="F2195" s="8" t="s">
        <v>3101</v>
      </c>
      <c r="G2195" s="8" t="s">
        <v>3102</v>
      </c>
      <c r="H2195" s="8" t="s">
        <v>107</v>
      </c>
      <c r="I2195" s="66" t="s">
        <v>10841</v>
      </c>
      <c r="J2195" s="66" t="s">
        <v>40</v>
      </c>
      <c r="K2195" s="66" t="s">
        <v>10847</v>
      </c>
      <c r="L2195" s="66" t="s">
        <v>10848</v>
      </c>
      <c r="M2195" s="66" t="s">
        <v>9385</v>
      </c>
      <c r="N2195" s="66" t="s">
        <v>3188</v>
      </c>
      <c r="O2195" s="8" t="s">
        <v>3497</v>
      </c>
      <c r="P2195" s="8" t="s">
        <v>10849</v>
      </c>
      <c r="Q2195" s="8">
        <v>1</v>
      </c>
      <c r="R2195" s="8" t="s">
        <v>40</v>
      </c>
      <c r="S2195" s="8" t="s">
        <v>40</v>
      </c>
      <c r="T2195" s="8" t="s">
        <v>40</v>
      </c>
      <c r="U2195" s="67">
        <v>0.52</v>
      </c>
      <c r="V2195" s="4">
        <v>12</v>
      </c>
      <c r="W2195" s="4">
        <v>3428</v>
      </c>
      <c r="X2195" s="67">
        <v>4.0000000000000001E-3</v>
      </c>
      <c r="Y2195" s="67">
        <v>0.495</v>
      </c>
      <c r="Z2195" s="4">
        <v>7</v>
      </c>
      <c r="AA2195" s="4">
        <v>2599</v>
      </c>
      <c r="AB2195" s="67">
        <v>3.0000000000000001E-3</v>
      </c>
      <c r="AC2195" s="4">
        <v>1.663743</v>
      </c>
      <c r="AD2195" s="4">
        <v>14.2</v>
      </c>
    </row>
    <row r="2196" spans="1:30" x14ac:dyDescent="0.2">
      <c r="A2196" s="8" t="s">
        <v>782</v>
      </c>
      <c r="B2196" s="8">
        <v>7</v>
      </c>
      <c r="C2196" s="8">
        <v>144077138</v>
      </c>
      <c r="D2196" s="8">
        <v>144077138</v>
      </c>
      <c r="E2196" s="8" t="s">
        <v>121</v>
      </c>
      <c r="F2196" s="8" t="s">
        <v>3108</v>
      </c>
      <c r="G2196" s="8" t="s">
        <v>3109</v>
      </c>
      <c r="H2196" s="8" t="s">
        <v>107</v>
      </c>
      <c r="I2196" s="66" t="s">
        <v>10841</v>
      </c>
      <c r="J2196" s="66" t="s">
        <v>40</v>
      </c>
      <c r="K2196" s="66" t="s">
        <v>10850</v>
      </c>
      <c r="L2196" s="66" t="s">
        <v>6461</v>
      </c>
      <c r="M2196" s="66" t="s">
        <v>9782</v>
      </c>
      <c r="N2196" s="66" t="s">
        <v>3252</v>
      </c>
      <c r="O2196" s="8" t="s">
        <v>3457</v>
      </c>
      <c r="P2196" s="8" t="s">
        <v>10851</v>
      </c>
      <c r="Q2196" s="8">
        <v>1</v>
      </c>
      <c r="R2196" s="8" t="s">
        <v>40</v>
      </c>
      <c r="S2196" s="8" t="s">
        <v>40</v>
      </c>
      <c r="T2196" s="8" t="s">
        <v>40</v>
      </c>
      <c r="U2196" s="67">
        <v>0.46200000000000002</v>
      </c>
      <c r="V2196" s="4">
        <v>1</v>
      </c>
      <c r="W2196" s="4">
        <v>3429</v>
      </c>
      <c r="X2196" s="67">
        <v>0</v>
      </c>
      <c r="Y2196" s="67">
        <v>0</v>
      </c>
      <c r="Z2196" s="4">
        <v>0</v>
      </c>
      <c r="AA2196" s="4">
        <v>2599</v>
      </c>
      <c r="AB2196" s="67">
        <v>0</v>
      </c>
      <c r="AC2196" s="4">
        <v>3.165686</v>
      </c>
      <c r="AD2196" s="4">
        <v>22.7</v>
      </c>
    </row>
    <row r="2197" spans="1:30" x14ac:dyDescent="0.2">
      <c r="A2197" s="8" t="s">
        <v>782</v>
      </c>
      <c r="B2197" s="8">
        <v>10</v>
      </c>
      <c r="C2197" s="8">
        <v>46998894</v>
      </c>
      <c r="D2197" s="8">
        <v>46998894</v>
      </c>
      <c r="E2197" s="8" t="s">
        <v>121</v>
      </c>
      <c r="F2197" s="8" t="s">
        <v>3108</v>
      </c>
      <c r="G2197" s="8" t="s">
        <v>3109</v>
      </c>
      <c r="H2197" s="8" t="s">
        <v>87</v>
      </c>
      <c r="I2197" s="66" t="s">
        <v>361</v>
      </c>
      <c r="J2197" s="66" t="s">
        <v>40</v>
      </c>
      <c r="K2197" s="66" t="s">
        <v>4675</v>
      </c>
      <c r="L2197" s="66" t="s">
        <v>3911</v>
      </c>
      <c r="M2197" s="66" t="s">
        <v>3703</v>
      </c>
      <c r="N2197" s="66" t="s">
        <v>3171</v>
      </c>
      <c r="O2197" s="8" t="s">
        <v>3172</v>
      </c>
      <c r="P2197" s="8" t="s">
        <v>4676</v>
      </c>
      <c r="Q2197" s="8">
        <v>1</v>
      </c>
      <c r="R2197" s="8" t="s">
        <v>40</v>
      </c>
      <c r="S2197" s="8" t="s">
        <v>40</v>
      </c>
      <c r="T2197" s="8" t="s">
        <v>40</v>
      </c>
      <c r="U2197" s="67">
        <v>0.54600000000000004</v>
      </c>
      <c r="V2197" s="4">
        <v>3418</v>
      </c>
      <c r="W2197" s="4">
        <v>3424</v>
      </c>
      <c r="X2197" s="67">
        <v>0.998</v>
      </c>
      <c r="Y2197" s="67">
        <v>0.58799999999999997</v>
      </c>
      <c r="Z2197" s="4">
        <v>2575</v>
      </c>
      <c r="AA2197" s="4">
        <v>2589</v>
      </c>
      <c r="AB2197" s="67">
        <v>0.995</v>
      </c>
      <c r="AC2197" s="4">
        <v>-0.68591899999999995</v>
      </c>
      <c r="AD2197" s="4">
        <v>7.8E-2</v>
      </c>
    </row>
    <row r="2198" spans="1:30" x14ac:dyDescent="0.2">
      <c r="A2198" s="8" t="s">
        <v>782</v>
      </c>
      <c r="B2198" s="8">
        <v>10</v>
      </c>
      <c r="C2198" s="8">
        <v>46998898</v>
      </c>
      <c r="D2198" s="8">
        <v>46998898</v>
      </c>
      <c r="E2198" s="8" t="s">
        <v>130</v>
      </c>
      <c r="F2198" s="8" t="s">
        <v>3101</v>
      </c>
      <c r="G2198" s="8" t="s">
        <v>3102</v>
      </c>
      <c r="H2198" s="8" t="s">
        <v>87</v>
      </c>
      <c r="I2198" s="66" t="s">
        <v>361</v>
      </c>
      <c r="J2198" s="66" t="s">
        <v>40</v>
      </c>
      <c r="K2198" s="66" t="s">
        <v>4677</v>
      </c>
      <c r="L2198" s="66" t="s">
        <v>3943</v>
      </c>
      <c r="M2198" s="66" t="s">
        <v>529</v>
      </c>
      <c r="N2198" s="66" t="s">
        <v>3165</v>
      </c>
      <c r="O2198" s="8" t="s">
        <v>3400</v>
      </c>
      <c r="P2198" s="8" t="s">
        <v>4678</v>
      </c>
      <c r="Q2198" s="8">
        <v>1</v>
      </c>
      <c r="R2198" s="8" t="s">
        <v>40</v>
      </c>
      <c r="S2198" s="8" t="s">
        <v>40</v>
      </c>
      <c r="T2198" s="8" t="s">
        <v>40</v>
      </c>
      <c r="U2198" s="67">
        <v>0.25900000000000001</v>
      </c>
      <c r="V2198" s="4">
        <v>1</v>
      </c>
      <c r="W2198" s="4">
        <v>3424</v>
      </c>
      <c r="X2198" s="67">
        <v>0</v>
      </c>
      <c r="Y2198" s="67">
        <v>0.11799999999999999</v>
      </c>
      <c r="Z2198" s="4">
        <v>1</v>
      </c>
      <c r="AA2198" s="4">
        <v>2589</v>
      </c>
      <c r="AB2198" s="67">
        <v>0</v>
      </c>
      <c r="AC2198" s="4">
        <v>1.035431</v>
      </c>
      <c r="AD2198" s="4">
        <v>10.86</v>
      </c>
    </row>
    <row r="2199" spans="1:30" x14ac:dyDescent="0.2">
      <c r="A2199" s="8" t="s">
        <v>782</v>
      </c>
      <c r="B2199" s="8">
        <v>10</v>
      </c>
      <c r="C2199" s="8">
        <v>46998906</v>
      </c>
      <c r="D2199" s="8">
        <v>46998906</v>
      </c>
      <c r="E2199" s="8" t="s">
        <v>130</v>
      </c>
      <c r="F2199" s="8" t="s">
        <v>3108</v>
      </c>
      <c r="G2199" s="8" t="s">
        <v>3109</v>
      </c>
      <c r="H2199" s="8" t="s">
        <v>87</v>
      </c>
      <c r="I2199" s="66" t="s">
        <v>361</v>
      </c>
      <c r="J2199" s="66" t="s">
        <v>40</v>
      </c>
      <c r="K2199" s="66" t="s">
        <v>4679</v>
      </c>
      <c r="L2199" s="66" t="s">
        <v>4307</v>
      </c>
      <c r="M2199" s="66" t="s">
        <v>4467</v>
      </c>
      <c r="N2199" s="66" t="s">
        <v>3518</v>
      </c>
      <c r="O2199" s="8" t="s">
        <v>4360</v>
      </c>
      <c r="P2199" s="8" t="s">
        <v>40</v>
      </c>
      <c r="Q2199" s="8">
        <v>1</v>
      </c>
      <c r="R2199" s="8" t="s">
        <v>40</v>
      </c>
      <c r="S2199" s="8" t="s">
        <v>40</v>
      </c>
      <c r="T2199" s="8" t="s">
        <v>40</v>
      </c>
      <c r="U2199" s="67">
        <v>0</v>
      </c>
      <c r="V2199" s="4">
        <v>0</v>
      </c>
      <c r="W2199" s="4">
        <v>3424</v>
      </c>
      <c r="X2199" s="67">
        <v>0</v>
      </c>
      <c r="Y2199" s="67">
        <v>0.46</v>
      </c>
      <c r="Z2199" s="4">
        <v>1</v>
      </c>
      <c r="AA2199" s="4">
        <v>2589</v>
      </c>
      <c r="AB2199" s="67">
        <v>0</v>
      </c>
      <c r="AC2199" s="4">
        <v>1.406129</v>
      </c>
      <c r="AD2199" s="4">
        <v>12.82</v>
      </c>
    </row>
    <row r="2200" spans="1:30" x14ac:dyDescent="0.2">
      <c r="A2200" s="8" t="s">
        <v>782</v>
      </c>
      <c r="B2200" s="8">
        <v>10</v>
      </c>
      <c r="C2200" s="8">
        <v>46998929</v>
      </c>
      <c r="D2200" s="8">
        <v>46998929</v>
      </c>
      <c r="E2200" s="8" t="s">
        <v>130</v>
      </c>
      <c r="F2200" s="8" t="s">
        <v>3108</v>
      </c>
      <c r="G2200" s="8" t="s">
        <v>3109</v>
      </c>
      <c r="H2200" s="8" t="s">
        <v>87</v>
      </c>
      <c r="I2200" s="66" t="s">
        <v>361</v>
      </c>
      <c r="J2200" s="66" t="s">
        <v>40</v>
      </c>
      <c r="K2200" s="66" t="s">
        <v>4341</v>
      </c>
      <c r="L2200" s="66" t="s">
        <v>3980</v>
      </c>
      <c r="M2200" s="66" t="s">
        <v>3941</v>
      </c>
      <c r="N2200" s="66" t="s">
        <v>3144</v>
      </c>
      <c r="O2200" s="8" t="s">
        <v>3145</v>
      </c>
      <c r="P2200" s="8" t="s">
        <v>4680</v>
      </c>
      <c r="Q2200" s="8">
        <v>1</v>
      </c>
      <c r="R2200" s="8" t="s">
        <v>40</v>
      </c>
      <c r="S2200" s="8" t="s">
        <v>40</v>
      </c>
      <c r="T2200" s="8" t="s">
        <v>40</v>
      </c>
      <c r="U2200" s="67">
        <v>0</v>
      </c>
      <c r="V2200" s="4">
        <v>0</v>
      </c>
      <c r="W2200" s="4">
        <v>3424</v>
      </c>
      <c r="X2200" s="67">
        <v>0</v>
      </c>
      <c r="Y2200" s="67">
        <v>0.91700000000000004</v>
      </c>
      <c r="Z2200" s="4">
        <v>1</v>
      </c>
      <c r="AA2200" s="4">
        <v>2589</v>
      </c>
      <c r="AB2200" s="67">
        <v>0</v>
      </c>
      <c r="AC2200" s="4">
        <v>2.0163639999999998</v>
      </c>
      <c r="AD2200" s="4">
        <v>16.32</v>
      </c>
    </row>
    <row r="2201" spans="1:30" x14ac:dyDescent="0.2">
      <c r="A2201" s="8" t="s">
        <v>782</v>
      </c>
      <c r="B2201" s="8">
        <v>10</v>
      </c>
      <c r="C2201" s="8">
        <v>46998938</v>
      </c>
      <c r="D2201" s="8">
        <v>46998938</v>
      </c>
      <c r="E2201" s="8" t="s">
        <v>127</v>
      </c>
      <c r="F2201" s="8" t="s">
        <v>3108</v>
      </c>
      <c r="G2201" s="8" t="s">
        <v>3109</v>
      </c>
      <c r="H2201" s="8" t="s">
        <v>87</v>
      </c>
      <c r="I2201" s="66" t="s">
        <v>361</v>
      </c>
      <c r="J2201" s="66" t="s">
        <v>40</v>
      </c>
      <c r="K2201" s="66" t="s">
        <v>4181</v>
      </c>
      <c r="L2201" s="66" t="s">
        <v>4450</v>
      </c>
      <c r="M2201" s="66" t="s">
        <v>3919</v>
      </c>
      <c r="N2201" s="66" t="s">
        <v>3124</v>
      </c>
      <c r="O2201" s="8" t="s">
        <v>3125</v>
      </c>
      <c r="P2201" s="8" t="s">
        <v>4681</v>
      </c>
      <c r="Q2201" s="8">
        <v>1</v>
      </c>
      <c r="R2201" s="8" t="s">
        <v>40</v>
      </c>
      <c r="S2201" s="8" t="s">
        <v>40</v>
      </c>
      <c r="T2201" s="8" t="s">
        <v>40</v>
      </c>
      <c r="U2201" s="67">
        <v>0.39400000000000002</v>
      </c>
      <c r="V2201" s="4">
        <v>1</v>
      </c>
      <c r="W2201" s="4">
        <v>3424</v>
      </c>
      <c r="X2201" s="67">
        <v>0</v>
      </c>
      <c r="Y2201" s="67">
        <v>0.307</v>
      </c>
      <c r="Z2201" s="4">
        <v>1</v>
      </c>
      <c r="AA2201" s="4">
        <v>2589</v>
      </c>
      <c r="AB2201" s="67">
        <v>0</v>
      </c>
      <c r="AC2201" s="4">
        <v>1.083021</v>
      </c>
      <c r="AD2201" s="4">
        <v>11.12</v>
      </c>
    </row>
    <row r="2202" spans="1:30" x14ac:dyDescent="0.2">
      <c r="A2202" s="8" t="s">
        <v>782</v>
      </c>
      <c r="B2202" s="8">
        <v>10</v>
      </c>
      <c r="C2202" s="8">
        <v>46998948</v>
      </c>
      <c r="D2202" s="8">
        <v>46998948</v>
      </c>
      <c r="E2202" s="8" t="s">
        <v>123</v>
      </c>
      <c r="F2202" s="8" t="s">
        <v>3108</v>
      </c>
      <c r="G2202" s="8" t="s">
        <v>3109</v>
      </c>
      <c r="H2202" s="8" t="s">
        <v>87</v>
      </c>
      <c r="I2202" s="66" t="s">
        <v>361</v>
      </c>
      <c r="J2202" s="66" t="s">
        <v>40</v>
      </c>
      <c r="K2202" s="66" t="s">
        <v>4682</v>
      </c>
      <c r="L2202" s="66" t="s">
        <v>3663</v>
      </c>
      <c r="M2202" s="66" t="s">
        <v>4588</v>
      </c>
      <c r="N2202" s="66" t="s">
        <v>4683</v>
      </c>
      <c r="O2202" s="8" t="s">
        <v>4684</v>
      </c>
      <c r="P2202" s="8" t="s">
        <v>40</v>
      </c>
      <c r="Q2202" s="8">
        <v>1</v>
      </c>
      <c r="R2202" s="8" t="s">
        <v>40</v>
      </c>
      <c r="S2202" s="8" t="s">
        <v>40</v>
      </c>
      <c r="T2202" s="8" t="s">
        <v>40</v>
      </c>
      <c r="U2202" s="67">
        <v>0.153</v>
      </c>
      <c r="V2202" s="4">
        <v>1</v>
      </c>
      <c r="W2202" s="4">
        <v>3423</v>
      </c>
      <c r="X2202" s="67">
        <v>0</v>
      </c>
      <c r="Y2202" s="67">
        <v>0</v>
      </c>
      <c r="Z2202" s="4">
        <v>0</v>
      </c>
      <c r="AA2202" s="4">
        <v>2574</v>
      </c>
      <c r="AB2202" s="67">
        <v>0</v>
      </c>
      <c r="AC2202" s="4">
        <v>3.0889220000000002</v>
      </c>
      <c r="AD2202" s="4">
        <v>22.5</v>
      </c>
    </row>
    <row r="2203" spans="1:30" x14ac:dyDescent="0.2">
      <c r="A2203" s="8" t="s">
        <v>782</v>
      </c>
      <c r="B2203" s="8">
        <v>10</v>
      </c>
      <c r="C2203" s="8">
        <v>46998961</v>
      </c>
      <c r="D2203" s="8">
        <v>46998961</v>
      </c>
      <c r="E2203" s="8" t="s">
        <v>130</v>
      </c>
      <c r="F2203" s="8" t="s">
        <v>3101</v>
      </c>
      <c r="G2203" s="8" t="s">
        <v>3102</v>
      </c>
      <c r="H2203" s="8" t="s">
        <v>87</v>
      </c>
      <c r="I2203" s="66" t="s">
        <v>361</v>
      </c>
      <c r="J2203" s="66" t="s">
        <v>40</v>
      </c>
      <c r="K2203" s="66" t="s">
        <v>4685</v>
      </c>
      <c r="L2203" s="66" t="s">
        <v>4010</v>
      </c>
      <c r="M2203" s="66" t="s">
        <v>4497</v>
      </c>
      <c r="N2203" s="66" t="s">
        <v>3107</v>
      </c>
      <c r="O2203" s="8" t="s">
        <v>3719</v>
      </c>
      <c r="P2203" s="8" t="s">
        <v>4686</v>
      </c>
      <c r="Q2203" s="8">
        <v>1</v>
      </c>
      <c r="R2203" s="8" t="s">
        <v>40</v>
      </c>
      <c r="S2203" s="8" t="s">
        <v>40</v>
      </c>
      <c r="T2203" s="8" t="s">
        <v>40</v>
      </c>
      <c r="U2203" s="67">
        <v>0.27400000000000002</v>
      </c>
      <c r="V2203" s="4">
        <v>6</v>
      </c>
      <c r="W2203" s="4">
        <v>3423</v>
      </c>
      <c r="X2203" s="67">
        <v>2E-3</v>
      </c>
      <c r="Y2203" s="67">
        <v>0.41299999999999998</v>
      </c>
      <c r="Z2203" s="4">
        <v>6</v>
      </c>
      <c r="AA2203" s="4">
        <v>2574</v>
      </c>
      <c r="AB2203" s="67">
        <v>2E-3</v>
      </c>
      <c r="AC2203" s="4">
        <v>1.5800970000000001</v>
      </c>
      <c r="AD2203" s="4">
        <v>13.74</v>
      </c>
    </row>
    <row r="2204" spans="1:30" x14ac:dyDescent="0.2">
      <c r="A2204" s="8" t="s">
        <v>782</v>
      </c>
      <c r="B2204" s="8">
        <v>10</v>
      </c>
      <c r="C2204" s="8">
        <v>46998978</v>
      </c>
      <c r="D2204" s="8">
        <v>46998978</v>
      </c>
      <c r="E2204" s="8" t="s">
        <v>121</v>
      </c>
      <c r="F2204" s="8" t="s">
        <v>3108</v>
      </c>
      <c r="G2204" s="8" t="s">
        <v>3109</v>
      </c>
      <c r="H2204" s="8" t="s">
        <v>87</v>
      </c>
      <c r="I2204" s="66" t="s">
        <v>361</v>
      </c>
      <c r="J2204" s="66" t="s">
        <v>40</v>
      </c>
      <c r="K2204" s="66" t="s">
        <v>4687</v>
      </c>
      <c r="L2204" s="66" t="s">
        <v>4372</v>
      </c>
      <c r="M2204" s="66" t="s">
        <v>3687</v>
      </c>
      <c r="N2204" s="66" t="s">
        <v>3112</v>
      </c>
      <c r="O2204" s="8" t="s">
        <v>3140</v>
      </c>
      <c r="P2204" s="8" t="s">
        <v>4688</v>
      </c>
      <c r="Q2204" s="8">
        <v>1</v>
      </c>
      <c r="R2204" s="8" t="s">
        <v>40</v>
      </c>
      <c r="S2204" s="8" t="s">
        <v>40</v>
      </c>
      <c r="T2204" s="8" t="s">
        <v>40</v>
      </c>
      <c r="U2204" s="67">
        <v>0.29899999999999999</v>
      </c>
      <c r="V2204" s="4">
        <v>9</v>
      </c>
      <c r="W2204" s="4">
        <v>3423</v>
      </c>
      <c r="X2204" s="67">
        <v>3.0000000000000001E-3</v>
      </c>
      <c r="Y2204" s="67">
        <v>0.21</v>
      </c>
      <c r="Z2204" s="4">
        <v>2</v>
      </c>
      <c r="AA2204" s="4">
        <v>2574</v>
      </c>
      <c r="AB2204" s="67">
        <v>1E-3</v>
      </c>
      <c r="AC2204" s="4">
        <v>-0.47842499999999999</v>
      </c>
      <c r="AD2204" s="4">
        <v>0.248</v>
      </c>
    </row>
    <row r="2205" spans="1:30" x14ac:dyDescent="0.2">
      <c r="A2205" s="8" t="s">
        <v>782</v>
      </c>
      <c r="B2205" s="8">
        <v>10</v>
      </c>
      <c r="C2205" s="8">
        <v>46998982</v>
      </c>
      <c r="D2205" s="8">
        <v>46998982</v>
      </c>
      <c r="E2205" s="8" t="s">
        <v>127</v>
      </c>
      <c r="F2205" s="8" t="s">
        <v>3101</v>
      </c>
      <c r="G2205" s="8" t="s">
        <v>3102</v>
      </c>
      <c r="H2205" s="8" t="s">
        <v>87</v>
      </c>
      <c r="I2205" s="66" t="s">
        <v>361</v>
      </c>
      <c r="J2205" s="66" t="s">
        <v>40</v>
      </c>
      <c r="K2205" s="66" t="s">
        <v>3755</v>
      </c>
      <c r="L2205" s="66" t="s">
        <v>3628</v>
      </c>
      <c r="M2205" s="66" t="s">
        <v>3913</v>
      </c>
      <c r="N2205" s="66" t="s">
        <v>3207</v>
      </c>
      <c r="O2205" s="8" t="s">
        <v>3688</v>
      </c>
      <c r="P2205" s="8" t="s">
        <v>40</v>
      </c>
      <c r="Q2205" s="8">
        <v>1</v>
      </c>
      <c r="R2205" s="8" t="s">
        <v>40</v>
      </c>
      <c r="S2205" s="8" t="s">
        <v>40</v>
      </c>
      <c r="T2205" s="8" t="s">
        <v>40</v>
      </c>
      <c r="U2205" s="67">
        <v>0.183</v>
      </c>
      <c r="V2205" s="4">
        <v>1</v>
      </c>
      <c r="W2205" s="4">
        <v>3423</v>
      </c>
      <c r="X2205" s="67">
        <v>0</v>
      </c>
      <c r="Y2205" s="67">
        <v>0.16700000000000001</v>
      </c>
      <c r="Z2205" s="4">
        <v>1</v>
      </c>
      <c r="AA2205" s="4">
        <v>2574</v>
      </c>
      <c r="AB2205" s="67">
        <v>0</v>
      </c>
      <c r="AC2205" s="4">
        <v>-0.79574800000000001</v>
      </c>
      <c r="AD2205" s="4">
        <v>4.3999999999999997E-2</v>
      </c>
    </row>
    <row r="2206" spans="1:30" x14ac:dyDescent="0.2">
      <c r="A2206" s="8" t="s">
        <v>782</v>
      </c>
      <c r="B2206" s="8">
        <v>10</v>
      </c>
      <c r="C2206" s="8">
        <v>46998995</v>
      </c>
      <c r="D2206" s="8">
        <v>46998995</v>
      </c>
      <c r="E2206" s="8" t="s">
        <v>127</v>
      </c>
      <c r="F2206" s="8" t="s">
        <v>3108</v>
      </c>
      <c r="G2206" s="8" t="s">
        <v>3109</v>
      </c>
      <c r="H2206" s="8" t="s">
        <v>87</v>
      </c>
      <c r="I2206" s="66" t="s">
        <v>361</v>
      </c>
      <c r="J2206" s="66" t="s">
        <v>40</v>
      </c>
      <c r="K2206" s="66" t="s">
        <v>4689</v>
      </c>
      <c r="L2206" s="66" t="s">
        <v>3973</v>
      </c>
      <c r="M2206" s="66" t="s">
        <v>3974</v>
      </c>
      <c r="N2206" s="66" t="s">
        <v>3271</v>
      </c>
      <c r="O2206" s="8" t="s">
        <v>3716</v>
      </c>
      <c r="P2206" s="8" t="s">
        <v>4690</v>
      </c>
      <c r="Q2206" s="8">
        <v>1</v>
      </c>
      <c r="R2206" s="8" t="s">
        <v>40</v>
      </c>
      <c r="S2206" s="8" t="s">
        <v>40</v>
      </c>
      <c r="T2206" s="8" t="s">
        <v>40</v>
      </c>
      <c r="U2206" s="67">
        <v>0.42599999999999999</v>
      </c>
      <c r="V2206" s="4">
        <v>3172</v>
      </c>
      <c r="W2206" s="4">
        <v>3423</v>
      </c>
      <c r="X2206" s="67">
        <v>0.92700000000000005</v>
      </c>
      <c r="Y2206" s="67">
        <v>0.376</v>
      </c>
      <c r="Z2206" s="4">
        <v>1965</v>
      </c>
      <c r="AA2206" s="4">
        <v>2574</v>
      </c>
      <c r="AB2206" s="67">
        <v>0.76300000000000001</v>
      </c>
      <c r="AC2206" s="4">
        <v>3.811874</v>
      </c>
      <c r="AD2206" s="4">
        <v>23.4</v>
      </c>
    </row>
    <row r="2207" spans="1:30" x14ac:dyDescent="0.2">
      <c r="A2207" s="8" t="s">
        <v>782</v>
      </c>
      <c r="B2207" s="8">
        <v>10</v>
      </c>
      <c r="C2207" s="8">
        <v>46998999</v>
      </c>
      <c r="D2207" s="8">
        <v>46998999</v>
      </c>
      <c r="E2207" s="8" t="s">
        <v>121</v>
      </c>
      <c r="F2207" s="8" t="s">
        <v>3108</v>
      </c>
      <c r="G2207" s="8" t="s">
        <v>3109</v>
      </c>
      <c r="H2207" s="8" t="s">
        <v>87</v>
      </c>
      <c r="I2207" s="66" t="s">
        <v>361</v>
      </c>
      <c r="J2207" s="66" t="s">
        <v>40</v>
      </c>
      <c r="K2207" s="66" t="s">
        <v>4691</v>
      </c>
      <c r="L2207" s="66" t="s">
        <v>3857</v>
      </c>
      <c r="M2207" s="66" t="s">
        <v>3939</v>
      </c>
      <c r="N2207" s="66" t="s">
        <v>3171</v>
      </c>
      <c r="O2207" s="8" t="s">
        <v>3172</v>
      </c>
      <c r="P2207" s="8" t="s">
        <v>4692</v>
      </c>
      <c r="Q2207" s="8">
        <v>1</v>
      </c>
      <c r="R2207" s="8" t="s">
        <v>40</v>
      </c>
      <c r="S2207" s="8" t="s">
        <v>40</v>
      </c>
      <c r="T2207" s="8" t="s">
        <v>40</v>
      </c>
      <c r="U2207" s="67">
        <v>0.59199999999999997</v>
      </c>
      <c r="V2207" s="4">
        <v>3425</v>
      </c>
      <c r="W2207" s="4">
        <v>3425</v>
      </c>
      <c r="X2207" s="67">
        <v>1</v>
      </c>
      <c r="Y2207" s="67">
        <v>0.60299999999999998</v>
      </c>
      <c r="Z2207" s="4">
        <v>2601</v>
      </c>
      <c r="AA2207" s="4">
        <v>2601</v>
      </c>
      <c r="AB2207" s="67">
        <v>1</v>
      </c>
      <c r="AC2207" s="4">
        <v>2.1345040000000002</v>
      </c>
      <c r="AD2207" s="4">
        <v>17.079999999999998</v>
      </c>
    </row>
    <row r="2208" spans="1:30" x14ac:dyDescent="0.2">
      <c r="A2208" s="8" t="s">
        <v>782</v>
      </c>
      <c r="B2208" s="8">
        <v>10</v>
      </c>
      <c r="C2208" s="8">
        <v>46999009</v>
      </c>
      <c r="D2208" s="8">
        <v>46999009</v>
      </c>
      <c r="E2208" s="8" t="s">
        <v>127</v>
      </c>
      <c r="F2208" s="8" t="s">
        <v>3101</v>
      </c>
      <c r="G2208" s="8" t="s">
        <v>3102</v>
      </c>
      <c r="H2208" s="8" t="s">
        <v>87</v>
      </c>
      <c r="I2208" s="66" t="s">
        <v>361</v>
      </c>
      <c r="J2208" s="66" t="s">
        <v>40</v>
      </c>
      <c r="K2208" s="66" t="s">
        <v>4693</v>
      </c>
      <c r="L2208" s="66" t="s">
        <v>3606</v>
      </c>
      <c r="M2208" s="66" t="s">
        <v>455</v>
      </c>
      <c r="N2208" s="66" t="s">
        <v>121</v>
      </c>
      <c r="O2208" s="8" t="s">
        <v>3281</v>
      </c>
      <c r="P2208" s="8" t="s">
        <v>4694</v>
      </c>
      <c r="Q2208" s="8">
        <v>1</v>
      </c>
      <c r="R2208" s="8" t="s">
        <v>40</v>
      </c>
      <c r="S2208" s="8" t="s">
        <v>40</v>
      </c>
      <c r="T2208" s="8" t="s">
        <v>40</v>
      </c>
      <c r="U2208" s="67">
        <v>0.218</v>
      </c>
      <c r="V2208" s="4">
        <v>1</v>
      </c>
      <c r="W2208" s="4">
        <v>3423</v>
      </c>
      <c r="X2208" s="67">
        <v>0</v>
      </c>
      <c r="Y2208" s="67">
        <v>0.221</v>
      </c>
      <c r="Z2208" s="4">
        <v>1</v>
      </c>
      <c r="AA2208" s="4">
        <v>2600</v>
      </c>
      <c r="AB2208" s="67">
        <v>0</v>
      </c>
      <c r="AC2208" s="4">
        <v>1.1107670000000001</v>
      </c>
      <c r="AD2208" s="4">
        <v>11.27</v>
      </c>
    </row>
    <row r="2209" spans="1:30" x14ac:dyDescent="0.2">
      <c r="A2209" s="8" t="s">
        <v>782</v>
      </c>
      <c r="B2209" s="8">
        <v>10</v>
      </c>
      <c r="C2209" s="8">
        <v>46999019</v>
      </c>
      <c r="D2209" s="8">
        <v>46999019</v>
      </c>
      <c r="E2209" s="8" t="s">
        <v>121</v>
      </c>
      <c r="F2209" s="8" t="s">
        <v>3108</v>
      </c>
      <c r="G2209" s="8" t="s">
        <v>3109</v>
      </c>
      <c r="H2209" s="8" t="s">
        <v>87</v>
      </c>
      <c r="I2209" s="66" t="s">
        <v>361</v>
      </c>
      <c r="J2209" s="66" t="s">
        <v>40</v>
      </c>
      <c r="K2209" s="66" t="s">
        <v>4695</v>
      </c>
      <c r="L2209" s="66" t="s">
        <v>338</v>
      </c>
      <c r="M2209" s="66" t="s">
        <v>3891</v>
      </c>
      <c r="N2209" s="66" t="s">
        <v>3168</v>
      </c>
      <c r="O2209" s="8" t="s">
        <v>3169</v>
      </c>
      <c r="P2209" s="8" t="s">
        <v>4696</v>
      </c>
      <c r="Q2209" s="8">
        <v>1</v>
      </c>
      <c r="R2209" s="8" t="s">
        <v>40</v>
      </c>
      <c r="S2209" s="8" t="s">
        <v>40</v>
      </c>
      <c r="T2209" s="8" t="s">
        <v>40</v>
      </c>
      <c r="U2209" s="67">
        <v>0.64500000000000002</v>
      </c>
      <c r="V2209" s="4">
        <v>3423</v>
      </c>
      <c r="W2209" s="4">
        <v>3423</v>
      </c>
      <c r="X2209" s="67">
        <v>1</v>
      </c>
      <c r="Y2209" s="67">
        <v>0.6</v>
      </c>
      <c r="Z2209" s="4">
        <v>2600</v>
      </c>
      <c r="AA2209" s="4">
        <v>2600</v>
      </c>
      <c r="AB2209" s="67">
        <v>1</v>
      </c>
      <c r="AC2209" s="4">
        <v>5.3055009999999996</v>
      </c>
      <c r="AD2209" s="4">
        <v>25.8</v>
      </c>
    </row>
    <row r="2210" spans="1:30" x14ac:dyDescent="0.2">
      <c r="A2210" s="8" t="s">
        <v>782</v>
      </c>
      <c r="B2210" s="8">
        <v>10</v>
      </c>
      <c r="C2210" s="8">
        <v>46999030</v>
      </c>
      <c r="D2210" s="8">
        <v>46999030</v>
      </c>
      <c r="E2210" s="8" t="s">
        <v>130</v>
      </c>
      <c r="F2210" s="8" t="s">
        <v>3101</v>
      </c>
      <c r="G2210" s="8" t="s">
        <v>3102</v>
      </c>
      <c r="H2210" s="8" t="s">
        <v>87</v>
      </c>
      <c r="I2210" s="66" t="s">
        <v>361</v>
      </c>
      <c r="J2210" s="66" t="s">
        <v>40</v>
      </c>
      <c r="K2210" s="66" t="s">
        <v>4697</v>
      </c>
      <c r="L2210" s="66" t="s">
        <v>3961</v>
      </c>
      <c r="M2210" s="66" t="s">
        <v>4492</v>
      </c>
      <c r="N2210" s="66" t="s">
        <v>121</v>
      </c>
      <c r="O2210" s="8" t="s">
        <v>4466</v>
      </c>
      <c r="P2210" s="8" t="s">
        <v>4698</v>
      </c>
      <c r="Q2210" s="8">
        <v>1</v>
      </c>
      <c r="R2210" s="8" t="s">
        <v>40</v>
      </c>
      <c r="S2210" s="8" t="s">
        <v>40</v>
      </c>
      <c r="T2210" s="8" t="s">
        <v>40</v>
      </c>
      <c r="U2210" s="67">
        <v>0.309</v>
      </c>
      <c r="V2210" s="4">
        <v>2531</v>
      </c>
      <c r="W2210" s="4">
        <v>3423</v>
      </c>
      <c r="X2210" s="67">
        <v>0.73899999999999999</v>
      </c>
      <c r="Y2210" s="67">
        <v>0.34899999999999998</v>
      </c>
      <c r="Z2210" s="4">
        <v>2333</v>
      </c>
      <c r="AA2210" s="4">
        <v>2600</v>
      </c>
      <c r="AB2210" s="67">
        <v>0.89700000000000002</v>
      </c>
      <c r="AC2210" s="4">
        <v>1.695862</v>
      </c>
      <c r="AD2210" s="4">
        <v>14.38</v>
      </c>
    </row>
    <row r="2211" spans="1:30" x14ac:dyDescent="0.2">
      <c r="A2211" s="8" t="s">
        <v>782</v>
      </c>
      <c r="B2211" s="8">
        <v>10</v>
      </c>
      <c r="C2211" s="8">
        <v>46999040</v>
      </c>
      <c r="D2211" s="8">
        <v>46999040</v>
      </c>
      <c r="E2211" s="8" t="s">
        <v>121</v>
      </c>
      <c r="F2211" s="8" t="s">
        <v>3108</v>
      </c>
      <c r="G2211" s="8" t="s">
        <v>3109</v>
      </c>
      <c r="H2211" s="8" t="s">
        <v>87</v>
      </c>
      <c r="I2211" s="66" t="s">
        <v>361</v>
      </c>
      <c r="J2211" s="66" t="s">
        <v>40</v>
      </c>
      <c r="K2211" s="66" t="s">
        <v>4218</v>
      </c>
      <c r="L2211" s="66" t="s">
        <v>3584</v>
      </c>
      <c r="M2211" s="66" t="s">
        <v>3675</v>
      </c>
      <c r="N2211" s="66" t="s">
        <v>3141</v>
      </c>
      <c r="O2211" s="8" t="s">
        <v>3371</v>
      </c>
      <c r="P2211" s="8" t="s">
        <v>4699</v>
      </c>
      <c r="Q2211" s="8">
        <v>1</v>
      </c>
      <c r="R2211" s="8" t="s">
        <v>40</v>
      </c>
      <c r="S2211" s="8" t="s">
        <v>40</v>
      </c>
      <c r="T2211" s="8" t="s">
        <v>40</v>
      </c>
      <c r="U2211" s="67">
        <v>0.33300000000000002</v>
      </c>
      <c r="V2211" s="4">
        <v>2</v>
      </c>
      <c r="W2211" s="4">
        <v>3423</v>
      </c>
      <c r="X2211" s="67">
        <v>1E-3</v>
      </c>
      <c r="Y2211" s="67">
        <v>0.32100000000000001</v>
      </c>
      <c r="Z2211" s="4">
        <v>4</v>
      </c>
      <c r="AA2211" s="4">
        <v>2600</v>
      </c>
      <c r="AB2211" s="67">
        <v>2E-3</v>
      </c>
      <c r="AC2211" s="4">
        <v>1.2602120000000001</v>
      </c>
      <c r="AD2211" s="4">
        <v>12.06</v>
      </c>
    </row>
    <row r="2212" spans="1:30" x14ac:dyDescent="0.2">
      <c r="A2212" s="8" t="s">
        <v>782</v>
      </c>
      <c r="B2212" s="8">
        <v>10</v>
      </c>
      <c r="C2212" s="8">
        <v>46999041</v>
      </c>
      <c r="D2212" s="8">
        <v>46999041</v>
      </c>
      <c r="E2212" s="8" t="s">
        <v>123</v>
      </c>
      <c r="F2212" s="8" t="s">
        <v>3108</v>
      </c>
      <c r="G2212" s="8" t="s">
        <v>3109</v>
      </c>
      <c r="H2212" s="8" t="s">
        <v>87</v>
      </c>
      <c r="I2212" s="66" t="s">
        <v>361</v>
      </c>
      <c r="J2212" s="66" t="s">
        <v>40</v>
      </c>
      <c r="K2212" s="66" t="s">
        <v>4700</v>
      </c>
      <c r="L2212" s="66" t="s">
        <v>3674</v>
      </c>
      <c r="M2212" s="66" t="s">
        <v>3675</v>
      </c>
      <c r="N2212" s="66" t="s">
        <v>4701</v>
      </c>
      <c r="O2212" s="8" t="s">
        <v>4702</v>
      </c>
      <c r="P2212" s="8" t="s">
        <v>4703</v>
      </c>
      <c r="Q2212" s="8">
        <v>1</v>
      </c>
      <c r="R2212" s="8" t="s">
        <v>40</v>
      </c>
      <c r="S2212" s="8" t="s">
        <v>40</v>
      </c>
      <c r="T2212" s="8" t="s">
        <v>40</v>
      </c>
      <c r="U2212" s="67">
        <v>0.255</v>
      </c>
      <c r="V2212" s="4">
        <v>22</v>
      </c>
      <c r="W2212" s="4">
        <v>3423</v>
      </c>
      <c r="X2212" s="67">
        <v>6.0000000000000001E-3</v>
      </c>
      <c r="Y2212" s="67">
        <v>0.28299999999999997</v>
      </c>
      <c r="Z2212" s="4">
        <v>14</v>
      </c>
      <c r="AA2212" s="4">
        <v>2600</v>
      </c>
      <c r="AB2212" s="67">
        <v>5.0000000000000001E-3</v>
      </c>
      <c r="AC2212" s="4">
        <v>3.4006099999999999</v>
      </c>
      <c r="AD2212" s="4">
        <v>23</v>
      </c>
    </row>
    <row r="2213" spans="1:30" x14ac:dyDescent="0.2">
      <c r="A2213" s="8" t="s">
        <v>782</v>
      </c>
      <c r="B2213" s="8">
        <v>10</v>
      </c>
      <c r="C2213" s="8">
        <v>46999051</v>
      </c>
      <c r="D2213" s="8">
        <v>46999051</v>
      </c>
      <c r="E2213" s="8" t="s">
        <v>130</v>
      </c>
      <c r="F2213" s="8" t="s">
        <v>3101</v>
      </c>
      <c r="G2213" s="8" t="s">
        <v>3102</v>
      </c>
      <c r="H2213" s="8" t="s">
        <v>87</v>
      </c>
      <c r="I2213" s="66" t="s">
        <v>361</v>
      </c>
      <c r="J2213" s="66" t="s">
        <v>40</v>
      </c>
      <c r="K2213" s="66" t="s">
        <v>3500</v>
      </c>
      <c r="L2213" s="66" t="s">
        <v>3579</v>
      </c>
      <c r="M2213" s="66" t="s">
        <v>3695</v>
      </c>
      <c r="N2213" s="66" t="s">
        <v>130</v>
      </c>
      <c r="O2213" s="8" t="s">
        <v>3506</v>
      </c>
      <c r="P2213" s="8" t="s">
        <v>40</v>
      </c>
      <c r="Q2213" s="8">
        <v>1</v>
      </c>
      <c r="R2213" s="8" t="s">
        <v>40</v>
      </c>
      <c r="S2213" s="8" t="s">
        <v>40</v>
      </c>
      <c r="T2213" s="8" t="s">
        <v>40</v>
      </c>
      <c r="U2213" s="67">
        <v>0.40200000000000002</v>
      </c>
      <c r="V2213" s="4">
        <v>1</v>
      </c>
      <c r="W2213" s="4">
        <v>3423</v>
      </c>
      <c r="X2213" s="67">
        <v>0</v>
      </c>
      <c r="Y2213" s="67">
        <v>0</v>
      </c>
      <c r="Z2213" s="4">
        <v>0</v>
      </c>
      <c r="AA2213" s="4">
        <v>2600</v>
      </c>
      <c r="AB2213" s="67">
        <v>0</v>
      </c>
      <c r="AC2213" s="4">
        <v>-0.110446</v>
      </c>
      <c r="AD2213" s="4">
        <v>1.6539999999999999</v>
      </c>
    </row>
    <row r="2214" spans="1:30" x14ac:dyDescent="0.2">
      <c r="A2214" s="8" t="s">
        <v>782</v>
      </c>
      <c r="B2214" s="8">
        <v>10</v>
      </c>
      <c r="C2214" s="8">
        <v>46999052</v>
      </c>
      <c r="D2214" s="8">
        <v>46999052</v>
      </c>
      <c r="E2214" s="8" t="s">
        <v>127</v>
      </c>
      <c r="F2214" s="8" t="s">
        <v>3108</v>
      </c>
      <c r="G2214" s="8" t="s">
        <v>3109</v>
      </c>
      <c r="H2214" s="8" t="s">
        <v>87</v>
      </c>
      <c r="I2214" s="66" t="s">
        <v>361</v>
      </c>
      <c r="J2214" s="66" t="s">
        <v>40</v>
      </c>
      <c r="K2214" s="66" t="s">
        <v>4704</v>
      </c>
      <c r="L2214" s="66" t="s">
        <v>4453</v>
      </c>
      <c r="M2214" s="66" t="s">
        <v>4450</v>
      </c>
      <c r="N2214" s="66" t="s">
        <v>3192</v>
      </c>
      <c r="O2214" s="8" t="s">
        <v>4705</v>
      </c>
      <c r="P2214" s="8" t="s">
        <v>4706</v>
      </c>
      <c r="Q2214" s="8">
        <v>1</v>
      </c>
      <c r="R2214" s="8" t="s">
        <v>40</v>
      </c>
      <c r="S2214" s="8" t="s">
        <v>40</v>
      </c>
      <c r="T2214" s="8" t="s">
        <v>40</v>
      </c>
      <c r="U2214" s="67">
        <v>0.1</v>
      </c>
      <c r="V2214" s="4">
        <v>1</v>
      </c>
      <c r="W2214" s="4">
        <v>3423</v>
      </c>
      <c r="X2214" s="67">
        <v>0</v>
      </c>
      <c r="Y2214" s="67">
        <v>0.29299999999999998</v>
      </c>
      <c r="Z2214" s="4">
        <v>1</v>
      </c>
      <c r="AA2214" s="4">
        <v>2600</v>
      </c>
      <c r="AB2214" s="67">
        <v>0</v>
      </c>
      <c r="AC2214" s="4">
        <v>-3.0602610000000001</v>
      </c>
      <c r="AD2214" s="4">
        <v>1E-3</v>
      </c>
    </row>
    <row r="2215" spans="1:30" x14ac:dyDescent="0.2">
      <c r="A2215" s="8" t="s">
        <v>782</v>
      </c>
      <c r="B2215" s="8">
        <v>10</v>
      </c>
      <c r="C2215" s="8">
        <v>46999066</v>
      </c>
      <c r="D2215" s="8">
        <v>46999066</v>
      </c>
      <c r="E2215" s="8" t="s">
        <v>121</v>
      </c>
      <c r="F2215" s="8" t="s">
        <v>3101</v>
      </c>
      <c r="G2215" s="8" t="s">
        <v>3102</v>
      </c>
      <c r="H2215" s="8" t="s">
        <v>87</v>
      </c>
      <c r="I2215" s="66" t="s">
        <v>361</v>
      </c>
      <c r="J2215" s="66" t="s">
        <v>40</v>
      </c>
      <c r="K2215" s="66" t="s">
        <v>4205</v>
      </c>
      <c r="L2215" s="66" t="s">
        <v>3909</v>
      </c>
      <c r="M2215" s="66" t="s">
        <v>3886</v>
      </c>
      <c r="N2215" s="66" t="s">
        <v>3165</v>
      </c>
      <c r="O2215" s="8" t="s">
        <v>3308</v>
      </c>
      <c r="P2215" s="8" t="s">
        <v>4707</v>
      </c>
      <c r="Q2215" s="8">
        <v>1</v>
      </c>
      <c r="R2215" s="8" t="s">
        <v>40</v>
      </c>
      <c r="S2215" s="8" t="s">
        <v>40</v>
      </c>
      <c r="T2215" s="8" t="s">
        <v>40</v>
      </c>
      <c r="U2215" s="67">
        <v>0.441</v>
      </c>
      <c r="V2215" s="4">
        <v>10</v>
      </c>
      <c r="W2215" s="4">
        <v>3423</v>
      </c>
      <c r="X2215" s="67">
        <v>3.0000000000000001E-3</v>
      </c>
      <c r="Y2215" s="67">
        <v>0.27400000000000002</v>
      </c>
      <c r="Z2215" s="4">
        <v>3</v>
      </c>
      <c r="AA2215" s="4">
        <v>2600</v>
      </c>
      <c r="AB2215" s="67">
        <v>1E-3</v>
      </c>
      <c r="AC2215" s="4">
        <v>-0.10637099999999999</v>
      </c>
      <c r="AD2215" s="4">
        <v>1.6830000000000001</v>
      </c>
    </row>
    <row r="2216" spans="1:30" x14ac:dyDescent="0.2">
      <c r="A2216" s="8" t="s">
        <v>782</v>
      </c>
      <c r="B2216" s="8">
        <v>10</v>
      </c>
      <c r="C2216" s="8">
        <v>46999067</v>
      </c>
      <c r="D2216" s="8">
        <v>46999067</v>
      </c>
      <c r="E2216" s="8" t="s">
        <v>121</v>
      </c>
      <c r="F2216" s="8" t="s">
        <v>3108</v>
      </c>
      <c r="G2216" s="8" t="s">
        <v>3109</v>
      </c>
      <c r="H2216" s="8" t="s">
        <v>87</v>
      </c>
      <c r="I2216" s="66" t="s">
        <v>361</v>
      </c>
      <c r="J2216" s="66" t="s">
        <v>40</v>
      </c>
      <c r="K2216" s="66" t="s">
        <v>4370</v>
      </c>
      <c r="L2216" s="66" t="s">
        <v>3976</v>
      </c>
      <c r="M2216" s="66" t="s">
        <v>4708</v>
      </c>
      <c r="N2216" s="66" t="s">
        <v>3141</v>
      </c>
      <c r="O2216" s="8" t="s">
        <v>3371</v>
      </c>
      <c r="P2216" s="8" t="s">
        <v>4709</v>
      </c>
      <c r="Q2216" s="8">
        <v>1</v>
      </c>
      <c r="R2216" s="8" t="s">
        <v>40</v>
      </c>
      <c r="S2216" s="8" t="s">
        <v>40</v>
      </c>
      <c r="T2216" s="8" t="s">
        <v>40</v>
      </c>
      <c r="U2216" s="67">
        <v>0.41</v>
      </c>
      <c r="V2216" s="4">
        <v>1</v>
      </c>
      <c r="W2216" s="4">
        <v>3423</v>
      </c>
      <c r="X2216" s="67">
        <v>0</v>
      </c>
      <c r="Y2216" s="67">
        <v>7.6999999999999999E-2</v>
      </c>
      <c r="Z2216" s="4">
        <v>1</v>
      </c>
      <c r="AA2216" s="4">
        <v>2600</v>
      </c>
      <c r="AB2216" s="67">
        <v>0</v>
      </c>
      <c r="AC2216" s="4">
        <v>2.6428430000000001</v>
      </c>
      <c r="AD2216" s="4">
        <v>20.5</v>
      </c>
    </row>
    <row r="2217" spans="1:30" x14ac:dyDescent="0.2">
      <c r="A2217" s="8" t="s">
        <v>782</v>
      </c>
      <c r="B2217" s="8">
        <v>10</v>
      </c>
      <c r="C2217" s="8">
        <v>46999078</v>
      </c>
      <c r="D2217" s="8">
        <v>46999078</v>
      </c>
      <c r="E2217" s="8" t="s">
        <v>121</v>
      </c>
      <c r="F2217" s="8" t="s">
        <v>3101</v>
      </c>
      <c r="G2217" s="8" t="s">
        <v>3102</v>
      </c>
      <c r="H2217" s="8" t="s">
        <v>87</v>
      </c>
      <c r="I2217" s="66" t="s">
        <v>361</v>
      </c>
      <c r="J2217" s="66" t="s">
        <v>40</v>
      </c>
      <c r="K2217" s="66" t="s">
        <v>4710</v>
      </c>
      <c r="L2217" s="66" t="s">
        <v>3553</v>
      </c>
      <c r="M2217" s="66" t="s">
        <v>3689</v>
      </c>
      <c r="N2217" s="66" t="s">
        <v>127</v>
      </c>
      <c r="O2217" s="8" t="s">
        <v>3632</v>
      </c>
      <c r="P2217" s="8" t="s">
        <v>4711</v>
      </c>
      <c r="Q2217" s="8">
        <v>1</v>
      </c>
      <c r="R2217" s="8" t="s">
        <v>40</v>
      </c>
      <c r="S2217" s="8" t="s">
        <v>40</v>
      </c>
      <c r="T2217" s="8" t="s">
        <v>40</v>
      </c>
      <c r="U2217" s="67">
        <v>7.6999999999999999E-2</v>
      </c>
      <c r="V2217" s="4">
        <v>1</v>
      </c>
      <c r="W2217" s="4">
        <v>3423</v>
      </c>
      <c r="X2217" s="67">
        <v>0</v>
      </c>
      <c r="Y2217" s="67">
        <v>0.20499999999999999</v>
      </c>
      <c r="Z2217" s="4">
        <v>2</v>
      </c>
      <c r="AA2217" s="4">
        <v>2600</v>
      </c>
      <c r="AB2217" s="67">
        <v>1E-3</v>
      </c>
      <c r="AC2217" s="4">
        <v>-0.50342900000000002</v>
      </c>
      <c r="AD2217" s="4">
        <v>0.215</v>
      </c>
    </row>
    <row r="2218" spans="1:30" x14ac:dyDescent="0.2">
      <c r="A2218" s="8" t="s">
        <v>782</v>
      </c>
      <c r="B2218" s="8">
        <v>10</v>
      </c>
      <c r="C2218" s="8">
        <v>46999084</v>
      </c>
      <c r="D2218" s="8">
        <v>46999086</v>
      </c>
      <c r="E2218" s="8" t="s">
        <v>4712</v>
      </c>
      <c r="F2218" s="8" t="s">
        <v>80</v>
      </c>
      <c r="G2218" s="8" t="s">
        <v>3469</v>
      </c>
      <c r="H2218" s="8" t="s">
        <v>87</v>
      </c>
      <c r="I2218" s="66" t="s">
        <v>361</v>
      </c>
      <c r="J2218" s="66" t="s">
        <v>40</v>
      </c>
      <c r="K2218" s="66" t="s">
        <v>4713</v>
      </c>
      <c r="L2218" s="66" t="s">
        <v>4714</v>
      </c>
      <c r="M2218" s="66" t="s">
        <v>4469</v>
      </c>
      <c r="N2218" s="66" t="s">
        <v>128</v>
      </c>
      <c r="O2218" s="8" t="s">
        <v>4715</v>
      </c>
      <c r="P2218" s="8" t="s">
        <v>40</v>
      </c>
      <c r="Q2218" s="8">
        <v>1</v>
      </c>
      <c r="R2218" s="8" t="s">
        <v>40</v>
      </c>
      <c r="S2218" s="8" t="s">
        <v>40</v>
      </c>
      <c r="T2218" s="8" t="s">
        <v>40</v>
      </c>
      <c r="U2218" s="67">
        <v>0</v>
      </c>
      <c r="V2218" s="4">
        <v>0</v>
      </c>
      <c r="W2218" s="4">
        <v>3423</v>
      </c>
      <c r="X2218" s="67">
        <v>0</v>
      </c>
      <c r="Y2218" s="67">
        <v>0.29499999999999998</v>
      </c>
      <c r="Z2218" s="4">
        <v>1</v>
      </c>
      <c r="AA2218" s="4">
        <v>2600</v>
      </c>
      <c r="AB2218" s="67">
        <v>0</v>
      </c>
      <c r="AC2218" s="4">
        <v>2.4772880000000002</v>
      </c>
      <c r="AD2218" s="4">
        <v>19.32</v>
      </c>
    </row>
    <row r="2219" spans="1:30" x14ac:dyDescent="0.2">
      <c r="A2219" s="8" t="s">
        <v>782</v>
      </c>
      <c r="B2219" s="8">
        <v>10</v>
      </c>
      <c r="C2219" s="8">
        <v>46999096</v>
      </c>
      <c r="D2219" s="8">
        <v>46999096</v>
      </c>
      <c r="E2219" s="8" t="s">
        <v>121</v>
      </c>
      <c r="F2219" s="8" t="s">
        <v>3108</v>
      </c>
      <c r="G2219" s="8" t="s">
        <v>3109</v>
      </c>
      <c r="H2219" s="8" t="s">
        <v>87</v>
      </c>
      <c r="I2219" s="66" t="s">
        <v>361</v>
      </c>
      <c r="J2219" s="66" t="s">
        <v>40</v>
      </c>
      <c r="K2219" s="66" t="s">
        <v>547</v>
      </c>
      <c r="L2219" s="66" t="s">
        <v>4353</v>
      </c>
      <c r="M2219" s="66" t="s">
        <v>3657</v>
      </c>
      <c r="N2219" s="66" t="s">
        <v>3712</v>
      </c>
      <c r="O2219" s="8" t="s">
        <v>3713</v>
      </c>
      <c r="P2219" s="8" t="s">
        <v>4716</v>
      </c>
      <c r="Q2219" s="8">
        <v>1</v>
      </c>
      <c r="R2219" s="8" t="s">
        <v>40</v>
      </c>
      <c r="S2219" s="8" t="s">
        <v>40</v>
      </c>
      <c r="T2219" s="8" t="s">
        <v>40</v>
      </c>
      <c r="U2219" s="67">
        <v>0.34399999999999997</v>
      </c>
      <c r="V2219" s="4">
        <v>4</v>
      </c>
      <c r="W2219" s="4">
        <v>3423</v>
      </c>
      <c r="X2219" s="67">
        <v>1E-3</v>
      </c>
      <c r="Y2219" s="67">
        <v>0.308</v>
      </c>
      <c r="Z2219" s="4">
        <v>4</v>
      </c>
      <c r="AA2219" s="4">
        <v>2600</v>
      </c>
      <c r="AB2219" s="67">
        <v>2E-3</v>
      </c>
      <c r="AC2219" s="4">
        <v>-1.0345150000000001</v>
      </c>
      <c r="AD2219" s="4">
        <v>1.2999999999999999E-2</v>
      </c>
    </row>
    <row r="2220" spans="1:30" x14ac:dyDescent="0.2">
      <c r="A2220" s="8" t="s">
        <v>782</v>
      </c>
      <c r="B2220" s="8">
        <v>10</v>
      </c>
      <c r="C2220" s="8">
        <v>46999106</v>
      </c>
      <c r="D2220" s="8">
        <v>46999106</v>
      </c>
      <c r="E2220" s="8" t="s">
        <v>121</v>
      </c>
      <c r="F2220" s="8" t="s">
        <v>3101</v>
      </c>
      <c r="G2220" s="8" t="s">
        <v>3102</v>
      </c>
      <c r="H2220" s="8" t="s">
        <v>87</v>
      </c>
      <c r="I2220" s="66" t="s">
        <v>361</v>
      </c>
      <c r="J2220" s="66" t="s">
        <v>40</v>
      </c>
      <c r="K2220" s="66" t="s">
        <v>3739</v>
      </c>
      <c r="L2220" s="66" t="s">
        <v>3802</v>
      </c>
      <c r="M2220" s="66" t="s">
        <v>974</v>
      </c>
      <c r="N2220" s="66" t="s">
        <v>3174</v>
      </c>
      <c r="O2220" s="8" t="s">
        <v>3364</v>
      </c>
      <c r="P2220" s="8" t="s">
        <v>4717</v>
      </c>
      <c r="Q2220" s="8">
        <v>1</v>
      </c>
      <c r="R2220" s="8" t="s">
        <v>40</v>
      </c>
      <c r="S2220" s="8" t="s">
        <v>40</v>
      </c>
      <c r="T2220" s="8" t="s">
        <v>40</v>
      </c>
      <c r="U2220" s="67">
        <v>0</v>
      </c>
      <c r="V2220" s="4">
        <v>0</v>
      </c>
      <c r="W2220" s="4">
        <v>3423</v>
      </c>
      <c r="X2220" s="67">
        <v>0</v>
      </c>
      <c r="Y2220" s="67">
        <v>0.36199999999999999</v>
      </c>
      <c r="Z2220" s="4">
        <v>1</v>
      </c>
      <c r="AA2220" s="4">
        <v>2600</v>
      </c>
      <c r="AB2220" s="67">
        <v>0</v>
      </c>
      <c r="AC2220" s="4">
        <v>1.153308</v>
      </c>
      <c r="AD2220" s="4">
        <v>11.5</v>
      </c>
    </row>
    <row r="2221" spans="1:30" x14ac:dyDescent="0.2">
      <c r="A2221" s="8" t="s">
        <v>782</v>
      </c>
      <c r="B2221" s="8">
        <v>10</v>
      </c>
      <c r="C2221" s="8">
        <v>46999106</v>
      </c>
      <c r="D2221" s="8">
        <v>46999106</v>
      </c>
      <c r="E2221" s="8" t="s">
        <v>130</v>
      </c>
      <c r="F2221" s="8" t="s">
        <v>3108</v>
      </c>
      <c r="G2221" s="8" t="s">
        <v>3109</v>
      </c>
      <c r="H2221" s="8" t="s">
        <v>87</v>
      </c>
      <c r="I2221" s="66" t="s">
        <v>361</v>
      </c>
      <c r="J2221" s="66" t="s">
        <v>40</v>
      </c>
      <c r="K2221" s="66" t="s">
        <v>3739</v>
      </c>
      <c r="L2221" s="66" t="s">
        <v>3802</v>
      </c>
      <c r="M2221" s="66" t="s">
        <v>974</v>
      </c>
      <c r="N2221" s="66" t="s">
        <v>3177</v>
      </c>
      <c r="O2221" s="8" t="s">
        <v>3178</v>
      </c>
      <c r="P2221" s="8" t="s">
        <v>4717</v>
      </c>
      <c r="Q2221" s="8">
        <v>1</v>
      </c>
      <c r="R2221" s="8" t="s">
        <v>40</v>
      </c>
      <c r="S2221" s="8" t="s">
        <v>40</v>
      </c>
      <c r="T2221" s="8" t="s">
        <v>40</v>
      </c>
      <c r="U2221" s="67">
        <v>0.28399999999999997</v>
      </c>
      <c r="V2221" s="4">
        <v>3</v>
      </c>
      <c r="W2221" s="4">
        <v>3423</v>
      </c>
      <c r="X2221" s="67">
        <v>1E-3</v>
      </c>
      <c r="Y2221" s="67">
        <v>0.35099999999999998</v>
      </c>
      <c r="Z2221" s="4">
        <v>1</v>
      </c>
      <c r="AA2221" s="4">
        <v>2600</v>
      </c>
      <c r="AB2221" s="67">
        <v>0</v>
      </c>
      <c r="AC2221" s="4">
        <v>1.171468</v>
      </c>
      <c r="AD2221" s="4">
        <v>11.6</v>
      </c>
    </row>
    <row r="2222" spans="1:30" x14ac:dyDescent="0.2">
      <c r="A2222" s="8" t="s">
        <v>782</v>
      </c>
      <c r="B2222" s="8">
        <v>10</v>
      </c>
      <c r="C2222" s="8">
        <v>46999107</v>
      </c>
      <c r="D2222" s="8">
        <v>46999107</v>
      </c>
      <c r="E2222" s="8" t="s">
        <v>121</v>
      </c>
      <c r="F2222" s="8" t="s">
        <v>3108</v>
      </c>
      <c r="G2222" s="8" t="s">
        <v>3109</v>
      </c>
      <c r="H2222" s="8" t="s">
        <v>87</v>
      </c>
      <c r="I2222" s="66" t="s">
        <v>361</v>
      </c>
      <c r="J2222" s="66" t="s">
        <v>40</v>
      </c>
      <c r="K2222" s="66" t="s">
        <v>4718</v>
      </c>
      <c r="L2222" s="66" t="s">
        <v>973</v>
      </c>
      <c r="M2222" s="66" t="s">
        <v>974</v>
      </c>
      <c r="N2222" s="66" t="s">
        <v>3112</v>
      </c>
      <c r="O2222" s="8" t="s">
        <v>3140</v>
      </c>
      <c r="P2222" s="8" t="s">
        <v>4719</v>
      </c>
      <c r="Q2222" s="8">
        <v>1</v>
      </c>
      <c r="R2222" s="8" t="s">
        <v>40</v>
      </c>
      <c r="S2222" s="8" t="s">
        <v>40</v>
      </c>
      <c r="T2222" s="8" t="s">
        <v>40</v>
      </c>
      <c r="U2222" s="67">
        <v>0.20599999999999999</v>
      </c>
      <c r="V2222" s="4">
        <v>2</v>
      </c>
      <c r="W2222" s="4">
        <v>3423</v>
      </c>
      <c r="X2222" s="67">
        <v>1E-3</v>
      </c>
      <c r="Y2222" s="67">
        <v>0.26500000000000001</v>
      </c>
      <c r="Z2222" s="4">
        <v>1</v>
      </c>
      <c r="AA2222" s="4">
        <v>2600</v>
      </c>
      <c r="AB2222" s="67">
        <v>0</v>
      </c>
      <c r="AC2222" s="4">
        <v>-1.8907389999999999</v>
      </c>
      <c r="AD2222" s="4">
        <v>2E-3</v>
      </c>
    </row>
    <row r="2223" spans="1:30" x14ac:dyDescent="0.2">
      <c r="A2223" s="8" t="s">
        <v>782</v>
      </c>
      <c r="B2223" s="8">
        <v>10</v>
      </c>
      <c r="C2223" s="8">
        <v>46999119</v>
      </c>
      <c r="D2223" s="8">
        <v>46999119</v>
      </c>
      <c r="E2223" s="8" t="s">
        <v>127</v>
      </c>
      <c r="F2223" s="8" t="s">
        <v>3108</v>
      </c>
      <c r="G2223" s="8" t="s">
        <v>3109</v>
      </c>
      <c r="H2223" s="8" t="s">
        <v>87</v>
      </c>
      <c r="I2223" s="66" t="s">
        <v>361</v>
      </c>
      <c r="J2223" s="66" t="s">
        <v>40</v>
      </c>
      <c r="K2223" s="66" t="s">
        <v>4720</v>
      </c>
      <c r="L2223" s="66" t="s">
        <v>4003</v>
      </c>
      <c r="M2223" s="66" t="s">
        <v>3881</v>
      </c>
      <c r="N2223" s="66" t="s">
        <v>3131</v>
      </c>
      <c r="O2223" s="8" t="s">
        <v>3669</v>
      </c>
      <c r="P2223" s="8" t="s">
        <v>4721</v>
      </c>
      <c r="Q2223" s="8">
        <v>1</v>
      </c>
      <c r="R2223" s="8" t="s">
        <v>40</v>
      </c>
      <c r="S2223" s="8" t="s">
        <v>40</v>
      </c>
      <c r="T2223" s="8" t="s">
        <v>40</v>
      </c>
      <c r="U2223" s="67">
        <v>0.16200000000000001</v>
      </c>
      <c r="V2223" s="4">
        <v>1</v>
      </c>
      <c r="W2223" s="4">
        <v>3422</v>
      </c>
      <c r="X2223" s="67">
        <v>0</v>
      </c>
      <c r="Y2223" s="67">
        <v>0</v>
      </c>
      <c r="Z2223" s="4">
        <v>0</v>
      </c>
      <c r="AA2223" s="4">
        <v>2594</v>
      </c>
      <c r="AB2223" s="67">
        <v>0</v>
      </c>
      <c r="AC2223" s="4">
        <v>2.9380350000000002</v>
      </c>
      <c r="AD2223" s="4">
        <v>22</v>
      </c>
    </row>
    <row r="2224" spans="1:30" x14ac:dyDescent="0.2">
      <c r="A2224" s="8" t="s">
        <v>782</v>
      </c>
      <c r="B2224" s="8">
        <v>10</v>
      </c>
      <c r="C2224" s="8">
        <v>46999130</v>
      </c>
      <c r="D2224" s="8">
        <v>46999130</v>
      </c>
      <c r="E2224" s="8" t="s">
        <v>130</v>
      </c>
      <c r="F2224" s="8" t="s">
        <v>3108</v>
      </c>
      <c r="G2224" s="8" t="s">
        <v>3109</v>
      </c>
      <c r="H2224" s="8" t="s">
        <v>87</v>
      </c>
      <c r="I2224" s="66" t="s">
        <v>361</v>
      </c>
      <c r="J2224" s="66" t="s">
        <v>40</v>
      </c>
      <c r="K2224" s="66" t="s">
        <v>4722</v>
      </c>
      <c r="L2224" s="66" t="s">
        <v>3792</v>
      </c>
      <c r="M2224" s="66" t="s">
        <v>4557</v>
      </c>
      <c r="N2224" s="66" t="s">
        <v>3334</v>
      </c>
      <c r="O2224" s="8" t="s">
        <v>3531</v>
      </c>
      <c r="P2224" s="8" t="s">
        <v>4723</v>
      </c>
      <c r="Q2224" s="8">
        <v>1</v>
      </c>
      <c r="R2224" s="8" t="s">
        <v>40</v>
      </c>
      <c r="S2224" s="8" t="s">
        <v>40</v>
      </c>
      <c r="T2224" s="8" t="s">
        <v>40</v>
      </c>
      <c r="U2224" s="67">
        <v>0.28999999999999998</v>
      </c>
      <c r="V2224" s="4">
        <v>6</v>
      </c>
      <c r="W2224" s="4">
        <v>3422</v>
      </c>
      <c r="X2224" s="67">
        <v>2E-3</v>
      </c>
      <c r="Y2224" s="67">
        <v>0.29199999999999998</v>
      </c>
      <c r="Z2224" s="4">
        <v>5</v>
      </c>
      <c r="AA2224" s="4">
        <v>2594</v>
      </c>
      <c r="AB2224" s="67">
        <v>2E-3</v>
      </c>
      <c r="AC2224" s="4">
        <v>-0.46661900000000001</v>
      </c>
      <c r="AD2224" s="4">
        <v>0.26600000000000001</v>
      </c>
    </row>
    <row r="2225" spans="1:30" x14ac:dyDescent="0.2">
      <c r="A2225" s="8" t="s">
        <v>782</v>
      </c>
      <c r="B2225" s="8">
        <v>10</v>
      </c>
      <c r="C2225" s="8">
        <v>46999134</v>
      </c>
      <c r="D2225" s="8">
        <v>46999134</v>
      </c>
      <c r="E2225" s="8" t="s">
        <v>121</v>
      </c>
      <c r="F2225" s="8" t="s">
        <v>3108</v>
      </c>
      <c r="G2225" s="8" t="s">
        <v>3109</v>
      </c>
      <c r="H2225" s="8" t="s">
        <v>87</v>
      </c>
      <c r="I2225" s="66" t="s">
        <v>361</v>
      </c>
      <c r="J2225" s="66" t="s">
        <v>40</v>
      </c>
      <c r="K2225" s="66" t="s">
        <v>3340</v>
      </c>
      <c r="L2225" s="66" t="s">
        <v>3991</v>
      </c>
      <c r="M2225" s="66" t="s">
        <v>3879</v>
      </c>
      <c r="N2225" s="66" t="s">
        <v>4004</v>
      </c>
      <c r="O2225" s="8" t="s">
        <v>4005</v>
      </c>
      <c r="P2225" s="8" t="s">
        <v>4724</v>
      </c>
      <c r="Q2225" s="8">
        <v>1</v>
      </c>
      <c r="R2225" s="8" t="s">
        <v>40</v>
      </c>
      <c r="S2225" s="8" t="s">
        <v>40</v>
      </c>
      <c r="T2225" s="8" t="s">
        <v>40</v>
      </c>
      <c r="U2225" s="67">
        <v>0.26300000000000001</v>
      </c>
      <c r="V2225" s="4">
        <v>1</v>
      </c>
      <c r="W2225" s="4">
        <v>3422</v>
      </c>
      <c r="X2225" s="67">
        <v>0</v>
      </c>
      <c r="Y2225" s="67">
        <v>0.42399999999999999</v>
      </c>
      <c r="Z2225" s="4">
        <v>1</v>
      </c>
      <c r="AA2225" s="4">
        <v>2594</v>
      </c>
      <c r="AB2225" s="67">
        <v>0</v>
      </c>
      <c r="AC2225" s="4">
        <v>-0.85792999999999997</v>
      </c>
      <c r="AD2225" s="4">
        <v>3.2000000000000001E-2</v>
      </c>
    </row>
    <row r="2226" spans="1:30" x14ac:dyDescent="0.2">
      <c r="A2226" s="8" t="s">
        <v>782</v>
      </c>
      <c r="B2226" s="8">
        <v>10</v>
      </c>
      <c r="C2226" s="8">
        <v>46999151</v>
      </c>
      <c r="D2226" s="8">
        <v>46999151</v>
      </c>
      <c r="E2226" s="8" t="s">
        <v>123</v>
      </c>
      <c r="F2226" s="8" t="s">
        <v>3108</v>
      </c>
      <c r="G2226" s="8" t="s">
        <v>3109</v>
      </c>
      <c r="H2226" s="8" t="s">
        <v>87</v>
      </c>
      <c r="I2226" s="66" t="s">
        <v>361</v>
      </c>
      <c r="J2226" s="66" t="s">
        <v>40</v>
      </c>
      <c r="K2226" s="66" t="s">
        <v>4725</v>
      </c>
      <c r="L2226" s="66" t="s">
        <v>3642</v>
      </c>
      <c r="M2226" s="66" t="s">
        <v>3635</v>
      </c>
      <c r="N2226" s="66" t="s">
        <v>4726</v>
      </c>
      <c r="O2226" s="8" t="s">
        <v>4727</v>
      </c>
      <c r="P2226" s="8" t="s">
        <v>4728</v>
      </c>
      <c r="Q2226" s="8">
        <v>1</v>
      </c>
      <c r="R2226" s="8" t="s">
        <v>40</v>
      </c>
      <c r="S2226" s="8" t="s">
        <v>40</v>
      </c>
      <c r="T2226" s="8" t="s">
        <v>40</v>
      </c>
      <c r="U2226" s="67">
        <v>0.44700000000000001</v>
      </c>
      <c r="V2226" s="4">
        <v>3344</v>
      </c>
      <c r="W2226" s="4">
        <v>3422</v>
      </c>
      <c r="X2226" s="67">
        <v>0.97699999999999998</v>
      </c>
      <c r="Y2226" s="67">
        <v>0.45600000000000002</v>
      </c>
      <c r="Z2226" s="4">
        <v>2529</v>
      </c>
      <c r="AA2226" s="4">
        <v>2594</v>
      </c>
      <c r="AB2226" s="67">
        <v>0.97499999999999998</v>
      </c>
      <c r="AC2226" s="4">
        <v>-0.17318600000000001</v>
      </c>
      <c r="AD2226" s="4">
        <v>1.246</v>
      </c>
    </row>
    <row r="2227" spans="1:30" x14ac:dyDescent="0.2">
      <c r="A2227" s="8" t="s">
        <v>782</v>
      </c>
      <c r="B2227" s="8">
        <v>10</v>
      </c>
      <c r="C2227" s="8">
        <v>46999178</v>
      </c>
      <c r="D2227" s="8">
        <v>46999178</v>
      </c>
      <c r="E2227" s="8" t="s">
        <v>123</v>
      </c>
      <c r="F2227" s="8" t="s">
        <v>3108</v>
      </c>
      <c r="G2227" s="8" t="s">
        <v>3109</v>
      </c>
      <c r="H2227" s="8" t="s">
        <v>87</v>
      </c>
      <c r="I2227" s="66" t="s">
        <v>361</v>
      </c>
      <c r="J2227" s="66" t="s">
        <v>40</v>
      </c>
      <c r="K2227" s="66" t="s">
        <v>3492</v>
      </c>
      <c r="L2227" s="66" t="s">
        <v>4729</v>
      </c>
      <c r="M2227" s="66" t="s">
        <v>4300</v>
      </c>
      <c r="N2227" s="66" t="s">
        <v>4730</v>
      </c>
      <c r="O2227" s="8" t="s">
        <v>4731</v>
      </c>
      <c r="P2227" s="8" t="s">
        <v>4732</v>
      </c>
      <c r="Q2227" s="8">
        <v>1</v>
      </c>
      <c r="R2227" s="8" t="s">
        <v>40</v>
      </c>
      <c r="S2227" s="8" t="s">
        <v>40</v>
      </c>
      <c r="T2227" s="8" t="s">
        <v>40</v>
      </c>
      <c r="U2227" s="67">
        <v>0.48699999999999999</v>
      </c>
      <c r="V2227" s="4">
        <v>3277</v>
      </c>
      <c r="W2227" s="4">
        <v>3422</v>
      </c>
      <c r="X2227" s="67">
        <v>0.95799999999999996</v>
      </c>
      <c r="Y2227" s="67">
        <v>0.48</v>
      </c>
      <c r="Z2227" s="4">
        <v>2448</v>
      </c>
      <c r="AA2227" s="4">
        <v>2594</v>
      </c>
      <c r="AB2227" s="67">
        <v>0.94399999999999995</v>
      </c>
      <c r="AC2227" s="4">
        <v>2.583091</v>
      </c>
      <c r="AD2227" s="4">
        <v>20</v>
      </c>
    </row>
    <row r="2228" spans="1:30" x14ac:dyDescent="0.2">
      <c r="A2228" s="8" t="s">
        <v>782</v>
      </c>
      <c r="B2228" s="8">
        <v>10</v>
      </c>
      <c r="C2228" s="8">
        <v>46999189</v>
      </c>
      <c r="D2228" s="8">
        <v>46999189</v>
      </c>
      <c r="E2228" s="8" t="s">
        <v>130</v>
      </c>
      <c r="F2228" s="8" t="s">
        <v>3101</v>
      </c>
      <c r="G2228" s="8" t="s">
        <v>3102</v>
      </c>
      <c r="H2228" s="8" t="s">
        <v>87</v>
      </c>
      <c r="I2228" s="66" t="s">
        <v>361</v>
      </c>
      <c r="J2228" s="66" t="s">
        <v>40</v>
      </c>
      <c r="K2228" s="66" t="s">
        <v>4733</v>
      </c>
      <c r="L2228" s="66" t="s">
        <v>4244</v>
      </c>
      <c r="M2228" s="66" t="s">
        <v>3869</v>
      </c>
      <c r="N2228" s="66" t="s">
        <v>127</v>
      </c>
      <c r="O2228" s="8" t="s">
        <v>3284</v>
      </c>
      <c r="P2228" s="8" t="s">
        <v>4734</v>
      </c>
      <c r="Q2228" s="8">
        <v>1</v>
      </c>
      <c r="R2228" s="8" t="s">
        <v>40</v>
      </c>
      <c r="S2228" s="8" t="s">
        <v>40</v>
      </c>
      <c r="T2228" s="8" t="s">
        <v>40</v>
      </c>
      <c r="U2228" s="67">
        <v>0.45700000000000002</v>
      </c>
      <c r="V2228" s="4">
        <v>3391</v>
      </c>
      <c r="W2228" s="4">
        <v>3425</v>
      </c>
      <c r="X2228" s="67">
        <v>0.99</v>
      </c>
      <c r="Y2228" s="67">
        <v>0.45500000000000002</v>
      </c>
      <c r="Z2228" s="4">
        <v>2560</v>
      </c>
      <c r="AA2228" s="4">
        <v>2597</v>
      </c>
      <c r="AB2228" s="67">
        <v>0.98599999999999999</v>
      </c>
      <c r="AC2228" s="4">
        <v>1.0881860000000001</v>
      </c>
      <c r="AD2228" s="4">
        <v>11.15</v>
      </c>
    </row>
    <row r="2229" spans="1:30" x14ac:dyDescent="0.2">
      <c r="A2229" s="8" t="s">
        <v>782</v>
      </c>
      <c r="B2229" s="8">
        <v>10</v>
      </c>
      <c r="C2229" s="8">
        <v>46999190</v>
      </c>
      <c r="D2229" s="8">
        <v>46999190</v>
      </c>
      <c r="E2229" s="8" t="s">
        <v>127</v>
      </c>
      <c r="F2229" s="8" t="s">
        <v>3108</v>
      </c>
      <c r="G2229" s="8" t="s">
        <v>3109</v>
      </c>
      <c r="H2229" s="8" t="s">
        <v>87</v>
      </c>
      <c r="I2229" s="66" t="s">
        <v>361</v>
      </c>
      <c r="J2229" s="66" t="s">
        <v>40</v>
      </c>
      <c r="K2229" s="66" t="s">
        <v>4735</v>
      </c>
      <c r="L2229" s="66" t="s">
        <v>453</v>
      </c>
      <c r="M2229" s="66" t="s">
        <v>3621</v>
      </c>
      <c r="N2229" s="66" t="s">
        <v>4736</v>
      </c>
      <c r="O2229" s="8" t="s">
        <v>4737</v>
      </c>
      <c r="P2229" s="8" t="s">
        <v>4738</v>
      </c>
      <c r="Q2229" s="8">
        <v>1</v>
      </c>
      <c r="R2229" s="8" t="s">
        <v>40</v>
      </c>
      <c r="S2229" s="8" t="s">
        <v>40</v>
      </c>
      <c r="T2229" s="8" t="s">
        <v>40</v>
      </c>
      <c r="U2229" s="67">
        <v>0.72899999999999998</v>
      </c>
      <c r="V2229" s="4">
        <v>3425</v>
      </c>
      <c r="W2229" s="4">
        <v>3425</v>
      </c>
      <c r="X2229" s="67">
        <v>1</v>
      </c>
      <c r="Y2229" s="67">
        <v>0.72899999999999998</v>
      </c>
      <c r="Z2229" s="4">
        <v>2597</v>
      </c>
      <c r="AA2229" s="4">
        <v>2597</v>
      </c>
      <c r="AB2229" s="67">
        <v>1</v>
      </c>
      <c r="AC2229" s="4">
        <v>-0.85695299999999996</v>
      </c>
      <c r="AD2229" s="4">
        <v>3.2000000000000001E-2</v>
      </c>
    </row>
    <row r="2230" spans="1:30" x14ac:dyDescent="0.2">
      <c r="A2230" s="8" t="s">
        <v>782</v>
      </c>
      <c r="B2230" s="8">
        <v>10</v>
      </c>
      <c r="C2230" s="8">
        <v>46999198</v>
      </c>
      <c r="D2230" s="8">
        <v>46999198</v>
      </c>
      <c r="E2230" s="8" t="s">
        <v>130</v>
      </c>
      <c r="F2230" s="8" t="s">
        <v>3101</v>
      </c>
      <c r="G2230" s="8" t="s">
        <v>3102</v>
      </c>
      <c r="H2230" s="8" t="s">
        <v>87</v>
      </c>
      <c r="I2230" s="66" t="s">
        <v>361</v>
      </c>
      <c r="J2230" s="66" t="s">
        <v>40</v>
      </c>
      <c r="K2230" s="66" t="s">
        <v>4739</v>
      </c>
      <c r="L2230" s="66" t="s">
        <v>4740</v>
      </c>
      <c r="M2230" s="66" t="s">
        <v>932</v>
      </c>
      <c r="N2230" s="66" t="s">
        <v>3126</v>
      </c>
      <c r="O2230" s="8" t="s">
        <v>4245</v>
      </c>
      <c r="P2230" s="8" t="s">
        <v>4741</v>
      </c>
      <c r="Q2230" s="8">
        <v>1</v>
      </c>
      <c r="R2230" s="8" t="s">
        <v>40</v>
      </c>
      <c r="S2230" s="8" t="s">
        <v>40</v>
      </c>
      <c r="T2230" s="8" t="s">
        <v>40</v>
      </c>
      <c r="U2230" s="67">
        <v>0.45800000000000002</v>
      </c>
      <c r="V2230" s="4">
        <v>3395</v>
      </c>
      <c r="W2230" s="4">
        <v>3425</v>
      </c>
      <c r="X2230" s="67">
        <v>0.99099999999999999</v>
      </c>
      <c r="Y2230" s="67">
        <v>0.45500000000000002</v>
      </c>
      <c r="Z2230" s="4">
        <v>2565</v>
      </c>
      <c r="AA2230" s="4">
        <v>2597</v>
      </c>
      <c r="AB2230" s="67">
        <v>0.98799999999999999</v>
      </c>
      <c r="AC2230" s="4">
        <v>0.44605099999999998</v>
      </c>
      <c r="AD2230" s="4">
        <v>7.0039999999999996</v>
      </c>
    </row>
    <row r="2231" spans="1:30" x14ac:dyDescent="0.2">
      <c r="A2231" s="8" t="s">
        <v>782</v>
      </c>
      <c r="B2231" s="8">
        <v>10</v>
      </c>
      <c r="C2231" s="8">
        <v>46999200</v>
      </c>
      <c r="D2231" s="8">
        <v>46999200</v>
      </c>
      <c r="E2231" s="8" t="s">
        <v>121</v>
      </c>
      <c r="F2231" s="8" t="s">
        <v>3108</v>
      </c>
      <c r="G2231" s="8" t="s">
        <v>3109</v>
      </c>
      <c r="H2231" s="8" t="s">
        <v>87</v>
      </c>
      <c r="I2231" s="66" t="s">
        <v>361</v>
      </c>
      <c r="J2231" s="66" t="s">
        <v>40</v>
      </c>
      <c r="K2231" s="66" t="s">
        <v>4742</v>
      </c>
      <c r="L2231" s="66" t="s">
        <v>4743</v>
      </c>
      <c r="M2231" s="66" t="s">
        <v>4459</v>
      </c>
      <c r="N2231" s="66" t="s">
        <v>3677</v>
      </c>
      <c r="O2231" s="8" t="s">
        <v>3678</v>
      </c>
      <c r="P2231" s="8" t="s">
        <v>40</v>
      </c>
      <c r="Q2231" s="8">
        <v>1</v>
      </c>
      <c r="R2231" s="8" t="s">
        <v>40</v>
      </c>
      <c r="S2231" s="8" t="s">
        <v>40</v>
      </c>
      <c r="T2231" s="8" t="s">
        <v>40</v>
      </c>
      <c r="U2231" s="67">
        <v>0.35399999999999998</v>
      </c>
      <c r="V2231" s="4">
        <v>1</v>
      </c>
      <c r="W2231" s="4">
        <v>3425</v>
      </c>
      <c r="X2231" s="67">
        <v>0</v>
      </c>
      <c r="Y2231" s="67">
        <v>0.16700000000000001</v>
      </c>
      <c r="Z2231" s="4">
        <v>1</v>
      </c>
      <c r="AA2231" s="4">
        <v>2597</v>
      </c>
      <c r="AB2231" s="67">
        <v>0</v>
      </c>
      <c r="AC2231" s="4">
        <v>4.2480650000000004</v>
      </c>
      <c r="AD2231" s="4">
        <v>23.9</v>
      </c>
    </row>
    <row r="2232" spans="1:30" x14ac:dyDescent="0.2">
      <c r="A2232" s="8" t="s">
        <v>782</v>
      </c>
      <c r="B2232" s="8">
        <v>10</v>
      </c>
      <c r="C2232" s="8">
        <v>46999203</v>
      </c>
      <c r="D2232" s="8">
        <v>46999203</v>
      </c>
      <c r="E2232" s="8" t="s">
        <v>121</v>
      </c>
      <c r="F2232" s="8" t="s">
        <v>3108</v>
      </c>
      <c r="G2232" s="8" t="s">
        <v>3109</v>
      </c>
      <c r="H2232" s="8" t="s">
        <v>87</v>
      </c>
      <c r="I2232" s="66" t="s">
        <v>361</v>
      </c>
      <c r="J2232" s="66" t="s">
        <v>40</v>
      </c>
      <c r="K2232" s="66" t="s">
        <v>4744</v>
      </c>
      <c r="L2232" s="66" t="s">
        <v>4256</v>
      </c>
      <c r="M2232" s="66" t="s">
        <v>3950</v>
      </c>
      <c r="N2232" s="66" t="s">
        <v>3171</v>
      </c>
      <c r="O2232" s="8" t="s">
        <v>3172</v>
      </c>
      <c r="P2232" s="8" t="s">
        <v>4745</v>
      </c>
      <c r="Q2232" s="8">
        <v>1</v>
      </c>
      <c r="R2232" s="8" t="s">
        <v>40</v>
      </c>
      <c r="S2232" s="8" t="s">
        <v>40</v>
      </c>
      <c r="T2232" s="8" t="s">
        <v>40</v>
      </c>
      <c r="U2232" s="67">
        <v>0.255</v>
      </c>
      <c r="V2232" s="4">
        <v>1</v>
      </c>
      <c r="W2232" s="4">
        <v>3425</v>
      </c>
      <c r="X2232" s="67">
        <v>0</v>
      </c>
      <c r="Y2232" s="67">
        <v>6.3E-2</v>
      </c>
      <c r="Z2232" s="4">
        <v>1</v>
      </c>
      <c r="AA2232" s="4">
        <v>2597</v>
      </c>
      <c r="AB2232" s="67">
        <v>0</v>
      </c>
      <c r="AC2232" s="4">
        <v>0.47462799999999999</v>
      </c>
      <c r="AD2232" s="4">
        <v>7.234</v>
      </c>
    </row>
    <row r="2233" spans="1:30" x14ac:dyDescent="0.2">
      <c r="A2233" s="8" t="s">
        <v>782</v>
      </c>
      <c r="B2233" s="8">
        <v>10</v>
      </c>
      <c r="C2233" s="8">
        <v>46999208</v>
      </c>
      <c r="D2233" s="8">
        <v>46999208</v>
      </c>
      <c r="E2233" s="8" t="s">
        <v>130</v>
      </c>
      <c r="F2233" s="8" t="s">
        <v>3108</v>
      </c>
      <c r="G2233" s="8" t="s">
        <v>3109</v>
      </c>
      <c r="H2233" s="8" t="s">
        <v>87</v>
      </c>
      <c r="I2233" s="66" t="s">
        <v>361</v>
      </c>
      <c r="J2233" s="66" t="s">
        <v>40</v>
      </c>
      <c r="K2233" s="66" t="s">
        <v>4746</v>
      </c>
      <c r="L2233" s="66" t="s">
        <v>855</v>
      </c>
      <c r="M2233" s="66" t="s">
        <v>4235</v>
      </c>
      <c r="N2233" s="66" t="s">
        <v>3177</v>
      </c>
      <c r="O2233" s="8" t="s">
        <v>3178</v>
      </c>
      <c r="P2233" s="8" t="s">
        <v>4747</v>
      </c>
      <c r="Q2233" s="8">
        <v>1</v>
      </c>
      <c r="R2233" s="8" t="s">
        <v>40</v>
      </c>
      <c r="S2233" s="8" t="s">
        <v>40</v>
      </c>
      <c r="T2233" s="8" t="s">
        <v>40</v>
      </c>
      <c r="U2233" s="67">
        <v>5.8999999999999997E-2</v>
      </c>
      <c r="V2233" s="4">
        <v>1</v>
      </c>
      <c r="W2233" s="4">
        <v>3425</v>
      </c>
      <c r="X2233" s="67">
        <v>0</v>
      </c>
      <c r="Y2233" s="67">
        <v>0.25800000000000001</v>
      </c>
      <c r="Z2233" s="4">
        <v>1</v>
      </c>
      <c r="AA2233" s="4">
        <v>2597</v>
      </c>
      <c r="AB2233" s="67">
        <v>0</v>
      </c>
      <c r="AC2233" s="4">
        <v>2.4333040000000001</v>
      </c>
      <c r="AD2233" s="4">
        <v>19.04</v>
      </c>
    </row>
    <row r="2234" spans="1:30" x14ac:dyDescent="0.2">
      <c r="A2234" s="8" t="s">
        <v>782</v>
      </c>
      <c r="B2234" s="8">
        <v>10</v>
      </c>
      <c r="C2234" s="8">
        <v>46999209</v>
      </c>
      <c r="D2234" s="8">
        <v>46999209</v>
      </c>
      <c r="E2234" s="8" t="s">
        <v>121</v>
      </c>
      <c r="F2234" s="8" t="s">
        <v>3108</v>
      </c>
      <c r="G2234" s="8" t="s">
        <v>3109</v>
      </c>
      <c r="H2234" s="8" t="s">
        <v>87</v>
      </c>
      <c r="I2234" s="66" t="s">
        <v>361</v>
      </c>
      <c r="J2234" s="66" t="s">
        <v>40</v>
      </c>
      <c r="K2234" s="66" t="s">
        <v>4748</v>
      </c>
      <c r="L2234" s="66" t="s">
        <v>3767</v>
      </c>
      <c r="M2234" s="66" t="s">
        <v>4235</v>
      </c>
      <c r="N2234" s="66" t="s">
        <v>3112</v>
      </c>
      <c r="O2234" s="8" t="s">
        <v>3140</v>
      </c>
      <c r="P2234" s="8" t="s">
        <v>4749</v>
      </c>
      <c r="Q2234" s="8">
        <v>1</v>
      </c>
      <c r="R2234" s="8" t="s">
        <v>40</v>
      </c>
      <c r="S2234" s="8" t="s">
        <v>40</v>
      </c>
      <c r="T2234" s="8" t="s">
        <v>40</v>
      </c>
      <c r="U2234" s="67">
        <v>0.24299999999999999</v>
      </c>
      <c r="V2234" s="4">
        <v>40</v>
      </c>
      <c r="W2234" s="4">
        <v>3425</v>
      </c>
      <c r="X2234" s="67">
        <v>1.2E-2</v>
      </c>
      <c r="Y2234" s="67">
        <v>0.23799999999999999</v>
      </c>
      <c r="Z2234" s="4">
        <v>29</v>
      </c>
      <c r="AA2234" s="4">
        <v>2597</v>
      </c>
      <c r="AB2234" s="67">
        <v>1.0999999999999999E-2</v>
      </c>
      <c r="AC2234" s="4">
        <v>1.3356840000000001</v>
      </c>
      <c r="AD2234" s="4">
        <v>12.45</v>
      </c>
    </row>
    <row r="2235" spans="1:30" x14ac:dyDescent="0.2">
      <c r="A2235" s="8" t="s">
        <v>782</v>
      </c>
      <c r="B2235" s="8">
        <v>10</v>
      </c>
      <c r="C2235" s="8">
        <v>46999247</v>
      </c>
      <c r="D2235" s="8">
        <v>46999247</v>
      </c>
      <c r="E2235" s="8" t="s">
        <v>130</v>
      </c>
      <c r="F2235" s="8" t="s">
        <v>3108</v>
      </c>
      <c r="G2235" s="8" t="s">
        <v>3109</v>
      </c>
      <c r="H2235" s="8" t="s">
        <v>87</v>
      </c>
      <c r="I2235" s="66" t="s">
        <v>361</v>
      </c>
      <c r="J2235" s="66" t="s">
        <v>40</v>
      </c>
      <c r="K2235" s="66" t="s">
        <v>4752</v>
      </c>
      <c r="L2235" s="66" t="s">
        <v>4209</v>
      </c>
      <c r="M2235" s="66" t="s">
        <v>4428</v>
      </c>
      <c r="N2235" s="66" t="s">
        <v>3386</v>
      </c>
      <c r="O2235" s="8" t="s">
        <v>3944</v>
      </c>
      <c r="P2235" s="8" t="s">
        <v>40</v>
      </c>
      <c r="Q2235" s="8">
        <v>1</v>
      </c>
      <c r="R2235" s="8" t="s">
        <v>40</v>
      </c>
      <c r="S2235" s="8" t="s">
        <v>40</v>
      </c>
      <c r="T2235" s="8" t="s">
        <v>40</v>
      </c>
      <c r="U2235" s="67">
        <v>0.184</v>
      </c>
      <c r="V2235" s="4">
        <v>1</v>
      </c>
      <c r="W2235" s="4">
        <v>3417</v>
      </c>
      <c r="X2235" s="67">
        <v>0</v>
      </c>
      <c r="Y2235" s="67">
        <v>9.0999999999999998E-2</v>
      </c>
      <c r="Z2235" s="4">
        <v>1</v>
      </c>
      <c r="AA2235" s="4">
        <v>2581</v>
      </c>
      <c r="AB2235" s="67">
        <v>0</v>
      </c>
      <c r="AC2235" s="4">
        <v>5.5758000000000001</v>
      </c>
      <c r="AD2235" s="4">
        <v>26.4</v>
      </c>
    </row>
    <row r="2236" spans="1:30" x14ac:dyDescent="0.2">
      <c r="A2236" s="8" t="s">
        <v>782</v>
      </c>
      <c r="B2236" s="8">
        <v>10</v>
      </c>
      <c r="C2236" s="8">
        <v>46999271</v>
      </c>
      <c r="D2236" s="8">
        <v>46999271</v>
      </c>
      <c r="E2236" s="8" t="s">
        <v>130</v>
      </c>
      <c r="F2236" s="8" t="s">
        <v>3108</v>
      </c>
      <c r="G2236" s="8" t="s">
        <v>3109</v>
      </c>
      <c r="H2236" s="8" t="s">
        <v>87</v>
      </c>
      <c r="I2236" s="66" t="s">
        <v>361</v>
      </c>
      <c r="J2236" s="66" t="s">
        <v>40</v>
      </c>
      <c r="K2236" s="66" t="s">
        <v>4753</v>
      </c>
      <c r="L2236" s="66" t="s">
        <v>324</v>
      </c>
      <c r="M2236" s="66" t="s">
        <v>4754</v>
      </c>
      <c r="N2236" s="66" t="s">
        <v>3177</v>
      </c>
      <c r="O2236" s="8" t="s">
        <v>3178</v>
      </c>
      <c r="P2236" s="8" t="s">
        <v>4755</v>
      </c>
      <c r="Q2236" s="8">
        <v>1</v>
      </c>
      <c r="R2236" s="8" t="s">
        <v>40</v>
      </c>
      <c r="S2236" s="8" t="s">
        <v>40</v>
      </c>
      <c r="T2236" s="8" t="s">
        <v>40</v>
      </c>
      <c r="U2236" s="67">
        <v>0.14299999999999999</v>
      </c>
      <c r="V2236" s="4">
        <v>1</v>
      </c>
      <c r="W2236" s="4">
        <v>3417</v>
      </c>
      <c r="X2236" s="67">
        <v>0</v>
      </c>
      <c r="Y2236" s="67">
        <v>0.29399999999999998</v>
      </c>
      <c r="Z2236" s="4">
        <v>1</v>
      </c>
      <c r="AA2236" s="4">
        <v>2581</v>
      </c>
      <c r="AB2236" s="67">
        <v>0</v>
      </c>
      <c r="AC2236" s="4">
        <v>4.2300149999999999</v>
      </c>
      <c r="AD2236" s="4">
        <v>23.9</v>
      </c>
    </row>
    <row r="2237" spans="1:30" x14ac:dyDescent="0.2">
      <c r="A2237" s="8" t="s">
        <v>782</v>
      </c>
      <c r="B2237" s="8">
        <v>10</v>
      </c>
      <c r="C2237" s="8">
        <v>46999289</v>
      </c>
      <c r="D2237" s="8">
        <v>46999289</v>
      </c>
      <c r="E2237" s="8" t="s">
        <v>130</v>
      </c>
      <c r="F2237" s="8" t="s">
        <v>3108</v>
      </c>
      <c r="G2237" s="8" t="s">
        <v>3109</v>
      </c>
      <c r="H2237" s="8" t="s">
        <v>87</v>
      </c>
      <c r="I2237" s="66" t="s">
        <v>361</v>
      </c>
      <c r="J2237" s="66" t="s">
        <v>40</v>
      </c>
      <c r="K2237" s="66" t="s">
        <v>3724</v>
      </c>
      <c r="L2237" s="66" t="s">
        <v>4756</v>
      </c>
      <c r="M2237" s="66" t="s">
        <v>3680</v>
      </c>
      <c r="N2237" s="66" t="s">
        <v>3177</v>
      </c>
      <c r="O2237" s="8" t="s">
        <v>3178</v>
      </c>
      <c r="P2237" s="8" t="s">
        <v>4757</v>
      </c>
      <c r="Q2237" s="8">
        <v>1</v>
      </c>
      <c r="R2237" s="8" t="s">
        <v>40</v>
      </c>
      <c r="S2237" s="8" t="s">
        <v>40</v>
      </c>
      <c r="T2237" s="8" t="s">
        <v>40</v>
      </c>
      <c r="U2237" s="67">
        <v>0.26700000000000002</v>
      </c>
      <c r="V2237" s="4">
        <v>18</v>
      </c>
      <c r="W2237" s="4">
        <v>3417</v>
      </c>
      <c r="X2237" s="67">
        <v>5.0000000000000001E-3</v>
      </c>
      <c r="Y2237" s="67">
        <v>0.23499999999999999</v>
      </c>
      <c r="Z2237" s="4">
        <v>15</v>
      </c>
      <c r="AA2237" s="4">
        <v>2581</v>
      </c>
      <c r="AB2237" s="67">
        <v>6.0000000000000001E-3</v>
      </c>
      <c r="AC2237" s="4">
        <v>2.6933750000000001</v>
      </c>
      <c r="AD2237" s="4">
        <v>20.8</v>
      </c>
    </row>
    <row r="2238" spans="1:30" x14ac:dyDescent="0.2">
      <c r="A2238" s="8" t="s">
        <v>782</v>
      </c>
      <c r="B2238" s="8">
        <v>10</v>
      </c>
      <c r="C2238" s="8">
        <v>46999302</v>
      </c>
      <c r="D2238" s="8">
        <v>46999324</v>
      </c>
      <c r="E2238" s="8" t="s">
        <v>4259</v>
      </c>
      <c r="F2238" s="8" t="s">
        <v>4199</v>
      </c>
      <c r="G2238" s="8" t="s">
        <v>3109</v>
      </c>
      <c r="H2238" s="8" t="s">
        <v>87</v>
      </c>
      <c r="I2238" s="66" t="s">
        <v>361</v>
      </c>
      <c r="J2238" s="66" t="s">
        <v>40</v>
      </c>
      <c r="K2238" s="66" t="s">
        <v>4758</v>
      </c>
      <c r="L2238" s="66" t="s">
        <v>4759</v>
      </c>
      <c r="M2238" s="66" t="s">
        <v>4760</v>
      </c>
      <c r="N2238" s="66" t="s">
        <v>4761</v>
      </c>
      <c r="O2238" s="8" t="s">
        <v>4762</v>
      </c>
      <c r="P2238" s="8" t="s">
        <v>40</v>
      </c>
      <c r="Q2238" s="8">
        <v>1</v>
      </c>
      <c r="R2238" s="8" t="s">
        <v>40</v>
      </c>
      <c r="S2238" s="8" t="s">
        <v>40</v>
      </c>
      <c r="T2238" s="8" t="s">
        <v>40</v>
      </c>
      <c r="U2238" s="67">
        <v>0.37</v>
      </c>
      <c r="V2238" s="4">
        <v>2</v>
      </c>
      <c r="W2238" s="4">
        <v>3421</v>
      </c>
      <c r="X2238" s="67">
        <v>1E-3</v>
      </c>
      <c r="Y2238" s="67">
        <v>0.1</v>
      </c>
      <c r="Z2238" s="4">
        <v>1</v>
      </c>
      <c r="AA2238" s="4">
        <v>2580</v>
      </c>
      <c r="AB2238" s="67">
        <v>0</v>
      </c>
      <c r="AC2238" s="4">
        <v>1.2265680000000001</v>
      </c>
      <c r="AD2238" s="4">
        <v>11.89</v>
      </c>
    </row>
    <row r="2239" spans="1:30" x14ac:dyDescent="0.2">
      <c r="A2239" s="8" t="s">
        <v>782</v>
      </c>
      <c r="B2239" s="8">
        <v>10</v>
      </c>
      <c r="C2239" s="8">
        <v>46999337</v>
      </c>
      <c r="D2239" s="8">
        <v>46999337</v>
      </c>
      <c r="E2239" s="8" t="s">
        <v>127</v>
      </c>
      <c r="F2239" s="8" t="s">
        <v>3108</v>
      </c>
      <c r="G2239" s="8" t="s">
        <v>3109</v>
      </c>
      <c r="H2239" s="8" t="s">
        <v>87</v>
      </c>
      <c r="I2239" s="66" t="s">
        <v>361</v>
      </c>
      <c r="J2239" s="66" t="s">
        <v>40</v>
      </c>
      <c r="K2239" s="66" t="s">
        <v>4763</v>
      </c>
      <c r="L2239" s="66" t="s">
        <v>3651</v>
      </c>
      <c r="M2239" s="66" t="s">
        <v>3967</v>
      </c>
      <c r="N2239" s="66" t="s">
        <v>3192</v>
      </c>
      <c r="O2239" s="8" t="s">
        <v>3841</v>
      </c>
      <c r="P2239" s="8" t="s">
        <v>40</v>
      </c>
      <c r="Q2239" s="8">
        <v>1</v>
      </c>
      <c r="R2239" s="8" t="s">
        <v>40</v>
      </c>
      <c r="S2239" s="8" t="s">
        <v>40</v>
      </c>
      <c r="T2239" s="8" t="s">
        <v>40</v>
      </c>
      <c r="U2239" s="67">
        <v>7.0999999999999994E-2</v>
      </c>
      <c r="V2239" s="4">
        <v>1</v>
      </c>
      <c r="W2239" s="4">
        <v>3421</v>
      </c>
      <c r="X2239" s="67">
        <v>0</v>
      </c>
      <c r="Y2239" s="67">
        <v>0.19400000000000001</v>
      </c>
      <c r="Z2239" s="4">
        <v>1</v>
      </c>
      <c r="AA2239" s="4">
        <v>2580</v>
      </c>
      <c r="AB2239" s="67">
        <v>0</v>
      </c>
      <c r="AC2239" s="4">
        <v>0.106417</v>
      </c>
      <c r="AD2239" s="4">
        <v>3.677</v>
      </c>
    </row>
    <row r="2240" spans="1:30" x14ac:dyDescent="0.2">
      <c r="A2240" s="8" t="s">
        <v>782</v>
      </c>
      <c r="B2240" s="8">
        <v>10</v>
      </c>
      <c r="C2240" s="8">
        <v>46999352</v>
      </c>
      <c r="D2240" s="8">
        <v>46999352</v>
      </c>
      <c r="E2240" s="8" t="s">
        <v>130</v>
      </c>
      <c r="F2240" s="8" t="s">
        <v>3108</v>
      </c>
      <c r="G2240" s="8" t="s">
        <v>3109</v>
      </c>
      <c r="H2240" s="8" t="s">
        <v>87</v>
      </c>
      <c r="I2240" s="66" t="s">
        <v>361</v>
      </c>
      <c r="J2240" s="66" t="s">
        <v>40</v>
      </c>
      <c r="K2240" s="66" t="s">
        <v>4764</v>
      </c>
      <c r="L2240" s="66" t="s">
        <v>4765</v>
      </c>
      <c r="M2240" s="66" t="s">
        <v>426</v>
      </c>
      <c r="N2240" s="66" t="s">
        <v>3334</v>
      </c>
      <c r="O2240" s="8" t="s">
        <v>3335</v>
      </c>
      <c r="P2240" s="8" t="s">
        <v>4766</v>
      </c>
      <c r="Q2240" s="8">
        <v>1</v>
      </c>
      <c r="R2240" s="8" t="s">
        <v>40</v>
      </c>
      <c r="S2240" s="8" t="s">
        <v>40</v>
      </c>
      <c r="T2240" s="8" t="s">
        <v>40</v>
      </c>
      <c r="U2240" s="67">
        <v>0.192</v>
      </c>
      <c r="V2240" s="4">
        <v>1</v>
      </c>
      <c r="W2240" s="4">
        <v>3421</v>
      </c>
      <c r="X2240" s="67">
        <v>0</v>
      </c>
      <c r="Y2240" s="67">
        <v>0.35199999999999998</v>
      </c>
      <c r="Z2240" s="4">
        <v>3</v>
      </c>
      <c r="AA2240" s="4">
        <v>2580</v>
      </c>
      <c r="AB2240" s="67">
        <v>1E-3</v>
      </c>
      <c r="AC2240" s="4">
        <v>-0.20752399999999999</v>
      </c>
      <c r="AD2240" s="4">
        <v>1.0589999999999999</v>
      </c>
    </row>
    <row r="2241" spans="1:30" x14ac:dyDescent="0.2">
      <c r="A2241" s="8" t="s">
        <v>782</v>
      </c>
      <c r="B2241" s="8">
        <v>10</v>
      </c>
      <c r="C2241" s="8">
        <v>46999358</v>
      </c>
      <c r="D2241" s="8">
        <v>46999358</v>
      </c>
      <c r="E2241" s="8" t="s">
        <v>121</v>
      </c>
      <c r="F2241" s="8" t="s">
        <v>3108</v>
      </c>
      <c r="G2241" s="8" t="s">
        <v>3109</v>
      </c>
      <c r="H2241" s="8" t="s">
        <v>87</v>
      </c>
      <c r="I2241" s="66" t="s">
        <v>361</v>
      </c>
      <c r="J2241" s="66" t="s">
        <v>40</v>
      </c>
      <c r="K2241" s="66" t="s">
        <v>4767</v>
      </c>
      <c r="L2241" s="66" t="s">
        <v>4768</v>
      </c>
      <c r="M2241" s="66" t="s">
        <v>3584</v>
      </c>
      <c r="N2241" s="66" t="s">
        <v>4011</v>
      </c>
      <c r="O2241" s="8" t="s">
        <v>4012</v>
      </c>
      <c r="P2241" s="8" t="s">
        <v>40</v>
      </c>
      <c r="Q2241" s="8">
        <v>1</v>
      </c>
      <c r="R2241" s="8" t="s">
        <v>40</v>
      </c>
      <c r="S2241" s="8" t="s">
        <v>40</v>
      </c>
      <c r="T2241" s="8" t="s">
        <v>40</v>
      </c>
      <c r="U2241" s="67">
        <v>0.25</v>
      </c>
      <c r="V2241" s="4">
        <v>1</v>
      </c>
      <c r="W2241" s="4">
        <v>3421</v>
      </c>
      <c r="X2241" s="67">
        <v>0</v>
      </c>
      <c r="Y2241" s="67">
        <v>0.14299999999999999</v>
      </c>
      <c r="Z2241" s="4">
        <v>1</v>
      </c>
      <c r="AA2241" s="4">
        <v>2580</v>
      </c>
      <c r="AB2241" s="67">
        <v>0</v>
      </c>
      <c r="AC2241" s="4">
        <v>-2.2534969999999999</v>
      </c>
      <c r="AD2241" s="4">
        <v>1E-3</v>
      </c>
    </row>
    <row r="2242" spans="1:30" x14ac:dyDescent="0.2">
      <c r="A2242" s="8" t="s">
        <v>782</v>
      </c>
      <c r="B2242" s="8">
        <v>10</v>
      </c>
      <c r="C2242" s="8">
        <v>46999378</v>
      </c>
      <c r="D2242" s="8">
        <v>46999378</v>
      </c>
      <c r="E2242" s="8" t="s">
        <v>121</v>
      </c>
      <c r="F2242" s="8" t="s">
        <v>3101</v>
      </c>
      <c r="G2242" s="8" t="s">
        <v>3102</v>
      </c>
      <c r="H2242" s="8" t="s">
        <v>87</v>
      </c>
      <c r="I2242" s="66" t="s">
        <v>361</v>
      </c>
      <c r="J2242" s="66" t="s">
        <v>40</v>
      </c>
      <c r="K2242" s="66" t="s">
        <v>4769</v>
      </c>
      <c r="L2242" s="66" t="s">
        <v>4052</v>
      </c>
      <c r="M2242" s="66" t="s">
        <v>4662</v>
      </c>
      <c r="N2242" s="66" t="s">
        <v>127</v>
      </c>
      <c r="O2242" s="8" t="s">
        <v>4240</v>
      </c>
      <c r="P2242" s="8" t="s">
        <v>4770</v>
      </c>
      <c r="Q2242" s="8">
        <v>1</v>
      </c>
      <c r="R2242" s="8" t="s">
        <v>40</v>
      </c>
      <c r="S2242" s="8" t="s">
        <v>40</v>
      </c>
      <c r="T2242" s="8" t="s">
        <v>40</v>
      </c>
      <c r="U2242" s="67">
        <v>0.34100000000000003</v>
      </c>
      <c r="V2242" s="4">
        <v>4</v>
      </c>
      <c r="W2242" s="4">
        <v>3421</v>
      </c>
      <c r="X2242" s="67">
        <v>1E-3</v>
      </c>
      <c r="Y2242" s="67">
        <v>6.7000000000000004E-2</v>
      </c>
      <c r="Z2242" s="4">
        <v>1</v>
      </c>
      <c r="AA2242" s="4">
        <v>2580</v>
      </c>
      <c r="AB2242" s="67">
        <v>0</v>
      </c>
      <c r="AC2242" s="4">
        <v>0.26933200000000002</v>
      </c>
      <c r="AD2242" s="4">
        <v>5.3920000000000003</v>
      </c>
    </row>
    <row r="2243" spans="1:30" x14ac:dyDescent="0.2">
      <c r="A2243" s="8" t="s">
        <v>782</v>
      </c>
      <c r="B2243" s="8">
        <v>10</v>
      </c>
      <c r="C2243" s="8">
        <v>46999385</v>
      </c>
      <c r="D2243" s="8">
        <v>46999385</v>
      </c>
      <c r="E2243" s="8" t="s">
        <v>130</v>
      </c>
      <c r="F2243" s="8" t="s">
        <v>3108</v>
      </c>
      <c r="G2243" s="8" t="s">
        <v>3109</v>
      </c>
      <c r="H2243" s="8" t="s">
        <v>87</v>
      </c>
      <c r="I2243" s="66" t="s">
        <v>361</v>
      </c>
      <c r="J2243" s="66" t="s">
        <v>40</v>
      </c>
      <c r="K2243" s="66" t="s">
        <v>4771</v>
      </c>
      <c r="L2243" s="66" t="s">
        <v>3629</v>
      </c>
      <c r="M2243" s="66" t="s">
        <v>3972</v>
      </c>
      <c r="N2243" s="66" t="s">
        <v>3334</v>
      </c>
      <c r="O2243" s="8" t="s">
        <v>3981</v>
      </c>
      <c r="P2243" s="8" t="s">
        <v>4772</v>
      </c>
      <c r="Q2243" s="8">
        <v>1</v>
      </c>
      <c r="R2243" s="8" t="s">
        <v>40</v>
      </c>
      <c r="S2243" s="8" t="s">
        <v>40</v>
      </c>
      <c r="T2243" s="8" t="s">
        <v>40</v>
      </c>
      <c r="U2243" s="67">
        <v>0.30299999999999999</v>
      </c>
      <c r="V2243" s="4">
        <v>30</v>
      </c>
      <c r="W2243" s="4">
        <v>3421</v>
      </c>
      <c r="X2243" s="67">
        <v>8.9999999999999993E-3</v>
      </c>
      <c r="Y2243" s="67">
        <v>0.29599999999999999</v>
      </c>
      <c r="Z2243" s="4">
        <v>21</v>
      </c>
      <c r="AA2243" s="4">
        <v>2580</v>
      </c>
      <c r="AB2243" s="67">
        <v>8.0000000000000002E-3</v>
      </c>
      <c r="AC2243" s="4">
        <v>1.0037160000000001</v>
      </c>
      <c r="AD2243" s="4">
        <v>10.68</v>
      </c>
    </row>
    <row r="2244" spans="1:30" x14ac:dyDescent="0.2">
      <c r="A2244" s="8" t="s">
        <v>782</v>
      </c>
      <c r="B2244" s="8">
        <v>10</v>
      </c>
      <c r="C2244" s="8">
        <v>46999390</v>
      </c>
      <c r="D2244" s="8">
        <v>46999390</v>
      </c>
      <c r="E2244" s="8" t="s">
        <v>127</v>
      </c>
      <c r="F2244" s="8" t="s">
        <v>3101</v>
      </c>
      <c r="G2244" s="8" t="s">
        <v>3102</v>
      </c>
      <c r="H2244" s="8" t="s">
        <v>87</v>
      </c>
      <c r="I2244" s="66" t="s">
        <v>361</v>
      </c>
      <c r="J2244" s="66" t="s">
        <v>40</v>
      </c>
      <c r="K2244" s="66" t="s">
        <v>3467</v>
      </c>
      <c r="L2244" s="66" t="s">
        <v>4773</v>
      </c>
      <c r="M2244" s="66" t="s">
        <v>4296</v>
      </c>
      <c r="N2244" s="66" t="s">
        <v>121</v>
      </c>
      <c r="O2244" s="8" t="s">
        <v>4342</v>
      </c>
      <c r="P2244" s="8" t="s">
        <v>4774</v>
      </c>
      <c r="Q2244" s="8">
        <v>1</v>
      </c>
      <c r="R2244" s="8" t="s">
        <v>40</v>
      </c>
      <c r="S2244" s="8" t="s">
        <v>40</v>
      </c>
      <c r="T2244" s="8" t="s">
        <v>40</v>
      </c>
      <c r="U2244" s="67">
        <v>0.222</v>
      </c>
      <c r="V2244" s="4">
        <v>50</v>
      </c>
      <c r="W2244" s="4">
        <v>3421</v>
      </c>
      <c r="X2244" s="67">
        <v>1.4999999999999999E-2</v>
      </c>
      <c r="Y2244" s="67">
        <v>0.21199999999999999</v>
      </c>
      <c r="Z2244" s="4">
        <v>44</v>
      </c>
      <c r="AA2244" s="4">
        <v>2580</v>
      </c>
      <c r="AB2244" s="67">
        <v>1.7000000000000001E-2</v>
      </c>
      <c r="AC2244" s="4">
        <v>-0.694573</v>
      </c>
      <c r="AD2244" s="4">
        <v>7.3999999999999996E-2</v>
      </c>
    </row>
    <row r="2245" spans="1:30" x14ac:dyDescent="0.2">
      <c r="A2245" s="8" t="s">
        <v>782</v>
      </c>
      <c r="B2245" s="8">
        <v>10</v>
      </c>
      <c r="C2245" s="8">
        <v>46999403</v>
      </c>
      <c r="D2245" s="8">
        <v>46999403</v>
      </c>
      <c r="E2245" s="8" t="s">
        <v>121</v>
      </c>
      <c r="F2245" s="8" t="s">
        <v>3108</v>
      </c>
      <c r="G2245" s="8" t="s">
        <v>3109</v>
      </c>
      <c r="H2245" s="8" t="s">
        <v>87</v>
      </c>
      <c r="I2245" s="66" t="s">
        <v>361</v>
      </c>
      <c r="J2245" s="66" t="s">
        <v>40</v>
      </c>
      <c r="K2245" s="66" t="s">
        <v>4775</v>
      </c>
      <c r="L2245" s="66" t="s">
        <v>4776</v>
      </c>
      <c r="M2245" s="66" t="s">
        <v>4080</v>
      </c>
      <c r="N2245" s="66" t="s">
        <v>3219</v>
      </c>
      <c r="O2245" s="8" t="s">
        <v>3275</v>
      </c>
      <c r="P2245" s="8" t="s">
        <v>4777</v>
      </c>
      <c r="Q2245" s="8">
        <v>1</v>
      </c>
      <c r="R2245" s="8" t="s">
        <v>40</v>
      </c>
      <c r="S2245" s="8" t="s">
        <v>40</v>
      </c>
      <c r="T2245" s="8" t="s">
        <v>40</v>
      </c>
      <c r="U2245" s="67">
        <v>0.28599999999999998</v>
      </c>
      <c r="V2245" s="4">
        <v>1</v>
      </c>
      <c r="W2245" s="4">
        <v>3421</v>
      </c>
      <c r="X2245" s="67">
        <v>0</v>
      </c>
      <c r="Y2245" s="67">
        <v>0</v>
      </c>
      <c r="Z2245" s="4">
        <v>0</v>
      </c>
      <c r="AA2245" s="4">
        <v>2580</v>
      </c>
      <c r="AB2245" s="67">
        <v>0</v>
      </c>
      <c r="AC2245" s="4">
        <v>0.29166900000000001</v>
      </c>
      <c r="AD2245" s="4">
        <v>5.6130000000000004</v>
      </c>
    </row>
    <row r="2246" spans="1:30" x14ac:dyDescent="0.2">
      <c r="A2246" s="8" t="s">
        <v>782</v>
      </c>
      <c r="B2246" s="8">
        <v>10</v>
      </c>
      <c r="C2246" s="8">
        <v>46999406</v>
      </c>
      <c r="D2246" s="8">
        <v>46999406</v>
      </c>
      <c r="E2246" s="8" t="s">
        <v>130</v>
      </c>
      <c r="F2246" s="8" t="s">
        <v>3101</v>
      </c>
      <c r="G2246" s="8" t="s">
        <v>3102</v>
      </c>
      <c r="H2246" s="8" t="s">
        <v>87</v>
      </c>
      <c r="I2246" s="66" t="s">
        <v>361</v>
      </c>
      <c r="J2246" s="66" t="s">
        <v>40</v>
      </c>
      <c r="K2246" s="66" t="s">
        <v>4778</v>
      </c>
      <c r="L2246" s="66" t="s">
        <v>3626</v>
      </c>
      <c r="M2246" s="66" t="s">
        <v>3576</v>
      </c>
      <c r="N2246" s="66" t="s">
        <v>3126</v>
      </c>
      <c r="O2246" s="8" t="s">
        <v>3160</v>
      </c>
      <c r="P2246" s="8" t="s">
        <v>4779</v>
      </c>
      <c r="Q2246" s="8">
        <v>1</v>
      </c>
      <c r="R2246" s="8" t="s">
        <v>40</v>
      </c>
      <c r="S2246" s="8" t="s">
        <v>40</v>
      </c>
      <c r="T2246" s="8" t="s">
        <v>40</v>
      </c>
      <c r="U2246" s="67">
        <v>0.17599999999999999</v>
      </c>
      <c r="V2246" s="4">
        <v>1</v>
      </c>
      <c r="W2246" s="4">
        <v>3421</v>
      </c>
      <c r="X2246" s="67">
        <v>0</v>
      </c>
      <c r="Y2246" s="67">
        <v>0.14299999999999999</v>
      </c>
      <c r="Z2246" s="4">
        <v>1</v>
      </c>
      <c r="AA2246" s="4">
        <v>2580</v>
      </c>
      <c r="AB2246" s="67">
        <v>0</v>
      </c>
      <c r="AC2246" s="4">
        <v>-0.125558</v>
      </c>
      <c r="AD2246" s="4">
        <v>1.548</v>
      </c>
    </row>
    <row r="2247" spans="1:30" x14ac:dyDescent="0.2">
      <c r="A2247" s="8" t="s">
        <v>782</v>
      </c>
      <c r="B2247" s="8">
        <v>10</v>
      </c>
      <c r="C2247" s="8">
        <v>46999435</v>
      </c>
      <c r="D2247" s="8">
        <v>46999435</v>
      </c>
      <c r="E2247" s="8" t="s">
        <v>130</v>
      </c>
      <c r="F2247" s="8" t="s">
        <v>3101</v>
      </c>
      <c r="G2247" s="8" t="s">
        <v>3102</v>
      </c>
      <c r="H2247" s="8" t="s">
        <v>87</v>
      </c>
      <c r="I2247" s="66" t="s">
        <v>361</v>
      </c>
      <c r="J2247" s="66" t="s">
        <v>40</v>
      </c>
      <c r="K2247" s="66" t="s">
        <v>4780</v>
      </c>
      <c r="L2247" s="66" t="s">
        <v>4089</v>
      </c>
      <c r="M2247" s="66" t="s">
        <v>3885</v>
      </c>
      <c r="N2247" s="66" t="s">
        <v>3107</v>
      </c>
      <c r="O2247" s="8" t="s">
        <v>4781</v>
      </c>
      <c r="P2247" s="8" t="s">
        <v>4782</v>
      </c>
      <c r="Q2247" s="8">
        <v>1</v>
      </c>
      <c r="R2247" s="8" t="s">
        <v>40</v>
      </c>
      <c r="S2247" s="8" t="s">
        <v>40</v>
      </c>
      <c r="T2247" s="8" t="s">
        <v>40</v>
      </c>
      <c r="U2247" s="67">
        <v>0.29399999999999998</v>
      </c>
      <c r="V2247" s="4">
        <v>37</v>
      </c>
      <c r="W2247" s="4">
        <v>3418</v>
      </c>
      <c r="X2247" s="67">
        <v>1.0999999999999999E-2</v>
      </c>
      <c r="Y2247" s="67">
        <v>0.25600000000000001</v>
      </c>
      <c r="Z2247" s="4">
        <v>24</v>
      </c>
      <c r="AA2247" s="4">
        <v>2582</v>
      </c>
      <c r="AB2247" s="67">
        <v>8.9999999999999993E-3</v>
      </c>
      <c r="AC2247" s="4">
        <v>-0.82247300000000001</v>
      </c>
      <c r="AD2247" s="4">
        <v>3.7999999999999999E-2</v>
      </c>
    </row>
    <row r="2248" spans="1:30" x14ac:dyDescent="0.2">
      <c r="A2248" s="8" t="s">
        <v>782</v>
      </c>
      <c r="B2248" s="8">
        <v>10</v>
      </c>
      <c r="C2248" s="8">
        <v>46999453</v>
      </c>
      <c r="D2248" s="8">
        <v>46999453</v>
      </c>
      <c r="E2248" s="8" t="s">
        <v>121</v>
      </c>
      <c r="F2248" s="8" t="s">
        <v>3101</v>
      </c>
      <c r="G2248" s="8" t="s">
        <v>3102</v>
      </c>
      <c r="H2248" s="8" t="s">
        <v>87</v>
      </c>
      <c r="I2248" s="66" t="s">
        <v>361</v>
      </c>
      <c r="J2248" s="66" t="s">
        <v>40</v>
      </c>
      <c r="K2248" s="66" t="s">
        <v>4783</v>
      </c>
      <c r="L2248" s="66" t="s">
        <v>4403</v>
      </c>
      <c r="M2248" s="66" t="s">
        <v>3829</v>
      </c>
      <c r="N2248" s="66" t="s">
        <v>121</v>
      </c>
      <c r="O2248" s="8" t="s">
        <v>3104</v>
      </c>
      <c r="P2248" s="8" t="s">
        <v>4784</v>
      </c>
      <c r="Q2248" s="8">
        <v>1</v>
      </c>
      <c r="R2248" s="8" t="s">
        <v>40</v>
      </c>
      <c r="S2248" s="8" t="s">
        <v>40</v>
      </c>
      <c r="T2248" s="8" t="s">
        <v>40</v>
      </c>
      <c r="U2248" s="67">
        <v>0.189</v>
      </c>
      <c r="V2248" s="4">
        <v>169</v>
      </c>
      <c r="W2248" s="4">
        <v>3418</v>
      </c>
      <c r="X2248" s="67">
        <v>4.9000000000000002E-2</v>
      </c>
      <c r="Y2248" s="67">
        <v>0.19600000000000001</v>
      </c>
      <c r="Z2248" s="4">
        <v>119</v>
      </c>
      <c r="AA2248" s="4">
        <v>2582</v>
      </c>
      <c r="AB2248" s="67">
        <v>4.5999999999999999E-2</v>
      </c>
      <c r="AC2248" s="4">
        <v>0.10723199999999999</v>
      </c>
      <c r="AD2248" s="4">
        <v>3.6850000000000001</v>
      </c>
    </row>
    <row r="2249" spans="1:30" x14ac:dyDescent="0.2">
      <c r="A2249" s="8" t="s">
        <v>782</v>
      </c>
      <c r="B2249" s="8">
        <v>10</v>
      </c>
      <c r="C2249" s="8">
        <v>46999465</v>
      </c>
      <c r="D2249" s="8">
        <v>46999465</v>
      </c>
      <c r="E2249" s="8" t="s">
        <v>127</v>
      </c>
      <c r="F2249" s="8" t="s">
        <v>3101</v>
      </c>
      <c r="G2249" s="8" t="s">
        <v>3102</v>
      </c>
      <c r="H2249" s="8" t="s">
        <v>87</v>
      </c>
      <c r="I2249" s="66" t="s">
        <v>361</v>
      </c>
      <c r="J2249" s="66" t="s">
        <v>40</v>
      </c>
      <c r="K2249" s="66" t="s">
        <v>4785</v>
      </c>
      <c r="L2249" s="66" t="s">
        <v>4786</v>
      </c>
      <c r="M2249" s="66" t="s">
        <v>3985</v>
      </c>
      <c r="N2249" s="66" t="s">
        <v>3107</v>
      </c>
      <c r="O2249" s="8" t="s">
        <v>3525</v>
      </c>
      <c r="P2249" s="8" t="s">
        <v>4787</v>
      </c>
      <c r="Q2249" s="8">
        <v>1</v>
      </c>
      <c r="R2249" s="8" t="s">
        <v>40</v>
      </c>
      <c r="S2249" s="8" t="s">
        <v>40</v>
      </c>
      <c r="T2249" s="8" t="s">
        <v>40</v>
      </c>
      <c r="U2249" s="67">
        <v>0.47899999999999998</v>
      </c>
      <c r="V2249" s="4">
        <v>3314</v>
      </c>
      <c r="W2249" s="4">
        <v>3418</v>
      </c>
      <c r="X2249" s="67">
        <v>0.97</v>
      </c>
      <c r="Y2249" s="67">
        <v>0.47899999999999998</v>
      </c>
      <c r="Z2249" s="4">
        <v>2470</v>
      </c>
      <c r="AA2249" s="4">
        <v>2582</v>
      </c>
      <c r="AB2249" s="67">
        <v>0.95699999999999996</v>
      </c>
      <c r="AC2249" s="4">
        <v>-1.4288860000000001</v>
      </c>
      <c r="AD2249" s="4">
        <v>3.0000000000000001E-3</v>
      </c>
    </row>
    <row r="2250" spans="1:30" x14ac:dyDescent="0.2">
      <c r="A2250" s="8" t="s">
        <v>782</v>
      </c>
      <c r="B2250" s="8">
        <v>10</v>
      </c>
      <c r="C2250" s="8">
        <v>46999484</v>
      </c>
      <c r="D2250" s="8">
        <v>46999484</v>
      </c>
      <c r="E2250" s="8" t="s">
        <v>130</v>
      </c>
      <c r="F2250" s="8" t="s">
        <v>3108</v>
      </c>
      <c r="G2250" s="8" t="s">
        <v>3109</v>
      </c>
      <c r="H2250" s="8" t="s">
        <v>87</v>
      </c>
      <c r="I2250" s="66" t="s">
        <v>361</v>
      </c>
      <c r="J2250" s="66" t="s">
        <v>40</v>
      </c>
      <c r="K2250" s="66" t="s">
        <v>4788</v>
      </c>
      <c r="L2250" s="66" t="s">
        <v>3607</v>
      </c>
      <c r="M2250" s="66" t="s">
        <v>3662</v>
      </c>
      <c r="N2250" s="66" t="s">
        <v>4789</v>
      </c>
      <c r="O2250" s="8" t="s">
        <v>4790</v>
      </c>
      <c r="P2250" s="8" t="s">
        <v>4791</v>
      </c>
      <c r="Q2250" s="8">
        <v>1</v>
      </c>
      <c r="R2250" s="8" t="s">
        <v>40</v>
      </c>
      <c r="S2250" s="8" t="s">
        <v>40</v>
      </c>
      <c r="T2250" s="8" t="s">
        <v>40</v>
      </c>
      <c r="U2250" s="67">
        <v>0.38</v>
      </c>
      <c r="V2250" s="4">
        <v>3041</v>
      </c>
      <c r="W2250" s="4">
        <v>3424</v>
      </c>
      <c r="X2250" s="67">
        <v>0.88800000000000001</v>
      </c>
      <c r="Y2250" s="67">
        <v>0.36199999999999999</v>
      </c>
      <c r="Z2250" s="4">
        <v>2251</v>
      </c>
      <c r="AA2250" s="4">
        <v>2594</v>
      </c>
      <c r="AB2250" s="67">
        <v>0.86799999999999999</v>
      </c>
      <c r="AC2250" s="4">
        <v>4.0492889999999999</v>
      </c>
      <c r="AD2250" s="4">
        <v>23.7</v>
      </c>
    </row>
    <row r="2251" spans="1:30" x14ac:dyDescent="0.2">
      <c r="A2251" s="8" t="s">
        <v>782</v>
      </c>
      <c r="B2251" s="8">
        <v>10</v>
      </c>
      <c r="C2251" s="8">
        <v>46999577</v>
      </c>
      <c r="D2251" s="8">
        <v>46999577</v>
      </c>
      <c r="E2251" s="8" t="s">
        <v>130</v>
      </c>
      <c r="F2251" s="8" t="s">
        <v>3108</v>
      </c>
      <c r="G2251" s="8" t="s">
        <v>3109</v>
      </c>
      <c r="H2251" s="8" t="s">
        <v>87</v>
      </c>
      <c r="I2251" s="66" t="s">
        <v>361</v>
      </c>
      <c r="J2251" s="66" t="s">
        <v>40</v>
      </c>
      <c r="K2251" s="66" t="s">
        <v>4792</v>
      </c>
      <c r="L2251" s="66" t="s">
        <v>4793</v>
      </c>
      <c r="M2251" s="66" t="s">
        <v>3517</v>
      </c>
      <c r="N2251" s="66" t="s">
        <v>4794</v>
      </c>
      <c r="O2251" s="8" t="s">
        <v>4795</v>
      </c>
      <c r="P2251" s="8" t="s">
        <v>4796</v>
      </c>
      <c r="Q2251" s="8">
        <v>1</v>
      </c>
      <c r="R2251" s="8" t="s">
        <v>40</v>
      </c>
      <c r="S2251" s="8" t="s">
        <v>40</v>
      </c>
      <c r="T2251" s="8" t="s">
        <v>40</v>
      </c>
      <c r="U2251" s="67">
        <v>0.25800000000000001</v>
      </c>
      <c r="V2251" s="4">
        <v>356</v>
      </c>
      <c r="W2251" s="4">
        <v>3325</v>
      </c>
      <c r="X2251" s="67">
        <v>0.107</v>
      </c>
      <c r="Y2251" s="67">
        <v>0.254</v>
      </c>
      <c r="Z2251" s="4">
        <v>280</v>
      </c>
      <c r="AA2251" s="4">
        <v>2531</v>
      </c>
      <c r="AB2251" s="67">
        <v>0.111</v>
      </c>
      <c r="AC2251" s="4">
        <v>1.54521</v>
      </c>
      <c r="AD2251" s="4">
        <v>13.55</v>
      </c>
    </row>
    <row r="2252" spans="1:30" x14ac:dyDescent="0.2">
      <c r="A2252" s="8" t="s">
        <v>782</v>
      </c>
      <c r="B2252" s="8">
        <v>10</v>
      </c>
      <c r="C2252" s="8">
        <v>46999590</v>
      </c>
      <c r="D2252" s="8">
        <v>46999590</v>
      </c>
      <c r="E2252" s="8" t="s">
        <v>123</v>
      </c>
      <c r="F2252" s="8" t="s">
        <v>3108</v>
      </c>
      <c r="G2252" s="8" t="s">
        <v>3109</v>
      </c>
      <c r="H2252" s="8" t="s">
        <v>87</v>
      </c>
      <c r="I2252" s="66" t="s">
        <v>361</v>
      </c>
      <c r="J2252" s="66" t="s">
        <v>40</v>
      </c>
      <c r="K2252" s="66" t="s">
        <v>4797</v>
      </c>
      <c r="L2252" s="66" t="s">
        <v>4133</v>
      </c>
      <c r="M2252" s="66" t="s">
        <v>3652</v>
      </c>
      <c r="N2252" s="66" t="s">
        <v>3348</v>
      </c>
      <c r="O2252" s="8" t="s">
        <v>4798</v>
      </c>
      <c r="P2252" s="8" t="s">
        <v>40</v>
      </c>
      <c r="Q2252" s="8">
        <v>1</v>
      </c>
      <c r="R2252" s="8" t="s">
        <v>40</v>
      </c>
      <c r="S2252" s="8" t="s">
        <v>40</v>
      </c>
      <c r="T2252" s="8" t="s">
        <v>40</v>
      </c>
      <c r="U2252" s="67">
        <v>0.35099999999999998</v>
      </c>
      <c r="V2252" s="4">
        <v>1</v>
      </c>
      <c r="W2252" s="4">
        <v>3424</v>
      </c>
      <c r="X2252" s="67">
        <v>0</v>
      </c>
      <c r="Y2252" s="67">
        <v>0.16700000000000001</v>
      </c>
      <c r="Z2252" s="4">
        <v>2</v>
      </c>
      <c r="AA2252" s="4">
        <v>2598</v>
      </c>
      <c r="AB2252" s="67">
        <v>1E-3</v>
      </c>
      <c r="AC2252" s="4">
        <v>-3.1108760000000002</v>
      </c>
      <c r="AD2252" s="4">
        <v>1E-3</v>
      </c>
    </row>
    <row r="2253" spans="1:30" x14ac:dyDescent="0.2">
      <c r="A2253" s="8" t="s">
        <v>782</v>
      </c>
      <c r="B2253" s="8">
        <v>10</v>
      </c>
      <c r="C2253" s="8">
        <v>46999591</v>
      </c>
      <c r="D2253" s="8">
        <v>46999592</v>
      </c>
      <c r="E2253" s="8" t="s">
        <v>4799</v>
      </c>
      <c r="F2253" s="8" t="s">
        <v>4800</v>
      </c>
      <c r="G2253" s="8" t="s">
        <v>3109</v>
      </c>
      <c r="H2253" s="8" t="s">
        <v>87</v>
      </c>
      <c r="I2253" s="66" t="s">
        <v>361</v>
      </c>
      <c r="J2253" s="66" t="s">
        <v>40</v>
      </c>
      <c r="K2253" s="66" t="s">
        <v>3239</v>
      </c>
      <c r="L2253" s="66" t="s">
        <v>4801</v>
      </c>
      <c r="M2253" s="66" t="s">
        <v>4610</v>
      </c>
      <c r="N2253" s="66" t="s">
        <v>4802</v>
      </c>
      <c r="O2253" s="8" t="s">
        <v>4803</v>
      </c>
      <c r="P2253" s="8" t="s">
        <v>40</v>
      </c>
      <c r="Q2253" s="8">
        <v>1</v>
      </c>
      <c r="R2253" s="8" t="s">
        <v>40</v>
      </c>
      <c r="S2253" s="8" t="s">
        <v>40</v>
      </c>
      <c r="T2253" s="8" t="s">
        <v>40</v>
      </c>
      <c r="U2253" s="67">
        <v>0.44</v>
      </c>
      <c r="V2253" s="4">
        <v>3382</v>
      </c>
      <c r="W2253" s="4">
        <v>3423</v>
      </c>
      <c r="X2253" s="67">
        <v>0.98799999999999999</v>
      </c>
      <c r="Y2253" s="67">
        <v>0.42799999999999999</v>
      </c>
      <c r="Z2253" s="4">
        <v>2539</v>
      </c>
      <c r="AA2253" s="4">
        <v>2598</v>
      </c>
      <c r="AB2253" s="67">
        <v>0.97699999999999998</v>
      </c>
      <c r="AC2253" s="4">
        <v>-1.723935</v>
      </c>
      <c r="AD2253" s="4">
        <v>2E-3</v>
      </c>
    </row>
    <row r="2254" spans="1:30" x14ac:dyDescent="0.2">
      <c r="A2254" s="8" t="s">
        <v>782</v>
      </c>
      <c r="B2254" s="8">
        <v>10</v>
      </c>
      <c r="C2254" s="8">
        <v>46999596</v>
      </c>
      <c r="D2254" s="8">
        <v>46999596</v>
      </c>
      <c r="E2254" s="8" t="s">
        <v>121</v>
      </c>
      <c r="F2254" s="8" t="s">
        <v>3108</v>
      </c>
      <c r="G2254" s="8" t="s">
        <v>3109</v>
      </c>
      <c r="H2254" s="8" t="s">
        <v>87</v>
      </c>
      <c r="I2254" s="66" t="s">
        <v>361</v>
      </c>
      <c r="J2254" s="66" t="s">
        <v>40</v>
      </c>
      <c r="K2254" s="66" t="s">
        <v>4804</v>
      </c>
      <c r="L2254" s="66" t="s">
        <v>3827</v>
      </c>
      <c r="M2254" s="66" t="s">
        <v>4003</v>
      </c>
      <c r="N2254" s="66" t="s">
        <v>4332</v>
      </c>
      <c r="O2254" s="8" t="s">
        <v>4333</v>
      </c>
      <c r="P2254" s="8" t="s">
        <v>4805</v>
      </c>
      <c r="Q2254" s="8">
        <v>1</v>
      </c>
      <c r="R2254" s="8" t="s">
        <v>40</v>
      </c>
      <c r="S2254" s="8" t="s">
        <v>40</v>
      </c>
      <c r="T2254" s="8" t="s">
        <v>40</v>
      </c>
      <c r="U2254" s="67">
        <v>0.497</v>
      </c>
      <c r="V2254" s="4">
        <v>3319</v>
      </c>
      <c r="W2254" s="4">
        <v>3423</v>
      </c>
      <c r="X2254" s="67">
        <v>0.97</v>
      </c>
      <c r="Y2254" s="67">
        <v>0.51200000000000001</v>
      </c>
      <c r="Z2254" s="4">
        <v>2515</v>
      </c>
      <c r="AA2254" s="4">
        <v>2598</v>
      </c>
      <c r="AB2254" s="67">
        <v>0.96799999999999997</v>
      </c>
      <c r="AC2254" s="4">
        <v>-0.266486</v>
      </c>
      <c r="AD2254" s="4">
        <v>0.79</v>
      </c>
    </row>
    <row r="2255" spans="1:30" x14ac:dyDescent="0.2">
      <c r="A2255" s="8" t="s">
        <v>782</v>
      </c>
      <c r="B2255" s="8">
        <v>10</v>
      </c>
      <c r="C2255" s="8">
        <v>46999604</v>
      </c>
      <c r="D2255" s="8">
        <v>46999604</v>
      </c>
      <c r="E2255" s="8" t="s">
        <v>127</v>
      </c>
      <c r="F2255" s="8" t="s">
        <v>3108</v>
      </c>
      <c r="G2255" s="8" t="s">
        <v>3109</v>
      </c>
      <c r="H2255" s="8" t="s">
        <v>87</v>
      </c>
      <c r="I2255" s="66" t="s">
        <v>361</v>
      </c>
      <c r="J2255" s="66" t="s">
        <v>40</v>
      </c>
      <c r="K2255" s="66" t="s">
        <v>4806</v>
      </c>
      <c r="L2255" s="66" t="s">
        <v>531</v>
      </c>
      <c r="M2255" s="66" t="s">
        <v>3507</v>
      </c>
      <c r="N2255" s="66" t="s">
        <v>3192</v>
      </c>
      <c r="O2255" s="8" t="s">
        <v>3841</v>
      </c>
      <c r="P2255" s="8" t="s">
        <v>4807</v>
      </c>
      <c r="Q2255" s="8">
        <v>1</v>
      </c>
      <c r="R2255" s="8" t="s">
        <v>40</v>
      </c>
      <c r="S2255" s="8" t="s">
        <v>40</v>
      </c>
      <c r="T2255" s="8" t="s">
        <v>40</v>
      </c>
      <c r="U2255" s="67">
        <v>0.76200000000000001</v>
      </c>
      <c r="V2255" s="4">
        <v>3423</v>
      </c>
      <c r="W2255" s="4">
        <v>3423</v>
      </c>
      <c r="X2255" s="67">
        <v>1</v>
      </c>
      <c r="Y2255" s="67">
        <v>0.76100000000000001</v>
      </c>
      <c r="Z2255" s="4">
        <v>2597</v>
      </c>
      <c r="AA2255" s="4">
        <v>2597</v>
      </c>
      <c r="AB2255" s="67">
        <v>1</v>
      </c>
      <c r="AC2255" s="4">
        <v>-0.87158500000000005</v>
      </c>
      <c r="AD2255" s="4">
        <v>0.03</v>
      </c>
    </row>
    <row r="2256" spans="1:30" x14ac:dyDescent="0.2">
      <c r="A2256" s="8" t="s">
        <v>782</v>
      </c>
      <c r="B2256" s="8">
        <v>10</v>
      </c>
      <c r="C2256" s="8">
        <v>46999611</v>
      </c>
      <c r="D2256" s="8">
        <v>46999611</v>
      </c>
      <c r="E2256" s="8" t="s">
        <v>123</v>
      </c>
      <c r="F2256" s="8" t="s">
        <v>3108</v>
      </c>
      <c r="G2256" s="8" t="s">
        <v>3109</v>
      </c>
      <c r="H2256" s="8" t="s">
        <v>87</v>
      </c>
      <c r="I2256" s="66" t="s">
        <v>361</v>
      </c>
      <c r="J2256" s="66" t="s">
        <v>40</v>
      </c>
      <c r="K2256" s="66" t="s">
        <v>4808</v>
      </c>
      <c r="L2256" s="66" t="s">
        <v>3577</v>
      </c>
      <c r="M2256" s="66" t="s">
        <v>4809</v>
      </c>
      <c r="N2256" s="66" t="s">
        <v>3348</v>
      </c>
      <c r="O2256" s="8" t="s">
        <v>3349</v>
      </c>
      <c r="P2256" s="8" t="s">
        <v>4810</v>
      </c>
      <c r="Q2256" s="8">
        <v>1</v>
      </c>
      <c r="R2256" s="8" t="s">
        <v>40</v>
      </c>
      <c r="S2256" s="8" t="s">
        <v>40</v>
      </c>
      <c r="T2256" s="8" t="s">
        <v>40</v>
      </c>
      <c r="U2256" s="67">
        <v>0.19400000000000001</v>
      </c>
      <c r="V2256" s="4">
        <v>1</v>
      </c>
      <c r="W2256" s="4">
        <v>3423</v>
      </c>
      <c r="X2256" s="67">
        <v>0</v>
      </c>
      <c r="Y2256" s="67">
        <v>0</v>
      </c>
      <c r="Z2256" s="4">
        <v>0</v>
      </c>
      <c r="AA2256" s="4">
        <v>2598</v>
      </c>
      <c r="AB2256" s="67">
        <v>0</v>
      </c>
      <c r="AC2256" s="4">
        <v>-1.239614</v>
      </c>
      <c r="AD2256" s="4">
        <v>6.0000000000000001E-3</v>
      </c>
    </row>
    <row r="2257" spans="1:30" x14ac:dyDescent="0.2">
      <c r="A2257" s="8" t="s">
        <v>782</v>
      </c>
      <c r="B2257" s="8">
        <v>10</v>
      </c>
      <c r="C2257" s="8">
        <v>46999611</v>
      </c>
      <c r="D2257" s="8">
        <v>46999611</v>
      </c>
      <c r="E2257" s="8" t="s">
        <v>130</v>
      </c>
      <c r="F2257" s="8" t="s">
        <v>3108</v>
      </c>
      <c r="G2257" s="8" t="s">
        <v>3109</v>
      </c>
      <c r="H2257" s="8" t="s">
        <v>87</v>
      </c>
      <c r="I2257" s="66" t="s">
        <v>361</v>
      </c>
      <c r="J2257" s="66" t="s">
        <v>40</v>
      </c>
      <c r="K2257" s="66" t="s">
        <v>4808</v>
      </c>
      <c r="L2257" s="66" t="s">
        <v>3577</v>
      </c>
      <c r="M2257" s="66" t="s">
        <v>4809</v>
      </c>
      <c r="N2257" s="66" t="s">
        <v>3518</v>
      </c>
      <c r="O2257" s="8" t="s">
        <v>4360</v>
      </c>
      <c r="P2257" s="8" t="s">
        <v>4810</v>
      </c>
      <c r="Q2257" s="8">
        <v>1</v>
      </c>
      <c r="R2257" s="8" t="s">
        <v>40</v>
      </c>
      <c r="S2257" s="8" t="s">
        <v>40</v>
      </c>
      <c r="T2257" s="8" t="s">
        <v>40</v>
      </c>
      <c r="U2257" s="67">
        <v>0</v>
      </c>
      <c r="V2257" s="4">
        <v>0</v>
      </c>
      <c r="W2257" s="4">
        <v>3423</v>
      </c>
      <c r="X2257" s="67">
        <v>0</v>
      </c>
      <c r="Y2257" s="67">
        <v>0.188</v>
      </c>
      <c r="Z2257" s="4">
        <v>1</v>
      </c>
      <c r="AA2257" s="4">
        <v>2598</v>
      </c>
      <c r="AB2257" s="67">
        <v>0</v>
      </c>
      <c r="AC2257" s="4">
        <v>0.28199800000000003</v>
      </c>
      <c r="AD2257" s="4">
        <v>5.5179999999999998</v>
      </c>
    </row>
    <row r="2258" spans="1:30" x14ac:dyDescent="0.2">
      <c r="A2258" s="8" t="s">
        <v>782</v>
      </c>
      <c r="B2258" s="8">
        <v>10</v>
      </c>
      <c r="C2258" s="8">
        <v>46999614</v>
      </c>
      <c r="D2258" s="8">
        <v>46999614</v>
      </c>
      <c r="E2258" s="8" t="s">
        <v>121</v>
      </c>
      <c r="F2258" s="8" t="s">
        <v>3108</v>
      </c>
      <c r="G2258" s="8" t="s">
        <v>3109</v>
      </c>
      <c r="H2258" s="8" t="s">
        <v>87</v>
      </c>
      <c r="I2258" s="66" t="s">
        <v>361</v>
      </c>
      <c r="J2258" s="66" t="s">
        <v>40</v>
      </c>
      <c r="K2258" s="66" t="s">
        <v>3235</v>
      </c>
      <c r="L2258" s="66" t="s">
        <v>4629</v>
      </c>
      <c r="M2258" s="66" t="s">
        <v>4359</v>
      </c>
      <c r="N2258" s="66" t="s">
        <v>3423</v>
      </c>
      <c r="O2258" s="8" t="s">
        <v>3424</v>
      </c>
      <c r="P2258" s="8" t="s">
        <v>40</v>
      </c>
      <c r="Q2258" s="8">
        <v>1</v>
      </c>
      <c r="R2258" s="8" t="s">
        <v>40</v>
      </c>
      <c r="S2258" s="8" t="s">
        <v>40</v>
      </c>
      <c r="T2258" s="8" t="s">
        <v>40</v>
      </c>
      <c r="U2258" s="67">
        <v>0.16500000000000001</v>
      </c>
      <c r="V2258" s="4">
        <v>1</v>
      </c>
      <c r="W2258" s="4">
        <v>3423</v>
      </c>
      <c r="X2258" s="67">
        <v>0</v>
      </c>
      <c r="Y2258" s="67">
        <v>6.3E-2</v>
      </c>
      <c r="Z2258" s="4">
        <v>1</v>
      </c>
      <c r="AA2258" s="4">
        <v>2598</v>
      </c>
      <c r="AB2258" s="67">
        <v>0</v>
      </c>
      <c r="AC2258" s="4">
        <v>0.18612999999999999</v>
      </c>
      <c r="AD2258" s="4">
        <v>4.532</v>
      </c>
    </row>
    <row r="2259" spans="1:30" x14ac:dyDescent="0.2">
      <c r="A2259" s="8" t="s">
        <v>782</v>
      </c>
      <c r="B2259" s="8">
        <v>10</v>
      </c>
      <c r="C2259" s="8">
        <v>46999628</v>
      </c>
      <c r="D2259" s="8">
        <v>46999628</v>
      </c>
      <c r="E2259" s="8" t="s">
        <v>130</v>
      </c>
      <c r="F2259" s="8" t="s">
        <v>3101</v>
      </c>
      <c r="G2259" s="8" t="s">
        <v>3102</v>
      </c>
      <c r="H2259" s="8" t="s">
        <v>87</v>
      </c>
      <c r="I2259" s="66" t="s">
        <v>361</v>
      </c>
      <c r="J2259" s="66" t="s">
        <v>40</v>
      </c>
      <c r="K2259" s="66" t="s">
        <v>4811</v>
      </c>
      <c r="L2259" s="66" t="s">
        <v>3422</v>
      </c>
      <c r="M2259" s="66" t="s">
        <v>3792</v>
      </c>
      <c r="N2259" s="66" t="s">
        <v>3126</v>
      </c>
      <c r="O2259" s="8" t="s">
        <v>4812</v>
      </c>
      <c r="P2259" s="8" t="s">
        <v>4813</v>
      </c>
      <c r="Q2259" s="8">
        <v>1</v>
      </c>
      <c r="R2259" s="8" t="s">
        <v>40</v>
      </c>
      <c r="S2259" s="8" t="s">
        <v>40</v>
      </c>
      <c r="T2259" s="8" t="s">
        <v>40</v>
      </c>
      <c r="U2259" s="67">
        <v>0.26200000000000001</v>
      </c>
      <c r="V2259" s="4">
        <v>8</v>
      </c>
      <c r="W2259" s="4">
        <v>3423</v>
      </c>
      <c r="X2259" s="67">
        <v>2E-3</v>
      </c>
      <c r="Y2259" s="67">
        <v>0.26200000000000001</v>
      </c>
      <c r="Z2259" s="4">
        <v>10</v>
      </c>
      <c r="AA2259" s="4">
        <v>2598</v>
      </c>
      <c r="AB2259" s="67">
        <v>4.0000000000000001E-3</v>
      </c>
      <c r="AC2259" s="4">
        <v>0.28744500000000001</v>
      </c>
      <c r="AD2259" s="4">
        <v>5.5709999999999997</v>
      </c>
    </row>
    <row r="2260" spans="1:30" x14ac:dyDescent="0.2">
      <c r="A2260" s="8" t="s">
        <v>782</v>
      </c>
      <c r="B2260" s="8">
        <v>10</v>
      </c>
      <c r="C2260" s="8">
        <v>46999642</v>
      </c>
      <c r="D2260" s="8">
        <v>46999642</v>
      </c>
      <c r="E2260" s="8" t="s">
        <v>121</v>
      </c>
      <c r="F2260" s="8" t="s">
        <v>3101</v>
      </c>
      <c r="G2260" s="8" t="s">
        <v>3102</v>
      </c>
      <c r="H2260" s="8" t="s">
        <v>87</v>
      </c>
      <c r="I2260" s="66" t="s">
        <v>361</v>
      </c>
      <c r="J2260" s="66" t="s">
        <v>40</v>
      </c>
      <c r="K2260" s="66" t="s">
        <v>4814</v>
      </c>
      <c r="L2260" s="66" t="s">
        <v>4815</v>
      </c>
      <c r="M2260" s="66" t="s">
        <v>3991</v>
      </c>
      <c r="N2260" s="66" t="s">
        <v>127</v>
      </c>
      <c r="O2260" s="8" t="s">
        <v>3632</v>
      </c>
      <c r="P2260" s="8" t="s">
        <v>4816</v>
      </c>
      <c r="Q2260" s="8">
        <v>1</v>
      </c>
      <c r="R2260" s="8" t="s">
        <v>40</v>
      </c>
      <c r="S2260" s="8" t="s">
        <v>40</v>
      </c>
      <c r="T2260" s="8" t="s">
        <v>40</v>
      </c>
      <c r="U2260" s="67">
        <v>0.23599999999999999</v>
      </c>
      <c r="V2260" s="4">
        <v>71</v>
      </c>
      <c r="W2260" s="4">
        <v>3423</v>
      </c>
      <c r="X2260" s="67">
        <v>2.1000000000000001E-2</v>
      </c>
      <c r="Y2260" s="67">
        <v>0.24099999999999999</v>
      </c>
      <c r="Z2260" s="4">
        <v>57</v>
      </c>
      <c r="AA2260" s="4">
        <v>2598</v>
      </c>
      <c r="AB2260" s="67">
        <v>2.1999999999999999E-2</v>
      </c>
      <c r="AC2260" s="4">
        <v>-0.45326699999999998</v>
      </c>
      <c r="AD2260" s="4">
        <v>0.28699999999999998</v>
      </c>
    </row>
    <row r="2261" spans="1:30" x14ac:dyDescent="0.2">
      <c r="A2261" s="8" t="s">
        <v>782</v>
      </c>
      <c r="B2261" s="8">
        <v>10</v>
      </c>
      <c r="C2261" s="8">
        <v>46999669</v>
      </c>
      <c r="D2261" s="8">
        <v>46999669</v>
      </c>
      <c r="E2261" s="8" t="s">
        <v>121</v>
      </c>
      <c r="F2261" s="8" t="s">
        <v>3101</v>
      </c>
      <c r="G2261" s="8" t="s">
        <v>3102</v>
      </c>
      <c r="H2261" s="8" t="s">
        <v>87</v>
      </c>
      <c r="I2261" s="66" t="s">
        <v>361</v>
      </c>
      <c r="J2261" s="66" t="s">
        <v>40</v>
      </c>
      <c r="K2261" s="66" t="s">
        <v>4817</v>
      </c>
      <c r="L2261" s="66" t="s">
        <v>4818</v>
      </c>
      <c r="M2261" s="66" t="s">
        <v>3996</v>
      </c>
      <c r="N2261" s="66" t="s">
        <v>121</v>
      </c>
      <c r="O2261" s="8" t="s">
        <v>3104</v>
      </c>
      <c r="P2261" s="8" t="s">
        <v>4819</v>
      </c>
      <c r="Q2261" s="8">
        <v>1</v>
      </c>
      <c r="R2261" s="8" t="s">
        <v>40</v>
      </c>
      <c r="S2261" s="8" t="s">
        <v>40</v>
      </c>
      <c r="T2261" s="8" t="s">
        <v>40</v>
      </c>
      <c r="U2261" s="67">
        <v>0.19400000000000001</v>
      </c>
      <c r="V2261" s="4">
        <v>3</v>
      </c>
      <c r="W2261" s="4">
        <v>3423</v>
      </c>
      <c r="X2261" s="67">
        <v>1E-3</v>
      </c>
      <c r="Y2261" s="67">
        <v>7.6999999999999999E-2</v>
      </c>
      <c r="Z2261" s="4">
        <v>1</v>
      </c>
      <c r="AA2261" s="4">
        <v>2598</v>
      </c>
      <c r="AB2261" s="67">
        <v>0</v>
      </c>
      <c r="AC2261" s="4">
        <v>0.22675999999999999</v>
      </c>
      <c r="AD2261" s="4">
        <v>4.9589999999999996</v>
      </c>
    </row>
    <row r="2262" spans="1:30" x14ac:dyDescent="0.2">
      <c r="A2262" s="8" t="s">
        <v>782</v>
      </c>
      <c r="B2262" s="8">
        <v>10</v>
      </c>
      <c r="C2262" s="8">
        <v>46999677</v>
      </c>
      <c r="D2262" s="8">
        <v>46999677</v>
      </c>
      <c r="E2262" s="8" t="s">
        <v>130</v>
      </c>
      <c r="F2262" s="8" t="s">
        <v>3108</v>
      </c>
      <c r="G2262" s="8" t="s">
        <v>3109</v>
      </c>
      <c r="H2262" s="8" t="s">
        <v>87</v>
      </c>
      <c r="I2262" s="66" t="s">
        <v>361</v>
      </c>
      <c r="J2262" s="66" t="s">
        <v>40</v>
      </c>
      <c r="K2262" s="66" t="s">
        <v>4820</v>
      </c>
      <c r="L2262" s="66" t="s">
        <v>844</v>
      </c>
      <c r="M2262" s="66" t="s">
        <v>3647</v>
      </c>
      <c r="N2262" s="66" t="s">
        <v>4821</v>
      </c>
      <c r="O2262" s="8" t="s">
        <v>4822</v>
      </c>
      <c r="P2262" s="8" t="s">
        <v>4823</v>
      </c>
      <c r="Q2262" s="8">
        <v>1</v>
      </c>
      <c r="R2262" s="8" t="s">
        <v>40</v>
      </c>
      <c r="S2262" s="8" t="s">
        <v>40</v>
      </c>
      <c r="T2262" s="8" t="s">
        <v>40</v>
      </c>
      <c r="U2262" s="67">
        <v>0.44400000000000001</v>
      </c>
      <c r="V2262" s="4">
        <v>1</v>
      </c>
      <c r="W2262" s="4">
        <v>3423</v>
      </c>
      <c r="X2262" s="67">
        <v>0</v>
      </c>
      <c r="Y2262" s="67">
        <v>0.16600000000000001</v>
      </c>
      <c r="Z2262" s="4">
        <v>2</v>
      </c>
      <c r="AA2262" s="4">
        <v>2598</v>
      </c>
      <c r="AB2262" s="67">
        <v>1E-3</v>
      </c>
      <c r="AC2262" s="4">
        <v>5.3510350000000004</v>
      </c>
      <c r="AD2262" s="4">
        <v>25.9</v>
      </c>
    </row>
    <row r="2263" spans="1:30" x14ac:dyDescent="0.2">
      <c r="A2263" s="8" t="s">
        <v>782</v>
      </c>
      <c r="B2263" s="8">
        <v>10</v>
      </c>
      <c r="C2263" s="8">
        <v>46999678</v>
      </c>
      <c r="D2263" s="8">
        <v>46999678</v>
      </c>
      <c r="E2263" s="8" t="s">
        <v>130</v>
      </c>
      <c r="F2263" s="8" t="s">
        <v>3101</v>
      </c>
      <c r="G2263" s="8" t="s">
        <v>3102</v>
      </c>
      <c r="H2263" s="8" t="s">
        <v>87</v>
      </c>
      <c r="I2263" s="66" t="s">
        <v>361</v>
      </c>
      <c r="J2263" s="66" t="s">
        <v>40</v>
      </c>
      <c r="K2263" s="66" t="s">
        <v>4824</v>
      </c>
      <c r="L2263" s="66" t="s">
        <v>4643</v>
      </c>
      <c r="M2263" s="66" t="s">
        <v>3647</v>
      </c>
      <c r="N2263" s="66" t="s">
        <v>3107</v>
      </c>
      <c r="O2263" s="8" t="s">
        <v>3719</v>
      </c>
      <c r="P2263" s="8" t="s">
        <v>4825</v>
      </c>
      <c r="Q2263" s="8">
        <v>1</v>
      </c>
      <c r="R2263" s="8" t="s">
        <v>40</v>
      </c>
      <c r="S2263" s="8" t="s">
        <v>40</v>
      </c>
      <c r="T2263" s="8" t="s">
        <v>40</v>
      </c>
      <c r="U2263" s="67">
        <v>0.28199999999999997</v>
      </c>
      <c r="V2263" s="4">
        <v>2</v>
      </c>
      <c r="W2263" s="4">
        <v>3423</v>
      </c>
      <c r="X2263" s="67">
        <v>1E-3</v>
      </c>
      <c r="Y2263" s="67">
        <v>0.36699999999999999</v>
      </c>
      <c r="Z2263" s="4">
        <v>1</v>
      </c>
      <c r="AA2263" s="4">
        <v>2598</v>
      </c>
      <c r="AB2263" s="67">
        <v>0</v>
      </c>
      <c r="AC2263" s="4">
        <v>1.290313</v>
      </c>
      <c r="AD2263" s="4">
        <v>12.22</v>
      </c>
    </row>
    <row r="2264" spans="1:30" x14ac:dyDescent="0.2">
      <c r="A2264" s="8" t="s">
        <v>782</v>
      </c>
      <c r="B2264" s="8">
        <v>10</v>
      </c>
      <c r="C2264" s="8">
        <v>46999679</v>
      </c>
      <c r="D2264" s="8">
        <v>46999679</v>
      </c>
      <c r="E2264" s="8" t="s">
        <v>121</v>
      </c>
      <c r="F2264" s="8" t="s">
        <v>3108</v>
      </c>
      <c r="G2264" s="8" t="s">
        <v>3109</v>
      </c>
      <c r="H2264" s="8" t="s">
        <v>87</v>
      </c>
      <c r="I2264" s="66" t="s">
        <v>361</v>
      </c>
      <c r="J2264" s="66" t="s">
        <v>40</v>
      </c>
      <c r="K2264" s="66" t="s">
        <v>4826</v>
      </c>
      <c r="L2264" s="66" t="s">
        <v>4646</v>
      </c>
      <c r="M2264" s="66" t="s">
        <v>3644</v>
      </c>
      <c r="N2264" s="66" t="s">
        <v>3141</v>
      </c>
      <c r="O2264" s="8" t="s">
        <v>3371</v>
      </c>
      <c r="P2264" s="8" t="s">
        <v>4827</v>
      </c>
      <c r="Q2264" s="8">
        <v>1</v>
      </c>
      <c r="R2264" s="8" t="s">
        <v>40</v>
      </c>
      <c r="S2264" s="8" t="s">
        <v>40</v>
      </c>
      <c r="T2264" s="8" t="s">
        <v>40</v>
      </c>
      <c r="U2264" s="67">
        <v>0.248</v>
      </c>
      <c r="V2264" s="4">
        <v>12</v>
      </c>
      <c r="W2264" s="4">
        <v>3423</v>
      </c>
      <c r="X2264" s="67">
        <v>4.0000000000000001E-3</v>
      </c>
      <c r="Y2264" s="67">
        <v>0.27600000000000002</v>
      </c>
      <c r="Z2264" s="4">
        <v>10</v>
      </c>
      <c r="AA2264" s="4">
        <v>2598</v>
      </c>
      <c r="AB2264" s="67">
        <v>4.0000000000000001E-3</v>
      </c>
      <c r="AC2264" s="4">
        <v>6.0618290000000004</v>
      </c>
      <c r="AD2264" s="4">
        <v>28.1</v>
      </c>
    </row>
    <row r="2265" spans="1:30" x14ac:dyDescent="0.2">
      <c r="A2265" s="8" t="s">
        <v>782</v>
      </c>
      <c r="B2265" s="8">
        <v>10</v>
      </c>
      <c r="C2265" s="8">
        <v>46999723</v>
      </c>
      <c r="D2265" s="8">
        <v>46999723</v>
      </c>
      <c r="E2265" s="8" t="s">
        <v>130</v>
      </c>
      <c r="F2265" s="8" t="s">
        <v>3108</v>
      </c>
      <c r="G2265" s="8" t="s">
        <v>3109</v>
      </c>
      <c r="H2265" s="8" t="s">
        <v>87</v>
      </c>
      <c r="I2265" s="66" t="s">
        <v>361</v>
      </c>
      <c r="J2265" s="66" t="s">
        <v>40</v>
      </c>
      <c r="K2265" s="66" t="s">
        <v>4828</v>
      </c>
      <c r="L2265" s="66" t="s">
        <v>4650</v>
      </c>
      <c r="M2265" s="66" t="s">
        <v>3692</v>
      </c>
      <c r="N2265" s="66" t="s">
        <v>4253</v>
      </c>
      <c r="O2265" s="8" t="s">
        <v>4622</v>
      </c>
      <c r="P2265" s="8" t="s">
        <v>4829</v>
      </c>
      <c r="Q2265" s="8">
        <v>1</v>
      </c>
      <c r="R2265" s="8" t="s">
        <v>40</v>
      </c>
      <c r="S2265" s="8" t="s">
        <v>40</v>
      </c>
      <c r="T2265" s="8" t="s">
        <v>40</v>
      </c>
      <c r="U2265" s="67">
        <v>0.32500000000000001</v>
      </c>
      <c r="V2265" s="4">
        <v>2</v>
      </c>
      <c r="W2265" s="4">
        <v>3428</v>
      </c>
      <c r="X2265" s="67">
        <v>1E-3</v>
      </c>
      <c r="Y2265" s="67">
        <v>0</v>
      </c>
      <c r="Z2265" s="4">
        <v>0</v>
      </c>
      <c r="AA2265" s="4">
        <v>2601</v>
      </c>
      <c r="AB2265" s="67">
        <v>0</v>
      </c>
      <c r="AC2265" s="4">
        <v>-0.31763599999999997</v>
      </c>
      <c r="AD2265" s="4">
        <v>0.60499999999999998</v>
      </c>
    </row>
    <row r="2266" spans="1:30" x14ac:dyDescent="0.2">
      <c r="A2266" s="8" t="s">
        <v>782</v>
      </c>
      <c r="B2266" s="8">
        <v>10</v>
      </c>
      <c r="C2266" s="8">
        <v>46999730</v>
      </c>
      <c r="D2266" s="8">
        <v>46999730</v>
      </c>
      <c r="E2266" s="8" t="s">
        <v>121</v>
      </c>
      <c r="F2266" s="8" t="s">
        <v>3108</v>
      </c>
      <c r="G2266" s="8" t="s">
        <v>3109</v>
      </c>
      <c r="H2266" s="8" t="s">
        <v>87</v>
      </c>
      <c r="I2266" s="66" t="s">
        <v>361</v>
      </c>
      <c r="J2266" s="66" t="s">
        <v>40</v>
      </c>
      <c r="K2266" s="66" t="s">
        <v>4830</v>
      </c>
      <c r="L2266" s="66" t="s">
        <v>4155</v>
      </c>
      <c r="M2266" s="66" t="s">
        <v>3889</v>
      </c>
      <c r="N2266" s="66" t="s">
        <v>3302</v>
      </c>
      <c r="O2266" s="8" t="s">
        <v>3303</v>
      </c>
      <c r="P2266" s="8" t="s">
        <v>4831</v>
      </c>
      <c r="Q2266" s="8">
        <v>1</v>
      </c>
      <c r="R2266" s="8" t="s">
        <v>40</v>
      </c>
      <c r="S2266" s="8" t="s">
        <v>40</v>
      </c>
      <c r="T2266" s="8" t="s">
        <v>40</v>
      </c>
      <c r="U2266" s="67">
        <v>0.19400000000000001</v>
      </c>
      <c r="V2266" s="4">
        <v>1</v>
      </c>
      <c r="W2266" s="4">
        <v>3428</v>
      </c>
      <c r="X2266" s="67">
        <v>0</v>
      </c>
      <c r="Y2266" s="67">
        <v>0</v>
      </c>
      <c r="Z2266" s="4">
        <v>0</v>
      </c>
      <c r="AA2266" s="4">
        <v>2601</v>
      </c>
      <c r="AB2266" s="67">
        <v>0</v>
      </c>
      <c r="AC2266" s="4">
        <v>0.16784299999999999</v>
      </c>
      <c r="AD2266" s="4">
        <v>4.3369999999999997</v>
      </c>
    </row>
    <row r="2267" spans="1:30" x14ac:dyDescent="0.2">
      <c r="A2267" s="8" t="s">
        <v>782</v>
      </c>
      <c r="B2267" s="8">
        <v>10</v>
      </c>
      <c r="C2267" s="8">
        <v>46999732</v>
      </c>
      <c r="D2267" s="8">
        <v>46999732</v>
      </c>
      <c r="E2267" s="8" t="s">
        <v>121</v>
      </c>
      <c r="F2267" s="8" t="s">
        <v>3101</v>
      </c>
      <c r="G2267" s="8" t="s">
        <v>3102</v>
      </c>
      <c r="H2267" s="8" t="s">
        <v>87</v>
      </c>
      <c r="I2267" s="66" t="s">
        <v>361</v>
      </c>
      <c r="J2267" s="66" t="s">
        <v>40</v>
      </c>
      <c r="K2267" s="66" t="s">
        <v>3215</v>
      </c>
      <c r="L2267" s="66" t="s">
        <v>4832</v>
      </c>
      <c r="M2267" s="66" t="s">
        <v>3889</v>
      </c>
      <c r="N2267" s="66" t="s">
        <v>127</v>
      </c>
      <c r="O2267" s="8" t="s">
        <v>3632</v>
      </c>
      <c r="P2267" s="8" t="s">
        <v>4833</v>
      </c>
      <c r="Q2267" s="8">
        <v>1</v>
      </c>
      <c r="R2267" s="8" t="s">
        <v>40</v>
      </c>
      <c r="S2267" s="8" t="s">
        <v>40</v>
      </c>
      <c r="T2267" s="8" t="s">
        <v>40</v>
      </c>
      <c r="U2267" s="67">
        <v>0.58899999999999997</v>
      </c>
      <c r="V2267" s="4">
        <v>3355</v>
      </c>
      <c r="W2267" s="4">
        <v>3428</v>
      </c>
      <c r="X2267" s="67">
        <v>0.97899999999999998</v>
      </c>
      <c r="Y2267" s="67">
        <v>0.56299999999999994</v>
      </c>
      <c r="Z2267" s="4">
        <v>2535</v>
      </c>
      <c r="AA2267" s="4">
        <v>2601</v>
      </c>
      <c r="AB2267" s="67">
        <v>0.97499999999999998</v>
      </c>
      <c r="AC2267" s="4">
        <v>-0.41158400000000001</v>
      </c>
      <c r="AD2267" s="4">
        <v>0.36299999999999999</v>
      </c>
    </row>
    <row r="2268" spans="1:30" x14ac:dyDescent="0.2">
      <c r="A2268" s="8" t="s">
        <v>782</v>
      </c>
      <c r="B2268" s="8">
        <v>10</v>
      </c>
      <c r="C2268" s="8">
        <v>46999742</v>
      </c>
      <c r="D2268" s="8">
        <v>46999742</v>
      </c>
      <c r="E2268" s="8" t="s">
        <v>123</v>
      </c>
      <c r="F2268" s="8" t="s">
        <v>3108</v>
      </c>
      <c r="G2268" s="8" t="s">
        <v>3109</v>
      </c>
      <c r="H2268" s="8" t="s">
        <v>87</v>
      </c>
      <c r="I2268" s="66" t="s">
        <v>361</v>
      </c>
      <c r="J2268" s="66" t="s">
        <v>40</v>
      </c>
      <c r="K2268" s="66" t="s">
        <v>4834</v>
      </c>
      <c r="L2268" s="66" t="s">
        <v>3405</v>
      </c>
      <c r="M2268" s="66" t="s">
        <v>4835</v>
      </c>
      <c r="N2268" s="66" t="s">
        <v>3302</v>
      </c>
      <c r="O2268" s="8" t="s">
        <v>3650</v>
      </c>
      <c r="P2268" s="8" t="s">
        <v>4836</v>
      </c>
      <c r="Q2268" s="8">
        <v>1</v>
      </c>
      <c r="R2268" s="8" t="s">
        <v>40</v>
      </c>
      <c r="S2268" s="8" t="s">
        <v>40</v>
      </c>
      <c r="T2268" s="8" t="s">
        <v>40</v>
      </c>
      <c r="U2268" s="67">
        <v>0.13700000000000001</v>
      </c>
      <c r="V2268" s="4">
        <v>1</v>
      </c>
      <c r="W2268" s="4">
        <v>3428</v>
      </c>
      <c r="X2268" s="67">
        <v>0</v>
      </c>
      <c r="Y2268" s="67">
        <v>0.156</v>
      </c>
      <c r="Z2268" s="4">
        <v>2</v>
      </c>
      <c r="AA2268" s="4">
        <v>2601</v>
      </c>
      <c r="AB2268" s="67">
        <v>1E-3</v>
      </c>
      <c r="AC2268" s="4">
        <v>0.23313999999999999</v>
      </c>
      <c r="AD2268" s="4">
        <v>5.0250000000000004</v>
      </c>
    </row>
    <row r="2269" spans="1:30" x14ac:dyDescent="0.2">
      <c r="A2269" s="8" t="s">
        <v>782</v>
      </c>
      <c r="B2269" s="8">
        <v>10</v>
      </c>
      <c r="C2269" s="8">
        <v>46999747</v>
      </c>
      <c r="D2269" s="8">
        <v>46999747</v>
      </c>
      <c r="E2269" s="8" t="s">
        <v>123</v>
      </c>
      <c r="F2269" s="8" t="s">
        <v>3101</v>
      </c>
      <c r="G2269" s="8" t="s">
        <v>3102</v>
      </c>
      <c r="H2269" s="8" t="s">
        <v>87</v>
      </c>
      <c r="I2269" s="66" t="s">
        <v>361</v>
      </c>
      <c r="J2269" s="66" t="s">
        <v>40</v>
      </c>
      <c r="K2269" s="66" t="s">
        <v>3443</v>
      </c>
      <c r="L2269" s="66" t="s">
        <v>4837</v>
      </c>
      <c r="M2269" s="66" t="s">
        <v>4483</v>
      </c>
      <c r="N2269" s="66" t="s">
        <v>3295</v>
      </c>
      <c r="O2269" s="8" t="s">
        <v>3327</v>
      </c>
      <c r="P2269" s="8" t="s">
        <v>4838</v>
      </c>
      <c r="Q2269" s="8">
        <v>1</v>
      </c>
      <c r="R2269" s="8" t="s">
        <v>40</v>
      </c>
      <c r="S2269" s="8" t="s">
        <v>40</v>
      </c>
      <c r="T2269" s="8" t="s">
        <v>40</v>
      </c>
      <c r="U2269" s="67">
        <v>0.36399999999999999</v>
      </c>
      <c r="V2269" s="4">
        <v>3359</v>
      </c>
      <c r="W2269" s="4">
        <v>3428</v>
      </c>
      <c r="X2269" s="67">
        <v>0.98</v>
      </c>
      <c r="Y2269" s="67">
        <v>0.39100000000000001</v>
      </c>
      <c r="Z2269" s="4">
        <v>2537</v>
      </c>
      <c r="AA2269" s="4">
        <v>2601</v>
      </c>
      <c r="AB2269" s="67">
        <v>0.97499999999999998</v>
      </c>
      <c r="AC2269" s="4">
        <v>-1.6020129999999999</v>
      </c>
      <c r="AD2269" s="4">
        <v>2E-3</v>
      </c>
    </row>
    <row r="2270" spans="1:30" x14ac:dyDescent="0.2">
      <c r="A2270" s="8" t="s">
        <v>782</v>
      </c>
      <c r="B2270" s="8">
        <v>10</v>
      </c>
      <c r="C2270" s="8">
        <v>46999777</v>
      </c>
      <c r="D2270" s="8">
        <v>46999777</v>
      </c>
      <c r="E2270" s="8" t="s">
        <v>130</v>
      </c>
      <c r="F2270" s="8" t="s">
        <v>3101</v>
      </c>
      <c r="G2270" s="8" t="s">
        <v>3102</v>
      </c>
      <c r="H2270" s="8" t="s">
        <v>87</v>
      </c>
      <c r="I2270" s="66" t="s">
        <v>361</v>
      </c>
      <c r="J2270" s="66" t="s">
        <v>40</v>
      </c>
      <c r="K2270" s="66" t="s">
        <v>4839</v>
      </c>
      <c r="L2270" s="66" t="s">
        <v>4168</v>
      </c>
      <c r="M2270" s="66" t="s">
        <v>4169</v>
      </c>
      <c r="N2270" s="66" t="s">
        <v>3165</v>
      </c>
      <c r="O2270" s="8" t="s">
        <v>3400</v>
      </c>
      <c r="P2270" s="8" t="s">
        <v>4840</v>
      </c>
      <c r="Q2270" s="8">
        <v>1</v>
      </c>
      <c r="R2270" s="8" t="s">
        <v>40</v>
      </c>
      <c r="S2270" s="8" t="s">
        <v>40</v>
      </c>
      <c r="T2270" s="8" t="s">
        <v>40</v>
      </c>
      <c r="U2270" s="67">
        <v>0.20599999999999999</v>
      </c>
      <c r="V2270" s="4">
        <v>5</v>
      </c>
      <c r="W2270" s="4">
        <v>3428</v>
      </c>
      <c r="X2270" s="67">
        <v>1E-3</v>
      </c>
      <c r="Y2270" s="67">
        <v>0.20300000000000001</v>
      </c>
      <c r="Z2270" s="4">
        <v>3</v>
      </c>
      <c r="AA2270" s="4">
        <v>2601</v>
      </c>
      <c r="AB2270" s="67">
        <v>1E-3</v>
      </c>
      <c r="AC2270" s="4">
        <v>0.58605499999999999</v>
      </c>
      <c r="AD2270" s="4">
        <v>8.0589999999999993</v>
      </c>
    </row>
    <row r="2271" spans="1:30" x14ac:dyDescent="0.2">
      <c r="A2271" s="8" t="s">
        <v>782</v>
      </c>
      <c r="B2271" s="8">
        <v>10</v>
      </c>
      <c r="C2271" s="8">
        <v>46999778</v>
      </c>
      <c r="D2271" s="8">
        <v>46999778</v>
      </c>
      <c r="E2271" s="8" t="s">
        <v>121</v>
      </c>
      <c r="F2271" s="8" t="s">
        <v>3108</v>
      </c>
      <c r="G2271" s="8" t="s">
        <v>3109</v>
      </c>
      <c r="H2271" s="8" t="s">
        <v>87</v>
      </c>
      <c r="I2271" s="66" t="s">
        <v>361</v>
      </c>
      <c r="J2271" s="66" t="s">
        <v>40</v>
      </c>
      <c r="K2271" s="66" t="s">
        <v>4841</v>
      </c>
      <c r="L2271" s="66" t="s">
        <v>4842</v>
      </c>
      <c r="M2271" s="66" t="s">
        <v>4634</v>
      </c>
      <c r="N2271" s="66" t="s">
        <v>3147</v>
      </c>
      <c r="O2271" s="8" t="s">
        <v>4321</v>
      </c>
      <c r="P2271" s="8" t="s">
        <v>4843</v>
      </c>
      <c r="Q2271" s="8">
        <v>1</v>
      </c>
      <c r="R2271" s="8" t="s">
        <v>40</v>
      </c>
      <c r="S2271" s="8" t="s">
        <v>40</v>
      </c>
      <c r="T2271" s="8" t="s">
        <v>40</v>
      </c>
      <c r="U2271" s="67">
        <v>5.6000000000000001E-2</v>
      </c>
      <c r="V2271" s="4">
        <v>1</v>
      </c>
      <c r="W2271" s="4">
        <v>3428</v>
      </c>
      <c r="X2271" s="67">
        <v>0</v>
      </c>
      <c r="Y2271" s="67">
        <v>0.26900000000000002</v>
      </c>
      <c r="Z2271" s="4">
        <v>1</v>
      </c>
      <c r="AA2271" s="4">
        <v>2601</v>
      </c>
      <c r="AB2271" s="67">
        <v>0</v>
      </c>
      <c r="AC2271" s="4">
        <v>-2.0695070000000002</v>
      </c>
      <c r="AD2271" s="4">
        <v>1E-3</v>
      </c>
    </row>
    <row r="2272" spans="1:30" x14ac:dyDescent="0.2">
      <c r="A2272" s="8" t="s">
        <v>782</v>
      </c>
      <c r="B2272" s="8">
        <v>10</v>
      </c>
      <c r="C2272" s="8">
        <v>46999790</v>
      </c>
      <c r="D2272" s="8">
        <v>46999790</v>
      </c>
      <c r="E2272" s="8" t="s">
        <v>130</v>
      </c>
      <c r="F2272" s="8" t="s">
        <v>3108</v>
      </c>
      <c r="G2272" s="8" t="s">
        <v>3109</v>
      </c>
      <c r="H2272" s="8" t="s">
        <v>87</v>
      </c>
      <c r="I2272" s="66" t="s">
        <v>361</v>
      </c>
      <c r="J2272" s="66" t="s">
        <v>40</v>
      </c>
      <c r="K2272" s="66" t="s">
        <v>4844</v>
      </c>
      <c r="L2272" s="66" t="s">
        <v>4163</v>
      </c>
      <c r="M2272" s="66" t="s">
        <v>4248</v>
      </c>
      <c r="N2272" s="66" t="s">
        <v>3334</v>
      </c>
      <c r="O2272" s="8" t="s">
        <v>3335</v>
      </c>
      <c r="P2272" s="8" t="s">
        <v>4845</v>
      </c>
      <c r="Q2272" s="8">
        <v>1</v>
      </c>
      <c r="R2272" s="8" t="s">
        <v>40</v>
      </c>
      <c r="S2272" s="8" t="s">
        <v>40</v>
      </c>
      <c r="T2272" s="8" t="s">
        <v>40</v>
      </c>
      <c r="U2272" s="67">
        <v>0.17</v>
      </c>
      <c r="V2272" s="4">
        <v>4</v>
      </c>
      <c r="W2272" s="4">
        <v>3428</v>
      </c>
      <c r="X2272" s="67">
        <v>1E-3</v>
      </c>
      <c r="Y2272" s="67">
        <v>0.23200000000000001</v>
      </c>
      <c r="Z2272" s="4">
        <v>2</v>
      </c>
      <c r="AA2272" s="4">
        <v>2601</v>
      </c>
      <c r="AB2272" s="67">
        <v>1E-3</v>
      </c>
      <c r="AC2272" s="4">
        <v>-0.56186499999999995</v>
      </c>
      <c r="AD2272" s="4">
        <v>0.155</v>
      </c>
    </row>
    <row r="2273" spans="1:30" x14ac:dyDescent="0.2">
      <c r="A2273" s="8" t="s">
        <v>782</v>
      </c>
      <c r="B2273" s="8">
        <v>10</v>
      </c>
      <c r="C2273" s="8">
        <v>46999801</v>
      </c>
      <c r="D2273" s="8">
        <v>46999801</v>
      </c>
      <c r="E2273" s="8" t="s">
        <v>130</v>
      </c>
      <c r="F2273" s="8" t="s">
        <v>3101</v>
      </c>
      <c r="G2273" s="8" t="s">
        <v>3102</v>
      </c>
      <c r="H2273" s="8" t="s">
        <v>87</v>
      </c>
      <c r="I2273" s="66" t="s">
        <v>361</v>
      </c>
      <c r="J2273" s="66" t="s">
        <v>40</v>
      </c>
      <c r="K2273" s="66" t="s">
        <v>4846</v>
      </c>
      <c r="L2273" s="66" t="s">
        <v>541</v>
      </c>
      <c r="M2273" s="66" t="s">
        <v>3868</v>
      </c>
      <c r="N2273" s="66" t="s">
        <v>127</v>
      </c>
      <c r="O2273" s="8" t="s">
        <v>3284</v>
      </c>
      <c r="P2273" s="8" t="s">
        <v>4847</v>
      </c>
      <c r="Q2273" s="8">
        <v>1</v>
      </c>
      <c r="R2273" s="8" t="s">
        <v>40</v>
      </c>
      <c r="S2273" s="8" t="s">
        <v>40</v>
      </c>
      <c r="T2273" s="8" t="s">
        <v>40</v>
      </c>
      <c r="U2273" s="67">
        <v>0.57099999999999995</v>
      </c>
      <c r="V2273" s="4">
        <v>1</v>
      </c>
      <c r="W2273" s="4">
        <v>3419</v>
      </c>
      <c r="X2273" s="67">
        <v>0</v>
      </c>
      <c r="Y2273" s="67">
        <v>0.111</v>
      </c>
      <c r="Z2273" s="4">
        <v>1</v>
      </c>
      <c r="AA2273" s="4">
        <v>2584</v>
      </c>
      <c r="AB2273" s="67">
        <v>0</v>
      </c>
      <c r="AC2273" s="4">
        <v>0.82389000000000001</v>
      </c>
      <c r="AD2273" s="4">
        <v>9.61</v>
      </c>
    </row>
    <row r="2274" spans="1:30" x14ac:dyDescent="0.2">
      <c r="A2274" s="8" t="s">
        <v>782</v>
      </c>
      <c r="B2274" s="8">
        <v>10</v>
      </c>
      <c r="C2274" s="8">
        <v>46999839</v>
      </c>
      <c r="D2274" s="8">
        <v>46999839</v>
      </c>
      <c r="E2274" s="8" t="s">
        <v>127</v>
      </c>
      <c r="F2274" s="8" t="s">
        <v>3108</v>
      </c>
      <c r="G2274" s="8" t="s">
        <v>3109</v>
      </c>
      <c r="H2274" s="8" t="s">
        <v>87</v>
      </c>
      <c r="I2274" s="66" t="s">
        <v>361</v>
      </c>
      <c r="J2274" s="66" t="s">
        <v>40</v>
      </c>
      <c r="K2274" s="66" t="s">
        <v>4848</v>
      </c>
      <c r="L2274" s="66" t="s">
        <v>4671</v>
      </c>
      <c r="M2274" s="66" t="s">
        <v>4743</v>
      </c>
      <c r="N2274" s="66" t="s">
        <v>3682</v>
      </c>
      <c r="O2274" s="8" t="s">
        <v>3683</v>
      </c>
      <c r="P2274" s="8" t="s">
        <v>40</v>
      </c>
      <c r="Q2274" s="8">
        <v>1</v>
      </c>
      <c r="R2274" s="8" t="s">
        <v>40</v>
      </c>
      <c r="S2274" s="8" t="s">
        <v>40</v>
      </c>
      <c r="T2274" s="8" t="s">
        <v>40</v>
      </c>
      <c r="U2274" s="67">
        <v>0.28899999999999998</v>
      </c>
      <c r="V2274" s="4">
        <v>1</v>
      </c>
      <c r="W2274" s="4">
        <v>3419</v>
      </c>
      <c r="X2274" s="67">
        <v>0</v>
      </c>
      <c r="Y2274" s="67">
        <v>0.14299999999999999</v>
      </c>
      <c r="Z2274" s="4">
        <v>1</v>
      </c>
      <c r="AA2274" s="4">
        <v>2584</v>
      </c>
      <c r="AB2274" s="67">
        <v>0</v>
      </c>
      <c r="AC2274" s="4">
        <v>-1.3174399999999999</v>
      </c>
      <c r="AD2274" s="4">
        <v>4.0000000000000001E-3</v>
      </c>
    </row>
    <row r="2275" spans="1:30" x14ac:dyDescent="0.2">
      <c r="A2275" s="8" t="s">
        <v>782</v>
      </c>
      <c r="B2275" s="8">
        <v>10</v>
      </c>
      <c r="C2275" s="8">
        <v>46999853</v>
      </c>
      <c r="D2275" s="8">
        <v>46999853</v>
      </c>
      <c r="E2275" s="8" t="s">
        <v>130</v>
      </c>
      <c r="F2275" s="8" t="s">
        <v>3108</v>
      </c>
      <c r="G2275" s="8" t="s">
        <v>3109</v>
      </c>
      <c r="H2275" s="8" t="s">
        <v>87</v>
      </c>
      <c r="I2275" s="66" t="s">
        <v>361</v>
      </c>
      <c r="J2275" s="66" t="s">
        <v>40</v>
      </c>
      <c r="K2275" s="66" t="s">
        <v>4849</v>
      </c>
      <c r="L2275" s="66" t="s">
        <v>4677</v>
      </c>
      <c r="M2275" s="66" t="s">
        <v>329</v>
      </c>
      <c r="N2275" s="66" t="s">
        <v>4794</v>
      </c>
      <c r="O2275" s="8" t="s">
        <v>4850</v>
      </c>
      <c r="P2275" s="8" t="s">
        <v>4851</v>
      </c>
      <c r="Q2275" s="8">
        <v>1</v>
      </c>
      <c r="R2275" s="8" t="s">
        <v>40</v>
      </c>
      <c r="S2275" s="8" t="s">
        <v>40</v>
      </c>
      <c r="T2275" s="8" t="s">
        <v>40</v>
      </c>
      <c r="U2275" s="67">
        <v>0</v>
      </c>
      <c r="V2275" s="4">
        <v>0</v>
      </c>
      <c r="W2275" s="4">
        <v>3419</v>
      </c>
      <c r="X2275" s="67">
        <v>0</v>
      </c>
      <c r="Y2275" s="67">
        <v>0.44</v>
      </c>
      <c r="Z2275" s="4">
        <v>1</v>
      </c>
      <c r="AA2275" s="4">
        <v>2584</v>
      </c>
      <c r="AB2275" s="67">
        <v>0</v>
      </c>
      <c r="AC2275" s="4">
        <v>-0.89249299999999998</v>
      </c>
      <c r="AD2275" s="4">
        <v>2.7E-2</v>
      </c>
    </row>
    <row r="2276" spans="1:30" x14ac:dyDescent="0.2">
      <c r="A2276" s="8" t="s">
        <v>782</v>
      </c>
      <c r="B2276" s="8">
        <v>10</v>
      </c>
      <c r="C2276" s="8">
        <v>46999863</v>
      </c>
      <c r="D2276" s="8">
        <v>46999863</v>
      </c>
      <c r="E2276" s="8" t="s">
        <v>127</v>
      </c>
      <c r="F2276" s="8" t="s">
        <v>3108</v>
      </c>
      <c r="G2276" s="8" t="s">
        <v>3109</v>
      </c>
      <c r="H2276" s="8" t="s">
        <v>87</v>
      </c>
      <c r="I2276" s="66" t="s">
        <v>361</v>
      </c>
      <c r="J2276" s="66" t="s">
        <v>40</v>
      </c>
      <c r="K2276" s="66" t="s">
        <v>4852</v>
      </c>
      <c r="L2276" s="66" t="s">
        <v>4853</v>
      </c>
      <c r="M2276" s="66" t="s">
        <v>855</v>
      </c>
      <c r="N2276" s="66" t="s">
        <v>3741</v>
      </c>
      <c r="O2276" s="8" t="s">
        <v>3921</v>
      </c>
      <c r="P2276" s="8" t="s">
        <v>4854</v>
      </c>
      <c r="Q2276" s="8">
        <v>1</v>
      </c>
      <c r="R2276" s="8" t="s">
        <v>40</v>
      </c>
      <c r="S2276" s="8" t="s">
        <v>40</v>
      </c>
      <c r="T2276" s="8" t="s">
        <v>40</v>
      </c>
      <c r="U2276" s="67">
        <v>0.32600000000000001</v>
      </c>
      <c r="V2276" s="4">
        <v>1963</v>
      </c>
      <c r="W2276" s="4">
        <v>3421</v>
      </c>
      <c r="X2276" s="67">
        <v>0.57399999999999995</v>
      </c>
      <c r="Y2276" s="67">
        <v>0.34200000000000003</v>
      </c>
      <c r="Z2276" s="4">
        <v>1459</v>
      </c>
      <c r="AA2276" s="4">
        <v>2586</v>
      </c>
      <c r="AB2276" s="67">
        <v>0.56399999999999995</v>
      </c>
      <c r="AC2276" s="4">
        <v>3.513201</v>
      </c>
      <c r="AD2276" s="4">
        <v>23.1</v>
      </c>
    </row>
    <row r="2277" spans="1:30" x14ac:dyDescent="0.2">
      <c r="A2277" s="8" t="s">
        <v>782</v>
      </c>
      <c r="B2277" s="8">
        <v>10</v>
      </c>
      <c r="C2277" s="8">
        <v>46999867</v>
      </c>
      <c r="D2277" s="8">
        <v>46999867</v>
      </c>
      <c r="E2277" s="8" t="s">
        <v>130</v>
      </c>
      <c r="F2277" s="8" t="s">
        <v>3101</v>
      </c>
      <c r="G2277" s="8" t="s">
        <v>3102</v>
      </c>
      <c r="H2277" s="8" t="s">
        <v>87</v>
      </c>
      <c r="I2277" s="66" t="s">
        <v>361</v>
      </c>
      <c r="J2277" s="66" t="s">
        <v>40</v>
      </c>
      <c r="K2277" s="66" t="s">
        <v>4855</v>
      </c>
      <c r="L2277" s="66" t="s">
        <v>3766</v>
      </c>
      <c r="M2277" s="66" t="s">
        <v>3767</v>
      </c>
      <c r="N2277" s="66" t="s">
        <v>3165</v>
      </c>
      <c r="O2277" s="8" t="s">
        <v>4856</v>
      </c>
      <c r="P2277" s="8" t="s">
        <v>4857</v>
      </c>
      <c r="Q2277" s="8">
        <v>1</v>
      </c>
      <c r="R2277" s="8" t="s">
        <v>40</v>
      </c>
      <c r="S2277" s="8" t="s">
        <v>40</v>
      </c>
      <c r="T2277" s="8" t="s">
        <v>40</v>
      </c>
      <c r="U2277" s="67">
        <v>0.21099999999999999</v>
      </c>
      <c r="V2277" s="4">
        <v>113</v>
      </c>
      <c r="W2277" s="4">
        <v>3190</v>
      </c>
      <c r="X2277" s="67">
        <v>3.5000000000000003E-2</v>
      </c>
      <c r="Y2277" s="67">
        <v>0.23100000000000001</v>
      </c>
      <c r="Z2277" s="4">
        <v>100</v>
      </c>
      <c r="AA2277" s="4">
        <v>2524</v>
      </c>
      <c r="AB2277" s="67">
        <v>0.04</v>
      </c>
      <c r="AC2277" s="4">
        <v>-0.127191</v>
      </c>
      <c r="AD2277" s="4">
        <v>1.536</v>
      </c>
    </row>
    <row r="2278" spans="1:30" x14ac:dyDescent="0.2">
      <c r="A2278" s="8" t="s">
        <v>782</v>
      </c>
      <c r="B2278" s="8">
        <v>10</v>
      </c>
      <c r="C2278" s="8">
        <v>46999893</v>
      </c>
      <c r="D2278" s="8">
        <v>46999893</v>
      </c>
      <c r="E2278" s="8" t="s">
        <v>127</v>
      </c>
      <c r="F2278" s="8" t="s">
        <v>3108</v>
      </c>
      <c r="G2278" s="8" t="s">
        <v>3109</v>
      </c>
      <c r="H2278" s="8" t="s">
        <v>87</v>
      </c>
      <c r="I2278" s="66" t="s">
        <v>361</v>
      </c>
      <c r="J2278" s="66" t="s">
        <v>40</v>
      </c>
      <c r="K2278" s="66" t="s">
        <v>4858</v>
      </c>
      <c r="L2278" s="66" t="s">
        <v>4181</v>
      </c>
      <c r="M2278" s="66" t="s">
        <v>3616</v>
      </c>
      <c r="N2278" s="66" t="s">
        <v>4859</v>
      </c>
      <c r="O2278" s="8" t="s">
        <v>4860</v>
      </c>
      <c r="P2278" s="8" t="s">
        <v>4861</v>
      </c>
      <c r="Q2278" s="8">
        <v>1</v>
      </c>
      <c r="R2278" s="8" t="s">
        <v>40</v>
      </c>
      <c r="S2278" s="8" t="s">
        <v>40</v>
      </c>
      <c r="T2278" s="8" t="s">
        <v>40</v>
      </c>
      <c r="U2278" s="67">
        <v>0.125</v>
      </c>
      <c r="V2278" s="4">
        <v>1</v>
      </c>
      <c r="W2278" s="4">
        <v>3190</v>
      </c>
      <c r="X2278" s="67">
        <v>0</v>
      </c>
      <c r="Y2278" s="67">
        <v>0.27800000000000002</v>
      </c>
      <c r="Z2278" s="4">
        <v>1</v>
      </c>
      <c r="AA2278" s="4">
        <v>2524</v>
      </c>
      <c r="AB2278" s="67">
        <v>0</v>
      </c>
      <c r="AC2278" s="4">
        <v>4.8542500000000004</v>
      </c>
      <c r="AD2278" s="4">
        <v>24.9</v>
      </c>
    </row>
    <row r="2279" spans="1:30" x14ac:dyDescent="0.2">
      <c r="A2279" s="8" t="s">
        <v>782</v>
      </c>
      <c r="B2279" s="8">
        <v>10</v>
      </c>
      <c r="C2279" s="8">
        <v>46999897</v>
      </c>
      <c r="D2279" s="8">
        <v>46999897</v>
      </c>
      <c r="E2279" s="8" t="s">
        <v>121</v>
      </c>
      <c r="F2279" s="8" t="s">
        <v>3101</v>
      </c>
      <c r="G2279" s="8" t="s">
        <v>3102</v>
      </c>
      <c r="H2279" s="8" t="s">
        <v>87</v>
      </c>
      <c r="I2279" s="66" t="s">
        <v>361</v>
      </c>
      <c r="J2279" s="66" t="s">
        <v>40</v>
      </c>
      <c r="K2279" s="66" t="s">
        <v>3204</v>
      </c>
      <c r="L2279" s="66" t="s">
        <v>4862</v>
      </c>
      <c r="M2279" s="66" t="s">
        <v>4229</v>
      </c>
      <c r="N2279" s="66" t="s">
        <v>121</v>
      </c>
      <c r="O2279" s="8" t="s">
        <v>3104</v>
      </c>
      <c r="P2279" s="8" t="s">
        <v>4863</v>
      </c>
      <c r="Q2279" s="8">
        <v>1</v>
      </c>
      <c r="R2279" s="8" t="s">
        <v>40</v>
      </c>
      <c r="S2279" s="8" t="s">
        <v>40</v>
      </c>
      <c r="T2279" s="8" t="s">
        <v>40</v>
      </c>
      <c r="U2279" s="67">
        <v>0.315</v>
      </c>
      <c r="V2279" s="4">
        <v>12</v>
      </c>
      <c r="W2279" s="4">
        <v>3190</v>
      </c>
      <c r="X2279" s="67">
        <v>4.0000000000000001E-3</v>
      </c>
      <c r="Y2279" s="67">
        <v>0.28599999999999998</v>
      </c>
      <c r="Z2279" s="4">
        <v>14</v>
      </c>
      <c r="AA2279" s="4">
        <v>2524</v>
      </c>
      <c r="AB2279" s="67">
        <v>6.0000000000000001E-3</v>
      </c>
      <c r="AC2279" s="4">
        <v>0.80563399999999996</v>
      </c>
      <c r="AD2279" s="4">
        <v>9.4990000000000006</v>
      </c>
    </row>
    <row r="2280" spans="1:30" x14ac:dyDescent="0.2">
      <c r="A2280" s="8" t="s">
        <v>782</v>
      </c>
      <c r="B2280" s="8">
        <v>10</v>
      </c>
      <c r="C2280" s="8">
        <v>46999897</v>
      </c>
      <c r="D2280" s="8">
        <v>46999897</v>
      </c>
      <c r="E2280" s="8" t="s">
        <v>123</v>
      </c>
      <c r="F2280" s="8" t="s">
        <v>3101</v>
      </c>
      <c r="G2280" s="8" t="s">
        <v>3102</v>
      </c>
      <c r="H2280" s="8" t="s">
        <v>87</v>
      </c>
      <c r="I2280" s="66" t="s">
        <v>361</v>
      </c>
      <c r="J2280" s="66" t="s">
        <v>40</v>
      </c>
      <c r="K2280" s="66" t="s">
        <v>3204</v>
      </c>
      <c r="L2280" s="66" t="s">
        <v>4862</v>
      </c>
      <c r="M2280" s="66" t="s">
        <v>4229</v>
      </c>
      <c r="N2280" s="66" t="s">
        <v>121</v>
      </c>
      <c r="O2280" s="8" t="s">
        <v>4270</v>
      </c>
      <c r="P2280" s="8" t="s">
        <v>4863</v>
      </c>
      <c r="Q2280" s="8">
        <v>1</v>
      </c>
      <c r="R2280" s="8" t="s">
        <v>40</v>
      </c>
      <c r="S2280" s="8" t="s">
        <v>40</v>
      </c>
      <c r="T2280" s="8" t="s">
        <v>40</v>
      </c>
      <c r="U2280" s="67">
        <v>0.26200000000000001</v>
      </c>
      <c r="V2280" s="4">
        <v>1</v>
      </c>
      <c r="W2280" s="4">
        <v>3190</v>
      </c>
      <c r="X2280" s="67">
        <v>0</v>
      </c>
      <c r="Y2280" s="67">
        <v>0</v>
      </c>
      <c r="Z2280" s="4">
        <v>0</v>
      </c>
      <c r="AA2280" s="4">
        <v>2524</v>
      </c>
      <c r="AB2280" s="67">
        <v>0</v>
      </c>
      <c r="AC2280" s="4">
        <v>0.46563599999999999</v>
      </c>
      <c r="AD2280" s="4">
        <v>7.1630000000000003</v>
      </c>
    </row>
    <row r="2281" spans="1:30" x14ac:dyDescent="0.2">
      <c r="A2281" s="8" t="s">
        <v>782</v>
      </c>
      <c r="B2281" s="8">
        <v>10</v>
      </c>
      <c r="C2281" s="8">
        <v>46999908</v>
      </c>
      <c r="D2281" s="8">
        <v>46999908</v>
      </c>
      <c r="E2281" s="8" t="s">
        <v>130</v>
      </c>
      <c r="F2281" s="8" t="s">
        <v>3108</v>
      </c>
      <c r="G2281" s="8" t="s">
        <v>3109</v>
      </c>
      <c r="H2281" s="8" t="s">
        <v>87</v>
      </c>
      <c r="I2281" s="66" t="s">
        <v>361</v>
      </c>
      <c r="J2281" s="66" t="s">
        <v>40</v>
      </c>
      <c r="K2281" s="66" t="s">
        <v>4864</v>
      </c>
      <c r="L2281" s="66" t="s">
        <v>4865</v>
      </c>
      <c r="M2281" s="66" t="s">
        <v>4185</v>
      </c>
      <c r="N2281" s="66" t="s">
        <v>3128</v>
      </c>
      <c r="O2281" s="8" t="s">
        <v>3129</v>
      </c>
      <c r="P2281" s="8" t="s">
        <v>4866</v>
      </c>
      <c r="Q2281" s="8">
        <v>1</v>
      </c>
      <c r="R2281" s="8" t="s">
        <v>40</v>
      </c>
      <c r="S2281" s="8" t="s">
        <v>40</v>
      </c>
      <c r="T2281" s="8" t="s">
        <v>40</v>
      </c>
      <c r="U2281" s="67">
        <v>0.3</v>
      </c>
      <c r="V2281" s="4">
        <v>2</v>
      </c>
      <c r="W2281" s="4">
        <v>3189</v>
      </c>
      <c r="X2281" s="67">
        <v>1E-3</v>
      </c>
      <c r="Y2281" s="67">
        <v>0.26900000000000002</v>
      </c>
      <c r="Z2281" s="4">
        <v>7</v>
      </c>
      <c r="AA2281" s="4">
        <v>2524</v>
      </c>
      <c r="AB2281" s="67">
        <v>3.0000000000000001E-3</v>
      </c>
      <c r="AC2281" s="4">
        <v>4.935079</v>
      </c>
      <c r="AD2281" s="4">
        <v>25</v>
      </c>
    </row>
    <row r="2282" spans="1:30" x14ac:dyDescent="0.2">
      <c r="A2282" s="8" t="s">
        <v>782</v>
      </c>
      <c r="B2282" s="8">
        <v>10</v>
      </c>
      <c r="C2282" s="8">
        <v>46999922</v>
      </c>
      <c r="D2282" s="8">
        <v>46999922</v>
      </c>
      <c r="E2282" s="8" t="s">
        <v>130</v>
      </c>
      <c r="F2282" s="8" t="s">
        <v>3108</v>
      </c>
      <c r="G2282" s="8" t="s">
        <v>3109</v>
      </c>
      <c r="H2282" s="8" t="s">
        <v>87</v>
      </c>
      <c r="I2282" s="66" t="s">
        <v>361</v>
      </c>
      <c r="J2282" s="66" t="s">
        <v>40</v>
      </c>
      <c r="K2282" s="66" t="s">
        <v>4867</v>
      </c>
      <c r="L2282" s="66" t="s">
        <v>4187</v>
      </c>
      <c r="M2282" s="66" t="s">
        <v>4188</v>
      </c>
      <c r="N2282" s="66" t="s">
        <v>3788</v>
      </c>
      <c r="O2282" s="8" t="s">
        <v>3789</v>
      </c>
      <c r="P2282" s="8" t="s">
        <v>4868</v>
      </c>
      <c r="Q2282" s="8">
        <v>1</v>
      </c>
      <c r="R2282" s="8" t="s">
        <v>40</v>
      </c>
      <c r="S2282" s="8" t="s">
        <v>40</v>
      </c>
      <c r="T2282" s="8" t="s">
        <v>40</v>
      </c>
      <c r="U2282" s="67">
        <v>0.35899999999999999</v>
      </c>
      <c r="V2282" s="4">
        <v>1946</v>
      </c>
      <c r="W2282" s="4">
        <v>3190</v>
      </c>
      <c r="X2282" s="67">
        <v>0.61</v>
      </c>
      <c r="Y2282" s="67">
        <v>0.35599999999999998</v>
      </c>
      <c r="Z2282" s="4">
        <v>1486</v>
      </c>
      <c r="AA2282" s="4">
        <v>2524</v>
      </c>
      <c r="AB2282" s="67">
        <v>0.58899999999999997</v>
      </c>
      <c r="AC2282" s="4">
        <v>5.645187</v>
      </c>
      <c r="AD2282" s="4">
        <v>26.6</v>
      </c>
    </row>
    <row r="2283" spans="1:30" x14ac:dyDescent="0.2">
      <c r="A2283" s="8" t="s">
        <v>782</v>
      </c>
      <c r="B2283" s="8">
        <v>10</v>
      </c>
      <c r="C2283" s="8">
        <v>46999931</v>
      </c>
      <c r="D2283" s="8">
        <v>46999931</v>
      </c>
      <c r="E2283" s="8" t="s">
        <v>127</v>
      </c>
      <c r="F2283" s="8" t="s">
        <v>3108</v>
      </c>
      <c r="G2283" s="8" t="s">
        <v>3109</v>
      </c>
      <c r="H2283" s="8" t="s">
        <v>87</v>
      </c>
      <c r="I2283" s="66" t="s">
        <v>361</v>
      </c>
      <c r="J2283" s="66" t="s">
        <v>40</v>
      </c>
      <c r="K2283" s="66" t="s">
        <v>4869</v>
      </c>
      <c r="L2283" s="66" t="s">
        <v>4870</v>
      </c>
      <c r="M2283" s="66" t="s">
        <v>4551</v>
      </c>
      <c r="N2283" s="66" t="s">
        <v>4736</v>
      </c>
      <c r="O2283" s="8" t="s">
        <v>4737</v>
      </c>
      <c r="P2283" s="8" t="s">
        <v>40</v>
      </c>
      <c r="Q2283" s="8">
        <v>1</v>
      </c>
      <c r="R2283" s="8" t="s">
        <v>40</v>
      </c>
      <c r="S2283" s="8" t="s">
        <v>40</v>
      </c>
      <c r="T2283" s="8" t="s">
        <v>40</v>
      </c>
      <c r="U2283" s="67">
        <v>0.36399999999999999</v>
      </c>
      <c r="V2283" s="4">
        <v>1</v>
      </c>
      <c r="W2283" s="4">
        <v>3190</v>
      </c>
      <c r="X2283" s="67">
        <v>0</v>
      </c>
      <c r="Y2283" s="67">
        <v>0.16700000000000001</v>
      </c>
      <c r="Z2283" s="4">
        <v>1</v>
      </c>
      <c r="AA2283" s="4">
        <v>2524</v>
      </c>
      <c r="AB2283" s="67">
        <v>0</v>
      </c>
      <c r="AC2283" s="4">
        <v>3.3607049999999998</v>
      </c>
      <c r="AD2283" s="4">
        <v>22.9</v>
      </c>
    </row>
    <row r="2284" spans="1:30" x14ac:dyDescent="0.2">
      <c r="A2284" s="8" t="s">
        <v>782</v>
      </c>
      <c r="B2284" s="8">
        <v>10</v>
      </c>
      <c r="C2284" s="8">
        <v>46999936</v>
      </c>
      <c r="D2284" s="8">
        <v>46999936</v>
      </c>
      <c r="E2284" s="8" t="s">
        <v>121</v>
      </c>
      <c r="F2284" s="8" t="s">
        <v>3101</v>
      </c>
      <c r="G2284" s="8" t="s">
        <v>3102</v>
      </c>
      <c r="H2284" s="8" t="s">
        <v>87</v>
      </c>
      <c r="I2284" s="66" t="s">
        <v>361</v>
      </c>
      <c r="J2284" s="66" t="s">
        <v>40</v>
      </c>
      <c r="K2284" s="66" t="s">
        <v>3440</v>
      </c>
      <c r="L2284" s="66" t="s">
        <v>4345</v>
      </c>
      <c r="M2284" s="66" t="s">
        <v>4191</v>
      </c>
      <c r="N2284" s="66" t="s">
        <v>3165</v>
      </c>
      <c r="O2284" s="8" t="s">
        <v>3308</v>
      </c>
      <c r="P2284" s="8" t="s">
        <v>4871</v>
      </c>
      <c r="Q2284" s="8">
        <v>1</v>
      </c>
      <c r="R2284" s="8" t="s">
        <v>40</v>
      </c>
      <c r="S2284" s="8" t="s">
        <v>40</v>
      </c>
      <c r="T2284" s="8" t="s">
        <v>40</v>
      </c>
      <c r="U2284" s="67">
        <v>0.20300000000000001</v>
      </c>
      <c r="V2284" s="4">
        <v>2</v>
      </c>
      <c r="W2284" s="4">
        <v>3427</v>
      </c>
      <c r="X2284" s="67">
        <v>1E-3</v>
      </c>
      <c r="Y2284" s="67">
        <v>0.249</v>
      </c>
      <c r="Z2284" s="4">
        <v>2</v>
      </c>
      <c r="AA2284" s="4">
        <v>2601</v>
      </c>
      <c r="AB2284" s="67">
        <v>1E-3</v>
      </c>
      <c r="AC2284" s="4">
        <v>0.34066400000000002</v>
      </c>
      <c r="AD2284" s="4">
        <v>6.08</v>
      </c>
    </row>
    <row r="2285" spans="1:30" x14ac:dyDescent="0.2">
      <c r="A2285" s="8" t="s">
        <v>782</v>
      </c>
      <c r="B2285" s="8">
        <v>10</v>
      </c>
      <c r="C2285" s="8">
        <v>46999940</v>
      </c>
      <c r="D2285" s="8">
        <v>46999940</v>
      </c>
      <c r="E2285" s="8" t="s">
        <v>121</v>
      </c>
      <c r="F2285" s="8" t="s">
        <v>3108</v>
      </c>
      <c r="G2285" s="8" t="s">
        <v>3109</v>
      </c>
      <c r="H2285" s="8" t="s">
        <v>87</v>
      </c>
      <c r="I2285" s="66" t="s">
        <v>361</v>
      </c>
      <c r="J2285" s="66" t="s">
        <v>40</v>
      </c>
      <c r="K2285" s="66" t="s">
        <v>3187</v>
      </c>
      <c r="L2285" s="66" t="s">
        <v>4349</v>
      </c>
      <c r="M2285" s="66" t="s">
        <v>4247</v>
      </c>
      <c r="N2285" s="66" t="s">
        <v>4872</v>
      </c>
      <c r="O2285" s="8" t="s">
        <v>4873</v>
      </c>
      <c r="P2285" s="8" t="s">
        <v>40</v>
      </c>
      <c r="Q2285" s="8">
        <v>1</v>
      </c>
      <c r="R2285" s="8" t="s">
        <v>40</v>
      </c>
      <c r="S2285" s="8" t="s">
        <v>40</v>
      </c>
      <c r="T2285" s="8" t="s">
        <v>40</v>
      </c>
      <c r="U2285" s="67">
        <v>0.28100000000000003</v>
      </c>
      <c r="V2285" s="4">
        <v>1</v>
      </c>
      <c r="W2285" s="4">
        <v>3427</v>
      </c>
      <c r="X2285" s="67">
        <v>0</v>
      </c>
      <c r="Y2285" s="67">
        <v>0.111</v>
      </c>
      <c r="Z2285" s="4">
        <v>1</v>
      </c>
      <c r="AA2285" s="4">
        <v>2601</v>
      </c>
      <c r="AB2285" s="67">
        <v>0</v>
      </c>
      <c r="AC2285" s="4">
        <v>1.7167650000000001</v>
      </c>
      <c r="AD2285" s="4">
        <v>14.5</v>
      </c>
    </row>
    <row r="2286" spans="1:30" x14ac:dyDescent="0.2">
      <c r="A2286" s="8" t="s">
        <v>782</v>
      </c>
      <c r="B2286" s="8">
        <v>10</v>
      </c>
      <c r="C2286" s="8">
        <v>46999946</v>
      </c>
      <c r="D2286" s="8">
        <v>46999946</v>
      </c>
      <c r="E2286" s="8" t="s">
        <v>121</v>
      </c>
      <c r="F2286" s="8" t="s">
        <v>3108</v>
      </c>
      <c r="G2286" s="8" t="s">
        <v>3109</v>
      </c>
      <c r="H2286" s="8" t="s">
        <v>87</v>
      </c>
      <c r="I2286" s="66" t="s">
        <v>361</v>
      </c>
      <c r="J2286" s="66" t="s">
        <v>40</v>
      </c>
      <c r="K2286" s="66" t="s">
        <v>4874</v>
      </c>
      <c r="L2286" s="66" t="s">
        <v>4875</v>
      </c>
      <c r="M2286" s="66" t="s">
        <v>1008</v>
      </c>
      <c r="N2286" s="66" t="s">
        <v>3147</v>
      </c>
      <c r="O2286" s="8" t="s">
        <v>4876</v>
      </c>
      <c r="P2286" s="8" t="s">
        <v>40</v>
      </c>
      <c r="Q2286" s="8">
        <v>1</v>
      </c>
      <c r="R2286" s="8" t="s">
        <v>40</v>
      </c>
      <c r="S2286" s="8" t="s">
        <v>40</v>
      </c>
      <c r="T2286" s="8" t="s">
        <v>40</v>
      </c>
      <c r="U2286" s="67">
        <v>0.05</v>
      </c>
      <c r="V2286" s="4">
        <v>1</v>
      </c>
      <c r="W2286" s="4">
        <v>3427</v>
      </c>
      <c r="X2286" s="67">
        <v>0</v>
      </c>
      <c r="Y2286" s="67">
        <v>0.245</v>
      </c>
      <c r="Z2286" s="4">
        <v>1</v>
      </c>
      <c r="AA2286" s="4">
        <v>2601</v>
      </c>
      <c r="AB2286" s="67">
        <v>0</v>
      </c>
      <c r="AC2286" s="4">
        <v>1.159036</v>
      </c>
      <c r="AD2286" s="4">
        <v>11.53</v>
      </c>
    </row>
    <row r="2287" spans="1:30" x14ac:dyDescent="0.2">
      <c r="A2287" s="8" t="s">
        <v>782</v>
      </c>
      <c r="B2287" s="8">
        <v>10</v>
      </c>
      <c r="C2287" s="8">
        <v>46999947</v>
      </c>
      <c r="D2287" s="8">
        <v>46999947</v>
      </c>
      <c r="E2287" s="8" t="s">
        <v>130</v>
      </c>
      <c r="F2287" s="8" t="s">
        <v>3108</v>
      </c>
      <c r="G2287" s="8" t="s">
        <v>3109</v>
      </c>
      <c r="H2287" s="8" t="s">
        <v>87</v>
      </c>
      <c r="I2287" s="66" t="s">
        <v>361</v>
      </c>
      <c r="J2287" s="66" t="s">
        <v>40</v>
      </c>
      <c r="K2287" s="66" t="s">
        <v>4877</v>
      </c>
      <c r="L2287" s="66" t="s">
        <v>485</v>
      </c>
      <c r="M2287" s="66" t="s">
        <v>1008</v>
      </c>
      <c r="N2287" s="66" t="s">
        <v>3128</v>
      </c>
      <c r="O2287" s="8" t="s">
        <v>3129</v>
      </c>
      <c r="P2287" s="8" t="s">
        <v>4878</v>
      </c>
      <c r="Q2287" s="8">
        <v>1</v>
      </c>
      <c r="R2287" s="8" t="s">
        <v>40</v>
      </c>
      <c r="S2287" s="8" t="s">
        <v>40</v>
      </c>
      <c r="T2287" s="8" t="s">
        <v>40</v>
      </c>
      <c r="U2287" s="67">
        <v>0.20399999999999999</v>
      </c>
      <c r="V2287" s="4">
        <v>1</v>
      </c>
      <c r="W2287" s="4">
        <v>3427</v>
      </c>
      <c r="X2287" s="67">
        <v>0</v>
      </c>
      <c r="Y2287" s="67">
        <v>0.24099999999999999</v>
      </c>
      <c r="Z2287" s="4">
        <v>1</v>
      </c>
      <c r="AA2287" s="4">
        <v>2601</v>
      </c>
      <c r="AB2287" s="67">
        <v>0</v>
      </c>
      <c r="AC2287" s="4">
        <v>1.7810790000000001</v>
      </c>
      <c r="AD2287" s="4">
        <v>14.87</v>
      </c>
    </row>
    <row r="2288" spans="1:30" x14ac:dyDescent="0.2">
      <c r="A2288" s="8" t="s">
        <v>782</v>
      </c>
      <c r="B2288" s="8">
        <v>10</v>
      </c>
      <c r="C2288" s="8">
        <v>46999948</v>
      </c>
      <c r="D2288" s="8">
        <v>46999948</v>
      </c>
      <c r="E2288" s="8" t="s">
        <v>130</v>
      </c>
      <c r="F2288" s="8" t="s">
        <v>3101</v>
      </c>
      <c r="G2288" s="8" t="s">
        <v>3102</v>
      </c>
      <c r="H2288" s="8" t="s">
        <v>87</v>
      </c>
      <c r="I2288" s="66" t="s">
        <v>361</v>
      </c>
      <c r="J2288" s="66" t="s">
        <v>40</v>
      </c>
      <c r="K2288" s="66" t="s">
        <v>4879</v>
      </c>
      <c r="L2288" s="66" t="s">
        <v>1007</v>
      </c>
      <c r="M2288" s="66" t="s">
        <v>1008</v>
      </c>
      <c r="N2288" s="66" t="s">
        <v>121</v>
      </c>
      <c r="O2288" s="8" t="s">
        <v>4268</v>
      </c>
      <c r="P2288" s="8" t="s">
        <v>4880</v>
      </c>
      <c r="Q2288" s="8">
        <v>1</v>
      </c>
      <c r="R2288" s="8" t="s">
        <v>40</v>
      </c>
      <c r="S2288" s="8" t="s">
        <v>40</v>
      </c>
      <c r="T2288" s="8" t="s">
        <v>40</v>
      </c>
      <c r="U2288" s="67">
        <v>0.24099999999999999</v>
      </c>
      <c r="V2288" s="4">
        <v>1</v>
      </c>
      <c r="W2288" s="4">
        <v>3427</v>
      </c>
      <c r="X2288" s="67">
        <v>0</v>
      </c>
      <c r="Y2288" s="67">
        <v>0</v>
      </c>
      <c r="Z2288" s="4">
        <v>0</v>
      </c>
      <c r="AA2288" s="4">
        <v>2601</v>
      </c>
      <c r="AB2288" s="67">
        <v>0</v>
      </c>
      <c r="AC2288" s="4">
        <v>0.33183000000000001</v>
      </c>
      <c r="AD2288" s="4">
        <v>5.9969999999999999</v>
      </c>
    </row>
    <row r="2289" spans="1:30" x14ac:dyDescent="0.2">
      <c r="A2289" s="8" t="s">
        <v>782</v>
      </c>
      <c r="B2289" s="8">
        <v>10</v>
      </c>
      <c r="C2289" s="8">
        <v>46999958</v>
      </c>
      <c r="D2289" s="8">
        <v>46999958</v>
      </c>
      <c r="E2289" s="8" t="s">
        <v>121</v>
      </c>
      <c r="F2289" s="8" t="s">
        <v>3108</v>
      </c>
      <c r="G2289" s="8" t="s">
        <v>3109</v>
      </c>
      <c r="H2289" s="8" t="s">
        <v>87</v>
      </c>
      <c r="I2289" s="66" t="s">
        <v>361</v>
      </c>
      <c r="J2289" s="66" t="s">
        <v>40</v>
      </c>
      <c r="K2289" s="66" t="s">
        <v>4881</v>
      </c>
      <c r="L2289" s="66" t="s">
        <v>3360</v>
      </c>
      <c r="M2289" s="66" t="s">
        <v>3853</v>
      </c>
      <c r="N2289" s="66" t="s">
        <v>4872</v>
      </c>
      <c r="O2289" s="8" t="s">
        <v>4873</v>
      </c>
      <c r="P2289" s="8" t="s">
        <v>4882</v>
      </c>
      <c r="Q2289" s="8">
        <v>1</v>
      </c>
      <c r="R2289" s="8" t="s">
        <v>40</v>
      </c>
      <c r="S2289" s="8" t="s">
        <v>40</v>
      </c>
      <c r="T2289" s="8" t="s">
        <v>40</v>
      </c>
      <c r="U2289" s="67">
        <v>0.24099999999999999</v>
      </c>
      <c r="V2289" s="4">
        <v>1</v>
      </c>
      <c r="W2289" s="4">
        <v>3427</v>
      </c>
      <c r="X2289" s="67">
        <v>0</v>
      </c>
      <c r="Y2289" s="67">
        <v>0</v>
      </c>
      <c r="Z2289" s="4">
        <v>0</v>
      </c>
      <c r="AA2289" s="4">
        <v>2601</v>
      </c>
      <c r="AB2289" s="67">
        <v>0</v>
      </c>
      <c r="AC2289" s="4">
        <v>1.6553549999999999</v>
      </c>
      <c r="AD2289" s="4">
        <v>14.16</v>
      </c>
    </row>
    <row r="2290" spans="1:30" x14ac:dyDescent="0.2">
      <c r="A2290" s="8" t="s">
        <v>782</v>
      </c>
      <c r="B2290" s="8">
        <v>10</v>
      </c>
      <c r="C2290" s="8">
        <v>46999978</v>
      </c>
      <c r="D2290" s="8">
        <v>46999978</v>
      </c>
      <c r="E2290" s="8" t="s">
        <v>123</v>
      </c>
      <c r="F2290" s="8" t="s">
        <v>3101</v>
      </c>
      <c r="G2290" s="8" t="s">
        <v>3102</v>
      </c>
      <c r="H2290" s="8" t="s">
        <v>87</v>
      </c>
      <c r="I2290" s="66" t="s">
        <v>361</v>
      </c>
      <c r="J2290" s="66" t="s">
        <v>40</v>
      </c>
      <c r="K2290" s="66" t="s">
        <v>4883</v>
      </c>
      <c r="L2290" s="66" t="s">
        <v>4884</v>
      </c>
      <c r="M2290" s="66" t="s">
        <v>930</v>
      </c>
      <c r="N2290" s="66" t="s">
        <v>3118</v>
      </c>
      <c r="O2290" s="8" t="s">
        <v>4885</v>
      </c>
      <c r="P2290" s="8" t="s">
        <v>4886</v>
      </c>
      <c r="Q2290" s="8">
        <v>1</v>
      </c>
      <c r="R2290" s="8" t="s">
        <v>40</v>
      </c>
      <c r="S2290" s="8" t="s">
        <v>40</v>
      </c>
      <c r="T2290" s="8" t="s">
        <v>40</v>
      </c>
      <c r="U2290" s="67">
        <v>0.22800000000000001</v>
      </c>
      <c r="V2290" s="4">
        <v>1</v>
      </c>
      <c r="W2290" s="4">
        <v>3427</v>
      </c>
      <c r="X2290" s="67">
        <v>0</v>
      </c>
      <c r="Y2290" s="67">
        <v>0.23100000000000001</v>
      </c>
      <c r="Z2290" s="4">
        <v>1</v>
      </c>
      <c r="AA2290" s="4">
        <v>2601</v>
      </c>
      <c r="AB2290" s="67">
        <v>0</v>
      </c>
      <c r="AC2290" s="4">
        <v>-1.1120030000000001</v>
      </c>
      <c r="AD2290" s="4">
        <v>8.9999999999999993E-3</v>
      </c>
    </row>
    <row r="2291" spans="1:30" x14ac:dyDescent="0.2">
      <c r="A2291" s="8" t="s">
        <v>782</v>
      </c>
      <c r="B2291" s="8">
        <v>10</v>
      </c>
      <c r="C2291" s="8">
        <v>46999994</v>
      </c>
      <c r="D2291" s="8">
        <v>46999994</v>
      </c>
      <c r="E2291" s="8" t="s">
        <v>130</v>
      </c>
      <c r="F2291" s="8" t="s">
        <v>3101</v>
      </c>
      <c r="G2291" s="8" t="s">
        <v>3102</v>
      </c>
      <c r="H2291" s="8" t="s">
        <v>87</v>
      </c>
      <c r="I2291" s="66" t="s">
        <v>361</v>
      </c>
      <c r="J2291" s="66" t="s">
        <v>40</v>
      </c>
      <c r="K2291" s="66" t="s">
        <v>4887</v>
      </c>
      <c r="L2291" s="66" t="s">
        <v>4888</v>
      </c>
      <c r="M2291" s="66" t="s">
        <v>4219</v>
      </c>
      <c r="N2291" s="66" t="s">
        <v>3126</v>
      </c>
      <c r="O2291" s="8" t="s">
        <v>3160</v>
      </c>
      <c r="P2291" s="8" t="s">
        <v>4889</v>
      </c>
      <c r="Q2291" s="8">
        <v>1</v>
      </c>
      <c r="R2291" s="8" t="s">
        <v>40</v>
      </c>
      <c r="S2291" s="8" t="s">
        <v>40</v>
      </c>
      <c r="T2291" s="8" t="s">
        <v>40</v>
      </c>
      <c r="U2291" s="67">
        <v>0.18099999999999999</v>
      </c>
      <c r="V2291" s="4">
        <v>1</v>
      </c>
      <c r="W2291" s="4">
        <v>3427</v>
      </c>
      <c r="X2291" s="67">
        <v>0</v>
      </c>
      <c r="Y2291" s="67">
        <v>0</v>
      </c>
      <c r="Z2291" s="4">
        <v>0</v>
      </c>
      <c r="AA2291" s="4">
        <v>2601</v>
      </c>
      <c r="AB2291" s="67">
        <v>0</v>
      </c>
      <c r="AC2291" s="4">
        <v>0.52977700000000005</v>
      </c>
      <c r="AD2291" s="4">
        <v>7.6550000000000002</v>
      </c>
    </row>
    <row r="2292" spans="1:30" x14ac:dyDescent="0.2">
      <c r="A2292" s="8" t="s">
        <v>782</v>
      </c>
      <c r="B2292" s="8">
        <v>10</v>
      </c>
      <c r="C2292" s="8">
        <v>46999997</v>
      </c>
      <c r="D2292" s="8">
        <v>46999997</v>
      </c>
      <c r="E2292" s="8" t="s">
        <v>121</v>
      </c>
      <c r="F2292" s="8" t="s">
        <v>3108</v>
      </c>
      <c r="G2292" s="8" t="s">
        <v>3109</v>
      </c>
      <c r="H2292" s="8" t="s">
        <v>87</v>
      </c>
      <c r="I2292" s="66" t="s">
        <v>361</v>
      </c>
      <c r="J2292" s="66" t="s">
        <v>40</v>
      </c>
      <c r="K2292" s="66" t="s">
        <v>4890</v>
      </c>
      <c r="L2292" s="66" t="s">
        <v>4195</v>
      </c>
      <c r="M2292" s="66" t="s">
        <v>4473</v>
      </c>
      <c r="N2292" s="66" t="s">
        <v>3141</v>
      </c>
      <c r="O2292" s="8" t="s">
        <v>3371</v>
      </c>
      <c r="P2292" s="8" t="s">
        <v>4891</v>
      </c>
      <c r="Q2292" s="8">
        <v>1</v>
      </c>
      <c r="R2292" s="8" t="s">
        <v>40</v>
      </c>
      <c r="S2292" s="8" t="s">
        <v>40</v>
      </c>
      <c r="T2292" s="8" t="s">
        <v>40</v>
      </c>
      <c r="U2292" s="67">
        <v>0</v>
      </c>
      <c r="V2292" s="4">
        <v>0</v>
      </c>
      <c r="W2292" s="4">
        <v>3427</v>
      </c>
      <c r="X2292" s="67">
        <v>0</v>
      </c>
      <c r="Y2292" s="67">
        <v>0.21299999999999999</v>
      </c>
      <c r="Z2292" s="4">
        <v>1</v>
      </c>
      <c r="AA2292" s="4">
        <v>2601</v>
      </c>
      <c r="AB2292" s="67">
        <v>0</v>
      </c>
      <c r="AC2292" s="4">
        <v>2.9180839999999999</v>
      </c>
      <c r="AD2292" s="4">
        <v>21.9</v>
      </c>
    </row>
    <row r="2293" spans="1:30" x14ac:dyDescent="0.2">
      <c r="A2293" s="8" t="s">
        <v>782</v>
      </c>
      <c r="B2293" s="8">
        <v>10</v>
      </c>
      <c r="C2293" s="8">
        <v>46999997</v>
      </c>
      <c r="D2293" s="8">
        <v>46999997</v>
      </c>
      <c r="E2293" s="8" t="s">
        <v>123</v>
      </c>
      <c r="F2293" s="8" t="s">
        <v>3108</v>
      </c>
      <c r="G2293" s="8" t="s">
        <v>3109</v>
      </c>
      <c r="H2293" s="8" t="s">
        <v>87</v>
      </c>
      <c r="I2293" s="66" t="s">
        <v>361</v>
      </c>
      <c r="J2293" s="66" t="s">
        <v>40</v>
      </c>
      <c r="K2293" s="66" t="s">
        <v>4890</v>
      </c>
      <c r="L2293" s="66" t="s">
        <v>4195</v>
      </c>
      <c r="M2293" s="66" t="s">
        <v>4473</v>
      </c>
      <c r="N2293" s="66" t="s">
        <v>4552</v>
      </c>
      <c r="O2293" s="8" t="s">
        <v>4553</v>
      </c>
      <c r="P2293" s="8" t="s">
        <v>4891</v>
      </c>
      <c r="Q2293" s="8">
        <v>1</v>
      </c>
      <c r="R2293" s="8" t="s">
        <v>40</v>
      </c>
      <c r="S2293" s="8" t="s">
        <v>40</v>
      </c>
      <c r="T2293" s="8" t="s">
        <v>40</v>
      </c>
      <c r="U2293" s="67">
        <v>0</v>
      </c>
      <c r="V2293" s="4">
        <v>0</v>
      </c>
      <c r="W2293" s="4">
        <v>3427</v>
      </c>
      <c r="X2293" s="67">
        <v>0</v>
      </c>
      <c r="Y2293" s="67">
        <v>0.27600000000000002</v>
      </c>
      <c r="Z2293" s="4">
        <v>1</v>
      </c>
      <c r="AA2293" s="4">
        <v>2601</v>
      </c>
      <c r="AB2293" s="67">
        <v>0</v>
      </c>
      <c r="AC2293" s="4">
        <v>1.912507</v>
      </c>
      <c r="AD2293" s="4">
        <v>15.66</v>
      </c>
    </row>
    <row r="2294" spans="1:30" x14ac:dyDescent="0.2">
      <c r="A2294" s="8" t="s">
        <v>782</v>
      </c>
      <c r="B2294" s="8">
        <v>10</v>
      </c>
      <c r="C2294" s="8">
        <v>47000003</v>
      </c>
      <c r="D2294" s="8">
        <v>47000003</v>
      </c>
      <c r="E2294" s="8" t="s">
        <v>130</v>
      </c>
      <c r="F2294" s="8" t="s">
        <v>3108</v>
      </c>
      <c r="G2294" s="8" t="s">
        <v>3109</v>
      </c>
      <c r="H2294" s="8" t="s">
        <v>87</v>
      </c>
      <c r="I2294" s="66" t="s">
        <v>361</v>
      </c>
      <c r="J2294" s="66" t="s">
        <v>40</v>
      </c>
      <c r="K2294" s="66" t="s">
        <v>4892</v>
      </c>
      <c r="L2294" s="66" t="s">
        <v>347</v>
      </c>
      <c r="M2294" s="66" t="s">
        <v>348</v>
      </c>
      <c r="N2294" s="66" t="s">
        <v>3788</v>
      </c>
      <c r="O2294" s="8" t="s">
        <v>3789</v>
      </c>
      <c r="P2294" s="8" t="s">
        <v>4893</v>
      </c>
      <c r="Q2294" s="8">
        <v>1</v>
      </c>
      <c r="R2294" s="8" t="s">
        <v>40</v>
      </c>
      <c r="S2294" s="8" t="s">
        <v>40</v>
      </c>
      <c r="T2294" s="8" t="s">
        <v>40</v>
      </c>
      <c r="U2294" s="67">
        <v>0.33200000000000002</v>
      </c>
      <c r="V2294" s="4">
        <v>1</v>
      </c>
      <c r="W2294" s="4">
        <v>3427</v>
      </c>
      <c r="X2294" s="67">
        <v>0</v>
      </c>
      <c r="Y2294" s="67">
        <v>0.22900000000000001</v>
      </c>
      <c r="Z2294" s="4">
        <v>1</v>
      </c>
      <c r="AA2294" s="4">
        <v>2601</v>
      </c>
      <c r="AB2294" s="67">
        <v>0</v>
      </c>
      <c r="AC2294" s="4">
        <v>8.2034999999999997E-2</v>
      </c>
      <c r="AD2294" s="4">
        <v>3.4169999999999998</v>
      </c>
    </row>
    <row r="2295" spans="1:30" x14ac:dyDescent="0.2">
      <c r="A2295" s="8" t="s">
        <v>782</v>
      </c>
      <c r="B2295" s="8">
        <v>10</v>
      </c>
      <c r="C2295" s="8">
        <v>47000004</v>
      </c>
      <c r="D2295" s="8">
        <v>47000004</v>
      </c>
      <c r="E2295" s="8" t="s">
        <v>123</v>
      </c>
      <c r="F2295" s="8" t="s">
        <v>3108</v>
      </c>
      <c r="G2295" s="8" t="s">
        <v>3109</v>
      </c>
      <c r="H2295" s="8" t="s">
        <v>87</v>
      </c>
      <c r="I2295" s="66" t="s">
        <v>361</v>
      </c>
      <c r="J2295" s="66" t="s">
        <v>40</v>
      </c>
      <c r="K2295" s="66" t="s">
        <v>4894</v>
      </c>
      <c r="L2295" s="66" t="s">
        <v>4895</v>
      </c>
      <c r="M2295" s="66" t="s">
        <v>348</v>
      </c>
      <c r="N2295" s="66" t="s">
        <v>4040</v>
      </c>
      <c r="O2295" s="8" t="s">
        <v>4041</v>
      </c>
      <c r="P2295" s="8" t="s">
        <v>4896</v>
      </c>
      <c r="Q2295" s="8">
        <v>1</v>
      </c>
      <c r="R2295" s="8" t="s">
        <v>40</v>
      </c>
      <c r="S2295" s="8" t="s">
        <v>40</v>
      </c>
      <c r="T2295" s="8" t="s">
        <v>40</v>
      </c>
      <c r="U2295" s="67">
        <v>0.74</v>
      </c>
      <c r="V2295" s="4">
        <v>3427</v>
      </c>
      <c r="W2295" s="4">
        <v>3427</v>
      </c>
      <c r="X2295" s="67">
        <v>1</v>
      </c>
      <c r="Y2295" s="67">
        <v>0.74</v>
      </c>
      <c r="Z2295" s="4">
        <v>2601</v>
      </c>
      <c r="AA2295" s="4">
        <v>2601</v>
      </c>
      <c r="AB2295" s="67">
        <v>1</v>
      </c>
      <c r="AC2295" s="4">
        <v>-2.451349</v>
      </c>
      <c r="AD2295" s="4">
        <v>1E-3</v>
      </c>
    </row>
    <row r="2296" spans="1:30" x14ac:dyDescent="0.2">
      <c r="A2296" s="8" t="s">
        <v>782</v>
      </c>
      <c r="B2296" s="8">
        <v>10</v>
      </c>
      <c r="C2296" s="8">
        <v>47000005</v>
      </c>
      <c r="D2296" s="8">
        <v>47000005</v>
      </c>
      <c r="E2296" s="8" t="s">
        <v>121</v>
      </c>
      <c r="F2296" s="8" t="s">
        <v>3101</v>
      </c>
      <c r="G2296" s="8" t="s">
        <v>3102</v>
      </c>
      <c r="H2296" s="8" t="s">
        <v>87</v>
      </c>
      <c r="I2296" s="66" t="s">
        <v>361</v>
      </c>
      <c r="J2296" s="66" t="s">
        <v>40</v>
      </c>
      <c r="K2296" s="66" t="s">
        <v>4897</v>
      </c>
      <c r="L2296" s="66" t="s">
        <v>4898</v>
      </c>
      <c r="M2296" s="66" t="s">
        <v>348</v>
      </c>
      <c r="N2296" s="66" t="s">
        <v>3118</v>
      </c>
      <c r="O2296" s="8" t="s">
        <v>3213</v>
      </c>
      <c r="P2296" s="8" t="s">
        <v>4899</v>
      </c>
      <c r="Q2296" s="8">
        <v>1</v>
      </c>
      <c r="R2296" s="8" t="s">
        <v>40</v>
      </c>
      <c r="S2296" s="8" t="s">
        <v>40</v>
      </c>
      <c r="T2296" s="8" t="s">
        <v>40</v>
      </c>
      <c r="U2296" s="67">
        <v>0.23300000000000001</v>
      </c>
      <c r="V2296" s="4">
        <v>1</v>
      </c>
      <c r="W2296" s="4">
        <v>3427</v>
      </c>
      <c r="X2296" s="67">
        <v>0</v>
      </c>
      <c r="Y2296" s="67">
        <v>0</v>
      </c>
      <c r="Z2296" s="4">
        <v>0</v>
      </c>
      <c r="AA2296" s="4">
        <v>2601</v>
      </c>
      <c r="AB2296" s="67">
        <v>0</v>
      </c>
      <c r="AC2296" s="4">
        <v>-0.65026099999999998</v>
      </c>
      <c r="AD2296" s="4">
        <v>9.4E-2</v>
      </c>
    </row>
    <row r="2297" spans="1:30" x14ac:dyDescent="0.2">
      <c r="A2297" s="8" t="s">
        <v>782</v>
      </c>
      <c r="B2297" s="8">
        <v>10</v>
      </c>
      <c r="C2297" s="8">
        <v>47000007</v>
      </c>
      <c r="D2297" s="8">
        <v>47000007</v>
      </c>
      <c r="E2297" s="8" t="s">
        <v>130</v>
      </c>
      <c r="F2297" s="8" t="s">
        <v>3108</v>
      </c>
      <c r="G2297" s="8" t="s">
        <v>3109</v>
      </c>
      <c r="H2297" s="8" t="s">
        <v>87</v>
      </c>
      <c r="I2297" s="66" t="s">
        <v>361</v>
      </c>
      <c r="J2297" s="66" t="s">
        <v>40</v>
      </c>
      <c r="K2297" s="66" t="s">
        <v>3164</v>
      </c>
      <c r="L2297" s="66" t="s">
        <v>4704</v>
      </c>
      <c r="M2297" s="66" t="s">
        <v>4490</v>
      </c>
      <c r="N2297" s="66" t="s">
        <v>3309</v>
      </c>
      <c r="O2297" s="8" t="s">
        <v>3310</v>
      </c>
      <c r="P2297" s="8" t="s">
        <v>4900</v>
      </c>
      <c r="Q2297" s="8">
        <v>1</v>
      </c>
      <c r="R2297" s="8" t="s">
        <v>40</v>
      </c>
      <c r="S2297" s="8" t="s">
        <v>40</v>
      </c>
      <c r="T2297" s="8" t="s">
        <v>40</v>
      </c>
      <c r="U2297" s="67">
        <v>0</v>
      </c>
      <c r="V2297" s="4">
        <v>0</v>
      </c>
      <c r="W2297" s="4">
        <v>3427</v>
      </c>
      <c r="X2297" s="67">
        <v>0</v>
      </c>
      <c r="Y2297" s="67">
        <v>0.27800000000000002</v>
      </c>
      <c r="Z2297" s="4">
        <v>1</v>
      </c>
      <c r="AA2297" s="4">
        <v>2601</v>
      </c>
      <c r="AB2297" s="67">
        <v>0</v>
      </c>
      <c r="AC2297" s="4">
        <v>0.69667699999999999</v>
      </c>
      <c r="AD2297" s="4">
        <v>8.8049999999999997</v>
      </c>
    </row>
    <row r="2298" spans="1:30" x14ac:dyDescent="0.2">
      <c r="A2298" s="8" t="s">
        <v>782</v>
      </c>
      <c r="B2298" s="8">
        <v>10</v>
      </c>
      <c r="C2298" s="8">
        <v>47000018</v>
      </c>
      <c r="D2298" s="8">
        <v>47000018</v>
      </c>
      <c r="E2298" s="8" t="s">
        <v>130</v>
      </c>
      <c r="F2298" s="8" t="s">
        <v>3108</v>
      </c>
      <c r="G2298" s="8" t="s">
        <v>3109</v>
      </c>
      <c r="H2298" s="8" t="s">
        <v>87</v>
      </c>
      <c r="I2298" s="66" t="s">
        <v>361</v>
      </c>
      <c r="J2298" s="66" t="s">
        <v>40</v>
      </c>
      <c r="K2298" s="66" t="s">
        <v>4901</v>
      </c>
      <c r="L2298" s="66" t="s">
        <v>4902</v>
      </c>
      <c r="M2298" s="66" t="s">
        <v>4233</v>
      </c>
      <c r="N2298" s="66" t="s">
        <v>3177</v>
      </c>
      <c r="O2298" s="8" t="s">
        <v>3178</v>
      </c>
      <c r="P2298" s="8" t="s">
        <v>4903</v>
      </c>
      <c r="Q2298" s="8">
        <v>1</v>
      </c>
      <c r="R2298" s="8" t="s">
        <v>40</v>
      </c>
      <c r="S2298" s="8" t="s">
        <v>40</v>
      </c>
      <c r="T2298" s="8" t="s">
        <v>40</v>
      </c>
      <c r="U2298" s="67">
        <v>0.253</v>
      </c>
      <c r="V2298" s="4">
        <v>1</v>
      </c>
      <c r="W2298" s="4">
        <v>3427</v>
      </c>
      <c r="X2298" s="67">
        <v>0</v>
      </c>
      <c r="Y2298" s="67">
        <v>0</v>
      </c>
      <c r="Z2298" s="4">
        <v>0</v>
      </c>
      <c r="AA2298" s="4">
        <v>2601</v>
      </c>
      <c r="AB2298" s="67">
        <v>0</v>
      </c>
      <c r="AC2298" s="4">
        <v>6.768586</v>
      </c>
      <c r="AD2298" s="4">
        <v>32</v>
      </c>
    </row>
    <row r="2299" spans="1:30" x14ac:dyDescent="0.2">
      <c r="A2299" s="8" t="s">
        <v>782</v>
      </c>
      <c r="B2299" s="8">
        <v>10</v>
      </c>
      <c r="C2299" s="8">
        <v>47000019</v>
      </c>
      <c r="D2299" s="8">
        <v>47000019</v>
      </c>
      <c r="E2299" s="8" t="s">
        <v>121</v>
      </c>
      <c r="F2299" s="8" t="s">
        <v>3108</v>
      </c>
      <c r="G2299" s="8" t="s">
        <v>3109</v>
      </c>
      <c r="H2299" s="8" t="s">
        <v>87</v>
      </c>
      <c r="I2299" s="66" t="s">
        <v>361</v>
      </c>
      <c r="J2299" s="66" t="s">
        <v>40</v>
      </c>
      <c r="K2299" s="66" t="s">
        <v>4904</v>
      </c>
      <c r="L2299" s="66" t="s">
        <v>4905</v>
      </c>
      <c r="M2299" s="66" t="s">
        <v>4233</v>
      </c>
      <c r="N2299" s="66" t="s">
        <v>3112</v>
      </c>
      <c r="O2299" s="8" t="s">
        <v>3140</v>
      </c>
      <c r="P2299" s="8" t="s">
        <v>4906</v>
      </c>
      <c r="Q2299" s="8">
        <v>1</v>
      </c>
      <c r="R2299" s="8" t="s">
        <v>40</v>
      </c>
      <c r="S2299" s="8" t="s">
        <v>40</v>
      </c>
      <c r="T2299" s="8" t="s">
        <v>40</v>
      </c>
      <c r="U2299" s="67">
        <v>0.21299999999999999</v>
      </c>
      <c r="V2299" s="4">
        <v>46</v>
      </c>
      <c r="W2299" s="4">
        <v>3427</v>
      </c>
      <c r="X2299" s="67">
        <v>1.2999999999999999E-2</v>
      </c>
      <c r="Y2299" s="67">
        <v>0.21099999999999999</v>
      </c>
      <c r="Z2299" s="4">
        <v>30</v>
      </c>
      <c r="AA2299" s="4">
        <v>2601</v>
      </c>
      <c r="AB2299" s="67">
        <v>1.2E-2</v>
      </c>
      <c r="AC2299" s="4">
        <v>4.359648</v>
      </c>
      <c r="AD2299" s="4">
        <v>24.1</v>
      </c>
    </row>
    <row r="2300" spans="1:30" x14ac:dyDescent="0.2">
      <c r="A2300" s="8" t="s">
        <v>782</v>
      </c>
      <c r="B2300" s="8">
        <v>10</v>
      </c>
      <c r="C2300" s="8">
        <v>47000024</v>
      </c>
      <c r="D2300" s="8">
        <v>47000024</v>
      </c>
      <c r="E2300" s="8" t="s">
        <v>121</v>
      </c>
      <c r="F2300" s="8" t="s">
        <v>3108</v>
      </c>
      <c r="G2300" s="8" t="s">
        <v>3109</v>
      </c>
      <c r="H2300" s="8" t="s">
        <v>87</v>
      </c>
      <c r="I2300" s="66" t="s">
        <v>361</v>
      </c>
      <c r="J2300" s="66" t="s">
        <v>40</v>
      </c>
      <c r="K2300" s="66" t="s">
        <v>4907</v>
      </c>
      <c r="L2300" s="66" t="s">
        <v>4375</v>
      </c>
      <c r="M2300" s="66" t="s">
        <v>3851</v>
      </c>
      <c r="N2300" s="66" t="s">
        <v>3168</v>
      </c>
      <c r="O2300" s="8" t="s">
        <v>3169</v>
      </c>
      <c r="P2300" s="8" t="s">
        <v>4908</v>
      </c>
      <c r="Q2300" s="8">
        <v>1</v>
      </c>
      <c r="R2300" s="8" t="s">
        <v>40</v>
      </c>
      <c r="S2300" s="8" t="s">
        <v>40</v>
      </c>
      <c r="T2300" s="8" t="s">
        <v>40</v>
      </c>
      <c r="U2300" s="67">
        <v>0</v>
      </c>
      <c r="V2300" s="4">
        <v>0</v>
      </c>
      <c r="W2300" s="4">
        <v>3427</v>
      </c>
      <c r="X2300" s="67">
        <v>0</v>
      </c>
      <c r="Y2300" s="67">
        <v>0.217</v>
      </c>
      <c r="Z2300" s="4">
        <v>1</v>
      </c>
      <c r="AA2300" s="4">
        <v>2601</v>
      </c>
      <c r="AB2300" s="67">
        <v>0</v>
      </c>
      <c r="AC2300" s="4">
        <v>5.797682</v>
      </c>
      <c r="AD2300" s="4">
        <v>27.1</v>
      </c>
    </row>
    <row r="2301" spans="1:30" x14ac:dyDescent="0.2">
      <c r="A2301" s="8" t="s">
        <v>782</v>
      </c>
      <c r="B2301" s="8">
        <v>10</v>
      </c>
      <c r="C2301" s="8">
        <v>47000041</v>
      </c>
      <c r="D2301" s="8">
        <v>47000041</v>
      </c>
      <c r="E2301" s="8" t="s">
        <v>123</v>
      </c>
      <c r="F2301" s="8" t="s">
        <v>3108</v>
      </c>
      <c r="G2301" s="8" t="s">
        <v>3109</v>
      </c>
      <c r="H2301" s="8" t="s">
        <v>87</v>
      </c>
      <c r="I2301" s="66" t="s">
        <v>361</v>
      </c>
      <c r="J2301" s="66" t="s">
        <v>40</v>
      </c>
      <c r="K2301" s="66" t="s">
        <v>4909</v>
      </c>
      <c r="L2301" s="66" t="s">
        <v>4910</v>
      </c>
      <c r="M2301" s="66" t="s">
        <v>4911</v>
      </c>
      <c r="N2301" s="66" t="s">
        <v>4094</v>
      </c>
      <c r="O2301" s="8" t="s">
        <v>4095</v>
      </c>
      <c r="P2301" s="8" t="s">
        <v>4912</v>
      </c>
      <c r="Q2301" s="8">
        <v>1</v>
      </c>
      <c r="R2301" s="8" t="s">
        <v>40</v>
      </c>
      <c r="S2301" s="8" t="s">
        <v>40</v>
      </c>
      <c r="T2301" s="8" t="s">
        <v>40</v>
      </c>
      <c r="U2301" s="67">
        <v>0.34200000000000003</v>
      </c>
      <c r="V2301" s="4">
        <v>1</v>
      </c>
      <c r="W2301" s="4">
        <v>3427</v>
      </c>
      <c r="X2301" s="67">
        <v>0</v>
      </c>
      <c r="Y2301" s="67">
        <v>0.25700000000000001</v>
      </c>
      <c r="Z2301" s="4">
        <v>1</v>
      </c>
      <c r="AA2301" s="4">
        <v>2601</v>
      </c>
      <c r="AB2301" s="67">
        <v>0</v>
      </c>
      <c r="AC2301" s="4">
        <v>4.3162909999999997</v>
      </c>
      <c r="AD2301" s="4">
        <v>24</v>
      </c>
    </row>
    <row r="2302" spans="1:30" x14ac:dyDescent="0.2">
      <c r="A2302" s="8" t="s">
        <v>782</v>
      </c>
      <c r="B2302" s="8">
        <v>10</v>
      </c>
      <c r="C2302" s="8">
        <v>47000052</v>
      </c>
      <c r="D2302" s="8">
        <v>47000052</v>
      </c>
      <c r="E2302" s="8" t="s">
        <v>121</v>
      </c>
      <c r="F2302" s="8" t="s">
        <v>81</v>
      </c>
      <c r="G2302" s="8" t="s">
        <v>3469</v>
      </c>
      <c r="H2302" s="8" t="s">
        <v>87</v>
      </c>
      <c r="I2302" s="66" t="s">
        <v>361</v>
      </c>
      <c r="J2302" s="66" t="s">
        <v>40</v>
      </c>
      <c r="K2302" s="66" t="s">
        <v>4913</v>
      </c>
      <c r="L2302" s="66" t="s">
        <v>4914</v>
      </c>
      <c r="M2302" s="66" t="s">
        <v>324</v>
      </c>
      <c r="N2302" s="66" t="s">
        <v>206</v>
      </c>
      <c r="O2302" s="8" t="s">
        <v>207</v>
      </c>
      <c r="P2302" s="8" t="s">
        <v>40</v>
      </c>
      <c r="Q2302" s="8">
        <v>1</v>
      </c>
      <c r="R2302" s="8" t="s">
        <v>40</v>
      </c>
      <c r="S2302" s="8" t="s">
        <v>40</v>
      </c>
      <c r="T2302" s="8" t="s">
        <v>40</v>
      </c>
      <c r="U2302" s="67">
        <v>6.7000000000000004E-2</v>
      </c>
      <c r="V2302" s="4">
        <v>1</v>
      </c>
      <c r="W2302" s="4">
        <v>3419</v>
      </c>
      <c r="X2302" s="67">
        <v>0</v>
      </c>
      <c r="Y2302" s="67">
        <v>0.438</v>
      </c>
      <c r="Z2302" s="4">
        <v>1</v>
      </c>
      <c r="AA2302" s="4">
        <v>2592</v>
      </c>
      <c r="AB2302" s="67">
        <v>0</v>
      </c>
      <c r="AC2302" s="4">
        <v>12.175939</v>
      </c>
      <c r="AD2302" s="4">
        <v>38</v>
      </c>
    </row>
    <row r="2303" spans="1:30" x14ac:dyDescent="0.2">
      <c r="A2303" s="8" t="s">
        <v>782</v>
      </c>
      <c r="B2303" s="8">
        <v>10</v>
      </c>
      <c r="C2303" s="8">
        <v>47000062</v>
      </c>
      <c r="D2303" s="8">
        <v>47000062</v>
      </c>
      <c r="E2303" s="8" t="s">
        <v>130</v>
      </c>
      <c r="F2303" s="8" t="s">
        <v>3101</v>
      </c>
      <c r="G2303" s="8" t="s">
        <v>3102</v>
      </c>
      <c r="H2303" s="8" t="s">
        <v>87</v>
      </c>
      <c r="I2303" s="66" t="s">
        <v>361</v>
      </c>
      <c r="J2303" s="66" t="s">
        <v>40</v>
      </c>
      <c r="K2303" s="66" t="s">
        <v>4915</v>
      </c>
      <c r="L2303" s="66" t="s">
        <v>4718</v>
      </c>
      <c r="M2303" s="66" t="s">
        <v>3740</v>
      </c>
      <c r="N2303" s="66" t="s">
        <v>3410</v>
      </c>
      <c r="O2303" s="8" t="s">
        <v>3411</v>
      </c>
      <c r="P2303" s="8" t="s">
        <v>4916</v>
      </c>
      <c r="Q2303" s="8">
        <v>1</v>
      </c>
      <c r="R2303" s="8" t="s">
        <v>40</v>
      </c>
      <c r="S2303" s="8" t="s">
        <v>40</v>
      </c>
      <c r="T2303" s="8" t="s">
        <v>40</v>
      </c>
      <c r="U2303" s="67">
        <v>0.33300000000000002</v>
      </c>
      <c r="V2303" s="4">
        <v>1</v>
      </c>
      <c r="W2303" s="4">
        <v>3419</v>
      </c>
      <c r="X2303" s="67">
        <v>0</v>
      </c>
      <c r="Y2303" s="67">
        <v>0.42899999999999999</v>
      </c>
      <c r="Z2303" s="4">
        <v>1</v>
      </c>
      <c r="AA2303" s="4">
        <v>2592</v>
      </c>
      <c r="AB2303" s="67">
        <v>0</v>
      </c>
      <c r="AC2303" s="4">
        <v>0.741286</v>
      </c>
      <c r="AD2303" s="4">
        <v>9.0950000000000006</v>
      </c>
    </row>
    <row r="2304" spans="1:30" x14ac:dyDescent="0.2">
      <c r="A2304" s="8" t="s">
        <v>782</v>
      </c>
      <c r="B2304" s="8">
        <v>10</v>
      </c>
      <c r="C2304" s="8">
        <v>47000071</v>
      </c>
      <c r="D2304" s="8">
        <v>47000071</v>
      </c>
      <c r="E2304" s="8" t="s">
        <v>121</v>
      </c>
      <c r="F2304" s="8" t="s">
        <v>3101</v>
      </c>
      <c r="G2304" s="8" t="s">
        <v>3102</v>
      </c>
      <c r="H2304" s="8" t="s">
        <v>87</v>
      </c>
      <c r="I2304" s="66" t="s">
        <v>361</v>
      </c>
      <c r="J2304" s="66" t="s">
        <v>40</v>
      </c>
      <c r="K2304" s="66" t="s">
        <v>4917</v>
      </c>
      <c r="L2304" s="66" t="s">
        <v>4918</v>
      </c>
      <c r="M2304" s="66" t="s">
        <v>3670</v>
      </c>
      <c r="N2304" s="66" t="s">
        <v>121</v>
      </c>
      <c r="O2304" s="8" t="s">
        <v>3104</v>
      </c>
      <c r="P2304" s="8" t="s">
        <v>4919</v>
      </c>
      <c r="Q2304" s="8">
        <v>1</v>
      </c>
      <c r="R2304" s="8" t="s">
        <v>40</v>
      </c>
      <c r="S2304" s="8" t="s">
        <v>40</v>
      </c>
      <c r="T2304" s="8" t="s">
        <v>40</v>
      </c>
      <c r="U2304" s="67">
        <v>0.29899999999999999</v>
      </c>
      <c r="V2304" s="4">
        <v>2414</v>
      </c>
      <c r="W2304" s="4">
        <v>3419</v>
      </c>
      <c r="X2304" s="67">
        <v>0.70599999999999996</v>
      </c>
      <c r="Y2304" s="67">
        <v>0.34300000000000003</v>
      </c>
      <c r="Z2304" s="4">
        <v>2168</v>
      </c>
      <c r="AA2304" s="4">
        <v>2592</v>
      </c>
      <c r="AB2304" s="67">
        <v>0.83599999999999997</v>
      </c>
      <c r="AC2304" s="4">
        <v>0.63347399999999998</v>
      </c>
      <c r="AD2304" s="4">
        <v>8.3849999999999998</v>
      </c>
    </row>
    <row r="2305" spans="1:30" x14ac:dyDescent="0.2">
      <c r="A2305" s="8" t="s">
        <v>782</v>
      </c>
      <c r="B2305" s="8">
        <v>10</v>
      </c>
      <c r="C2305" s="8">
        <v>47000079</v>
      </c>
      <c r="D2305" s="8">
        <v>47000079</v>
      </c>
      <c r="E2305" s="8" t="s">
        <v>123</v>
      </c>
      <c r="F2305" s="8" t="s">
        <v>3108</v>
      </c>
      <c r="G2305" s="8" t="s">
        <v>3109</v>
      </c>
      <c r="H2305" s="8" t="s">
        <v>87</v>
      </c>
      <c r="I2305" s="66" t="s">
        <v>361</v>
      </c>
      <c r="J2305" s="66" t="s">
        <v>40</v>
      </c>
      <c r="K2305" s="66" t="s">
        <v>4920</v>
      </c>
      <c r="L2305" s="66" t="s">
        <v>4921</v>
      </c>
      <c r="M2305" s="66" t="s">
        <v>4028</v>
      </c>
      <c r="N2305" s="66" t="s">
        <v>3821</v>
      </c>
      <c r="O2305" s="8" t="s">
        <v>3822</v>
      </c>
      <c r="P2305" s="8" t="s">
        <v>4922</v>
      </c>
      <c r="Q2305" s="8">
        <v>1</v>
      </c>
      <c r="R2305" s="8" t="s">
        <v>40</v>
      </c>
      <c r="S2305" s="8" t="s">
        <v>40</v>
      </c>
      <c r="T2305" s="8" t="s">
        <v>40</v>
      </c>
      <c r="U2305" s="67">
        <v>0.67300000000000004</v>
      </c>
      <c r="V2305" s="4">
        <v>3404</v>
      </c>
      <c r="W2305" s="4">
        <v>3419</v>
      </c>
      <c r="X2305" s="67">
        <v>0.996</v>
      </c>
      <c r="Y2305" s="67">
        <v>0.62</v>
      </c>
      <c r="Z2305" s="4">
        <v>2575</v>
      </c>
      <c r="AA2305" s="4">
        <v>2592</v>
      </c>
      <c r="AB2305" s="67">
        <v>0.99299999999999999</v>
      </c>
      <c r="AC2305" s="4">
        <v>0.31819999999999998</v>
      </c>
      <c r="AD2305" s="4">
        <v>5.8689999999999998</v>
      </c>
    </row>
    <row r="2306" spans="1:30" x14ac:dyDescent="0.2">
      <c r="A2306" s="8" t="s">
        <v>782</v>
      </c>
      <c r="B2306" s="8">
        <v>10</v>
      </c>
      <c r="C2306" s="8">
        <v>47000141</v>
      </c>
      <c r="D2306" s="8">
        <v>47000141</v>
      </c>
      <c r="E2306" s="8" t="s">
        <v>121</v>
      </c>
      <c r="F2306" s="8" t="s">
        <v>3108</v>
      </c>
      <c r="G2306" s="8" t="s">
        <v>3109</v>
      </c>
      <c r="H2306" s="8" t="s">
        <v>87</v>
      </c>
      <c r="I2306" s="66" t="s">
        <v>361</v>
      </c>
      <c r="J2306" s="66" t="s">
        <v>40</v>
      </c>
      <c r="K2306" s="66" t="s">
        <v>4923</v>
      </c>
      <c r="L2306" s="66" t="s">
        <v>3489</v>
      </c>
      <c r="M2306" s="66" t="s">
        <v>425</v>
      </c>
      <c r="N2306" s="66" t="s">
        <v>3147</v>
      </c>
      <c r="O2306" s="8" t="s">
        <v>4876</v>
      </c>
      <c r="P2306" s="8" t="s">
        <v>40</v>
      </c>
      <c r="Q2306" s="8">
        <v>1</v>
      </c>
      <c r="R2306" s="8" t="s">
        <v>40</v>
      </c>
      <c r="S2306" s="8" t="s">
        <v>40</v>
      </c>
      <c r="T2306" s="8" t="s">
        <v>40</v>
      </c>
      <c r="U2306" s="67">
        <v>0.25</v>
      </c>
      <c r="V2306" s="4">
        <v>1</v>
      </c>
      <c r="W2306" s="4">
        <v>3426</v>
      </c>
      <c r="X2306" s="67">
        <v>0</v>
      </c>
      <c r="Y2306" s="67">
        <v>0</v>
      </c>
      <c r="Z2306" s="4">
        <v>0</v>
      </c>
      <c r="AA2306" s="4">
        <v>2598</v>
      </c>
      <c r="AB2306" s="67">
        <v>0</v>
      </c>
      <c r="AC2306" s="4">
        <v>7.1998000000000006E-2</v>
      </c>
      <c r="AD2306" s="4">
        <v>3.3109999999999999</v>
      </c>
    </row>
    <row r="2307" spans="1:30" x14ac:dyDescent="0.2">
      <c r="A2307" s="8" t="s">
        <v>782</v>
      </c>
      <c r="B2307" s="8">
        <v>10</v>
      </c>
      <c r="C2307" s="8">
        <v>47000146</v>
      </c>
      <c r="D2307" s="8">
        <v>47000146</v>
      </c>
      <c r="E2307" s="8" t="s">
        <v>130</v>
      </c>
      <c r="F2307" s="8" t="s">
        <v>3101</v>
      </c>
      <c r="G2307" s="8" t="s">
        <v>3102</v>
      </c>
      <c r="H2307" s="8" t="s">
        <v>87</v>
      </c>
      <c r="I2307" s="66" t="s">
        <v>361</v>
      </c>
      <c r="J2307" s="66" t="s">
        <v>40</v>
      </c>
      <c r="K2307" s="66" t="s">
        <v>4924</v>
      </c>
      <c r="L2307" s="66" t="s">
        <v>4925</v>
      </c>
      <c r="M2307" s="66" t="s">
        <v>3661</v>
      </c>
      <c r="N2307" s="66" t="s">
        <v>3165</v>
      </c>
      <c r="O2307" s="8" t="s">
        <v>3400</v>
      </c>
      <c r="P2307" s="8" t="s">
        <v>4926</v>
      </c>
      <c r="Q2307" s="8">
        <v>1</v>
      </c>
      <c r="R2307" s="8" t="s">
        <v>40</v>
      </c>
      <c r="S2307" s="8" t="s">
        <v>40</v>
      </c>
      <c r="T2307" s="8" t="s">
        <v>40</v>
      </c>
      <c r="U2307" s="67">
        <v>0.56599999999999995</v>
      </c>
      <c r="V2307" s="4">
        <v>3419</v>
      </c>
      <c r="W2307" s="4">
        <v>3426</v>
      </c>
      <c r="X2307" s="67">
        <v>0.998</v>
      </c>
      <c r="Y2307" s="67">
        <v>0.55200000000000005</v>
      </c>
      <c r="Z2307" s="4">
        <v>2589</v>
      </c>
      <c r="AA2307" s="4">
        <v>2598</v>
      </c>
      <c r="AB2307" s="67">
        <v>0.997</v>
      </c>
      <c r="AC2307" s="4">
        <v>0.66453700000000004</v>
      </c>
      <c r="AD2307" s="4">
        <v>8.593</v>
      </c>
    </row>
    <row r="2308" spans="1:30" x14ac:dyDescent="0.2">
      <c r="A2308" s="8" t="s">
        <v>782</v>
      </c>
      <c r="B2308" s="8">
        <v>10</v>
      </c>
      <c r="C2308" s="8">
        <v>47000152</v>
      </c>
      <c r="D2308" s="8">
        <v>47000152</v>
      </c>
      <c r="E2308" s="8" t="s">
        <v>130</v>
      </c>
      <c r="F2308" s="8" t="s">
        <v>3101</v>
      </c>
      <c r="G2308" s="8" t="s">
        <v>3102</v>
      </c>
      <c r="H2308" s="8" t="s">
        <v>87</v>
      </c>
      <c r="I2308" s="66" t="s">
        <v>361</v>
      </c>
      <c r="J2308" s="66" t="s">
        <v>40</v>
      </c>
      <c r="K2308" s="66" t="s">
        <v>4927</v>
      </c>
      <c r="L2308" s="66" t="s">
        <v>4928</v>
      </c>
      <c r="M2308" s="66" t="s">
        <v>3723</v>
      </c>
      <c r="N2308" s="66" t="s">
        <v>3107</v>
      </c>
      <c r="O2308" s="8" t="s">
        <v>3719</v>
      </c>
      <c r="P2308" s="8" t="s">
        <v>4929</v>
      </c>
      <c r="Q2308" s="8">
        <v>1</v>
      </c>
      <c r="R2308" s="8" t="s">
        <v>40</v>
      </c>
      <c r="S2308" s="8" t="s">
        <v>40</v>
      </c>
      <c r="T2308" s="8" t="s">
        <v>40</v>
      </c>
      <c r="U2308" s="67">
        <v>0</v>
      </c>
      <c r="V2308" s="4">
        <v>0</v>
      </c>
      <c r="W2308" s="4">
        <v>3426</v>
      </c>
      <c r="X2308" s="67">
        <v>0</v>
      </c>
      <c r="Y2308" s="67">
        <v>0.308</v>
      </c>
      <c r="Z2308" s="4">
        <v>1</v>
      </c>
      <c r="AA2308" s="4">
        <v>2598</v>
      </c>
      <c r="AB2308" s="67">
        <v>0</v>
      </c>
      <c r="AC2308" s="4">
        <v>1.0323599999999999</v>
      </c>
      <c r="AD2308" s="4">
        <v>10.84</v>
      </c>
    </row>
    <row r="2309" spans="1:30" x14ac:dyDescent="0.2">
      <c r="A2309" s="8" t="s">
        <v>782</v>
      </c>
      <c r="B2309" s="8">
        <v>10</v>
      </c>
      <c r="C2309" s="8">
        <v>47000153</v>
      </c>
      <c r="D2309" s="8">
        <v>47000153</v>
      </c>
      <c r="E2309" s="8" t="s">
        <v>121</v>
      </c>
      <c r="F2309" s="8" t="s">
        <v>3108</v>
      </c>
      <c r="G2309" s="8" t="s">
        <v>3109</v>
      </c>
      <c r="H2309" s="8" t="s">
        <v>87</v>
      </c>
      <c r="I2309" s="66" t="s">
        <v>361</v>
      </c>
      <c r="J2309" s="66" t="s">
        <v>40</v>
      </c>
      <c r="K2309" s="66" t="s">
        <v>4930</v>
      </c>
      <c r="L2309" s="66" t="s">
        <v>4739</v>
      </c>
      <c r="M2309" s="66" t="s">
        <v>518</v>
      </c>
      <c r="N2309" s="66" t="s">
        <v>3141</v>
      </c>
      <c r="O2309" s="8" t="s">
        <v>3371</v>
      </c>
      <c r="P2309" s="8" t="s">
        <v>4931</v>
      </c>
      <c r="Q2309" s="8">
        <v>1</v>
      </c>
      <c r="R2309" s="8" t="s">
        <v>40</v>
      </c>
      <c r="S2309" s="8" t="s">
        <v>40</v>
      </c>
      <c r="T2309" s="8" t="s">
        <v>40</v>
      </c>
      <c r="U2309" s="67">
        <v>6.7000000000000004E-2</v>
      </c>
      <c r="V2309" s="4">
        <v>1</v>
      </c>
      <c r="W2309" s="4">
        <v>3426</v>
      </c>
      <c r="X2309" s="67">
        <v>0</v>
      </c>
      <c r="Y2309" s="67">
        <v>0.23100000000000001</v>
      </c>
      <c r="Z2309" s="4">
        <v>1</v>
      </c>
      <c r="AA2309" s="4">
        <v>2598</v>
      </c>
      <c r="AB2309" s="67">
        <v>0</v>
      </c>
      <c r="AC2309" s="4">
        <v>1.8232569999999999</v>
      </c>
      <c r="AD2309" s="4">
        <v>15.12</v>
      </c>
    </row>
    <row r="2310" spans="1:30" x14ac:dyDescent="0.2">
      <c r="A2310" s="8" t="s">
        <v>782</v>
      </c>
      <c r="B2310" s="8">
        <v>10</v>
      </c>
      <c r="C2310" s="8">
        <v>47000158</v>
      </c>
      <c r="D2310" s="8">
        <v>47000158</v>
      </c>
      <c r="E2310" s="8" t="s">
        <v>130</v>
      </c>
      <c r="F2310" s="8" t="s">
        <v>3101</v>
      </c>
      <c r="G2310" s="8" t="s">
        <v>3102</v>
      </c>
      <c r="H2310" s="8" t="s">
        <v>87</v>
      </c>
      <c r="I2310" s="66" t="s">
        <v>361</v>
      </c>
      <c r="J2310" s="66" t="s">
        <v>40</v>
      </c>
      <c r="K2310" s="66" t="s">
        <v>4932</v>
      </c>
      <c r="L2310" s="66" t="s">
        <v>4744</v>
      </c>
      <c r="M2310" s="66" t="s">
        <v>4652</v>
      </c>
      <c r="N2310" s="66" t="s">
        <v>3121</v>
      </c>
      <c r="O2310" s="8" t="s">
        <v>3122</v>
      </c>
      <c r="P2310" s="8" t="s">
        <v>40</v>
      </c>
      <c r="Q2310" s="8">
        <v>1</v>
      </c>
      <c r="R2310" s="8" t="s">
        <v>40</v>
      </c>
      <c r="S2310" s="8" t="s">
        <v>40</v>
      </c>
      <c r="T2310" s="8" t="s">
        <v>40</v>
      </c>
      <c r="U2310" s="67">
        <v>0.35899999999999999</v>
      </c>
      <c r="V2310" s="4">
        <v>2</v>
      </c>
      <c r="W2310" s="4">
        <v>3419</v>
      </c>
      <c r="X2310" s="67">
        <v>1E-3</v>
      </c>
      <c r="Y2310" s="67">
        <v>0</v>
      </c>
      <c r="Z2310" s="4">
        <v>0</v>
      </c>
      <c r="AA2310" s="4">
        <v>2588</v>
      </c>
      <c r="AB2310" s="67">
        <v>0</v>
      </c>
      <c r="AC2310" s="4">
        <v>0.50319599999999998</v>
      </c>
      <c r="AD2310" s="4">
        <v>7.4550000000000001</v>
      </c>
    </row>
    <row r="2311" spans="1:30" x14ac:dyDescent="0.2">
      <c r="A2311" s="8" t="s">
        <v>782</v>
      </c>
      <c r="B2311" s="8">
        <v>10</v>
      </c>
      <c r="C2311" s="8">
        <v>47000178</v>
      </c>
      <c r="D2311" s="8">
        <v>47000178</v>
      </c>
      <c r="E2311" s="8" t="s">
        <v>121</v>
      </c>
      <c r="F2311" s="8" t="s">
        <v>3108</v>
      </c>
      <c r="G2311" s="8" t="s">
        <v>3109</v>
      </c>
      <c r="H2311" s="8" t="s">
        <v>87</v>
      </c>
      <c r="I2311" s="66" t="s">
        <v>361</v>
      </c>
      <c r="J2311" s="66" t="s">
        <v>40</v>
      </c>
      <c r="K2311" s="66" t="s">
        <v>4933</v>
      </c>
      <c r="L2311" s="66" t="s">
        <v>4934</v>
      </c>
      <c r="M2311" s="66" t="s">
        <v>3465</v>
      </c>
      <c r="N2311" s="66" t="s">
        <v>3112</v>
      </c>
      <c r="O2311" s="8" t="s">
        <v>3140</v>
      </c>
      <c r="P2311" s="8" t="s">
        <v>4935</v>
      </c>
      <c r="Q2311" s="8">
        <v>1</v>
      </c>
      <c r="R2311" s="8" t="s">
        <v>40</v>
      </c>
      <c r="S2311" s="8" t="s">
        <v>40</v>
      </c>
      <c r="T2311" s="8" t="s">
        <v>40</v>
      </c>
      <c r="U2311" s="67">
        <v>0.16700000000000001</v>
      </c>
      <c r="V2311" s="4">
        <v>1</v>
      </c>
      <c r="W2311" s="4">
        <v>3419</v>
      </c>
      <c r="X2311" s="67">
        <v>0</v>
      </c>
      <c r="Y2311" s="67">
        <v>0.193</v>
      </c>
      <c r="Z2311" s="4">
        <v>1</v>
      </c>
      <c r="AA2311" s="4">
        <v>2588</v>
      </c>
      <c r="AB2311" s="67">
        <v>0</v>
      </c>
      <c r="AC2311" s="4">
        <v>4.8099400000000001</v>
      </c>
      <c r="AD2311" s="4">
        <v>24.8</v>
      </c>
    </row>
    <row r="2312" spans="1:30" x14ac:dyDescent="0.2">
      <c r="A2312" s="8" t="s">
        <v>782</v>
      </c>
      <c r="B2312" s="8">
        <v>10</v>
      </c>
      <c r="C2312" s="8">
        <v>47000179</v>
      </c>
      <c r="D2312" s="8">
        <v>47000179</v>
      </c>
      <c r="E2312" s="8" t="s">
        <v>130</v>
      </c>
      <c r="F2312" s="8" t="s">
        <v>3101</v>
      </c>
      <c r="G2312" s="8" t="s">
        <v>3102</v>
      </c>
      <c r="H2312" s="8" t="s">
        <v>87</v>
      </c>
      <c r="I2312" s="66" t="s">
        <v>361</v>
      </c>
      <c r="J2312" s="66" t="s">
        <v>40</v>
      </c>
      <c r="K2312" s="66" t="s">
        <v>4936</v>
      </c>
      <c r="L2312" s="66" t="s">
        <v>3464</v>
      </c>
      <c r="M2312" s="66" t="s">
        <v>3465</v>
      </c>
      <c r="N2312" s="66" t="s">
        <v>3174</v>
      </c>
      <c r="O2312" s="8" t="s">
        <v>4523</v>
      </c>
      <c r="P2312" s="8" t="s">
        <v>4937</v>
      </c>
      <c r="Q2312" s="8">
        <v>1</v>
      </c>
      <c r="R2312" s="8" t="s">
        <v>40</v>
      </c>
      <c r="S2312" s="8" t="s">
        <v>40</v>
      </c>
      <c r="T2312" s="8" t="s">
        <v>40</v>
      </c>
      <c r="U2312" s="67">
        <v>0.16300000000000001</v>
      </c>
      <c r="V2312" s="4">
        <v>1</v>
      </c>
      <c r="W2312" s="4">
        <v>3419</v>
      </c>
      <c r="X2312" s="67">
        <v>0</v>
      </c>
      <c r="Y2312" s="67">
        <v>9.0999999999999998E-2</v>
      </c>
      <c r="Z2312" s="4">
        <v>1</v>
      </c>
      <c r="AA2312" s="4">
        <v>2588</v>
      </c>
      <c r="AB2312" s="67">
        <v>0</v>
      </c>
      <c r="AC2312" s="4">
        <v>-0.124183</v>
      </c>
      <c r="AD2312" s="4">
        <v>1.5569999999999999</v>
      </c>
    </row>
    <row r="2313" spans="1:30" x14ac:dyDescent="0.2">
      <c r="A2313" s="8" t="s">
        <v>782</v>
      </c>
      <c r="B2313" s="8">
        <v>10</v>
      </c>
      <c r="C2313" s="8">
        <v>47000187</v>
      </c>
      <c r="D2313" s="8">
        <v>47000187</v>
      </c>
      <c r="E2313" s="8" t="s">
        <v>130</v>
      </c>
      <c r="F2313" s="8" t="s">
        <v>3108</v>
      </c>
      <c r="G2313" s="8" t="s">
        <v>3109</v>
      </c>
      <c r="H2313" s="8" t="s">
        <v>87</v>
      </c>
      <c r="I2313" s="66" t="s">
        <v>361</v>
      </c>
      <c r="J2313" s="66" t="s">
        <v>40</v>
      </c>
      <c r="K2313" s="66" t="s">
        <v>3427</v>
      </c>
      <c r="L2313" s="66" t="s">
        <v>3462</v>
      </c>
      <c r="M2313" s="66" t="s">
        <v>3463</v>
      </c>
      <c r="N2313" s="66" t="s">
        <v>3309</v>
      </c>
      <c r="O2313" s="8" t="s">
        <v>3676</v>
      </c>
      <c r="P2313" s="8" t="s">
        <v>4938</v>
      </c>
      <c r="Q2313" s="8">
        <v>1</v>
      </c>
      <c r="R2313" s="8" t="s">
        <v>40</v>
      </c>
      <c r="S2313" s="8" t="s">
        <v>40</v>
      </c>
      <c r="T2313" s="8" t="s">
        <v>40</v>
      </c>
      <c r="U2313" s="67">
        <v>0.22900000000000001</v>
      </c>
      <c r="V2313" s="4">
        <v>12</v>
      </c>
      <c r="W2313" s="4">
        <v>3419</v>
      </c>
      <c r="X2313" s="67">
        <v>4.0000000000000001E-3</v>
      </c>
      <c r="Y2313" s="67">
        <v>0.217</v>
      </c>
      <c r="Z2313" s="4">
        <v>4</v>
      </c>
      <c r="AA2313" s="4">
        <v>2588</v>
      </c>
      <c r="AB2313" s="67">
        <v>2E-3</v>
      </c>
      <c r="AC2313" s="4">
        <v>3.837259</v>
      </c>
      <c r="AD2313" s="4">
        <v>23.4</v>
      </c>
    </row>
    <row r="2314" spans="1:30" x14ac:dyDescent="0.2">
      <c r="A2314" s="8" t="s">
        <v>782</v>
      </c>
      <c r="B2314" s="8">
        <v>10</v>
      </c>
      <c r="C2314" s="8">
        <v>47000188</v>
      </c>
      <c r="D2314" s="8">
        <v>47000188</v>
      </c>
      <c r="E2314" s="8" t="s">
        <v>127</v>
      </c>
      <c r="F2314" s="8" t="s">
        <v>3101</v>
      </c>
      <c r="G2314" s="8" t="s">
        <v>3102</v>
      </c>
      <c r="H2314" s="8" t="s">
        <v>87</v>
      </c>
      <c r="I2314" s="66" t="s">
        <v>361</v>
      </c>
      <c r="J2314" s="66" t="s">
        <v>40</v>
      </c>
      <c r="K2314" s="66" t="s">
        <v>4939</v>
      </c>
      <c r="L2314" s="66" t="s">
        <v>3717</v>
      </c>
      <c r="M2314" s="66" t="s">
        <v>3463</v>
      </c>
      <c r="N2314" s="66" t="s">
        <v>3165</v>
      </c>
      <c r="O2314" s="8" t="s">
        <v>3955</v>
      </c>
      <c r="P2314" s="8" t="s">
        <v>4940</v>
      </c>
      <c r="Q2314" s="8">
        <v>1</v>
      </c>
      <c r="R2314" s="8" t="s">
        <v>40</v>
      </c>
      <c r="S2314" s="8" t="s">
        <v>40</v>
      </c>
      <c r="T2314" s="8" t="s">
        <v>40</v>
      </c>
      <c r="U2314" s="67">
        <v>0.73799999999999999</v>
      </c>
      <c r="V2314" s="4">
        <v>3419</v>
      </c>
      <c r="W2314" s="4">
        <v>3419</v>
      </c>
      <c r="X2314" s="67">
        <v>1</v>
      </c>
      <c r="Y2314" s="67">
        <v>0.72299999999999998</v>
      </c>
      <c r="Z2314" s="4">
        <v>2588</v>
      </c>
      <c r="AA2314" s="4">
        <v>2588</v>
      </c>
      <c r="AB2314" s="67">
        <v>1</v>
      </c>
      <c r="AC2314" s="4">
        <v>-1.139499</v>
      </c>
      <c r="AD2314" s="4">
        <v>8.0000000000000002E-3</v>
      </c>
    </row>
    <row r="2315" spans="1:30" x14ac:dyDescent="0.2">
      <c r="A2315" s="8" t="s">
        <v>782</v>
      </c>
      <c r="B2315" s="8">
        <v>10</v>
      </c>
      <c r="C2315" s="8">
        <v>47000216</v>
      </c>
      <c r="D2315" s="8">
        <v>47000216</v>
      </c>
      <c r="E2315" s="8" t="s">
        <v>130</v>
      </c>
      <c r="F2315" s="8" t="s">
        <v>3108</v>
      </c>
      <c r="G2315" s="8" t="s">
        <v>3109</v>
      </c>
      <c r="H2315" s="8" t="s">
        <v>87</v>
      </c>
      <c r="I2315" s="66" t="s">
        <v>361</v>
      </c>
      <c r="J2315" s="66" t="s">
        <v>40</v>
      </c>
      <c r="K2315" s="66" t="s">
        <v>4941</v>
      </c>
      <c r="L2315" s="66" t="s">
        <v>4942</v>
      </c>
      <c r="M2315" s="66" t="s">
        <v>3845</v>
      </c>
      <c r="N2315" s="66" t="s">
        <v>3144</v>
      </c>
      <c r="O2315" s="8" t="s">
        <v>3145</v>
      </c>
      <c r="P2315" s="8" t="s">
        <v>4943</v>
      </c>
      <c r="Q2315" s="8">
        <v>1</v>
      </c>
      <c r="R2315" s="8" t="s">
        <v>40</v>
      </c>
      <c r="S2315" s="8" t="s">
        <v>40</v>
      </c>
      <c r="T2315" s="8" t="s">
        <v>40</v>
      </c>
      <c r="U2315" s="67">
        <v>0.29299999999999998</v>
      </c>
      <c r="V2315" s="4">
        <v>11</v>
      </c>
      <c r="W2315" s="4">
        <v>3419</v>
      </c>
      <c r="X2315" s="67">
        <v>3.0000000000000001E-3</v>
      </c>
      <c r="Y2315" s="67">
        <v>0.314</v>
      </c>
      <c r="Z2315" s="4">
        <v>16</v>
      </c>
      <c r="AA2315" s="4">
        <v>2588</v>
      </c>
      <c r="AB2315" s="67">
        <v>6.0000000000000001E-3</v>
      </c>
      <c r="AC2315" s="4">
        <v>2.9539339999999998</v>
      </c>
      <c r="AD2315" s="4">
        <v>22.1</v>
      </c>
    </row>
    <row r="2316" spans="1:30" x14ac:dyDescent="0.2">
      <c r="A2316" s="8" t="s">
        <v>782</v>
      </c>
      <c r="B2316" s="8">
        <v>10</v>
      </c>
      <c r="C2316" s="8">
        <v>47000217</v>
      </c>
      <c r="D2316" s="8">
        <v>47000217</v>
      </c>
      <c r="E2316" s="8" t="s">
        <v>121</v>
      </c>
      <c r="F2316" s="8" t="s">
        <v>3108</v>
      </c>
      <c r="G2316" s="8" t="s">
        <v>3109</v>
      </c>
      <c r="H2316" s="8" t="s">
        <v>87</v>
      </c>
      <c r="I2316" s="66" t="s">
        <v>361</v>
      </c>
      <c r="J2316" s="66" t="s">
        <v>40</v>
      </c>
      <c r="K2316" s="66" t="s">
        <v>4944</v>
      </c>
      <c r="L2316" s="66" t="s">
        <v>4945</v>
      </c>
      <c r="M2316" s="66" t="s">
        <v>3845</v>
      </c>
      <c r="N2316" s="66" t="s">
        <v>3171</v>
      </c>
      <c r="O2316" s="8" t="s">
        <v>3172</v>
      </c>
      <c r="P2316" s="8" t="s">
        <v>4946</v>
      </c>
      <c r="Q2316" s="8">
        <v>1</v>
      </c>
      <c r="R2316" s="8" t="s">
        <v>40</v>
      </c>
      <c r="S2316" s="8" t="s">
        <v>40</v>
      </c>
      <c r="T2316" s="8" t="s">
        <v>40</v>
      </c>
      <c r="U2316" s="67">
        <v>0.28299999999999997</v>
      </c>
      <c r="V2316" s="4">
        <v>550</v>
      </c>
      <c r="W2316" s="4">
        <v>3419</v>
      </c>
      <c r="X2316" s="67">
        <v>0.161</v>
      </c>
      <c r="Y2316" s="67">
        <v>0.28499999999999998</v>
      </c>
      <c r="Z2316" s="4">
        <v>415</v>
      </c>
      <c r="AA2316" s="4">
        <v>2588</v>
      </c>
      <c r="AB2316" s="67">
        <v>0.16</v>
      </c>
      <c r="AC2316" s="4">
        <v>2.580603</v>
      </c>
      <c r="AD2316" s="4">
        <v>19.98</v>
      </c>
    </row>
    <row r="2317" spans="1:30" x14ac:dyDescent="0.2">
      <c r="A2317" s="8" t="s">
        <v>782</v>
      </c>
      <c r="B2317" s="8">
        <v>10</v>
      </c>
      <c r="C2317" s="8">
        <v>47000231</v>
      </c>
      <c r="D2317" s="8">
        <v>47000231</v>
      </c>
      <c r="E2317" s="8" t="s">
        <v>121</v>
      </c>
      <c r="F2317" s="8" t="s">
        <v>3108</v>
      </c>
      <c r="G2317" s="8" t="s">
        <v>3109</v>
      </c>
      <c r="H2317" s="8" t="s">
        <v>87</v>
      </c>
      <c r="I2317" s="66" t="s">
        <v>361</v>
      </c>
      <c r="J2317" s="66" t="s">
        <v>40</v>
      </c>
      <c r="K2317" s="66" t="s">
        <v>4947</v>
      </c>
      <c r="L2317" s="66" t="s">
        <v>4948</v>
      </c>
      <c r="M2317" s="66" t="s">
        <v>3867</v>
      </c>
      <c r="N2317" s="66" t="s">
        <v>4011</v>
      </c>
      <c r="O2317" s="8" t="s">
        <v>4480</v>
      </c>
      <c r="P2317" s="8" t="s">
        <v>4949</v>
      </c>
      <c r="Q2317" s="8">
        <v>1</v>
      </c>
      <c r="R2317" s="8" t="s">
        <v>40</v>
      </c>
      <c r="S2317" s="8" t="s">
        <v>40</v>
      </c>
      <c r="T2317" s="8" t="s">
        <v>40</v>
      </c>
      <c r="U2317" s="67">
        <v>0.15</v>
      </c>
      <c r="V2317" s="4">
        <v>5</v>
      </c>
      <c r="W2317" s="4">
        <v>3419</v>
      </c>
      <c r="X2317" s="67">
        <v>1E-3</v>
      </c>
      <c r="Y2317" s="67">
        <v>0.14000000000000001</v>
      </c>
      <c r="Z2317" s="4">
        <v>2</v>
      </c>
      <c r="AA2317" s="4">
        <v>2588</v>
      </c>
      <c r="AB2317" s="67">
        <v>1E-3</v>
      </c>
      <c r="AC2317" s="4">
        <v>3.7531690000000002</v>
      </c>
      <c r="AD2317" s="4">
        <v>23.3</v>
      </c>
    </row>
    <row r="2318" spans="1:30" x14ac:dyDescent="0.2">
      <c r="A2318" s="8" t="s">
        <v>782</v>
      </c>
      <c r="B2318" s="8">
        <v>10</v>
      </c>
      <c r="C2318" s="8">
        <v>47000239</v>
      </c>
      <c r="D2318" s="8">
        <v>47000239</v>
      </c>
      <c r="E2318" s="8" t="s">
        <v>130</v>
      </c>
      <c r="F2318" s="8" t="s">
        <v>3101</v>
      </c>
      <c r="G2318" s="8" t="s">
        <v>3102</v>
      </c>
      <c r="H2318" s="8" t="s">
        <v>87</v>
      </c>
      <c r="I2318" s="66" t="s">
        <v>361</v>
      </c>
      <c r="J2318" s="66" t="s">
        <v>40</v>
      </c>
      <c r="K2318" s="66" t="s">
        <v>4950</v>
      </c>
      <c r="L2318" s="66" t="s">
        <v>4951</v>
      </c>
      <c r="M2318" s="66" t="s">
        <v>4952</v>
      </c>
      <c r="N2318" s="66" t="s">
        <v>3107</v>
      </c>
      <c r="O2318" s="8" t="s">
        <v>3150</v>
      </c>
      <c r="P2318" s="8" t="s">
        <v>4953</v>
      </c>
      <c r="Q2318" s="8">
        <v>1</v>
      </c>
      <c r="R2318" s="8" t="s">
        <v>40</v>
      </c>
      <c r="S2318" s="8" t="s">
        <v>40</v>
      </c>
      <c r="T2318" s="8" t="s">
        <v>40</v>
      </c>
      <c r="U2318" s="67">
        <v>0.499</v>
      </c>
      <c r="V2318" s="4">
        <v>3353</v>
      </c>
      <c r="W2318" s="4">
        <v>3419</v>
      </c>
      <c r="X2318" s="67">
        <v>0.98099999999999998</v>
      </c>
      <c r="Y2318" s="67">
        <v>0.5</v>
      </c>
      <c r="Z2318" s="4">
        <v>2542</v>
      </c>
      <c r="AA2318" s="4">
        <v>2588</v>
      </c>
      <c r="AB2318" s="67">
        <v>0.98199999999999998</v>
      </c>
      <c r="AC2318" s="4">
        <v>1.646825</v>
      </c>
      <c r="AD2318" s="4">
        <v>14.11</v>
      </c>
    </row>
    <row r="2319" spans="1:30" x14ac:dyDescent="0.2">
      <c r="A2319" s="8" t="s">
        <v>782</v>
      </c>
      <c r="B2319" s="8">
        <v>10</v>
      </c>
      <c r="C2319" s="8">
        <v>47000243</v>
      </c>
      <c r="D2319" s="8">
        <v>47000243</v>
      </c>
      <c r="E2319" s="8" t="s">
        <v>121</v>
      </c>
      <c r="F2319" s="8" t="s">
        <v>3108</v>
      </c>
      <c r="G2319" s="8" t="s">
        <v>3109</v>
      </c>
      <c r="H2319" s="8" t="s">
        <v>87</v>
      </c>
      <c r="I2319" s="66" t="s">
        <v>361</v>
      </c>
      <c r="J2319" s="66" t="s">
        <v>40</v>
      </c>
      <c r="K2319" s="66" t="s">
        <v>4954</v>
      </c>
      <c r="L2319" s="66" t="s">
        <v>4955</v>
      </c>
      <c r="M2319" s="66" t="s">
        <v>3594</v>
      </c>
      <c r="N2319" s="66" t="s">
        <v>3147</v>
      </c>
      <c r="O2319" s="8" t="s">
        <v>4876</v>
      </c>
      <c r="P2319" s="8" t="s">
        <v>4956</v>
      </c>
      <c r="Q2319" s="8">
        <v>1</v>
      </c>
      <c r="R2319" s="8" t="s">
        <v>40</v>
      </c>
      <c r="S2319" s="8" t="s">
        <v>40</v>
      </c>
      <c r="T2319" s="8" t="s">
        <v>40</v>
      </c>
      <c r="U2319" s="67">
        <v>9.0999999999999998E-2</v>
      </c>
      <c r="V2319" s="4">
        <v>1</v>
      </c>
      <c r="W2319" s="4">
        <v>3419</v>
      </c>
      <c r="X2319" s="67">
        <v>0</v>
      </c>
      <c r="Y2319" s="67">
        <v>0.45800000000000002</v>
      </c>
      <c r="Z2319" s="4">
        <v>1</v>
      </c>
      <c r="AA2319" s="4">
        <v>2588</v>
      </c>
      <c r="AB2319" s="67">
        <v>0</v>
      </c>
      <c r="AC2319" s="4">
        <v>-0.771706</v>
      </c>
      <c r="AD2319" s="4">
        <v>4.9000000000000002E-2</v>
      </c>
    </row>
    <row r="2320" spans="1:30" x14ac:dyDescent="0.2">
      <c r="A2320" s="8" t="s">
        <v>782</v>
      </c>
      <c r="B2320" s="8">
        <v>10</v>
      </c>
      <c r="C2320" s="8">
        <v>47000244</v>
      </c>
      <c r="D2320" s="8">
        <v>47000244</v>
      </c>
      <c r="E2320" s="8" t="s">
        <v>130</v>
      </c>
      <c r="F2320" s="8" t="s">
        <v>3108</v>
      </c>
      <c r="G2320" s="8" t="s">
        <v>3109</v>
      </c>
      <c r="H2320" s="8" t="s">
        <v>87</v>
      </c>
      <c r="I2320" s="66" t="s">
        <v>361</v>
      </c>
      <c r="J2320" s="66" t="s">
        <v>40</v>
      </c>
      <c r="K2320" s="66" t="s">
        <v>3133</v>
      </c>
      <c r="L2320" s="66" t="s">
        <v>3724</v>
      </c>
      <c r="M2320" s="66" t="s">
        <v>3594</v>
      </c>
      <c r="N2320" s="66" t="s">
        <v>3128</v>
      </c>
      <c r="O2320" s="8" t="s">
        <v>3129</v>
      </c>
      <c r="P2320" s="8" t="s">
        <v>4957</v>
      </c>
      <c r="Q2320" s="8">
        <v>1</v>
      </c>
      <c r="R2320" s="8" t="s">
        <v>40</v>
      </c>
      <c r="S2320" s="8" t="s">
        <v>40</v>
      </c>
      <c r="T2320" s="8" t="s">
        <v>40</v>
      </c>
      <c r="U2320" s="67">
        <v>7.0999999999999994E-2</v>
      </c>
      <c r="V2320" s="4">
        <v>1</v>
      </c>
      <c r="W2320" s="4">
        <v>3419</v>
      </c>
      <c r="X2320" s="67">
        <v>0</v>
      </c>
      <c r="Y2320" s="67">
        <v>0.26100000000000001</v>
      </c>
      <c r="Z2320" s="4">
        <v>1</v>
      </c>
      <c r="AA2320" s="4">
        <v>2588</v>
      </c>
      <c r="AB2320" s="67">
        <v>0</v>
      </c>
      <c r="AC2320" s="4">
        <v>4.3580019999999999</v>
      </c>
      <c r="AD2320" s="4">
        <v>24.1</v>
      </c>
    </row>
    <row r="2321" spans="1:30" x14ac:dyDescent="0.2">
      <c r="A2321" s="8" t="s">
        <v>782</v>
      </c>
      <c r="B2321" s="8">
        <v>10</v>
      </c>
      <c r="C2321" s="8">
        <v>47000245</v>
      </c>
      <c r="D2321" s="8">
        <v>47000245</v>
      </c>
      <c r="E2321" s="8" t="s">
        <v>121</v>
      </c>
      <c r="F2321" s="8" t="s">
        <v>3101</v>
      </c>
      <c r="G2321" s="8" t="s">
        <v>3102</v>
      </c>
      <c r="H2321" s="8" t="s">
        <v>87</v>
      </c>
      <c r="I2321" s="66" t="s">
        <v>361</v>
      </c>
      <c r="J2321" s="66" t="s">
        <v>40</v>
      </c>
      <c r="K2321" s="66" t="s">
        <v>4958</v>
      </c>
      <c r="L2321" s="66" t="s">
        <v>4959</v>
      </c>
      <c r="M2321" s="66" t="s">
        <v>3594</v>
      </c>
      <c r="N2321" s="66" t="s">
        <v>121</v>
      </c>
      <c r="O2321" s="8" t="s">
        <v>3104</v>
      </c>
      <c r="P2321" s="8" t="s">
        <v>4960</v>
      </c>
      <c r="Q2321" s="8">
        <v>1</v>
      </c>
      <c r="R2321" s="8" t="s">
        <v>40</v>
      </c>
      <c r="S2321" s="8" t="s">
        <v>40</v>
      </c>
      <c r="T2321" s="8" t="s">
        <v>40</v>
      </c>
      <c r="U2321" s="67">
        <v>0.254</v>
      </c>
      <c r="V2321" s="4">
        <v>2</v>
      </c>
      <c r="W2321" s="4">
        <v>3419</v>
      </c>
      <c r="X2321" s="67">
        <v>1E-3</v>
      </c>
      <c r="Y2321" s="67">
        <v>5.8999999999999997E-2</v>
      </c>
      <c r="Z2321" s="4">
        <v>1</v>
      </c>
      <c r="AA2321" s="4">
        <v>2588</v>
      </c>
      <c r="AB2321" s="67">
        <v>0</v>
      </c>
      <c r="AC2321" s="4">
        <v>0.24254100000000001</v>
      </c>
      <c r="AD2321" s="4">
        <v>5.1210000000000004</v>
      </c>
    </row>
    <row r="2322" spans="1:30" x14ac:dyDescent="0.2">
      <c r="A2322" s="8" t="s">
        <v>782</v>
      </c>
      <c r="B2322" s="8">
        <v>10</v>
      </c>
      <c r="C2322" s="8">
        <v>47000252</v>
      </c>
      <c r="D2322" s="8">
        <v>47000252</v>
      </c>
      <c r="E2322" s="8" t="s">
        <v>121</v>
      </c>
      <c r="F2322" s="8" t="s">
        <v>3108</v>
      </c>
      <c r="G2322" s="8" t="s">
        <v>3109</v>
      </c>
      <c r="H2322" s="8" t="s">
        <v>87</v>
      </c>
      <c r="I2322" s="66" t="s">
        <v>361</v>
      </c>
      <c r="J2322" s="66" t="s">
        <v>40</v>
      </c>
      <c r="K2322" s="66" t="s">
        <v>4961</v>
      </c>
      <c r="L2322" s="66" t="s">
        <v>3297</v>
      </c>
      <c r="M2322" s="66" t="s">
        <v>4038</v>
      </c>
      <c r="N2322" s="66" t="s">
        <v>3141</v>
      </c>
      <c r="O2322" s="8" t="s">
        <v>3371</v>
      </c>
      <c r="P2322" s="8" t="s">
        <v>4962</v>
      </c>
      <c r="Q2322" s="8">
        <v>1</v>
      </c>
      <c r="R2322" s="8" t="s">
        <v>40</v>
      </c>
      <c r="S2322" s="8" t="s">
        <v>40</v>
      </c>
      <c r="T2322" s="8" t="s">
        <v>40</v>
      </c>
      <c r="U2322" s="67">
        <v>0.53100000000000003</v>
      </c>
      <c r="V2322" s="4">
        <v>7</v>
      </c>
      <c r="W2322" s="4">
        <v>3422</v>
      </c>
      <c r="X2322" s="67">
        <v>2E-3</v>
      </c>
      <c r="Y2322" s="67">
        <v>0.47099999999999997</v>
      </c>
      <c r="Z2322" s="4">
        <v>7</v>
      </c>
      <c r="AA2322" s="4">
        <v>2593</v>
      </c>
      <c r="AB2322" s="67">
        <v>3.0000000000000001E-3</v>
      </c>
      <c r="AC2322" s="4">
        <v>5.9316959999999996</v>
      </c>
      <c r="AD2322" s="4">
        <v>27.6</v>
      </c>
    </row>
    <row r="2323" spans="1:30" x14ac:dyDescent="0.2">
      <c r="A2323" s="8" t="s">
        <v>782</v>
      </c>
      <c r="B2323" s="8">
        <v>10</v>
      </c>
      <c r="C2323" s="8">
        <v>47086859</v>
      </c>
      <c r="D2323" s="8">
        <v>47086861</v>
      </c>
      <c r="E2323" s="8" t="s">
        <v>4135</v>
      </c>
      <c r="F2323" s="8" t="s">
        <v>80</v>
      </c>
      <c r="G2323" s="8" t="s">
        <v>3469</v>
      </c>
      <c r="H2323" s="8" t="s">
        <v>90</v>
      </c>
      <c r="I2323" s="66" t="s">
        <v>153</v>
      </c>
      <c r="J2323" s="66" t="s">
        <v>40</v>
      </c>
      <c r="K2323" s="66" t="s">
        <v>4963</v>
      </c>
      <c r="L2323" s="66" t="s">
        <v>4964</v>
      </c>
      <c r="M2323" s="66" t="s">
        <v>4307</v>
      </c>
      <c r="N2323" s="66" t="s">
        <v>448</v>
      </c>
      <c r="O2323" s="8" t="s">
        <v>4965</v>
      </c>
      <c r="P2323" s="8" t="s">
        <v>40</v>
      </c>
      <c r="Q2323" s="8">
        <v>1</v>
      </c>
      <c r="R2323" s="8" t="s">
        <v>40</v>
      </c>
      <c r="S2323" s="8" t="s">
        <v>40</v>
      </c>
      <c r="T2323" s="8" t="s">
        <v>40</v>
      </c>
      <c r="U2323" s="67">
        <v>0</v>
      </c>
      <c r="V2323" s="4">
        <v>0</v>
      </c>
      <c r="W2323" s="4">
        <v>3428</v>
      </c>
      <c r="X2323" s="67">
        <v>0</v>
      </c>
      <c r="Y2323" s="67">
        <v>0.26100000000000001</v>
      </c>
      <c r="Z2323" s="4">
        <v>1</v>
      </c>
      <c r="AA2323" s="4">
        <v>2599</v>
      </c>
      <c r="AB2323" s="67">
        <v>0</v>
      </c>
      <c r="AC2323" s="4">
        <v>2.8722629999999998</v>
      </c>
      <c r="AD2323" s="4">
        <v>21.7</v>
      </c>
    </row>
    <row r="2324" spans="1:30" x14ac:dyDescent="0.2">
      <c r="A2324" s="8" t="s">
        <v>782</v>
      </c>
      <c r="B2324" s="8">
        <v>10</v>
      </c>
      <c r="C2324" s="8">
        <v>47086894</v>
      </c>
      <c r="D2324" s="8">
        <v>47086894</v>
      </c>
      <c r="E2324" s="8" t="s">
        <v>130</v>
      </c>
      <c r="F2324" s="8" t="s">
        <v>3101</v>
      </c>
      <c r="G2324" s="8" t="s">
        <v>3102</v>
      </c>
      <c r="H2324" s="8" t="s">
        <v>90</v>
      </c>
      <c r="I2324" s="66" t="s">
        <v>153</v>
      </c>
      <c r="J2324" s="66" t="s">
        <v>40</v>
      </c>
      <c r="K2324" s="66" t="s">
        <v>4966</v>
      </c>
      <c r="L2324" s="66" t="s">
        <v>4751</v>
      </c>
      <c r="M2324" s="66" t="s">
        <v>4457</v>
      </c>
      <c r="N2324" s="66" t="s">
        <v>3107</v>
      </c>
      <c r="O2324" s="8" t="s">
        <v>3150</v>
      </c>
      <c r="P2324" s="8" t="s">
        <v>4967</v>
      </c>
      <c r="Q2324" s="8">
        <v>1</v>
      </c>
      <c r="R2324" s="8" t="s">
        <v>40</v>
      </c>
      <c r="S2324" s="8" t="s">
        <v>40</v>
      </c>
      <c r="T2324" s="8" t="s">
        <v>40</v>
      </c>
      <c r="U2324" s="67">
        <v>0</v>
      </c>
      <c r="V2324" s="4">
        <v>0</v>
      </c>
      <c r="W2324" s="4">
        <v>3431</v>
      </c>
      <c r="X2324" s="67">
        <v>0</v>
      </c>
      <c r="Y2324" s="67">
        <v>0.251</v>
      </c>
      <c r="Z2324" s="4">
        <v>1</v>
      </c>
      <c r="AA2324" s="4">
        <v>2603</v>
      </c>
      <c r="AB2324" s="67">
        <v>0</v>
      </c>
      <c r="AC2324" s="4">
        <v>0.14208200000000001</v>
      </c>
      <c r="AD2324" s="4">
        <v>4.0599999999999996</v>
      </c>
    </row>
    <row r="2325" spans="1:30" x14ac:dyDescent="0.2">
      <c r="A2325" s="8" t="s">
        <v>782</v>
      </c>
      <c r="B2325" s="8">
        <v>10</v>
      </c>
      <c r="C2325" s="8">
        <v>47086895</v>
      </c>
      <c r="D2325" s="8">
        <v>47086895</v>
      </c>
      <c r="E2325" s="8" t="s">
        <v>121</v>
      </c>
      <c r="F2325" s="8" t="s">
        <v>3108</v>
      </c>
      <c r="G2325" s="8" t="s">
        <v>3109</v>
      </c>
      <c r="H2325" s="8" t="s">
        <v>90</v>
      </c>
      <c r="I2325" s="66" t="s">
        <v>153</v>
      </c>
      <c r="J2325" s="66" t="s">
        <v>40</v>
      </c>
      <c r="K2325" s="66" t="s">
        <v>3622</v>
      </c>
      <c r="L2325" s="66" t="s">
        <v>3684</v>
      </c>
      <c r="M2325" s="66" t="s">
        <v>3685</v>
      </c>
      <c r="N2325" s="66" t="s">
        <v>3168</v>
      </c>
      <c r="O2325" s="8" t="s">
        <v>3169</v>
      </c>
      <c r="P2325" s="8" t="s">
        <v>4968</v>
      </c>
      <c r="Q2325" s="8">
        <v>1</v>
      </c>
      <c r="R2325" s="8" t="s">
        <v>40</v>
      </c>
      <c r="S2325" s="8" t="s">
        <v>40</v>
      </c>
      <c r="T2325" s="8" t="s">
        <v>40</v>
      </c>
      <c r="U2325" s="67">
        <v>0.23899999999999999</v>
      </c>
      <c r="V2325" s="4">
        <v>1</v>
      </c>
      <c r="W2325" s="4">
        <v>3431</v>
      </c>
      <c r="X2325" s="67">
        <v>0</v>
      </c>
      <c r="Y2325" s="67">
        <v>0.223</v>
      </c>
      <c r="Z2325" s="4">
        <v>2</v>
      </c>
      <c r="AA2325" s="4">
        <v>2603</v>
      </c>
      <c r="AB2325" s="67">
        <v>1E-3</v>
      </c>
      <c r="AC2325" s="4">
        <v>-1.246003</v>
      </c>
      <c r="AD2325" s="4">
        <v>5.0000000000000001E-3</v>
      </c>
    </row>
    <row r="2326" spans="1:30" x14ac:dyDescent="0.2">
      <c r="A2326" s="8" t="s">
        <v>782</v>
      </c>
      <c r="B2326" s="8">
        <v>10</v>
      </c>
      <c r="C2326" s="8">
        <v>47086900</v>
      </c>
      <c r="D2326" s="8">
        <v>47086900</v>
      </c>
      <c r="E2326" s="8" t="s">
        <v>130</v>
      </c>
      <c r="F2326" s="8" t="s">
        <v>3101</v>
      </c>
      <c r="G2326" s="8" t="s">
        <v>3102</v>
      </c>
      <c r="H2326" s="8" t="s">
        <v>90</v>
      </c>
      <c r="I2326" s="66" t="s">
        <v>153</v>
      </c>
      <c r="J2326" s="66" t="s">
        <v>40</v>
      </c>
      <c r="K2326" s="66" t="s">
        <v>3617</v>
      </c>
      <c r="L2326" s="66" t="s">
        <v>4493</v>
      </c>
      <c r="M2326" s="66" t="s">
        <v>3974</v>
      </c>
      <c r="N2326" s="66" t="s">
        <v>3121</v>
      </c>
      <c r="O2326" s="8" t="s">
        <v>3122</v>
      </c>
      <c r="P2326" s="8" t="s">
        <v>4969</v>
      </c>
      <c r="Q2326" s="8">
        <v>1</v>
      </c>
      <c r="R2326" s="8" t="s">
        <v>40</v>
      </c>
      <c r="S2326" s="8" t="s">
        <v>40</v>
      </c>
      <c r="T2326" s="8" t="s">
        <v>40</v>
      </c>
      <c r="U2326" s="67">
        <v>0.188</v>
      </c>
      <c r="V2326" s="4">
        <v>12</v>
      </c>
      <c r="W2326" s="4">
        <v>3431</v>
      </c>
      <c r="X2326" s="67">
        <v>3.0000000000000001E-3</v>
      </c>
      <c r="Y2326" s="67">
        <v>0.19400000000000001</v>
      </c>
      <c r="Z2326" s="4">
        <v>9</v>
      </c>
      <c r="AA2326" s="4">
        <v>2603</v>
      </c>
      <c r="AB2326" s="67">
        <v>3.0000000000000001E-3</v>
      </c>
      <c r="AC2326" s="4">
        <v>4.3201000000000003E-2</v>
      </c>
      <c r="AD2326" s="4">
        <v>3.0129999999999999</v>
      </c>
    </row>
    <row r="2327" spans="1:30" x14ac:dyDescent="0.2">
      <c r="A2327" s="8" t="s">
        <v>782</v>
      </c>
      <c r="B2327" s="8">
        <v>10</v>
      </c>
      <c r="C2327" s="8">
        <v>47086904</v>
      </c>
      <c r="D2327" s="8">
        <v>47086904</v>
      </c>
      <c r="E2327" s="8" t="s">
        <v>123</v>
      </c>
      <c r="F2327" s="8" t="s">
        <v>3108</v>
      </c>
      <c r="G2327" s="8" t="s">
        <v>3109</v>
      </c>
      <c r="H2327" s="8" t="s">
        <v>90</v>
      </c>
      <c r="I2327" s="66" t="s">
        <v>153</v>
      </c>
      <c r="J2327" s="66" t="s">
        <v>40</v>
      </c>
      <c r="K2327" s="66" t="s">
        <v>4970</v>
      </c>
      <c r="L2327" s="66" t="s">
        <v>3904</v>
      </c>
      <c r="M2327" s="66" t="s">
        <v>3905</v>
      </c>
      <c r="N2327" s="66" t="s">
        <v>3931</v>
      </c>
      <c r="O2327" s="8" t="s">
        <v>3932</v>
      </c>
      <c r="P2327" s="8" t="s">
        <v>4971</v>
      </c>
      <c r="Q2327" s="8">
        <v>1</v>
      </c>
      <c r="R2327" s="8" t="s">
        <v>40</v>
      </c>
      <c r="S2327" s="8" t="s">
        <v>40</v>
      </c>
      <c r="T2327" s="8" t="s">
        <v>40</v>
      </c>
      <c r="U2327" s="67">
        <v>0.27200000000000002</v>
      </c>
      <c r="V2327" s="4">
        <v>1</v>
      </c>
      <c r="W2327" s="4">
        <v>3431</v>
      </c>
      <c r="X2327" s="67">
        <v>0</v>
      </c>
      <c r="Y2327" s="67">
        <v>0</v>
      </c>
      <c r="Z2327" s="4">
        <v>0</v>
      </c>
      <c r="AA2327" s="4">
        <v>2603</v>
      </c>
      <c r="AB2327" s="67">
        <v>0</v>
      </c>
      <c r="AC2327" s="4">
        <v>-3.5279989999999999</v>
      </c>
      <c r="AD2327" s="4">
        <v>1E-3</v>
      </c>
    </row>
    <row r="2328" spans="1:30" x14ac:dyDescent="0.2">
      <c r="A2328" s="8" t="s">
        <v>782</v>
      </c>
      <c r="B2328" s="8">
        <v>10</v>
      </c>
      <c r="C2328" s="8">
        <v>47086915</v>
      </c>
      <c r="D2328" s="8">
        <v>47086915</v>
      </c>
      <c r="E2328" s="8" t="s">
        <v>130</v>
      </c>
      <c r="F2328" s="8" t="s">
        <v>3101</v>
      </c>
      <c r="G2328" s="8" t="s">
        <v>3102</v>
      </c>
      <c r="H2328" s="8" t="s">
        <v>90</v>
      </c>
      <c r="I2328" s="66" t="s">
        <v>153</v>
      </c>
      <c r="J2328" s="66" t="s">
        <v>40</v>
      </c>
      <c r="K2328" s="66" t="s">
        <v>3836</v>
      </c>
      <c r="L2328" s="66" t="s">
        <v>4303</v>
      </c>
      <c r="M2328" s="66" t="s">
        <v>4289</v>
      </c>
      <c r="N2328" s="66" t="s">
        <v>3136</v>
      </c>
      <c r="O2328" s="8" t="s">
        <v>3872</v>
      </c>
      <c r="P2328" s="8" t="s">
        <v>4972</v>
      </c>
      <c r="Q2328" s="8">
        <v>1</v>
      </c>
      <c r="R2328" s="8" t="s">
        <v>40</v>
      </c>
      <c r="S2328" s="8" t="s">
        <v>40</v>
      </c>
      <c r="T2328" s="8" t="s">
        <v>40</v>
      </c>
      <c r="U2328" s="67">
        <v>0.29799999999999999</v>
      </c>
      <c r="V2328" s="4">
        <v>1175</v>
      </c>
      <c r="W2328" s="4">
        <v>3431</v>
      </c>
      <c r="X2328" s="67">
        <v>0.34200000000000003</v>
      </c>
      <c r="Y2328" s="67">
        <v>0.28599999999999998</v>
      </c>
      <c r="Z2328" s="4">
        <v>833</v>
      </c>
      <c r="AA2328" s="4">
        <v>2603</v>
      </c>
      <c r="AB2328" s="67">
        <v>0.32</v>
      </c>
      <c r="AC2328" s="4">
        <v>1.2471840000000001</v>
      </c>
      <c r="AD2328" s="4">
        <v>11.99</v>
      </c>
    </row>
    <row r="2329" spans="1:30" x14ac:dyDescent="0.2">
      <c r="A2329" s="8" t="s">
        <v>782</v>
      </c>
      <c r="B2329" s="8">
        <v>10</v>
      </c>
      <c r="C2329" s="8">
        <v>47086933</v>
      </c>
      <c r="D2329" s="8">
        <v>47086936</v>
      </c>
      <c r="E2329" s="8" t="s">
        <v>4973</v>
      </c>
      <c r="F2329" s="8" t="s">
        <v>80</v>
      </c>
      <c r="G2329" s="8" t="s">
        <v>3469</v>
      </c>
      <c r="H2329" s="8" t="s">
        <v>90</v>
      </c>
      <c r="I2329" s="66" t="s">
        <v>153</v>
      </c>
      <c r="J2329" s="66" t="s">
        <v>40</v>
      </c>
      <c r="K2329" s="66" t="s">
        <v>4974</v>
      </c>
      <c r="L2329" s="66" t="s">
        <v>4975</v>
      </c>
      <c r="M2329" s="66" t="s">
        <v>3940</v>
      </c>
      <c r="N2329" s="66" t="s">
        <v>135</v>
      </c>
      <c r="O2329" s="8" t="s">
        <v>4976</v>
      </c>
      <c r="P2329" s="8" t="s">
        <v>40</v>
      </c>
      <c r="Q2329" s="8">
        <v>1</v>
      </c>
      <c r="R2329" s="8" t="s">
        <v>40</v>
      </c>
      <c r="S2329" s="8" t="s">
        <v>40</v>
      </c>
      <c r="T2329" s="8" t="s">
        <v>40</v>
      </c>
      <c r="U2329" s="67">
        <v>0</v>
      </c>
      <c r="V2329" s="4">
        <v>0</v>
      </c>
      <c r="W2329" s="4">
        <v>3431</v>
      </c>
      <c r="X2329" s="67">
        <v>0</v>
      </c>
      <c r="Y2329" s="67">
        <v>0.32100000000000001</v>
      </c>
      <c r="Z2329" s="4">
        <v>2</v>
      </c>
      <c r="AA2329" s="4">
        <v>2603</v>
      </c>
      <c r="AB2329" s="67">
        <v>1E-3</v>
      </c>
      <c r="AC2329" s="4">
        <v>6.3574970000000004</v>
      </c>
      <c r="AD2329" s="4">
        <v>29.4</v>
      </c>
    </row>
    <row r="2330" spans="1:30" x14ac:dyDescent="0.2">
      <c r="A2330" s="8" t="s">
        <v>782</v>
      </c>
      <c r="B2330" s="8">
        <v>10</v>
      </c>
      <c r="C2330" s="8">
        <v>47086943</v>
      </c>
      <c r="D2330" s="8">
        <v>47086943</v>
      </c>
      <c r="E2330" s="8" t="s">
        <v>121</v>
      </c>
      <c r="F2330" s="8" t="s">
        <v>3108</v>
      </c>
      <c r="G2330" s="8" t="s">
        <v>3109</v>
      </c>
      <c r="H2330" s="8" t="s">
        <v>90</v>
      </c>
      <c r="I2330" s="66" t="s">
        <v>153</v>
      </c>
      <c r="J2330" s="66" t="s">
        <v>40</v>
      </c>
      <c r="K2330" s="66" t="s">
        <v>3824</v>
      </c>
      <c r="L2330" s="66" t="s">
        <v>3584</v>
      </c>
      <c r="M2330" s="66" t="s">
        <v>3675</v>
      </c>
      <c r="N2330" s="66" t="s">
        <v>3168</v>
      </c>
      <c r="O2330" s="8" t="s">
        <v>3169</v>
      </c>
      <c r="P2330" s="8" t="s">
        <v>4977</v>
      </c>
      <c r="Q2330" s="8">
        <v>1</v>
      </c>
      <c r="R2330" s="8" t="s">
        <v>40</v>
      </c>
      <c r="S2330" s="8" t="s">
        <v>40</v>
      </c>
      <c r="T2330" s="8" t="s">
        <v>40</v>
      </c>
      <c r="U2330" s="67">
        <v>0.23</v>
      </c>
      <c r="V2330" s="4">
        <v>5</v>
      </c>
      <c r="W2330" s="4">
        <v>3431</v>
      </c>
      <c r="X2330" s="67">
        <v>1E-3</v>
      </c>
      <c r="Y2330" s="67">
        <v>0.246</v>
      </c>
      <c r="Z2330" s="4">
        <v>3</v>
      </c>
      <c r="AA2330" s="4">
        <v>2603</v>
      </c>
      <c r="AB2330" s="67">
        <v>1E-3</v>
      </c>
      <c r="AC2330" s="4">
        <v>1.446564</v>
      </c>
      <c r="AD2330" s="4">
        <v>13.03</v>
      </c>
    </row>
    <row r="2331" spans="1:30" x14ac:dyDescent="0.2">
      <c r="A2331" s="8" t="s">
        <v>782</v>
      </c>
      <c r="B2331" s="8">
        <v>10</v>
      </c>
      <c r="C2331" s="8">
        <v>47086972</v>
      </c>
      <c r="D2331" s="8">
        <v>47086972</v>
      </c>
      <c r="E2331" s="8" t="s">
        <v>121</v>
      </c>
      <c r="F2331" s="8" t="s">
        <v>3108</v>
      </c>
      <c r="G2331" s="8" t="s">
        <v>3109</v>
      </c>
      <c r="H2331" s="8" t="s">
        <v>90</v>
      </c>
      <c r="I2331" s="66" t="s">
        <v>153</v>
      </c>
      <c r="J2331" s="66" t="s">
        <v>40</v>
      </c>
      <c r="K2331" s="66" t="s">
        <v>4396</v>
      </c>
      <c r="L2331" s="66" t="s">
        <v>4405</v>
      </c>
      <c r="M2331" s="66" t="s">
        <v>4708</v>
      </c>
      <c r="N2331" s="66" t="s">
        <v>3712</v>
      </c>
      <c r="O2331" s="8" t="s">
        <v>3713</v>
      </c>
      <c r="P2331" s="8" t="s">
        <v>4978</v>
      </c>
      <c r="Q2331" s="8">
        <v>1</v>
      </c>
      <c r="R2331" s="8" t="s">
        <v>40</v>
      </c>
      <c r="S2331" s="8" t="s">
        <v>40</v>
      </c>
      <c r="T2331" s="8" t="s">
        <v>40</v>
      </c>
      <c r="U2331" s="67">
        <v>0.314</v>
      </c>
      <c r="V2331" s="4">
        <v>2</v>
      </c>
      <c r="W2331" s="4">
        <v>3431</v>
      </c>
      <c r="X2331" s="67">
        <v>1E-3</v>
      </c>
      <c r="Y2331" s="67">
        <v>0.22700000000000001</v>
      </c>
      <c r="Z2331" s="4">
        <v>2</v>
      </c>
      <c r="AA2331" s="4">
        <v>2603</v>
      </c>
      <c r="AB2331" s="67">
        <v>1E-3</v>
      </c>
      <c r="AC2331" s="4">
        <v>-2.0078209999999999</v>
      </c>
      <c r="AD2331" s="4">
        <v>1E-3</v>
      </c>
    </row>
    <row r="2332" spans="1:30" x14ac:dyDescent="0.2">
      <c r="A2332" s="8" t="s">
        <v>782</v>
      </c>
      <c r="B2332" s="8">
        <v>10</v>
      </c>
      <c r="C2332" s="8">
        <v>47086978</v>
      </c>
      <c r="D2332" s="8">
        <v>47086978</v>
      </c>
      <c r="E2332" s="8" t="s">
        <v>121</v>
      </c>
      <c r="F2332" s="8" t="s">
        <v>3101</v>
      </c>
      <c r="G2332" s="8" t="s">
        <v>3102</v>
      </c>
      <c r="H2332" s="8" t="s">
        <v>90</v>
      </c>
      <c r="I2332" s="66" t="s">
        <v>153</v>
      </c>
      <c r="J2332" s="66" t="s">
        <v>40</v>
      </c>
      <c r="K2332" s="66" t="s">
        <v>4394</v>
      </c>
      <c r="L2332" s="66" t="s">
        <v>3985</v>
      </c>
      <c r="M2332" s="66" t="s">
        <v>3986</v>
      </c>
      <c r="N2332" s="66" t="s">
        <v>3118</v>
      </c>
      <c r="O2332" s="8" t="s">
        <v>3213</v>
      </c>
      <c r="P2332" s="8" t="s">
        <v>4979</v>
      </c>
      <c r="Q2332" s="8">
        <v>1</v>
      </c>
      <c r="R2332" s="8" t="s">
        <v>40</v>
      </c>
      <c r="S2332" s="8" t="s">
        <v>40</v>
      </c>
      <c r="T2332" s="8" t="s">
        <v>40</v>
      </c>
      <c r="U2332" s="67">
        <v>0.29699999999999999</v>
      </c>
      <c r="V2332" s="4">
        <v>1153</v>
      </c>
      <c r="W2332" s="4">
        <v>3431</v>
      </c>
      <c r="X2332" s="67">
        <v>0.33600000000000002</v>
      </c>
      <c r="Y2332" s="67">
        <v>0.28699999999999998</v>
      </c>
      <c r="Z2332" s="4">
        <v>817</v>
      </c>
      <c r="AA2332" s="4">
        <v>2603</v>
      </c>
      <c r="AB2332" s="67">
        <v>0.314</v>
      </c>
      <c r="AC2332" s="4">
        <v>0.201127</v>
      </c>
      <c r="AD2332" s="4">
        <v>4.6909999999999998</v>
      </c>
    </row>
    <row r="2333" spans="1:30" x14ac:dyDescent="0.2">
      <c r="A2333" s="8" t="s">
        <v>782</v>
      </c>
      <c r="B2333" s="8">
        <v>10</v>
      </c>
      <c r="C2333" s="8">
        <v>47086982</v>
      </c>
      <c r="D2333" s="8">
        <v>47086982</v>
      </c>
      <c r="E2333" s="8" t="s">
        <v>121</v>
      </c>
      <c r="F2333" s="8" t="s">
        <v>3108</v>
      </c>
      <c r="G2333" s="8" t="s">
        <v>3109</v>
      </c>
      <c r="H2333" s="8" t="s">
        <v>90</v>
      </c>
      <c r="I2333" s="66" t="s">
        <v>153</v>
      </c>
      <c r="J2333" s="66" t="s">
        <v>40</v>
      </c>
      <c r="K2333" s="66" t="s">
        <v>4980</v>
      </c>
      <c r="L2333" s="66" t="s">
        <v>3979</v>
      </c>
      <c r="M2333" s="66" t="s">
        <v>3666</v>
      </c>
      <c r="N2333" s="66" t="s">
        <v>3168</v>
      </c>
      <c r="O2333" s="8" t="s">
        <v>3169</v>
      </c>
      <c r="P2333" s="8" t="s">
        <v>4981</v>
      </c>
      <c r="Q2333" s="8">
        <v>1</v>
      </c>
      <c r="R2333" s="8" t="s">
        <v>40</v>
      </c>
      <c r="S2333" s="8" t="s">
        <v>40</v>
      </c>
      <c r="T2333" s="8" t="s">
        <v>40</v>
      </c>
      <c r="U2333" s="67">
        <v>0.29299999999999998</v>
      </c>
      <c r="V2333" s="4">
        <v>1</v>
      </c>
      <c r="W2333" s="4">
        <v>3431</v>
      </c>
      <c r="X2333" s="67">
        <v>0</v>
      </c>
      <c r="Y2333" s="67">
        <v>0</v>
      </c>
      <c r="Z2333" s="4">
        <v>0</v>
      </c>
      <c r="AA2333" s="4">
        <v>2603</v>
      </c>
      <c r="AB2333" s="67">
        <v>0</v>
      </c>
      <c r="AC2333" s="4">
        <v>-0.45166899999999999</v>
      </c>
      <c r="AD2333" s="4">
        <v>0.28899999999999998</v>
      </c>
    </row>
    <row r="2334" spans="1:30" x14ac:dyDescent="0.2">
      <c r="A2334" s="8" t="s">
        <v>782</v>
      </c>
      <c r="B2334" s="8">
        <v>10</v>
      </c>
      <c r="C2334" s="8">
        <v>47086984</v>
      </c>
      <c r="D2334" s="8">
        <v>47086984</v>
      </c>
      <c r="E2334" s="8" t="s">
        <v>123</v>
      </c>
      <c r="F2334" s="8" t="s">
        <v>3101</v>
      </c>
      <c r="G2334" s="8" t="s">
        <v>3102</v>
      </c>
      <c r="H2334" s="8" t="s">
        <v>90</v>
      </c>
      <c r="I2334" s="66" t="s">
        <v>153</v>
      </c>
      <c r="J2334" s="66" t="s">
        <v>40</v>
      </c>
      <c r="K2334" s="66" t="s">
        <v>4982</v>
      </c>
      <c r="L2334" s="66" t="s">
        <v>3665</v>
      </c>
      <c r="M2334" s="66" t="s">
        <v>3666</v>
      </c>
      <c r="N2334" s="66" t="s">
        <v>3118</v>
      </c>
      <c r="O2334" s="8" t="s">
        <v>3119</v>
      </c>
      <c r="P2334" s="8" t="s">
        <v>4983</v>
      </c>
      <c r="Q2334" s="8">
        <v>1</v>
      </c>
      <c r="R2334" s="8" t="s">
        <v>40</v>
      </c>
      <c r="S2334" s="8" t="s">
        <v>40</v>
      </c>
      <c r="T2334" s="8" t="s">
        <v>40</v>
      </c>
      <c r="U2334" s="67">
        <v>0.21099999999999999</v>
      </c>
      <c r="V2334" s="4">
        <v>2</v>
      </c>
      <c r="W2334" s="4">
        <v>3431</v>
      </c>
      <c r="X2334" s="67">
        <v>1E-3</v>
      </c>
      <c r="Y2334" s="67">
        <v>0.21299999999999999</v>
      </c>
      <c r="Z2334" s="4">
        <v>1</v>
      </c>
      <c r="AA2334" s="4">
        <v>2603</v>
      </c>
      <c r="AB2334" s="67">
        <v>0</v>
      </c>
      <c r="AC2334" s="4">
        <v>0.21471499999999999</v>
      </c>
      <c r="AD2334" s="4">
        <v>4.8339999999999996</v>
      </c>
    </row>
    <row r="2335" spans="1:30" x14ac:dyDescent="0.2">
      <c r="A2335" s="8" t="s">
        <v>782</v>
      </c>
      <c r="B2335" s="8">
        <v>10</v>
      </c>
      <c r="C2335" s="8">
        <v>47086990</v>
      </c>
      <c r="D2335" s="8">
        <v>47086990</v>
      </c>
      <c r="E2335" s="8" t="s">
        <v>121</v>
      </c>
      <c r="F2335" s="8" t="s">
        <v>3101</v>
      </c>
      <c r="G2335" s="8" t="s">
        <v>3102</v>
      </c>
      <c r="H2335" s="8" t="s">
        <v>90</v>
      </c>
      <c r="I2335" s="66" t="s">
        <v>153</v>
      </c>
      <c r="J2335" s="66" t="s">
        <v>40</v>
      </c>
      <c r="K2335" s="66" t="s">
        <v>4984</v>
      </c>
      <c r="L2335" s="66" t="s">
        <v>4107</v>
      </c>
      <c r="M2335" s="66" t="s">
        <v>4469</v>
      </c>
      <c r="N2335" s="66" t="s">
        <v>3210</v>
      </c>
      <c r="O2335" s="8" t="s">
        <v>3211</v>
      </c>
      <c r="P2335" s="8" t="s">
        <v>4985</v>
      </c>
      <c r="Q2335" s="8">
        <v>1</v>
      </c>
      <c r="R2335" s="8" t="s">
        <v>40</v>
      </c>
      <c r="S2335" s="8" t="s">
        <v>40</v>
      </c>
      <c r="T2335" s="8" t="s">
        <v>40</v>
      </c>
      <c r="U2335" s="67">
        <v>0.28499999999999998</v>
      </c>
      <c r="V2335" s="4">
        <v>7</v>
      </c>
      <c r="W2335" s="4">
        <v>3431</v>
      </c>
      <c r="X2335" s="67">
        <v>2E-3</v>
      </c>
      <c r="Y2335" s="67">
        <v>0.245</v>
      </c>
      <c r="Z2335" s="4">
        <v>6</v>
      </c>
      <c r="AA2335" s="4">
        <v>2603</v>
      </c>
      <c r="AB2335" s="67">
        <v>2E-3</v>
      </c>
      <c r="AC2335" s="4">
        <v>0.41862199999999999</v>
      </c>
      <c r="AD2335" s="4">
        <v>6.774</v>
      </c>
    </row>
    <row r="2336" spans="1:30" x14ac:dyDescent="0.2">
      <c r="A2336" s="8" t="s">
        <v>782</v>
      </c>
      <c r="B2336" s="8">
        <v>10</v>
      </c>
      <c r="C2336" s="8">
        <v>47087005</v>
      </c>
      <c r="D2336" s="8">
        <v>47087005</v>
      </c>
      <c r="E2336" s="8" t="s">
        <v>130</v>
      </c>
      <c r="F2336" s="8" t="s">
        <v>3101</v>
      </c>
      <c r="G2336" s="8" t="s">
        <v>3102</v>
      </c>
      <c r="H2336" s="8" t="s">
        <v>90</v>
      </c>
      <c r="I2336" s="66" t="s">
        <v>153</v>
      </c>
      <c r="J2336" s="66" t="s">
        <v>40</v>
      </c>
      <c r="K2336" s="66" t="s">
        <v>4986</v>
      </c>
      <c r="L2336" s="66" t="s">
        <v>3534</v>
      </c>
      <c r="M2336" s="66" t="s">
        <v>4987</v>
      </c>
      <c r="N2336" s="66" t="s">
        <v>3196</v>
      </c>
      <c r="O2336" s="8" t="s">
        <v>4278</v>
      </c>
      <c r="P2336" s="8" t="s">
        <v>4988</v>
      </c>
      <c r="Q2336" s="8">
        <v>1</v>
      </c>
      <c r="R2336" s="8" t="s">
        <v>40</v>
      </c>
      <c r="S2336" s="8" t="s">
        <v>40</v>
      </c>
      <c r="T2336" s="8" t="s">
        <v>40</v>
      </c>
      <c r="U2336" s="67">
        <v>0.214</v>
      </c>
      <c r="V2336" s="4">
        <v>7</v>
      </c>
      <c r="W2336" s="4">
        <v>3430</v>
      </c>
      <c r="X2336" s="67">
        <v>2E-3</v>
      </c>
      <c r="Y2336" s="67">
        <v>0.27300000000000002</v>
      </c>
      <c r="Z2336" s="4">
        <v>2</v>
      </c>
      <c r="AA2336" s="4">
        <v>2602</v>
      </c>
      <c r="AB2336" s="67">
        <v>1E-3</v>
      </c>
      <c r="AC2336" s="4">
        <v>0.56074400000000002</v>
      </c>
      <c r="AD2336" s="4">
        <v>7.88</v>
      </c>
    </row>
    <row r="2337" spans="1:30" x14ac:dyDescent="0.2">
      <c r="A2337" s="8" t="s">
        <v>782</v>
      </c>
      <c r="B2337" s="8">
        <v>10</v>
      </c>
      <c r="C2337" s="8">
        <v>47087017</v>
      </c>
      <c r="D2337" s="8">
        <v>47087017</v>
      </c>
      <c r="E2337" s="8" t="s">
        <v>123</v>
      </c>
      <c r="F2337" s="8" t="s">
        <v>3101</v>
      </c>
      <c r="G2337" s="8" t="s">
        <v>3102</v>
      </c>
      <c r="H2337" s="8" t="s">
        <v>90</v>
      </c>
      <c r="I2337" s="66" t="s">
        <v>153</v>
      </c>
      <c r="J2337" s="66" t="s">
        <v>40</v>
      </c>
      <c r="K2337" s="66" t="s">
        <v>4989</v>
      </c>
      <c r="L2337" s="66" t="s">
        <v>4126</v>
      </c>
      <c r="M2337" s="66" t="s">
        <v>3936</v>
      </c>
      <c r="N2337" s="66" t="s">
        <v>3126</v>
      </c>
      <c r="O2337" s="8" t="s">
        <v>3183</v>
      </c>
      <c r="P2337" s="8" t="s">
        <v>4990</v>
      </c>
      <c r="Q2337" s="8">
        <v>1</v>
      </c>
      <c r="R2337" s="8" t="s">
        <v>40</v>
      </c>
      <c r="S2337" s="8" t="s">
        <v>40</v>
      </c>
      <c r="T2337" s="8" t="s">
        <v>40</v>
      </c>
      <c r="U2337" s="67">
        <v>0.23200000000000001</v>
      </c>
      <c r="V2337" s="4">
        <v>16</v>
      </c>
      <c r="W2337" s="4">
        <v>3430</v>
      </c>
      <c r="X2337" s="67">
        <v>5.0000000000000001E-3</v>
      </c>
      <c r="Y2337" s="67">
        <v>0.28000000000000003</v>
      </c>
      <c r="Z2337" s="4">
        <v>12</v>
      </c>
      <c r="AA2337" s="4">
        <v>2602</v>
      </c>
      <c r="AB2337" s="67">
        <v>5.0000000000000001E-3</v>
      </c>
      <c r="AC2337" s="4">
        <v>-0.29253699999999999</v>
      </c>
      <c r="AD2337" s="4">
        <v>0.69099999999999995</v>
      </c>
    </row>
    <row r="2338" spans="1:30" x14ac:dyDescent="0.2">
      <c r="A2338" s="8" t="s">
        <v>782</v>
      </c>
      <c r="B2338" s="8">
        <v>10</v>
      </c>
      <c r="C2338" s="8">
        <v>47087018</v>
      </c>
      <c r="D2338" s="8">
        <v>47087018</v>
      </c>
      <c r="E2338" s="8" t="s">
        <v>130</v>
      </c>
      <c r="F2338" s="8" t="s">
        <v>3108</v>
      </c>
      <c r="G2338" s="8" t="s">
        <v>3109</v>
      </c>
      <c r="H2338" s="8" t="s">
        <v>90</v>
      </c>
      <c r="I2338" s="66" t="s">
        <v>153</v>
      </c>
      <c r="J2338" s="66" t="s">
        <v>40</v>
      </c>
      <c r="K2338" s="66" t="s">
        <v>4385</v>
      </c>
      <c r="L2338" s="66" t="s">
        <v>3512</v>
      </c>
      <c r="M2338" s="66" t="s">
        <v>3653</v>
      </c>
      <c r="N2338" s="66" t="s">
        <v>3580</v>
      </c>
      <c r="O2338" s="8" t="s">
        <v>4488</v>
      </c>
      <c r="P2338" s="8" t="s">
        <v>4991</v>
      </c>
      <c r="Q2338" s="8">
        <v>1</v>
      </c>
      <c r="R2338" s="8" t="s">
        <v>40</v>
      </c>
      <c r="S2338" s="8" t="s">
        <v>40</v>
      </c>
      <c r="T2338" s="8" t="s">
        <v>40</v>
      </c>
      <c r="U2338" s="67">
        <v>0.24099999999999999</v>
      </c>
      <c r="V2338" s="4">
        <v>1</v>
      </c>
      <c r="W2338" s="4">
        <v>3430</v>
      </c>
      <c r="X2338" s="67">
        <v>0</v>
      </c>
      <c r="Y2338" s="67">
        <v>0.249</v>
      </c>
      <c r="Z2338" s="4">
        <v>1</v>
      </c>
      <c r="AA2338" s="4">
        <v>2602</v>
      </c>
      <c r="AB2338" s="67">
        <v>0</v>
      </c>
      <c r="AC2338" s="4">
        <v>1.6899409999999999</v>
      </c>
      <c r="AD2338" s="4">
        <v>14.35</v>
      </c>
    </row>
    <row r="2339" spans="1:30" x14ac:dyDescent="0.2">
      <c r="A2339" s="8" t="s">
        <v>782</v>
      </c>
      <c r="B2339" s="8">
        <v>10</v>
      </c>
      <c r="C2339" s="8">
        <v>47087023</v>
      </c>
      <c r="D2339" s="8">
        <v>47087023</v>
      </c>
      <c r="E2339" s="8" t="s">
        <v>130</v>
      </c>
      <c r="F2339" s="8" t="s">
        <v>3101</v>
      </c>
      <c r="G2339" s="8" t="s">
        <v>3102</v>
      </c>
      <c r="H2339" s="8" t="s">
        <v>90</v>
      </c>
      <c r="I2339" s="66" t="s">
        <v>153</v>
      </c>
      <c r="J2339" s="66" t="s">
        <v>40</v>
      </c>
      <c r="K2339" s="66" t="s">
        <v>4549</v>
      </c>
      <c r="L2339" s="66" t="s">
        <v>3880</v>
      </c>
      <c r="M2339" s="66" t="s">
        <v>3881</v>
      </c>
      <c r="N2339" s="66" t="s">
        <v>3136</v>
      </c>
      <c r="O2339" s="8" t="s">
        <v>3872</v>
      </c>
      <c r="P2339" s="8" t="s">
        <v>4992</v>
      </c>
      <c r="Q2339" s="8">
        <v>1</v>
      </c>
      <c r="R2339" s="8" t="s">
        <v>40</v>
      </c>
      <c r="S2339" s="8" t="s">
        <v>40</v>
      </c>
      <c r="T2339" s="8" t="s">
        <v>40</v>
      </c>
      <c r="U2339" s="67">
        <v>0.22600000000000001</v>
      </c>
      <c r="V2339" s="4">
        <v>1</v>
      </c>
      <c r="W2339" s="4">
        <v>3430</v>
      </c>
      <c r="X2339" s="67">
        <v>0</v>
      </c>
      <c r="Y2339" s="67">
        <v>0</v>
      </c>
      <c r="Z2339" s="4">
        <v>0</v>
      </c>
      <c r="AA2339" s="4">
        <v>2602</v>
      </c>
      <c r="AB2339" s="67">
        <v>0</v>
      </c>
      <c r="AC2339" s="4">
        <v>0.729128</v>
      </c>
      <c r="AD2339" s="4">
        <v>9.0169999999999995</v>
      </c>
    </row>
    <row r="2340" spans="1:30" x14ac:dyDescent="0.2">
      <c r="A2340" s="8" t="s">
        <v>782</v>
      </c>
      <c r="B2340" s="8">
        <v>10</v>
      </c>
      <c r="C2340" s="8">
        <v>47087024</v>
      </c>
      <c r="D2340" s="8">
        <v>47087024</v>
      </c>
      <c r="E2340" s="8" t="s">
        <v>121</v>
      </c>
      <c r="F2340" s="8" t="s">
        <v>3108</v>
      </c>
      <c r="G2340" s="8" t="s">
        <v>3109</v>
      </c>
      <c r="H2340" s="8" t="s">
        <v>90</v>
      </c>
      <c r="I2340" s="66" t="s">
        <v>153</v>
      </c>
      <c r="J2340" s="66" t="s">
        <v>40</v>
      </c>
      <c r="K2340" s="66" t="s">
        <v>3537</v>
      </c>
      <c r="L2340" s="66" t="s">
        <v>4009</v>
      </c>
      <c r="M2340" s="66" t="s">
        <v>4010</v>
      </c>
      <c r="N2340" s="66" t="s">
        <v>3147</v>
      </c>
      <c r="O2340" s="8" t="s">
        <v>3148</v>
      </c>
      <c r="P2340" s="8" t="s">
        <v>4993</v>
      </c>
      <c r="Q2340" s="8">
        <v>1</v>
      </c>
      <c r="R2340" s="8" t="s">
        <v>40</v>
      </c>
      <c r="S2340" s="8" t="s">
        <v>40</v>
      </c>
      <c r="T2340" s="8" t="s">
        <v>40</v>
      </c>
      <c r="U2340" s="67">
        <v>0.255</v>
      </c>
      <c r="V2340" s="4">
        <v>7</v>
      </c>
      <c r="W2340" s="4">
        <v>3430</v>
      </c>
      <c r="X2340" s="67">
        <v>2E-3</v>
      </c>
      <c r="Y2340" s="67">
        <v>0.23599999999999999</v>
      </c>
      <c r="Z2340" s="4">
        <v>6</v>
      </c>
      <c r="AA2340" s="4">
        <v>2602</v>
      </c>
      <c r="AB2340" s="67">
        <v>2E-3</v>
      </c>
      <c r="AC2340" s="4">
        <v>2.3904920000000001</v>
      </c>
      <c r="AD2340" s="4">
        <v>18.760000000000002</v>
      </c>
    </row>
    <row r="2341" spans="1:30" x14ac:dyDescent="0.2">
      <c r="A2341" s="8" t="s">
        <v>782</v>
      </c>
      <c r="B2341" s="8">
        <v>10</v>
      </c>
      <c r="C2341" s="8">
        <v>47087068</v>
      </c>
      <c r="D2341" s="8">
        <v>47087068</v>
      </c>
      <c r="E2341" s="8" t="s">
        <v>121</v>
      </c>
      <c r="F2341" s="8" t="s">
        <v>3101</v>
      </c>
      <c r="G2341" s="8" t="s">
        <v>3102</v>
      </c>
      <c r="H2341" s="8" t="s">
        <v>90</v>
      </c>
      <c r="I2341" s="66" t="s">
        <v>153</v>
      </c>
      <c r="J2341" s="66" t="s">
        <v>40</v>
      </c>
      <c r="K2341" s="66" t="s">
        <v>4384</v>
      </c>
      <c r="L2341" s="66" t="s">
        <v>3630</v>
      </c>
      <c r="M2341" s="66" t="s">
        <v>3631</v>
      </c>
      <c r="N2341" s="66" t="s">
        <v>3210</v>
      </c>
      <c r="O2341" s="8" t="s">
        <v>3211</v>
      </c>
      <c r="P2341" s="8" t="s">
        <v>4994</v>
      </c>
      <c r="Q2341" s="8">
        <v>1</v>
      </c>
      <c r="R2341" s="8" t="s">
        <v>40</v>
      </c>
      <c r="S2341" s="8" t="s">
        <v>40</v>
      </c>
      <c r="T2341" s="8" t="s">
        <v>40</v>
      </c>
      <c r="U2341" s="67">
        <v>0</v>
      </c>
      <c r="V2341" s="4">
        <v>0</v>
      </c>
      <c r="W2341" s="4">
        <v>3430</v>
      </c>
      <c r="X2341" s="67">
        <v>0</v>
      </c>
      <c r="Y2341" s="67">
        <v>0.17799999999999999</v>
      </c>
      <c r="Z2341" s="4">
        <v>1</v>
      </c>
      <c r="AA2341" s="4">
        <v>2602</v>
      </c>
      <c r="AB2341" s="67">
        <v>0</v>
      </c>
      <c r="AC2341" s="4">
        <v>5.0847000000000003E-2</v>
      </c>
      <c r="AD2341" s="4">
        <v>3.0910000000000002</v>
      </c>
    </row>
    <row r="2342" spans="1:30" x14ac:dyDescent="0.2">
      <c r="A2342" s="8" t="s">
        <v>782</v>
      </c>
      <c r="B2342" s="8">
        <v>10</v>
      </c>
      <c r="C2342" s="8">
        <v>47087069</v>
      </c>
      <c r="D2342" s="8">
        <v>47087069</v>
      </c>
      <c r="E2342" s="8" t="s">
        <v>121</v>
      </c>
      <c r="F2342" s="8" t="s">
        <v>3108</v>
      </c>
      <c r="G2342" s="8" t="s">
        <v>3109</v>
      </c>
      <c r="H2342" s="8" t="s">
        <v>90</v>
      </c>
      <c r="I2342" s="66" t="s">
        <v>153</v>
      </c>
      <c r="J2342" s="66" t="s">
        <v>40</v>
      </c>
      <c r="K2342" s="66" t="s">
        <v>4116</v>
      </c>
      <c r="L2342" s="66" t="s">
        <v>468</v>
      </c>
      <c r="M2342" s="66" t="s">
        <v>3962</v>
      </c>
      <c r="N2342" s="66" t="s">
        <v>3350</v>
      </c>
      <c r="O2342" s="8" t="s">
        <v>4995</v>
      </c>
      <c r="P2342" s="8" t="s">
        <v>4996</v>
      </c>
      <c r="Q2342" s="8">
        <v>1</v>
      </c>
      <c r="R2342" s="8" t="s">
        <v>40</v>
      </c>
      <c r="S2342" s="8" t="s">
        <v>40</v>
      </c>
      <c r="T2342" s="8" t="s">
        <v>40</v>
      </c>
      <c r="U2342" s="67">
        <v>0</v>
      </c>
      <c r="V2342" s="4">
        <v>0</v>
      </c>
      <c r="W2342" s="4">
        <v>3430</v>
      </c>
      <c r="X2342" s="67">
        <v>0</v>
      </c>
      <c r="Y2342" s="67">
        <v>0.29099999999999998</v>
      </c>
      <c r="Z2342" s="4">
        <v>1</v>
      </c>
      <c r="AA2342" s="4">
        <v>2602</v>
      </c>
      <c r="AB2342" s="67">
        <v>0</v>
      </c>
      <c r="AC2342" s="4">
        <v>5.3188370000000003</v>
      </c>
      <c r="AD2342" s="4">
        <v>25.8</v>
      </c>
    </row>
    <row r="2343" spans="1:30" x14ac:dyDescent="0.2">
      <c r="A2343" s="8" t="s">
        <v>782</v>
      </c>
      <c r="B2343" s="8">
        <v>10</v>
      </c>
      <c r="C2343" s="8">
        <v>47087078</v>
      </c>
      <c r="D2343" s="8">
        <v>47087078</v>
      </c>
      <c r="E2343" s="8" t="s">
        <v>130</v>
      </c>
      <c r="F2343" s="8" t="s">
        <v>3108</v>
      </c>
      <c r="G2343" s="8" t="s">
        <v>3109</v>
      </c>
      <c r="H2343" s="8" t="s">
        <v>90</v>
      </c>
      <c r="I2343" s="66" t="s">
        <v>153</v>
      </c>
      <c r="J2343" s="66" t="s">
        <v>40</v>
      </c>
      <c r="K2343" s="66" t="s">
        <v>4618</v>
      </c>
      <c r="L2343" s="66" t="s">
        <v>4008</v>
      </c>
      <c r="M2343" s="66" t="s">
        <v>3686</v>
      </c>
      <c r="N2343" s="66" t="s">
        <v>4794</v>
      </c>
      <c r="O2343" s="8" t="s">
        <v>4997</v>
      </c>
      <c r="P2343" s="8" t="s">
        <v>4998</v>
      </c>
      <c r="Q2343" s="8">
        <v>1</v>
      </c>
      <c r="R2343" s="8" t="s">
        <v>40</v>
      </c>
      <c r="S2343" s="8" t="s">
        <v>40</v>
      </c>
      <c r="T2343" s="8" t="s">
        <v>40</v>
      </c>
      <c r="U2343" s="67">
        <v>0.27800000000000002</v>
      </c>
      <c r="V2343" s="4">
        <v>1905</v>
      </c>
      <c r="W2343" s="4">
        <v>3430</v>
      </c>
      <c r="X2343" s="67">
        <v>0.55500000000000005</v>
      </c>
      <c r="Y2343" s="67">
        <v>0.27500000000000002</v>
      </c>
      <c r="Z2343" s="4">
        <v>1419</v>
      </c>
      <c r="AA2343" s="4">
        <v>2602</v>
      </c>
      <c r="AB2343" s="67">
        <v>0.54500000000000004</v>
      </c>
      <c r="AC2343" s="4">
        <v>3.604581</v>
      </c>
      <c r="AD2343" s="4">
        <v>23.2</v>
      </c>
    </row>
    <row r="2344" spans="1:30" x14ac:dyDescent="0.2">
      <c r="A2344" s="8" t="s">
        <v>782</v>
      </c>
      <c r="B2344" s="8">
        <v>10</v>
      </c>
      <c r="C2344" s="8">
        <v>47087080</v>
      </c>
      <c r="D2344" s="8">
        <v>47087080</v>
      </c>
      <c r="E2344" s="8" t="s">
        <v>130</v>
      </c>
      <c r="F2344" s="8" t="s">
        <v>3101</v>
      </c>
      <c r="G2344" s="8" t="s">
        <v>3102</v>
      </c>
      <c r="H2344" s="8" t="s">
        <v>90</v>
      </c>
      <c r="I2344" s="66" t="s">
        <v>153</v>
      </c>
      <c r="J2344" s="66" t="s">
        <v>40</v>
      </c>
      <c r="K2344" s="66" t="s">
        <v>3827</v>
      </c>
      <c r="L2344" s="66" t="s">
        <v>4999</v>
      </c>
      <c r="M2344" s="66" t="s">
        <v>3686</v>
      </c>
      <c r="N2344" s="66" t="s">
        <v>121</v>
      </c>
      <c r="O2344" s="8" t="s">
        <v>4466</v>
      </c>
      <c r="P2344" s="8" t="s">
        <v>5000</v>
      </c>
      <c r="Q2344" s="8">
        <v>1</v>
      </c>
      <c r="R2344" s="8" t="s">
        <v>40</v>
      </c>
      <c r="S2344" s="8" t="s">
        <v>40</v>
      </c>
      <c r="T2344" s="8" t="s">
        <v>40</v>
      </c>
      <c r="U2344" s="67">
        <v>0.24299999999999999</v>
      </c>
      <c r="V2344" s="4">
        <v>1</v>
      </c>
      <c r="W2344" s="4">
        <v>3430</v>
      </c>
      <c r="X2344" s="67">
        <v>0</v>
      </c>
      <c r="Y2344" s="67">
        <v>0</v>
      </c>
      <c r="Z2344" s="4">
        <v>0</v>
      </c>
      <c r="AA2344" s="4">
        <v>2602</v>
      </c>
      <c r="AB2344" s="67">
        <v>0</v>
      </c>
      <c r="AC2344" s="4">
        <v>0.91060099999999999</v>
      </c>
      <c r="AD2344" s="4">
        <v>10.14</v>
      </c>
    </row>
    <row r="2345" spans="1:30" x14ac:dyDescent="0.2">
      <c r="A2345" s="8" t="s">
        <v>782</v>
      </c>
      <c r="B2345" s="8">
        <v>10</v>
      </c>
      <c r="C2345" s="8">
        <v>47087081</v>
      </c>
      <c r="D2345" s="8">
        <v>47087081</v>
      </c>
      <c r="E2345" s="8" t="s">
        <v>121</v>
      </c>
      <c r="F2345" s="8" t="s">
        <v>3108</v>
      </c>
      <c r="G2345" s="8" t="s">
        <v>3109</v>
      </c>
      <c r="H2345" s="8" t="s">
        <v>90</v>
      </c>
      <c r="I2345" s="66" t="s">
        <v>153</v>
      </c>
      <c r="J2345" s="66" t="s">
        <v>40</v>
      </c>
      <c r="K2345" s="66" t="s">
        <v>4542</v>
      </c>
      <c r="L2345" s="66" t="s">
        <v>4729</v>
      </c>
      <c r="M2345" s="66" t="s">
        <v>4300</v>
      </c>
      <c r="N2345" s="66" t="s">
        <v>3244</v>
      </c>
      <c r="O2345" s="8" t="s">
        <v>3245</v>
      </c>
      <c r="P2345" s="8" t="s">
        <v>5001</v>
      </c>
      <c r="Q2345" s="8">
        <v>1</v>
      </c>
      <c r="R2345" s="8" t="s">
        <v>40</v>
      </c>
      <c r="S2345" s="8" t="s">
        <v>40</v>
      </c>
      <c r="T2345" s="8" t="s">
        <v>40</v>
      </c>
      <c r="U2345" s="67">
        <v>0.24299999999999999</v>
      </c>
      <c r="V2345" s="4">
        <v>3</v>
      </c>
      <c r="W2345" s="4">
        <v>3430</v>
      </c>
      <c r="X2345" s="67">
        <v>1E-3</v>
      </c>
      <c r="Y2345" s="67">
        <v>0.26700000000000002</v>
      </c>
      <c r="Z2345" s="4">
        <v>2</v>
      </c>
      <c r="AA2345" s="4">
        <v>2602</v>
      </c>
      <c r="AB2345" s="67">
        <v>1E-3</v>
      </c>
      <c r="AC2345" s="4">
        <v>-1.7639609999999999</v>
      </c>
      <c r="AD2345" s="4">
        <v>2E-3</v>
      </c>
    </row>
    <row r="2346" spans="1:30" x14ac:dyDescent="0.2">
      <c r="A2346" s="8" t="s">
        <v>782</v>
      </c>
      <c r="B2346" s="8">
        <v>10</v>
      </c>
      <c r="C2346" s="8">
        <v>47087096</v>
      </c>
      <c r="D2346" s="8">
        <v>47087096</v>
      </c>
      <c r="E2346" s="8" t="s">
        <v>121</v>
      </c>
      <c r="F2346" s="8" t="s">
        <v>3108</v>
      </c>
      <c r="G2346" s="8" t="s">
        <v>3109</v>
      </c>
      <c r="H2346" s="8" t="s">
        <v>90</v>
      </c>
      <c r="I2346" s="66" t="s">
        <v>153</v>
      </c>
      <c r="J2346" s="66" t="s">
        <v>40</v>
      </c>
      <c r="K2346" s="66" t="s">
        <v>5002</v>
      </c>
      <c r="L2346" s="66" t="s">
        <v>439</v>
      </c>
      <c r="M2346" s="66" t="s">
        <v>440</v>
      </c>
      <c r="N2346" s="66" t="s">
        <v>3219</v>
      </c>
      <c r="O2346" s="8" t="s">
        <v>3275</v>
      </c>
      <c r="P2346" s="8" t="s">
        <v>40</v>
      </c>
      <c r="Q2346" s="8">
        <v>1</v>
      </c>
      <c r="R2346" s="8" t="s">
        <v>40</v>
      </c>
      <c r="S2346" s="8" t="s">
        <v>40</v>
      </c>
      <c r="T2346" s="8" t="s">
        <v>40</v>
      </c>
      <c r="U2346" s="67">
        <v>0.26600000000000001</v>
      </c>
      <c r="V2346" s="4">
        <v>2</v>
      </c>
      <c r="W2346" s="4">
        <v>3430</v>
      </c>
      <c r="X2346" s="67">
        <v>1E-3</v>
      </c>
      <c r="Y2346" s="67">
        <v>0.24399999999999999</v>
      </c>
      <c r="Z2346" s="4">
        <v>2</v>
      </c>
      <c r="AA2346" s="4">
        <v>2602</v>
      </c>
      <c r="AB2346" s="67">
        <v>1E-3</v>
      </c>
      <c r="AC2346" s="4">
        <v>4.8140999999999998</v>
      </c>
      <c r="AD2346" s="4">
        <v>24.8</v>
      </c>
    </row>
    <row r="2347" spans="1:30" x14ac:dyDescent="0.2">
      <c r="A2347" s="8" t="s">
        <v>782</v>
      </c>
      <c r="B2347" s="8">
        <v>10</v>
      </c>
      <c r="C2347" s="8">
        <v>47087101</v>
      </c>
      <c r="D2347" s="8">
        <v>47087101</v>
      </c>
      <c r="E2347" s="8" t="s">
        <v>121</v>
      </c>
      <c r="F2347" s="8" t="s">
        <v>81</v>
      </c>
      <c r="G2347" s="8" t="s">
        <v>3469</v>
      </c>
      <c r="H2347" s="8" t="s">
        <v>90</v>
      </c>
      <c r="I2347" s="66" t="s">
        <v>153</v>
      </c>
      <c r="J2347" s="66" t="s">
        <v>40</v>
      </c>
      <c r="K2347" s="66" t="s">
        <v>5003</v>
      </c>
      <c r="L2347" s="66" t="s">
        <v>4740</v>
      </c>
      <c r="M2347" s="66" t="s">
        <v>932</v>
      </c>
      <c r="N2347" s="66" t="s">
        <v>166</v>
      </c>
      <c r="O2347" s="8" t="s">
        <v>167</v>
      </c>
      <c r="P2347" s="8" t="s">
        <v>5004</v>
      </c>
      <c r="Q2347" s="8">
        <v>1</v>
      </c>
      <c r="R2347" s="8" t="s">
        <v>40</v>
      </c>
      <c r="S2347" s="8" t="s">
        <v>40</v>
      </c>
      <c r="T2347" s="8" t="s">
        <v>40</v>
      </c>
      <c r="U2347" s="67">
        <v>0.26900000000000002</v>
      </c>
      <c r="V2347" s="4">
        <v>1</v>
      </c>
      <c r="W2347" s="4">
        <v>3430</v>
      </c>
      <c r="X2347" s="67">
        <v>0</v>
      </c>
      <c r="Y2347" s="67">
        <v>0</v>
      </c>
      <c r="Z2347" s="4">
        <v>0</v>
      </c>
      <c r="AA2347" s="4">
        <v>2602</v>
      </c>
      <c r="AB2347" s="67">
        <v>0</v>
      </c>
      <c r="AC2347" s="4">
        <v>8.4057440000000003</v>
      </c>
      <c r="AD2347" s="4">
        <v>35</v>
      </c>
    </row>
    <row r="2348" spans="1:30" x14ac:dyDescent="0.2">
      <c r="A2348" s="8" t="s">
        <v>782</v>
      </c>
      <c r="B2348" s="8">
        <v>10</v>
      </c>
      <c r="C2348" s="8">
        <v>47087124</v>
      </c>
      <c r="D2348" s="8">
        <v>47087124</v>
      </c>
      <c r="E2348" s="8" t="s">
        <v>121</v>
      </c>
      <c r="F2348" s="8" t="s">
        <v>3108</v>
      </c>
      <c r="G2348" s="8" t="s">
        <v>3109</v>
      </c>
      <c r="H2348" s="8" t="s">
        <v>90</v>
      </c>
      <c r="I2348" s="66" t="s">
        <v>153</v>
      </c>
      <c r="J2348" s="66" t="s">
        <v>40</v>
      </c>
      <c r="K2348" s="66" t="s">
        <v>5005</v>
      </c>
      <c r="L2348" s="66" t="s">
        <v>5006</v>
      </c>
      <c r="M2348" s="66" t="s">
        <v>3614</v>
      </c>
      <c r="N2348" s="66" t="s">
        <v>3677</v>
      </c>
      <c r="O2348" s="8" t="s">
        <v>4147</v>
      </c>
      <c r="P2348" s="8" t="s">
        <v>5007</v>
      </c>
      <c r="Q2348" s="8">
        <v>1</v>
      </c>
      <c r="R2348" s="8" t="s">
        <v>40</v>
      </c>
      <c r="S2348" s="8" t="s">
        <v>40</v>
      </c>
      <c r="T2348" s="8" t="s">
        <v>40</v>
      </c>
      <c r="U2348" s="67">
        <v>0.21</v>
      </c>
      <c r="V2348" s="4">
        <v>1</v>
      </c>
      <c r="W2348" s="4">
        <v>3429</v>
      </c>
      <c r="X2348" s="67">
        <v>0</v>
      </c>
      <c r="Y2348" s="67">
        <v>0</v>
      </c>
      <c r="Z2348" s="4">
        <v>0</v>
      </c>
      <c r="AA2348" s="4">
        <v>2602</v>
      </c>
      <c r="AB2348" s="67">
        <v>0</v>
      </c>
      <c r="AC2348" s="4">
        <v>3.9128669999999999</v>
      </c>
      <c r="AD2348" s="4">
        <v>23.5</v>
      </c>
    </row>
    <row r="2349" spans="1:30" x14ac:dyDescent="0.2">
      <c r="A2349" s="8" t="s">
        <v>782</v>
      </c>
      <c r="B2349" s="8">
        <v>10</v>
      </c>
      <c r="C2349" s="8">
        <v>47087129</v>
      </c>
      <c r="D2349" s="8">
        <v>47087129</v>
      </c>
      <c r="E2349" s="8" t="s">
        <v>127</v>
      </c>
      <c r="F2349" s="8" t="s">
        <v>3108</v>
      </c>
      <c r="G2349" s="8" t="s">
        <v>3109</v>
      </c>
      <c r="H2349" s="8" t="s">
        <v>90</v>
      </c>
      <c r="I2349" s="66" t="s">
        <v>153</v>
      </c>
      <c r="J2349" s="66" t="s">
        <v>40</v>
      </c>
      <c r="K2349" s="66" t="s">
        <v>5008</v>
      </c>
      <c r="L2349" s="66" t="s">
        <v>4029</v>
      </c>
      <c r="M2349" s="66" t="s">
        <v>4030</v>
      </c>
      <c r="N2349" s="66" t="s">
        <v>4065</v>
      </c>
      <c r="O2349" s="8" t="s">
        <v>4066</v>
      </c>
      <c r="P2349" s="8" t="s">
        <v>5009</v>
      </c>
      <c r="Q2349" s="8">
        <v>1</v>
      </c>
      <c r="R2349" s="8" t="s">
        <v>40</v>
      </c>
      <c r="S2349" s="8" t="s">
        <v>40</v>
      </c>
      <c r="T2349" s="8" t="s">
        <v>40</v>
      </c>
      <c r="U2349" s="67">
        <v>0.21299999999999999</v>
      </c>
      <c r="V2349" s="4">
        <v>1</v>
      </c>
      <c r="W2349" s="4">
        <v>3429</v>
      </c>
      <c r="X2349" s="67">
        <v>0</v>
      </c>
      <c r="Y2349" s="67">
        <v>0.20499999999999999</v>
      </c>
      <c r="Z2349" s="4">
        <v>1</v>
      </c>
      <c r="AA2349" s="4">
        <v>2602</v>
      </c>
      <c r="AB2349" s="67">
        <v>0</v>
      </c>
      <c r="AC2349" s="4">
        <v>-1.9054279999999999</v>
      </c>
      <c r="AD2349" s="4">
        <v>2E-3</v>
      </c>
    </row>
    <row r="2350" spans="1:30" x14ac:dyDescent="0.2">
      <c r="A2350" s="8" t="s">
        <v>782</v>
      </c>
      <c r="B2350" s="8">
        <v>10</v>
      </c>
      <c r="C2350" s="8">
        <v>47087133</v>
      </c>
      <c r="D2350" s="8">
        <v>47087133</v>
      </c>
      <c r="E2350" s="8" t="s">
        <v>130</v>
      </c>
      <c r="F2350" s="8" t="s">
        <v>3108</v>
      </c>
      <c r="G2350" s="8" t="s">
        <v>3109</v>
      </c>
      <c r="H2350" s="8" t="s">
        <v>90</v>
      </c>
      <c r="I2350" s="66" t="s">
        <v>153</v>
      </c>
      <c r="J2350" s="66" t="s">
        <v>40</v>
      </c>
      <c r="K2350" s="66" t="s">
        <v>4381</v>
      </c>
      <c r="L2350" s="66" t="s">
        <v>5010</v>
      </c>
      <c r="M2350" s="66" t="s">
        <v>4493</v>
      </c>
      <c r="N2350" s="66" t="s">
        <v>3624</v>
      </c>
      <c r="O2350" s="8" t="s">
        <v>3987</v>
      </c>
      <c r="P2350" s="8" t="s">
        <v>5011</v>
      </c>
      <c r="Q2350" s="8">
        <v>1</v>
      </c>
      <c r="R2350" s="8" t="s">
        <v>40</v>
      </c>
      <c r="S2350" s="8" t="s">
        <v>40</v>
      </c>
      <c r="T2350" s="8" t="s">
        <v>40</v>
      </c>
      <c r="U2350" s="67">
        <v>0.249</v>
      </c>
      <c r="V2350" s="4">
        <v>1</v>
      </c>
      <c r="W2350" s="4">
        <v>3429</v>
      </c>
      <c r="X2350" s="67">
        <v>0</v>
      </c>
      <c r="Y2350" s="67">
        <v>0</v>
      </c>
      <c r="Z2350" s="4">
        <v>0</v>
      </c>
      <c r="AA2350" s="4">
        <v>2602</v>
      </c>
      <c r="AB2350" s="67">
        <v>0</v>
      </c>
      <c r="AC2350" s="4">
        <v>0.883768</v>
      </c>
      <c r="AD2350" s="4">
        <v>9.9710000000000001</v>
      </c>
    </row>
    <row r="2351" spans="1:30" x14ac:dyDescent="0.2">
      <c r="A2351" s="8" t="s">
        <v>782</v>
      </c>
      <c r="B2351" s="8">
        <v>10</v>
      </c>
      <c r="C2351" s="8">
        <v>47087145</v>
      </c>
      <c r="D2351" s="8">
        <v>47087145</v>
      </c>
      <c r="E2351" s="8" t="s">
        <v>123</v>
      </c>
      <c r="F2351" s="8" t="s">
        <v>3108</v>
      </c>
      <c r="G2351" s="8" t="s">
        <v>3109</v>
      </c>
      <c r="H2351" s="8" t="s">
        <v>90</v>
      </c>
      <c r="I2351" s="66" t="s">
        <v>153</v>
      </c>
      <c r="J2351" s="66" t="s">
        <v>40</v>
      </c>
      <c r="K2351" s="66" t="s">
        <v>4152</v>
      </c>
      <c r="L2351" s="66" t="s">
        <v>4241</v>
      </c>
      <c r="M2351" s="66" t="s">
        <v>3904</v>
      </c>
      <c r="N2351" s="66" t="s">
        <v>4683</v>
      </c>
      <c r="O2351" s="8" t="s">
        <v>4684</v>
      </c>
      <c r="P2351" s="8" t="s">
        <v>5012</v>
      </c>
      <c r="Q2351" s="8">
        <v>1</v>
      </c>
      <c r="R2351" s="8" t="s">
        <v>40</v>
      </c>
      <c r="S2351" s="8" t="s">
        <v>40</v>
      </c>
      <c r="T2351" s="8" t="s">
        <v>40</v>
      </c>
      <c r="U2351" s="67">
        <v>0.253</v>
      </c>
      <c r="V2351" s="4">
        <v>1</v>
      </c>
      <c r="W2351" s="4">
        <v>3429</v>
      </c>
      <c r="X2351" s="67">
        <v>0</v>
      </c>
      <c r="Y2351" s="67">
        <v>0.215</v>
      </c>
      <c r="Z2351" s="4">
        <v>2</v>
      </c>
      <c r="AA2351" s="4">
        <v>2602</v>
      </c>
      <c r="AB2351" s="67">
        <v>1E-3</v>
      </c>
      <c r="AC2351" s="4">
        <v>3.8696320000000002</v>
      </c>
      <c r="AD2351" s="4">
        <v>23.5</v>
      </c>
    </row>
    <row r="2352" spans="1:30" x14ac:dyDescent="0.2">
      <c r="A2352" s="8" t="s">
        <v>782</v>
      </c>
      <c r="B2352" s="8">
        <v>10</v>
      </c>
      <c r="C2352" s="8">
        <v>47087150</v>
      </c>
      <c r="D2352" s="8">
        <v>47087150</v>
      </c>
      <c r="E2352" s="8" t="s">
        <v>127</v>
      </c>
      <c r="F2352" s="8" t="s">
        <v>3108</v>
      </c>
      <c r="G2352" s="8" t="s">
        <v>3109</v>
      </c>
      <c r="H2352" s="8" t="s">
        <v>90</v>
      </c>
      <c r="I2352" s="66" t="s">
        <v>153</v>
      </c>
      <c r="J2352" s="66" t="s">
        <v>40</v>
      </c>
      <c r="K2352" s="66" t="s">
        <v>5013</v>
      </c>
      <c r="L2352" s="66" t="s">
        <v>4209</v>
      </c>
      <c r="M2352" s="66" t="s">
        <v>4428</v>
      </c>
      <c r="N2352" s="66" t="s">
        <v>4065</v>
      </c>
      <c r="O2352" s="8" t="s">
        <v>4066</v>
      </c>
      <c r="P2352" s="8" t="s">
        <v>5014</v>
      </c>
      <c r="Q2352" s="8">
        <v>1</v>
      </c>
      <c r="R2352" s="8" t="s">
        <v>40</v>
      </c>
      <c r="S2352" s="8" t="s">
        <v>40</v>
      </c>
      <c r="T2352" s="8" t="s">
        <v>40</v>
      </c>
      <c r="U2352" s="67">
        <v>0.23</v>
      </c>
      <c r="V2352" s="4">
        <v>1</v>
      </c>
      <c r="W2352" s="4">
        <v>3429</v>
      </c>
      <c r="X2352" s="67">
        <v>0</v>
      </c>
      <c r="Y2352" s="67">
        <v>0</v>
      </c>
      <c r="Z2352" s="4">
        <v>0</v>
      </c>
      <c r="AA2352" s="4">
        <v>2602</v>
      </c>
      <c r="AB2352" s="67">
        <v>0</v>
      </c>
      <c r="AC2352" s="4">
        <v>-3.2745980000000001</v>
      </c>
      <c r="AD2352" s="4">
        <v>1E-3</v>
      </c>
    </row>
    <row r="2353" spans="1:30" x14ac:dyDescent="0.2">
      <c r="A2353" s="8" t="s">
        <v>782</v>
      </c>
      <c r="B2353" s="8">
        <v>10</v>
      </c>
      <c r="C2353" s="8">
        <v>47087155</v>
      </c>
      <c r="D2353" s="8">
        <v>47087155</v>
      </c>
      <c r="E2353" s="8" t="s">
        <v>121</v>
      </c>
      <c r="F2353" s="8" t="s">
        <v>3101</v>
      </c>
      <c r="G2353" s="8" t="s">
        <v>3102</v>
      </c>
      <c r="H2353" s="8" t="s">
        <v>90</v>
      </c>
      <c r="I2353" s="66" t="s">
        <v>153</v>
      </c>
      <c r="J2353" s="66" t="s">
        <v>40</v>
      </c>
      <c r="K2353" s="66" t="s">
        <v>5015</v>
      </c>
      <c r="L2353" s="66" t="s">
        <v>4219</v>
      </c>
      <c r="M2353" s="66" t="s">
        <v>4031</v>
      </c>
      <c r="N2353" s="66" t="s">
        <v>3107</v>
      </c>
      <c r="O2353" s="8" t="s">
        <v>3989</v>
      </c>
      <c r="P2353" s="8" t="s">
        <v>5016</v>
      </c>
      <c r="Q2353" s="8">
        <v>1</v>
      </c>
      <c r="R2353" s="8" t="s">
        <v>40</v>
      </c>
      <c r="S2353" s="8" t="s">
        <v>40</v>
      </c>
      <c r="T2353" s="8" t="s">
        <v>40</v>
      </c>
      <c r="U2353" s="67">
        <v>0.23</v>
      </c>
      <c r="V2353" s="4">
        <v>2</v>
      </c>
      <c r="W2353" s="4">
        <v>3429</v>
      </c>
      <c r="X2353" s="67">
        <v>1E-3</v>
      </c>
      <c r="Y2353" s="67">
        <v>0.27400000000000002</v>
      </c>
      <c r="Z2353" s="4">
        <v>1</v>
      </c>
      <c r="AA2353" s="4">
        <v>2602</v>
      </c>
      <c r="AB2353" s="67">
        <v>0</v>
      </c>
      <c r="AC2353" s="4">
        <v>-0.109399</v>
      </c>
      <c r="AD2353" s="4">
        <v>1.661</v>
      </c>
    </row>
    <row r="2354" spans="1:30" x14ac:dyDescent="0.2">
      <c r="A2354" s="8" t="s">
        <v>782</v>
      </c>
      <c r="B2354" s="8">
        <v>10</v>
      </c>
      <c r="C2354" s="8">
        <v>47087160</v>
      </c>
      <c r="D2354" s="8">
        <v>47087160</v>
      </c>
      <c r="E2354" s="8" t="s">
        <v>130</v>
      </c>
      <c r="F2354" s="8" t="s">
        <v>3108</v>
      </c>
      <c r="G2354" s="8" t="s">
        <v>3109</v>
      </c>
      <c r="H2354" s="8" t="s">
        <v>90</v>
      </c>
      <c r="I2354" s="66" t="s">
        <v>153</v>
      </c>
      <c r="J2354" s="66" t="s">
        <v>40</v>
      </c>
      <c r="K2354" s="66" t="s">
        <v>3414</v>
      </c>
      <c r="L2354" s="66" t="s">
        <v>3610</v>
      </c>
      <c r="M2354" s="66" t="s">
        <v>3611</v>
      </c>
      <c r="N2354" s="66" t="s">
        <v>3157</v>
      </c>
      <c r="O2354" s="8" t="s">
        <v>3158</v>
      </c>
      <c r="P2354" s="8" t="s">
        <v>5017</v>
      </c>
      <c r="Q2354" s="8">
        <v>1</v>
      </c>
      <c r="R2354" s="8" t="s">
        <v>40</v>
      </c>
      <c r="S2354" s="8" t="s">
        <v>40</v>
      </c>
      <c r="T2354" s="8" t="s">
        <v>40</v>
      </c>
      <c r="U2354" s="67">
        <v>0.17799999999999999</v>
      </c>
      <c r="V2354" s="4">
        <v>5</v>
      </c>
      <c r="W2354" s="4">
        <v>3429</v>
      </c>
      <c r="X2354" s="67">
        <v>1E-3</v>
      </c>
      <c r="Y2354" s="67">
        <v>0.27</v>
      </c>
      <c r="Z2354" s="4">
        <v>3</v>
      </c>
      <c r="AA2354" s="4">
        <v>2602</v>
      </c>
      <c r="AB2354" s="67">
        <v>1E-3</v>
      </c>
      <c r="AC2354" s="4">
        <v>4.9196479999999996</v>
      </c>
      <c r="AD2354" s="4">
        <v>25</v>
      </c>
    </row>
    <row r="2355" spans="1:30" x14ac:dyDescent="0.2">
      <c r="A2355" s="8" t="s">
        <v>782</v>
      </c>
      <c r="B2355" s="8">
        <v>10</v>
      </c>
      <c r="C2355" s="8">
        <v>47087167</v>
      </c>
      <c r="D2355" s="8">
        <v>47087167</v>
      </c>
      <c r="E2355" s="8" t="s">
        <v>130</v>
      </c>
      <c r="F2355" s="8" t="s">
        <v>3101</v>
      </c>
      <c r="G2355" s="8" t="s">
        <v>3102</v>
      </c>
      <c r="H2355" s="8" t="s">
        <v>90</v>
      </c>
      <c r="I2355" s="66" t="s">
        <v>153</v>
      </c>
      <c r="J2355" s="66" t="s">
        <v>40</v>
      </c>
      <c r="K2355" s="66" t="s">
        <v>5018</v>
      </c>
      <c r="L2355" s="66" t="s">
        <v>3608</v>
      </c>
      <c r="M2355" s="66" t="s">
        <v>3609</v>
      </c>
      <c r="N2355" s="66" t="s">
        <v>3107</v>
      </c>
      <c r="O2355" s="8" t="s">
        <v>3150</v>
      </c>
      <c r="P2355" s="8" t="s">
        <v>40</v>
      </c>
      <c r="Q2355" s="8">
        <v>1</v>
      </c>
      <c r="R2355" s="8" t="s">
        <v>40</v>
      </c>
      <c r="S2355" s="8" t="s">
        <v>40</v>
      </c>
      <c r="T2355" s="8" t="s">
        <v>40</v>
      </c>
      <c r="U2355" s="67">
        <v>0.27900000000000003</v>
      </c>
      <c r="V2355" s="4">
        <v>1</v>
      </c>
      <c r="W2355" s="4">
        <v>3429</v>
      </c>
      <c r="X2355" s="67">
        <v>0</v>
      </c>
      <c r="Y2355" s="67">
        <v>0.218</v>
      </c>
      <c r="Z2355" s="4">
        <v>1</v>
      </c>
      <c r="AA2355" s="4">
        <v>2602</v>
      </c>
      <c r="AB2355" s="67">
        <v>0</v>
      </c>
      <c r="AC2355" s="4">
        <v>0.19302800000000001</v>
      </c>
      <c r="AD2355" s="4">
        <v>4.6050000000000004</v>
      </c>
    </row>
    <row r="2356" spans="1:30" x14ac:dyDescent="0.2">
      <c r="A2356" s="8" t="s">
        <v>782</v>
      </c>
      <c r="B2356" s="8">
        <v>10</v>
      </c>
      <c r="C2356" s="8">
        <v>47087176</v>
      </c>
      <c r="D2356" s="8">
        <v>47087176</v>
      </c>
      <c r="E2356" s="8" t="s">
        <v>121</v>
      </c>
      <c r="F2356" s="8" t="s">
        <v>3101</v>
      </c>
      <c r="G2356" s="8" t="s">
        <v>3102</v>
      </c>
      <c r="H2356" s="8" t="s">
        <v>90</v>
      </c>
      <c r="I2356" s="66" t="s">
        <v>153</v>
      </c>
      <c r="J2356" s="66" t="s">
        <v>40</v>
      </c>
      <c r="K2356" s="66" t="s">
        <v>4158</v>
      </c>
      <c r="L2356" s="66" t="s">
        <v>5019</v>
      </c>
      <c r="M2356" s="66" t="s">
        <v>4754</v>
      </c>
      <c r="N2356" s="66" t="s">
        <v>3107</v>
      </c>
      <c r="O2356" s="8" t="s">
        <v>3989</v>
      </c>
      <c r="P2356" s="8" t="s">
        <v>5020</v>
      </c>
      <c r="Q2356" s="8">
        <v>1</v>
      </c>
      <c r="R2356" s="8" t="s">
        <v>40</v>
      </c>
      <c r="S2356" s="8" t="s">
        <v>40</v>
      </c>
      <c r="T2356" s="8" t="s">
        <v>40</v>
      </c>
      <c r="U2356" s="67">
        <v>0.22800000000000001</v>
      </c>
      <c r="V2356" s="4">
        <v>5</v>
      </c>
      <c r="W2356" s="4">
        <v>3429</v>
      </c>
      <c r="X2356" s="67">
        <v>1E-3</v>
      </c>
      <c r="Y2356" s="67">
        <v>0.248</v>
      </c>
      <c r="Z2356" s="4">
        <v>1</v>
      </c>
      <c r="AA2356" s="4">
        <v>2602</v>
      </c>
      <c r="AB2356" s="67">
        <v>0</v>
      </c>
      <c r="AC2356" s="4">
        <v>-0.44872800000000002</v>
      </c>
      <c r="AD2356" s="4">
        <v>0.29399999999999998</v>
      </c>
    </row>
    <row r="2357" spans="1:30" x14ac:dyDescent="0.2">
      <c r="A2357" s="8" t="s">
        <v>782</v>
      </c>
      <c r="B2357" s="8">
        <v>10</v>
      </c>
      <c r="C2357" s="8">
        <v>47087180</v>
      </c>
      <c r="D2357" s="8">
        <v>47087180</v>
      </c>
      <c r="E2357" s="8" t="s">
        <v>121</v>
      </c>
      <c r="F2357" s="8" t="s">
        <v>3108</v>
      </c>
      <c r="G2357" s="8" t="s">
        <v>3109</v>
      </c>
      <c r="H2357" s="8" t="s">
        <v>90</v>
      </c>
      <c r="I2357" s="66" t="s">
        <v>153</v>
      </c>
      <c r="J2357" s="66" t="s">
        <v>40</v>
      </c>
      <c r="K2357" s="66" t="s">
        <v>5021</v>
      </c>
      <c r="L2357" s="66" t="s">
        <v>3670</v>
      </c>
      <c r="M2357" s="66" t="s">
        <v>3977</v>
      </c>
      <c r="N2357" s="66" t="s">
        <v>3244</v>
      </c>
      <c r="O2357" s="8" t="s">
        <v>3245</v>
      </c>
      <c r="P2357" s="8" t="s">
        <v>5022</v>
      </c>
      <c r="Q2357" s="8">
        <v>1</v>
      </c>
      <c r="R2357" s="8" t="s">
        <v>40</v>
      </c>
      <c r="S2357" s="8" t="s">
        <v>40</v>
      </c>
      <c r="T2357" s="8" t="s">
        <v>40</v>
      </c>
      <c r="U2357" s="67">
        <v>0.223</v>
      </c>
      <c r="V2357" s="4">
        <v>1</v>
      </c>
      <c r="W2357" s="4">
        <v>3429</v>
      </c>
      <c r="X2357" s="67">
        <v>0</v>
      </c>
      <c r="Y2357" s="67">
        <v>0.311</v>
      </c>
      <c r="Z2357" s="4">
        <v>1</v>
      </c>
      <c r="AA2357" s="4">
        <v>2602</v>
      </c>
      <c r="AB2357" s="67">
        <v>0</v>
      </c>
      <c r="AC2357" s="4">
        <v>4.8767100000000001</v>
      </c>
      <c r="AD2357" s="4">
        <v>24.9</v>
      </c>
    </row>
    <row r="2358" spans="1:30" x14ac:dyDescent="0.2">
      <c r="A2358" s="8" t="s">
        <v>782</v>
      </c>
      <c r="B2358" s="8">
        <v>10</v>
      </c>
      <c r="C2358" s="8">
        <v>47087195</v>
      </c>
      <c r="D2358" s="8">
        <v>47087195</v>
      </c>
      <c r="E2358" s="8" t="s">
        <v>130</v>
      </c>
      <c r="F2358" s="8" t="s">
        <v>81</v>
      </c>
      <c r="G2358" s="8" t="s">
        <v>3469</v>
      </c>
      <c r="H2358" s="8" t="s">
        <v>90</v>
      </c>
      <c r="I2358" s="66" t="s">
        <v>153</v>
      </c>
      <c r="J2358" s="66" t="s">
        <v>40</v>
      </c>
      <c r="K2358" s="66" t="s">
        <v>3547</v>
      </c>
      <c r="L2358" s="66" t="s">
        <v>4570</v>
      </c>
      <c r="M2358" s="66" t="s">
        <v>446</v>
      </c>
      <c r="N2358" s="66" t="s">
        <v>933</v>
      </c>
      <c r="O2358" s="8" t="s">
        <v>934</v>
      </c>
      <c r="P2358" s="8" t="s">
        <v>5023</v>
      </c>
      <c r="Q2358" s="8">
        <v>1</v>
      </c>
      <c r="R2358" s="8" t="s">
        <v>40</v>
      </c>
      <c r="S2358" s="8" t="s">
        <v>40</v>
      </c>
      <c r="T2358" s="8" t="s">
        <v>40</v>
      </c>
      <c r="U2358" s="67">
        <v>0.23699999999999999</v>
      </c>
      <c r="V2358" s="4">
        <v>1</v>
      </c>
      <c r="W2358" s="4">
        <v>3429</v>
      </c>
      <c r="X2358" s="67">
        <v>0</v>
      </c>
      <c r="Y2358" s="67">
        <v>0</v>
      </c>
      <c r="Z2358" s="4">
        <v>0</v>
      </c>
      <c r="AA2358" s="4">
        <v>2602</v>
      </c>
      <c r="AB2358" s="67">
        <v>0</v>
      </c>
      <c r="AC2358" s="4">
        <v>12.91377</v>
      </c>
      <c r="AD2358" s="4">
        <v>40</v>
      </c>
    </row>
    <row r="2359" spans="1:30" x14ac:dyDescent="0.2">
      <c r="A2359" s="8" t="s">
        <v>782</v>
      </c>
      <c r="B2359" s="8">
        <v>10</v>
      </c>
      <c r="C2359" s="8">
        <v>47087251</v>
      </c>
      <c r="D2359" s="8">
        <v>47087251</v>
      </c>
      <c r="E2359" s="8" t="s">
        <v>130</v>
      </c>
      <c r="F2359" s="8" t="s">
        <v>3101</v>
      </c>
      <c r="G2359" s="8" t="s">
        <v>3102</v>
      </c>
      <c r="H2359" s="8" t="s">
        <v>90</v>
      </c>
      <c r="I2359" s="66" t="s">
        <v>153</v>
      </c>
      <c r="J2359" s="66" t="s">
        <v>40</v>
      </c>
      <c r="K2359" s="66" t="s">
        <v>3397</v>
      </c>
      <c r="L2359" s="66" t="s">
        <v>4540</v>
      </c>
      <c r="M2359" s="66" t="s">
        <v>3927</v>
      </c>
      <c r="N2359" s="66" t="s">
        <v>121</v>
      </c>
      <c r="O2359" s="8" t="s">
        <v>4466</v>
      </c>
      <c r="P2359" s="8" t="s">
        <v>5024</v>
      </c>
      <c r="Q2359" s="8">
        <v>1</v>
      </c>
      <c r="R2359" s="8" t="s">
        <v>40</v>
      </c>
      <c r="S2359" s="8" t="s">
        <v>40</v>
      </c>
      <c r="T2359" s="8" t="s">
        <v>40</v>
      </c>
      <c r="U2359" s="67">
        <v>0.23599999999999999</v>
      </c>
      <c r="V2359" s="4">
        <v>23</v>
      </c>
      <c r="W2359" s="4">
        <v>3428</v>
      </c>
      <c r="X2359" s="67">
        <v>7.0000000000000001E-3</v>
      </c>
      <c r="Y2359" s="67">
        <v>0.253</v>
      </c>
      <c r="Z2359" s="4">
        <v>12</v>
      </c>
      <c r="AA2359" s="4">
        <v>2599</v>
      </c>
      <c r="AB2359" s="67">
        <v>5.0000000000000001E-3</v>
      </c>
      <c r="AC2359" s="4">
        <v>0.97665599999999997</v>
      </c>
      <c r="AD2359" s="4">
        <v>10.53</v>
      </c>
    </row>
    <row r="2360" spans="1:30" x14ac:dyDescent="0.2">
      <c r="A2360" s="8" t="s">
        <v>782</v>
      </c>
      <c r="B2360" s="8">
        <v>10</v>
      </c>
      <c r="C2360" s="8">
        <v>47087255</v>
      </c>
      <c r="D2360" s="8">
        <v>47087255</v>
      </c>
      <c r="E2360" s="8" t="s">
        <v>127</v>
      </c>
      <c r="F2360" s="8" t="s">
        <v>3108</v>
      </c>
      <c r="G2360" s="8" t="s">
        <v>3109</v>
      </c>
      <c r="H2360" s="8" t="s">
        <v>90</v>
      </c>
      <c r="I2360" s="66" t="s">
        <v>153</v>
      </c>
      <c r="J2360" s="66" t="s">
        <v>40</v>
      </c>
      <c r="K2360" s="66" t="s">
        <v>4511</v>
      </c>
      <c r="L2360" s="66" t="s">
        <v>4765</v>
      </c>
      <c r="M2360" s="66" t="s">
        <v>426</v>
      </c>
      <c r="N2360" s="66" t="s">
        <v>3271</v>
      </c>
      <c r="O2360" s="8" t="s">
        <v>3272</v>
      </c>
      <c r="P2360" s="8" t="s">
        <v>5025</v>
      </c>
      <c r="Q2360" s="8">
        <v>1</v>
      </c>
      <c r="R2360" s="8" t="s">
        <v>40</v>
      </c>
      <c r="S2360" s="8" t="s">
        <v>40</v>
      </c>
      <c r="T2360" s="8" t="s">
        <v>40</v>
      </c>
      <c r="U2360" s="67">
        <v>0.21199999999999999</v>
      </c>
      <c r="V2360" s="4">
        <v>1</v>
      </c>
      <c r="W2360" s="4">
        <v>3428</v>
      </c>
      <c r="X2360" s="67">
        <v>0</v>
      </c>
      <c r="Y2360" s="67">
        <v>0</v>
      </c>
      <c r="Z2360" s="4">
        <v>0</v>
      </c>
      <c r="AA2360" s="4">
        <v>2599</v>
      </c>
      <c r="AB2360" s="67">
        <v>0</v>
      </c>
      <c r="AC2360" s="4">
        <v>1.816255</v>
      </c>
      <c r="AD2360" s="4">
        <v>15.08</v>
      </c>
    </row>
    <row r="2361" spans="1:30" x14ac:dyDescent="0.2">
      <c r="A2361" s="8" t="s">
        <v>782</v>
      </c>
      <c r="B2361" s="8">
        <v>10</v>
      </c>
      <c r="C2361" s="8">
        <v>47087276</v>
      </c>
      <c r="D2361" s="8">
        <v>47087276</v>
      </c>
      <c r="E2361" s="8" t="s">
        <v>130</v>
      </c>
      <c r="F2361" s="8" t="s">
        <v>3108</v>
      </c>
      <c r="G2361" s="8" t="s">
        <v>3109</v>
      </c>
      <c r="H2361" s="8" t="s">
        <v>90</v>
      </c>
      <c r="I2361" s="66" t="s">
        <v>153</v>
      </c>
      <c r="J2361" s="66" t="s">
        <v>40</v>
      </c>
      <c r="K2361" s="66" t="s">
        <v>5026</v>
      </c>
      <c r="L2361" s="66" t="s">
        <v>3633</v>
      </c>
      <c r="M2361" s="66" t="s">
        <v>4063</v>
      </c>
      <c r="N2361" s="66" t="s">
        <v>3240</v>
      </c>
      <c r="O2361" s="8" t="s">
        <v>3241</v>
      </c>
      <c r="P2361" s="8" t="s">
        <v>5027</v>
      </c>
      <c r="Q2361" s="8">
        <v>1</v>
      </c>
      <c r="R2361" s="8" t="s">
        <v>40</v>
      </c>
      <c r="S2361" s="8" t="s">
        <v>40</v>
      </c>
      <c r="T2361" s="8" t="s">
        <v>40</v>
      </c>
      <c r="U2361" s="67">
        <v>0</v>
      </c>
      <c r="V2361" s="4">
        <v>0</v>
      </c>
      <c r="W2361" s="4">
        <v>3428</v>
      </c>
      <c r="X2361" s="67">
        <v>0</v>
      </c>
      <c r="Y2361" s="67">
        <v>0.23400000000000001</v>
      </c>
      <c r="Z2361" s="4">
        <v>1</v>
      </c>
      <c r="AA2361" s="4">
        <v>2599</v>
      </c>
      <c r="AB2361" s="67">
        <v>0</v>
      </c>
      <c r="AC2361" s="4">
        <v>0.84237700000000004</v>
      </c>
      <c r="AD2361" s="4">
        <v>9.7230000000000008</v>
      </c>
    </row>
    <row r="2362" spans="1:30" x14ac:dyDescent="0.2">
      <c r="A2362" s="8" t="s">
        <v>782</v>
      </c>
      <c r="B2362" s="8">
        <v>10</v>
      </c>
      <c r="C2362" s="8">
        <v>47087286</v>
      </c>
      <c r="D2362" s="8">
        <v>47087286</v>
      </c>
      <c r="E2362" s="8" t="s">
        <v>121</v>
      </c>
      <c r="F2362" s="8" t="s">
        <v>3108</v>
      </c>
      <c r="G2362" s="8" t="s">
        <v>3109</v>
      </c>
      <c r="H2362" s="8" t="s">
        <v>90</v>
      </c>
      <c r="I2362" s="66" t="s">
        <v>153</v>
      </c>
      <c r="J2362" s="66" t="s">
        <v>40</v>
      </c>
      <c r="K2362" s="66" t="s">
        <v>5028</v>
      </c>
      <c r="L2362" s="66" t="s">
        <v>5029</v>
      </c>
      <c r="M2362" s="66" t="s">
        <v>3970</v>
      </c>
      <c r="N2362" s="66" t="s">
        <v>3677</v>
      </c>
      <c r="O2362" s="8" t="s">
        <v>3678</v>
      </c>
      <c r="P2362" s="8" t="s">
        <v>5030</v>
      </c>
      <c r="Q2362" s="8">
        <v>1</v>
      </c>
      <c r="R2362" s="8" t="s">
        <v>40</v>
      </c>
      <c r="S2362" s="8" t="s">
        <v>40</v>
      </c>
      <c r="T2362" s="8" t="s">
        <v>40</v>
      </c>
      <c r="U2362" s="67">
        <v>0</v>
      </c>
      <c r="V2362" s="4">
        <v>0</v>
      </c>
      <c r="W2362" s="4">
        <v>3428</v>
      </c>
      <c r="X2362" s="67">
        <v>0</v>
      </c>
      <c r="Y2362" s="67">
        <v>0.28299999999999997</v>
      </c>
      <c r="Z2362" s="4">
        <v>1</v>
      </c>
      <c r="AA2362" s="4">
        <v>2599</v>
      </c>
      <c r="AB2362" s="67">
        <v>0</v>
      </c>
      <c r="AC2362" s="4">
        <v>3.1484230000000002</v>
      </c>
      <c r="AD2362" s="4">
        <v>22.6</v>
      </c>
    </row>
    <row r="2363" spans="1:30" x14ac:dyDescent="0.2">
      <c r="A2363" s="8" t="s">
        <v>782</v>
      </c>
      <c r="B2363" s="8">
        <v>10</v>
      </c>
      <c r="C2363" s="8">
        <v>47087299</v>
      </c>
      <c r="D2363" s="8">
        <v>47087299</v>
      </c>
      <c r="E2363" s="8" t="s">
        <v>123</v>
      </c>
      <c r="F2363" s="8" t="s">
        <v>3101</v>
      </c>
      <c r="G2363" s="8" t="s">
        <v>3102</v>
      </c>
      <c r="H2363" s="8" t="s">
        <v>90</v>
      </c>
      <c r="I2363" s="66" t="s">
        <v>153</v>
      </c>
      <c r="J2363" s="66" t="s">
        <v>40</v>
      </c>
      <c r="K2363" s="66" t="s">
        <v>4335</v>
      </c>
      <c r="L2363" s="66" t="s">
        <v>4418</v>
      </c>
      <c r="M2363" s="66" t="s">
        <v>4453</v>
      </c>
      <c r="N2363" s="66" t="s">
        <v>3126</v>
      </c>
      <c r="O2363" s="8" t="s">
        <v>3183</v>
      </c>
      <c r="P2363" s="8" t="s">
        <v>5031</v>
      </c>
      <c r="Q2363" s="8">
        <v>1</v>
      </c>
      <c r="R2363" s="8" t="s">
        <v>40</v>
      </c>
      <c r="S2363" s="8" t="s">
        <v>40</v>
      </c>
      <c r="T2363" s="8" t="s">
        <v>40</v>
      </c>
      <c r="U2363" s="67">
        <v>0.217</v>
      </c>
      <c r="V2363" s="4">
        <v>36</v>
      </c>
      <c r="W2363" s="4">
        <v>3428</v>
      </c>
      <c r="X2363" s="67">
        <v>1.0999999999999999E-2</v>
      </c>
      <c r="Y2363" s="67">
        <v>0.24199999999999999</v>
      </c>
      <c r="Z2363" s="4">
        <v>28</v>
      </c>
      <c r="AA2363" s="4">
        <v>2599</v>
      </c>
      <c r="AB2363" s="67">
        <v>1.0999999999999999E-2</v>
      </c>
      <c r="AC2363" s="4">
        <v>0.19037599999999999</v>
      </c>
      <c r="AD2363" s="4">
        <v>4.577</v>
      </c>
    </row>
    <row r="2364" spans="1:30" x14ac:dyDescent="0.2">
      <c r="A2364" s="8" t="s">
        <v>782</v>
      </c>
      <c r="B2364" s="8">
        <v>10</v>
      </c>
      <c r="C2364" s="8">
        <v>47087338</v>
      </c>
      <c r="D2364" s="8">
        <v>47087338</v>
      </c>
      <c r="E2364" s="8" t="s">
        <v>130</v>
      </c>
      <c r="F2364" s="8" t="s">
        <v>3101</v>
      </c>
      <c r="G2364" s="8" t="s">
        <v>3102</v>
      </c>
      <c r="H2364" s="8" t="s">
        <v>90</v>
      </c>
      <c r="I2364" s="66" t="s">
        <v>153</v>
      </c>
      <c r="J2364" s="66" t="s">
        <v>40</v>
      </c>
      <c r="K2364" s="66" t="s">
        <v>5032</v>
      </c>
      <c r="L2364" s="66" t="s">
        <v>4089</v>
      </c>
      <c r="M2364" s="66" t="s">
        <v>3885</v>
      </c>
      <c r="N2364" s="66" t="s">
        <v>3295</v>
      </c>
      <c r="O2364" s="8" t="s">
        <v>3296</v>
      </c>
      <c r="P2364" s="8" t="s">
        <v>40</v>
      </c>
      <c r="Q2364" s="8">
        <v>1</v>
      </c>
      <c r="R2364" s="8" t="s">
        <v>40</v>
      </c>
      <c r="S2364" s="8" t="s">
        <v>40</v>
      </c>
      <c r="T2364" s="8" t="s">
        <v>40</v>
      </c>
      <c r="U2364" s="67">
        <v>0.25800000000000001</v>
      </c>
      <c r="V2364" s="4">
        <v>2</v>
      </c>
      <c r="W2364" s="4">
        <v>3431</v>
      </c>
      <c r="X2364" s="67">
        <v>1E-3</v>
      </c>
      <c r="Y2364" s="67">
        <v>0.26200000000000001</v>
      </c>
      <c r="Z2364" s="4">
        <v>1</v>
      </c>
      <c r="AA2364" s="4">
        <v>2600</v>
      </c>
      <c r="AB2364" s="67">
        <v>0</v>
      </c>
      <c r="AC2364" s="4">
        <v>0.81323400000000001</v>
      </c>
      <c r="AD2364" s="4">
        <v>9.5449999999999999</v>
      </c>
    </row>
    <row r="2365" spans="1:30" x14ac:dyDescent="0.2">
      <c r="A2365" s="8" t="s">
        <v>782</v>
      </c>
      <c r="B2365" s="8">
        <v>10</v>
      </c>
      <c r="C2365" s="8">
        <v>47087357</v>
      </c>
      <c r="D2365" s="8">
        <v>47087357</v>
      </c>
      <c r="E2365" s="8" t="s">
        <v>121</v>
      </c>
      <c r="F2365" s="8" t="s">
        <v>3108</v>
      </c>
      <c r="G2365" s="8" t="s">
        <v>3109</v>
      </c>
      <c r="H2365" s="8" t="s">
        <v>90</v>
      </c>
      <c r="I2365" s="66" t="s">
        <v>153</v>
      </c>
      <c r="J2365" s="66" t="s">
        <v>40</v>
      </c>
      <c r="K2365" s="66" t="s">
        <v>5033</v>
      </c>
      <c r="L2365" s="66" t="s">
        <v>5034</v>
      </c>
      <c r="M2365" s="66" t="s">
        <v>3567</v>
      </c>
      <c r="N2365" s="66" t="s">
        <v>4872</v>
      </c>
      <c r="O2365" s="8" t="s">
        <v>4873</v>
      </c>
      <c r="P2365" s="8" t="s">
        <v>40</v>
      </c>
      <c r="Q2365" s="8">
        <v>1</v>
      </c>
      <c r="R2365" s="8" t="s">
        <v>40</v>
      </c>
      <c r="S2365" s="8" t="s">
        <v>40</v>
      </c>
      <c r="T2365" s="8" t="s">
        <v>40</v>
      </c>
      <c r="U2365" s="67">
        <v>0</v>
      </c>
      <c r="V2365" s="4">
        <v>0</v>
      </c>
      <c r="W2365" s="4">
        <v>3431</v>
      </c>
      <c r="X2365" s="67">
        <v>0</v>
      </c>
      <c r="Y2365" s="67">
        <v>0.186</v>
      </c>
      <c r="Z2365" s="4">
        <v>1</v>
      </c>
      <c r="AA2365" s="4">
        <v>2600</v>
      </c>
      <c r="AB2365" s="67">
        <v>0</v>
      </c>
      <c r="AC2365" s="4">
        <v>0.41117500000000001</v>
      </c>
      <c r="AD2365" s="4">
        <v>6.7110000000000003</v>
      </c>
    </row>
    <row r="2366" spans="1:30" x14ac:dyDescent="0.2">
      <c r="A2366" s="8" t="s">
        <v>782</v>
      </c>
      <c r="B2366" s="8">
        <v>10</v>
      </c>
      <c r="C2366" s="8">
        <v>47087365</v>
      </c>
      <c r="D2366" s="8">
        <v>47087365</v>
      </c>
      <c r="E2366" s="8" t="s">
        <v>127</v>
      </c>
      <c r="F2366" s="8" t="s">
        <v>3108</v>
      </c>
      <c r="G2366" s="8" t="s">
        <v>3109</v>
      </c>
      <c r="H2366" s="8" t="s">
        <v>90</v>
      </c>
      <c r="I2366" s="66" t="s">
        <v>153</v>
      </c>
      <c r="J2366" s="66" t="s">
        <v>40</v>
      </c>
      <c r="K2366" s="66" t="s">
        <v>4339</v>
      </c>
      <c r="L2366" s="66" t="s">
        <v>4098</v>
      </c>
      <c r="M2366" s="66" t="s">
        <v>3820</v>
      </c>
      <c r="N2366" s="66" t="s">
        <v>3508</v>
      </c>
      <c r="O2366" s="8" t="s">
        <v>5035</v>
      </c>
      <c r="P2366" s="8" t="s">
        <v>5036</v>
      </c>
      <c r="Q2366" s="8">
        <v>1</v>
      </c>
      <c r="R2366" s="8" t="s">
        <v>40</v>
      </c>
      <c r="S2366" s="8" t="s">
        <v>40</v>
      </c>
      <c r="T2366" s="8" t="s">
        <v>40</v>
      </c>
      <c r="U2366" s="67">
        <v>0.17</v>
      </c>
      <c r="V2366" s="4">
        <v>1</v>
      </c>
      <c r="W2366" s="4">
        <v>3431</v>
      </c>
      <c r="X2366" s="67">
        <v>0</v>
      </c>
      <c r="Y2366" s="67">
        <v>0.11600000000000001</v>
      </c>
      <c r="Z2366" s="4">
        <v>1</v>
      </c>
      <c r="AA2366" s="4">
        <v>2600</v>
      </c>
      <c r="AB2366" s="67">
        <v>0</v>
      </c>
      <c r="AC2366" s="4">
        <v>0.79905099999999996</v>
      </c>
      <c r="AD2366" s="4">
        <v>9.4580000000000002</v>
      </c>
    </row>
    <row r="2367" spans="1:30" x14ac:dyDescent="0.2">
      <c r="A2367" s="8" t="s">
        <v>782</v>
      </c>
      <c r="B2367" s="8">
        <v>10</v>
      </c>
      <c r="C2367" s="8">
        <v>47087369</v>
      </c>
      <c r="D2367" s="8">
        <v>47087369</v>
      </c>
      <c r="E2367" s="8" t="s">
        <v>123</v>
      </c>
      <c r="F2367" s="8" t="s">
        <v>3108</v>
      </c>
      <c r="G2367" s="8" t="s">
        <v>3109</v>
      </c>
      <c r="H2367" s="8" t="s">
        <v>90</v>
      </c>
      <c r="I2367" s="66" t="s">
        <v>153</v>
      </c>
      <c r="J2367" s="66" t="s">
        <v>40</v>
      </c>
      <c r="K2367" s="66" t="s">
        <v>5037</v>
      </c>
      <c r="L2367" s="66" t="s">
        <v>4100</v>
      </c>
      <c r="M2367" s="66" t="s">
        <v>3562</v>
      </c>
      <c r="N2367" s="66" t="s">
        <v>3478</v>
      </c>
      <c r="O2367" s="8" t="s">
        <v>5038</v>
      </c>
      <c r="P2367" s="8" t="s">
        <v>5039</v>
      </c>
      <c r="Q2367" s="8">
        <v>1</v>
      </c>
      <c r="R2367" s="8" t="s">
        <v>40</v>
      </c>
      <c r="S2367" s="8" t="s">
        <v>40</v>
      </c>
      <c r="T2367" s="8" t="s">
        <v>40</v>
      </c>
      <c r="U2367" s="67">
        <v>0.25600000000000001</v>
      </c>
      <c r="V2367" s="4">
        <v>3</v>
      </c>
      <c r="W2367" s="4">
        <v>3431</v>
      </c>
      <c r="X2367" s="67">
        <v>1E-3</v>
      </c>
      <c r="Y2367" s="67">
        <v>0.223</v>
      </c>
      <c r="Z2367" s="4">
        <v>2</v>
      </c>
      <c r="AA2367" s="4">
        <v>2600</v>
      </c>
      <c r="AB2367" s="67">
        <v>1E-3</v>
      </c>
      <c r="AC2367" s="4">
        <v>0.941106</v>
      </c>
      <c r="AD2367" s="4">
        <v>10.32</v>
      </c>
    </row>
    <row r="2368" spans="1:30" x14ac:dyDescent="0.2">
      <c r="A2368" s="8" t="s">
        <v>782</v>
      </c>
      <c r="B2368" s="8">
        <v>10</v>
      </c>
      <c r="C2368" s="8">
        <v>47087370</v>
      </c>
      <c r="D2368" s="8">
        <v>47087370</v>
      </c>
      <c r="E2368" s="8" t="s">
        <v>130</v>
      </c>
      <c r="F2368" s="8" t="s">
        <v>3108</v>
      </c>
      <c r="G2368" s="8" t="s">
        <v>3109</v>
      </c>
      <c r="H2368" s="8" t="s">
        <v>90</v>
      </c>
      <c r="I2368" s="66" t="s">
        <v>153</v>
      </c>
      <c r="J2368" s="66" t="s">
        <v>40</v>
      </c>
      <c r="K2368" s="66" t="s">
        <v>5040</v>
      </c>
      <c r="L2368" s="66" t="s">
        <v>4400</v>
      </c>
      <c r="M2368" s="66" t="s">
        <v>3562</v>
      </c>
      <c r="N2368" s="66" t="s">
        <v>3128</v>
      </c>
      <c r="O2368" s="8" t="s">
        <v>3129</v>
      </c>
      <c r="P2368" s="8" t="s">
        <v>5041</v>
      </c>
      <c r="Q2368" s="8">
        <v>1</v>
      </c>
      <c r="R2368" s="8" t="s">
        <v>40</v>
      </c>
      <c r="S2368" s="8" t="s">
        <v>40</v>
      </c>
      <c r="T2368" s="8" t="s">
        <v>40</v>
      </c>
      <c r="U2368" s="67">
        <v>0.24299999999999999</v>
      </c>
      <c r="V2368" s="4">
        <v>1</v>
      </c>
      <c r="W2368" s="4">
        <v>3431</v>
      </c>
      <c r="X2368" s="67">
        <v>0</v>
      </c>
      <c r="Y2368" s="67">
        <v>0.17799999999999999</v>
      </c>
      <c r="Z2368" s="4">
        <v>1</v>
      </c>
      <c r="AA2368" s="4">
        <v>2600</v>
      </c>
      <c r="AB2368" s="67">
        <v>0</v>
      </c>
      <c r="AC2368" s="4">
        <v>1.100654</v>
      </c>
      <c r="AD2368" s="4">
        <v>11.22</v>
      </c>
    </row>
    <row r="2369" spans="1:30" x14ac:dyDescent="0.2">
      <c r="A2369" s="8" t="s">
        <v>782</v>
      </c>
      <c r="B2369" s="8">
        <v>10</v>
      </c>
      <c r="C2369" s="8">
        <v>47087371</v>
      </c>
      <c r="D2369" s="8">
        <v>47087371</v>
      </c>
      <c r="E2369" s="8" t="s">
        <v>121</v>
      </c>
      <c r="F2369" s="8" t="s">
        <v>3101</v>
      </c>
      <c r="G2369" s="8" t="s">
        <v>3102</v>
      </c>
      <c r="H2369" s="8" t="s">
        <v>90</v>
      </c>
      <c r="I2369" s="66" t="s">
        <v>153</v>
      </c>
      <c r="J2369" s="66" t="s">
        <v>40</v>
      </c>
      <c r="K2369" s="66" t="s">
        <v>5042</v>
      </c>
      <c r="L2369" s="66" t="s">
        <v>3561</v>
      </c>
      <c r="M2369" s="66" t="s">
        <v>3562</v>
      </c>
      <c r="N2369" s="66" t="s">
        <v>121</v>
      </c>
      <c r="O2369" s="8" t="s">
        <v>3104</v>
      </c>
      <c r="P2369" s="8" t="s">
        <v>5043</v>
      </c>
      <c r="Q2369" s="8">
        <v>1</v>
      </c>
      <c r="R2369" s="8" t="s">
        <v>40</v>
      </c>
      <c r="S2369" s="8" t="s">
        <v>40</v>
      </c>
      <c r="T2369" s="8" t="s">
        <v>40</v>
      </c>
      <c r="U2369" s="67">
        <v>0.32800000000000001</v>
      </c>
      <c r="V2369" s="4">
        <v>1761</v>
      </c>
      <c r="W2369" s="4">
        <v>3431</v>
      </c>
      <c r="X2369" s="67">
        <v>0.51300000000000001</v>
      </c>
      <c r="Y2369" s="67">
        <v>0.32600000000000001</v>
      </c>
      <c r="Z2369" s="4">
        <v>1366</v>
      </c>
      <c r="AA2369" s="4">
        <v>2600</v>
      </c>
      <c r="AB2369" s="67">
        <v>0.52500000000000002</v>
      </c>
      <c r="AC2369" s="4">
        <v>0.62010799999999999</v>
      </c>
      <c r="AD2369" s="4">
        <v>8.2949999999999999</v>
      </c>
    </row>
    <row r="2370" spans="1:30" x14ac:dyDescent="0.2">
      <c r="A2370" s="8" t="s">
        <v>782</v>
      </c>
      <c r="B2370" s="8">
        <v>10</v>
      </c>
      <c r="C2370" s="8">
        <v>47087375</v>
      </c>
      <c r="D2370" s="8">
        <v>47087375</v>
      </c>
      <c r="E2370" s="8" t="s">
        <v>127</v>
      </c>
      <c r="F2370" s="8" t="s">
        <v>3108</v>
      </c>
      <c r="G2370" s="8" t="s">
        <v>3109</v>
      </c>
      <c r="H2370" s="8" t="s">
        <v>90</v>
      </c>
      <c r="I2370" s="66" t="s">
        <v>153</v>
      </c>
      <c r="J2370" s="66" t="s">
        <v>40</v>
      </c>
      <c r="K2370" s="66" t="s">
        <v>3762</v>
      </c>
      <c r="L2370" s="66" t="s">
        <v>5044</v>
      </c>
      <c r="M2370" s="66" t="s">
        <v>3553</v>
      </c>
      <c r="N2370" s="66" t="s">
        <v>4290</v>
      </c>
      <c r="O2370" s="8" t="s">
        <v>4291</v>
      </c>
      <c r="P2370" s="8" t="s">
        <v>5045</v>
      </c>
      <c r="Q2370" s="8">
        <v>1</v>
      </c>
      <c r="R2370" s="8" t="s">
        <v>40</v>
      </c>
      <c r="S2370" s="8" t="s">
        <v>40</v>
      </c>
      <c r="T2370" s="8" t="s">
        <v>40</v>
      </c>
      <c r="U2370" s="67">
        <v>0.19900000000000001</v>
      </c>
      <c r="V2370" s="4">
        <v>1</v>
      </c>
      <c r="W2370" s="4">
        <v>3431</v>
      </c>
      <c r="X2370" s="67">
        <v>0</v>
      </c>
      <c r="Y2370" s="67">
        <v>0</v>
      </c>
      <c r="Z2370" s="4">
        <v>0</v>
      </c>
      <c r="AA2370" s="4">
        <v>2600</v>
      </c>
      <c r="AB2370" s="67">
        <v>0</v>
      </c>
      <c r="AC2370" s="4">
        <v>4.0856519999999996</v>
      </c>
      <c r="AD2370" s="4">
        <v>23.7</v>
      </c>
    </row>
    <row r="2371" spans="1:30" x14ac:dyDescent="0.2">
      <c r="A2371" s="8" t="s">
        <v>782</v>
      </c>
      <c r="B2371" s="8">
        <v>10</v>
      </c>
      <c r="C2371" s="8">
        <v>47087377</v>
      </c>
      <c r="D2371" s="8">
        <v>47087377</v>
      </c>
      <c r="E2371" s="8" t="s">
        <v>121</v>
      </c>
      <c r="F2371" s="8" t="s">
        <v>3101</v>
      </c>
      <c r="G2371" s="8" t="s">
        <v>3102</v>
      </c>
      <c r="H2371" s="8" t="s">
        <v>90</v>
      </c>
      <c r="I2371" s="66" t="s">
        <v>153</v>
      </c>
      <c r="J2371" s="66" t="s">
        <v>40</v>
      </c>
      <c r="K2371" s="66" t="s">
        <v>4181</v>
      </c>
      <c r="L2371" s="66" t="s">
        <v>3552</v>
      </c>
      <c r="M2371" s="66" t="s">
        <v>3553</v>
      </c>
      <c r="N2371" s="66" t="s">
        <v>3229</v>
      </c>
      <c r="O2371" s="8" t="s">
        <v>3763</v>
      </c>
      <c r="P2371" s="8" t="s">
        <v>5046</v>
      </c>
      <c r="Q2371" s="8">
        <v>1</v>
      </c>
      <c r="R2371" s="8" t="s">
        <v>40</v>
      </c>
      <c r="S2371" s="8" t="s">
        <v>40</v>
      </c>
      <c r="T2371" s="8" t="s">
        <v>40</v>
      </c>
      <c r="U2371" s="67">
        <v>0.35099999999999998</v>
      </c>
      <c r="V2371" s="4">
        <v>1</v>
      </c>
      <c r="W2371" s="4">
        <v>3431</v>
      </c>
      <c r="X2371" s="67">
        <v>0</v>
      </c>
      <c r="Y2371" s="67">
        <v>0</v>
      </c>
      <c r="Z2371" s="4">
        <v>0</v>
      </c>
      <c r="AA2371" s="4">
        <v>2600</v>
      </c>
      <c r="AB2371" s="67">
        <v>0</v>
      </c>
      <c r="AC2371" s="4">
        <v>0.57174800000000003</v>
      </c>
      <c r="AD2371" s="4">
        <v>7.9580000000000002</v>
      </c>
    </row>
    <row r="2372" spans="1:30" x14ac:dyDescent="0.2">
      <c r="A2372" s="8" t="s">
        <v>782</v>
      </c>
      <c r="B2372" s="8">
        <v>10</v>
      </c>
      <c r="C2372" s="8">
        <v>47087389</v>
      </c>
      <c r="D2372" s="8">
        <v>47087389</v>
      </c>
      <c r="E2372" s="8" t="s">
        <v>130</v>
      </c>
      <c r="F2372" s="8" t="s">
        <v>3101</v>
      </c>
      <c r="G2372" s="8" t="s">
        <v>3102</v>
      </c>
      <c r="H2372" s="8" t="s">
        <v>90</v>
      </c>
      <c r="I2372" s="66" t="s">
        <v>153</v>
      </c>
      <c r="J2372" s="66" t="s">
        <v>40</v>
      </c>
      <c r="K2372" s="66" t="s">
        <v>5047</v>
      </c>
      <c r="L2372" s="66" t="s">
        <v>4519</v>
      </c>
      <c r="M2372" s="66" t="s">
        <v>3662</v>
      </c>
      <c r="N2372" s="66" t="s">
        <v>130</v>
      </c>
      <c r="O2372" s="8" t="s">
        <v>3506</v>
      </c>
      <c r="P2372" s="8" t="s">
        <v>40</v>
      </c>
      <c r="Q2372" s="8">
        <v>1</v>
      </c>
      <c r="R2372" s="8" t="s">
        <v>40</v>
      </c>
      <c r="S2372" s="8" t="s">
        <v>40</v>
      </c>
      <c r="T2372" s="8" t="s">
        <v>40</v>
      </c>
      <c r="U2372" s="67">
        <v>0.252</v>
      </c>
      <c r="V2372" s="4">
        <v>2</v>
      </c>
      <c r="W2372" s="4">
        <v>3431</v>
      </c>
      <c r="X2372" s="67">
        <v>1E-3</v>
      </c>
      <c r="Y2372" s="67">
        <v>0.19600000000000001</v>
      </c>
      <c r="Z2372" s="4">
        <v>4</v>
      </c>
      <c r="AA2372" s="4">
        <v>2600</v>
      </c>
      <c r="AB2372" s="67">
        <v>2E-3</v>
      </c>
      <c r="AC2372" s="4">
        <v>1.3740209999999999</v>
      </c>
      <c r="AD2372" s="4">
        <v>12.65</v>
      </c>
    </row>
    <row r="2373" spans="1:30" x14ac:dyDescent="0.2">
      <c r="A2373" s="8" t="s">
        <v>782</v>
      </c>
      <c r="B2373" s="8">
        <v>10</v>
      </c>
      <c r="C2373" s="8">
        <v>47087401</v>
      </c>
      <c r="D2373" s="8">
        <v>47087401</v>
      </c>
      <c r="E2373" s="8" t="s">
        <v>123</v>
      </c>
      <c r="F2373" s="8" t="s">
        <v>3101</v>
      </c>
      <c r="G2373" s="8" t="s">
        <v>3102</v>
      </c>
      <c r="H2373" s="8" t="s">
        <v>90</v>
      </c>
      <c r="I2373" s="66" t="s">
        <v>153</v>
      </c>
      <c r="J2373" s="66" t="s">
        <v>40</v>
      </c>
      <c r="K2373" s="66" t="s">
        <v>3370</v>
      </c>
      <c r="L2373" s="66" t="s">
        <v>4980</v>
      </c>
      <c r="M2373" s="66" t="s">
        <v>507</v>
      </c>
      <c r="N2373" s="66" t="s">
        <v>3165</v>
      </c>
      <c r="O2373" s="8" t="s">
        <v>5048</v>
      </c>
      <c r="P2373" s="8" t="s">
        <v>5049</v>
      </c>
      <c r="Q2373" s="8">
        <v>1</v>
      </c>
      <c r="R2373" s="8" t="s">
        <v>40</v>
      </c>
      <c r="S2373" s="8" t="s">
        <v>40</v>
      </c>
      <c r="T2373" s="8" t="s">
        <v>40</v>
      </c>
      <c r="U2373" s="67">
        <v>0.251</v>
      </c>
      <c r="V2373" s="4">
        <v>13</v>
      </c>
      <c r="W2373" s="4">
        <v>3431</v>
      </c>
      <c r="X2373" s="67">
        <v>4.0000000000000001E-3</v>
      </c>
      <c r="Y2373" s="67">
        <v>0.22</v>
      </c>
      <c r="Z2373" s="4">
        <v>13</v>
      </c>
      <c r="AA2373" s="4">
        <v>2600</v>
      </c>
      <c r="AB2373" s="67">
        <v>5.0000000000000001E-3</v>
      </c>
      <c r="AC2373" s="4">
        <v>-2.1405310000000002</v>
      </c>
      <c r="AD2373" s="4">
        <v>1E-3</v>
      </c>
    </row>
    <row r="2374" spans="1:30" x14ac:dyDescent="0.2">
      <c r="A2374" s="8" t="s">
        <v>782</v>
      </c>
      <c r="B2374" s="8">
        <v>10</v>
      </c>
      <c r="C2374" s="8">
        <v>47087403</v>
      </c>
      <c r="D2374" s="8">
        <v>47087403</v>
      </c>
      <c r="E2374" s="8" t="s">
        <v>123</v>
      </c>
      <c r="F2374" s="8" t="s">
        <v>3108</v>
      </c>
      <c r="G2374" s="8" t="s">
        <v>3109</v>
      </c>
      <c r="H2374" s="8" t="s">
        <v>90</v>
      </c>
      <c r="I2374" s="66" t="s">
        <v>153</v>
      </c>
      <c r="J2374" s="66" t="s">
        <v>40</v>
      </c>
      <c r="K2374" s="66" t="s">
        <v>3367</v>
      </c>
      <c r="L2374" s="66" t="s">
        <v>4982</v>
      </c>
      <c r="M2374" s="66" t="s">
        <v>4107</v>
      </c>
      <c r="N2374" s="66" t="s">
        <v>3821</v>
      </c>
      <c r="O2374" s="8" t="s">
        <v>3822</v>
      </c>
      <c r="P2374" s="8" t="s">
        <v>5050</v>
      </c>
      <c r="Q2374" s="8">
        <v>1</v>
      </c>
      <c r="R2374" s="8" t="s">
        <v>40</v>
      </c>
      <c r="S2374" s="8" t="s">
        <v>40</v>
      </c>
      <c r="T2374" s="8" t="s">
        <v>40</v>
      </c>
      <c r="U2374" s="67">
        <v>0.33</v>
      </c>
      <c r="V2374" s="4">
        <v>4</v>
      </c>
      <c r="W2374" s="4">
        <v>3431</v>
      </c>
      <c r="X2374" s="67">
        <v>1E-3</v>
      </c>
      <c r="Y2374" s="67">
        <v>0.23200000000000001</v>
      </c>
      <c r="Z2374" s="4">
        <v>2</v>
      </c>
      <c r="AA2374" s="4">
        <v>2600</v>
      </c>
      <c r="AB2374" s="67">
        <v>1E-3</v>
      </c>
      <c r="AC2374" s="4">
        <v>-0.27032699999999998</v>
      </c>
      <c r="AD2374" s="4">
        <v>0.77400000000000002</v>
      </c>
    </row>
    <row r="2375" spans="1:30" x14ac:dyDescent="0.2">
      <c r="A2375" s="8" t="s">
        <v>782</v>
      </c>
      <c r="B2375" s="8">
        <v>10</v>
      </c>
      <c r="C2375" s="8">
        <v>47087416</v>
      </c>
      <c r="D2375" s="8">
        <v>47087416</v>
      </c>
      <c r="E2375" s="8" t="s">
        <v>130</v>
      </c>
      <c r="F2375" s="8" t="s">
        <v>3101</v>
      </c>
      <c r="G2375" s="8" t="s">
        <v>3102</v>
      </c>
      <c r="H2375" s="8" t="s">
        <v>90</v>
      </c>
      <c r="I2375" s="66" t="s">
        <v>153</v>
      </c>
      <c r="J2375" s="66" t="s">
        <v>40</v>
      </c>
      <c r="K2375" s="66" t="s">
        <v>5051</v>
      </c>
      <c r="L2375" s="66" t="s">
        <v>5052</v>
      </c>
      <c r="M2375" s="66" t="s">
        <v>3811</v>
      </c>
      <c r="N2375" s="66" t="s">
        <v>3174</v>
      </c>
      <c r="O2375" s="8" t="s">
        <v>3260</v>
      </c>
      <c r="P2375" s="8" t="s">
        <v>40</v>
      </c>
      <c r="Q2375" s="8">
        <v>1</v>
      </c>
      <c r="R2375" s="8" t="s">
        <v>40</v>
      </c>
      <c r="S2375" s="8" t="s">
        <v>40</v>
      </c>
      <c r="T2375" s="8" t="s">
        <v>40</v>
      </c>
      <c r="U2375" s="67">
        <v>0.17299999999999999</v>
      </c>
      <c r="V2375" s="4">
        <v>2</v>
      </c>
      <c r="W2375" s="4">
        <v>3431</v>
      </c>
      <c r="X2375" s="67">
        <v>1E-3</v>
      </c>
      <c r="Y2375" s="67">
        <v>0</v>
      </c>
      <c r="Z2375" s="4">
        <v>0</v>
      </c>
      <c r="AA2375" s="4">
        <v>2600</v>
      </c>
      <c r="AB2375" s="67">
        <v>0</v>
      </c>
      <c r="AC2375" s="4">
        <v>-0.20810000000000001</v>
      </c>
      <c r="AD2375" s="4">
        <v>1.056</v>
      </c>
    </row>
    <row r="2376" spans="1:30" x14ac:dyDescent="0.2">
      <c r="A2376" s="8" t="s">
        <v>782</v>
      </c>
      <c r="B2376" s="8">
        <v>10</v>
      </c>
      <c r="C2376" s="8">
        <v>47087425</v>
      </c>
      <c r="D2376" s="8">
        <v>47087425</v>
      </c>
      <c r="E2376" s="8" t="s">
        <v>121</v>
      </c>
      <c r="F2376" s="8" t="s">
        <v>81</v>
      </c>
      <c r="G2376" s="8" t="s">
        <v>3469</v>
      </c>
      <c r="H2376" s="8" t="s">
        <v>90</v>
      </c>
      <c r="I2376" s="66" t="s">
        <v>153</v>
      </c>
      <c r="J2376" s="66" t="s">
        <v>40</v>
      </c>
      <c r="K2376" s="66" t="s">
        <v>5053</v>
      </c>
      <c r="L2376" s="66" t="s">
        <v>4101</v>
      </c>
      <c r="M2376" s="66" t="s">
        <v>3659</v>
      </c>
      <c r="N2376" s="66" t="s">
        <v>166</v>
      </c>
      <c r="O2376" s="8" t="s">
        <v>167</v>
      </c>
      <c r="P2376" s="8" t="s">
        <v>5054</v>
      </c>
      <c r="Q2376" s="8">
        <v>1</v>
      </c>
      <c r="R2376" s="8" t="s">
        <v>40</v>
      </c>
      <c r="S2376" s="8" t="s">
        <v>40</v>
      </c>
      <c r="T2376" s="8" t="s">
        <v>40</v>
      </c>
      <c r="U2376" s="67">
        <v>0.26200000000000001</v>
      </c>
      <c r="V2376" s="4">
        <v>1</v>
      </c>
      <c r="W2376" s="4">
        <v>3431</v>
      </c>
      <c r="X2376" s="67">
        <v>0</v>
      </c>
      <c r="Y2376" s="67">
        <v>0</v>
      </c>
      <c r="Z2376" s="4">
        <v>0</v>
      </c>
      <c r="AA2376" s="4">
        <v>2600</v>
      </c>
      <c r="AB2376" s="67">
        <v>0</v>
      </c>
      <c r="AC2376" s="4">
        <v>6.2533810000000001</v>
      </c>
      <c r="AD2376" s="4">
        <v>28.9</v>
      </c>
    </row>
    <row r="2377" spans="1:30" x14ac:dyDescent="0.2">
      <c r="A2377" s="8" t="s">
        <v>782</v>
      </c>
      <c r="B2377" s="8">
        <v>10</v>
      </c>
      <c r="C2377" s="8">
        <v>47087426</v>
      </c>
      <c r="D2377" s="8">
        <v>47087426</v>
      </c>
      <c r="E2377" s="8" t="s">
        <v>123</v>
      </c>
      <c r="F2377" s="8" t="s">
        <v>3108</v>
      </c>
      <c r="G2377" s="8" t="s">
        <v>3109</v>
      </c>
      <c r="H2377" s="8" t="s">
        <v>90</v>
      </c>
      <c r="I2377" s="66" t="s">
        <v>153</v>
      </c>
      <c r="J2377" s="66" t="s">
        <v>40</v>
      </c>
      <c r="K2377" s="66" t="s">
        <v>4178</v>
      </c>
      <c r="L2377" s="66" t="s">
        <v>5055</v>
      </c>
      <c r="M2377" s="66" t="s">
        <v>3656</v>
      </c>
      <c r="N2377" s="66" t="s">
        <v>4730</v>
      </c>
      <c r="O2377" s="8" t="s">
        <v>4731</v>
      </c>
      <c r="P2377" s="8" t="s">
        <v>40</v>
      </c>
      <c r="Q2377" s="8">
        <v>1</v>
      </c>
      <c r="R2377" s="8" t="s">
        <v>40</v>
      </c>
      <c r="S2377" s="8" t="s">
        <v>40</v>
      </c>
      <c r="T2377" s="8" t="s">
        <v>40</v>
      </c>
      <c r="U2377" s="67">
        <v>0</v>
      </c>
      <c r="V2377" s="4">
        <v>0</v>
      </c>
      <c r="W2377" s="4">
        <v>3431</v>
      </c>
      <c r="X2377" s="67">
        <v>0</v>
      </c>
      <c r="Y2377" s="67">
        <v>0.252</v>
      </c>
      <c r="Z2377" s="4">
        <v>2</v>
      </c>
      <c r="AA2377" s="4">
        <v>2600</v>
      </c>
      <c r="AB2377" s="67">
        <v>1E-3</v>
      </c>
      <c r="AC2377" s="4">
        <v>0.96622799999999998</v>
      </c>
      <c r="AD2377" s="4">
        <v>10.47</v>
      </c>
    </row>
    <row r="2378" spans="1:30" x14ac:dyDescent="0.2">
      <c r="A2378" s="8" t="s">
        <v>782</v>
      </c>
      <c r="B2378" s="8">
        <v>10</v>
      </c>
      <c r="C2378" s="8">
        <v>47087430</v>
      </c>
      <c r="D2378" s="8">
        <v>47087430</v>
      </c>
      <c r="E2378" s="8" t="s">
        <v>130</v>
      </c>
      <c r="F2378" s="8" t="s">
        <v>3108</v>
      </c>
      <c r="G2378" s="8" t="s">
        <v>3109</v>
      </c>
      <c r="H2378" s="8" t="s">
        <v>90</v>
      </c>
      <c r="I2378" s="66" t="s">
        <v>153</v>
      </c>
      <c r="J2378" s="66" t="s">
        <v>40</v>
      </c>
      <c r="K2378" s="66" t="s">
        <v>4875</v>
      </c>
      <c r="L2378" s="66" t="s">
        <v>5056</v>
      </c>
      <c r="M2378" s="66" t="s">
        <v>4353</v>
      </c>
      <c r="N2378" s="66" t="s">
        <v>3558</v>
      </c>
      <c r="O2378" s="8" t="s">
        <v>3559</v>
      </c>
      <c r="P2378" s="8" t="s">
        <v>40</v>
      </c>
      <c r="Q2378" s="8">
        <v>1</v>
      </c>
      <c r="R2378" s="8" t="s">
        <v>40</v>
      </c>
      <c r="S2378" s="8" t="s">
        <v>40</v>
      </c>
      <c r="T2378" s="8" t="s">
        <v>40</v>
      </c>
      <c r="U2378" s="67">
        <v>0.26500000000000001</v>
      </c>
      <c r="V2378" s="4">
        <v>1</v>
      </c>
      <c r="W2378" s="4">
        <v>3431</v>
      </c>
      <c r="X2378" s="67">
        <v>0</v>
      </c>
      <c r="Y2378" s="67">
        <v>0.245</v>
      </c>
      <c r="Z2378" s="4">
        <v>1</v>
      </c>
      <c r="AA2378" s="4">
        <v>2600</v>
      </c>
      <c r="AB2378" s="67">
        <v>0</v>
      </c>
      <c r="AC2378" s="4">
        <v>1.0531090000000001</v>
      </c>
      <c r="AD2378" s="4">
        <v>10.96</v>
      </c>
    </row>
    <row r="2379" spans="1:30" x14ac:dyDescent="0.2">
      <c r="A2379" s="8" t="s">
        <v>782</v>
      </c>
      <c r="B2379" s="8">
        <v>10</v>
      </c>
      <c r="C2379" s="8">
        <v>47087474</v>
      </c>
      <c r="D2379" s="8">
        <v>47087474</v>
      </c>
      <c r="E2379" s="8" t="s">
        <v>130</v>
      </c>
      <c r="F2379" s="8" t="s">
        <v>3101</v>
      </c>
      <c r="G2379" s="8" t="s">
        <v>3102</v>
      </c>
      <c r="H2379" s="8" t="s">
        <v>90</v>
      </c>
      <c r="I2379" s="66" t="s">
        <v>153</v>
      </c>
      <c r="J2379" s="66" t="s">
        <v>40</v>
      </c>
      <c r="K2379" s="66" t="s">
        <v>5057</v>
      </c>
      <c r="L2379" s="66" t="s">
        <v>5058</v>
      </c>
      <c r="M2379" s="66" t="s">
        <v>4563</v>
      </c>
      <c r="N2379" s="66" t="s">
        <v>3126</v>
      </c>
      <c r="O2379" s="8" t="s">
        <v>3160</v>
      </c>
      <c r="P2379" s="8" t="s">
        <v>5059</v>
      </c>
      <c r="Q2379" s="8">
        <v>1</v>
      </c>
      <c r="R2379" s="8" t="s">
        <v>40</v>
      </c>
      <c r="S2379" s="8" t="s">
        <v>40</v>
      </c>
      <c r="T2379" s="8" t="s">
        <v>40</v>
      </c>
      <c r="U2379" s="67">
        <v>0.72199999999999998</v>
      </c>
      <c r="V2379" s="4">
        <v>3424</v>
      </c>
      <c r="W2379" s="4">
        <v>3424</v>
      </c>
      <c r="X2379" s="67">
        <v>1</v>
      </c>
      <c r="Y2379" s="67">
        <v>0.72399999999999998</v>
      </c>
      <c r="Z2379" s="4">
        <v>2594</v>
      </c>
      <c r="AA2379" s="4">
        <v>2594</v>
      </c>
      <c r="AB2379" s="67">
        <v>1</v>
      </c>
      <c r="AC2379" s="4">
        <v>0.93338299999999996</v>
      </c>
      <c r="AD2379" s="4">
        <v>10.27</v>
      </c>
    </row>
    <row r="2380" spans="1:30" x14ac:dyDescent="0.2">
      <c r="A2380" s="8" t="s">
        <v>782</v>
      </c>
      <c r="B2380" s="8">
        <v>10</v>
      </c>
      <c r="C2380" s="8">
        <v>47087489</v>
      </c>
      <c r="D2380" s="8">
        <v>47087489</v>
      </c>
      <c r="E2380" s="8" t="s">
        <v>130</v>
      </c>
      <c r="F2380" s="8" t="s">
        <v>3108</v>
      </c>
      <c r="G2380" s="8" t="s">
        <v>3109</v>
      </c>
      <c r="H2380" s="8" t="s">
        <v>90</v>
      </c>
      <c r="I2380" s="66" t="s">
        <v>153</v>
      </c>
      <c r="J2380" s="66" t="s">
        <v>40</v>
      </c>
      <c r="K2380" s="66" t="s">
        <v>4898</v>
      </c>
      <c r="L2380" s="66" t="s">
        <v>5060</v>
      </c>
      <c r="M2380" s="66" t="s">
        <v>4444</v>
      </c>
      <c r="N2380" s="66" t="s">
        <v>3144</v>
      </c>
      <c r="O2380" s="8" t="s">
        <v>3145</v>
      </c>
      <c r="P2380" s="8" t="s">
        <v>5061</v>
      </c>
      <c r="Q2380" s="8">
        <v>1</v>
      </c>
      <c r="R2380" s="8" t="s">
        <v>40</v>
      </c>
      <c r="S2380" s="8" t="s">
        <v>40</v>
      </c>
      <c r="T2380" s="8" t="s">
        <v>40</v>
      </c>
      <c r="U2380" s="67">
        <v>0.22500000000000001</v>
      </c>
      <c r="V2380" s="4">
        <v>3</v>
      </c>
      <c r="W2380" s="4">
        <v>3424</v>
      </c>
      <c r="X2380" s="67">
        <v>1E-3</v>
      </c>
      <c r="Y2380" s="67">
        <v>0.23699999999999999</v>
      </c>
      <c r="Z2380" s="4">
        <v>2</v>
      </c>
      <c r="AA2380" s="4">
        <v>2594</v>
      </c>
      <c r="AB2380" s="67">
        <v>1E-3</v>
      </c>
      <c r="AC2380" s="4">
        <v>6.6084880000000004</v>
      </c>
      <c r="AD2380" s="4">
        <v>32</v>
      </c>
    </row>
    <row r="2381" spans="1:30" x14ac:dyDescent="0.2">
      <c r="A2381" s="8" t="s">
        <v>782</v>
      </c>
      <c r="B2381" s="8">
        <v>10</v>
      </c>
      <c r="C2381" s="8">
        <v>47087490</v>
      </c>
      <c r="D2381" s="8">
        <v>47087490</v>
      </c>
      <c r="E2381" s="8" t="s">
        <v>121</v>
      </c>
      <c r="F2381" s="8" t="s">
        <v>3108</v>
      </c>
      <c r="G2381" s="8" t="s">
        <v>3109</v>
      </c>
      <c r="H2381" s="8" t="s">
        <v>90</v>
      </c>
      <c r="I2381" s="66" t="s">
        <v>153</v>
      </c>
      <c r="J2381" s="66" t="s">
        <v>40</v>
      </c>
      <c r="K2381" s="66" t="s">
        <v>3500</v>
      </c>
      <c r="L2381" s="66" t="s">
        <v>5062</v>
      </c>
      <c r="M2381" s="66" t="s">
        <v>4444</v>
      </c>
      <c r="N2381" s="66" t="s">
        <v>3171</v>
      </c>
      <c r="O2381" s="8" t="s">
        <v>3172</v>
      </c>
      <c r="P2381" s="8" t="s">
        <v>5063</v>
      </c>
      <c r="Q2381" s="8">
        <v>1</v>
      </c>
      <c r="R2381" s="8" t="s">
        <v>40</v>
      </c>
      <c r="S2381" s="8" t="s">
        <v>40</v>
      </c>
      <c r="T2381" s="8" t="s">
        <v>40</v>
      </c>
      <c r="U2381" s="67">
        <v>0.20499999999999999</v>
      </c>
      <c r="V2381" s="4">
        <v>1</v>
      </c>
      <c r="W2381" s="4">
        <v>3424</v>
      </c>
      <c r="X2381" s="67">
        <v>0</v>
      </c>
      <c r="Y2381" s="67">
        <v>0.217</v>
      </c>
      <c r="Z2381" s="4">
        <v>1</v>
      </c>
      <c r="AA2381" s="4">
        <v>2594</v>
      </c>
      <c r="AB2381" s="67">
        <v>0</v>
      </c>
      <c r="AC2381" s="4">
        <v>2.7035849999999999</v>
      </c>
      <c r="AD2381" s="4">
        <v>20.8</v>
      </c>
    </row>
    <row r="2382" spans="1:30" x14ac:dyDescent="0.2">
      <c r="A2382" s="8" t="s">
        <v>782</v>
      </c>
      <c r="B2382" s="8">
        <v>10</v>
      </c>
      <c r="C2382" s="8">
        <v>47087497</v>
      </c>
      <c r="D2382" s="8">
        <v>47087497</v>
      </c>
      <c r="E2382" s="8" t="s">
        <v>130</v>
      </c>
      <c r="F2382" s="8" t="s">
        <v>3101</v>
      </c>
      <c r="G2382" s="8" t="s">
        <v>3102</v>
      </c>
      <c r="H2382" s="8" t="s">
        <v>90</v>
      </c>
      <c r="I2382" s="66" t="s">
        <v>153</v>
      </c>
      <c r="J2382" s="66" t="s">
        <v>40</v>
      </c>
      <c r="K2382" s="66" t="s">
        <v>5064</v>
      </c>
      <c r="L2382" s="66" t="s">
        <v>4618</v>
      </c>
      <c r="M2382" s="66" t="s">
        <v>4610</v>
      </c>
      <c r="N2382" s="66" t="s">
        <v>3410</v>
      </c>
      <c r="O2382" s="8" t="s">
        <v>3411</v>
      </c>
      <c r="P2382" s="8" t="s">
        <v>5065</v>
      </c>
      <c r="Q2382" s="8">
        <v>1</v>
      </c>
      <c r="R2382" s="8" t="s">
        <v>40</v>
      </c>
      <c r="S2382" s="8" t="s">
        <v>40</v>
      </c>
      <c r="T2382" s="8" t="s">
        <v>40</v>
      </c>
      <c r="U2382" s="67">
        <v>0</v>
      </c>
      <c r="V2382" s="4">
        <v>0</v>
      </c>
      <c r="W2382" s="4">
        <v>3426</v>
      </c>
      <c r="X2382" s="67">
        <v>0</v>
      </c>
      <c r="Y2382" s="67">
        <v>0.28799999999999998</v>
      </c>
      <c r="Z2382" s="4">
        <v>1</v>
      </c>
      <c r="AA2382" s="4">
        <v>2599</v>
      </c>
      <c r="AB2382" s="67">
        <v>0</v>
      </c>
      <c r="AC2382" s="4">
        <v>0.172959</v>
      </c>
      <c r="AD2382" s="4">
        <v>4.3920000000000003</v>
      </c>
    </row>
    <row r="2383" spans="1:30" x14ac:dyDescent="0.2">
      <c r="A2383" s="8" t="s">
        <v>782</v>
      </c>
      <c r="B2383" s="8">
        <v>10</v>
      </c>
      <c r="C2383" s="8">
        <v>47087498</v>
      </c>
      <c r="D2383" s="8">
        <v>47087498</v>
      </c>
      <c r="E2383" s="8" t="s">
        <v>130</v>
      </c>
      <c r="F2383" s="8" t="s">
        <v>3108</v>
      </c>
      <c r="G2383" s="8" t="s">
        <v>3109</v>
      </c>
      <c r="H2383" s="8" t="s">
        <v>90</v>
      </c>
      <c r="I2383" s="66" t="s">
        <v>153</v>
      </c>
      <c r="J2383" s="66" t="s">
        <v>40</v>
      </c>
      <c r="K2383" s="66" t="s">
        <v>5066</v>
      </c>
      <c r="L2383" s="66" t="s">
        <v>3830</v>
      </c>
      <c r="M2383" s="66" t="s">
        <v>4003</v>
      </c>
      <c r="N2383" s="66" t="s">
        <v>3177</v>
      </c>
      <c r="O2383" s="8" t="s">
        <v>3178</v>
      </c>
      <c r="P2383" s="8" t="s">
        <v>5067</v>
      </c>
      <c r="Q2383" s="8">
        <v>1</v>
      </c>
      <c r="R2383" s="8" t="s">
        <v>40</v>
      </c>
      <c r="S2383" s="8" t="s">
        <v>40</v>
      </c>
      <c r="T2383" s="8" t="s">
        <v>40</v>
      </c>
      <c r="U2383" s="67">
        <v>0.216</v>
      </c>
      <c r="V2383" s="4">
        <v>34</v>
      </c>
      <c r="W2383" s="4">
        <v>3426</v>
      </c>
      <c r="X2383" s="67">
        <v>0.01</v>
      </c>
      <c r="Y2383" s="67">
        <v>0.19600000000000001</v>
      </c>
      <c r="Z2383" s="4">
        <v>17</v>
      </c>
      <c r="AA2383" s="4">
        <v>2599</v>
      </c>
      <c r="AB2383" s="67">
        <v>7.0000000000000001E-3</v>
      </c>
      <c r="AC2383" s="4">
        <v>2.840322</v>
      </c>
      <c r="AD2383" s="4">
        <v>21.6</v>
      </c>
    </row>
    <row r="2384" spans="1:30" x14ac:dyDescent="0.2">
      <c r="A2384" s="8" t="s">
        <v>782</v>
      </c>
      <c r="B2384" s="8">
        <v>10</v>
      </c>
      <c r="C2384" s="8">
        <v>47087499</v>
      </c>
      <c r="D2384" s="8">
        <v>47087499</v>
      </c>
      <c r="E2384" s="8" t="s">
        <v>121</v>
      </c>
      <c r="F2384" s="8" t="s">
        <v>3108</v>
      </c>
      <c r="G2384" s="8" t="s">
        <v>3109</v>
      </c>
      <c r="H2384" s="8" t="s">
        <v>90</v>
      </c>
      <c r="I2384" s="66" t="s">
        <v>153</v>
      </c>
      <c r="J2384" s="66" t="s">
        <v>40</v>
      </c>
      <c r="K2384" s="66" t="s">
        <v>3471</v>
      </c>
      <c r="L2384" s="66" t="s">
        <v>3827</v>
      </c>
      <c r="M2384" s="66" t="s">
        <v>4003</v>
      </c>
      <c r="N2384" s="66" t="s">
        <v>3112</v>
      </c>
      <c r="O2384" s="8" t="s">
        <v>3140</v>
      </c>
      <c r="P2384" s="8" t="s">
        <v>5068</v>
      </c>
      <c r="Q2384" s="8">
        <v>1</v>
      </c>
      <c r="R2384" s="8" t="s">
        <v>40</v>
      </c>
      <c r="S2384" s="8" t="s">
        <v>40</v>
      </c>
      <c r="T2384" s="8" t="s">
        <v>40</v>
      </c>
      <c r="U2384" s="67">
        <v>0.44700000000000001</v>
      </c>
      <c r="V2384" s="4">
        <v>100</v>
      </c>
      <c r="W2384" s="4">
        <v>3426</v>
      </c>
      <c r="X2384" s="67">
        <v>2.9000000000000001E-2</v>
      </c>
      <c r="Y2384" s="67">
        <v>0.41899999999999998</v>
      </c>
      <c r="Z2384" s="4">
        <v>68</v>
      </c>
      <c r="AA2384" s="4">
        <v>2599</v>
      </c>
      <c r="AB2384" s="67">
        <v>2.5999999999999999E-2</v>
      </c>
      <c r="AC2384" s="4">
        <v>0.29174800000000001</v>
      </c>
      <c r="AD2384" s="4">
        <v>5.6130000000000004</v>
      </c>
    </row>
    <row r="2385" spans="1:30" x14ac:dyDescent="0.2">
      <c r="A2385" s="8" t="s">
        <v>782</v>
      </c>
      <c r="B2385" s="8">
        <v>10</v>
      </c>
      <c r="C2385" s="8">
        <v>47087499</v>
      </c>
      <c r="D2385" s="8">
        <v>47087499</v>
      </c>
      <c r="E2385" s="8" t="s">
        <v>130</v>
      </c>
      <c r="F2385" s="8" t="s">
        <v>3108</v>
      </c>
      <c r="G2385" s="8" t="s">
        <v>3109</v>
      </c>
      <c r="H2385" s="8" t="s">
        <v>90</v>
      </c>
      <c r="I2385" s="66" t="s">
        <v>153</v>
      </c>
      <c r="J2385" s="66" t="s">
        <v>40</v>
      </c>
      <c r="K2385" s="66" t="s">
        <v>3471</v>
      </c>
      <c r="L2385" s="66" t="s">
        <v>3827</v>
      </c>
      <c r="M2385" s="66" t="s">
        <v>4003</v>
      </c>
      <c r="N2385" s="66" t="s">
        <v>3639</v>
      </c>
      <c r="O2385" s="8" t="s">
        <v>5069</v>
      </c>
      <c r="P2385" s="8" t="s">
        <v>5068</v>
      </c>
      <c r="Q2385" s="8">
        <v>1</v>
      </c>
      <c r="R2385" s="8" t="s">
        <v>40</v>
      </c>
      <c r="S2385" s="8" t="s">
        <v>40</v>
      </c>
      <c r="T2385" s="8" t="s">
        <v>40</v>
      </c>
      <c r="U2385" s="67">
        <v>7.0000000000000001E-3</v>
      </c>
      <c r="V2385" s="4">
        <v>0</v>
      </c>
      <c r="W2385" s="4">
        <v>3426</v>
      </c>
      <c r="X2385" s="67">
        <v>0</v>
      </c>
      <c r="Y2385" s="67">
        <v>5.1999999999999998E-2</v>
      </c>
      <c r="Z2385" s="4">
        <v>1</v>
      </c>
      <c r="AA2385" s="4">
        <v>2599</v>
      </c>
      <c r="AB2385" s="67">
        <v>0</v>
      </c>
      <c r="AC2385" s="4">
        <v>-1.0155339999999999</v>
      </c>
      <c r="AD2385" s="4">
        <v>1.4999999999999999E-2</v>
      </c>
    </row>
    <row r="2386" spans="1:30" x14ac:dyDescent="0.2">
      <c r="A2386" s="8" t="s">
        <v>782</v>
      </c>
      <c r="B2386" s="8">
        <v>10</v>
      </c>
      <c r="C2386" s="8">
        <v>47087501</v>
      </c>
      <c r="D2386" s="8">
        <v>47087501</v>
      </c>
      <c r="E2386" s="8" t="s">
        <v>130</v>
      </c>
      <c r="F2386" s="8" t="s">
        <v>3108</v>
      </c>
      <c r="G2386" s="8" t="s">
        <v>3109</v>
      </c>
      <c r="H2386" s="8" t="s">
        <v>90</v>
      </c>
      <c r="I2386" s="66" t="s">
        <v>153</v>
      </c>
      <c r="J2386" s="66" t="s">
        <v>40</v>
      </c>
      <c r="K2386" s="66" t="s">
        <v>5070</v>
      </c>
      <c r="L2386" s="66" t="s">
        <v>5071</v>
      </c>
      <c r="M2386" s="66" t="s">
        <v>3880</v>
      </c>
      <c r="N2386" s="66" t="s">
        <v>3144</v>
      </c>
      <c r="O2386" s="8" t="s">
        <v>3145</v>
      </c>
      <c r="P2386" s="8" t="s">
        <v>5072</v>
      </c>
      <c r="Q2386" s="8">
        <v>1</v>
      </c>
      <c r="R2386" s="8" t="s">
        <v>40</v>
      </c>
      <c r="S2386" s="8" t="s">
        <v>40</v>
      </c>
      <c r="T2386" s="8" t="s">
        <v>40</v>
      </c>
      <c r="U2386" s="67">
        <v>0.24399999999999999</v>
      </c>
      <c r="V2386" s="4">
        <v>1922</v>
      </c>
      <c r="W2386" s="4">
        <v>3426</v>
      </c>
      <c r="X2386" s="67">
        <v>0.56100000000000005</v>
      </c>
      <c r="Y2386" s="67">
        <v>0.25700000000000001</v>
      </c>
      <c r="Z2386" s="4">
        <v>1489</v>
      </c>
      <c r="AA2386" s="4">
        <v>2599</v>
      </c>
      <c r="AB2386" s="67">
        <v>0.57299999999999995</v>
      </c>
      <c r="AC2386" s="4">
        <v>3.5343460000000002</v>
      </c>
      <c r="AD2386" s="4">
        <v>23.1</v>
      </c>
    </row>
    <row r="2387" spans="1:30" x14ac:dyDescent="0.2">
      <c r="A2387" s="8" t="s">
        <v>782</v>
      </c>
      <c r="B2387" s="8">
        <v>10</v>
      </c>
      <c r="C2387" s="8">
        <v>47087502</v>
      </c>
      <c r="D2387" s="8">
        <v>47087502</v>
      </c>
      <c r="E2387" s="8" t="s">
        <v>121</v>
      </c>
      <c r="F2387" s="8" t="s">
        <v>3108</v>
      </c>
      <c r="G2387" s="8" t="s">
        <v>3109</v>
      </c>
      <c r="H2387" s="8" t="s">
        <v>90</v>
      </c>
      <c r="I2387" s="66" t="s">
        <v>153</v>
      </c>
      <c r="J2387" s="66" t="s">
        <v>40</v>
      </c>
      <c r="K2387" s="66" t="s">
        <v>4902</v>
      </c>
      <c r="L2387" s="66" t="s">
        <v>3825</v>
      </c>
      <c r="M2387" s="66" t="s">
        <v>3880</v>
      </c>
      <c r="N2387" s="66" t="s">
        <v>3171</v>
      </c>
      <c r="O2387" s="8" t="s">
        <v>3172</v>
      </c>
      <c r="P2387" s="8" t="s">
        <v>5073</v>
      </c>
      <c r="Q2387" s="8">
        <v>1</v>
      </c>
      <c r="R2387" s="8" t="s">
        <v>40</v>
      </c>
      <c r="S2387" s="8" t="s">
        <v>40</v>
      </c>
      <c r="T2387" s="8" t="s">
        <v>40</v>
      </c>
      <c r="U2387" s="67">
        <v>0.20499999999999999</v>
      </c>
      <c r="V2387" s="4">
        <v>2</v>
      </c>
      <c r="W2387" s="4">
        <v>3426</v>
      </c>
      <c r="X2387" s="67">
        <v>1E-3</v>
      </c>
      <c r="Y2387" s="67">
        <v>0</v>
      </c>
      <c r="Z2387" s="4">
        <v>0</v>
      </c>
      <c r="AA2387" s="4">
        <v>2599</v>
      </c>
      <c r="AB2387" s="67">
        <v>0</v>
      </c>
      <c r="AC2387" s="4">
        <v>3.0486119999999999</v>
      </c>
      <c r="AD2387" s="4">
        <v>22.4</v>
      </c>
    </row>
    <row r="2388" spans="1:30" x14ac:dyDescent="0.2">
      <c r="A2388" s="8" t="s">
        <v>782</v>
      </c>
      <c r="B2388" s="8">
        <v>10</v>
      </c>
      <c r="C2388" s="8">
        <v>47087519</v>
      </c>
      <c r="D2388" s="8">
        <v>47087519</v>
      </c>
      <c r="E2388" s="8" t="s">
        <v>130</v>
      </c>
      <c r="F2388" s="8" t="s">
        <v>3108</v>
      </c>
      <c r="G2388" s="8" t="s">
        <v>3109</v>
      </c>
      <c r="H2388" s="8" t="s">
        <v>90</v>
      </c>
      <c r="I2388" s="66" t="s">
        <v>153</v>
      </c>
      <c r="J2388" s="66" t="s">
        <v>40</v>
      </c>
      <c r="K2388" s="66" t="s">
        <v>3745</v>
      </c>
      <c r="L2388" s="66" t="s">
        <v>534</v>
      </c>
      <c r="M2388" s="66" t="s">
        <v>535</v>
      </c>
      <c r="N2388" s="66" t="s">
        <v>3144</v>
      </c>
      <c r="O2388" s="8" t="s">
        <v>3145</v>
      </c>
      <c r="P2388" s="8" t="s">
        <v>5074</v>
      </c>
      <c r="Q2388" s="8">
        <v>1</v>
      </c>
      <c r="R2388" s="8" t="s">
        <v>40</v>
      </c>
      <c r="S2388" s="8" t="s">
        <v>40</v>
      </c>
      <c r="T2388" s="8" t="s">
        <v>40</v>
      </c>
      <c r="U2388" s="67">
        <v>0.154</v>
      </c>
      <c r="V2388" s="4">
        <v>4</v>
      </c>
      <c r="W2388" s="4">
        <v>3426</v>
      </c>
      <c r="X2388" s="67">
        <v>1E-3</v>
      </c>
      <c r="Y2388" s="67">
        <v>0.20599999999999999</v>
      </c>
      <c r="Z2388" s="4">
        <v>5</v>
      </c>
      <c r="AA2388" s="4">
        <v>2599</v>
      </c>
      <c r="AB2388" s="67">
        <v>2E-3</v>
      </c>
      <c r="AC2388" s="4">
        <v>2.152371</v>
      </c>
      <c r="AD2388" s="4">
        <v>17.2</v>
      </c>
    </row>
    <row r="2389" spans="1:30" x14ac:dyDescent="0.2">
      <c r="A2389" s="8" t="s">
        <v>782</v>
      </c>
      <c r="B2389" s="8">
        <v>10</v>
      </c>
      <c r="C2389" s="8">
        <v>47087520</v>
      </c>
      <c r="D2389" s="8">
        <v>47087520</v>
      </c>
      <c r="E2389" s="8" t="s">
        <v>121</v>
      </c>
      <c r="F2389" s="8" t="s">
        <v>3108</v>
      </c>
      <c r="G2389" s="8" t="s">
        <v>3109</v>
      </c>
      <c r="H2389" s="8" t="s">
        <v>90</v>
      </c>
      <c r="I2389" s="66" t="s">
        <v>153</v>
      </c>
      <c r="J2389" s="66" t="s">
        <v>40</v>
      </c>
      <c r="K2389" s="66" t="s">
        <v>4211</v>
      </c>
      <c r="L2389" s="66" t="s">
        <v>5003</v>
      </c>
      <c r="M2389" s="66" t="s">
        <v>535</v>
      </c>
      <c r="N2389" s="66" t="s">
        <v>3171</v>
      </c>
      <c r="O2389" s="8" t="s">
        <v>3172</v>
      </c>
      <c r="P2389" s="8" t="s">
        <v>5075</v>
      </c>
      <c r="Q2389" s="8">
        <v>1</v>
      </c>
      <c r="R2389" s="8" t="s">
        <v>40</v>
      </c>
      <c r="S2389" s="8" t="s">
        <v>40</v>
      </c>
      <c r="T2389" s="8" t="s">
        <v>40</v>
      </c>
      <c r="U2389" s="67">
        <v>0.28000000000000003</v>
      </c>
      <c r="V2389" s="4">
        <v>10</v>
      </c>
      <c r="W2389" s="4">
        <v>3426</v>
      </c>
      <c r="X2389" s="67">
        <v>3.0000000000000001E-3</v>
      </c>
      <c r="Y2389" s="67">
        <v>0.27800000000000002</v>
      </c>
      <c r="Z2389" s="4">
        <v>7</v>
      </c>
      <c r="AA2389" s="4">
        <v>2599</v>
      </c>
      <c r="AB2389" s="67">
        <v>3.0000000000000001E-3</v>
      </c>
      <c r="AC2389" s="4">
        <v>-7.0262000000000005E-2</v>
      </c>
      <c r="AD2389" s="4">
        <v>1.962</v>
      </c>
    </row>
    <row r="2390" spans="1:30" x14ac:dyDescent="0.2">
      <c r="A2390" s="8" t="s">
        <v>782</v>
      </c>
      <c r="B2390" s="8">
        <v>10</v>
      </c>
      <c r="C2390" s="8">
        <v>47087521</v>
      </c>
      <c r="D2390" s="8">
        <v>47087521</v>
      </c>
      <c r="E2390" s="8" t="s">
        <v>130</v>
      </c>
      <c r="F2390" s="8" t="s">
        <v>3101</v>
      </c>
      <c r="G2390" s="8" t="s">
        <v>3102</v>
      </c>
      <c r="H2390" s="8" t="s">
        <v>90</v>
      </c>
      <c r="I2390" s="66" t="s">
        <v>153</v>
      </c>
      <c r="J2390" s="66" t="s">
        <v>40</v>
      </c>
      <c r="K2390" s="66" t="s">
        <v>382</v>
      </c>
      <c r="L2390" s="66" t="s">
        <v>5076</v>
      </c>
      <c r="M2390" s="66" t="s">
        <v>535</v>
      </c>
      <c r="N2390" s="66" t="s">
        <v>3174</v>
      </c>
      <c r="O2390" s="8" t="s">
        <v>3260</v>
      </c>
      <c r="P2390" s="8" t="s">
        <v>5077</v>
      </c>
      <c r="Q2390" s="8">
        <v>1</v>
      </c>
      <c r="R2390" s="8" t="s">
        <v>40</v>
      </c>
      <c r="S2390" s="8" t="s">
        <v>40</v>
      </c>
      <c r="T2390" s="8" t="s">
        <v>40</v>
      </c>
      <c r="U2390" s="67">
        <v>0.53200000000000003</v>
      </c>
      <c r="V2390" s="4">
        <v>4</v>
      </c>
      <c r="W2390" s="4">
        <v>3426</v>
      </c>
      <c r="X2390" s="67">
        <v>1E-3</v>
      </c>
      <c r="Y2390" s="67">
        <v>0.47299999999999998</v>
      </c>
      <c r="Z2390" s="4">
        <v>6</v>
      </c>
      <c r="AA2390" s="4">
        <v>2599</v>
      </c>
      <c r="AB2390" s="67">
        <v>2E-3</v>
      </c>
      <c r="AC2390" s="4">
        <v>0.56271800000000005</v>
      </c>
      <c r="AD2390" s="4">
        <v>7.8940000000000001</v>
      </c>
    </row>
    <row r="2391" spans="1:30" x14ac:dyDescent="0.2">
      <c r="A2391" s="8" t="s">
        <v>782</v>
      </c>
      <c r="B2391" s="8">
        <v>10</v>
      </c>
      <c r="C2391" s="8">
        <v>47087522</v>
      </c>
      <c r="D2391" s="8">
        <v>47087522</v>
      </c>
      <c r="E2391" s="8" t="s">
        <v>121</v>
      </c>
      <c r="F2391" s="8" t="s">
        <v>3108</v>
      </c>
      <c r="G2391" s="8" t="s">
        <v>3109</v>
      </c>
      <c r="H2391" s="8" t="s">
        <v>90</v>
      </c>
      <c r="I2391" s="66" t="s">
        <v>153</v>
      </c>
      <c r="J2391" s="66" t="s">
        <v>40</v>
      </c>
      <c r="K2391" s="66" t="s">
        <v>5078</v>
      </c>
      <c r="L2391" s="66" t="s">
        <v>5079</v>
      </c>
      <c r="M2391" s="66" t="s">
        <v>5080</v>
      </c>
      <c r="N2391" s="66" t="s">
        <v>3168</v>
      </c>
      <c r="O2391" s="8" t="s">
        <v>3169</v>
      </c>
      <c r="P2391" s="8" t="s">
        <v>5081</v>
      </c>
      <c r="Q2391" s="8">
        <v>1</v>
      </c>
      <c r="R2391" s="8" t="s">
        <v>40</v>
      </c>
      <c r="S2391" s="8" t="s">
        <v>40</v>
      </c>
      <c r="T2391" s="8" t="s">
        <v>40</v>
      </c>
      <c r="U2391" s="67">
        <v>0.186</v>
      </c>
      <c r="V2391" s="4">
        <v>6</v>
      </c>
      <c r="W2391" s="4">
        <v>3426</v>
      </c>
      <c r="X2391" s="67">
        <v>2E-3</v>
      </c>
      <c r="Y2391" s="67">
        <v>0.14099999999999999</v>
      </c>
      <c r="Z2391" s="4">
        <v>1</v>
      </c>
      <c r="AA2391" s="4">
        <v>2599</v>
      </c>
      <c r="AB2391" s="67">
        <v>0</v>
      </c>
      <c r="AC2391" s="4">
        <v>-1.0903099999999999</v>
      </c>
      <c r="AD2391" s="4">
        <v>0.01</v>
      </c>
    </row>
    <row r="2392" spans="1:30" x14ac:dyDescent="0.2">
      <c r="A2392" s="8" t="s">
        <v>782</v>
      </c>
      <c r="B2392" s="8">
        <v>10</v>
      </c>
      <c r="C2392" s="8">
        <v>47087524</v>
      </c>
      <c r="D2392" s="8">
        <v>47087524</v>
      </c>
      <c r="E2392" s="8" t="s">
        <v>121</v>
      </c>
      <c r="F2392" s="8" t="s">
        <v>3101</v>
      </c>
      <c r="G2392" s="8" t="s">
        <v>3102</v>
      </c>
      <c r="H2392" s="8" t="s">
        <v>90</v>
      </c>
      <c r="I2392" s="66" t="s">
        <v>153</v>
      </c>
      <c r="J2392" s="66" t="s">
        <v>40</v>
      </c>
      <c r="K2392" s="66" t="s">
        <v>5082</v>
      </c>
      <c r="L2392" s="66" t="s">
        <v>5083</v>
      </c>
      <c r="M2392" s="66" t="s">
        <v>5080</v>
      </c>
      <c r="N2392" s="66" t="s">
        <v>3118</v>
      </c>
      <c r="O2392" s="8" t="s">
        <v>3213</v>
      </c>
      <c r="P2392" s="8" t="s">
        <v>40</v>
      </c>
      <c r="Q2392" s="8">
        <v>1</v>
      </c>
      <c r="R2392" s="8" t="s">
        <v>40</v>
      </c>
      <c r="S2392" s="8" t="s">
        <v>40</v>
      </c>
      <c r="T2392" s="8" t="s">
        <v>40</v>
      </c>
      <c r="U2392" s="67">
        <v>0.22600000000000001</v>
      </c>
      <c r="V2392" s="4">
        <v>1</v>
      </c>
      <c r="W2392" s="4">
        <v>3426</v>
      </c>
      <c r="X2392" s="67">
        <v>0</v>
      </c>
      <c r="Y2392" s="67">
        <v>0.216</v>
      </c>
      <c r="Z2392" s="4">
        <v>1</v>
      </c>
      <c r="AA2392" s="4">
        <v>2599</v>
      </c>
      <c r="AB2392" s="67">
        <v>0</v>
      </c>
      <c r="AC2392" s="4">
        <v>-0.32952199999999998</v>
      </c>
      <c r="AD2392" s="4">
        <v>0.56799999999999995</v>
      </c>
    </row>
    <row r="2393" spans="1:30" x14ac:dyDescent="0.2">
      <c r="A2393" s="8" t="s">
        <v>782</v>
      </c>
      <c r="B2393" s="8">
        <v>10</v>
      </c>
      <c r="C2393" s="8">
        <v>47087531</v>
      </c>
      <c r="D2393" s="8">
        <v>47087531</v>
      </c>
      <c r="E2393" s="8" t="s">
        <v>127</v>
      </c>
      <c r="F2393" s="8" t="s">
        <v>3108</v>
      </c>
      <c r="G2393" s="8" t="s">
        <v>3109</v>
      </c>
      <c r="H2393" s="8" t="s">
        <v>90</v>
      </c>
      <c r="I2393" s="66" t="s">
        <v>153</v>
      </c>
      <c r="J2393" s="66" t="s">
        <v>40</v>
      </c>
      <c r="K2393" s="66" t="s">
        <v>5084</v>
      </c>
      <c r="L2393" s="66" t="s">
        <v>3422</v>
      </c>
      <c r="M2393" s="66" t="s">
        <v>3792</v>
      </c>
      <c r="N2393" s="66" t="s">
        <v>4290</v>
      </c>
      <c r="O2393" s="8" t="s">
        <v>4291</v>
      </c>
      <c r="P2393" s="8" t="s">
        <v>5085</v>
      </c>
      <c r="Q2393" s="8">
        <v>1</v>
      </c>
      <c r="R2393" s="8" t="s">
        <v>40</v>
      </c>
      <c r="S2393" s="8" t="s">
        <v>40</v>
      </c>
      <c r="T2393" s="8" t="s">
        <v>40</v>
      </c>
      <c r="U2393" s="67">
        <v>0.191</v>
      </c>
      <c r="V2393" s="4">
        <v>1</v>
      </c>
      <c r="W2393" s="4">
        <v>3426</v>
      </c>
      <c r="X2393" s="67">
        <v>0</v>
      </c>
      <c r="Y2393" s="67">
        <v>0</v>
      </c>
      <c r="Z2393" s="4">
        <v>0</v>
      </c>
      <c r="AA2393" s="4">
        <v>2599</v>
      </c>
      <c r="AB2393" s="67">
        <v>0</v>
      </c>
      <c r="AC2393" s="4">
        <v>0.17304900000000001</v>
      </c>
      <c r="AD2393" s="4">
        <v>4.3929999999999998</v>
      </c>
    </row>
    <row r="2394" spans="1:30" x14ac:dyDescent="0.2">
      <c r="A2394" s="8" t="s">
        <v>782</v>
      </c>
      <c r="B2394" s="8">
        <v>10</v>
      </c>
      <c r="C2394" s="8">
        <v>47087594</v>
      </c>
      <c r="D2394" s="8">
        <v>47087594</v>
      </c>
      <c r="E2394" s="8" t="s">
        <v>130</v>
      </c>
      <c r="F2394" s="8" t="s">
        <v>3108</v>
      </c>
      <c r="G2394" s="8" t="s">
        <v>3109</v>
      </c>
      <c r="H2394" s="8" t="s">
        <v>90</v>
      </c>
      <c r="I2394" s="66" t="s">
        <v>153</v>
      </c>
      <c r="J2394" s="66" t="s">
        <v>40</v>
      </c>
      <c r="K2394" s="66" t="s">
        <v>5086</v>
      </c>
      <c r="L2394" s="66" t="s">
        <v>5087</v>
      </c>
      <c r="M2394" s="66" t="s">
        <v>3642</v>
      </c>
      <c r="N2394" s="66" t="s">
        <v>3788</v>
      </c>
      <c r="O2394" s="8" t="s">
        <v>3789</v>
      </c>
      <c r="P2394" s="8" t="s">
        <v>5088</v>
      </c>
      <c r="Q2394" s="8">
        <v>1</v>
      </c>
      <c r="R2394" s="8" t="s">
        <v>40</v>
      </c>
      <c r="S2394" s="8" t="s">
        <v>40</v>
      </c>
      <c r="T2394" s="8" t="s">
        <v>40</v>
      </c>
      <c r="U2394" s="67">
        <v>0</v>
      </c>
      <c r="V2394" s="4">
        <v>0</v>
      </c>
      <c r="W2394" s="4">
        <v>3431</v>
      </c>
      <c r="X2394" s="67">
        <v>0</v>
      </c>
      <c r="Y2394" s="67">
        <v>0.26600000000000001</v>
      </c>
      <c r="Z2394" s="4">
        <v>1</v>
      </c>
      <c r="AA2394" s="4">
        <v>2605</v>
      </c>
      <c r="AB2394" s="67">
        <v>0</v>
      </c>
      <c r="AC2394" s="4">
        <v>4.9720579999999996</v>
      </c>
      <c r="AD2394" s="4">
        <v>25.1</v>
      </c>
    </row>
    <row r="2395" spans="1:30" x14ac:dyDescent="0.2">
      <c r="A2395" s="8" t="s">
        <v>782</v>
      </c>
      <c r="B2395" s="8">
        <v>10</v>
      </c>
      <c r="C2395" s="8">
        <v>47087608</v>
      </c>
      <c r="D2395" s="8">
        <v>47087608</v>
      </c>
      <c r="E2395" s="8" t="s">
        <v>123</v>
      </c>
      <c r="F2395" s="8" t="s">
        <v>3101</v>
      </c>
      <c r="G2395" s="8" t="s">
        <v>3102</v>
      </c>
      <c r="H2395" s="8" t="s">
        <v>90</v>
      </c>
      <c r="I2395" s="66" t="s">
        <v>153</v>
      </c>
      <c r="J2395" s="66" t="s">
        <v>40</v>
      </c>
      <c r="K2395" s="66" t="s">
        <v>5089</v>
      </c>
      <c r="L2395" s="66" t="s">
        <v>3409</v>
      </c>
      <c r="M2395" s="66" t="s">
        <v>4016</v>
      </c>
      <c r="N2395" s="66" t="s">
        <v>121</v>
      </c>
      <c r="O2395" s="8" t="s">
        <v>3202</v>
      </c>
      <c r="P2395" s="8" t="s">
        <v>5090</v>
      </c>
      <c r="Q2395" s="8">
        <v>1</v>
      </c>
      <c r="R2395" s="8" t="s">
        <v>40</v>
      </c>
      <c r="S2395" s="8" t="s">
        <v>40</v>
      </c>
      <c r="T2395" s="8" t="s">
        <v>40</v>
      </c>
      <c r="U2395" s="67">
        <v>0.76500000000000001</v>
      </c>
      <c r="V2395" s="4">
        <v>3431</v>
      </c>
      <c r="W2395" s="4">
        <v>3431</v>
      </c>
      <c r="X2395" s="67">
        <v>1</v>
      </c>
      <c r="Y2395" s="67">
        <v>0.747</v>
      </c>
      <c r="Z2395" s="4">
        <v>2604</v>
      </c>
      <c r="AA2395" s="4">
        <v>2604</v>
      </c>
      <c r="AB2395" s="67">
        <v>1</v>
      </c>
      <c r="AC2395" s="4">
        <v>-2.0647880000000001</v>
      </c>
      <c r="AD2395" s="4">
        <v>1E-3</v>
      </c>
    </row>
    <row r="2396" spans="1:30" x14ac:dyDescent="0.2">
      <c r="A2396" s="8" t="s">
        <v>782</v>
      </c>
      <c r="B2396" s="8">
        <v>10</v>
      </c>
      <c r="C2396" s="8">
        <v>47087609</v>
      </c>
      <c r="D2396" s="8">
        <v>47087609</v>
      </c>
      <c r="E2396" s="8" t="s">
        <v>121</v>
      </c>
      <c r="F2396" s="8" t="s">
        <v>3108</v>
      </c>
      <c r="G2396" s="8" t="s">
        <v>3109</v>
      </c>
      <c r="H2396" s="8" t="s">
        <v>90</v>
      </c>
      <c r="I2396" s="66" t="s">
        <v>153</v>
      </c>
      <c r="J2396" s="66" t="s">
        <v>40</v>
      </c>
      <c r="K2396" s="66" t="s">
        <v>3468</v>
      </c>
      <c r="L2396" s="66" t="s">
        <v>5091</v>
      </c>
      <c r="M2396" s="66" t="s">
        <v>4273</v>
      </c>
      <c r="N2396" s="66" t="s">
        <v>3168</v>
      </c>
      <c r="O2396" s="8" t="s">
        <v>3169</v>
      </c>
      <c r="P2396" s="8" t="s">
        <v>5092</v>
      </c>
      <c r="Q2396" s="8">
        <v>1</v>
      </c>
      <c r="R2396" s="8" t="s">
        <v>40</v>
      </c>
      <c r="S2396" s="8" t="s">
        <v>40</v>
      </c>
      <c r="T2396" s="8" t="s">
        <v>40</v>
      </c>
      <c r="U2396" s="67">
        <v>0.24099999999999999</v>
      </c>
      <c r="V2396" s="4">
        <v>1047</v>
      </c>
      <c r="W2396" s="4">
        <v>3431</v>
      </c>
      <c r="X2396" s="67">
        <v>0.30499999999999999</v>
      </c>
      <c r="Y2396" s="67">
        <v>0.24199999999999999</v>
      </c>
      <c r="Z2396" s="4">
        <v>699</v>
      </c>
      <c r="AA2396" s="4">
        <v>2604</v>
      </c>
      <c r="AB2396" s="67">
        <v>0.26800000000000002</v>
      </c>
      <c r="AC2396" s="4">
        <v>0.84514</v>
      </c>
      <c r="AD2396" s="4">
        <v>9.7390000000000008</v>
      </c>
    </row>
    <row r="2397" spans="1:30" x14ac:dyDescent="0.2">
      <c r="A2397" s="8" t="s">
        <v>782</v>
      </c>
      <c r="B2397" s="8">
        <v>10</v>
      </c>
      <c r="C2397" s="8">
        <v>47087647</v>
      </c>
      <c r="D2397" s="8">
        <v>47087647</v>
      </c>
      <c r="E2397" s="8" t="s">
        <v>127</v>
      </c>
      <c r="F2397" s="8" t="s">
        <v>3101</v>
      </c>
      <c r="G2397" s="8" t="s">
        <v>3102</v>
      </c>
      <c r="H2397" s="8" t="s">
        <v>90</v>
      </c>
      <c r="I2397" s="66" t="s">
        <v>153</v>
      </c>
      <c r="J2397" s="66" t="s">
        <v>40</v>
      </c>
      <c r="K2397" s="66" t="s">
        <v>4746</v>
      </c>
      <c r="L2397" s="66" t="s">
        <v>5093</v>
      </c>
      <c r="M2397" s="66" t="s">
        <v>4835</v>
      </c>
      <c r="N2397" s="66" t="s">
        <v>3207</v>
      </c>
      <c r="O2397" s="8" t="s">
        <v>3688</v>
      </c>
      <c r="P2397" s="8" t="s">
        <v>40</v>
      </c>
      <c r="Q2397" s="8">
        <v>1</v>
      </c>
      <c r="R2397" s="8" t="s">
        <v>40</v>
      </c>
      <c r="S2397" s="8" t="s">
        <v>40</v>
      </c>
      <c r="T2397" s="8" t="s">
        <v>40</v>
      </c>
      <c r="U2397" s="67">
        <v>0</v>
      </c>
      <c r="V2397" s="4">
        <v>0</v>
      </c>
      <c r="W2397" s="4">
        <v>3431</v>
      </c>
      <c r="X2397" s="67">
        <v>0</v>
      </c>
      <c r="Y2397" s="67">
        <v>0.316</v>
      </c>
      <c r="Z2397" s="4">
        <v>1</v>
      </c>
      <c r="AA2397" s="4">
        <v>2604</v>
      </c>
      <c r="AB2397" s="67">
        <v>0</v>
      </c>
      <c r="AC2397" s="4">
        <v>-0.18235299999999999</v>
      </c>
      <c r="AD2397" s="4">
        <v>1.194</v>
      </c>
    </row>
    <row r="2398" spans="1:30" x14ac:dyDescent="0.2">
      <c r="A2398" s="8" t="s">
        <v>782</v>
      </c>
      <c r="B2398" s="8">
        <v>10</v>
      </c>
      <c r="C2398" s="8">
        <v>47087657</v>
      </c>
      <c r="D2398" s="8">
        <v>47087657</v>
      </c>
      <c r="E2398" s="8" t="s">
        <v>121</v>
      </c>
      <c r="F2398" s="8" t="s">
        <v>3108</v>
      </c>
      <c r="G2398" s="8" t="s">
        <v>3109</v>
      </c>
      <c r="H2398" s="8" t="s">
        <v>90</v>
      </c>
      <c r="I2398" s="66" t="s">
        <v>153</v>
      </c>
      <c r="J2398" s="66" t="s">
        <v>40</v>
      </c>
      <c r="K2398" s="66" t="s">
        <v>3749</v>
      </c>
      <c r="L2398" s="66" t="s">
        <v>5094</v>
      </c>
      <c r="M2398" s="66" t="s">
        <v>4433</v>
      </c>
      <c r="N2398" s="66" t="s">
        <v>3180</v>
      </c>
      <c r="O2398" s="8" t="s">
        <v>3181</v>
      </c>
      <c r="P2398" s="8" t="s">
        <v>5095</v>
      </c>
      <c r="Q2398" s="8">
        <v>1</v>
      </c>
      <c r="R2398" s="8" t="s">
        <v>40</v>
      </c>
      <c r="S2398" s="8" t="s">
        <v>40</v>
      </c>
      <c r="T2398" s="8" t="s">
        <v>40</v>
      </c>
      <c r="U2398" s="67">
        <v>0.24099999999999999</v>
      </c>
      <c r="V2398" s="4">
        <v>1</v>
      </c>
      <c r="W2398" s="4">
        <v>3431</v>
      </c>
      <c r="X2398" s="67">
        <v>0</v>
      </c>
      <c r="Y2398" s="67">
        <v>0</v>
      </c>
      <c r="Z2398" s="4">
        <v>0</v>
      </c>
      <c r="AA2398" s="4">
        <v>2604</v>
      </c>
      <c r="AB2398" s="67">
        <v>0</v>
      </c>
      <c r="AC2398" s="4">
        <v>5.5165899999999999</v>
      </c>
      <c r="AD2398" s="4">
        <v>26.3</v>
      </c>
    </row>
    <row r="2399" spans="1:30" x14ac:dyDescent="0.2">
      <c r="A2399" s="8" t="s">
        <v>782</v>
      </c>
      <c r="B2399" s="8">
        <v>10</v>
      </c>
      <c r="C2399" s="8">
        <v>47087660</v>
      </c>
      <c r="D2399" s="8">
        <v>47087660</v>
      </c>
      <c r="E2399" s="8" t="s">
        <v>121</v>
      </c>
      <c r="F2399" s="8" t="s">
        <v>3108</v>
      </c>
      <c r="G2399" s="8" t="s">
        <v>3109</v>
      </c>
      <c r="H2399" s="8" t="s">
        <v>90</v>
      </c>
      <c r="I2399" s="66" t="s">
        <v>153</v>
      </c>
      <c r="J2399" s="66" t="s">
        <v>40</v>
      </c>
      <c r="K2399" s="66" t="s">
        <v>5096</v>
      </c>
      <c r="L2399" s="66" t="s">
        <v>5097</v>
      </c>
      <c r="M2399" s="66" t="s">
        <v>4002</v>
      </c>
      <c r="N2399" s="66" t="s">
        <v>3141</v>
      </c>
      <c r="O2399" s="8" t="s">
        <v>3371</v>
      </c>
      <c r="P2399" s="8" t="s">
        <v>40</v>
      </c>
      <c r="Q2399" s="8">
        <v>1</v>
      </c>
      <c r="R2399" s="8" t="s">
        <v>40</v>
      </c>
      <c r="S2399" s="8" t="s">
        <v>40</v>
      </c>
      <c r="T2399" s="8" t="s">
        <v>40</v>
      </c>
      <c r="U2399" s="67">
        <v>0</v>
      </c>
      <c r="V2399" s="4">
        <v>0</v>
      </c>
      <c r="W2399" s="4">
        <v>3431</v>
      </c>
      <c r="X2399" s="67">
        <v>0</v>
      </c>
      <c r="Y2399" s="67">
        <v>0.245</v>
      </c>
      <c r="Z2399" s="4">
        <v>2</v>
      </c>
      <c r="AA2399" s="4">
        <v>2604</v>
      </c>
      <c r="AB2399" s="67">
        <v>1E-3</v>
      </c>
      <c r="AC2399" s="4">
        <v>4.6971550000000004</v>
      </c>
      <c r="AD2399" s="4">
        <v>24.6</v>
      </c>
    </row>
    <row r="2400" spans="1:30" x14ac:dyDescent="0.2">
      <c r="A2400" s="8" t="s">
        <v>782</v>
      </c>
      <c r="B2400" s="8">
        <v>10</v>
      </c>
      <c r="C2400" s="8">
        <v>47087680</v>
      </c>
      <c r="D2400" s="8">
        <v>47087680</v>
      </c>
      <c r="E2400" s="8" t="s">
        <v>130</v>
      </c>
      <c r="F2400" s="8" t="s">
        <v>3101</v>
      </c>
      <c r="G2400" s="8" t="s">
        <v>3102</v>
      </c>
      <c r="H2400" s="8" t="s">
        <v>90</v>
      </c>
      <c r="I2400" s="66" t="s">
        <v>153</v>
      </c>
      <c r="J2400" s="66" t="s">
        <v>40</v>
      </c>
      <c r="K2400" s="66" t="s">
        <v>5098</v>
      </c>
      <c r="L2400" s="66" t="s">
        <v>4168</v>
      </c>
      <c r="M2400" s="66" t="s">
        <v>4169</v>
      </c>
      <c r="N2400" s="66" t="s">
        <v>3295</v>
      </c>
      <c r="O2400" s="8" t="s">
        <v>3296</v>
      </c>
      <c r="P2400" s="8" t="s">
        <v>5099</v>
      </c>
      <c r="Q2400" s="8">
        <v>1</v>
      </c>
      <c r="R2400" s="8" t="s">
        <v>40</v>
      </c>
      <c r="S2400" s="8" t="s">
        <v>40</v>
      </c>
      <c r="T2400" s="8" t="s">
        <v>40</v>
      </c>
      <c r="U2400" s="67">
        <v>0.70199999999999996</v>
      </c>
      <c r="V2400" s="4">
        <v>3431</v>
      </c>
      <c r="W2400" s="4">
        <v>3431</v>
      </c>
      <c r="X2400" s="67">
        <v>1</v>
      </c>
      <c r="Y2400" s="67">
        <v>0.69499999999999995</v>
      </c>
      <c r="Z2400" s="4">
        <v>2604</v>
      </c>
      <c r="AA2400" s="4">
        <v>2604</v>
      </c>
      <c r="AB2400" s="67">
        <v>1</v>
      </c>
      <c r="AC2400" s="4">
        <v>1.061105</v>
      </c>
      <c r="AD2400" s="4">
        <v>11</v>
      </c>
    </row>
    <row r="2401" spans="1:30" x14ac:dyDescent="0.2">
      <c r="A2401" s="8" t="s">
        <v>782</v>
      </c>
      <c r="B2401" s="8">
        <v>10</v>
      </c>
      <c r="C2401" s="8">
        <v>47087692</v>
      </c>
      <c r="D2401" s="8">
        <v>47087692</v>
      </c>
      <c r="E2401" s="8" t="s">
        <v>127</v>
      </c>
      <c r="F2401" s="8" t="s">
        <v>3108</v>
      </c>
      <c r="G2401" s="8" t="s">
        <v>3109</v>
      </c>
      <c r="H2401" s="8" t="s">
        <v>90</v>
      </c>
      <c r="I2401" s="66" t="s">
        <v>153</v>
      </c>
      <c r="J2401" s="66" t="s">
        <v>40</v>
      </c>
      <c r="K2401" s="66" t="s">
        <v>5100</v>
      </c>
      <c r="L2401" s="66" t="s">
        <v>5101</v>
      </c>
      <c r="M2401" s="66" t="s">
        <v>5102</v>
      </c>
      <c r="N2401" s="66" t="s">
        <v>3924</v>
      </c>
      <c r="O2401" s="8" t="s">
        <v>3925</v>
      </c>
      <c r="P2401" s="8" t="s">
        <v>5103</v>
      </c>
      <c r="Q2401" s="8">
        <v>1</v>
      </c>
      <c r="R2401" s="8" t="s">
        <v>40</v>
      </c>
      <c r="S2401" s="8" t="s">
        <v>40</v>
      </c>
      <c r="T2401" s="8" t="s">
        <v>40</v>
      </c>
      <c r="U2401" s="67">
        <v>0.184</v>
      </c>
      <c r="V2401" s="4">
        <v>1</v>
      </c>
      <c r="W2401" s="4">
        <v>3431</v>
      </c>
      <c r="X2401" s="67">
        <v>0</v>
      </c>
      <c r="Y2401" s="67">
        <v>0</v>
      </c>
      <c r="Z2401" s="4">
        <v>0</v>
      </c>
      <c r="AA2401" s="4">
        <v>2604</v>
      </c>
      <c r="AB2401" s="67">
        <v>0</v>
      </c>
      <c r="AC2401" s="4">
        <v>5.274667</v>
      </c>
      <c r="AD2401" s="4">
        <v>25.7</v>
      </c>
    </row>
    <row r="2402" spans="1:30" x14ac:dyDescent="0.2">
      <c r="A2402" s="8" t="s">
        <v>782</v>
      </c>
      <c r="B2402" s="8">
        <v>10</v>
      </c>
      <c r="C2402" s="8">
        <v>47087710</v>
      </c>
      <c r="D2402" s="8">
        <v>47087710</v>
      </c>
      <c r="E2402" s="8" t="s">
        <v>123</v>
      </c>
      <c r="F2402" s="8" t="s">
        <v>3108</v>
      </c>
      <c r="G2402" s="8" t="s">
        <v>3109</v>
      </c>
      <c r="H2402" s="8" t="s">
        <v>90</v>
      </c>
      <c r="I2402" s="66" t="s">
        <v>153</v>
      </c>
      <c r="J2402" s="66" t="s">
        <v>40</v>
      </c>
      <c r="K2402" s="66" t="s">
        <v>4753</v>
      </c>
      <c r="L2402" s="66" t="s">
        <v>5104</v>
      </c>
      <c r="M2402" s="66" t="s">
        <v>4244</v>
      </c>
      <c r="N2402" s="66" t="s">
        <v>3580</v>
      </c>
      <c r="O2402" s="8" t="s">
        <v>5105</v>
      </c>
      <c r="P2402" s="8" t="s">
        <v>5106</v>
      </c>
      <c r="Q2402" s="8">
        <v>1</v>
      </c>
      <c r="R2402" s="8" t="s">
        <v>40</v>
      </c>
      <c r="S2402" s="8" t="s">
        <v>40</v>
      </c>
      <c r="T2402" s="8" t="s">
        <v>40</v>
      </c>
      <c r="U2402" s="67">
        <v>0.219</v>
      </c>
      <c r="V2402" s="4">
        <v>2</v>
      </c>
      <c r="W2402" s="4">
        <v>3432</v>
      </c>
      <c r="X2402" s="67">
        <v>1E-3</v>
      </c>
      <c r="Y2402" s="67">
        <v>0.20899999999999999</v>
      </c>
      <c r="Z2402" s="4">
        <v>2</v>
      </c>
      <c r="AA2402" s="4">
        <v>2602</v>
      </c>
      <c r="AB2402" s="67">
        <v>1E-3</v>
      </c>
      <c r="AC2402" s="4">
        <v>5.1259589999999999</v>
      </c>
      <c r="AD2402" s="4">
        <v>25.4</v>
      </c>
    </row>
    <row r="2403" spans="1:30" x14ac:dyDescent="0.2">
      <c r="A2403" s="8" t="s">
        <v>782</v>
      </c>
      <c r="B2403" s="8">
        <v>10</v>
      </c>
      <c r="C2403" s="8">
        <v>47087731</v>
      </c>
      <c r="D2403" s="8">
        <v>47087731</v>
      </c>
      <c r="E2403" s="8" t="s">
        <v>130</v>
      </c>
      <c r="F2403" s="8" t="s">
        <v>3101</v>
      </c>
      <c r="G2403" s="8" t="s">
        <v>3102</v>
      </c>
      <c r="H2403" s="8" t="s">
        <v>90</v>
      </c>
      <c r="I2403" s="66" t="s">
        <v>153</v>
      </c>
      <c r="J2403" s="66" t="s">
        <v>40</v>
      </c>
      <c r="K2403" s="66" t="s">
        <v>5107</v>
      </c>
      <c r="L2403" s="66" t="s">
        <v>5108</v>
      </c>
      <c r="M2403" s="66" t="s">
        <v>931</v>
      </c>
      <c r="N2403" s="66" t="s">
        <v>123</v>
      </c>
      <c r="O2403" s="8" t="s">
        <v>3345</v>
      </c>
      <c r="P2403" s="8" t="s">
        <v>5109</v>
      </c>
      <c r="Q2403" s="8">
        <v>1</v>
      </c>
      <c r="R2403" s="8" t="s">
        <v>40</v>
      </c>
      <c r="S2403" s="8" t="s">
        <v>40</v>
      </c>
      <c r="T2403" s="8" t="s">
        <v>40</v>
      </c>
      <c r="U2403" s="67">
        <v>0.71799999999999997</v>
      </c>
      <c r="V2403" s="4">
        <v>3432</v>
      </c>
      <c r="W2403" s="4">
        <v>3432</v>
      </c>
      <c r="X2403" s="67">
        <v>1</v>
      </c>
      <c r="Y2403" s="67">
        <v>0.71899999999999997</v>
      </c>
      <c r="Z2403" s="4">
        <v>2602</v>
      </c>
      <c r="AA2403" s="4">
        <v>2602</v>
      </c>
      <c r="AB2403" s="67">
        <v>1</v>
      </c>
      <c r="AC2403" s="4">
        <v>0.99785100000000004</v>
      </c>
      <c r="AD2403" s="4">
        <v>10.65</v>
      </c>
    </row>
    <row r="2404" spans="1:30" x14ac:dyDescent="0.2">
      <c r="A2404" s="8" t="s">
        <v>782</v>
      </c>
      <c r="B2404" s="8">
        <v>10</v>
      </c>
      <c r="C2404" s="8">
        <v>47087735</v>
      </c>
      <c r="D2404" s="8">
        <v>47087735</v>
      </c>
      <c r="E2404" s="8" t="s">
        <v>127</v>
      </c>
      <c r="F2404" s="8" t="s">
        <v>3108</v>
      </c>
      <c r="G2404" s="8" t="s">
        <v>3109</v>
      </c>
      <c r="H2404" s="8" t="s">
        <v>90</v>
      </c>
      <c r="I2404" s="66" t="s">
        <v>153</v>
      </c>
      <c r="J2404" s="66" t="s">
        <v>40</v>
      </c>
      <c r="K2404" s="66" t="s">
        <v>5110</v>
      </c>
      <c r="L2404" s="66" t="s">
        <v>4665</v>
      </c>
      <c r="M2404" s="66" t="s">
        <v>4740</v>
      </c>
      <c r="N2404" s="66" t="s">
        <v>5111</v>
      </c>
      <c r="O2404" s="8" t="s">
        <v>5112</v>
      </c>
      <c r="P2404" s="8" t="s">
        <v>5113</v>
      </c>
      <c r="Q2404" s="8">
        <v>1</v>
      </c>
      <c r="R2404" s="8" t="s">
        <v>40</v>
      </c>
      <c r="S2404" s="8" t="s">
        <v>40</v>
      </c>
      <c r="T2404" s="8" t="s">
        <v>40</v>
      </c>
      <c r="U2404" s="67">
        <v>0.23499999999999999</v>
      </c>
      <c r="V2404" s="4">
        <v>3</v>
      </c>
      <c r="W2404" s="4">
        <v>3432</v>
      </c>
      <c r="X2404" s="67">
        <v>1E-3</v>
      </c>
      <c r="Y2404" s="67">
        <v>0.22500000000000001</v>
      </c>
      <c r="Z2404" s="4">
        <v>4</v>
      </c>
      <c r="AA2404" s="4">
        <v>2602</v>
      </c>
      <c r="AB2404" s="67">
        <v>2E-3</v>
      </c>
      <c r="AC2404" s="4">
        <v>5.7407450000000004</v>
      </c>
      <c r="AD2404" s="4">
        <v>26.9</v>
      </c>
    </row>
    <row r="2405" spans="1:30" x14ac:dyDescent="0.2">
      <c r="A2405" s="8" t="s">
        <v>782</v>
      </c>
      <c r="B2405" s="8">
        <v>10</v>
      </c>
      <c r="C2405" s="8">
        <v>47087773</v>
      </c>
      <c r="D2405" s="8">
        <v>47087773</v>
      </c>
      <c r="E2405" s="8" t="s">
        <v>130</v>
      </c>
      <c r="F2405" s="8" t="s">
        <v>3108</v>
      </c>
      <c r="G2405" s="8" t="s">
        <v>3109</v>
      </c>
      <c r="H2405" s="8" t="s">
        <v>90</v>
      </c>
      <c r="I2405" s="66" t="s">
        <v>153</v>
      </c>
      <c r="J2405" s="66" t="s">
        <v>40</v>
      </c>
      <c r="K2405" s="66" t="s">
        <v>5114</v>
      </c>
      <c r="L2405" s="66" t="s">
        <v>5115</v>
      </c>
      <c r="M2405" s="66" t="s">
        <v>4234</v>
      </c>
      <c r="N2405" s="66" t="s">
        <v>3162</v>
      </c>
      <c r="O2405" s="8" t="s">
        <v>4180</v>
      </c>
      <c r="P2405" s="8" t="s">
        <v>5116</v>
      </c>
      <c r="Q2405" s="8">
        <v>1</v>
      </c>
      <c r="R2405" s="8" t="s">
        <v>40</v>
      </c>
      <c r="S2405" s="8" t="s">
        <v>40</v>
      </c>
      <c r="T2405" s="8" t="s">
        <v>40</v>
      </c>
      <c r="U2405" s="67">
        <v>0</v>
      </c>
      <c r="V2405" s="4">
        <v>0</v>
      </c>
      <c r="W2405" s="4">
        <v>3432</v>
      </c>
      <c r="X2405" s="67">
        <v>0</v>
      </c>
      <c r="Y2405" s="67">
        <v>0.26400000000000001</v>
      </c>
      <c r="Z2405" s="4">
        <v>1</v>
      </c>
      <c r="AA2405" s="4">
        <v>2602</v>
      </c>
      <c r="AB2405" s="67">
        <v>0</v>
      </c>
      <c r="AC2405" s="4">
        <v>4.7215129999999998</v>
      </c>
      <c r="AD2405" s="4">
        <v>24.6</v>
      </c>
    </row>
    <row r="2406" spans="1:30" x14ac:dyDescent="0.2">
      <c r="A2406" s="8" t="s">
        <v>782</v>
      </c>
      <c r="B2406" s="8">
        <v>10</v>
      </c>
      <c r="C2406" s="8">
        <v>47087787</v>
      </c>
      <c r="D2406" s="8">
        <v>47087787</v>
      </c>
      <c r="E2406" s="8" t="s">
        <v>130</v>
      </c>
      <c r="F2406" s="8" t="s">
        <v>3108</v>
      </c>
      <c r="G2406" s="8" t="s">
        <v>3109</v>
      </c>
      <c r="H2406" s="8" t="s">
        <v>90</v>
      </c>
      <c r="I2406" s="66" t="s">
        <v>153</v>
      </c>
      <c r="J2406" s="66" t="s">
        <v>40</v>
      </c>
      <c r="K2406" s="66" t="s">
        <v>5117</v>
      </c>
      <c r="L2406" s="66" t="s">
        <v>4341</v>
      </c>
      <c r="M2406" s="66" t="s">
        <v>5118</v>
      </c>
      <c r="N2406" s="66" t="s">
        <v>3128</v>
      </c>
      <c r="O2406" s="8" t="s">
        <v>4048</v>
      </c>
      <c r="P2406" s="8" t="s">
        <v>40</v>
      </c>
      <c r="Q2406" s="8">
        <v>1</v>
      </c>
      <c r="R2406" s="8" t="s">
        <v>40</v>
      </c>
      <c r="S2406" s="8" t="s">
        <v>40</v>
      </c>
      <c r="T2406" s="8" t="s">
        <v>40</v>
      </c>
      <c r="U2406" s="67">
        <v>0.189</v>
      </c>
      <c r="V2406" s="4">
        <v>1</v>
      </c>
      <c r="W2406" s="4">
        <v>3432</v>
      </c>
      <c r="X2406" s="67">
        <v>0</v>
      </c>
      <c r="Y2406" s="67">
        <v>0</v>
      </c>
      <c r="Z2406" s="4">
        <v>0</v>
      </c>
      <c r="AA2406" s="4">
        <v>2602</v>
      </c>
      <c r="AB2406" s="67">
        <v>0</v>
      </c>
      <c r="AC2406" s="4">
        <v>2.4085040000000002</v>
      </c>
      <c r="AD2406" s="4">
        <v>18.88</v>
      </c>
    </row>
    <row r="2407" spans="1:30" x14ac:dyDescent="0.2">
      <c r="A2407" s="8" t="s">
        <v>782</v>
      </c>
      <c r="B2407" s="8">
        <v>10</v>
      </c>
      <c r="C2407" s="8">
        <v>47087812</v>
      </c>
      <c r="D2407" s="8">
        <v>47087812</v>
      </c>
      <c r="E2407" s="8" t="s">
        <v>130</v>
      </c>
      <c r="F2407" s="8" t="s">
        <v>3101</v>
      </c>
      <c r="G2407" s="8" t="s">
        <v>3102</v>
      </c>
      <c r="H2407" s="8" t="s">
        <v>90</v>
      </c>
      <c r="I2407" s="66" t="s">
        <v>153</v>
      </c>
      <c r="J2407" s="66" t="s">
        <v>40</v>
      </c>
      <c r="K2407" s="66" t="s">
        <v>5119</v>
      </c>
      <c r="L2407" s="66" t="s">
        <v>4184</v>
      </c>
      <c r="M2407" s="66" t="s">
        <v>4185</v>
      </c>
      <c r="N2407" s="66" t="s">
        <v>3107</v>
      </c>
      <c r="O2407" s="8" t="s">
        <v>3719</v>
      </c>
      <c r="P2407" s="8" t="s">
        <v>5120</v>
      </c>
      <c r="Q2407" s="8">
        <v>1</v>
      </c>
      <c r="R2407" s="8" t="s">
        <v>40</v>
      </c>
      <c r="S2407" s="8" t="s">
        <v>40</v>
      </c>
      <c r="T2407" s="8" t="s">
        <v>40</v>
      </c>
      <c r="U2407" s="67">
        <v>0.25600000000000001</v>
      </c>
      <c r="V2407" s="4">
        <v>1</v>
      </c>
      <c r="W2407" s="4">
        <v>3434</v>
      </c>
      <c r="X2407" s="67">
        <v>0</v>
      </c>
      <c r="Y2407" s="67">
        <v>0.251</v>
      </c>
      <c r="Z2407" s="4">
        <v>4</v>
      </c>
      <c r="AA2407" s="4">
        <v>2603</v>
      </c>
      <c r="AB2407" s="67">
        <v>2E-3</v>
      </c>
      <c r="AC2407" s="4">
        <v>0.29703800000000002</v>
      </c>
      <c r="AD2407" s="4">
        <v>5.665</v>
      </c>
    </row>
    <row r="2408" spans="1:30" x14ac:dyDescent="0.2">
      <c r="A2408" s="8" t="s">
        <v>782</v>
      </c>
      <c r="B2408" s="8">
        <v>10</v>
      </c>
      <c r="C2408" s="8">
        <v>47087813</v>
      </c>
      <c r="D2408" s="8">
        <v>47087815</v>
      </c>
      <c r="E2408" s="8" t="s">
        <v>4712</v>
      </c>
      <c r="F2408" s="8" t="s">
        <v>80</v>
      </c>
      <c r="G2408" s="8" t="s">
        <v>3469</v>
      </c>
      <c r="H2408" s="8" t="s">
        <v>90</v>
      </c>
      <c r="I2408" s="66" t="s">
        <v>153</v>
      </c>
      <c r="J2408" s="66" t="s">
        <v>40</v>
      </c>
      <c r="K2408" s="66" t="s">
        <v>5121</v>
      </c>
      <c r="L2408" s="66" t="s">
        <v>5122</v>
      </c>
      <c r="M2408" s="66" t="s">
        <v>3496</v>
      </c>
      <c r="N2408" s="66" t="s">
        <v>5123</v>
      </c>
      <c r="O2408" s="8" t="s">
        <v>5124</v>
      </c>
      <c r="P2408" s="8" t="s">
        <v>40</v>
      </c>
      <c r="Q2408" s="8">
        <v>1</v>
      </c>
      <c r="R2408" s="8" t="s">
        <v>40</v>
      </c>
      <c r="S2408" s="8" t="s">
        <v>40</v>
      </c>
      <c r="T2408" s="8" t="s">
        <v>40</v>
      </c>
      <c r="U2408" s="67">
        <v>0.29399999999999998</v>
      </c>
      <c r="V2408" s="4">
        <v>2</v>
      </c>
      <c r="W2408" s="4">
        <v>3431</v>
      </c>
      <c r="X2408" s="67">
        <v>1E-3</v>
      </c>
      <c r="Y2408" s="67">
        <v>0.28000000000000003</v>
      </c>
      <c r="Z2408" s="4">
        <v>2</v>
      </c>
      <c r="AA2408" s="4">
        <v>2598</v>
      </c>
      <c r="AB2408" s="67">
        <v>1E-3</v>
      </c>
      <c r="AC2408" s="4">
        <v>1.9805140000000001</v>
      </c>
      <c r="AD2408" s="4">
        <v>16.09</v>
      </c>
    </row>
    <row r="2409" spans="1:30" x14ac:dyDescent="0.2">
      <c r="A2409" s="8" t="s">
        <v>782</v>
      </c>
      <c r="B2409" s="8">
        <v>10</v>
      </c>
      <c r="C2409" s="8">
        <v>47087818</v>
      </c>
      <c r="D2409" s="8">
        <v>47087818</v>
      </c>
      <c r="E2409" s="8" t="s">
        <v>127</v>
      </c>
      <c r="F2409" s="8" t="s">
        <v>3101</v>
      </c>
      <c r="G2409" s="8" t="s">
        <v>3102</v>
      </c>
      <c r="H2409" s="8" t="s">
        <v>90</v>
      </c>
      <c r="I2409" s="66" t="s">
        <v>153</v>
      </c>
      <c r="J2409" s="66" t="s">
        <v>40</v>
      </c>
      <c r="K2409" s="66" t="s">
        <v>5125</v>
      </c>
      <c r="L2409" s="66" t="s">
        <v>3758</v>
      </c>
      <c r="M2409" s="66" t="s">
        <v>1011</v>
      </c>
      <c r="N2409" s="66" t="s">
        <v>3165</v>
      </c>
      <c r="O2409" s="8" t="s">
        <v>4242</v>
      </c>
      <c r="P2409" s="8" t="s">
        <v>40</v>
      </c>
      <c r="Q2409" s="8">
        <v>1</v>
      </c>
      <c r="R2409" s="8" t="s">
        <v>40</v>
      </c>
      <c r="S2409" s="8" t="s">
        <v>40</v>
      </c>
      <c r="T2409" s="8" t="s">
        <v>40</v>
      </c>
      <c r="U2409" s="67">
        <v>0.38</v>
      </c>
      <c r="V2409" s="4">
        <v>1</v>
      </c>
      <c r="W2409" s="4">
        <v>3431</v>
      </c>
      <c r="X2409" s="67">
        <v>0</v>
      </c>
      <c r="Y2409" s="67">
        <v>0</v>
      </c>
      <c r="Z2409" s="4">
        <v>0</v>
      </c>
      <c r="AA2409" s="4">
        <v>2598</v>
      </c>
      <c r="AB2409" s="67">
        <v>0</v>
      </c>
      <c r="AC2409" s="4">
        <v>-0.29741400000000001</v>
      </c>
      <c r="AD2409" s="4">
        <v>0.67300000000000004</v>
      </c>
    </row>
    <row r="2410" spans="1:30" x14ac:dyDescent="0.2">
      <c r="A2410" s="8" t="s">
        <v>782</v>
      </c>
      <c r="B2410" s="8">
        <v>10</v>
      </c>
      <c r="C2410" s="8">
        <v>47087819</v>
      </c>
      <c r="D2410" s="8">
        <v>47087819</v>
      </c>
      <c r="E2410" s="8" t="s">
        <v>127</v>
      </c>
      <c r="F2410" s="8" t="s">
        <v>3108</v>
      </c>
      <c r="G2410" s="8" t="s">
        <v>3109</v>
      </c>
      <c r="H2410" s="8" t="s">
        <v>90</v>
      </c>
      <c r="I2410" s="66" t="s">
        <v>153</v>
      </c>
      <c r="J2410" s="66" t="s">
        <v>40</v>
      </c>
      <c r="K2410" s="66" t="s">
        <v>5126</v>
      </c>
      <c r="L2410" s="66" t="s">
        <v>4685</v>
      </c>
      <c r="M2410" s="66" t="s">
        <v>4029</v>
      </c>
      <c r="N2410" s="66" t="s">
        <v>3271</v>
      </c>
      <c r="O2410" s="8" t="s">
        <v>3272</v>
      </c>
      <c r="P2410" s="8" t="s">
        <v>5127</v>
      </c>
      <c r="Q2410" s="8">
        <v>1</v>
      </c>
      <c r="R2410" s="8" t="s">
        <v>40</v>
      </c>
      <c r="S2410" s="8" t="s">
        <v>40</v>
      </c>
      <c r="T2410" s="8" t="s">
        <v>40</v>
      </c>
      <c r="U2410" s="67">
        <v>0.26800000000000002</v>
      </c>
      <c r="V2410" s="4">
        <v>1</v>
      </c>
      <c r="W2410" s="4">
        <v>3431</v>
      </c>
      <c r="X2410" s="67">
        <v>0</v>
      </c>
      <c r="Y2410" s="67">
        <v>0</v>
      </c>
      <c r="Z2410" s="4">
        <v>0</v>
      </c>
      <c r="AA2410" s="4">
        <v>2598</v>
      </c>
      <c r="AB2410" s="67">
        <v>0</v>
      </c>
      <c r="AC2410" s="4">
        <v>-2.0345390000000001</v>
      </c>
      <c r="AD2410" s="4">
        <v>1E-3</v>
      </c>
    </row>
    <row r="2411" spans="1:30" x14ac:dyDescent="0.2">
      <c r="A2411" s="8" t="s">
        <v>782</v>
      </c>
      <c r="B2411" s="8">
        <v>10</v>
      </c>
      <c r="C2411" s="8">
        <v>47087830</v>
      </c>
      <c r="D2411" s="8">
        <v>47087830</v>
      </c>
      <c r="E2411" s="8" t="s">
        <v>121</v>
      </c>
      <c r="F2411" s="8" t="s">
        <v>3101</v>
      </c>
      <c r="G2411" s="8" t="s">
        <v>3102</v>
      </c>
      <c r="H2411" s="8" t="s">
        <v>90</v>
      </c>
      <c r="I2411" s="66" t="s">
        <v>153</v>
      </c>
      <c r="J2411" s="66" t="s">
        <v>40</v>
      </c>
      <c r="K2411" s="66" t="s">
        <v>5128</v>
      </c>
      <c r="L2411" s="66" t="s">
        <v>5129</v>
      </c>
      <c r="M2411" s="66" t="s">
        <v>5130</v>
      </c>
      <c r="N2411" s="66" t="s">
        <v>3107</v>
      </c>
      <c r="O2411" s="8" t="s">
        <v>3989</v>
      </c>
      <c r="P2411" s="8" t="s">
        <v>5131</v>
      </c>
      <c r="Q2411" s="8">
        <v>1</v>
      </c>
      <c r="R2411" s="8" t="s">
        <v>40</v>
      </c>
      <c r="S2411" s="8" t="s">
        <v>40</v>
      </c>
      <c r="T2411" s="8" t="s">
        <v>40</v>
      </c>
      <c r="U2411" s="67">
        <v>0.70699999999999996</v>
      </c>
      <c r="V2411" s="4">
        <v>3431</v>
      </c>
      <c r="W2411" s="4">
        <v>3431</v>
      </c>
      <c r="X2411" s="67">
        <v>1</v>
      </c>
      <c r="Y2411" s="67">
        <v>0.70899999999999996</v>
      </c>
      <c r="Z2411" s="4">
        <v>2598</v>
      </c>
      <c r="AA2411" s="4">
        <v>2598</v>
      </c>
      <c r="AB2411" s="67">
        <v>1</v>
      </c>
      <c r="AC2411" s="4">
        <v>-0.179343</v>
      </c>
      <c r="AD2411" s="4">
        <v>1.2110000000000001</v>
      </c>
    </row>
    <row r="2412" spans="1:30" x14ac:dyDescent="0.2">
      <c r="A2412" s="8" t="s">
        <v>782</v>
      </c>
      <c r="B2412" s="8">
        <v>10</v>
      </c>
      <c r="C2412" s="8">
        <v>47087843</v>
      </c>
      <c r="D2412" s="8">
        <v>47087843</v>
      </c>
      <c r="E2412" s="8" t="s">
        <v>130</v>
      </c>
      <c r="F2412" s="8" t="s">
        <v>3101</v>
      </c>
      <c r="G2412" s="8" t="s">
        <v>3102</v>
      </c>
      <c r="H2412" s="8" t="s">
        <v>90</v>
      </c>
      <c r="I2412" s="66" t="s">
        <v>153</v>
      </c>
      <c r="J2412" s="66" t="s">
        <v>40</v>
      </c>
      <c r="K2412" s="66" t="s">
        <v>5132</v>
      </c>
      <c r="L2412" s="66" t="s">
        <v>4349</v>
      </c>
      <c r="M2412" s="66" t="s">
        <v>4247</v>
      </c>
      <c r="N2412" s="66" t="s">
        <v>3126</v>
      </c>
      <c r="O2412" s="8" t="s">
        <v>3160</v>
      </c>
      <c r="P2412" s="8" t="s">
        <v>5133</v>
      </c>
      <c r="Q2412" s="8">
        <v>1</v>
      </c>
      <c r="R2412" s="8" t="s">
        <v>40</v>
      </c>
      <c r="S2412" s="8" t="s">
        <v>40</v>
      </c>
      <c r="T2412" s="8" t="s">
        <v>40</v>
      </c>
      <c r="U2412" s="67">
        <v>0.20699999999999999</v>
      </c>
      <c r="V2412" s="4">
        <v>1</v>
      </c>
      <c r="W2412" s="4">
        <v>3431</v>
      </c>
      <c r="X2412" s="67">
        <v>0</v>
      </c>
      <c r="Y2412" s="67">
        <v>0</v>
      </c>
      <c r="Z2412" s="4">
        <v>0</v>
      </c>
      <c r="AA2412" s="4">
        <v>2598</v>
      </c>
      <c r="AB2412" s="67">
        <v>0</v>
      </c>
      <c r="AC2412" s="4">
        <v>0.38231799999999999</v>
      </c>
      <c r="AD2412" s="4">
        <v>6.4589999999999996</v>
      </c>
    </row>
    <row r="2413" spans="1:30" x14ac:dyDescent="0.2">
      <c r="A2413" s="8" t="s">
        <v>782</v>
      </c>
      <c r="B2413" s="8">
        <v>10</v>
      </c>
      <c r="C2413" s="8">
        <v>47087859</v>
      </c>
      <c r="D2413" s="8">
        <v>47087859</v>
      </c>
      <c r="E2413" s="8" t="s">
        <v>130</v>
      </c>
      <c r="F2413" s="8" t="s">
        <v>3108</v>
      </c>
      <c r="G2413" s="8" t="s">
        <v>3109</v>
      </c>
      <c r="H2413" s="8" t="s">
        <v>90</v>
      </c>
      <c r="I2413" s="66" t="s">
        <v>153</v>
      </c>
      <c r="J2413" s="66" t="s">
        <v>40</v>
      </c>
      <c r="K2413" s="66" t="s">
        <v>5134</v>
      </c>
      <c r="L2413" s="66" t="s">
        <v>3361</v>
      </c>
      <c r="M2413" s="66" t="s">
        <v>388</v>
      </c>
      <c r="N2413" s="66" t="s">
        <v>3157</v>
      </c>
      <c r="O2413" s="8" t="s">
        <v>3158</v>
      </c>
      <c r="P2413" s="8" t="s">
        <v>5135</v>
      </c>
      <c r="Q2413" s="8">
        <v>1</v>
      </c>
      <c r="R2413" s="8" t="s">
        <v>40</v>
      </c>
      <c r="S2413" s="8" t="s">
        <v>40</v>
      </c>
      <c r="T2413" s="8" t="s">
        <v>40</v>
      </c>
      <c r="U2413" s="67">
        <v>0.19900000000000001</v>
      </c>
      <c r="V2413" s="4">
        <v>2</v>
      </c>
      <c r="W2413" s="4">
        <v>3431</v>
      </c>
      <c r="X2413" s="67">
        <v>1E-3</v>
      </c>
      <c r="Y2413" s="67">
        <v>0</v>
      </c>
      <c r="Z2413" s="4">
        <v>0</v>
      </c>
      <c r="AA2413" s="4">
        <v>2598</v>
      </c>
      <c r="AB2413" s="67">
        <v>0</v>
      </c>
      <c r="AC2413" s="4">
        <v>4.2618099999999997</v>
      </c>
      <c r="AD2413" s="4">
        <v>23.9</v>
      </c>
    </row>
    <row r="2414" spans="1:30" x14ac:dyDescent="0.2">
      <c r="A2414" s="8" t="s">
        <v>782</v>
      </c>
      <c r="B2414" s="8">
        <v>10</v>
      </c>
      <c r="C2414" s="8">
        <v>47087872</v>
      </c>
      <c r="D2414" s="8">
        <v>47087872</v>
      </c>
      <c r="E2414" s="8" t="s">
        <v>123</v>
      </c>
      <c r="F2414" s="8" t="s">
        <v>3108</v>
      </c>
      <c r="G2414" s="8" t="s">
        <v>3109</v>
      </c>
      <c r="H2414" s="8" t="s">
        <v>90</v>
      </c>
      <c r="I2414" s="66" t="s">
        <v>153</v>
      </c>
      <c r="J2414" s="66" t="s">
        <v>40</v>
      </c>
      <c r="K2414" s="66" t="s">
        <v>5136</v>
      </c>
      <c r="L2414" s="66" t="s">
        <v>5137</v>
      </c>
      <c r="M2414" s="66" t="s">
        <v>4207</v>
      </c>
      <c r="N2414" s="66" t="s">
        <v>3162</v>
      </c>
      <c r="O2414" s="8" t="s">
        <v>5138</v>
      </c>
      <c r="P2414" s="8" t="s">
        <v>5139</v>
      </c>
      <c r="Q2414" s="8">
        <v>1</v>
      </c>
      <c r="R2414" s="8" t="s">
        <v>40</v>
      </c>
      <c r="S2414" s="8" t="s">
        <v>40</v>
      </c>
      <c r="T2414" s="8" t="s">
        <v>40</v>
      </c>
      <c r="U2414" s="67">
        <v>0.21299999999999999</v>
      </c>
      <c r="V2414" s="4">
        <v>1</v>
      </c>
      <c r="W2414" s="4">
        <v>3431</v>
      </c>
      <c r="X2414" s="67">
        <v>0</v>
      </c>
      <c r="Y2414" s="67">
        <v>0</v>
      </c>
      <c r="Z2414" s="4">
        <v>0</v>
      </c>
      <c r="AA2414" s="4">
        <v>2598</v>
      </c>
      <c r="AB2414" s="67">
        <v>0</v>
      </c>
      <c r="AC2414" s="4">
        <v>3.1036619999999999</v>
      </c>
      <c r="AD2414" s="4">
        <v>22.5</v>
      </c>
    </row>
    <row r="2415" spans="1:30" x14ac:dyDescent="0.2">
      <c r="A2415" s="8" t="s">
        <v>782</v>
      </c>
      <c r="B2415" s="8">
        <v>10</v>
      </c>
      <c r="C2415" s="8">
        <v>47087874</v>
      </c>
      <c r="D2415" s="8">
        <v>47087874</v>
      </c>
      <c r="E2415" s="8" t="s">
        <v>123</v>
      </c>
      <c r="F2415" s="8" t="s">
        <v>3108</v>
      </c>
      <c r="G2415" s="8" t="s">
        <v>3109</v>
      </c>
      <c r="H2415" s="8" t="s">
        <v>90</v>
      </c>
      <c r="I2415" s="66" t="s">
        <v>153</v>
      </c>
      <c r="J2415" s="66" t="s">
        <v>40</v>
      </c>
      <c r="K2415" s="66" t="s">
        <v>4780</v>
      </c>
      <c r="L2415" s="66" t="s">
        <v>3770</v>
      </c>
      <c r="M2415" s="66" t="s">
        <v>5140</v>
      </c>
      <c r="N2415" s="66" t="s">
        <v>3348</v>
      </c>
      <c r="O2415" s="8" t="s">
        <v>4220</v>
      </c>
      <c r="P2415" s="8" t="s">
        <v>5141</v>
      </c>
      <c r="Q2415" s="8">
        <v>1</v>
      </c>
      <c r="R2415" s="8" t="s">
        <v>40</v>
      </c>
      <c r="S2415" s="8" t="s">
        <v>40</v>
      </c>
      <c r="T2415" s="8" t="s">
        <v>40</v>
      </c>
      <c r="U2415" s="67">
        <v>0.247</v>
      </c>
      <c r="V2415" s="4">
        <v>3</v>
      </c>
      <c r="W2415" s="4">
        <v>3431</v>
      </c>
      <c r="X2415" s="67">
        <v>1E-3</v>
      </c>
      <c r="Y2415" s="67">
        <v>0.23400000000000001</v>
      </c>
      <c r="Z2415" s="4">
        <v>1</v>
      </c>
      <c r="AA2415" s="4">
        <v>2598</v>
      </c>
      <c r="AB2415" s="67">
        <v>0</v>
      </c>
      <c r="AC2415" s="4">
        <v>-1.9807380000000001</v>
      </c>
      <c r="AD2415" s="4">
        <v>1E-3</v>
      </c>
    </row>
    <row r="2416" spans="1:30" x14ac:dyDescent="0.2">
      <c r="A2416" s="8" t="s">
        <v>782</v>
      </c>
      <c r="B2416" s="8">
        <v>10</v>
      </c>
      <c r="C2416" s="8">
        <v>48738666</v>
      </c>
      <c r="D2416" s="8">
        <v>48738666</v>
      </c>
      <c r="E2416" s="8" t="s">
        <v>121</v>
      </c>
      <c r="F2416" s="8" t="s">
        <v>3101</v>
      </c>
      <c r="G2416" s="8" t="s">
        <v>3102</v>
      </c>
      <c r="H2416" s="8" t="s">
        <v>91</v>
      </c>
      <c r="I2416" s="66" t="s">
        <v>5142</v>
      </c>
      <c r="J2416" s="66" t="s">
        <v>40</v>
      </c>
      <c r="K2416" s="66" t="s">
        <v>5143</v>
      </c>
      <c r="L2416" s="66" t="s">
        <v>3329</v>
      </c>
      <c r="M2416" s="66" t="s">
        <v>5144</v>
      </c>
      <c r="N2416" s="66" t="s">
        <v>3410</v>
      </c>
      <c r="O2416" s="8" t="s">
        <v>3411</v>
      </c>
      <c r="P2416" s="8" t="s">
        <v>40</v>
      </c>
      <c r="Q2416" s="8">
        <v>-1</v>
      </c>
      <c r="R2416" s="8" t="s">
        <v>40</v>
      </c>
      <c r="S2416" s="8" t="s">
        <v>40</v>
      </c>
      <c r="T2416" s="8" t="s">
        <v>40</v>
      </c>
      <c r="U2416" s="67">
        <v>0.51700000000000002</v>
      </c>
      <c r="V2416" s="4">
        <v>1</v>
      </c>
      <c r="W2416" s="4">
        <v>3432</v>
      </c>
      <c r="X2416" s="67">
        <v>0</v>
      </c>
      <c r="Y2416" s="67">
        <v>0.52300000000000002</v>
      </c>
      <c r="Z2416" s="4">
        <v>2</v>
      </c>
      <c r="AA2416" s="4">
        <v>2605</v>
      </c>
      <c r="AB2416" s="67">
        <v>1E-3</v>
      </c>
      <c r="AC2416" s="4">
        <v>0.39559</v>
      </c>
      <c r="AD2416" s="4">
        <v>6.5759999999999996</v>
      </c>
    </row>
    <row r="2417" spans="1:30" x14ac:dyDescent="0.2">
      <c r="A2417" s="8" t="s">
        <v>782</v>
      </c>
      <c r="B2417" s="8">
        <v>10</v>
      </c>
      <c r="C2417" s="8">
        <v>48739407</v>
      </c>
      <c r="D2417" s="8">
        <v>48739407</v>
      </c>
      <c r="E2417" s="8" t="s">
        <v>123</v>
      </c>
      <c r="F2417" s="8" t="s">
        <v>3108</v>
      </c>
      <c r="G2417" s="8" t="s">
        <v>3109</v>
      </c>
      <c r="H2417" s="8" t="s">
        <v>91</v>
      </c>
      <c r="I2417" s="66" t="s">
        <v>5145</v>
      </c>
      <c r="J2417" s="66" t="s">
        <v>40</v>
      </c>
      <c r="K2417" s="66" t="s">
        <v>5146</v>
      </c>
      <c r="L2417" s="66" t="s">
        <v>5147</v>
      </c>
      <c r="M2417" s="66" t="s">
        <v>5019</v>
      </c>
      <c r="N2417" s="66" t="s">
        <v>3741</v>
      </c>
      <c r="O2417" s="8" t="s">
        <v>3742</v>
      </c>
      <c r="P2417" s="8" t="s">
        <v>40</v>
      </c>
      <c r="Q2417" s="8">
        <v>-1</v>
      </c>
      <c r="R2417" s="8" t="s">
        <v>40</v>
      </c>
      <c r="S2417" s="8" t="s">
        <v>40</v>
      </c>
      <c r="T2417" s="8" t="s">
        <v>40</v>
      </c>
      <c r="U2417" s="67">
        <v>0</v>
      </c>
      <c r="V2417" s="4">
        <v>0</v>
      </c>
      <c r="W2417" s="4">
        <v>3428</v>
      </c>
      <c r="X2417" s="67">
        <v>0</v>
      </c>
      <c r="Y2417" s="67">
        <v>0.44700000000000001</v>
      </c>
      <c r="Z2417" s="4">
        <v>1</v>
      </c>
      <c r="AA2417" s="4">
        <v>2602</v>
      </c>
      <c r="AB2417" s="67">
        <v>0</v>
      </c>
      <c r="AC2417" s="4">
        <v>-1.768346</v>
      </c>
      <c r="AD2417" s="4">
        <v>2E-3</v>
      </c>
    </row>
    <row r="2418" spans="1:30" x14ac:dyDescent="0.2">
      <c r="A2418" s="8" t="s">
        <v>782</v>
      </c>
      <c r="B2418" s="8">
        <v>10</v>
      </c>
      <c r="C2418" s="8">
        <v>48739410</v>
      </c>
      <c r="D2418" s="8">
        <v>48739410</v>
      </c>
      <c r="E2418" s="8" t="s">
        <v>130</v>
      </c>
      <c r="F2418" s="8" t="s">
        <v>3108</v>
      </c>
      <c r="G2418" s="8" t="s">
        <v>3109</v>
      </c>
      <c r="H2418" s="8" t="s">
        <v>91</v>
      </c>
      <c r="I2418" s="66" t="s">
        <v>5145</v>
      </c>
      <c r="J2418" s="66" t="s">
        <v>40</v>
      </c>
      <c r="K2418" s="66" t="s">
        <v>3494</v>
      </c>
      <c r="L2418" s="66" t="s">
        <v>5148</v>
      </c>
      <c r="M2418" s="66" t="s">
        <v>5149</v>
      </c>
      <c r="N2418" s="66" t="s">
        <v>3171</v>
      </c>
      <c r="O2418" s="8" t="s">
        <v>3222</v>
      </c>
      <c r="P2418" s="8" t="s">
        <v>5150</v>
      </c>
      <c r="Q2418" s="8">
        <v>-1</v>
      </c>
      <c r="R2418" s="8" t="s">
        <v>40</v>
      </c>
      <c r="S2418" s="8" t="s">
        <v>40</v>
      </c>
      <c r="T2418" s="8" t="s">
        <v>40</v>
      </c>
      <c r="U2418" s="67">
        <v>0.50900000000000001</v>
      </c>
      <c r="V2418" s="4">
        <v>2</v>
      </c>
      <c r="W2418" s="4">
        <v>3428</v>
      </c>
      <c r="X2418" s="67">
        <v>1E-3</v>
      </c>
      <c r="Y2418" s="67">
        <v>0.47499999999999998</v>
      </c>
      <c r="Z2418" s="4">
        <v>2</v>
      </c>
      <c r="AA2418" s="4">
        <v>2602</v>
      </c>
      <c r="AB2418" s="67">
        <v>1E-3</v>
      </c>
      <c r="AC2418" s="4">
        <v>5.8184180000000003</v>
      </c>
      <c r="AD2418" s="4">
        <v>27.2</v>
      </c>
    </row>
    <row r="2419" spans="1:30" x14ac:dyDescent="0.2">
      <c r="A2419" s="8" t="s">
        <v>782</v>
      </c>
      <c r="B2419" s="8">
        <v>10</v>
      </c>
      <c r="C2419" s="8">
        <v>48739436</v>
      </c>
      <c r="D2419" s="8">
        <v>48739436</v>
      </c>
      <c r="E2419" s="8" t="s">
        <v>127</v>
      </c>
      <c r="F2419" s="8" t="s">
        <v>3101</v>
      </c>
      <c r="G2419" s="8" t="s">
        <v>3102</v>
      </c>
      <c r="H2419" s="8" t="s">
        <v>91</v>
      </c>
      <c r="I2419" s="66" t="s">
        <v>5145</v>
      </c>
      <c r="J2419" s="66" t="s">
        <v>40</v>
      </c>
      <c r="K2419" s="66" t="s">
        <v>4725</v>
      </c>
      <c r="L2419" s="66" t="s">
        <v>466</v>
      </c>
      <c r="M2419" s="66" t="s">
        <v>3750</v>
      </c>
      <c r="N2419" s="66" t="s">
        <v>3121</v>
      </c>
      <c r="O2419" s="8" t="s">
        <v>3319</v>
      </c>
      <c r="P2419" s="8" t="s">
        <v>40</v>
      </c>
      <c r="Q2419" s="8">
        <v>-1</v>
      </c>
      <c r="R2419" s="8" t="s">
        <v>40</v>
      </c>
      <c r="S2419" s="8" t="s">
        <v>40</v>
      </c>
      <c r="T2419" s="8" t="s">
        <v>40</v>
      </c>
      <c r="U2419" s="67">
        <v>0.50700000000000001</v>
      </c>
      <c r="V2419" s="4">
        <v>1</v>
      </c>
      <c r="W2419" s="4">
        <v>3428</v>
      </c>
      <c r="X2419" s="67">
        <v>0</v>
      </c>
      <c r="Y2419" s="67">
        <v>0.57399999999999995</v>
      </c>
      <c r="Z2419" s="4">
        <v>1</v>
      </c>
      <c r="AA2419" s="4">
        <v>2602</v>
      </c>
      <c r="AB2419" s="67">
        <v>0</v>
      </c>
      <c r="AC2419" s="4">
        <v>-0.71506800000000004</v>
      </c>
      <c r="AD2419" s="4">
        <v>6.6000000000000003E-2</v>
      </c>
    </row>
    <row r="2420" spans="1:30" x14ac:dyDescent="0.2">
      <c r="A2420" s="8" t="s">
        <v>782</v>
      </c>
      <c r="B2420" s="8">
        <v>10</v>
      </c>
      <c r="C2420" s="8">
        <v>48751822</v>
      </c>
      <c r="D2420" s="8">
        <v>48751822</v>
      </c>
      <c r="E2420" s="8" t="s">
        <v>123</v>
      </c>
      <c r="F2420" s="8" t="s">
        <v>3108</v>
      </c>
      <c r="G2420" s="8" t="s">
        <v>3109</v>
      </c>
      <c r="H2420" s="8" t="s">
        <v>91</v>
      </c>
      <c r="I2420" s="66" t="s">
        <v>375</v>
      </c>
      <c r="J2420" s="66" t="s">
        <v>40</v>
      </c>
      <c r="K2420" s="66" t="s">
        <v>3729</v>
      </c>
      <c r="L2420" s="66" t="s">
        <v>5151</v>
      </c>
      <c r="M2420" s="66" t="s">
        <v>4473</v>
      </c>
      <c r="N2420" s="66" t="s">
        <v>3924</v>
      </c>
      <c r="O2420" s="8" t="s">
        <v>3925</v>
      </c>
      <c r="P2420" s="8" t="s">
        <v>40</v>
      </c>
      <c r="Q2420" s="8">
        <v>-1</v>
      </c>
      <c r="R2420" s="8" t="s">
        <v>40</v>
      </c>
      <c r="S2420" s="8" t="s">
        <v>40</v>
      </c>
      <c r="T2420" s="8" t="s">
        <v>40</v>
      </c>
      <c r="U2420" s="67">
        <v>0.247</v>
      </c>
      <c r="V2420" s="4">
        <v>1</v>
      </c>
      <c r="W2420" s="4">
        <v>3429</v>
      </c>
      <c r="X2420" s="67">
        <v>0</v>
      </c>
      <c r="Y2420" s="67">
        <v>0.255</v>
      </c>
      <c r="Z2420" s="4">
        <v>1</v>
      </c>
      <c r="AA2420" s="4">
        <v>2604</v>
      </c>
      <c r="AB2420" s="67">
        <v>0</v>
      </c>
      <c r="AC2420" s="4">
        <v>4.4722600000000003</v>
      </c>
      <c r="AD2420" s="4">
        <v>24.2</v>
      </c>
    </row>
    <row r="2421" spans="1:30" x14ac:dyDescent="0.2">
      <c r="A2421" s="8" t="s">
        <v>782</v>
      </c>
      <c r="B2421" s="8">
        <v>10</v>
      </c>
      <c r="C2421" s="8">
        <v>48751834</v>
      </c>
      <c r="D2421" s="8">
        <v>48751835</v>
      </c>
      <c r="E2421" s="8" t="s">
        <v>5152</v>
      </c>
      <c r="F2421" s="8" t="s">
        <v>80</v>
      </c>
      <c r="G2421" s="8" t="s">
        <v>3469</v>
      </c>
      <c r="H2421" s="8" t="s">
        <v>91</v>
      </c>
      <c r="I2421" s="66" t="s">
        <v>375</v>
      </c>
      <c r="J2421" s="66" t="s">
        <v>40</v>
      </c>
      <c r="K2421" s="66" t="s">
        <v>3735</v>
      </c>
      <c r="L2421" s="66" t="s">
        <v>5153</v>
      </c>
      <c r="M2421" s="66" t="s">
        <v>374</v>
      </c>
      <c r="N2421" s="66" t="s">
        <v>376</v>
      </c>
      <c r="O2421" s="8" t="s">
        <v>5154</v>
      </c>
      <c r="P2421" s="8" t="s">
        <v>40</v>
      </c>
      <c r="Q2421" s="8">
        <v>-1</v>
      </c>
      <c r="R2421" s="8" t="s">
        <v>40</v>
      </c>
      <c r="S2421" s="8" t="s">
        <v>40</v>
      </c>
      <c r="T2421" s="8" t="s">
        <v>40</v>
      </c>
      <c r="U2421" s="67">
        <v>0.249</v>
      </c>
      <c r="V2421" s="4">
        <v>10</v>
      </c>
      <c r="W2421" s="4">
        <v>3429</v>
      </c>
      <c r="X2421" s="67">
        <v>3.0000000000000001E-3</v>
      </c>
      <c r="Y2421" s="67">
        <v>0.22700000000000001</v>
      </c>
      <c r="Z2421" s="4">
        <v>9</v>
      </c>
      <c r="AA2421" s="4">
        <v>2604</v>
      </c>
      <c r="AB2421" s="67">
        <v>3.0000000000000001E-3</v>
      </c>
      <c r="AC2421" s="4">
        <v>9.0449000000000002</v>
      </c>
      <c r="AD2421" s="4">
        <v>35</v>
      </c>
    </row>
    <row r="2422" spans="1:30" x14ac:dyDescent="0.2">
      <c r="A2422" s="8" t="s">
        <v>782</v>
      </c>
      <c r="B2422" s="8">
        <v>10</v>
      </c>
      <c r="C2422" s="8">
        <v>48751860</v>
      </c>
      <c r="D2422" s="8">
        <v>48751860</v>
      </c>
      <c r="E2422" s="8" t="s">
        <v>127</v>
      </c>
      <c r="F2422" s="8" t="s">
        <v>3108</v>
      </c>
      <c r="G2422" s="8" t="s">
        <v>3109</v>
      </c>
      <c r="H2422" s="8" t="s">
        <v>91</v>
      </c>
      <c r="I2422" s="66" t="s">
        <v>375</v>
      </c>
      <c r="J2422" s="66" t="s">
        <v>40</v>
      </c>
      <c r="K2422" s="66" t="s">
        <v>5078</v>
      </c>
      <c r="L2422" s="66" t="s">
        <v>5155</v>
      </c>
      <c r="M2422" s="66" t="s">
        <v>5156</v>
      </c>
      <c r="N2422" s="66" t="s">
        <v>3302</v>
      </c>
      <c r="O2422" s="8" t="s">
        <v>3650</v>
      </c>
      <c r="P2422" s="8" t="s">
        <v>40</v>
      </c>
      <c r="Q2422" s="8">
        <v>-1</v>
      </c>
      <c r="R2422" s="8" t="s">
        <v>40</v>
      </c>
      <c r="S2422" s="8" t="s">
        <v>40</v>
      </c>
      <c r="T2422" s="8" t="s">
        <v>40</v>
      </c>
      <c r="U2422" s="67">
        <v>0.23</v>
      </c>
      <c r="V2422" s="4">
        <v>3</v>
      </c>
      <c r="W2422" s="4">
        <v>3429</v>
      </c>
      <c r="X2422" s="67">
        <v>1E-3</v>
      </c>
      <c r="Y2422" s="67">
        <v>0.252</v>
      </c>
      <c r="Z2422" s="4">
        <v>3</v>
      </c>
      <c r="AA2422" s="4">
        <v>2604</v>
      </c>
      <c r="AB2422" s="67">
        <v>1E-3</v>
      </c>
      <c r="AC2422" s="4">
        <v>7.1347610000000001</v>
      </c>
      <c r="AD2422" s="4">
        <v>34</v>
      </c>
    </row>
    <row r="2423" spans="1:30" x14ac:dyDescent="0.2">
      <c r="A2423" s="8" t="s">
        <v>782</v>
      </c>
      <c r="B2423" s="8">
        <v>10</v>
      </c>
      <c r="C2423" s="8">
        <v>48751860</v>
      </c>
      <c r="D2423" s="8">
        <v>48751860</v>
      </c>
      <c r="E2423" s="8" t="s">
        <v>121</v>
      </c>
      <c r="F2423" s="8" t="s">
        <v>3108</v>
      </c>
      <c r="G2423" s="8" t="s">
        <v>3109</v>
      </c>
      <c r="H2423" s="8" t="s">
        <v>91</v>
      </c>
      <c r="I2423" s="66" t="s">
        <v>375</v>
      </c>
      <c r="J2423" s="66" t="s">
        <v>40</v>
      </c>
      <c r="K2423" s="66" t="s">
        <v>5078</v>
      </c>
      <c r="L2423" s="66" t="s">
        <v>5155</v>
      </c>
      <c r="M2423" s="66" t="s">
        <v>5156</v>
      </c>
      <c r="N2423" s="66" t="s">
        <v>4789</v>
      </c>
      <c r="O2423" s="8" t="s">
        <v>4790</v>
      </c>
      <c r="P2423" s="8" t="s">
        <v>40</v>
      </c>
      <c r="Q2423" s="8">
        <v>-1</v>
      </c>
      <c r="R2423" s="8" t="s">
        <v>40</v>
      </c>
      <c r="S2423" s="8" t="s">
        <v>40</v>
      </c>
      <c r="T2423" s="8" t="s">
        <v>40</v>
      </c>
      <c r="U2423" s="67">
        <v>0.14599999999999999</v>
      </c>
      <c r="V2423" s="4">
        <v>1</v>
      </c>
      <c r="W2423" s="4">
        <v>3429</v>
      </c>
      <c r="X2423" s="67">
        <v>0</v>
      </c>
      <c r="Y2423" s="67">
        <v>0</v>
      </c>
      <c r="Z2423" s="4">
        <v>0</v>
      </c>
      <c r="AA2423" s="4">
        <v>2604</v>
      </c>
      <c r="AB2423" s="67">
        <v>0</v>
      </c>
      <c r="AC2423" s="4">
        <v>7.7479469999999999</v>
      </c>
      <c r="AD2423" s="4">
        <v>35</v>
      </c>
    </row>
    <row r="2424" spans="1:30" x14ac:dyDescent="0.2">
      <c r="A2424" s="8" t="s">
        <v>782</v>
      </c>
      <c r="B2424" s="8">
        <v>10</v>
      </c>
      <c r="C2424" s="8">
        <v>48751865</v>
      </c>
      <c r="D2424" s="8">
        <v>48751865</v>
      </c>
      <c r="E2424" s="8" t="s">
        <v>130</v>
      </c>
      <c r="F2424" s="8" t="s">
        <v>3108</v>
      </c>
      <c r="G2424" s="8" t="s">
        <v>3109</v>
      </c>
      <c r="H2424" s="8" t="s">
        <v>91</v>
      </c>
      <c r="I2424" s="66" t="s">
        <v>375</v>
      </c>
      <c r="J2424" s="66" t="s">
        <v>40</v>
      </c>
      <c r="K2424" s="66" t="s">
        <v>4710</v>
      </c>
      <c r="L2424" s="66" t="s">
        <v>3361</v>
      </c>
      <c r="M2424" s="66" t="s">
        <v>388</v>
      </c>
      <c r="N2424" s="66" t="s">
        <v>3112</v>
      </c>
      <c r="O2424" s="8" t="s">
        <v>3140</v>
      </c>
      <c r="P2424" s="8" t="s">
        <v>40</v>
      </c>
      <c r="Q2424" s="8">
        <v>-1</v>
      </c>
      <c r="R2424" s="8" t="s">
        <v>40</v>
      </c>
      <c r="S2424" s="8" t="s">
        <v>40</v>
      </c>
      <c r="T2424" s="8" t="s">
        <v>40</v>
      </c>
      <c r="U2424" s="67">
        <v>0.23</v>
      </c>
      <c r="V2424" s="4">
        <v>1</v>
      </c>
      <c r="W2424" s="4">
        <v>3429</v>
      </c>
      <c r="X2424" s="67">
        <v>0</v>
      </c>
      <c r="Y2424" s="67">
        <v>0.245</v>
      </c>
      <c r="Z2424" s="4">
        <v>2</v>
      </c>
      <c r="AA2424" s="4">
        <v>2604</v>
      </c>
      <c r="AB2424" s="67">
        <v>1E-3</v>
      </c>
      <c r="AC2424" s="4">
        <v>8.1652609999999992</v>
      </c>
      <c r="AD2424" s="4">
        <v>35</v>
      </c>
    </row>
    <row r="2425" spans="1:30" x14ac:dyDescent="0.2">
      <c r="A2425" s="8" t="s">
        <v>782</v>
      </c>
      <c r="B2425" s="8">
        <v>10</v>
      </c>
      <c r="C2425" s="8">
        <v>48751876</v>
      </c>
      <c r="D2425" s="8">
        <v>48751876</v>
      </c>
      <c r="E2425" s="8" t="s">
        <v>121</v>
      </c>
      <c r="F2425" s="8" t="s">
        <v>3101</v>
      </c>
      <c r="G2425" s="8" t="s">
        <v>3102</v>
      </c>
      <c r="H2425" s="8" t="s">
        <v>91</v>
      </c>
      <c r="I2425" s="66" t="s">
        <v>375</v>
      </c>
      <c r="J2425" s="66" t="s">
        <v>40</v>
      </c>
      <c r="K2425" s="66" t="s">
        <v>4370</v>
      </c>
      <c r="L2425" s="66" t="s">
        <v>4355</v>
      </c>
      <c r="M2425" s="66" t="s">
        <v>4197</v>
      </c>
      <c r="N2425" s="66" t="s">
        <v>121</v>
      </c>
      <c r="O2425" s="8" t="s">
        <v>4466</v>
      </c>
      <c r="P2425" s="8" t="s">
        <v>40</v>
      </c>
      <c r="Q2425" s="8">
        <v>-1</v>
      </c>
      <c r="R2425" s="8" t="s">
        <v>40</v>
      </c>
      <c r="S2425" s="8" t="s">
        <v>40</v>
      </c>
      <c r="T2425" s="8" t="s">
        <v>40</v>
      </c>
      <c r="U2425" s="67">
        <v>0.215</v>
      </c>
      <c r="V2425" s="4">
        <v>3</v>
      </c>
      <c r="W2425" s="4">
        <v>3429</v>
      </c>
      <c r="X2425" s="67">
        <v>1E-3</v>
      </c>
      <c r="Y2425" s="67">
        <v>0.19900000000000001</v>
      </c>
      <c r="Z2425" s="4">
        <v>2</v>
      </c>
      <c r="AA2425" s="4">
        <v>2604</v>
      </c>
      <c r="AB2425" s="67">
        <v>1E-3</v>
      </c>
      <c r="AC2425" s="4">
        <v>1.77138</v>
      </c>
      <c r="AD2425" s="4">
        <v>14.82</v>
      </c>
    </row>
    <row r="2426" spans="1:30" x14ac:dyDescent="0.2">
      <c r="A2426" s="8" t="s">
        <v>782</v>
      </c>
      <c r="B2426" s="8">
        <v>10</v>
      </c>
      <c r="C2426" s="8">
        <v>48751890</v>
      </c>
      <c r="D2426" s="8">
        <v>48751890</v>
      </c>
      <c r="E2426" s="8" t="s">
        <v>130</v>
      </c>
      <c r="F2426" s="8" t="s">
        <v>3108</v>
      </c>
      <c r="G2426" s="8" t="s">
        <v>3109</v>
      </c>
      <c r="H2426" s="8" t="s">
        <v>91</v>
      </c>
      <c r="I2426" s="66" t="s">
        <v>375</v>
      </c>
      <c r="J2426" s="66" t="s">
        <v>40</v>
      </c>
      <c r="K2426" s="66" t="s">
        <v>5157</v>
      </c>
      <c r="L2426" s="66" t="s">
        <v>4870</v>
      </c>
      <c r="M2426" s="66" t="s">
        <v>4551</v>
      </c>
      <c r="N2426" s="66" t="s">
        <v>3244</v>
      </c>
      <c r="O2426" s="8" t="s">
        <v>3250</v>
      </c>
      <c r="P2426" s="8" t="s">
        <v>40</v>
      </c>
      <c r="Q2426" s="8">
        <v>-1</v>
      </c>
      <c r="R2426" s="8" t="s">
        <v>40</v>
      </c>
      <c r="S2426" s="8" t="s">
        <v>40</v>
      </c>
      <c r="T2426" s="8" t="s">
        <v>40</v>
      </c>
      <c r="U2426" s="67">
        <v>0.248</v>
      </c>
      <c r="V2426" s="4">
        <v>1</v>
      </c>
      <c r="W2426" s="4">
        <v>3429</v>
      </c>
      <c r="X2426" s="67">
        <v>0</v>
      </c>
      <c r="Y2426" s="67">
        <v>0.254</v>
      </c>
      <c r="Z2426" s="4">
        <v>1</v>
      </c>
      <c r="AA2426" s="4">
        <v>2604</v>
      </c>
      <c r="AB2426" s="67">
        <v>0</v>
      </c>
      <c r="AC2426" s="4">
        <v>4.7022649999999997</v>
      </c>
      <c r="AD2426" s="4">
        <v>24.6</v>
      </c>
    </row>
    <row r="2427" spans="1:30" x14ac:dyDescent="0.2">
      <c r="A2427" s="8" t="s">
        <v>782</v>
      </c>
      <c r="B2427" s="8">
        <v>10</v>
      </c>
      <c r="C2427" s="8">
        <v>48751893</v>
      </c>
      <c r="D2427" s="8">
        <v>48751893</v>
      </c>
      <c r="E2427" s="8" t="s">
        <v>121</v>
      </c>
      <c r="F2427" s="8" t="s">
        <v>3108</v>
      </c>
      <c r="G2427" s="8" t="s">
        <v>3109</v>
      </c>
      <c r="H2427" s="8" t="s">
        <v>91</v>
      </c>
      <c r="I2427" s="66" t="s">
        <v>375</v>
      </c>
      <c r="J2427" s="66" t="s">
        <v>40</v>
      </c>
      <c r="K2427" s="66" t="s">
        <v>4898</v>
      </c>
      <c r="L2427" s="66" t="s">
        <v>5158</v>
      </c>
      <c r="M2427" s="66" t="s">
        <v>5010</v>
      </c>
      <c r="N2427" s="66" t="s">
        <v>3240</v>
      </c>
      <c r="O2427" s="8" t="s">
        <v>5159</v>
      </c>
      <c r="P2427" s="8" t="s">
        <v>40</v>
      </c>
      <c r="Q2427" s="8">
        <v>-1</v>
      </c>
      <c r="R2427" s="8" t="s">
        <v>40</v>
      </c>
      <c r="S2427" s="8" t="s">
        <v>40</v>
      </c>
      <c r="T2427" s="8" t="s">
        <v>40</v>
      </c>
      <c r="U2427" s="67">
        <v>0.254</v>
      </c>
      <c r="V2427" s="4">
        <v>112</v>
      </c>
      <c r="W2427" s="4">
        <v>3429</v>
      </c>
      <c r="X2427" s="67">
        <v>3.3000000000000002E-2</v>
      </c>
      <c r="Y2427" s="67">
        <v>0.26400000000000001</v>
      </c>
      <c r="Z2427" s="4">
        <v>73</v>
      </c>
      <c r="AA2427" s="4">
        <v>2604</v>
      </c>
      <c r="AB2427" s="67">
        <v>2.8000000000000001E-2</v>
      </c>
      <c r="AC2427" s="4">
        <v>4.80518</v>
      </c>
      <c r="AD2427" s="4">
        <v>24.8</v>
      </c>
    </row>
    <row r="2428" spans="1:30" x14ac:dyDescent="0.2">
      <c r="A2428" s="8" t="s">
        <v>782</v>
      </c>
      <c r="B2428" s="8">
        <v>10</v>
      </c>
      <c r="C2428" s="8">
        <v>48751902</v>
      </c>
      <c r="D2428" s="8">
        <v>48751902</v>
      </c>
      <c r="E2428" s="8" t="s">
        <v>130</v>
      </c>
      <c r="F2428" s="8" t="s">
        <v>3108</v>
      </c>
      <c r="G2428" s="8" t="s">
        <v>3109</v>
      </c>
      <c r="H2428" s="8" t="s">
        <v>91</v>
      </c>
      <c r="I2428" s="66" t="s">
        <v>375</v>
      </c>
      <c r="J2428" s="66" t="s">
        <v>40</v>
      </c>
      <c r="K2428" s="66" t="s">
        <v>4700</v>
      </c>
      <c r="L2428" s="66" t="s">
        <v>3367</v>
      </c>
      <c r="M2428" s="66" t="s">
        <v>3491</v>
      </c>
      <c r="N2428" s="66" t="s">
        <v>3302</v>
      </c>
      <c r="O2428" s="8" t="s">
        <v>3390</v>
      </c>
      <c r="P2428" s="8" t="s">
        <v>40</v>
      </c>
      <c r="Q2428" s="8">
        <v>-1</v>
      </c>
      <c r="R2428" s="8" t="s">
        <v>40</v>
      </c>
      <c r="S2428" s="8" t="s">
        <v>40</v>
      </c>
      <c r="T2428" s="8" t="s">
        <v>40</v>
      </c>
      <c r="U2428" s="67">
        <v>0.24</v>
      </c>
      <c r="V2428" s="4">
        <v>2</v>
      </c>
      <c r="W2428" s="4">
        <v>3429</v>
      </c>
      <c r="X2428" s="67">
        <v>1E-3</v>
      </c>
      <c r="Y2428" s="67">
        <v>0</v>
      </c>
      <c r="Z2428" s="4">
        <v>0</v>
      </c>
      <c r="AA2428" s="4">
        <v>2604</v>
      </c>
      <c r="AB2428" s="67">
        <v>0</v>
      </c>
      <c r="AC2428" s="4">
        <v>6.3533569999999999</v>
      </c>
      <c r="AD2428" s="4">
        <v>29.4</v>
      </c>
    </row>
    <row r="2429" spans="1:30" x14ac:dyDescent="0.2">
      <c r="A2429" s="8" t="s">
        <v>782</v>
      </c>
      <c r="B2429" s="8">
        <v>10</v>
      </c>
      <c r="C2429" s="8">
        <v>48751928</v>
      </c>
      <c r="D2429" s="8">
        <v>48751928</v>
      </c>
      <c r="E2429" s="8" t="s">
        <v>130</v>
      </c>
      <c r="F2429" s="8" t="s">
        <v>3108</v>
      </c>
      <c r="G2429" s="8" t="s">
        <v>3109</v>
      </c>
      <c r="H2429" s="8" t="s">
        <v>91</v>
      </c>
      <c r="I2429" s="66" t="s">
        <v>375</v>
      </c>
      <c r="J2429" s="66" t="s">
        <v>40</v>
      </c>
      <c r="K2429" s="66" t="s">
        <v>5160</v>
      </c>
      <c r="L2429" s="66" t="s">
        <v>4181</v>
      </c>
      <c r="M2429" s="66" t="s">
        <v>3616</v>
      </c>
      <c r="N2429" s="66" t="s">
        <v>3171</v>
      </c>
      <c r="O2429" s="8" t="s">
        <v>3222</v>
      </c>
      <c r="P2429" s="8" t="s">
        <v>40</v>
      </c>
      <c r="Q2429" s="8">
        <v>-1</v>
      </c>
      <c r="R2429" s="8" t="s">
        <v>40</v>
      </c>
      <c r="S2429" s="8" t="s">
        <v>40</v>
      </c>
      <c r="T2429" s="8" t="s">
        <v>40</v>
      </c>
      <c r="U2429" s="67">
        <v>0.23799999999999999</v>
      </c>
      <c r="V2429" s="4">
        <v>4</v>
      </c>
      <c r="W2429" s="4">
        <v>3427</v>
      </c>
      <c r="X2429" s="67">
        <v>1E-3</v>
      </c>
      <c r="Y2429" s="67">
        <v>0.29399999999999998</v>
      </c>
      <c r="Z2429" s="4">
        <v>3</v>
      </c>
      <c r="AA2429" s="4">
        <v>2601</v>
      </c>
      <c r="AB2429" s="67">
        <v>1E-3</v>
      </c>
      <c r="AC2429" s="4">
        <v>6.2097110000000004</v>
      </c>
      <c r="AD2429" s="4">
        <v>28.7</v>
      </c>
    </row>
    <row r="2430" spans="1:30" x14ac:dyDescent="0.2">
      <c r="A2430" s="8" t="s">
        <v>782</v>
      </c>
      <c r="B2430" s="8">
        <v>10</v>
      </c>
      <c r="C2430" s="8">
        <v>48751929</v>
      </c>
      <c r="D2430" s="8">
        <v>48751929</v>
      </c>
      <c r="E2430" s="8" t="s">
        <v>121</v>
      </c>
      <c r="F2430" s="8" t="s">
        <v>3108</v>
      </c>
      <c r="G2430" s="8" t="s">
        <v>3109</v>
      </c>
      <c r="H2430" s="8" t="s">
        <v>91</v>
      </c>
      <c r="I2430" s="66" t="s">
        <v>375</v>
      </c>
      <c r="J2430" s="66" t="s">
        <v>40</v>
      </c>
      <c r="K2430" s="66" t="s">
        <v>5137</v>
      </c>
      <c r="L2430" s="66" t="s">
        <v>3374</v>
      </c>
      <c r="M2430" s="66" t="s">
        <v>3616</v>
      </c>
      <c r="N2430" s="66" t="s">
        <v>3144</v>
      </c>
      <c r="O2430" s="8" t="s">
        <v>4644</v>
      </c>
      <c r="P2430" s="8" t="s">
        <v>40</v>
      </c>
      <c r="Q2430" s="8">
        <v>-1</v>
      </c>
      <c r="R2430" s="8" t="s">
        <v>40</v>
      </c>
      <c r="S2430" s="8" t="s">
        <v>40</v>
      </c>
      <c r="T2430" s="8" t="s">
        <v>40</v>
      </c>
      <c r="U2430" s="67">
        <v>0.26400000000000001</v>
      </c>
      <c r="V2430" s="4">
        <v>239</v>
      </c>
      <c r="W2430" s="4">
        <v>3427</v>
      </c>
      <c r="X2430" s="67">
        <v>7.0000000000000007E-2</v>
      </c>
      <c r="Y2430" s="67">
        <v>0.25700000000000001</v>
      </c>
      <c r="Z2430" s="4">
        <v>204</v>
      </c>
      <c r="AA2430" s="4">
        <v>2601</v>
      </c>
      <c r="AB2430" s="67">
        <v>7.8E-2</v>
      </c>
      <c r="AC2430" s="4">
        <v>4.7855080000000001</v>
      </c>
      <c r="AD2430" s="4">
        <v>24.7</v>
      </c>
    </row>
    <row r="2431" spans="1:30" x14ac:dyDescent="0.2">
      <c r="A2431" s="8" t="s">
        <v>782</v>
      </c>
      <c r="B2431" s="8">
        <v>10</v>
      </c>
      <c r="C2431" s="8">
        <v>48752011</v>
      </c>
      <c r="D2431" s="8">
        <v>48752011</v>
      </c>
      <c r="E2431" s="8" t="s">
        <v>127</v>
      </c>
      <c r="F2431" s="8" t="s">
        <v>3101</v>
      </c>
      <c r="G2431" s="8" t="s">
        <v>3102</v>
      </c>
      <c r="H2431" s="8" t="s">
        <v>91</v>
      </c>
      <c r="I2431" s="66" t="s">
        <v>375</v>
      </c>
      <c r="J2431" s="66" t="s">
        <v>40</v>
      </c>
      <c r="K2431" s="66" t="s">
        <v>5042</v>
      </c>
      <c r="L2431" s="66" t="s">
        <v>4498</v>
      </c>
      <c r="M2431" s="66" t="s">
        <v>453</v>
      </c>
      <c r="N2431" s="66" t="s">
        <v>3107</v>
      </c>
      <c r="O2431" s="8" t="s">
        <v>4478</v>
      </c>
      <c r="P2431" s="8" t="s">
        <v>40</v>
      </c>
      <c r="Q2431" s="8">
        <v>-1</v>
      </c>
      <c r="R2431" s="8" t="s">
        <v>40</v>
      </c>
      <c r="S2431" s="8" t="s">
        <v>40</v>
      </c>
      <c r="T2431" s="8" t="s">
        <v>40</v>
      </c>
      <c r="U2431" s="67">
        <v>0.22</v>
      </c>
      <c r="V2431" s="4">
        <v>1</v>
      </c>
      <c r="W2431" s="4">
        <v>3431</v>
      </c>
      <c r="X2431" s="67">
        <v>0</v>
      </c>
      <c r="Y2431" s="67">
        <v>0</v>
      </c>
      <c r="Z2431" s="4">
        <v>0</v>
      </c>
      <c r="AA2431" s="4">
        <v>2604</v>
      </c>
      <c r="AB2431" s="67">
        <v>0</v>
      </c>
      <c r="AC2431" s="4">
        <v>0.73247099999999998</v>
      </c>
      <c r="AD2431" s="4">
        <v>9.0380000000000003</v>
      </c>
    </row>
    <row r="2432" spans="1:30" x14ac:dyDescent="0.2">
      <c r="A2432" s="8" t="s">
        <v>782</v>
      </c>
      <c r="B2432" s="8">
        <v>10</v>
      </c>
      <c r="C2432" s="8">
        <v>48752018</v>
      </c>
      <c r="D2432" s="8">
        <v>48752018</v>
      </c>
      <c r="E2432" s="8" t="s">
        <v>130</v>
      </c>
      <c r="F2432" s="8" t="s">
        <v>3108</v>
      </c>
      <c r="G2432" s="8" t="s">
        <v>3109</v>
      </c>
      <c r="H2432" s="8" t="s">
        <v>91</v>
      </c>
      <c r="I2432" s="66" t="s">
        <v>375</v>
      </c>
      <c r="J2432" s="66" t="s">
        <v>40</v>
      </c>
      <c r="K2432" s="66" t="s">
        <v>5161</v>
      </c>
      <c r="L2432" s="66" t="s">
        <v>3510</v>
      </c>
      <c r="M2432" s="66" t="s">
        <v>5162</v>
      </c>
      <c r="N2432" s="66" t="s">
        <v>3255</v>
      </c>
      <c r="O2432" s="8" t="s">
        <v>4377</v>
      </c>
      <c r="P2432" s="8" t="s">
        <v>40</v>
      </c>
      <c r="Q2432" s="8">
        <v>-1</v>
      </c>
      <c r="R2432" s="8" t="s">
        <v>40</v>
      </c>
      <c r="S2432" s="8" t="s">
        <v>40</v>
      </c>
      <c r="T2432" s="8" t="s">
        <v>40</v>
      </c>
      <c r="U2432" s="67">
        <v>0.26100000000000001</v>
      </c>
      <c r="V2432" s="4">
        <v>3</v>
      </c>
      <c r="W2432" s="4">
        <v>3431</v>
      </c>
      <c r="X2432" s="67">
        <v>1E-3</v>
      </c>
      <c r="Y2432" s="67">
        <v>0.26100000000000001</v>
      </c>
      <c r="Z2432" s="4">
        <v>2</v>
      </c>
      <c r="AA2432" s="4">
        <v>2604</v>
      </c>
      <c r="AB2432" s="67">
        <v>1E-3</v>
      </c>
      <c r="AC2432" s="4">
        <v>2.874298</v>
      </c>
      <c r="AD2432" s="4">
        <v>21.7</v>
      </c>
    </row>
    <row r="2433" spans="1:30" x14ac:dyDescent="0.2">
      <c r="A2433" s="8" t="s">
        <v>782</v>
      </c>
      <c r="B2433" s="8">
        <v>10</v>
      </c>
      <c r="C2433" s="8">
        <v>48752020</v>
      </c>
      <c r="D2433" s="8">
        <v>48752020</v>
      </c>
      <c r="E2433" s="8" t="s">
        <v>130</v>
      </c>
      <c r="F2433" s="8" t="s">
        <v>3101</v>
      </c>
      <c r="G2433" s="8" t="s">
        <v>3102</v>
      </c>
      <c r="H2433" s="8" t="s">
        <v>91</v>
      </c>
      <c r="I2433" s="66" t="s">
        <v>375</v>
      </c>
      <c r="J2433" s="66" t="s">
        <v>40</v>
      </c>
      <c r="K2433" s="66" t="s">
        <v>5163</v>
      </c>
      <c r="L2433" s="66" t="s">
        <v>541</v>
      </c>
      <c r="M2433" s="66" t="s">
        <v>3868</v>
      </c>
      <c r="N2433" s="66" t="s">
        <v>130</v>
      </c>
      <c r="O2433" s="8" t="s">
        <v>3155</v>
      </c>
      <c r="P2433" s="8" t="s">
        <v>40</v>
      </c>
      <c r="Q2433" s="8">
        <v>-1</v>
      </c>
      <c r="R2433" s="8">
        <v>11.071812489999999</v>
      </c>
      <c r="S2433" s="8">
        <v>0.116763173</v>
      </c>
      <c r="T2433" s="8">
        <v>11.18857566</v>
      </c>
      <c r="U2433" s="67">
        <v>0</v>
      </c>
      <c r="V2433" s="4">
        <v>0</v>
      </c>
      <c r="W2433" s="4">
        <v>3431</v>
      </c>
      <c r="X2433" s="67">
        <v>0</v>
      </c>
      <c r="Y2433" s="67">
        <v>0.26600000000000001</v>
      </c>
      <c r="Z2433" s="4">
        <v>1</v>
      </c>
      <c r="AA2433" s="4">
        <v>2604</v>
      </c>
      <c r="AB2433" s="67">
        <v>0</v>
      </c>
      <c r="AC2433" s="4">
        <v>2.8864999999999998E-2</v>
      </c>
      <c r="AD2433" s="4">
        <v>2.8679999999999999</v>
      </c>
    </row>
    <row r="2434" spans="1:30" x14ac:dyDescent="0.2">
      <c r="A2434" s="8" t="s">
        <v>782</v>
      </c>
      <c r="B2434" s="8">
        <v>10</v>
      </c>
      <c r="C2434" s="8">
        <v>48752021</v>
      </c>
      <c r="D2434" s="8">
        <v>48752021</v>
      </c>
      <c r="E2434" s="8" t="s">
        <v>121</v>
      </c>
      <c r="F2434" s="8" t="s">
        <v>3108</v>
      </c>
      <c r="G2434" s="8" t="s">
        <v>3109</v>
      </c>
      <c r="H2434" s="8" t="s">
        <v>91</v>
      </c>
      <c r="I2434" s="66" t="s">
        <v>375</v>
      </c>
      <c r="J2434" s="66" t="s">
        <v>40</v>
      </c>
      <c r="K2434" s="66" t="s">
        <v>486</v>
      </c>
      <c r="L2434" s="66" t="s">
        <v>5164</v>
      </c>
      <c r="M2434" s="66" t="s">
        <v>3868</v>
      </c>
      <c r="N2434" s="66" t="s">
        <v>3157</v>
      </c>
      <c r="O2434" s="8" t="s">
        <v>3158</v>
      </c>
      <c r="P2434" s="8" t="s">
        <v>40</v>
      </c>
      <c r="Q2434" s="8">
        <v>-1</v>
      </c>
      <c r="R2434" s="8">
        <v>10.822466840000001</v>
      </c>
      <c r="S2434" s="8">
        <v>0.36610882099999997</v>
      </c>
      <c r="T2434" s="8">
        <v>11.18857566</v>
      </c>
      <c r="U2434" s="67">
        <v>0.26100000000000001</v>
      </c>
      <c r="V2434" s="4">
        <v>17</v>
      </c>
      <c r="W2434" s="4">
        <v>3431</v>
      </c>
      <c r="X2434" s="67">
        <v>5.0000000000000001E-3</v>
      </c>
      <c r="Y2434" s="67">
        <v>0.245</v>
      </c>
      <c r="Z2434" s="4">
        <v>9</v>
      </c>
      <c r="AA2434" s="4">
        <v>2604</v>
      </c>
      <c r="AB2434" s="67">
        <v>3.0000000000000001E-3</v>
      </c>
      <c r="AC2434" s="4">
        <v>4.2905569999999997</v>
      </c>
      <c r="AD2434" s="4">
        <v>24</v>
      </c>
    </row>
    <row r="2435" spans="1:30" x14ac:dyDescent="0.2">
      <c r="A2435" s="8" t="s">
        <v>782</v>
      </c>
      <c r="B2435" s="8">
        <v>10</v>
      </c>
      <c r="C2435" s="8">
        <v>48754809</v>
      </c>
      <c r="D2435" s="8">
        <v>48754809</v>
      </c>
      <c r="E2435" s="8" t="s">
        <v>130</v>
      </c>
      <c r="F2435" s="8" t="s">
        <v>3108</v>
      </c>
      <c r="G2435" s="8" t="s">
        <v>3109</v>
      </c>
      <c r="H2435" s="8" t="s">
        <v>91</v>
      </c>
      <c r="I2435" s="66" t="s">
        <v>5165</v>
      </c>
      <c r="J2435" s="66" t="s">
        <v>40</v>
      </c>
      <c r="K2435" s="66" t="s">
        <v>5167</v>
      </c>
      <c r="L2435" s="66" t="s">
        <v>5168</v>
      </c>
      <c r="M2435" s="66" t="s">
        <v>5102</v>
      </c>
      <c r="N2435" s="66" t="s">
        <v>3168</v>
      </c>
      <c r="O2435" s="8" t="s">
        <v>3169</v>
      </c>
      <c r="P2435" s="8" t="s">
        <v>40</v>
      </c>
      <c r="Q2435" s="8">
        <v>-1</v>
      </c>
      <c r="R2435" s="8" t="s">
        <v>40</v>
      </c>
      <c r="S2435" s="8" t="s">
        <v>40</v>
      </c>
      <c r="T2435" s="8" t="s">
        <v>40</v>
      </c>
      <c r="U2435" s="67">
        <v>0.246</v>
      </c>
      <c r="V2435" s="4">
        <v>15</v>
      </c>
      <c r="W2435" s="4">
        <v>3431</v>
      </c>
      <c r="X2435" s="67">
        <v>4.0000000000000001E-3</v>
      </c>
      <c r="Y2435" s="67">
        <v>0.24399999999999999</v>
      </c>
      <c r="Z2435" s="4">
        <v>11</v>
      </c>
      <c r="AA2435" s="4">
        <v>2600</v>
      </c>
      <c r="AB2435" s="67">
        <v>4.0000000000000001E-3</v>
      </c>
      <c r="AC2435" s="4">
        <v>4.9679890000000002</v>
      </c>
      <c r="AD2435" s="4">
        <v>25.1</v>
      </c>
    </row>
    <row r="2436" spans="1:30" x14ac:dyDescent="0.2">
      <c r="A2436" s="8" t="s">
        <v>782</v>
      </c>
      <c r="B2436" s="8">
        <v>10</v>
      </c>
      <c r="C2436" s="8">
        <v>48754836</v>
      </c>
      <c r="D2436" s="8">
        <v>48754836</v>
      </c>
      <c r="E2436" s="8" t="s">
        <v>127</v>
      </c>
      <c r="F2436" s="8" t="s">
        <v>3108</v>
      </c>
      <c r="G2436" s="8" t="s">
        <v>3109</v>
      </c>
      <c r="H2436" s="8" t="s">
        <v>91</v>
      </c>
      <c r="I2436" s="66" t="s">
        <v>5165</v>
      </c>
      <c r="J2436" s="66" t="s">
        <v>40</v>
      </c>
      <c r="K2436" s="66" t="s">
        <v>558</v>
      </c>
      <c r="L2436" s="66" t="s">
        <v>508</v>
      </c>
      <c r="M2436" s="66" t="s">
        <v>4371</v>
      </c>
      <c r="N2436" s="66" t="s">
        <v>3535</v>
      </c>
      <c r="O2436" s="8" t="s">
        <v>3536</v>
      </c>
      <c r="P2436" s="8" t="s">
        <v>40</v>
      </c>
      <c r="Q2436" s="8">
        <v>-1</v>
      </c>
      <c r="R2436" s="8" t="s">
        <v>40</v>
      </c>
      <c r="S2436" s="8" t="s">
        <v>40</v>
      </c>
      <c r="T2436" s="8" t="s">
        <v>40</v>
      </c>
      <c r="U2436" s="67">
        <v>0.21299999999999999</v>
      </c>
      <c r="V2436" s="4">
        <v>1</v>
      </c>
      <c r="W2436" s="4">
        <v>3431</v>
      </c>
      <c r="X2436" s="67">
        <v>0</v>
      </c>
      <c r="Y2436" s="67">
        <v>0</v>
      </c>
      <c r="Z2436" s="4">
        <v>0</v>
      </c>
      <c r="AA2436" s="4">
        <v>2600</v>
      </c>
      <c r="AB2436" s="67">
        <v>0</v>
      </c>
      <c r="AC2436" s="4">
        <v>2.4461349999999999</v>
      </c>
      <c r="AD2436" s="4">
        <v>19.12</v>
      </c>
    </row>
    <row r="2437" spans="1:30" x14ac:dyDescent="0.2">
      <c r="A2437" s="8" t="s">
        <v>782</v>
      </c>
      <c r="B2437" s="8">
        <v>10</v>
      </c>
      <c r="C2437" s="8">
        <v>48754868</v>
      </c>
      <c r="D2437" s="8">
        <v>48754868</v>
      </c>
      <c r="E2437" s="8" t="s">
        <v>130</v>
      </c>
      <c r="F2437" s="8" t="s">
        <v>3108</v>
      </c>
      <c r="G2437" s="8" t="s">
        <v>3109</v>
      </c>
      <c r="H2437" s="8" t="s">
        <v>91</v>
      </c>
      <c r="I2437" s="66" t="s">
        <v>5165</v>
      </c>
      <c r="J2437" s="66" t="s">
        <v>40</v>
      </c>
      <c r="K2437" s="66" t="s">
        <v>5169</v>
      </c>
      <c r="L2437" s="66" t="s">
        <v>5170</v>
      </c>
      <c r="M2437" s="66" t="s">
        <v>4576</v>
      </c>
      <c r="N2437" s="66" t="s">
        <v>3171</v>
      </c>
      <c r="O2437" s="8" t="s">
        <v>3222</v>
      </c>
      <c r="P2437" s="8" t="s">
        <v>40</v>
      </c>
      <c r="Q2437" s="8">
        <v>-1</v>
      </c>
      <c r="R2437" s="8" t="s">
        <v>40</v>
      </c>
      <c r="S2437" s="8" t="s">
        <v>40</v>
      </c>
      <c r="T2437" s="8" t="s">
        <v>40</v>
      </c>
      <c r="U2437" s="67">
        <v>0.223</v>
      </c>
      <c r="V2437" s="4">
        <v>2</v>
      </c>
      <c r="W2437" s="4">
        <v>3431</v>
      </c>
      <c r="X2437" s="67">
        <v>1E-3</v>
      </c>
      <c r="Y2437" s="67">
        <v>0</v>
      </c>
      <c r="Z2437" s="4">
        <v>0</v>
      </c>
      <c r="AA2437" s="4">
        <v>2600</v>
      </c>
      <c r="AB2437" s="67">
        <v>0</v>
      </c>
      <c r="AC2437" s="4">
        <v>1.9152830000000001</v>
      </c>
      <c r="AD2437" s="4">
        <v>15.68</v>
      </c>
    </row>
    <row r="2438" spans="1:30" x14ac:dyDescent="0.2">
      <c r="A2438" s="8" t="s">
        <v>782</v>
      </c>
      <c r="B2438" s="8">
        <v>10</v>
      </c>
      <c r="C2438" s="8">
        <v>48754938</v>
      </c>
      <c r="D2438" s="8">
        <v>48754938</v>
      </c>
      <c r="E2438" s="8" t="s">
        <v>130</v>
      </c>
      <c r="F2438" s="8" t="s">
        <v>3108</v>
      </c>
      <c r="G2438" s="8" t="s">
        <v>3109</v>
      </c>
      <c r="H2438" s="8" t="s">
        <v>91</v>
      </c>
      <c r="I2438" s="66" t="s">
        <v>5165</v>
      </c>
      <c r="J2438" s="66" t="s">
        <v>40</v>
      </c>
      <c r="K2438" s="66" t="s">
        <v>3778</v>
      </c>
      <c r="L2438" s="66" t="s">
        <v>5171</v>
      </c>
      <c r="M2438" s="66" t="s">
        <v>4146</v>
      </c>
      <c r="N2438" s="66" t="s">
        <v>4011</v>
      </c>
      <c r="O2438" s="8" t="s">
        <v>4012</v>
      </c>
      <c r="P2438" s="8" t="s">
        <v>40</v>
      </c>
      <c r="Q2438" s="8">
        <v>-1</v>
      </c>
      <c r="R2438" s="8" t="s">
        <v>40</v>
      </c>
      <c r="S2438" s="8" t="s">
        <v>40</v>
      </c>
      <c r="T2438" s="8" t="s">
        <v>40</v>
      </c>
      <c r="U2438" s="67">
        <v>0.1</v>
      </c>
      <c r="V2438" s="4">
        <v>1</v>
      </c>
      <c r="W2438" s="4">
        <v>3425</v>
      </c>
      <c r="X2438" s="67">
        <v>0</v>
      </c>
      <c r="Y2438" s="67">
        <v>0.23</v>
      </c>
      <c r="Z2438" s="4">
        <v>1</v>
      </c>
      <c r="AA2438" s="4">
        <v>2598</v>
      </c>
      <c r="AB2438" s="67">
        <v>0</v>
      </c>
      <c r="AC2438" s="4">
        <v>0.145897</v>
      </c>
      <c r="AD2438" s="4">
        <v>4.101</v>
      </c>
    </row>
    <row r="2439" spans="1:30" x14ac:dyDescent="0.2">
      <c r="A2439" s="8" t="s">
        <v>782</v>
      </c>
      <c r="B2439" s="8">
        <v>10</v>
      </c>
      <c r="C2439" s="8">
        <v>48754949</v>
      </c>
      <c r="D2439" s="8">
        <v>48754949</v>
      </c>
      <c r="E2439" s="8" t="s">
        <v>121</v>
      </c>
      <c r="F2439" s="8" t="s">
        <v>3108</v>
      </c>
      <c r="G2439" s="8" t="s">
        <v>3109</v>
      </c>
      <c r="H2439" s="8" t="s">
        <v>91</v>
      </c>
      <c r="I2439" s="66" t="s">
        <v>5165</v>
      </c>
      <c r="J2439" s="66" t="s">
        <v>40</v>
      </c>
      <c r="K2439" s="66" t="s">
        <v>5172</v>
      </c>
      <c r="L2439" s="66" t="s">
        <v>4142</v>
      </c>
      <c r="M2439" s="66" t="s">
        <v>3505</v>
      </c>
      <c r="N2439" s="66" t="s">
        <v>5173</v>
      </c>
      <c r="O2439" s="8" t="s">
        <v>5174</v>
      </c>
      <c r="P2439" s="8" t="s">
        <v>40</v>
      </c>
      <c r="Q2439" s="8">
        <v>-1</v>
      </c>
      <c r="R2439" s="8" t="s">
        <v>40</v>
      </c>
      <c r="S2439" s="8" t="s">
        <v>40</v>
      </c>
      <c r="T2439" s="8" t="s">
        <v>40</v>
      </c>
      <c r="U2439" s="67">
        <v>0</v>
      </c>
      <c r="V2439" s="4">
        <v>0</v>
      </c>
      <c r="W2439" s="4">
        <v>3425</v>
      </c>
      <c r="X2439" s="67">
        <v>0</v>
      </c>
      <c r="Y2439" s="67">
        <v>0.27300000000000002</v>
      </c>
      <c r="Z2439" s="4">
        <v>1</v>
      </c>
      <c r="AA2439" s="4">
        <v>2598</v>
      </c>
      <c r="AB2439" s="67">
        <v>0</v>
      </c>
      <c r="AC2439" s="4">
        <v>5.7016900000000001</v>
      </c>
      <c r="AD2439" s="4">
        <v>26.8</v>
      </c>
    </row>
    <row r="2440" spans="1:30" x14ac:dyDescent="0.2">
      <c r="A2440" s="8" t="s">
        <v>782</v>
      </c>
      <c r="B2440" s="8">
        <v>10</v>
      </c>
      <c r="C2440" s="8">
        <v>48754972</v>
      </c>
      <c r="D2440" s="8">
        <v>48754972</v>
      </c>
      <c r="E2440" s="8" t="s">
        <v>123</v>
      </c>
      <c r="F2440" s="8" t="s">
        <v>3101</v>
      </c>
      <c r="G2440" s="8" t="s">
        <v>3102</v>
      </c>
      <c r="H2440" s="8" t="s">
        <v>91</v>
      </c>
      <c r="I2440" s="66" t="s">
        <v>5165</v>
      </c>
      <c r="J2440" s="66" t="s">
        <v>40</v>
      </c>
      <c r="K2440" s="66" t="s">
        <v>3800</v>
      </c>
      <c r="L2440" s="66" t="s">
        <v>5175</v>
      </c>
      <c r="M2440" s="66" t="s">
        <v>4279</v>
      </c>
      <c r="N2440" s="66" t="s">
        <v>3107</v>
      </c>
      <c r="O2440" s="8" t="s">
        <v>3525</v>
      </c>
      <c r="P2440" s="8" t="s">
        <v>40</v>
      </c>
      <c r="Q2440" s="8">
        <v>-1</v>
      </c>
      <c r="R2440" s="8" t="s">
        <v>40</v>
      </c>
      <c r="S2440" s="8" t="s">
        <v>40</v>
      </c>
      <c r="T2440" s="8" t="s">
        <v>40</v>
      </c>
      <c r="U2440" s="67">
        <v>0.51400000000000001</v>
      </c>
      <c r="V2440" s="4">
        <v>3411</v>
      </c>
      <c r="W2440" s="4">
        <v>3425</v>
      </c>
      <c r="X2440" s="67">
        <v>0.996</v>
      </c>
      <c r="Y2440" s="67">
        <v>0.51200000000000001</v>
      </c>
      <c r="Z2440" s="4">
        <v>2584</v>
      </c>
      <c r="AA2440" s="4">
        <v>2598</v>
      </c>
      <c r="AB2440" s="67">
        <v>0.995</v>
      </c>
      <c r="AC2440" s="4">
        <v>-0.42634300000000003</v>
      </c>
      <c r="AD2440" s="4">
        <v>0.33400000000000002</v>
      </c>
    </row>
    <row r="2441" spans="1:30" x14ac:dyDescent="0.2">
      <c r="A2441" s="8" t="s">
        <v>782</v>
      </c>
      <c r="B2441" s="8">
        <v>10</v>
      </c>
      <c r="C2441" s="8">
        <v>48754987</v>
      </c>
      <c r="D2441" s="8">
        <v>48754987</v>
      </c>
      <c r="E2441" s="8" t="s">
        <v>130</v>
      </c>
      <c r="F2441" s="8" t="s">
        <v>3101</v>
      </c>
      <c r="G2441" s="8" t="s">
        <v>3102</v>
      </c>
      <c r="H2441" s="8" t="s">
        <v>91</v>
      </c>
      <c r="I2441" s="66" t="s">
        <v>5165</v>
      </c>
      <c r="J2441" s="66" t="s">
        <v>40</v>
      </c>
      <c r="K2441" s="66" t="s">
        <v>5176</v>
      </c>
      <c r="L2441" s="66" t="s">
        <v>4627</v>
      </c>
      <c r="M2441" s="66" t="s">
        <v>4439</v>
      </c>
      <c r="N2441" s="66" t="s">
        <v>3118</v>
      </c>
      <c r="O2441" s="8" t="s">
        <v>3213</v>
      </c>
      <c r="P2441" s="8" t="s">
        <v>40</v>
      </c>
      <c r="Q2441" s="8">
        <v>-1</v>
      </c>
      <c r="R2441" s="8" t="s">
        <v>40</v>
      </c>
      <c r="S2441" s="8" t="s">
        <v>40</v>
      </c>
      <c r="T2441" s="8" t="s">
        <v>40</v>
      </c>
      <c r="U2441" s="67">
        <v>0.316</v>
      </c>
      <c r="V2441" s="4">
        <v>1</v>
      </c>
      <c r="W2441" s="4">
        <v>3425</v>
      </c>
      <c r="X2441" s="67">
        <v>0</v>
      </c>
      <c r="Y2441" s="67">
        <v>0.313</v>
      </c>
      <c r="Z2441" s="4">
        <v>1</v>
      </c>
      <c r="AA2441" s="4">
        <v>2598</v>
      </c>
      <c r="AB2441" s="67">
        <v>0</v>
      </c>
      <c r="AC2441" s="4">
        <v>1.246275</v>
      </c>
      <c r="AD2441" s="4">
        <v>11.99</v>
      </c>
    </row>
    <row r="2442" spans="1:30" x14ac:dyDescent="0.2">
      <c r="A2442" s="8" t="s">
        <v>782</v>
      </c>
      <c r="B2442" s="8">
        <v>10</v>
      </c>
      <c r="C2442" s="8">
        <v>48754997</v>
      </c>
      <c r="D2442" s="8">
        <v>48754997</v>
      </c>
      <c r="E2442" s="8" t="s">
        <v>130</v>
      </c>
      <c r="F2442" s="8" t="s">
        <v>81</v>
      </c>
      <c r="G2442" s="8" t="s">
        <v>3469</v>
      </c>
      <c r="H2442" s="8" t="s">
        <v>91</v>
      </c>
      <c r="I2442" s="66" t="s">
        <v>5165</v>
      </c>
      <c r="J2442" s="66" t="s">
        <v>40</v>
      </c>
      <c r="K2442" s="66" t="s">
        <v>3414</v>
      </c>
      <c r="L2442" s="66" t="s">
        <v>3825</v>
      </c>
      <c r="M2442" s="66" t="s">
        <v>3880</v>
      </c>
      <c r="N2442" s="66" t="s">
        <v>206</v>
      </c>
      <c r="O2442" s="8" t="s">
        <v>207</v>
      </c>
      <c r="P2442" s="8" t="s">
        <v>40</v>
      </c>
      <c r="Q2442" s="8">
        <v>-1</v>
      </c>
      <c r="R2442" s="8" t="s">
        <v>40</v>
      </c>
      <c r="S2442" s="8" t="s">
        <v>40</v>
      </c>
      <c r="T2442" s="8" t="s">
        <v>40</v>
      </c>
      <c r="U2442" s="67">
        <v>0</v>
      </c>
      <c r="V2442" s="4">
        <v>0</v>
      </c>
      <c r="W2442" s="4">
        <v>3428</v>
      </c>
      <c r="X2442" s="67">
        <v>0</v>
      </c>
      <c r="Y2442" s="67">
        <v>0.24</v>
      </c>
      <c r="Z2442" s="4">
        <v>2</v>
      </c>
      <c r="AA2442" s="4">
        <v>2600</v>
      </c>
      <c r="AB2442" s="67">
        <v>1E-3</v>
      </c>
      <c r="AC2442" s="4">
        <v>13.951813</v>
      </c>
      <c r="AD2442" s="4">
        <v>44</v>
      </c>
    </row>
    <row r="2443" spans="1:30" x14ac:dyDescent="0.2">
      <c r="A2443" s="8" t="s">
        <v>782</v>
      </c>
      <c r="B2443" s="8">
        <v>10</v>
      </c>
      <c r="C2443" s="8">
        <v>48754999</v>
      </c>
      <c r="D2443" s="8">
        <v>48754999</v>
      </c>
      <c r="E2443" s="8" t="s">
        <v>127</v>
      </c>
      <c r="F2443" s="8" t="s">
        <v>3101</v>
      </c>
      <c r="G2443" s="8" t="s">
        <v>3102</v>
      </c>
      <c r="H2443" s="8" t="s">
        <v>91</v>
      </c>
      <c r="I2443" s="66" t="s">
        <v>5165</v>
      </c>
      <c r="J2443" s="66" t="s">
        <v>40</v>
      </c>
      <c r="K2443" s="66" t="s">
        <v>4641</v>
      </c>
      <c r="L2443" s="66" t="s">
        <v>4542</v>
      </c>
      <c r="M2443" s="66" t="s">
        <v>4003</v>
      </c>
      <c r="N2443" s="66" t="s">
        <v>3188</v>
      </c>
      <c r="O2443" s="8" t="s">
        <v>3189</v>
      </c>
      <c r="P2443" s="8" t="s">
        <v>40</v>
      </c>
      <c r="Q2443" s="8">
        <v>-1</v>
      </c>
      <c r="R2443" s="8" t="s">
        <v>40</v>
      </c>
      <c r="S2443" s="8" t="s">
        <v>40</v>
      </c>
      <c r="T2443" s="8" t="s">
        <v>40</v>
      </c>
      <c r="U2443" s="67">
        <v>0.219</v>
      </c>
      <c r="V2443" s="4">
        <v>1</v>
      </c>
      <c r="W2443" s="4">
        <v>3428</v>
      </c>
      <c r="X2443" s="67">
        <v>0</v>
      </c>
      <c r="Y2443" s="67">
        <v>0.26900000000000002</v>
      </c>
      <c r="Z2443" s="4">
        <v>1</v>
      </c>
      <c r="AA2443" s="4">
        <v>2600</v>
      </c>
      <c r="AB2443" s="67">
        <v>0</v>
      </c>
      <c r="AC2443" s="4">
        <v>0.40204099999999998</v>
      </c>
      <c r="AD2443" s="4">
        <v>6.6319999999999997</v>
      </c>
    </row>
    <row r="2444" spans="1:30" x14ac:dyDescent="0.2">
      <c r="A2444" s="8" t="s">
        <v>782</v>
      </c>
      <c r="B2444" s="8">
        <v>10</v>
      </c>
      <c r="C2444" s="8">
        <v>48755010</v>
      </c>
      <c r="D2444" s="8">
        <v>48755010</v>
      </c>
      <c r="E2444" s="8" t="s">
        <v>123</v>
      </c>
      <c r="F2444" s="8" t="s">
        <v>3108</v>
      </c>
      <c r="G2444" s="8" t="s">
        <v>3109</v>
      </c>
      <c r="H2444" s="8" t="s">
        <v>91</v>
      </c>
      <c r="I2444" s="66" t="s">
        <v>5165</v>
      </c>
      <c r="J2444" s="66" t="s">
        <v>40</v>
      </c>
      <c r="K2444" s="66" t="s">
        <v>5177</v>
      </c>
      <c r="L2444" s="66" t="s">
        <v>5060</v>
      </c>
      <c r="M2444" s="66" t="s">
        <v>4444</v>
      </c>
      <c r="N2444" s="66" t="s">
        <v>3232</v>
      </c>
      <c r="O2444" s="8" t="s">
        <v>4392</v>
      </c>
      <c r="P2444" s="8" t="s">
        <v>5178</v>
      </c>
      <c r="Q2444" s="8">
        <v>-1</v>
      </c>
      <c r="R2444" s="8" t="s">
        <v>40</v>
      </c>
      <c r="S2444" s="8" t="s">
        <v>40</v>
      </c>
      <c r="T2444" s="8" t="s">
        <v>40</v>
      </c>
      <c r="U2444" s="67">
        <v>0.216</v>
      </c>
      <c r="V2444" s="4">
        <v>11</v>
      </c>
      <c r="W2444" s="4">
        <v>3428</v>
      </c>
      <c r="X2444" s="67">
        <v>3.0000000000000001E-3</v>
      </c>
      <c r="Y2444" s="67">
        <v>0.23699999999999999</v>
      </c>
      <c r="Z2444" s="4">
        <v>9</v>
      </c>
      <c r="AA2444" s="4">
        <v>2600</v>
      </c>
      <c r="AB2444" s="67">
        <v>3.0000000000000001E-3</v>
      </c>
      <c r="AC2444" s="4">
        <v>-1.544913</v>
      </c>
      <c r="AD2444" s="4">
        <v>2E-3</v>
      </c>
    </row>
    <row r="2445" spans="1:30" x14ac:dyDescent="0.2">
      <c r="A2445" s="8" t="s">
        <v>782</v>
      </c>
      <c r="B2445" s="8">
        <v>10</v>
      </c>
      <c r="C2445" s="8">
        <v>48755037</v>
      </c>
      <c r="D2445" s="8">
        <v>48755037</v>
      </c>
      <c r="E2445" s="8" t="s">
        <v>130</v>
      </c>
      <c r="F2445" s="8" t="s">
        <v>3108</v>
      </c>
      <c r="G2445" s="8" t="s">
        <v>3109</v>
      </c>
      <c r="H2445" s="8" t="s">
        <v>91</v>
      </c>
      <c r="I2445" s="66" t="s">
        <v>5165</v>
      </c>
      <c r="J2445" s="66" t="s">
        <v>40</v>
      </c>
      <c r="K2445" s="66" t="s">
        <v>3785</v>
      </c>
      <c r="L2445" s="66" t="s">
        <v>3838</v>
      </c>
      <c r="M2445" s="66" t="s">
        <v>973</v>
      </c>
      <c r="N2445" s="66" t="s">
        <v>3147</v>
      </c>
      <c r="O2445" s="8" t="s">
        <v>4321</v>
      </c>
      <c r="P2445" s="8" t="s">
        <v>40</v>
      </c>
      <c r="Q2445" s="8">
        <v>-1</v>
      </c>
      <c r="R2445" s="8" t="s">
        <v>40</v>
      </c>
      <c r="S2445" s="8" t="s">
        <v>40</v>
      </c>
      <c r="T2445" s="8" t="s">
        <v>40</v>
      </c>
      <c r="U2445" s="67">
        <v>0.23</v>
      </c>
      <c r="V2445" s="4">
        <v>118</v>
      </c>
      <c r="W2445" s="4">
        <v>3428</v>
      </c>
      <c r="X2445" s="67">
        <v>3.4000000000000002E-2</v>
      </c>
      <c r="Y2445" s="67">
        <v>0.23300000000000001</v>
      </c>
      <c r="Z2445" s="4">
        <v>74</v>
      </c>
      <c r="AA2445" s="4">
        <v>2600</v>
      </c>
      <c r="AB2445" s="67">
        <v>2.8000000000000001E-2</v>
      </c>
      <c r="AC2445" s="4">
        <v>6.89412</v>
      </c>
      <c r="AD2445" s="4">
        <v>33</v>
      </c>
    </row>
    <row r="2446" spans="1:30" x14ac:dyDescent="0.2">
      <c r="A2446" s="8" t="s">
        <v>782</v>
      </c>
      <c r="B2446" s="8">
        <v>10</v>
      </c>
      <c r="C2446" s="8">
        <v>48755040</v>
      </c>
      <c r="D2446" s="8">
        <v>48755040</v>
      </c>
      <c r="E2446" s="8" t="s">
        <v>123</v>
      </c>
      <c r="F2446" s="8" t="s">
        <v>3108</v>
      </c>
      <c r="G2446" s="8" t="s">
        <v>3109</v>
      </c>
      <c r="H2446" s="8" t="s">
        <v>91</v>
      </c>
      <c r="I2446" s="66" t="s">
        <v>5165</v>
      </c>
      <c r="J2446" s="66" t="s">
        <v>40</v>
      </c>
      <c r="K2446" s="66" t="s">
        <v>5179</v>
      </c>
      <c r="L2446" s="66" t="s">
        <v>3590</v>
      </c>
      <c r="M2446" s="66" t="s">
        <v>3802</v>
      </c>
      <c r="N2446" s="66" t="s">
        <v>3232</v>
      </c>
      <c r="O2446" s="8" t="s">
        <v>4409</v>
      </c>
      <c r="P2446" s="8" t="s">
        <v>40</v>
      </c>
      <c r="Q2446" s="8">
        <v>-1</v>
      </c>
      <c r="R2446" s="8" t="s">
        <v>40</v>
      </c>
      <c r="S2446" s="8" t="s">
        <v>40</v>
      </c>
      <c r="T2446" s="8" t="s">
        <v>40</v>
      </c>
      <c r="U2446" s="67">
        <v>0.31900000000000001</v>
      </c>
      <c r="V2446" s="4">
        <v>2137</v>
      </c>
      <c r="W2446" s="4">
        <v>3428</v>
      </c>
      <c r="X2446" s="67">
        <v>0.623</v>
      </c>
      <c r="Y2446" s="67">
        <v>0.32</v>
      </c>
      <c r="Z2446" s="4">
        <v>1630</v>
      </c>
      <c r="AA2446" s="4">
        <v>2600</v>
      </c>
      <c r="AB2446" s="67">
        <v>0.627</v>
      </c>
      <c r="AC2446" s="4">
        <v>5.0887719999999996</v>
      </c>
      <c r="AD2446" s="4">
        <v>25.3</v>
      </c>
    </row>
    <row r="2447" spans="1:30" x14ac:dyDescent="0.2">
      <c r="A2447" s="8" t="s">
        <v>782</v>
      </c>
      <c r="B2447" s="8">
        <v>10</v>
      </c>
      <c r="C2447" s="8">
        <v>48755057</v>
      </c>
      <c r="D2447" s="8">
        <v>48755057</v>
      </c>
      <c r="E2447" s="8" t="s">
        <v>130</v>
      </c>
      <c r="F2447" s="8" t="s">
        <v>3108</v>
      </c>
      <c r="G2447" s="8" t="s">
        <v>3109</v>
      </c>
      <c r="H2447" s="8" t="s">
        <v>91</v>
      </c>
      <c r="I2447" s="66" t="s">
        <v>5165</v>
      </c>
      <c r="J2447" s="66" t="s">
        <v>40</v>
      </c>
      <c r="K2447" s="66" t="s">
        <v>534</v>
      </c>
      <c r="L2447" s="66" t="s">
        <v>4549</v>
      </c>
      <c r="M2447" s="66" t="s">
        <v>3538</v>
      </c>
      <c r="N2447" s="66" t="s">
        <v>3255</v>
      </c>
      <c r="O2447" s="8" t="s">
        <v>4377</v>
      </c>
      <c r="P2447" s="8" t="s">
        <v>40</v>
      </c>
      <c r="Q2447" s="8">
        <v>-1</v>
      </c>
      <c r="R2447" s="8" t="s">
        <v>40</v>
      </c>
      <c r="S2447" s="8" t="s">
        <v>40</v>
      </c>
      <c r="T2447" s="8" t="s">
        <v>40</v>
      </c>
      <c r="U2447" s="67">
        <v>0.24199999999999999</v>
      </c>
      <c r="V2447" s="4">
        <v>426</v>
      </c>
      <c r="W2447" s="4">
        <v>3428</v>
      </c>
      <c r="X2447" s="67">
        <v>0.124</v>
      </c>
      <c r="Y2447" s="67">
        <v>0.24199999999999999</v>
      </c>
      <c r="Z2447" s="4">
        <v>326</v>
      </c>
      <c r="AA2447" s="4">
        <v>2600</v>
      </c>
      <c r="AB2447" s="67">
        <v>0.125</v>
      </c>
      <c r="AC2447" s="4">
        <v>0.47556500000000002</v>
      </c>
      <c r="AD2447" s="4">
        <v>7.242</v>
      </c>
    </row>
    <row r="2448" spans="1:30" x14ac:dyDescent="0.2">
      <c r="A2448" s="8" t="s">
        <v>782</v>
      </c>
      <c r="B2448" s="8">
        <v>10</v>
      </c>
      <c r="C2448" s="8">
        <v>48755068</v>
      </c>
      <c r="D2448" s="8">
        <v>48755068</v>
      </c>
      <c r="E2448" s="8" t="s">
        <v>123</v>
      </c>
      <c r="F2448" s="8" t="s">
        <v>3108</v>
      </c>
      <c r="G2448" s="8" t="s">
        <v>3109</v>
      </c>
      <c r="H2448" s="8" t="s">
        <v>91</v>
      </c>
      <c r="I2448" s="66" t="s">
        <v>5165</v>
      </c>
      <c r="J2448" s="66" t="s">
        <v>40</v>
      </c>
      <c r="K2448" s="66" t="s">
        <v>3818</v>
      </c>
      <c r="L2448" s="66" t="s">
        <v>5180</v>
      </c>
      <c r="M2448" s="66" t="s">
        <v>4353</v>
      </c>
      <c r="N2448" s="66" t="s">
        <v>3924</v>
      </c>
      <c r="O2448" s="8" t="s">
        <v>5181</v>
      </c>
      <c r="P2448" s="8" t="s">
        <v>40</v>
      </c>
      <c r="Q2448" s="8">
        <v>-1</v>
      </c>
      <c r="R2448" s="8" t="s">
        <v>40</v>
      </c>
      <c r="S2448" s="8" t="s">
        <v>40</v>
      </c>
      <c r="T2448" s="8" t="s">
        <v>40</v>
      </c>
      <c r="U2448" s="67">
        <v>0.23499999999999999</v>
      </c>
      <c r="V2448" s="4">
        <v>9</v>
      </c>
      <c r="W2448" s="4">
        <v>3428</v>
      </c>
      <c r="X2448" s="67">
        <v>3.0000000000000001E-3</v>
      </c>
      <c r="Y2448" s="67">
        <v>0.2</v>
      </c>
      <c r="Z2448" s="4">
        <v>2</v>
      </c>
      <c r="AA2448" s="4">
        <v>2600</v>
      </c>
      <c r="AB2448" s="67">
        <v>1E-3</v>
      </c>
      <c r="AC2448" s="4">
        <v>2.337323</v>
      </c>
      <c r="AD2448" s="4">
        <v>18.41</v>
      </c>
    </row>
    <row r="2449" spans="1:30" x14ac:dyDescent="0.2">
      <c r="A2449" s="8" t="s">
        <v>782</v>
      </c>
      <c r="B2449" s="8">
        <v>10</v>
      </c>
      <c r="C2449" s="8">
        <v>48755093</v>
      </c>
      <c r="D2449" s="8">
        <v>48755093</v>
      </c>
      <c r="E2449" s="8" t="s">
        <v>123</v>
      </c>
      <c r="F2449" s="8" t="s">
        <v>3108</v>
      </c>
      <c r="G2449" s="8" t="s">
        <v>3109</v>
      </c>
      <c r="H2449" s="8" t="s">
        <v>91</v>
      </c>
      <c r="I2449" s="66" t="s">
        <v>5165</v>
      </c>
      <c r="J2449" s="66" t="s">
        <v>40</v>
      </c>
      <c r="K2449" s="66" t="s">
        <v>3582</v>
      </c>
      <c r="L2449" s="66" t="s">
        <v>544</v>
      </c>
      <c r="M2449" s="66" t="s">
        <v>4346</v>
      </c>
      <c r="N2449" s="66" t="s">
        <v>3999</v>
      </c>
      <c r="O2449" s="8" t="s">
        <v>4000</v>
      </c>
      <c r="P2449" s="8" t="s">
        <v>40</v>
      </c>
      <c r="Q2449" s="8">
        <v>-1</v>
      </c>
      <c r="R2449" s="8" t="s">
        <v>40</v>
      </c>
      <c r="S2449" s="8" t="s">
        <v>40</v>
      </c>
      <c r="T2449" s="8" t="s">
        <v>40</v>
      </c>
      <c r="U2449" s="67">
        <v>0.23</v>
      </c>
      <c r="V2449" s="4">
        <v>13</v>
      </c>
      <c r="W2449" s="4">
        <v>3429</v>
      </c>
      <c r="X2449" s="67">
        <v>4.0000000000000001E-3</v>
      </c>
      <c r="Y2449" s="67">
        <v>0.22900000000000001</v>
      </c>
      <c r="Z2449" s="4">
        <v>11</v>
      </c>
      <c r="AA2449" s="4">
        <v>2600</v>
      </c>
      <c r="AB2449" s="67">
        <v>4.0000000000000001E-3</v>
      </c>
      <c r="AC2449" s="4">
        <v>5.6084480000000001</v>
      </c>
      <c r="AD2449" s="4">
        <v>26.5</v>
      </c>
    </row>
    <row r="2450" spans="1:30" x14ac:dyDescent="0.2">
      <c r="A2450" s="8" t="s">
        <v>782</v>
      </c>
      <c r="B2450" s="8">
        <v>10</v>
      </c>
      <c r="C2450" s="8">
        <v>48755097</v>
      </c>
      <c r="D2450" s="8">
        <v>48755097</v>
      </c>
      <c r="E2450" s="8" t="s">
        <v>130</v>
      </c>
      <c r="F2450" s="8" t="s">
        <v>3108</v>
      </c>
      <c r="G2450" s="8" t="s">
        <v>3109</v>
      </c>
      <c r="H2450" s="8" t="s">
        <v>91</v>
      </c>
      <c r="I2450" s="66" t="s">
        <v>5165</v>
      </c>
      <c r="J2450" s="66" t="s">
        <v>40</v>
      </c>
      <c r="K2450" s="66" t="s">
        <v>3832</v>
      </c>
      <c r="L2450" s="66" t="s">
        <v>4106</v>
      </c>
      <c r="M2450" s="66" t="s">
        <v>4107</v>
      </c>
      <c r="N2450" s="66" t="s">
        <v>3219</v>
      </c>
      <c r="O2450" s="8" t="s">
        <v>3275</v>
      </c>
      <c r="P2450" s="8" t="s">
        <v>40</v>
      </c>
      <c r="Q2450" s="8">
        <v>-1</v>
      </c>
      <c r="R2450" s="8" t="s">
        <v>40</v>
      </c>
      <c r="S2450" s="8" t="s">
        <v>40</v>
      </c>
      <c r="T2450" s="8" t="s">
        <v>40</v>
      </c>
      <c r="U2450" s="67">
        <v>0.29199999999999998</v>
      </c>
      <c r="V2450" s="4">
        <v>1</v>
      </c>
      <c r="W2450" s="4">
        <v>3429</v>
      </c>
      <c r="X2450" s="67">
        <v>0</v>
      </c>
      <c r="Y2450" s="67">
        <v>0.30199999999999999</v>
      </c>
      <c r="Z2450" s="4">
        <v>1</v>
      </c>
      <c r="AA2450" s="4">
        <v>2600</v>
      </c>
      <c r="AB2450" s="67">
        <v>0</v>
      </c>
      <c r="AC2450" s="4">
        <v>4.9016209999999996</v>
      </c>
      <c r="AD2450" s="4">
        <v>24.9</v>
      </c>
    </row>
    <row r="2451" spans="1:30" x14ac:dyDescent="0.2">
      <c r="A2451" s="8" t="s">
        <v>782</v>
      </c>
      <c r="B2451" s="8">
        <v>10</v>
      </c>
      <c r="C2451" s="8">
        <v>48755118</v>
      </c>
      <c r="D2451" s="8">
        <v>48755118</v>
      </c>
      <c r="E2451" s="8" t="s">
        <v>130</v>
      </c>
      <c r="F2451" s="8" t="s">
        <v>3108</v>
      </c>
      <c r="G2451" s="8" t="s">
        <v>3109</v>
      </c>
      <c r="H2451" s="8" t="s">
        <v>91</v>
      </c>
      <c r="I2451" s="66" t="s">
        <v>5165</v>
      </c>
      <c r="J2451" s="66" t="s">
        <v>40</v>
      </c>
      <c r="K2451" s="66" t="s">
        <v>3593</v>
      </c>
      <c r="L2451" s="66" t="s">
        <v>5182</v>
      </c>
      <c r="M2451" s="66" t="s">
        <v>3668</v>
      </c>
      <c r="N2451" s="66" t="s">
        <v>3244</v>
      </c>
      <c r="O2451" s="8" t="s">
        <v>3250</v>
      </c>
      <c r="P2451" s="8" t="s">
        <v>40</v>
      </c>
      <c r="Q2451" s="8">
        <v>-1</v>
      </c>
      <c r="R2451" s="8" t="s">
        <v>40</v>
      </c>
      <c r="S2451" s="8" t="s">
        <v>40</v>
      </c>
      <c r="T2451" s="8" t="s">
        <v>40</v>
      </c>
      <c r="U2451" s="67">
        <v>0.25800000000000001</v>
      </c>
      <c r="V2451" s="4">
        <v>3</v>
      </c>
      <c r="W2451" s="4">
        <v>3425</v>
      </c>
      <c r="X2451" s="67">
        <v>1E-3</v>
      </c>
      <c r="Y2451" s="67">
        <v>0.26100000000000001</v>
      </c>
      <c r="Z2451" s="4">
        <v>3</v>
      </c>
      <c r="AA2451" s="4">
        <v>2598</v>
      </c>
      <c r="AB2451" s="67">
        <v>1E-3</v>
      </c>
      <c r="AC2451" s="4">
        <v>5.308128</v>
      </c>
      <c r="AD2451" s="4">
        <v>25.8</v>
      </c>
    </row>
    <row r="2452" spans="1:30" x14ac:dyDescent="0.2">
      <c r="A2452" s="8" t="s">
        <v>782</v>
      </c>
      <c r="B2452" s="8">
        <v>10</v>
      </c>
      <c r="C2452" s="8">
        <v>48755119</v>
      </c>
      <c r="D2452" s="8">
        <v>48755119</v>
      </c>
      <c r="E2452" s="8" t="s">
        <v>121</v>
      </c>
      <c r="F2452" s="8" t="s">
        <v>3101</v>
      </c>
      <c r="G2452" s="8" t="s">
        <v>3102</v>
      </c>
      <c r="H2452" s="8" t="s">
        <v>91</v>
      </c>
      <c r="I2452" s="66" t="s">
        <v>5165</v>
      </c>
      <c r="J2452" s="66" t="s">
        <v>40</v>
      </c>
      <c r="K2452" s="66" t="s">
        <v>4606</v>
      </c>
      <c r="L2452" s="66" t="s">
        <v>3442</v>
      </c>
      <c r="M2452" s="66" t="s">
        <v>3979</v>
      </c>
      <c r="N2452" s="66" t="s">
        <v>3174</v>
      </c>
      <c r="O2452" s="8" t="s">
        <v>3260</v>
      </c>
      <c r="P2452" s="8" t="s">
        <v>40</v>
      </c>
      <c r="Q2452" s="8">
        <v>-1</v>
      </c>
      <c r="R2452" s="8" t="s">
        <v>40</v>
      </c>
      <c r="S2452" s="8" t="s">
        <v>40</v>
      </c>
      <c r="T2452" s="8" t="s">
        <v>40</v>
      </c>
      <c r="U2452" s="67">
        <v>0.193</v>
      </c>
      <c r="V2452" s="4">
        <v>1</v>
      </c>
      <c r="W2452" s="4">
        <v>3425</v>
      </c>
      <c r="X2452" s="67">
        <v>0</v>
      </c>
      <c r="Y2452" s="67">
        <v>0.21199999999999999</v>
      </c>
      <c r="Z2452" s="4">
        <v>2</v>
      </c>
      <c r="AA2452" s="4">
        <v>2598</v>
      </c>
      <c r="AB2452" s="67">
        <v>1E-3</v>
      </c>
      <c r="AC2452" s="4">
        <v>1.4918769999999999</v>
      </c>
      <c r="AD2452" s="4">
        <v>13.27</v>
      </c>
    </row>
    <row r="2453" spans="1:30" x14ac:dyDescent="0.2">
      <c r="A2453" s="8" t="s">
        <v>782</v>
      </c>
      <c r="B2453" s="8">
        <v>10</v>
      </c>
      <c r="C2453" s="8">
        <v>48755120</v>
      </c>
      <c r="D2453" s="8">
        <v>48755120</v>
      </c>
      <c r="E2453" s="8" t="s">
        <v>130</v>
      </c>
      <c r="F2453" s="8" t="s">
        <v>3108</v>
      </c>
      <c r="G2453" s="8" t="s">
        <v>3109</v>
      </c>
      <c r="H2453" s="8" t="s">
        <v>91</v>
      </c>
      <c r="I2453" s="66" t="s">
        <v>5165</v>
      </c>
      <c r="J2453" s="66" t="s">
        <v>40</v>
      </c>
      <c r="K2453" s="66" t="s">
        <v>4105</v>
      </c>
      <c r="L2453" s="66" t="s">
        <v>5183</v>
      </c>
      <c r="M2453" s="66" t="s">
        <v>3979</v>
      </c>
      <c r="N2453" s="66" t="s">
        <v>3171</v>
      </c>
      <c r="O2453" s="8" t="s">
        <v>3172</v>
      </c>
      <c r="P2453" s="8" t="s">
        <v>40</v>
      </c>
      <c r="Q2453" s="8">
        <v>-1</v>
      </c>
      <c r="R2453" s="8" t="s">
        <v>40</v>
      </c>
      <c r="S2453" s="8" t="s">
        <v>40</v>
      </c>
      <c r="T2453" s="8" t="s">
        <v>40</v>
      </c>
      <c r="U2453" s="67">
        <v>0.25700000000000001</v>
      </c>
      <c r="V2453" s="4">
        <v>115</v>
      </c>
      <c r="W2453" s="4">
        <v>3425</v>
      </c>
      <c r="X2453" s="67">
        <v>3.4000000000000002E-2</v>
      </c>
      <c r="Y2453" s="67">
        <v>0.26800000000000002</v>
      </c>
      <c r="Z2453" s="4">
        <v>80</v>
      </c>
      <c r="AA2453" s="4">
        <v>2598</v>
      </c>
      <c r="AB2453" s="67">
        <v>3.1E-2</v>
      </c>
      <c r="AC2453" s="4">
        <v>7.7912109999999997</v>
      </c>
      <c r="AD2453" s="4">
        <v>35</v>
      </c>
    </row>
    <row r="2454" spans="1:30" x14ac:dyDescent="0.2">
      <c r="A2454" s="8" t="s">
        <v>782</v>
      </c>
      <c r="B2454" s="8">
        <v>10</v>
      </c>
      <c r="C2454" s="8">
        <v>48755121</v>
      </c>
      <c r="D2454" s="8">
        <v>48755121</v>
      </c>
      <c r="E2454" s="8" t="s">
        <v>121</v>
      </c>
      <c r="F2454" s="8" t="s">
        <v>3108</v>
      </c>
      <c r="G2454" s="8" t="s">
        <v>3109</v>
      </c>
      <c r="H2454" s="8" t="s">
        <v>91</v>
      </c>
      <c r="I2454" s="66" t="s">
        <v>5165</v>
      </c>
      <c r="J2454" s="66" t="s">
        <v>40</v>
      </c>
      <c r="K2454" s="66" t="s">
        <v>5184</v>
      </c>
      <c r="L2454" s="66" t="s">
        <v>5185</v>
      </c>
      <c r="M2454" s="66" t="s">
        <v>3979</v>
      </c>
      <c r="N2454" s="66" t="s">
        <v>3144</v>
      </c>
      <c r="O2454" s="8" t="s">
        <v>3145</v>
      </c>
      <c r="P2454" s="8" t="s">
        <v>5186</v>
      </c>
      <c r="Q2454" s="8">
        <v>-1</v>
      </c>
      <c r="R2454" s="8" t="s">
        <v>40</v>
      </c>
      <c r="S2454" s="8" t="s">
        <v>40</v>
      </c>
      <c r="T2454" s="8" t="s">
        <v>40</v>
      </c>
      <c r="U2454" s="67">
        <v>0.246</v>
      </c>
      <c r="V2454" s="4">
        <v>2</v>
      </c>
      <c r="W2454" s="4">
        <v>3425</v>
      </c>
      <c r="X2454" s="67">
        <v>1E-3</v>
      </c>
      <c r="Y2454" s="67">
        <v>0.247</v>
      </c>
      <c r="Z2454" s="4">
        <v>5</v>
      </c>
      <c r="AA2454" s="4">
        <v>2598</v>
      </c>
      <c r="AB2454" s="67">
        <v>2E-3</v>
      </c>
      <c r="AC2454" s="4">
        <v>4.5777979999999996</v>
      </c>
      <c r="AD2454" s="4">
        <v>24.4</v>
      </c>
    </row>
    <row r="2455" spans="1:30" x14ac:dyDescent="0.2">
      <c r="A2455" s="8" t="s">
        <v>782</v>
      </c>
      <c r="B2455" s="8">
        <v>10</v>
      </c>
      <c r="C2455" s="8">
        <v>48755130</v>
      </c>
      <c r="D2455" s="8">
        <v>48755130</v>
      </c>
      <c r="E2455" s="8" t="s">
        <v>130</v>
      </c>
      <c r="F2455" s="8" t="s">
        <v>3108</v>
      </c>
      <c r="G2455" s="8" t="s">
        <v>3109</v>
      </c>
      <c r="H2455" s="8" t="s">
        <v>91</v>
      </c>
      <c r="I2455" s="66" t="s">
        <v>5165</v>
      </c>
      <c r="J2455" s="66" t="s">
        <v>40</v>
      </c>
      <c r="K2455" s="66" t="s">
        <v>5187</v>
      </c>
      <c r="L2455" s="66" t="s">
        <v>4100</v>
      </c>
      <c r="M2455" s="66" t="s">
        <v>3562</v>
      </c>
      <c r="N2455" s="66" t="s">
        <v>3219</v>
      </c>
      <c r="O2455" s="8" t="s">
        <v>3220</v>
      </c>
      <c r="P2455" s="8" t="s">
        <v>40</v>
      </c>
      <c r="Q2455" s="8">
        <v>-1</v>
      </c>
      <c r="R2455" s="8">
        <v>7.6330902610000004</v>
      </c>
      <c r="S2455" s="8">
        <v>1.8237388080000001</v>
      </c>
      <c r="T2455" s="8">
        <v>9.4568290689999994</v>
      </c>
      <c r="U2455" s="67">
        <v>0.20599999999999999</v>
      </c>
      <c r="V2455" s="4">
        <v>2</v>
      </c>
      <c r="W2455" s="4">
        <v>3425</v>
      </c>
      <c r="X2455" s="67">
        <v>1E-3</v>
      </c>
      <c r="Y2455" s="67">
        <v>0.375</v>
      </c>
      <c r="Z2455" s="4">
        <v>1</v>
      </c>
      <c r="AA2455" s="4">
        <v>2598</v>
      </c>
      <c r="AB2455" s="67">
        <v>0</v>
      </c>
      <c r="AC2455" s="4">
        <v>6.8330339999999996</v>
      </c>
      <c r="AD2455" s="4">
        <v>33</v>
      </c>
    </row>
    <row r="2456" spans="1:30" x14ac:dyDescent="0.2">
      <c r="A2456" s="8" t="s">
        <v>782</v>
      </c>
      <c r="B2456" s="8">
        <v>10</v>
      </c>
      <c r="C2456" s="8">
        <v>48771313</v>
      </c>
      <c r="D2456" s="8">
        <v>48771313</v>
      </c>
      <c r="E2456" s="8" t="s">
        <v>127</v>
      </c>
      <c r="F2456" s="8" t="s">
        <v>79</v>
      </c>
      <c r="G2456" s="8" t="s">
        <v>3469</v>
      </c>
      <c r="H2456" s="8" t="s">
        <v>91</v>
      </c>
      <c r="I2456" s="66" t="s">
        <v>40</v>
      </c>
      <c r="J2456" s="66" t="s">
        <v>179</v>
      </c>
      <c r="K2456" s="66" t="s">
        <v>40</v>
      </c>
      <c r="L2456" s="66" t="s">
        <v>40</v>
      </c>
      <c r="M2456" s="66" t="s">
        <v>40</v>
      </c>
      <c r="N2456" s="66" t="s">
        <v>40</v>
      </c>
      <c r="O2456" s="8" t="s">
        <v>40</v>
      </c>
      <c r="P2456" s="8" t="s">
        <v>40</v>
      </c>
      <c r="Q2456" s="8">
        <v>-1</v>
      </c>
      <c r="R2456" s="8">
        <v>-2.1406802520000001</v>
      </c>
      <c r="S2456" s="8">
        <v>7.7541515299999997</v>
      </c>
      <c r="T2456" s="8">
        <v>5.6134712789999996</v>
      </c>
      <c r="U2456" s="67">
        <v>0.245</v>
      </c>
      <c r="V2456" s="4">
        <v>1</v>
      </c>
      <c r="W2456" s="4">
        <v>3425</v>
      </c>
      <c r="X2456" s="67">
        <v>0</v>
      </c>
      <c r="Y2456" s="67">
        <v>5.8999999999999997E-2</v>
      </c>
      <c r="Z2456" s="4">
        <v>1</v>
      </c>
      <c r="AA2456" s="4">
        <v>2600</v>
      </c>
      <c r="AB2456" s="67">
        <v>0</v>
      </c>
      <c r="AC2456" s="4">
        <v>4.1807480000000004</v>
      </c>
      <c r="AD2456" s="4">
        <v>23.8</v>
      </c>
    </row>
    <row r="2457" spans="1:30" x14ac:dyDescent="0.2">
      <c r="A2457" s="8" t="s">
        <v>782</v>
      </c>
      <c r="B2457" s="8">
        <v>10</v>
      </c>
      <c r="C2457" s="8">
        <v>48771315</v>
      </c>
      <c r="D2457" s="8">
        <v>48771315</v>
      </c>
      <c r="E2457" s="8" t="s">
        <v>127</v>
      </c>
      <c r="F2457" s="8" t="s">
        <v>3108</v>
      </c>
      <c r="G2457" s="8" t="s">
        <v>3109</v>
      </c>
      <c r="H2457" s="8" t="s">
        <v>91</v>
      </c>
      <c r="I2457" s="66" t="s">
        <v>176</v>
      </c>
      <c r="J2457" s="66" t="s">
        <v>40</v>
      </c>
      <c r="K2457" s="66" t="s">
        <v>3537</v>
      </c>
      <c r="L2457" s="66" t="s">
        <v>5188</v>
      </c>
      <c r="M2457" s="66" t="s">
        <v>3985</v>
      </c>
      <c r="N2457" s="66" t="s">
        <v>3535</v>
      </c>
      <c r="O2457" s="8" t="s">
        <v>3536</v>
      </c>
      <c r="P2457" s="8" t="s">
        <v>40</v>
      </c>
      <c r="Q2457" s="8">
        <v>-1</v>
      </c>
      <c r="R2457" s="8">
        <v>4.0591538290000004</v>
      </c>
      <c r="S2457" s="8">
        <v>1.554317449</v>
      </c>
      <c r="T2457" s="8">
        <v>5.6134712789999996</v>
      </c>
      <c r="U2457" s="67">
        <v>0.22700000000000001</v>
      </c>
      <c r="V2457" s="4">
        <v>4</v>
      </c>
      <c r="W2457" s="4">
        <v>3425</v>
      </c>
      <c r="X2457" s="67">
        <v>1E-3</v>
      </c>
      <c r="Y2457" s="67">
        <v>0.245</v>
      </c>
      <c r="Z2457" s="4">
        <v>2</v>
      </c>
      <c r="AA2457" s="4">
        <v>2600</v>
      </c>
      <c r="AB2457" s="67">
        <v>1E-3</v>
      </c>
      <c r="AC2457" s="4">
        <v>5.8291110000000002</v>
      </c>
      <c r="AD2457" s="4">
        <v>27.2</v>
      </c>
    </row>
    <row r="2458" spans="1:30" x14ac:dyDescent="0.2">
      <c r="A2458" s="8" t="s">
        <v>782</v>
      </c>
      <c r="B2458" s="8">
        <v>10</v>
      </c>
      <c r="C2458" s="8">
        <v>48771327</v>
      </c>
      <c r="D2458" s="8">
        <v>48771327</v>
      </c>
      <c r="E2458" s="8" t="s">
        <v>121</v>
      </c>
      <c r="F2458" s="8" t="s">
        <v>3108</v>
      </c>
      <c r="G2458" s="8" t="s">
        <v>3109</v>
      </c>
      <c r="H2458" s="8" t="s">
        <v>91</v>
      </c>
      <c r="I2458" s="66" t="s">
        <v>176</v>
      </c>
      <c r="J2458" s="66" t="s">
        <v>40</v>
      </c>
      <c r="K2458" s="66" t="s">
        <v>5180</v>
      </c>
      <c r="L2458" s="66" t="s">
        <v>3831</v>
      </c>
      <c r="M2458" s="66" t="s">
        <v>3829</v>
      </c>
      <c r="N2458" s="66" t="s">
        <v>3386</v>
      </c>
      <c r="O2458" s="8" t="s">
        <v>3387</v>
      </c>
      <c r="P2458" s="8" t="s">
        <v>40</v>
      </c>
      <c r="Q2458" s="8">
        <v>-1</v>
      </c>
      <c r="R2458" s="8" t="s">
        <v>40</v>
      </c>
      <c r="S2458" s="8" t="s">
        <v>40</v>
      </c>
      <c r="T2458" s="8" t="s">
        <v>40</v>
      </c>
      <c r="U2458" s="67">
        <v>0.28000000000000003</v>
      </c>
      <c r="V2458" s="4">
        <v>1</v>
      </c>
      <c r="W2458" s="4">
        <v>3425</v>
      </c>
      <c r="X2458" s="67">
        <v>0</v>
      </c>
      <c r="Y2458" s="67">
        <v>0</v>
      </c>
      <c r="Z2458" s="4">
        <v>0</v>
      </c>
      <c r="AA2458" s="4">
        <v>2600</v>
      </c>
      <c r="AB2458" s="67">
        <v>0</v>
      </c>
      <c r="AC2458" s="4">
        <v>6.7492739999999998</v>
      </c>
      <c r="AD2458" s="4">
        <v>32</v>
      </c>
    </row>
    <row r="2459" spans="1:30" x14ac:dyDescent="0.2">
      <c r="A2459" s="8" t="s">
        <v>782</v>
      </c>
      <c r="B2459" s="8">
        <v>10</v>
      </c>
      <c r="C2459" s="8">
        <v>48771330</v>
      </c>
      <c r="D2459" s="8">
        <v>48771330</v>
      </c>
      <c r="E2459" s="8" t="s">
        <v>121</v>
      </c>
      <c r="F2459" s="8" t="s">
        <v>81</v>
      </c>
      <c r="G2459" s="8" t="s">
        <v>3469</v>
      </c>
      <c r="H2459" s="8" t="s">
        <v>91</v>
      </c>
      <c r="I2459" s="66" t="s">
        <v>176</v>
      </c>
      <c r="J2459" s="66" t="s">
        <v>40</v>
      </c>
      <c r="K2459" s="66" t="s">
        <v>5189</v>
      </c>
      <c r="L2459" s="66" t="s">
        <v>5190</v>
      </c>
      <c r="M2459" s="66" t="s">
        <v>5191</v>
      </c>
      <c r="N2459" s="66" t="s">
        <v>124</v>
      </c>
      <c r="O2459" s="8" t="s">
        <v>125</v>
      </c>
      <c r="P2459" s="8" t="s">
        <v>5192</v>
      </c>
      <c r="Q2459" s="8">
        <v>-1</v>
      </c>
      <c r="R2459" s="8" t="s">
        <v>40</v>
      </c>
      <c r="S2459" s="8" t="s">
        <v>40</v>
      </c>
      <c r="T2459" s="8" t="s">
        <v>40</v>
      </c>
      <c r="U2459" s="67">
        <v>0.251</v>
      </c>
      <c r="V2459" s="4">
        <v>3</v>
      </c>
      <c r="W2459" s="4">
        <v>3425</v>
      </c>
      <c r="X2459" s="67">
        <v>1E-3</v>
      </c>
      <c r="Y2459" s="67">
        <v>0.23899999999999999</v>
      </c>
      <c r="Z2459" s="4">
        <v>1</v>
      </c>
      <c r="AA2459" s="4">
        <v>2600</v>
      </c>
      <c r="AB2459" s="67">
        <v>0</v>
      </c>
      <c r="AC2459" s="4">
        <v>13.180080999999999</v>
      </c>
      <c r="AD2459" s="4">
        <v>41</v>
      </c>
    </row>
    <row r="2460" spans="1:30" x14ac:dyDescent="0.2">
      <c r="A2460" s="8" t="s">
        <v>782</v>
      </c>
      <c r="B2460" s="8">
        <v>10</v>
      </c>
      <c r="C2460" s="8">
        <v>48771337</v>
      </c>
      <c r="D2460" s="8">
        <v>48771337</v>
      </c>
      <c r="E2460" s="8" t="s">
        <v>127</v>
      </c>
      <c r="F2460" s="8" t="s">
        <v>3101</v>
      </c>
      <c r="G2460" s="8" t="s">
        <v>3102</v>
      </c>
      <c r="H2460" s="8" t="s">
        <v>91</v>
      </c>
      <c r="I2460" s="66" t="s">
        <v>176</v>
      </c>
      <c r="J2460" s="66" t="s">
        <v>40</v>
      </c>
      <c r="K2460" s="66" t="s">
        <v>4399</v>
      </c>
      <c r="L2460" s="66" t="s">
        <v>3848</v>
      </c>
      <c r="M2460" s="66" t="s">
        <v>3976</v>
      </c>
      <c r="N2460" s="66" t="s">
        <v>3196</v>
      </c>
      <c r="O2460" s="8" t="s">
        <v>3197</v>
      </c>
      <c r="P2460" s="8" t="s">
        <v>40</v>
      </c>
      <c r="Q2460" s="8">
        <v>-1</v>
      </c>
      <c r="R2460" s="8" t="s">
        <v>40</v>
      </c>
      <c r="S2460" s="8" t="s">
        <v>40</v>
      </c>
      <c r="T2460" s="8" t="s">
        <v>40</v>
      </c>
      <c r="U2460" s="67">
        <v>0.61099999999999999</v>
      </c>
      <c r="V2460" s="4">
        <v>3414</v>
      </c>
      <c r="W2460" s="4">
        <v>3425</v>
      </c>
      <c r="X2460" s="67">
        <v>0.997</v>
      </c>
      <c r="Y2460" s="67">
        <v>0.61199999999999999</v>
      </c>
      <c r="Z2460" s="4">
        <v>2596</v>
      </c>
      <c r="AA2460" s="4">
        <v>2600</v>
      </c>
      <c r="AB2460" s="67">
        <v>0.998</v>
      </c>
      <c r="AC2460" s="4">
        <v>-0.41670099999999999</v>
      </c>
      <c r="AD2460" s="4">
        <v>0.35199999999999998</v>
      </c>
    </row>
    <row r="2461" spans="1:30" x14ac:dyDescent="0.2">
      <c r="A2461" s="8" t="s">
        <v>782</v>
      </c>
      <c r="B2461" s="8">
        <v>10</v>
      </c>
      <c r="C2461" s="8">
        <v>48771370</v>
      </c>
      <c r="D2461" s="8">
        <v>48771370</v>
      </c>
      <c r="E2461" s="8" t="s">
        <v>121</v>
      </c>
      <c r="F2461" s="8" t="s">
        <v>3101</v>
      </c>
      <c r="G2461" s="8" t="s">
        <v>3102</v>
      </c>
      <c r="H2461" s="8" t="s">
        <v>91</v>
      </c>
      <c r="I2461" s="66" t="s">
        <v>176</v>
      </c>
      <c r="J2461" s="66" t="s">
        <v>40</v>
      </c>
      <c r="K2461" s="66" t="s">
        <v>3604</v>
      </c>
      <c r="L2461" s="66" t="s">
        <v>5193</v>
      </c>
      <c r="M2461" s="66" t="s">
        <v>3576</v>
      </c>
      <c r="N2461" s="66" t="s">
        <v>3196</v>
      </c>
      <c r="O2461" s="8" t="s">
        <v>4278</v>
      </c>
      <c r="P2461" s="8" t="s">
        <v>40</v>
      </c>
      <c r="Q2461" s="8">
        <v>-1</v>
      </c>
      <c r="R2461" s="8" t="s">
        <v>40</v>
      </c>
      <c r="S2461" s="8" t="s">
        <v>40</v>
      </c>
      <c r="T2461" s="8" t="s">
        <v>40</v>
      </c>
      <c r="U2461" s="67">
        <v>0.24199999999999999</v>
      </c>
      <c r="V2461" s="4">
        <v>1</v>
      </c>
      <c r="W2461" s="4">
        <v>3425</v>
      </c>
      <c r="X2461" s="67">
        <v>0</v>
      </c>
      <c r="Y2461" s="67">
        <v>0.20599999999999999</v>
      </c>
      <c r="Z2461" s="4">
        <v>1</v>
      </c>
      <c r="AA2461" s="4">
        <v>2600</v>
      </c>
      <c r="AB2461" s="67">
        <v>0</v>
      </c>
      <c r="AC2461" s="4">
        <v>-0.49453599999999998</v>
      </c>
      <c r="AD2461" s="4">
        <v>0.22700000000000001</v>
      </c>
    </row>
    <row r="2462" spans="1:30" x14ac:dyDescent="0.2">
      <c r="A2462" s="8" t="s">
        <v>782</v>
      </c>
      <c r="B2462" s="8">
        <v>10</v>
      </c>
      <c r="C2462" s="8">
        <v>48771391</v>
      </c>
      <c r="D2462" s="8">
        <v>48771391</v>
      </c>
      <c r="E2462" s="8" t="s">
        <v>127</v>
      </c>
      <c r="F2462" s="8" t="s">
        <v>3108</v>
      </c>
      <c r="G2462" s="8" t="s">
        <v>3109</v>
      </c>
      <c r="H2462" s="8" t="s">
        <v>91</v>
      </c>
      <c r="I2462" s="66" t="s">
        <v>176</v>
      </c>
      <c r="J2462" s="66" t="s">
        <v>40</v>
      </c>
      <c r="K2462" s="66" t="s">
        <v>5194</v>
      </c>
      <c r="L2462" s="66" t="s">
        <v>5195</v>
      </c>
      <c r="M2462" s="66" t="s">
        <v>3972</v>
      </c>
      <c r="N2462" s="66" t="s">
        <v>3162</v>
      </c>
      <c r="O2462" s="8" t="s">
        <v>3163</v>
      </c>
      <c r="P2462" s="8" t="s">
        <v>40</v>
      </c>
      <c r="Q2462" s="8">
        <v>-1</v>
      </c>
      <c r="R2462" s="8" t="s">
        <v>40</v>
      </c>
      <c r="S2462" s="8" t="s">
        <v>40</v>
      </c>
      <c r="T2462" s="8" t="s">
        <v>40</v>
      </c>
      <c r="U2462" s="67">
        <v>0</v>
      </c>
      <c r="V2462" s="4">
        <v>0</v>
      </c>
      <c r="W2462" s="4">
        <v>3431</v>
      </c>
      <c r="X2462" s="67">
        <v>0</v>
      </c>
      <c r="Y2462" s="67">
        <v>0.28000000000000003</v>
      </c>
      <c r="Z2462" s="4">
        <v>1</v>
      </c>
      <c r="AA2462" s="4">
        <v>2604</v>
      </c>
      <c r="AB2462" s="67">
        <v>0</v>
      </c>
      <c r="AC2462" s="4">
        <v>1.6071470000000001</v>
      </c>
      <c r="AD2462" s="4">
        <v>13.89</v>
      </c>
    </row>
    <row r="2463" spans="1:30" x14ac:dyDescent="0.2">
      <c r="A2463" s="8" t="s">
        <v>782</v>
      </c>
      <c r="B2463" s="8">
        <v>10</v>
      </c>
      <c r="C2463" s="8">
        <v>48771405</v>
      </c>
      <c r="D2463" s="8">
        <v>48771405</v>
      </c>
      <c r="E2463" s="8" t="s">
        <v>130</v>
      </c>
      <c r="F2463" s="8" t="s">
        <v>3108</v>
      </c>
      <c r="G2463" s="8" t="s">
        <v>3109</v>
      </c>
      <c r="H2463" s="8" t="s">
        <v>91</v>
      </c>
      <c r="I2463" s="66" t="s">
        <v>176</v>
      </c>
      <c r="J2463" s="66" t="s">
        <v>40</v>
      </c>
      <c r="K2463" s="66" t="s">
        <v>4471</v>
      </c>
      <c r="L2463" s="66" t="s">
        <v>3633</v>
      </c>
      <c r="M2463" s="66" t="s">
        <v>4063</v>
      </c>
      <c r="N2463" s="66" t="s">
        <v>3147</v>
      </c>
      <c r="O2463" s="8" t="s">
        <v>4321</v>
      </c>
      <c r="P2463" s="8" t="s">
        <v>5196</v>
      </c>
      <c r="Q2463" s="8">
        <v>-1</v>
      </c>
      <c r="R2463" s="8">
        <v>6.9093689969999996</v>
      </c>
      <c r="S2463" s="8">
        <v>0</v>
      </c>
      <c r="T2463" s="8">
        <v>6.9093689969999996</v>
      </c>
      <c r="U2463" s="67">
        <v>0.26500000000000001</v>
      </c>
      <c r="V2463" s="4">
        <v>1</v>
      </c>
      <c r="W2463" s="4">
        <v>3431</v>
      </c>
      <c r="X2463" s="67">
        <v>0</v>
      </c>
      <c r="Y2463" s="67">
        <v>0</v>
      </c>
      <c r="Z2463" s="4">
        <v>0</v>
      </c>
      <c r="AA2463" s="4">
        <v>2604</v>
      </c>
      <c r="AB2463" s="67">
        <v>0</v>
      </c>
      <c r="AC2463" s="4">
        <v>0.22913500000000001</v>
      </c>
      <c r="AD2463" s="4">
        <v>4.9829999999999997</v>
      </c>
    </row>
    <row r="2464" spans="1:30" x14ac:dyDescent="0.2">
      <c r="A2464" s="8" t="s">
        <v>782</v>
      </c>
      <c r="B2464" s="8">
        <v>10</v>
      </c>
      <c r="C2464" s="8">
        <v>48774237</v>
      </c>
      <c r="D2464" s="8">
        <v>48774237</v>
      </c>
      <c r="E2464" s="8" t="s">
        <v>127</v>
      </c>
      <c r="F2464" s="8" t="s">
        <v>3108</v>
      </c>
      <c r="G2464" s="8" t="s">
        <v>3109</v>
      </c>
      <c r="H2464" s="8" t="s">
        <v>91</v>
      </c>
      <c r="I2464" s="66" t="s">
        <v>5197</v>
      </c>
      <c r="J2464" s="66" t="s">
        <v>40</v>
      </c>
      <c r="K2464" s="66" t="s">
        <v>526</v>
      </c>
      <c r="L2464" s="66" t="s">
        <v>3583</v>
      </c>
      <c r="M2464" s="66" t="s">
        <v>3584</v>
      </c>
      <c r="N2464" s="66" t="s">
        <v>3712</v>
      </c>
      <c r="O2464" s="8" t="s">
        <v>5198</v>
      </c>
      <c r="P2464" s="8" t="s">
        <v>40</v>
      </c>
      <c r="Q2464" s="8">
        <v>-1</v>
      </c>
      <c r="R2464" s="8" t="s">
        <v>40</v>
      </c>
      <c r="S2464" s="8" t="s">
        <v>40</v>
      </c>
      <c r="T2464" s="8" t="s">
        <v>40</v>
      </c>
      <c r="U2464" s="67">
        <v>0.26100000000000001</v>
      </c>
      <c r="V2464" s="4">
        <v>2</v>
      </c>
      <c r="W2464" s="4">
        <v>3432</v>
      </c>
      <c r="X2464" s="67">
        <v>1E-3</v>
      </c>
      <c r="Y2464" s="67">
        <v>0.30299999999999999</v>
      </c>
      <c r="Z2464" s="4">
        <v>1</v>
      </c>
      <c r="AA2464" s="4">
        <v>2604</v>
      </c>
      <c r="AB2464" s="67">
        <v>0</v>
      </c>
      <c r="AC2464" s="4">
        <v>-0.64754599999999995</v>
      </c>
      <c r="AD2464" s="4">
        <v>9.6000000000000002E-2</v>
      </c>
    </row>
    <row r="2465" spans="1:30" x14ac:dyDescent="0.2">
      <c r="A2465" s="8" t="s">
        <v>782</v>
      </c>
      <c r="B2465" s="8">
        <v>10</v>
      </c>
      <c r="C2465" s="8">
        <v>48774246</v>
      </c>
      <c r="D2465" s="8">
        <v>48774246</v>
      </c>
      <c r="E2465" s="8" t="s">
        <v>130</v>
      </c>
      <c r="F2465" s="8" t="s">
        <v>81</v>
      </c>
      <c r="G2465" s="8" t="s">
        <v>3469</v>
      </c>
      <c r="H2465" s="8" t="s">
        <v>91</v>
      </c>
      <c r="I2465" s="66" t="s">
        <v>5197</v>
      </c>
      <c r="J2465" s="66" t="s">
        <v>40</v>
      </c>
      <c r="K2465" s="66" t="s">
        <v>4061</v>
      </c>
      <c r="L2465" s="66" t="s">
        <v>5199</v>
      </c>
      <c r="M2465" s="66" t="s">
        <v>4413</v>
      </c>
      <c r="N2465" s="66" t="s">
        <v>166</v>
      </c>
      <c r="O2465" s="8" t="s">
        <v>5200</v>
      </c>
      <c r="P2465" s="8" t="s">
        <v>40</v>
      </c>
      <c r="Q2465" s="8">
        <v>-1</v>
      </c>
      <c r="R2465" s="8" t="s">
        <v>40</v>
      </c>
      <c r="S2465" s="8" t="s">
        <v>40</v>
      </c>
      <c r="T2465" s="8" t="s">
        <v>40</v>
      </c>
      <c r="U2465" s="67">
        <v>0.25700000000000001</v>
      </c>
      <c r="V2465" s="4">
        <v>1</v>
      </c>
      <c r="W2465" s="4">
        <v>3432</v>
      </c>
      <c r="X2465" s="67">
        <v>0</v>
      </c>
      <c r="Y2465" s="67">
        <v>0.26200000000000001</v>
      </c>
      <c r="Z2465" s="4">
        <v>1</v>
      </c>
      <c r="AA2465" s="4">
        <v>2604</v>
      </c>
      <c r="AB2465" s="67">
        <v>0</v>
      </c>
      <c r="AC2465" s="4">
        <v>8.8347630000000006</v>
      </c>
      <c r="AD2465" s="4">
        <v>35</v>
      </c>
    </row>
    <row r="2466" spans="1:30" x14ac:dyDescent="0.2">
      <c r="A2466" s="8" t="s">
        <v>782</v>
      </c>
      <c r="B2466" s="8">
        <v>10</v>
      </c>
      <c r="C2466" s="8">
        <v>48774284</v>
      </c>
      <c r="D2466" s="8">
        <v>48774284</v>
      </c>
      <c r="E2466" s="8" t="s">
        <v>121</v>
      </c>
      <c r="F2466" s="8" t="s">
        <v>3108</v>
      </c>
      <c r="G2466" s="8" t="s">
        <v>3109</v>
      </c>
      <c r="H2466" s="8" t="s">
        <v>91</v>
      </c>
      <c r="I2466" s="66" t="s">
        <v>5197</v>
      </c>
      <c r="J2466" s="66" t="s">
        <v>40</v>
      </c>
      <c r="K2466" s="66" t="s">
        <v>4773</v>
      </c>
      <c r="L2466" s="66" t="s">
        <v>3465</v>
      </c>
      <c r="M2466" s="66" t="s">
        <v>3597</v>
      </c>
      <c r="N2466" s="66" t="s">
        <v>3386</v>
      </c>
      <c r="O2466" s="8" t="s">
        <v>3387</v>
      </c>
      <c r="P2466" s="8" t="s">
        <v>40</v>
      </c>
      <c r="Q2466" s="8">
        <v>-1</v>
      </c>
      <c r="R2466" s="8" t="s">
        <v>40</v>
      </c>
      <c r="S2466" s="8" t="s">
        <v>40</v>
      </c>
      <c r="T2466" s="8" t="s">
        <v>40</v>
      </c>
      <c r="U2466" s="67">
        <v>0.245</v>
      </c>
      <c r="V2466" s="4">
        <v>1</v>
      </c>
      <c r="W2466" s="4">
        <v>3432</v>
      </c>
      <c r="X2466" s="67">
        <v>0</v>
      </c>
      <c r="Y2466" s="67">
        <v>0</v>
      </c>
      <c r="Z2466" s="4">
        <v>0</v>
      </c>
      <c r="AA2466" s="4">
        <v>2604</v>
      </c>
      <c r="AB2466" s="67">
        <v>0</v>
      </c>
      <c r="AC2466" s="4">
        <v>0.98198600000000003</v>
      </c>
      <c r="AD2466" s="4">
        <v>10.56</v>
      </c>
    </row>
    <row r="2467" spans="1:30" x14ac:dyDescent="0.2">
      <c r="A2467" s="8" t="s">
        <v>782</v>
      </c>
      <c r="B2467" s="8">
        <v>10</v>
      </c>
      <c r="C2467" s="8">
        <v>48774322</v>
      </c>
      <c r="D2467" s="8">
        <v>48774322</v>
      </c>
      <c r="E2467" s="8" t="s">
        <v>121</v>
      </c>
      <c r="F2467" s="8" t="s">
        <v>3108</v>
      </c>
      <c r="G2467" s="8" t="s">
        <v>3109</v>
      </c>
      <c r="H2467" s="8" t="s">
        <v>91</v>
      </c>
      <c r="I2467" s="66" t="s">
        <v>5197</v>
      </c>
      <c r="J2467" s="66" t="s">
        <v>40</v>
      </c>
      <c r="K2467" s="66" t="s">
        <v>4765</v>
      </c>
      <c r="L2467" s="66" t="s">
        <v>3736</v>
      </c>
      <c r="M2467" s="66" t="s">
        <v>4303</v>
      </c>
      <c r="N2467" s="66" t="s">
        <v>3309</v>
      </c>
      <c r="O2467" s="8" t="s">
        <v>3676</v>
      </c>
      <c r="P2467" s="8" t="s">
        <v>40</v>
      </c>
      <c r="Q2467" s="8">
        <v>-1</v>
      </c>
      <c r="R2467" s="8" t="s">
        <v>40</v>
      </c>
      <c r="S2467" s="8" t="s">
        <v>40</v>
      </c>
      <c r="T2467" s="8" t="s">
        <v>40</v>
      </c>
      <c r="U2467" s="67">
        <v>0</v>
      </c>
      <c r="V2467" s="4">
        <v>0</v>
      </c>
      <c r="W2467" s="4">
        <v>3433</v>
      </c>
      <c r="X2467" s="67">
        <v>0</v>
      </c>
      <c r="Y2467" s="67">
        <v>0.26700000000000002</v>
      </c>
      <c r="Z2467" s="4">
        <v>1</v>
      </c>
      <c r="AA2467" s="4">
        <v>2606</v>
      </c>
      <c r="AB2467" s="67">
        <v>0</v>
      </c>
      <c r="AC2467" s="4">
        <v>4.5498089999999998</v>
      </c>
      <c r="AD2467" s="4">
        <v>24.3</v>
      </c>
    </row>
    <row r="2468" spans="1:30" x14ac:dyDescent="0.2">
      <c r="A2468" s="8" t="s">
        <v>782</v>
      </c>
      <c r="B2468" s="8">
        <v>10</v>
      </c>
      <c r="C2468" s="8">
        <v>48774325</v>
      </c>
      <c r="D2468" s="8">
        <v>48774325</v>
      </c>
      <c r="E2468" s="8" t="s">
        <v>130</v>
      </c>
      <c r="F2468" s="8" t="s">
        <v>3108</v>
      </c>
      <c r="G2468" s="8" t="s">
        <v>3109</v>
      </c>
      <c r="H2468" s="8" t="s">
        <v>91</v>
      </c>
      <c r="I2468" s="66" t="s">
        <v>5197</v>
      </c>
      <c r="J2468" s="66" t="s">
        <v>40</v>
      </c>
      <c r="K2468" s="66" t="s">
        <v>328</v>
      </c>
      <c r="L2468" s="66" t="s">
        <v>5149</v>
      </c>
      <c r="M2468" s="66" t="s">
        <v>4754</v>
      </c>
      <c r="N2468" s="66" t="s">
        <v>3112</v>
      </c>
      <c r="O2468" s="8" t="s">
        <v>3140</v>
      </c>
      <c r="P2468" s="8" t="s">
        <v>40</v>
      </c>
      <c r="Q2468" s="8">
        <v>-1</v>
      </c>
      <c r="R2468" s="8" t="s">
        <v>40</v>
      </c>
      <c r="S2468" s="8" t="s">
        <v>40</v>
      </c>
      <c r="T2468" s="8" t="s">
        <v>40</v>
      </c>
      <c r="U2468" s="67">
        <v>0.32400000000000001</v>
      </c>
      <c r="V2468" s="4">
        <v>1</v>
      </c>
      <c r="W2468" s="4">
        <v>3429</v>
      </c>
      <c r="X2468" s="67">
        <v>0</v>
      </c>
      <c r="Y2468" s="67">
        <v>0.51600000000000001</v>
      </c>
      <c r="Z2468" s="4">
        <v>1</v>
      </c>
      <c r="AA2468" s="4">
        <v>2603</v>
      </c>
      <c r="AB2468" s="67">
        <v>0</v>
      </c>
      <c r="AC2468" s="4">
        <v>4.0303779999999998</v>
      </c>
      <c r="AD2468" s="4">
        <v>23.6</v>
      </c>
    </row>
    <row r="2469" spans="1:30" x14ac:dyDescent="0.2">
      <c r="A2469" s="8" t="s">
        <v>782</v>
      </c>
      <c r="B2469" s="8">
        <v>10</v>
      </c>
      <c r="C2469" s="8">
        <v>48774350</v>
      </c>
      <c r="D2469" s="8">
        <v>48774350</v>
      </c>
      <c r="E2469" s="8" t="s">
        <v>130</v>
      </c>
      <c r="F2469" s="8" t="s">
        <v>3108</v>
      </c>
      <c r="G2469" s="8" t="s">
        <v>3109</v>
      </c>
      <c r="H2469" s="8" t="s">
        <v>91</v>
      </c>
      <c r="I2469" s="66" t="s">
        <v>5197</v>
      </c>
      <c r="J2469" s="66" t="s">
        <v>40</v>
      </c>
      <c r="K2469" s="66" t="s">
        <v>4053</v>
      </c>
      <c r="L2469" s="66" t="s">
        <v>4209</v>
      </c>
      <c r="M2469" s="66" t="s">
        <v>4428</v>
      </c>
      <c r="N2469" s="66" t="s">
        <v>3141</v>
      </c>
      <c r="O2469" s="8" t="s">
        <v>3142</v>
      </c>
      <c r="P2469" s="8" t="s">
        <v>40</v>
      </c>
      <c r="Q2469" s="8">
        <v>-1</v>
      </c>
      <c r="R2469" s="8" t="s">
        <v>40</v>
      </c>
      <c r="S2469" s="8" t="s">
        <v>40</v>
      </c>
      <c r="T2469" s="8" t="s">
        <v>40</v>
      </c>
      <c r="U2469" s="67">
        <v>0.36499999999999999</v>
      </c>
      <c r="V2469" s="4">
        <v>10</v>
      </c>
      <c r="W2469" s="4">
        <v>3429</v>
      </c>
      <c r="X2469" s="67">
        <v>3.0000000000000001E-3</v>
      </c>
      <c r="Y2469" s="67">
        <v>0.39600000000000002</v>
      </c>
      <c r="Z2469" s="4">
        <v>9</v>
      </c>
      <c r="AA2469" s="4">
        <v>2603</v>
      </c>
      <c r="AB2469" s="67">
        <v>3.0000000000000001E-3</v>
      </c>
      <c r="AC2469" s="4">
        <v>5.5344030000000002</v>
      </c>
      <c r="AD2469" s="4">
        <v>26.3</v>
      </c>
    </row>
    <row r="2470" spans="1:30" x14ac:dyDescent="0.2">
      <c r="A2470" s="8" t="s">
        <v>782</v>
      </c>
      <c r="B2470" s="8">
        <v>10</v>
      </c>
      <c r="C2470" s="8">
        <v>48774371</v>
      </c>
      <c r="D2470" s="8">
        <v>48774371</v>
      </c>
      <c r="E2470" s="8" t="s">
        <v>121</v>
      </c>
      <c r="F2470" s="8" t="s">
        <v>3108</v>
      </c>
      <c r="G2470" s="8" t="s">
        <v>3109</v>
      </c>
      <c r="H2470" s="8" t="s">
        <v>91</v>
      </c>
      <c r="I2470" s="66" t="s">
        <v>5197</v>
      </c>
      <c r="J2470" s="66" t="s">
        <v>40</v>
      </c>
      <c r="K2470" s="66" t="s">
        <v>4422</v>
      </c>
      <c r="L2470" s="66" t="s">
        <v>4029</v>
      </c>
      <c r="M2470" s="66" t="s">
        <v>4030</v>
      </c>
      <c r="N2470" s="66" t="s">
        <v>3144</v>
      </c>
      <c r="O2470" s="8" t="s">
        <v>3145</v>
      </c>
      <c r="P2470" s="8" t="s">
        <v>40</v>
      </c>
      <c r="Q2470" s="8">
        <v>-1</v>
      </c>
      <c r="R2470" s="8" t="s">
        <v>40</v>
      </c>
      <c r="S2470" s="8" t="s">
        <v>40</v>
      </c>
      <c r="T2470" s="8" t="s">
        <v>40</v>
      </c>
      <c r="U2470" s="67">
        <v>0.53200000000000003</v>
      </c>
      <c r="V2470" s="4">
        <v>1</v>
      </c>
      <c r="W2470" s="4">
        <v>3429</v>
      </c>
      <c r="X2470" s="67">
        <v>0</v>
      </c>
      <c r="Y2470" s="67">
        <v>0</v>
      </c>
      <c r="Z2470" s="4">
        <v>0</v>
      </c>
      <c r="AA2470" s="4">
        <v>2603</v>
      </c>
      <c r="AB2470" s="67">
        <v>0</v>
      </c>
      <c r="AC2470" s="4">
        <v>1.7531080000000001</v>
      </c>
      <c r="AD2470" s="4">
        <v>14.71</v>
      </c>
    </row>
    <row r="2471" spans="1:30" x14ac:dyDescent="0.2">
      <c r="A2471" s="8" t="s">
        <v>782</v>
      </c>
      <c r="B2471" s="8">
        <v>10</v>
      </c>
      <c r="C2471" s="8">
        <v>48774372</v>
      </c>
      <c r="D2471" s="8">
        <v>48774372</v>
      </c>
      <c r="E2471" s="8" t="s">
        <v>130</v>
      </c>
      <c r="F2471" s="8" t="s">
        <v>3101</v>
      </c>
      <c r="G2471" s="8" t="s">
        <v>3102</v>
      </c>
      <c r="H2471" s="8" t="s">
        <v>91</v>
      </c>
      <c r="I2471" s="66" t="s">
        <v>5197</v>
      </c>
      <c r="J2471" s="66" t="s">
        <v>40</v>
      </c>
      <c r="K2471" s="66" t="s">
        <v>3661</v>
      </c>
      <c r="L2471" s="66" t="s">
        <v>1011</v>
      </c>
      <c r="M2471" s="66" t="s">
        <v>3973</v>
      </c>
      <c r="N2471" s="66" t="s">
        <v>130</v>
      </c>
      <c r="O2471" s="8" t="s">
        <v>3155</v>
      </c>
      <c r="P2471" s="8" t="s">
        <v>40</v>
      </c>
      <c r="Q2471" s="8">
        <v>-1</v>
      </c>
      <c r="R2471" s="8" t="s">
        <v>40</v>
      </c>
      <c r="S2471" s="8" t="s">
        <v>40</v>
      </c>
      <c r="T2471" s="8" t="s">
        <v>40</v>
      </c>
      <c r="U2471" s="67">
        <v>0.215</v>
      </c>
      <c r="V2471" s="4">
        <v>5</v>
      </c>
      <c r="W2471" s="4">
        <v>3429</v>
      </c>
      <c r="X2471" s="67">
        <v>1E-3</v>
      </c>
      <c r="Y2471" s="67">
        <v>0.219</v>
      </c>
      <c r="Z2471" s="4">
        <v>6</v>
      </c>
      <c r="AA2471" s="4">
        <v>2603</v>
      </c>
      <c r="AB2471" s="67">
        <v>2E-3</v>
      </c>
      <c r="AC2471" s="4">
        <v>1.303776</v>
      </c>
      <c r="AD2471" s="4">
        <v>12.29</v>
      </c>
    </row>
    <row r="2472" spans="1:30" x14ac:dyDescent="0.2">
      <c r="A2472" s="8" t="s">
        <v>782</v>
      </c>
      <c r="B2472" s="8">
        <v>10</v>
      </c>
      <c r="C2472" s="8">
        <v>48774373</v>
      </c>
      <c r="D2472" s="8">
        <v>48774373</v>
      </c>
      <c r="E2472" s="8" t="s">
        <v>121</v>
      </c>
      <c r="F2472" s="8" t="s">
        <v>3108</v>
      </c>
      <c r="G2472" s="8" t="s">
        <v>3109</v>
      </c>
      <c r="H2472" s="8" t="s">
        <v>91</v>
      </c>
      <c r="I2472" s="66" t="s">
        <v>5197</v>
      </c>
      <c r="J2472" s="66" t="s">
        <v>40</v>
      </c>
      <c r="K2472" s="66" t="s">
        <v>425</v>
      </c>
      <c r="L2472" s="66" t="s">
        <v>3496</v>
      </c>
      <c r="M2472" s="66" t="s">
        <v>3973</v>
      </c>
      <c r="N2472" s="66" t="s">
        <v>3157</v>
      </c>
      <c r="O2472" s="8" t="s">
        <v>3158</v>
      </c>
      <c r="P2472" s="8" t="s">
        <v>40</v>
      </c>
      <c r="Q2472" s="8">
        <v>-1</v>
      </c>
      <c r="R2472" s="8" t="s">
        <v>40</v>
      </c>
      <c r="S2472" s="8" t="s">
        <v>40</v>
      </c>
      <c r="T2472" s="8" t="s">
        <v>40</v>
      </c>
      <c r="U2472" s="67">
        <v>0.24299999999999999</v>
      </c>
      <c r="V2472" s="4">
        <v>1</v>
      </c>
      <c r="W2472" s="4">
        <v>3429</v>
      </c>
      <c r="X2472" s="67">
        <v>0</v>
      </c>
      <c r="Y2472" s="67">
        <v>0.373</v>
      </c>
      <c r="Z2472" s="4">
        <v>3</v>
      </c>
      <c r="AA2472" s="4">
        <v>2603</v>
      </c>
      <c r="AB2472" s="67">
        <v>1E-3</v>
      </c>
      <c r="AC2472" s="4">
        <v>0.73151100000000002</v>
      </c>
      <c r="AD2472" s="4">
        <v>9.032</v>
      </c>
    </row>
    <row r="2473" spans="1:30" x14ac:dyDescent="0.2">
      <c r="A2473" s="8" t="s">
        <v>782</v>
      </c>
      <c r="B2473" s="8">
        <v>10</v>
      </c>
      <c r="C2473" s="8">
        <v>48792693</v>
      </c>
      <c r="D2473" s="8">
        <v>48792693</v>
      </c>
      <c r="E2473" s="8" t="s">
        <v>123</v>
      </c>
      <c r="F2473" s="8" t="s">
        <v>3108</v>
      </c>
      <c r="G2473" s="8" t="s">
        <v>3109</v>
      </c>
      <c r="H2473" s="8" t="s">
        <v>91</v>
      </c>
      <c r="I2473" s="66" t="s">
        <v>5201</v>
      </c>
      <c r="J2473" s="66" t="s">
        <v>40</v>
      </c>
      <c r="K2473" s="66" t="s">
        <v>5202</v>
      </c>
      <c r="L2473" s="66" t="s">
        <v>4232</v>
      </c>
      <c r="M2473" s="66" t="s">
        <v>3684</v>
      </c>
      <c r="N2473" s="66" t="s">
        <v>3271</v>
      </c>
      <c r="O2473" s="8" t="s">
        <v>4501</v>
      </c>
      <c r="P2473" s="8" t="s">
        <v>40</v>
      </c>
      <c r="Q2473" s="8">
        <v>-1</v>
      </c>
      <c r="R2473" s="8" t="s">
        <v>40</v>
      </c>
      <c r="S2473" s="8" t="s">
        <v>40</v>
      </c>
      <c r="T2473" s="8" t="s">
        <v>40</v>
      </c>
      <c r="U2473" s="67">
        <v>0.23899999999999999</v>
      </c>
      <c r="V2473" s="4">
        <v>1</v>
      </c>
      <c r="W2473" s="4">
        <v>3433</v>
      </c>
      <c r="X2473" s="67">
        <v>0</v>
      </c>
      <c r="Y2473" s="67">
        <v>0.24099999999999999</v>
      </c>
      <c r="Z2473" s="4">
        <v>1</v>
      </c>
      <c r="AA2473" s="4">
        <v>2604</v>
      </c>
      <c r="AB2473" s="67">
        <v>0</v>
      </c>
      <c r="AC2473" s="4">
        <v>-0.60065299999999999</v>
      </c>
      <c r="AD2473" s="4">
        <v>0.124</v>
      </c>
    </row>
    <row r="2474" spans="1:30" x14ac:dyDescent="0.2">
      <c r="A2474" s="8" t="s">
        <v>782</v>
      </c>
      <c r="B2474" s="8">
        <v>10</v>
      </c>
      <c r="C2474" s="8">
        <v>48792705</v>
      </c>
      <c r="D2474" s="8">
        <v>48792705</v>
      </c>
      <c r="E2474" s="8" t="s">
        <v>121</v>
      </c>
      <c r="F2474" s="8" t="s">
        <v>3108</v>
      </c>
      <c r="G2474" s="8" t="s">
        <v>3109</v>
      </c>
      <c r="H2474" s="8" t="s">
        <v>91</v>
      </c>
      <c r="I2474" s="66" t="s">
        <v>5201</v>
      </c>
      <c r="J2474" s="66" t="s">
        <v>40</v>
      </c>
      <c r="K2474" s="66" t="s">
        <v>3730</v>
      </c>
      <c r="L2474" s="66" t="s">
        <v>5203</v>
      </c>
      <c r="M2474" s="66" t="s">
        <v>3950</v>
      </c>
      <c r="N2474" s="66" t="s">
        <v>3580</v>
      </c>
      <c r="O2474" s="8" t="s">
        <v>3581</v>
      </c>
      <c r="P2474" s="8" t="s">
        <v>40</v>
      </c>
      <c r="Q2474" s="8">
        <v>-1</v>
      </c>
      <c r="R2474" s="8" t="s">
        <v>40</v>
      </c>
      <c r="S2474" s="8" t="s">
        <v>40</v>
      </c>
      <c r="T2474" s="8" t="s">
        <v>40</v>
      </c>
      <c r="U2474" s="67">
        <v>0.246</v>
      </c>
      <c r="V2474" s="4">
        <v>1</v>
      </c>
      <c r="W2474" s="4">
        <v>3433</v>
      </c>
      <c r="X2474" s="67">
        <v>0</v>
      </c>
      <c r="Y2474" s="67">
        <v>0.245</v>
      </c>
      <c r="Z2474" s="4">
        <v>1</v>
      </c>
      <c r="AA2474" s="4">
        <v>2604</v>
      </c>
      <c r="AB2474" s="67">
        <v>0</v>
      </c>
      <c r="AC2474" s="4">
        <v>-1.200844</v>
      </c>
      <c r="AD2474" s="4">
        <v>7.0000000000000001E-3</v>
      </c>
    </row>
    <row r="2475" spans="1:30" x14ac:dyDescent="0.2">
      <c r="A2475" s="8" t="s">
        <v>782</v>
      </c>
      <c r="B2475" s="8">
        <v>10</v>
      </c>
      <c r="C2475" s="8">
        <v>48792724</v>
      </c>
      <c r="D2475" s="8">
        <v>48792724</v>
      </c>
      <c r="E2475" s="8" t="s">
        <v>127</v>
      </c>
      <c r="F2475" s="8" t="s">
        <v>3101</v>
      </c>
      <c r="G2475" s="8" t="s">
        <v>3102</v>
      </c>
      <c r="H2475" s="8" t="s">
        <v>91</v>
      </c>
      <c r="I2475" s="66" t="s">
        <v>5201</v>
      </c>
      <c r="J2475" s="66" t="s">
        <v>40</v>
      </c>
      <c r="K2475" s="66" t="s">
        <v>4233</v>
      </c>
      <c r="L2475" s="66" t="s">
        <v>5102</v>
      </c>
      <c r="M2475" s="66" t="s">
        <v>4461</v>
      </c>
      <c r="N2475" s="66" t="s">
        <v>121</v>
      </c>
      <c r="O2475" s="8" t="s">
        <v>3202</v>
      </c>
      <c r="P2475" s="8" t="s">
        <v>40</v>
      </c>
      <c r="Q2475" s="8">
        <v>-1</v>
      </c>
      <c r="R2475" s="8" t="s">
        <v>40</v>
      </c>
      <c r="S2475" s="8" t="s">
        <v>40</v>
      </c>
      <c r="T2475" s="8" t="s">
        <v>40</v>
      </c>
      <c r="U2475" s="67">
        <v>0.26400000000000001</v>
      </c>
      <c r="V2475" s="4">
        <v>1</v>
      </c>
      <c r="W2475" s="4">
        <v>3433</v>
      </c>
      <c r="X2475" s="67">
        <v>0</v>
      </c>
      <c r="Y2475" s="67">
        <v>0.218</v>
      </c>
      <c r="Z2475" s="4">
        <v>1</v>
      </c>
      <c r="AA2475" s="4">
        <v>2604</v>
      </c>
      <c r="AB2475" s="67">
        <v>0</v>
      </c>
      <c r="AC2475" s="4">
        <v>-0.33916400000000002</v>
      </c>
      <c r="AD2475" s="4">
        <v>0.54</v>
      </c>
    </row>
    <row r="2476" spans="1:30" x14ac:dyDescent="0.2">
      <c r="A2476" s="8" t="s">
        <v>782</v>
      </c>
      <c r="B2476" s="8">
        <v>10</v>
      </c>
      <c r="C2476" s="8">
        <v>48792726</v>
      </c>
      <c r="D2476" s="8">
        <v>48792726</v>
      </c>
      <c r="E2476" s="8" t="s">
        <v>130</v>
      </c>
      <c r="F2476" s="8" t="s">
        <v>3108</v>
      </c>
      <c r="G2476" s="8" t="s">
        <v>3109</v>
      </c>
      <c r="H2476" s="8" t="s">
        <v>91</v>
      </c>
      <c r="I2476" s="66" t="s">
        <v>5201</v>
      </c>
      <c r="J2476" s="66" t="s">
        <v>40</v>
      </c>
      <c r="K2476" s="66" t="s">
        <v>3477</v>
      </c>
      <c r="L2476" s="66" t="s">
        <v>5204</v>
      </c>
      <c r="M2476" s="66" t="s">
        <v>4461</v>
      </c>
      <c r="N2476" s="66" t="s">
        <v>3147</v>
      </c>
      <c r="O2476" s="8" t="s">
        <v>4321</v>
      </c>
      <c r="P2476" s="8" t="s">
        <v>40</v>
      </c>
      <c r="Q2476" s="8">
        <v>-1</v>
      </c>
      <c r="R2476" s="8" t="s">
        <v>40</v>
      </c>
      <c r="S2476" s="8" t="s">
        <v>40</v>
      </c>
      <c r="T2476" s="8" t="s">
        <v>40</v>
      </c>
      <c r="U2476" s="67">
        <v>0.25800000000000001</v>
      </c>
      <c r="V2476" s="4">
        <v>24</v>
      </c>
      <c r="W2476" s="4">
        <v>3433</v>
      </c>
      <c r="X2476" s="67">
        <v>7.0000000000000001E-3</v>
      </c>
      <c r="Y2476" s="67">
        <v>0.23100000000000001</v>
      </c>
      <c r="Z2476" s="4">
        <v>18</v>
      </c>
      <c r="AA2476" s="4">
        <v>2604</v>
      </c>
      <c r="AB2476" s="67">
        <v>7.0000000000000001E-3</v>
      </c>
      <c r="AC2476" s="4">
        <v>-1.5185740000000001</v>
      </c>
      <c r="AD2476" s="4">
        <v>2E-3</v>
      </c>
    </row>
    <row r="2477" spans="1:30" x14ac:dyDescent="0.2">
      <c r="A2477" s="8" t="s">
        <v>782</v>
      </c>
      <c r="B2477" s="8">
        <v>10</v>
      </c>
      <c r="C2477" s="8">
        <v>48792732</v>
      </c>
      <c r="D2477" s="8">
        <v>48792732</v>
      </c>
      <c r="E2477" s="8" t="s">
        <v>130</v>
      </c>
      <c r="F2477" s="8" t="s">
        <v>3108</v>
      </c>
      <c r="G2477" s="8" t="s">
        <v>3109</v>
      </c>
      <c r="H2477" s="8" t="s">
        <v>91</v>
      </c>
      <c r="I2477" s="66" t="s">
        <v>5201</v>
      </c>
      <c r="J2477" s="66" t="s">
        <v>40</v>
      </c>
      <c r="K2477" s="66" t="s">
        <v>4219</v>
      </c>
      <c r="L2477" s="66" t="s">
        <v>4008</v>
      </c>
      <c r="M2477" s="66" t="s">
        <v>3686</v>
      </c>
      <c r="N2477" s="66" t="s">
        <v>3141</v>
      </c>
      <c r="O2477" s="8" t="s">
        <v>3371</v>
      </c>
      <c r="P2477" s="8" t="s">
        <v>40</v>
      </c>
      <c r="Q2477" s="8">
        <v>-1</v>
      </c>
      <c r="R2477" s="8" t="s">
        <v>40</v>
      </c>
      <c r="S2477" s="8" t="s">
        <v>40</v>
      </c>
      <c r="T2477" s="8" t="s">
        <v>40</v>
      </c>
      <c r="U2477" s="67">
        <v>0.28299999999999997</v>
      </c>
      <c r="V2477" s="4">
        <v>1501</v>
      </c>
      <c r="W2477" s="4">
        <v>3433</v>
      </c>
      <c r="X2477" s="67">
        <v>0.437</v>
      </c>
      <c r="Y2477" s="67">
        <v>0.28000000000000003</v>
      </c>
      <c r="Z2477" s="4">
        <v>1079</v>
      </c>
      <c r="AA2477" s="4">
        <v>2604</v>
      </c>
      <c r="AB2477" s="67">
        <v>0.41399999999999998</v>
      </c>
      <c r="AC2477" s="4">
        <v>0.64272200000000002</v>
      </c>
      <c r="AD2477" s="4">
        <v>8.4480000000000004</v>
      </c>
    </row>
    <row r="2478" spans="1:30" x14ac:dyDescent="0.2">
      <c r="A2478" s="8" t="s">
        <v>782</v>
      </c>
      <c r="B2478" s="8">
        <v>10</v>
      </c>
      <c r="C2478" s="8">
        <v>48792739</v>
      </c>
      <c r="D2478" s="8">
        <v>48792739</v>
      </c>
      <c r="E2478" s="8" t="s">
        <v>123</v>
      </c>
      <c r="F2478" s="8" t="s">
        <v>3108</v>
      </c>
      <c r="G2478" s="8" t="s">
        <v>3109</v>
      </c>
      <c r="H2478" s="8" t="s">
        <v>91</v>
      </c>
      <c r="I2478" s="66" t="s">
        <v>5201</v>
      </c>
      <c r="J2478" s="66" t="s">
        <v>40</v>
      </c>
      <c r="K2478" s="66" t="s">
        <v>4239</v>
      </c>
      <c r="L2478" s="66" t="s">
        <v>4835</v>
      </c>
      <c r="M2478" s="66" t="s">
        <v>3962</v>
      </c>
      <c r="N2478" s="66" t="s">
        <v>3262</v>
      </c>
      <c r="O2478" s="8" t="s">
        <v>5205</v>
      </c>
      <c r="P2478" s="8" t="s">
        <v>40</v>
      </c>
      <c r="Q2478" s="8">
        <v>-1</v>
      </c>
      <c r="R2478" s="8" t="s">
        <v>40</v>
      </c>
      <c r="S2478" s="8" t="s">
        <v>40</v>
      </c>
      <c r="T2478" s="8" t="s">
        <v>40</v>
      </c>
      <c r="U2478" s="67">
        <v>0.26600000000000001</v>
      </c>
      <c r="V2478" s="4">
        <v>1</v>
      </c>
      <c r="W2478" s="4">
        <v>3433</v>
      </c>
      <c r="X2478" s="67">
        <v>0</v>
      </c>
      <c r="Y2478" s="67">
        <v>0</v>
      </c>
      <c r="Z2478" s="4">
        <v>0</v>
      </c>
      <c r="AA2478" s="4">
        <v>2604</v>
      </c>
      <c r="AB2478" s="67">
        <v>0</v>
      </c>
      <c r="AC2478" s="4">
        <v>0.54512799999999995</v>
      </c>
      <c r="AD2478" s="4">
        <v>7.7670000000000003</v>
      </c>
    </row>
    <row r="2479" spans="1:30" x14ac:dyDescent="0.2">
      <c r="A2479" s="8" t="s">
        <v>782</v>
      </c>
      <c r="B2479" s="8">
        <v>10</v>
      </c>
      <c r="C2479" s="8">
        <v>48792753</v>
      </c>
      <c r="D2479" s="8">
        <v>48792753</v>
      </c>
      <c r="E2479" s="8" t="s">
        <v>130</v>
      </c>
      <c r="F2479" s="8" t="s">
        <v>3108</v>
      </c>
      <c r="G2479" s="8" t="s">
        <v>3109</v>
      </c>
      <c r="H2479" s="8" t="s">
        <v>91</v>
      </c>
      <c r="I2479" s="66" t="s">
        <v>5201</v>
      </c>
      <c r="J2479" s="66" t="s">
        <v>40</v>
      </c>
      <c r="K2479" s="66" t="s">
        <v>4551</v>
      </c>
      <c r="L2479" s="66" t="s">
        <v>856</v>
      </c>
      <c r="M2479" s="66" t="s">
        <v>857</v>
      </c>
      <c r="N2479" s="66" t="s">
        <v>3219</v>
      </c>
      <c r="O2479" s="8" t="s">
        <v>3275</v>
      </c>
      <c r="P2479" s="8" t="s">
        <v>40</v>
      </c>
      <c r="Q2479" s="8">
        <v>-1</v>
      </c>
      <c r="R2479" s="8" t="s">
        <v>40</v>
      </c>
      <c r="S2479" s="8" t="s">
        <v>40</v>
      </c>
      <c r="T2479" s="8" t="s">
        <v>40</v>
      </c>
      <c r="U2479" s="67">
        <v>0</v>
      </c>
      <c r="V2479" s="4">
        <v>0</v>
      </c>
      <c r="W2479" s="4">
        <v>3436</v>
      </c>
      <c r="X2479" s="67">
        <v>0</v>
      </c>
      <c r="Y2479" s="67">
        <v>0.253</v>
      </c>
      <c r="Z2479" s="4">
        <v>1</v>
      </c>
      <c r="AA2479" s="4">
        <v>2604</v>
      </c>
      <c r="AB2479" s="67">
        <v>0</v>
      </c>
      <c r="AC2479" s="4">
        <v>0.105186</v>
      </c>
      <c r="AD2479" s="4">
        <v>3.6629999999999998</v>
      </c>
    </row>
    <row r="2480" spans="1:30" x14ac:dyDescent="0.2">
      <c r="A2480" s="8" t="s">
        <v>782</v>
      </c>
      <c r="B2480" s="8">
        <v>10</v>
      </c>
      <c r="C2480" s="8">
        <v>48792759</v>
      </c>
      <c r="D2480" s="8">
        <v>48792759</v>
      </c>
      <c r="E2480" s="8" t="s">
        <v>123</v>
      </c>
      <c r="F2480" s="8" t="s">
        <v>3108</v>
      </c>
      <c r="G2480" s="8" t="s">
        <v>3109</v>
      </c>
      <c r="H2480" s="8" t="s">
        <v>91</v>
      </c>
      <c r="I2480" s="66" t="s">
        <v>5201</v>
      </c>
      <c r="J2480" s="66" t="s">
        <v>40</v>
      </c>
      <c r="K2480" s="66" t="s">
        <v>1011</v>
      </c>
      <c r="L2480" s="66" t="s">
        <v>813</v>
      </c>
      <c r="M2480" s="66" t="s">
        <v>3957</v>
      </c>
      <c r="N2480" s="66" t="s">
        <v>3192</v>
      </c>
      <c r="O2480" s="8" t="s">
        <v>4705</v>
      </c>
      <c r="P2480" s="8" t="s">
        <v>40</v>
      </c>
      <c r="Q2480" s="8">
        <v>-1</v>
      </c>
      <c r="R2480" s="8" t="s">
        <v>40</v>
      </c>
      <c r="S2480" s="8" t="s">
        <v>40</v>
      </c>
      <c r="T2480" s="8" t="s">
        <v>40</v>
      </c>
      <c r="U2480" s="67">
        <v>0.33800000000000002</v>
      </c>
      <c r="V2480" s="4">
        <v>2808</v>
      </c>
      <c r="W2480" s="4">
        <v>3436</v>
      </c>
      <c r="X2480" s="67">
        <v>0.81699999999999995</v>
      </c>
      <c r="Y2480" s="67">
        <v>0.33500000000000002</v>
      </c>
      <c r="Z2480" s="4">
        <v>2095</v>
      </c>
      <c r="AA2480" s="4">
        <v>2604</v>
      </c>
      <c r="AB2480" s="67">
        <v>0.80500000000000005</v>
      </c>
      <c r="AC2480" s="4">
        <v>-1.3753500000000001</v>
      </c>
      <c r="AD2480" s="4">
        <v>4.0000000000000001E-3</v>
      </c>
    </row>
    <row r="2481" spans="1:30" x14ac:dyDescent="0.2">
      <c r="A2481" s="8" t="s">
        <v>782</v>
      </c>
      <c r="B2481" s="8">
        <v>10</v>
      </c>
      <c r="C2481" s="8">
        <v>48792781</v>
      </c>
      <c r="D2481" s="8">
        <v>48792781</v>
      </c>
      <c r="E2481" s="8" t="s">
        <v>130</v>
      </c>
      <c r="F2481" s="8" t="s">
        <v>3108</v>
      </c>
      <c r="G2481" s="8" t="s">
        <v>3109</v>
      </c>
      <c r="H2481" s="8" t="s">
        <v>91</v>
      </c>
      <c r="I2481" s="66" t="s">
        <v>5201</v>
      </c>
      <c r="J2481" s="66" t="s">
        <v>40</v>
      </c>
      <c r="K2481" s="66" t="s">
        <v>4256</v>
      </c>
      <c r="L2481" s="66" t="s">
        <v>535</v>
      </c>
      <c r="M2481" s="66" t="s">
        <v>4304</v>
      </c>
      <c r="N2481" s="66" t="s">
        <v>3712</v>
      </c>
      <c r="O2481" s="8" t="s">
        <v>3713</v>
      </c>
      <c r="P2481" s="8" t="s">
        <v>40</v>
      </c>
      <c r="Q2481" s="8">
        <v>-1</v>
      </c>
      <c r="R2481" s="8" t="s">
        <v>40</v>
      </c>
      <c r="S2481" s="8" t="s">
        <v>40</v>
      </c>
      <c r="T2481" s="8" t="s">
        <v>40</v>
      </c>
      <c r="U2481" s="67">
        <v>0</v>
      </c>
      <c r="V2481" s="4">
        <v>0</v>
      </c>
      <c r="W2481" s="4">
        <v>3434</v>
      </c>
      <c r="X2481" s="67">
        <v>0</v>
      </c>
      <c r="Y2481" s="67">
        <v>0.27300000000000002</v>
      </c>
      <c r="Z2481" s="4">
        <v>1</v>
      </c>
      <c r="AA2481" s="4">
        <v>2601</v>
      </c>
      <c r="AB2481" s="67">
        <v>0</v>
      </c>
      <c r="AC2481" s="4">
        <v>-0.51111799999999996</v>
      </c>
      <c r="AD2481" s="4">
        <v>0.20599999999999999</v>
      </c>
    </row>
    <row r="2482" spans="1:30" x14ac:dyDescent="0.2">
      <c r="A2482" s="8" t="s">
        <v>782</v>
      </c>
      <c r="B2482" s="8">
        <v>10</v>
      </c>
      <c r="C2482" s="8">
        <v>48795390</v>
      </c>
      <c r="D2482" s="8">
        <v>48795390</v>
      </c>
      <c r="E2482" s="8" t="s">
        <v>121</v>
      </c>
      <c r="F2482" s="8" t="s">
        <v>3108</v>
      </c>
      <c r="G2482" s="8" t="s">
        <v>3109</v>
      </c>
      <c r="H2482" s="8" t="s">
        <v>91</v>
      </c>
      <c r="I2482" s="66" t="s">
        <v>5206</v>
      </c>
      <c r="J2482" s="66" t="s">
        <v>40</v>
      </c>
      <c r="K2482" s="66" t="s">
        <v>4153</v>
      </c>
      <c r="L2482" s="66" t="s">
        <v>3834</v>
      </c>
      <c r="M2482" s="66" t="s">
        <v>3886</v>
      </c>
      <c r="N2482" s="66" t="s">
        <v>3334</v>
      </c>
      <c r="O2482" s="8" t="s">
        <v>3335</v>
      </c>
      <c r="P2482" s="8" t="s">
        <v>40</v>
      </c>
      <c r="Q2482" s="8">
        <v>-1</v>
      </c>
      <c r="R2482" s="8" t="s">
        <v>40</v>
      </c>
      <c r="S2482" s="8" t="s">
        <v>40</v>
      </c>
      <c r="T2482" s="8" t="s">
        <v>40</v>
      </c>
      <c r="U2482" s="67">
        <v>0.23599999999999999</v>
      </c>
      <c r="V2482" s="4">
        <v>1</v>
      </c>
      <c r="W2482" s="4">
        <v>3441</v>
      </c>
      <c r="X2482" s="67">
        <v>0</v>
      </c>
      <c r="Y2482" s="67">
        <v>0.255</v>
      </c>
      <c r="Z2482" s="4">
        <v>5</v>
      </c>
      <c r="AA2482" s="4">
        <v>2606</v>
      </c>
      <c r="AB2482" s="67">
        <v>2E-3</v>
      </c>
      <c r="AC2482" s="4">
        <v>-1.7897829999999999</v>
      </c>
      <c r="AD2482" s="4">
        <v>2E-3</v>
      </c>
    </row>
    <row r="2483" spans="1:30" x14ac:dyDescent="0.2">
      <c r="A2483" s="8" t="s">
        <v>782</v>
      </c>
      <c r="B2483" s="8">
        <v>10</v>
      </c>
      <c r="C2483" s="8">
        <v>48795399</v>
      </c>
      <c r="D2483" s="8">
        <v>48795399</v>
      </c>
      <c r="E2483" s="8" t="s">
        <v>121</v>
      </c>
      <c r="F2483" s="8" t="s">
        <v>3108</v>
      </c>
      <c r="G2483" s="8" t="s">
        <v>3109</v>
      </c>
      <c r="H2483" s="8" t="s">
        <v>91</v>
      </c>
      <c r="I2483" s="66" t="s">
        <v>5206</v>
      </c>
      <c r="J2483" s="66" t="s">
        <v>40</v>
      </c>
      <c r="K2483" s="66" t="s">
        <v>3786</v>
      </c>
      <c r="L2483" s="66" t="s">
        <v>4080</v>
      </c>
      <c r="M2483" s="66" t="s">
        <v>3671</v>
      </c>
      <c r="N2483" s="66" t="s">
        <v>3177</v>
      </c>
      <c r="O2483" s="8" t="s">
        <v>3178</v>
      </c>
      <c r="P2483" s="8" t="s">
        <v>40</v>
      </c>
      <c r="Q2483" s="8">
        <v>-1</v>
      </c>
      <c r="R2483" s="8" t="s">
        <v>40</v>
      </c>
      <c r="S2483" s="8" t="s">
        <v>40</v>
      </c>
      <c r="T2483" s="8" t="s">
        <v>40</v>
      </c>
      <c r="U2483" s="67">
        <v>0</v>
      </c>
      <c r="V2483" s="4">
        <v>0</v>
      </c>
      <c r="W2483" s="4">
        <v>3441</v>
      </c>
      <c r="X2483" s="67">
        <v>0</v>
      </c>
      <c r="Y2483" s="67">
        <v>0.222</v>
      </c>
      <c r="Z2483" s="4">
        <v>1</v>
      </c>
      <c r="AA2483" s="4">
        <v>2606</v>
      </c>
      <c r="AB2483" s="67">
        <v>0</v>
      </c>
      <c r="AC2483" s="4">
        <v>1.153475</v>
      </c>
      <c r="AD2483" s="4">
        <v>11.5</v>
      </c>
    </row>
    <row r="2484" spans="1:30" x14ac:dyDescent="0.2">
      <c r="A2484" s="8" t="s">
        <v>782</v>
      </c>
      <c r="B2484" s="8">
        <v>10</v>
      </c>
      <c r="C2484" s="8">
        <v>48798650</v>
      </c>
      <c r="D2484" s="8">
        <v>48798650</v>
      </c>
      <c r="E2484" s="8" t="s">
        <v>127</v>
      </c>
      <c r="F2484" s="8" t="s">
        <v>3108</v>
      </c>
      <c r="G2484" s="8" t="s">
        <v>3109</v>
      </c>
      <c r="H2484" s="8" t="s">
        <v>91</v>
      </c>
      <c r="I2484" s="66" t="s">
        <v>5207</v>
      </c>
      <c r="J2484" s="66" t="s">
        <v>40</v>
      </c>
      <c r="K2484" s="66" t="s">
        <v>3665</v>
      </c>
      <c r="L2484" s="66" t="s">
        <v>4031</v>
      </c>
      <c r="M2484" s="66" t="s">
        <v>3910</v>
      </c>
      <c r="N2484" s="66" t="s">
        <v>3618</v>
      </c>
      <c r="O2484" s="8" t="s">
        <v>4389</v>
      </c>
      <c r="P2484" s="8" t="s">
        <v>40</v>
      </c>
      <c r="Q2484" s="8">
        <v>-1</v>
      </c>
      <c r="R2484" s="8" t="s">
        <v>40</v>
      </c>
      <c r="S2484" s="8" t="s">
        <v>40</v>
      </c>
      <c r="T2484" s="8" t="s">
        <v>40</v>
      </c>
      <c r="U2484" s="67">
        <v>0.23200000000000001</v>
      </c>
      <c r="V2484" s="4">
        <v>1</v>
      </c>
      <c r="W2484" s="4">
        <v>3425</v>
      </c>
      <c r="X2484" s="67">
        <v>0</v>
      </c>
      <c r="Y2484" s="67">
        <v>0</v>
      </c>
      <c r="Z2484" s="4">
        <v>0</v>
      </c>
      <c r="AA2484" s="4">
        <v>2601</v>
      </c>
      <c r="AB2484" s="67">
        <v>0</v>
      </c>
      <c r="AC2484" s="4">
        <v>-0.114984</v>
      </c>
      <c r="AD2484" s="4">
        <v>1.621</v>
      </c>
    </row>
    <row r="2485" spans="1:30" x14ac:dyDescent="0.2">
      <c r="A2485" s="8" t="s">
        <v>782</v>
      </c>
      <c r="B2485" s="8">
        <v>10</v>
      </c>
      <c r="C2485" s="8">
        <v>48798655</v>
      </c>
      <c r="D2485" s="8">
        <v>48798655</v>
      </c>
      <c r="E2485" s="8" t="s">
        <v>123</v>
      </c>
      <c r="F2485" s="8" t="s">
        <v>3108</v>
      </c>
      <c r="G2485" s="8" t="s">
        <v>3109</v>
      </c>
      <c r="H2485" s="8" t="s">
        <v>91</v>
      </c>
      <c r="I2485" s="66" t="s">
        <v>5207</v>
      </c>
      <c r="J2485" s="66" t="s">
        <v>40</v>
      </c>
      <c r="K2485" s="66" t="s">
        <v>3562</v>
      </c>
      <c r="L2485" s="66" t="s">
        <v>3857</v>
      </c>
      <c r="M2485" s="66" t="s">
        <v>3939</v>
      </c>
      <c r="N2485" s="66" t="s">
        <v>3131</v>
      </c>
      <c r="O2485" s="8" t="s">
        <v>3132</v>
      </c>
      <c r="P2485" s="8" t="s">
        <v>40</v>
      </c>
      <c r="Q2485" s="8">
        <v>-1</v>
      </c>
      <c r="R2485" s="8" t="s">
        <v>40</v>
      </c>
      <c r="S2485" s="8" t="s">
        <v>40</v>
      </c>
      <c r="T2485" s="8" t="s">
        <v>40</v>
      </c>
      <c r="U2485" s="67">
        <v>0.27300000000000002</v>
      </c>
      <c r="V2485" s="4">
        <v>1</v>
      </c>
      <c r="W2485" s="4">
        <v>3425</v>
      </c>
      <c r="X2485" s="67">
        <v>0</v>
      </c>
      <c r="Y2485" s="67">
        <v>0</v>
      </c>
      <c r="Z2485" s="4">
        <v>0</v>
      </c>
      <c r="AA2485" s="4">
        <v>2601</v>
      </c>
      <c r="AB2485" s="67">
        <v>0</v>
      </c>
      <c r="AC2485" s="4">
        <v>-1.00038</v>
      </c>
      <c r="AD2485" s="4">
        <v>1.6E-2</v>
      </c>
    </row>
    <row r="2486" spans="1:30" x14ac:dyDescent="0.2">
      <c r="A2486" s="8" t="s">
        <v>782</v>
      </c>
      <c r="B2486" s="8">
        <v>10</v>
      </c>
      <c r="C2486" s="8">
        <v>48798686</v>
      </c>
      <c r="D2486" s="8">
        <v>48798686</v>
      </c>
      <c r="E2486" s="8" t="s">
        <v>123</v>
      </c>
      <c r="F2486" s="8" t="s">
        <v>3108</v>
      </c>
      <c r="G2486" s="8" t="s">
        <v>3109</v>
      </c>
      <c r="H2486" s="8" t="s">
        <v>91</v>
      </c>
      <c r="I2486" s="66" t="s">
        <v>5207</v>
      </c>
      <c r="J2486" s="66" t="s">
        <v>40</v>
      </c>
      <c r="K2486" s="66" t="s">
        <v>4063</v>
      </c>
      <c r="L2486" s="66" t="s">
        <v>4262</v>
      </c>
      <c r="M2486" s="66" t="s">
        <v>3958</v>
      </c>
      <c r="N2486" s="66" t="s">
        <v>3914</v>
      </c>
      <c r="O2486" s="8" t="s">
        <v>5208</v>
      </c>
      <c r="P2486" s="8" t="s">
        <v>40</v>
      </c>
      <c r="Q2486" s="8">
        <v>-1</v>
      </c>
      <c r="R2486" s="8" t="s">
        <v>40</v>
      </c>
      <c r="S2486" s="8" t="s">
        <v>40</v>
      </c>
      <c r="T2486" s="8" t="s">
        <v>40</v>
      </c>
      <c r="U2486" s="67">
        <v>0.36199999999999999</v>
      </c>
      <c r="V2486" s="4">
        <v>2809</v>
      </c>
      <c r="W2486" s="4">
        <v>3425</v>
      </c>
      <c r="X2486" s="67">
        <v>0.82</v>
      </c>
      <c r="Y2486" s="67">
        <v>0.35899999999999999</v>
      </c>
      <c r="Z2486" s="4">
        <v>2079</v>
      </c>
      <c r="AA2486" s="4">
        <v>2601</v>
      </c>
      <c r="AB2486" s="67">
        <v>0.79900000000000004</v>
      </c>
      <c r="AC2486" s="4">
        <v>1.2104349999999999</v>
      </c>
      <c r="AD2486" s="4">
        <v>11.8</v>
      </c>
    </row>
    <row r="2487" spans="1:30" x14ac:dyDescent="0.2">
      <c r="A2487" s="8" t="s">
        <v>782</v>
      </c>
      <c r="B2487" s="8">
        <v>10</v>
      </c>
      <c r="C2487" s="8">
        <v>48798701</v>
      </c>
      <c r="D2487" s="8">
        <v>48798701</v>
      </c>
      <c r="E2487" s="8" t="s">
        <v>127</v>
      </c>
      <c r="F2487" s="8" t="s">
        <v>3101</v>
      </c>
      <c r="G2487" s="8" t="s">
        <v>3102</v>
      </c>
      <c r="H2487" s="8" t="s">
        <v>91</v>
      </c>
      <c r="I2487" s="66" t="s">
        <v>5207</v>
      </c>
      <c r="J2487" s="66" t="s">
        <v>40</v>
      </c>
      <c r="K2487" s="66" t="s">
        <v>3961</v>
      </c>
      <c r="L2487" s="66" t="s">
        <v>815</v>
      </c>
      <c r="M2487" s="66" t="s">
        <v>4330</v>
      </c>
      <c r="N2487" s="66" t="s">
        <v>3126</v>
      </c>
      <c r="O2487" s="8" t="s">
        <v>3127</v>
      </c>
      <c r="P2487" s="8" t="s">
        <v>40</v>
      </c>
      <c r="Q2487" s="8">
        <v>-1</v>
      </c>
      <c r="R2487" s="8" t="s">
        <v>40</v>
      </c>
      <c r="S2487" s="8" t="s">
        <v>40</v>
      </c>
      <c r="T2487" s="8" t="s">
        <v>40</v>
      </c>
      <c r="U2487" s="67">
        <v>0.36199999999999999</v>
      </c>
      <c r="V2487" s="4">
        <v>2803</v>
      </c>
      <c r="W2487" s="4">
        <v>3425</v>
      </c>
      <c r="X2487" s="67">
        <v>0.81799999999999995</v>
      </c>
      <c r="Y2487" s="67">
        <v>0.35899999999999999</v>
      </c>
      <c r="Z2487" s="4">
        <v>2075</v>
      </c>
      <c r="AA2487" s="4">
        <v>2601</v>
      </c>
      <c r="AB2487" s="67">
        <v>0.79800000000000004</v>
      </c>
      <c r="AC2487" s="4">
        <v>-0.60246500000000003</v>
      </c>
      <c r="AD2487" s="4">
        <v>0.123</v>
      </c>
    </row>
    <row r="2488" spans="1:30" x14ac:dyDescent="0.2">
      <c r="A2488" s="8" t="s">
        <v>782</v>
      </c>
      <c r="B2488" s="8">
        <v>10</v>
      </c>
      <c r="C2488" s="8">
        <v>48798706</v>
      </c>
      <c r="D2488" s="8">
        <v>48798721</v>
      </c>
      <c r="E2488" s="8" t="s">
        <v>4973</v>
      </c>
      <c r="F2488" s="8" t="s">
        <v>80</v>
      </c>
      <c r="G2488" s="8" t="s">
        <v>3469</v>
      </c>
      <c r="H2488" s="8" t="s">
        <v>91</v>
      </c>
      <c r="I2488" s="66" t="s">
        <v>5207</v>
      </c>
      <c r="J2488" s="66" t="s">
        <v>40</v>
      </c>
      <c r="K2488" s="66" t="s">
        <v>5209</v>
      </c>
      <c r="L2488" s="66" t="s">
        <v>5210</v>
      </c>
      <c r="M2488" s="66" t="s">
        <v>5211</v>
      </c>
      <c r="N2488" s="66" t="s">
        <v>5212</v>
      </c>
      <c r="O2488" s="8" t="s">
        <v>5213</v>
      </c>
      <c r="P2488" s="8" t="s">
        <v>40</v>
      </c>
      <c r="Q2488" s="8">
        <v>-1</v>
      </c>
      <c r="R2488" s="8" t="s">
        <v>40</v>
      </c>
      <c r="S2488" s="8" t="s">
        <v>40</v>
      </c>
      <c r="T2488" s="8" t="s">
        <v>40</v>
      </c>
      <c r="U2488" s="67">
        <v>0.28899999999999998</v>
      </c>
      <c r="V2488" s="4">
        <v>1</v>
      </c>
      <c r="W2488" s="4">
        <v>3425</v>
      </c>
      <c r="X2488" s="67">
        <v>0</v>
      </c>
      <c r="Y2488" s="67">
        <v>0</v>
      </c>
      <c r="Z2488" s="4">
        <v>0</v>
      </c>
      <c r="AA2488" s="4">
        <v>2601</v>
      </c>
      <c r="AB2488" s="67">
        <v>0</v>
      </c>
      <c r="AC2488" s="4">
        <v>3.8236659999999998</v>
      </c>
      <c r="AD2488" s="4">
        <v>23.4</v>
      </c>
    </row>
    <row r="2489" spans="1:30" x14ac:dyDescent="0.2">
      <c r="A2489" s="8" t="s">
        <v>782</v>
      </c>
      <c r="B2489" s="8">
        <v>10</v>
      </c>
      <c r="C2489" s="8">
        <v>48798732</v>
      </c>
      <c r="D2489" s="8">
        <v>48798732</v>
      </c>
      <c r="E2489" s="8" t="s">
        <v>127</v>
      </c>
      <c r="F2489" s="8" t="s">
        <v>3101</v>
      </c>
      <c r="G2489" s="8" t="s">
        <v>3102</v>
      </c>
      <c r="H2489" s="8" t="s">
        <v>91</v>
      </c>
      <c r="I2489" s="66" t="s">
        <v>5207</v>
      </c>
      <c r="J2489" s="66" t="s">
        <v>40</v>
      </c>
      <c r="K2489" s="66" t="s">
        <v>3857</v>
      </c>
      <c r="L2489" s="66" t="s">
        <v>3910</v>
      </c>
      <c r="M2489" s="66" t="s">
        <v>3911</v>
      </c>
      <c r="N2489" s="66" t="s">
        <v>3121</v>
      </c>
      <c r="O2489" s="8" t="s">
        <v>3319</v>
      </c>
      <c r="P2489" s="8" t="s">
        <v>5214</v>
      </c>
      <c r="Q2489" s="8">
        <v>-1</v>
      </c>
      <c r="R2489" s="8" t="s">
        <v>40</v>
      </c>
      <c r="S2489" s="8" t="s">
        <v>40</v>
      </c>
      <c r="T2489" s="8" t="s">
        <v>40</v>
      </c>
      <c r="U2489" s="67">
        <v>0.36</v>
      </c>
      <c r="V2489" s="4">
        <v>6</v>
      </c>
      <c r="W2489" s="4">
        <v>3431</v>
      </c>
      <c r="X2489" s="67">
        <v>2E-3</v>
      </c>
      <c r="Y2489" s="67">
        <v>0.34699999999999998</v>
      </c>
      <c r="Z2489" s="4">
        <v>7</v>
      </c>
      <c r="AA2489" s="4">
        <v>2606</v>
      </c>
      <c r="AB2489" s="67">
        <v>3.0000000000000001E-3</v>
      </c>
      <c r="AC2489" s="4">
        <v>-0.80141700000000005</v>
      </c>
      <c r="AD2489" s="4">
        <v>4.2000000000000003E-2</v>
      </c>
    </row>
    <row r="2490" spans="1:30" x14ac:dyDescent="0.2">
      <c r="A2490" s="8" t="s">
        <v>782</v>
      </c>
      <c r="B2490" s="8">
        <v>10</v>
      </c>
      <c r="C2490" s="8">
        <v>48798734</v>
      </c>
      <c r="D2490" s="8">
        <v>48798734</v>
      </c>
      <c r="E2490" s="8" t="s">
        <v>130</v>
      </c>
      <c r="F2490" s="8" t="s">
        <v>3108</v>
      </c>
      <c r="G2490" s="8" t="s">
        <v>3109</v>
      </c>
      <c r="H2490" s="8" t="s">
        <v>91</v>
      </c>
      <c r="I2490" s="66" t="s">
        <v>5207</v>
      </c>
      <c r="J2490" s="66" t="s">
        <v>40</v>
      </c>
      <c r="K2490" s="66" t="s">
        <v>4493</v>
      </c>
      <c r="L2490" s="66" t="s">
        <v>3939</v>
      </c>
      <c r="M2490" s="66" t="s">
        <v>3911</v>
      </c>
      <c r="N2490" s="66" t="s">
        <v>3219</v>
      </c>
      <c r="O2490" s="8" t="s">
        <v>3220</v>
      </c>
      <c r="P2490" s="8" t="s">
        <v>40</v>
      </c>
      <c r="Q2490" s="8">
        <v>-1</v>
      </c>
      <c r="R2490" s="8" t="s">
        <v>40</v>
      </c>
      <c r="S2490" s="8" t="s">
        <v>40</v>
      </c>
      <c r="T2490" s="8" t="s">
        <v>40</v>
      </c>
      <c r="U2490" s="67">
        <v>0.19600000000000001</v>
      </c>
      <c r="V2490" s="4">
        <v>1</v>
      </c>
      <c r="W2490" s="4">
        <v>3431</v>
      </c>
      <c r="X2490" s="67">
        <v>0</v>
      </c>
      <c r="Y2490" s="67">
        <v>0.20100000000000001</v>
      </c>
      <c r="Z2490" s="4">
        <v>4</v>
      </c>
      <c r="AA2490" s="4">
        <v>2606</v>
      </c>
      <c r="AB2490" s="67">
        <v>2E-3</v>
      </c>
      <c r="AC2490" s="4">
        <v>3.7445819999999999</v>
      </c>
      <c r="AD2490" s="4">
        <v>23.3</v>
      </c>
    </row>
    <row r="2491" spans="1:30" x14ac:dyDescent="0.2">
      <c r="A2491" s="8" t="s">
        <v>782</v>
      </c>
      <c r="B2491" s="8">
        <v>10</v>
      </c>
      <c r="C2491" s="8">
        <v>48806832</v>
      </c>
      <c r="D2491" s="8">
        <v>48806832</v>
      </c>
      <c r="E2491" s="8" t="s">
        <v>121</v>
      </c>
      <c r="F2491" s="8" t="s">
        <v>3108</v>
      </c>
      <c r="G2491" s="8" t="s">
        <v>3109</v>
      </c>
      <c r="H2491" s="8" t="s">
        <v>91</v>
      </c>
      <c r="I2491" s="66" t="s">
        <v>552</v>
      </c>
      <c r="J2491" s="66" t="s">
        <v>40</v>
      </c>
      <c r="K2491" s="66" t="s">
        <v>3950</v>
      </c>
      <c r="L2491" s="66" t="s">
        <v>4301</v>
      </c>
      <c r="M2491" s="66" t="s">
        <v>3700</v>
      </c>
      <c r="N2491" s="66" t="s">
        <v>3334</v>
      </c>
      <c r="O2491" s="8" t="s">
        <v>3981</v>
      </c>
      <c r="P2491" s="8" t="s">
        <v>40</v>
      </c>
      <c r="Q2491" s="8">
        <v>-1</v>
      </c>
      <c r="R2491" s="8" t="s">
        <v>40</v>
      </c>
      <c r="S2491" s="8" t="s">
        <v>40</v>
      </c>
      <c r="T2491" s="8" t="s">
        <v>40</v>
      </c>
      <c r="U2491" s="67">
        <v>0.33800000000000002</v>
      </c>
      <c r="V2491" s="4">
        <v>2817</v>
      </c>
      <c r="W2491" s="4">
        <v>3435</v>
      </c>
      <c r="X2491" s="67">
        <v>0.82</v>
      </c>
      <c r="Y2491" s="67">
        <v>0.33300000000000002</v>
      </c>
      <c r="Z2491" s="4">
        <v>2095</v>
      </c>
      <c r="AA2491" s="4">
        <v>2602</v>
      </c>
      <c r="AB2491" s="67">
        <v>0.80500000000000005</v>
      </c>
      <c r="AC2491" s="4">
        <v>-1.077734</v>
      </c>
      <c r="AD2491" s="4">
        <v>1.0999999999999999E-2</v>
      </c>
    </row>
    <row r="2492" spans="1:30" x14ac:dyDescent="0.2">
      <c r="A2492" s="8" t="s">
        <v>782</v>
      </c>
      <c r="B2492" s="8">
        <v>10</v>
      </c>
      <c r="C2492" s="8">
        <v>48806845</v>
      </c>
      <c r="D2492" s="8">
        <v>48806845</v>
      </c>
      <c r="E2492" s="8" t="s">
        <v>121</v>
      </c>
      <c r="F2492" s="8" t="s">
        <v>3101</v>
      </c>
      <c r="G2492" s="8" t="s">
        <v>3102</v>
      </c>
      <c r="H2492" s="8" t="s">
        <v>91</v>
      </c>
      <c r="I2492" s="66" t="s">
        <v>552</v>
      </c>
      <c r="J2492" s="66" t="s">
        <v>40</v>
      </c>
      <c r="K2492" s="66" t="s">
        <v>3631</v>
      </c>
      <c r="L2492" s="66" t="s">
        <v>3943</v>
      </c>
      <c r="M2492" s="66" t="s">
        <v>529</v>
      </c>
      <c r="N2492" s="66" t="s">
        <v>3121</v>
      </c>
      <c r="O2492" s="8" t="s">
        <v>3122</v>
      </c>
      <c r="P2492" s="8" t="s">
        <v>40</v>
      </c>
      <c r="Q2492" s="8">
        <v>-1</v>
      </c>
      <c r="R2492" s="8" t="s">
        <v>40</v>
      </c>
      <c r="S2492" s="8" t="s">
        <v>40</v>
      </c>
      <c r="T2492" s="8" t="s">
        <v>40</v>
      </c>
      <c r="U2492" s="67">
        <v>0.22700000000000001</v>
      </c>
      <c r="V2492" s="4">
        <v>2</v>
      </c>
      <c r="W2492" s="4">
        <v>3435</v>
      </c>
      <c r="X2492" s="67">
        <v>1E-3</v>
      </c>
      <c r="Y2492" s="67">
        <v>0</v>
      </c>
      <c r="Z2492" s="4">
        <v>0</v>
      </c>
      <c r="AA2492" s="4">
        <v>2602</v>
      </c>
      <c r="AB2492" s="67">
        <v>0</v>
      </c>
      <c r="AC2492" s="4">
        <v>0.385492</v>
      </c>
      <c r="AD2492" s="4">
        <v>6.4870000000000001</v>
      </c>
    </row>
    <row r="2493" spans="1:30" x14ac:dyDescent="0.2">
      <c r="A2493" s="8" t="s">
        <v>782</v>
      </c>
      <c r="B2493" s="8">
        <v>10</v>
      </c>
      <c r="C2493" s="8">
        <v>48806856</v>
      </c>
      <c r="D2493" s="8">
        <v>48806856</v>
      </c>
      <c r="E2493" s="8" t="s">
        <v>123</v>
      </c>
      <c r="F2493" s="8" t="s">
        <v>3108</v>
      </c>
      <c r="G2493" s="8" t="s">
        <v>3109</v>
      </c>
      <c r="H2493" s="8" t="s">
        <v>91</v>
      </c>
      <c r="I2493" s="66" t="s">
        <v>552</v>
      </c>
      <c r="J2493" s="66" t="s">
        <v>40</v>
      </c>
      <c r="K2493" s="66" t="s">
        <v>4557</v>
      </c>
      <c r="L2493" s="66" t="s">
        <v>3920</v>
      </c>
      <c r="M2493" s="66" t="s">
        <v>3710</v>
      </c>
      <c r="N2493" s="66" t="s">
        <v>3378</v>
      </c>
      <c r="O2493" s="8" t="s">
        <v>5215</v>
      </c>
      <c r="P2493" s="8" t="s">
        <v>5216</v>
      </c>
      <c r="Q2493" s="8">
        <v>-1</v>
      </c>
      <c r="R2493" s="8" t="s">
        <v>40</v>
      </c>
      <c r="S2493" s="8" t="s">
        <v>40</v>
      </c>
      <c r="T2493" s="8" t="s">
        <v>40</v>
      </c>
      <c r="U2493" s="67">
        <v>0.23400000000000001</v>
      </c>
      <c r="V2493" s="4">
        <v>13</v>
      </c>
      <c r="W2493" s="4">
        <v>3435</v>
      </c>
      <c r="X2493" s="67">
        <v>4.0000000000000001E-3</v>
      </c>
      <c r="Y2493" s="67">
        <v>0.28199999999999997</v>
      </c>
      <c r="Z2493" s="4">
        <v>9</v>
      </c>
      <c r="AA2493" s="4">
        <v>2602</v>
      </c>
      <c r="AB2493" s="67">
        <v>3.0000000000000001E-3</v>
      </c>
      <c r="AC2493" s="4">
        <v>0.55667199999999994</v>
      </c>
      <c r="AD2493" s="4">
        <v>7.851</v>
      </c>
    </row>
    <row r="2494" spans="1:30" x14ac:dyDescent="0.2">
      <c r="A2494" s="8" t="s">
        <v>782</v>
      </c>
      <c r="B2494" s="8">
        <v>10</v>
      </c>
      <c r="C2494" s="8">
        <v>48806861</v>
      </c>
      <c r="D2494" s="8">
        <v>48806861</v>
      </c>
      <c r="E2494" s="8" t="s">
        <v>127</v>
      </c>
      <c r="F2494" s="8" t="s">
        <v>3708</v>
      </c>
      <c r="G2494" s="8" t="s">
        <v>3469</v>
      </c>
      <c r="H2494" s="8" t="s">
        <v>91</v>
      </c>
      <c r="I2494" s="66" t="s">
        <v>552</v>
      </c>
      <c r="J2494" s="66" t="s">
        <v>40</v>
      </c>
      <c r="K2494" s="66" t="s">
        <v>3653</v>
      </c>
      <c r="L2494" s="66" t="s">
        <v>4326</v>
      </c>
      <c r="M2494" s="66" t="s">
        <v>3711</v>
      </c>
      <c r="N2494" s="66" t="s">
        <v>3875</v>
      </c>
      <c r="O2494" s="8" t="s">
        <v>3876</v>
      </c>
      <c r="P2494" s="8" t="s">
        <v>40</v>
      </c>
      <c r="Q2494" s="8">
        <v>-1</v>
      </c>
      <c r="R2494" s="8" t="s">
        <v>40</v>
      </c>
      <c r="S2494" s="8" t="s">
        <v>40</v>
      </c>
      <c r="T2494" s="8" t="s">
        <v>40</v>
      </c>
      <c r="U2494" s="67">
        <v>0</v>
      </c>
      <c r="V2494" s="4">
        <v>0</v>
      </c>
      <c r="W2494" s="4">
        <v>3435</v>
      </c>
      <c r="X2494" s="67">
        <v>0</v>
      </c>
      <c r="Y2494" s="67">
        <v>0.25900000000000001</v>
      </c>
      <c r="Z2494" s="4">
        <v>1</v>
      </c>
      <c r="AA2494" s="4">
        <v>2602</v>
      </c>
      <c r="AB2494" s="67">
        <v>0</v>
      </c>
      <c r="AC2494" s="4">
        <v>3.9576889999999998</v>
      </c>
      <c r="AD2494" s="4">
        <v>23.6</v>
      </c>
    </row>
    <row r="2495" spans="1:30" x14ac:dyDescent="0.2">
      <c r="A2495" s="8" t="s">
        <v>782</v>
      </c>
      <c r="B2495" s="8">
        <v>10</v>
      </c>
      <c r="C2495" s="8">
        <v>49365380</v>
      </c>
      <c r="D2495" s="8">
        <v>49365380</v>
      </c>
      <c r="E2495" s="8" t="s">
        <v>130</v>
      </c>
      <c r="F2495" s="8" t="s">
        <v>3101</v>
      </c>
      <c r="G2495" s="8" t="s">
        <v>3102</v>
      </c>
      <c r="H2495" s="8" t="s">
        <v>95</v>
      </c>
      <c r="I2495" s="66" t="s">
        <v>5217</v>
      </c>
      <c r="J2495" s="66" t="s">
        <v>40</v>
      </c>
      <c r="K2495" s="66" t="s">
        <v>5218</v>
      </c>
      <c r="L2495" s="66" t="s">
        <v>5219</v>
      </c>
      <c r="M2495" s="66" t="s">
        <v>3321</v>
      </c>
      <c r="N2495" s="66" t="s">
        <v>3107</v>
      </c>
      <c r="O2495" s="8" t="s">
        <v>3989</v>
      </c>
      <c r="P2495" s="8" t="s">
        <v>5220</v>
      </c>
      <c r="Q2495" s="8">
        <v>-1</v>
      </c>
      <c r="R2495" s="8" t="s">
        <v>40</v>
      </c>
      <c r="S2495" s="8" t="s">
        <v>40</v>
      </c>
      <c r="T2495" s="8" t="s">
        <v>40</v>
      </c>
      <c r="U2495" s="67">
        <v>0.249</v>
      </c>
      <c r="V2495" s="4">
        <v>6</v>
      </c>
      <c r="W2495" s="4">
        <v>3432</v>
      </c>
      <c r="X2495" s="67">
        <v>2E-3</v>
      </c>
      <c r="Y2495" s="67">
        <v>0.23200000000000001</v>
      </c>
      <c r="Z2495" s="4">
        <v>6</v>
      </c>
      <c r="AA2495" s="4">
        <v>2600</v>
      </c>
      <c r="AB2495" s="67">
        <v>2E-3</v>
      </c>
      <c r="AC2495" s="4">
        <v>1.80582</v>
      </c>
      <c r="AD2495" s="4">
        <v>15.02</v>
      </c>
    </row>
    <row r="2496" spans="1:30" x14ac:dyDescent="0.2">
      <c r="A2496" s="8" t="s">
        <v>782</v>
      </c>
      <c r="B2496" s="8">
        <v>10</v>
      </c>
      <c r="C2496" s="8">
        <v>49365381</v>
      </c>
      <c r="D2496" s="8">
        <v>49365381</v>
      </c>
      <c r="E2496" s="8" t="s">
        <v>121</v>
      </c>
      <c r="F2496" s="8" t="s">
        <v>3108</v>
      </c>
      <c r="G2496" s="8" t="s">
        <v>3109</v>
      </c>
      <c r="H2496" s="8" t="s">
        <v>95</v>
      </c>
      <c r="I2496" s="66" t="s">
        <v>5217</v>
      </c>
      <c r="J2496" s="66" t="s">
        <v>40</v>
      </c>
      <c r="K2496" s="66" t="s">
        <v>5221</v>
      </c>
      <c r="L2496" s="66" t="s">
        <v>5222</v>
      </c>
      <c r="M2496" s="66" t="s">
        <v>3321</v>
      </c>
      <c r="N2496" s="66" t="s">
        <v>3624</v>
      </c>
      <c r="O2496" s="8" t="s">
        <v>3987</v>
      </c>
      <c r="P2496" s="8" t="s">
        <v>40</v>
      </c>
      <c r="Q2496" s="8">
        <v>-1</v>
      </c>
      <c r="R2496" s="8" t="s">
        <v>40</v>
      </c>
      <c r="S2496" s="8" t="s">
        <v>40</v>
      </c>
      <c r="T2496" s="8" t="s">
        <v>40</v>
      </c>
      <c r="U2496" s="67">
        <v>0.253</v>
      </c>
      <c r="V2496" s="4">
        <v>1</v>
      </c>
      <c r="W2496" s="4">
        <v>3432</v>
      </c>
      <c r="X2496" s="67">
        <v>0</v>
      </c>
      <c r="Y2496" s="67">
        <v>0</v>
      </c>
      <c r="Z2496" s="4">
        <v>0</v>
      </c>
      <c r="AA2496" s="4">
        <v>2600</v>
      </c>
      <c r="AB2496" s="67">
        <v>0</v>
      </c>
      <c r="AC2496" s="4">
        <v>4.0252819999999998</v>
      </c>
      <c r="AD2496" s="4">
        <v>23.6</v>
      </c>
    </row>
    <row r="2497" spans="1:30" x14ac:dyDescent="0.2">
      <c r="A2497" s="8" t="s">
        <v>782</v>
      </c>
      <c r="B2497" s="8">
        <v>10</v>
      </c>
      <c r="C2497" s="8">
        <v>49365382</v>
      </c>
      <c r="D2497" s="8">
        <v>49365382</v>
      </c>
      <c r="E2497" s="8" t="s">
        <v>127</v>
      </c>
      <c r="F2497" s="8" t="s">
        <v>3108</v>
      </c>
      <c r="G2497" s="8" t="s">
        <v>3109</v>
      </c>
      <c r="H2497" s="8" t="s">
        <v>95</v>
      </c>
      <c r="I2497" s="66" t="s">
        <v>5217</v>
      </c>
      <c r="J2497" s="66" t="s">
        <v>40</v>
      </c>
      <c r="K2497" s="66" t="s">
        <v>5223</v>
      </c>
      <c r="L2497" s="66" t="s">
        <v>3320</v>
      </c>
      <c r="M2497" s="66" t="s">
        <v>3321</v>
      </c>
      <c r="N2497" s="66" t="s">
        <v>3618</v>
      </c>
      <c r="O2497" s="8" t="s">
        <v>5224</v>
      </c>
      <c r="P2497" s="8" t="s">
        <v>40</v>
      </c>
      <c r="Q2497" s="8">
        <v>-1</v>
      </c>
      <c r="R2497" s="8" t="s">
        <v>40</v>
      </c>
      <c r="S2497" s="8" t="s">
        <v>40</v>
      </c>
      <c r="T2497" s="8" t="s">
        <v>40</v>
      </c>
      <c r="U2497" s="67">
        <v>0</v>
      </c>
      <c r="V2497" s="4">
        <v>0</v>
      </c>
      <c r="W2497" s="4">
        <v>3432</v>
      </c>
      <c r="X2497" s="67">
        <v>0</v>
      </c>
      <c r="Y2497" s="67">
        <v>0.26900000000000002</v>
      </c>
      <c r="Z2497" s="4">
        <v>1</v>
      </c>
      <c r="AA2497" s="4">
        <v>2600</v>
      </c>
      <c r="AB2497" s="67">
        <v>0</v>
      </c>
      <c r="AC2497" s="4">
        <v>1.2828550000000001</v>
      </c>
      <c r="AD2497" s="4">
        <v>12.18</v>
      </c>
    </row>
    <row r="2498" spans="1:30" x14ac:dyDescent="0.2">
      <c r="A2498" s="8" t="s">
        <v>782</v>
      </c>
      <c r="B2498" s="8">
        <v>10</v>
      </c>
      <c r="C2498" s="8">
        <v>49365385</v>
      </c>
      <c r="D2498" s="8">
        <v>49365385</v>
      </c>
      <c r="E2498" s="8" t="s">
        <v>121</v>
      </c>
      <c r="F2498" s="8" t="s">
        <v>3108</v>
      </c>
      <c r="G2498" s="8" t="s">
        <v>3109</v>
      </c>
      <c r="H2498" s="8" t="s">
        <v>95</v>
      </c>
      <c r="I2498" s="66" t="s">
        <v>5217</v>
      </c>
      <c r="J2498" s="66" t="s">
        <v>40</v>
      </c>
      <c r="K2498" s="66" t="s">
        <v>5225</v>
      </c>
      <c r="L2498" s="66" t="s">
        <v>5226</v>
      </c>
      <c r="M2498" s="66" t="s">
        <v>5227</v>
      </c>
      <c r="N2498" s="66" t="s">
        <v>3580</v>
      </c>
      <c r="O2498" s="8" t="s">
        <v>4488</v>
      </c>
      <c r="P2498" s="8" t="s">
        <v>40</v>
      </c>
      <c r="Q2498" s="8">
        <v>-1</v>
      </c>
      <c r="R2498" s="8" t="s">
        <v>40</v>
      </c>
      <c r="S2498" s="8" t="s">
        <v>40</v>
      </c>
      <c r="T2498" s="8" t="s">
        <v>40</v>
      </c>
      <c r="U2498" s="67">
        <v>0.26300000000000001</v>
      </c>
      <c r="V2498" s="4">
        <v>1</v>
      </c>
      <c r="W2498" s="4">
        <v>3432</v>
      </c>
      <c r="X2498" s="67">
        <v>0</v>
      </c>
      <c r="Y2498" s="67">
        <v>0</v>
      </c>
      <c r="Z2498" s="4">
        <v>0</v>
      </c>
      <c r="AA2498" s="4">
        <v>2600</v>
      </c>
      <c r="AB2498" s="67">
        <v>0</v>
      </c>
      <c r="AC2498" s="4">
        <v>5.1831870000000002</v>
      </c>
      <c r="AD2498" s="4">
        <v>25.5</v>
      </c>
    </row>
    <row r="2499" spans="1:30" x14ac:dyDescent="0.2">
      <c r="A2499" s="8" t="s">
        <v>782</v>
      </c>
      <c r="B2499" s="8">
        <v>10</v>
      </c>
      <c r="C2499" s="8">
        <v>49365387</v>
      </c>
      <c r="D2499" s="8">
        <v>49365387</v>
      </c>
      <c r="E2499" s="8" t="s">
        <v>130</v>
      </c>
      <c r="F2499" s="8" t="s">
        <v>3108</v>
      </c>
      <c r="G2499" s="8" t="s">
        <v>3109</v>
      </c>
      <c r="H2499" s="8" t="s">
        <v>95</v>
      </c>
      <c r="I2499" s="66" t="s">
        <v>5217</v>
      </c>
      <c r="J2499" s="66" t="s">
        <v>40</v>
      </c>
      <c r="K2499" s="66" t="s">
        <v>5228</v>
      </c>
      <c r="L2499" s="66" t="s">
        <v>5229</v>
      </c>
      <c r="M2499" s="66" t="s">
        <v>5230</v>
      </c>
      <c r="N2499" s="66" t="s">
        <v>4332</v>
      </c>
      <c r="O2499" s="8" t="s">
        <v>4673</v>
      </c>
      <c r="P2499" s="8" t="s">
        <v>40</v>
      </c>
      <c r="Q2499" s="8">
        <v>-1</v>
      </c>
      <c r="R2499" s="8" t="s">
        <v>40</v>
      </c>
      <c r="S2499" s="8" t="s">
        <v>40</v>
      </c>
      <c r="T2499" s="8" t="s">
        <v>40</v>
      </c>
      <c r="U2499" s="67">
        <v>0.24299999999999999</v>
      </c>
      <c r="V2499" s="4">
        <v>1</v>
      </c>
      <c r="W2499" s="4">
        <v>3432</v>
      </c>
      <c r="X2499" s="67">
        <v>0</v>
      </c>
      <c r="Y2499" s="67">
        <v>0</v>
      </c>
      <c r="Z2499" s="4">
        <v>0</v>
      </c>
      <c r="AA2499" s="4">
        <v>2600</v>
      </c>
      <c r="AB2499" s="67">
        <v>0</v>
      </c>
      <c r="AC2499" s="4">
        <v>4.6027069999999997</v>
      </c>
      <c r="AD2499" s="4">
        <v>24.4</v>
      </c>
    </row>
    <row r="2500" spans="1:30" x14ac:dyDescent="0.2">
      <c r="A2500" s="8" t="s">
        <v>782</v>
      </c>
      <c r="B2500" s="8">
        <v>10</v>
      </c>
      <c r="C2500" s="8">
        <v>49371382</v>
      </c>
      <c r="D2500" s="8">
        <v>49371386</v>
      </c>
      <c r="E2500" s="8" t="s">
        <v>3701</v>
      </c>
      <c r="F2500" s="8" t="s">
        <v>4199</v>
      </c>
      <c r="G2500" s="8" t="s">
        <v>3109</v>
      </c>
      <c r="H2500" s="8" t="s">
        <v>95</v>
      </c>
      <c r="I2500" s="66" t="s">
        <v>5231</v>
      </c>
      <c r="J2500" s="66" t="s">
        <v>40</v>
      </c>
      <c r="K2500" s="66" t="s">
        <v>5232</v>
      </c>
      <c r="L2500" s="66" t="s">
        <v>5233</v>
      </c>
      <c r="M2500" s="66" t="s">
        <v>5234</v>
      </c>
      <c r="N2500" s="66" t="s">
        <v>5235</v>
      </c>
      <c r="O2500" s="8" t="s">
        <v>5236</v>
      </c>
      <c r="P2500" s="8" t="s">
        <v>40</v>
      </c>
      <c r="Q2500" s="8">
        <v>-1</v>
      </c>
      <c r="R2500" s="8" t="s">
        <v>40</v>
      </c>
      <c r="S2500" s="8" t="s">
        <v>40</v>
      </c>
      <c r="T2500" s="8" t="s">
        <v>40</v>
      </c>
      <c r="U2500" s="67">
        <v>0.35299999999999998</v>
      </c>
      <c r="V2500" s="4">
        <v>8</v>
      </c>
      <c r="W2500" s="4">
        <v>3427</v>
      </c>
      <c r="X2500" s="67">
        <v>2E-3</v>
      </c>
      <c r="Y2500" s="67">
        <v>0.32800000000000001</v>
      </c>
      <c r="Z2500" s="4">
        <v>11</v>
      </c>
      <c r="AA2500" s="4">
        <v>2598</v>
      </c>
      <c r="AB2500" s="67">
        <v>4.0000000000000001E-3</v>
      </c>
      <c r="AC2500" s="4">
        <v>2.8804880000000002</v>
      </c>
      <c r="AD2500" s="4">
        <v>21.8</v>
      </c>
    </row>
    <row r="2501" spans="1:30" x14ac:dyDescent="0.2">
      <c r="A2501" s="8" t="s">
        <v>782</v>
      </c>
      <c r="B2501" s="8">
        <v>10</v>
      </c>
      <c r="C2501" s="8">
        <v>49371388</v>
      </c>
      <c r="D2501" s="8">
        <v>49371388</v>
      </c>
      <c r="E2501" s="8" t="s">
        <v>127</v>
      </c>
      <c r="F2501" s="8" t="s">
        <v>3101</v>
      </c>
      <c r="G2501" s="8" t="s">
        <v>3102</v>
      </c>
      <c r="H2501" s="8" t="s">
        <v>95</v>
      </c>
      <c r="I2501" s="66" t="s">
        <v>5231</v>
      </c>
      <c r="J2501" s="66" t="s">
        <v>40</v>
      </c>
      <c r="K2501" s="66" t="s">
        <v>5237</v>
      </c>
      <c r="L2501" s="66" t="s">
        <v>5238</v>
      </c>
      <c r="M2501" s="66" t="s">
        <v>4750</v>
      </c>
      <c r="N2501" s="66" t="s">
        <v>3121</v>
      </c>
      <c r="O2501" s="8" t="s">
        <v>3319</v>
      </c>
      <c r="P2501" s="8" t="s">
        <v>40</v>
      </c>
      <c r="Q2501" s="8">
        <v>-1</v>
      </c>
      <c r="R2501" s="8" t="s">
        <v>40</v>
      </c>
      <c r="S2501" s="8" t="s">
        <v>40</v>
      </c>
      <c r="T2501" s="8" t="s">
        <v>40</v>
      </c>
      <c r="U2501" s="67">
        <v>0.36299999999999999</v>
      </c>
      <c r="V2501" s="4">
        <v>154</v>
      </c>
      <c r="W2501" s="4">
        <v>3427</v>
      </c>
      <c r="X2501" s="67">
        <v>4.4999999999999998E-2</v>
      </c>
      <c r="Y2501" s="67">
        <v>0.33800000000000002</v>
      </c>
      <c r="Z2501" s="4">
        <v>109</v>
      </c>
      <c r="AA2501" s="4">
        <v>2598</v>
      </c>
      <c r="AB2501" s="67">
        <v>4.2000000000000003E-2</v>
      </c>
      <c r="AC2501" s="4">
        <v>0.218448</v>
      </c>
      <c r="AD2501" s="4">
        <v>4.8719999999999999</v>
      </c>
    </row>
    <row r="2502" spans="1:30" x14ac:dyDescent="0.2">
      <c r="A2502" s="8" t="s">
        <v>782</v>
      </c>
      <c r="B2502" s="8">
        <v>10</v>
      </c>
      <c r="C2502" s="8">
        <v>49371393</v>
      </c>
      <c r="D2502" s="8">
        <v>49371393</v>
      </c>
      <c r="E2502" s="8" t="s">
        <v>123</v>
      </c>
      <c r="F2502" s="8" t="s">
        <v>3108</v>
      </c>
      <c r="G2502" s="8" t="s">
        <v>3109</v>
      </c>
      <c r="H2502" s="8" t="s">
        <v>95</v>
      </c>
      <c r="I2502" s="66" t="s">
        <v>5231</v>
      </c>
      <c r="J2502" s="66" t="s">
        <v>40</v>
      </c>
      <c r="K2502" s="66" t="s">
        <v>5239</v>
      </c>
      <c r="L2502" s="66" t="s">
        <v>5240</v>
      </c>
      <c r="M2502" s="66" t="s">
        <v>5241</v>
      </c>
      <c r="N2502" s="66" t="s">
        <v>3654</v>
      </c>
      <c r="O2502" s="8" t="s">
        <v>3655</v>
      </c>
      <c r="P2502" s="8" t="s">
        <v>5242</v>
      </c>
      <c r="Q2502" s="8">
        <v>-1</v>
      </c>
      <c r="R2502" s="8" t="s">
        <v>40</v>
      </c>
      <c r="S2502" s="8" t="s">
        <v>40</v>
      </c>
      <c r="T2502" s="8" t="s">
        <v>40</v>
      </c>
      <c r="U2502" s="67">
        <v>0.27500000000000002</v>
      </c>
      <c r="V2502" s="4">
        <v>670</v>
      </c>
      <c r="W2502" s="4">
        <v>3427</v>
      </c>
      <c r="X2502" s="67">
        <v>0.19600000000000001</v>
      </c>
      <c r="Y2502" s="67">
        <v>0.26900000000000002</v>
      </c>
      <c r="Z2502" s="4">
        <v>521</v>
      </c>
      <c r="AA2502" s="4">
        <v>2598</v>
      </c>
      <c r="AB2502" s="67">
        <v>0.20100000000000001</v>
      </c>
      <c r="AC2502" s="4">
        <v>4.7091139999999996</v>
      </c>
      <c r="AD2502" s="4">
        <v>24.6</v>
      </c>
    </row>
    <row r="2503" spans="1:30" x14ac:dyDescent="0.2">
      <c r="A2503" s="8" t="s">
        <v>782</v>
      </c>
      <c r="B2503" s="8">
        <v>10</v>
      </c>
      <c r="C2503" s="8">
        <v>49371402</v>
      </c>
      <c r="D2503" s="8">
        <v>49371402</v>
      </c>
      <c r="E2503" s="8" t="s">
        <v>127</v>
      </c>
      <c r="F2503" s="8" t="s">
        <v>3108</v>
      </c>
      <c r="G2503" s="8" t="s">
        <v>3109</v>
      </c>
      <c r="H2503" s="8" t="s">
        <v>95</v>
      </c>
      <c r="I2503" s="66" t="s">
        <v>5231</v>
      </c>
      <c r="J2503" s="66" t="s">
        <v>40</v>
      </c>
      <c r="K2503" s="66" t="s">
        <v>5243</v>
      </c>
      <c r="L2503" s="66" t="s">
        <v>5244</v>
      </c>
      <c r="M2503" s="66" t="s">
        <v>4748</v>
      </c>
      <c r="N2503" s="66" t="s">
        <v>3535</v>
      </c>
      <c r="O2503" s="8" t="s">
        <v>3536</v>
      </c>
      <c r="P2503" s="8" t="s">
        <v>40</v>
      </c>
      <c r="Q2503" s="8">
        <v>-1</v>
      </c>
      <c r="R2503" s="8" t="s">
        <v>40</v>
      </c>
      <c r="S2503" s="8" t="s">
        <v>40</v>
      </c>
      <c r="T2503" s="8" t="s">
        <v>40</v>
      </c>
      <c r="U2503" s="67">
        <v>0</v>
      </c>
      <c r="V2503" s="4">
        <v>0</v>
      </c>
      <c r="W2503" s="4">
        <v>3427</v>
      </c>
      <c r="X2503" s="67">
        <v>0</v>
      </c>
      <c r="Y2503" s="67">
        <v>0.252</v>
      </c>
      <c r="Z2503" s="4">
        <v>1</v>
      </c>
      <c r="AA2503" s="4">
        <v>2598</v>
      </c>
      <c r="AB2503" s="67">
        <v>0</v>
      </c>
      <c r="AC2503" s="4">
        <v>5.0517269999999996</v>
      </c>
      <c r="AD2503" s="4">
        <v>25.2</v>
      </c>
    </row>
    <row r="2504" spans="1:30" x14ac:dyDescent="0.2">
      <c r="A2504" s="8" t="s">
        <v>782</v>
      </c>
      <c r="B2504" s="8">
        <v>10</v>
      </c>
      <c r="C2504" s="8">
        <v>49371436</v>
      </c>
      <c r="D2504" s="8">
        <v>49371436</v>
      </c>
      <c r="E2504" s="8" t="s">
        <v>130</v>
      </c>
      <c r="F2504" s="8" t="s">
        <v>3101</v>
      </c>
      <c r="G2504" s="8" t="s">
        <v>3102</v>
      </c>
      <c r="H2504" s="8" t="s">
        <v>95</v>
      </c>
      <c r="I2504" s="66" t="s">
        <v>5231</v>
      </c>
      <c r="J2504" s="66" t="s">
        <v>40</v>
      </c>
      <c r="K2504" s="66" t="s">
        <v>5245</v>
      </c>
      <c r="L2504" s="66" t="s">
        <v>5246</v>
      </c>
      <c r="M2504" s="66" t="s">
        <v>4928</v>
      </c>
      <c r="N2504" s="66" t="s">
        <v>121</v>
      </c>
      <c r="O2504" s="8" t="s">
        <v>3104</v>
      </c>
      <c r="P2504" s="8" t="s">
        <v>40</v>
      </c>
      <c r="Q2504" s="8">
        <v>-1</v>
      </c>
      <c r="R2504" s="8" t="s">
        <v>40</v>
      </c>
      <c r="S2504" s="8" t="s">
        <v>40</v>
      </c>
      <c r="T2504" s="8" t="s">
        <v>40</v>
      </c>
      <c r="U2504" s="67">
        <v>0.156</v>
      </c>
      <c r="V2504" s="4">
        <v>1</v>
      </c>
      <c r="W2504" s="4">
        <v>3427</v>
      </c>
      <c r="X2504" s="67">
        <v>0</v>
      </c>
      <c r="Y2504" s="67">
        <v>0</v>
      </c>
      <c r="Z2504" s="4">
        <v>0</v>
      </c>
      <c r="AA2504" s="4">
        <v>2598</v>
      </c>
      <c r="AB2504" s="67">
        <v>0</v>
      </c>
      <c r="AC2504" s="4">
        <v>1.188256</v>
      </c>
      <c r="AD2504" s="4">
        <v>11.69</v>
      </c>
    </row>
    <row r="2505" spans="1:30" x14ac:dyDescent="0.2">
      <c r="A2505" s="8" t="s">
        <v>782</v>
      </c>
      <c r="B2505" s="8">
        <v>10</v>
      </c>
      <c r="C2505" s="8">
        <v>49371462</v>
      </c>
      <c r="D2505" s="8">
        <v>49371462</v>
      </c>
      <c r="E2505" s="8" t="s">
        <v>123</v>
      </c>
      <c r="F2505" s="8" t="s">
        <v>3108</v>
      </c>
      <c r="G2505" s="8" t="s">
        <v>3109</v>
      </c>
      <c r="H2505" s="8" t="s">
        <v>95</v>
      </c>
      <c r="I2505" s="66" t="s">
        <v>5231</v>
      </c>
      <c r="J2505" s="66" t="s">
        <v>40</v>
      </c>
      <c r="K2505" s="66" t="s">
        <v>5247</v>
      </c>
      <c r="L2505" s="66" t="s">
        <v>5248</v>
      </c>
      <c r="M2505" s="66" t="s">
        <v>4733</v>
      </c>
      <c r="N2505" s="66" t="s">
        <v>3906</v>
      </c>
      <c r="O2505" s="8" t="s">
        <v>5249</v>
      </c>
      <c r="P2505" s="8" t="s">
        <v>40</v>
      </c>
      <c r="Q2505" s="8">
        <v>-1</v>
      </c>
      <c r="R2505" s="8" t="s">
        <v>40</v>
      </c>
      <c r="S2505" s="8" t="s">
        <v>40</v>
      </c>
      <c r="T2505" s="8" t="s">
        <v>40</v>
      </c>
      <c r="U2505" s="67">
        <v>0.248</v>
      </c>
      <c r="V2505" s="4">
        <v>2</v>
      </c>
      <c r="W2505" s="4">
        <v>3427</v>
      </c>
      <c r="X2505" s="67">
        <v>1E-3</v>
      </c>
      <c r="Y2505" s="67">
        <v>0</v>
      </c>
      <c r="Z2505" s="4">
        <v>0</v>
      </c>
      <c r="AA2505" s="4">
        <v>2598</v>
      </c>
      <c r="AB2505" s="67">
        <v>0</v>
      </c>
      <c r="AC2505" s="4">
        <v>-0.60814800000000002</v>
      </c>
      <c r="AD2505" s="4">
        <v>0.11899999999999999</v>
      </c>
    </row>
    <row r="2506" spans="1:30" x14ac:dyDescent="0.2">
      <c r="A2506" s="8" t="s">
        <v>782</v>
      </c>
      <c r="B2506" s="8">
        <v>10</v>
      </c>
      <c r="C2506" s="8">
        <v>49371473</v>
      </c>
      <c r="D2506" s="8">
        <v>49371473</v>
      </c>
      <c r="E2506" s="8" t="s">
        <v>130</v>
      </c>
      <c r="F2506" s="8" t="s">
        <v>3108</v>
      </c>
      <c r="G2506" s="8" t="s">
        <v>3109</v>
      </c>
      <c r="H2506" s="8" t="s">
        <v>95</v>
      </c>
      <c r="I2506" s="66" t="s">
        <v>5231</v>
      </c>
      <c r="J2506" s="66" t="s">
        <v>40</v>
      </c>
      <c r="K2506" s="66" t="s">
        <v>5250</v>
      </c>
      <c r="L2506" s="66" t="s">
        <v>3323</v>
      </c>
      <c r="M2506" s="66" t="s">
        <v>3324</v>
      </c>
      <c r="N2506" s="66" t="s">
        <v>3677</v>
      </c>
      <c r="O2506" s="8" t="s">
        <v>4147</v>
      </c>
      <c r="P2506" s="8" t="s">
        <v>40</v>
      </c>
      <c r="Q2506" s="8">
        <v>-1</v>
      </c>
      <c r="R2506" s="8" t="s">
        <v>40</v>
      </c>
      <c r="S2506" s="8" t="s">
        <v>40</v>
      </c>
      <c r="T2506" s="8" t="s">
        <v>40</v>
      </c>
      <c r="U2506" s="67">
        <v>0.23599999999999999</v>
      </c>
      <c r="V2506" s="4">
        <v>1</v>
      </c>
      <c r="W2506" s="4">
        <v>3430</v>
      </c>
      <c r="X2506" s="67">
        <v>0</v>
      </c>
      <c r="Y2506" s="67">
        <v>0.20499999999999999</v>
      </c>
      <c r="Z2506" s="4">
        <v>2</v>
      </c>
      <c r="AA2506" s="4">
        <v>2600</v>
      </c>
      <c r="AB2506" s="67">
        <v>1E-3</v>
      </c>
      <c r="AC2506" s="4">
        <v>-0.54278899999999997</v>
      </c>
      <c r="AD2506" s="4">
        <v>0.17199999999999999</v>
      </c>
    </row>
    <row r="2507" spans="1:30" x14ac:dyDescent="0.2">
      <c r="A2507" s="8" t="s">
        <v>782</v>
      </c>
      <c r="B2507" s="8">
        <v>10</v>
      </c>
      <c r="C2507" s="8">
        <v>49371483</v>
      </c>
      <c r="D2507" s="8">
        <v>49371483</v>
      </c>
      <c r="E2507" s="8" t="s">
        <v>121</v>
      </c>
      <c r="F2507" s="8" t="s">
        <v>3108</v>
      </c>
      <c r="G2507" s="8" t="s">
        <v>3109</v>
      </c>
      <c r="H2507" s="8" t="s">
        <v>95</v>
      </c>
      <c r="I2507" s="66" t="s">
        <v>5231</v>
      </c>
      <c r="J2507" s="66" t="s">
        <v>40</v>
      </c>
      <c r="K2507" s="66" t="s">
        <v>5251</v>
      </c>
      <c r="L2507" s="66" t="s">
        <v>5252</v>
      </c>
      <c r="M2507" s="66" t="s">
        <v>5253</v>
      </c>
      <c r="N2507" s="66" t="s">
        <v>3334</v>
      </c>
      <c r="O2507" s="8" t="s">
        <v>3981</v>
      </c>
      <c r="P2507" s="8" t="s">
        <v>5254</v>
      </c>
      <c r="Q2507" s="8">
        <v>-1</v>
      </c>
      <c r="R2507" s="8" t="s">
        <v>40</v>
      </c>
      <c r="S2507" s="8" t="s">
        <v>40</v>
      </c>
      <c r="T2507" s="8" t="s">
        <v>40</v>
      </c>
      <c r="U2507" s="67">
        <v>0.26</v>
      </c>
      <c r="V2507" s="4">
        <v>12</v>
      </c>
      <c r="W2507" s="4">
        <v>3429</v>
      </c>
      <c r="X2507" s="67">
        <v>3.0000000000000001E-3</v>
      </c>
      <c r="Y2507" s="67">
        <v>0.248</v>
      </c>
      <c r="Z2507" s="4">
        <v>12</v>
      </c>
      <c r="AA2507" s="4">
        <v>2599</v>
      </c>
      <c r="AB2507" s="67">
        <v>5.0000000000000001E-3</v>
      </c>
      <c r="AC2507" s="4">
        <v>0.25752999999999998</v>
      </c>
      <c r="AD2507" s="4">
        <v>5.2729999999999997</v>
      </c>
    </row>
    <row r="2508" spans="1:30" x14ac:dyDescent="0.2">
      <c r="A2508" s="8" t="s">
        <v>782</v>
      </c>
      <c r="B2508" s="8">
        <v>10</v>
      </c>
      <c r="C2508" s="8">
        <v>49371490</v>
      </c>
      <c r="D2508" s="8">
        <v>49371490</v>
      </c>
      <c r="E2508" s="8" t="s">
        <v>130</v>
      </c>
      <c r="F2508" s="8" t="s">
        <v>3101</v>
      </c>
      <c r="G2508" s="8" t="s">
        <v>3102</v>
      </c>
      <c r="H2508" s="8" t="s">
        <v>95</v>
      </c>
      <c r="I2508" s="66" t="s">
        <v>5231</v>
      </c>
      <c r="J2508" s="66" t="s">
        <v>40</v>
      </c>
      <c r="K2508" s="66" t="s">
        <v>5255</v>
      </c>
      <c r="L2508" s="66" t="s">
        <v>5256</v>
      </c>
      <c r="M2508" s="66" t="s">
        <v>5257</v>
      </c>
      <c r="N2508" s="66" t="s">
        <v>3207</v>
      </c>
      <c r="O2508" s="8" t="s">
        <v>3208</v>
      </c>
      <c r="P2508" s="8" t="s">
        <v>40</v>
      </c>
      <c r="Q2508" s="8">
        <v>-1</v>
      </c>
      <c r="R2508" s="8" t="s">
        <v>40</v>
      </c>
      <c r="S2508" s="8" t="s">
        <v>40</v>
      </c>
      <c r="T2508" s="8" t="s">
        <v>40</v>
      </c>
      <c r="U2508" s="67">
        <v>0.23599999999999999</v>
      </c>
      <c r="V2508" s="4">
        <v>2</v>
      </c>
      <c r="W2508" s="4">
        <v>3429</v>
      </c>
      <c r="X2508" s="67">
        <v>1E-3</v>
      </c>
      <c r="Y2508" s="67">
        <v>0</v>
      </c>
      <c r="Z2508" s="4">
        <v>0</v>
      </c>
      <c r="AA2508" s="4">
        <v>2599</v>
      </c>
      <c r="AB2508" s="67">
        <v>0</v>
      </c>
      <c r="AC2508" s="4">
        <v>0.50702199999999997</v>
      </c>
      <c r="AD2508" s="4">
        <v>7.484</v>
      </c>
    </row>
    <row r="2509" spans="1:30" x14ac:dyDescent="0.2">
      <c r="A2509" s="8" t="s">
        <v>782</v>
      </c>
      <c r="B2509" s="8">
        <v>10</v>
      </c>
      <c r="C2509" s="8">
        <v>49371493</v>
      </c>
      <c r="D2509" s="8">
        <v>49371493</v>
      </c>
      <c r="E2509" s="8" t="s">
        <v>127</v>
      </c>
      <c r="F2509" s="8" t="s">
        <v>3101</v>
      </c>
      <c r="G2509" s="8" t="s">
        <v>3102</v>
      </c>
      <c r="H2509" s="8" t="s">
        <v>95</v>
      </c>
      <c r="I2509" s="66" t="s">
        <v>5231</v>
      </c>
      <c r="J2509" s="66" t="s">
        <v>40</v>
      </c>
      <c r="K2509" s="66" t="s">
        <v>5258</v>
      </c>
      <c r="L2509" s="66" t="s">
        <v>5259</v>
      </c>
      <c r="M2509" s="66" t="s">
        <v>3492</v>
      </c>
      <c r="N2509" s="66" t="s">
        <v>3165</v>
      </c>
      <c r="O2509" s="8" t="s">
        <v>3166</v>
      </c>
      <c r="P2509" s="8" t="s">
        <v>40</v>
      </c>
      <c r="Q2509" s="8">
        <v>-1</v>
      </c>
      <c r="R2509" s="8" t="s">
        <v>40</v>
      </c>
      <c r="S2509" s="8" t="s">
        <v>40</v>
      </c>
      <c r="T2509" s="8" t="s">
        <v>40</v>
      </c>
      <c r="U2509" s="67">
        <v>0.26100000000000001</v>
      </c>
      <c r="V2509" s="4">
        <v>1</v>
      </c>
      <c r="W2509" s="4">
        <v>3429</v>
      </c>
      <c r="X2509" s="67">
        <v>0</v>
      </c>
      <c r="Y2509" s="67">
        <v>0</v>
      </c>
      <c r="Z2509" s="4">
        <v>0</v>
      </c>
      <c r="AA2509" s="4">
        <v>2599</v>
      </c>
      <c r="AB2509" s="67">
        <v>0</v>
      </c>
      <c r="AC2509" s="4">
        <v>-1.00027</v>
      </c>
      <c r="AD2509" s="4">
        <v>1.6E-2</v>
      </c>
    </row>
    <row r="2510" spans="1:30" x14ac:dyDescent="0.2">
      <c r="A2510" s="8" t="s">
        <v>782</v>
      </c>
      <c r="B2510" s="8">
        <v>10</v>
      </c>
      <c r="C2510" s="8">
        <v>49371509</v>
      </c>
      <c r="D2510" s="8">
        <v>49371509</v>
      </c>
      <c r="E2510" s="8" t="s">
        <v>121</v>
      </c>
      <c r="F2510" s="8" t="s">
        <v>3108</v>
      </c>
      <c r="G2510" s="8" t="s">
        <v>3109</v>
      </c>
      <c r="H2510" s="8" t="s">
        <v>95</v>
      </c>
      <c r="I2510" s="66" t="s">
        <v>5231</v>
      </c>
      <c r="J2510" s="66" t="s">
        <v>40</v>
      </c>
      <c r="K2510" s="66" t="s">
        <v>5260</v>
      </c>
      <c r="L2510" s="66" t="s">
        <v>5261</v>
      </c>
      <c r="M2510" s="66" t="s">
        <v>5262</v>
      </c>
      <c r="N2510" s="66" t="s">
        <v>4364</v>
      </c>
      <c r="O2510" s="8" t="s">
        <v>4365</v>
      </c>
      <c r="P2510" s="8" t="s">
        <v>40</v>
      </c>
      <c r="Q2510" s="8">
        <v>-1</v>
      </c>
      <c r="R2510" s="8" t="s">
        <v>40</v>
      </c>
      <c r="S2510" s="8" t="s">
        <v>40</v>
      </c>
      <c r="T2510" s="8" t="s">
        <v>40</v>
      </c>
      <c r="U2510" s="67">
        <v>0</v>
      </c>
      <c r="V2510" s="4">
        <v>0</v>
      </c>
      <c r="W2510" s="4">
        <v>3429</v>
      </c>
      <c r="X2510" s="67">
        <v>0</v>
      </c>
      <c r="Y2510" s="67">
        <v>0.27900000000000003</v>
      </c>
      <c r="Z2510" s="4">
        <v>1</v>
      </c>
      <c r="AA2510" s="4">
        <v>2599</v>
      </c>
      <c r="AB2510" s="67">
        <v>0</v>
      </c>
      <c r="AC2510" s="4">
        <v>4.0666229999999999</v>
      </c>
      <c r="AD2510" s="4">
        <v>23.7</v>
      </c>
    </row>
    <row r="2511" spans="1:30" x14ac:dyDescent="0.2">
      <c r="A2511" s="8" t="s">
        <v>782</v>
      </c>
      <c r="B2511" s="8">
        <v>10</v>
      </c>
      <c r="C2511" s="8">
        <v>49371515</v>
      </c>
      <c r="D2511" s="8">
        <v>49371515</v>
      </c>
      <c r="E2511" s="8" t="s">
        <v>121</v>
      </c>
      <c r="F2511" s="8" t="s">
        <v>3108</v>
      </c>
      <c r="G2511" s="8" t="s">
        <v>3109</v>
      </c>
      <c r="H2511" s="8" t="s">
        <v>95</v>
      </c>
      <c r="I2511" s="66" t="s">
        <v>5231</v>
      </c>
      <c r="J2511" s="66" t="s">
        <v>40</v>
      </c>
      <c r="K2511" s="66" t="s">
        <v>5263</v>
      </c>
      <c r="L2511" s="66" t="s">
        <v>5264</v>
      </c>
      <c r="M2511" s="66" t="s">
        <v>5265</v>
      </c>
      <c r="N2511" s="66" t="s">
        <v>3128</v>
      </c>
      <c r="O2511" s="8" t="s">
        <v>4048</v>
      </c>
      <c r="P2511" s="8" t="s">
        <v>40</v>
      </c>
      <c r="Q2511" s="8">
        <v>-1</v>
      </c>
      <c r="R2511" s="8" t="s">
        <v>40</v>
      </c>
      <c r="S2511" s="8" t="s">
        <v>40</v>
      </c>
      <c r="T2511" s="8" t="s">
        <v>40</v>
      </c>
      <c r="U2511" s="67">
        <v>0.23699999999999999</v>
      </c>
      <c r="V2511" s="4">
        <v>1</v>
      </c>
      <c r="W2511" s="4">
        <v>3429</v>
      </c>
      <c r="X2511" s="67">
        <v>0</v>
      </c>
      <c r="Y2511" s="67">
        <v>0.26800000000000002</v>
      </c>
      <c r="Z2511" s="4">
        <v>1</v>
      </c>
      <c r="AA2511" s="4">
        <v>2599</v>
      </c>
      <c r="AB2511" s="67">
        <v>0</v>
      </c>
      <c r="AC2511" s="4">
        <v>3.140911</v>
      </c>
      <c r="AD2511" s="4">
        <v>22.6</v>
      </c>
    </row>
    <row r="2512" spans="1:30" x14ac:dyDescent="0.2">
      <c r="A2512" s="8" t="s">
        <v>782</v>
      </c>
      <c r="B2512" s="8">
        <v>10</v>
      </c>
      <c r="C2512" s="8">
        <v>49371537</v>
      </c>
      <c r="D2512" s="8">
        <v>49371537</v>
      </c>
      <c r="E2512" s="8" t="s">
        <v>123</v>
      </c>
      <c r="F2512" s="8" t="s">
        <v>3108</v>
      </c>
      <c r="G2512" s="8" t="s">
        <v>3109</v>
      </c>
      <c r="H2512" s="8" t="s">
        <v>95</v>
      </c>
      <c r="I2512" s="66" t="s">
        <v>5231</v>
      </c>
      <c r="J2512" s="66" t="s">
        <v>40</v>
      </c>
      <c r="K2512" s="66" t="s">
        <v>5266</v>
      </c>
      <c r="L2512" s="66" t="s">
        <v>5267</v>
      </c>
      <c r="M2512" s="66" t="s">
        <v>5268</v>
      </c>
      <c r="N2512" s="66" t="s">
        <v>3906</v>
      </c>
      <c r="O2512" s="8" t="s">
        <v>5249</v>
      </c>
      <c r="P2512" s="8" t="s">
        <v>40</v>
      </c>
      <c r="Q2512" s="8">
        <v>-1</v>
      </c>
      <c r="R2512" s="8" t="s">
        <v>40</v>
      </c>
      <c r="S2512" s="8" t="s">
        <v>40</v>
      </c>
      <c r="T2512" s="8" t="s">
        <v>40</v>
      </c>
      <c r="U2512" s="67">
        <v>0.221</v>
      </c>
      <c r="V2512" s="4">
        <v>1</v>
      </c>
      <c r="W2512" s="4">
        <v>3429</v>
      </c>
      <c r="X2512" s="67">
        <v>0</v>
      </c>
      <c r="Y2512" s="67">
        <v>0</v>
      </c>
      <c r="Z2512" s="4">
        <v>0</v>
      </c>
      <c r="AA2512" s="4">
        <v>2599</v>
      </c>
      <c r="AB2512" s="67">
        <v>0</v>
      </c>
      <c r="AC2512" s="4">
        <v>-0.50657200000000002</v>
      </c>
      <c r="AD2512" s="4">
        <v>0.21199999999999999</v>
      </c>
    </row>
    <row r="2513" spans="1:30" x14ac:dyDescent="0.2">
      <c r="A2513" s="8" t="s">
        <v>782</v>
      </c>
      <c r="B2513" s="8">
        <v>10</v>
      </c>
      <c r="C2513" s="8">
        <v>49371599</v>
      </c>
      <c r="D2513" s="8">
        <v>49371599</v>
      </c>
      <c r="E2513" s="8" t="s">
        <v>130</v>
      </c>
      <c r="F2513" s="8" t="s">
        <v>3108</v>
      </c>
      <c r="G2513" s="8" t="s">
        <v>3109</v>
      </c>
      <c r="H2513" s="8" t="s">
        <v>95</v>
      </c>
      <c r="I2513" s="66" t="s">
        <v>5231</v>
      </c>
      <c r="J2513" s="66" t="s">
        <v>40</v>
      </c>
      <c r="K2513" s="66" t="s">
        <v>5269</v>
      </c>
      <c r="L2513" s="66" t="s">
        <v>3331</v>
      </c>
      <c r="M2513" s="66" t="s">
        <v>3329</v>
      </c>
      <c r="N2513" s="66" t="s">
        <v>3255</v>
      </c>
      <c r="O2513" s="8" t="s">
        <v>3256</v>
      </c>
      <c r="P2513" s="8" t="s">
        <v>40</v>
      </c>
      <c r="Q2513" s="8">
        <v>-1</v>
      </c>
      <c r="R2513" s="8" t="s">
        <v>40</v>
      </c>
      <c r="S2513" s="8" t="s">
        <v>40</v>
      </c>
      <c r="T2513" s="8" t="s">
        <v>40</v>
      </c>
      <c r="U2513" s="67">
        <v>0.28799999999999998</v>
      </c>
      <c r="V2513" s="4">
        <v>1</v>
      </c>
      <c r="W2513" s="4">
        <v>3430</v>
      </c>
      <c r="X2513" s="67">
        <v>0</v>
      </c>
      <c r="Y2513" s="67">
        <v>0</v>
      </c>
      <c r="Z2513" s="4">
        <v>0</v>
      </c>
      <c r="AA2513" s="4">
        <v>2602</v>
      </c>
      <c r="AB2513" s="67">
        <v>0</v>
      </c>
      <c r="AC2513" s="4">
        <v>2.0840399999999999</v>
      </c>
      <c r="AD2513" s="4">
        <v>16.75</v>
      </c>
    </row>
    <row r="2514" spans="1:30" x14ac:dyDescent="0.2">
      <c r="A2514" s="8" t="s">
        <v>782</v>
      </c>
      <c r="B2514" s="8">
        <v>10</v>
      </c>
      <c r="C2514" s="8">
        <v>49371617</v>
      </c>
      <c r="D2514" s="8">
        <v>49371617</v>
      </c>
      <c r="E2514" s="8" t="s">
        <v>130</v>
      </c>
      <c r="F2514" s="8" t="s">
        <v>3108</v>
      </c>
      <c r="G2514" s="8" t="s">
        <v>3109</v>
      </c>
      <c r="H2514" s="8" t="s">
        <v>95</v>
      </c>
      <c r="I2514" s="66" t="s">
        <v>5231</v>
      </c>
      <c r="J2514" s="66" t="s">
        <v>40</v>
      </c>
      <c r="K2514" s="66" t="s">
        <v>5270</v>
      </c>
      <c r="L2514" s="66" t="s">
        <v>5271</v>
      </c>
      <c r="M2514" s="66" t="s">
        <v>5272</v>
      </c>
      <c r="N2514" s="66" t="s">
        <v>4004</v>
      </c>
      <c r="O2514" s="8" t="s">
        <v>4005</v>
      </c>
      <c r="P2514" s="8" t="s">
        <v>5273</v>
      </c>
      <c r="Q2514" s="8">
        <v>-1</v>
      </c>
      <c r="R2514" s="8" t="s">
        <v>40</v>
      </c>
      <c r="S2514" s="8" t="s">
        <v>40</v>
      </c>
      <c r="T2514" s="8" t="s">
        <v>40</v>
      </c>
      <c r="U2514" s="67">
        <v>0.30599999999999999</v>
      </c>
      <c r="V2514" s="4">
        <v>1</v>
      </c>
      <c r="W2514" s="4">
        <v>3430</v>
      </c>
      <c r="X2514" s="67">
        <v>0</v>
      </c>
      <c r="Y2514" s="67">
        <v>0.23</v>
      </c>
      <c r="Z2514" s="4">
        <v>1</v>
      </c>
      <c r="AA2514" s="4">
        <v>2602</v>
      </c>
      <c r="AB2514" s="67">
        <v>0</v>
      </c>
      <c r="AC2514" s="4">
        <v>2.4674360000000002</v>
      </c>
      <c r="AD2514" s="4">
        <v>19.260000000000002</v>
      </c>
    </row>
    <row r="2515" spans="1:30" x14ac:dyDescent="0.2">
      <c r="A2515" s="8" t="s">
        <v>782</v>
      </c>
      <c r="B2515" s="8">
        <v>10</v>
      </c>
      <c r="C2515" s="8">
        <v>49371619</v>
      </c>
      <c r="D2515" s="8">
        <v>49371619</v>
      </c>
      <c r="E2515" s="8" t="s">
        <v>121</v>
      </c>
      <c r="F2515" s="8" t="s">
        <v>3101</v>
      </c>
      <c r="G2515" s="8" t="s">
        <v>3102</v>
      </c>
      <c r="H2515" s="8" t="s">
        <v>95</v>
      </c>
      <c r="I2515" s="66" t="s">
        <v>5231</v>
      </c>
      <c r="J2515" s="66" t="s">
        <v>40</v>
      </c>
      <c r="K2515" s="66" t="s">
        <v>5274</v>
      </c>
      <c r="L2515" s="66" t="s">
        <v>5275</v>
      </c>
      <c r="M2515" s="66" t="s">
        <v>3336</v>
      </c>
      <c r="N2515" s="66" t="s">
        <v>3121</v>
      </c>
      <c r="O2515" s="8" t="s">
        <v>3122</v>
      </c>
      <c r="P2515" s="8" t="s">
        <v>40</v>
      </c>
      <c r="Q2515" s="8">
        <v>-1</v>
      </c>
      <c r="R2515" s="8" t="s">
        <v>40</v>
      </c>
      <c r="S2515" s="8" t="s">
        <v>40</v>
      </c>
      <c r="T2515" s="8" t="s">
        <v>40</v>
      </c>
      <c r="U2515" s="67">
        <v>0.223</v>
      </c>
      <c r="V2515" s="4">
        <v>1</v>
      </c>
      <c r="W2515" s="4">
        <v>3430</v>
      </c>
      <c r="X2515" s="67">
        <v>0</v>
      </c>
      <c r="Y2515" s="67">
        <v>0.217</v>
      </c>
      <c r="Z2515" s="4">
        <v>1</v>
      </c>
      <c r="AA2515" s="4">
        <v>2602</v>
      </c>
      <c r="AB2515" s="67">
        <v>0</v>
      </c>
      <c r="AC2515" s="4">
        <v>0.15311900000000001</v>
      </c>
      <c r="AD2515" s="4">
        <v>4.1790000000000003</v>
      </c>
    </row>
    <row r="2516" spans="1:30" x14ac:dyDescent="0.2">
      <c r="A2516" s="8" t="s">
        <v>782</v>
      </c>
      <c r="B2516" s="8">
        <v>10</v>
      </c>
      <c r="C2516" s="8">
        <v>49371619</v>
      </c>
      <c r="D2516" s="8">
        <v>49371619</v>
      </c>
      <c r="E2516" s="8" t="s">
        <v>123</v>
      </c>
      <c r="F2516" s="8" t="s">
        <v>3108</v>
      </c>
      <c r="G2516" s="8" t="s">
        <v>3109</v>
      </c>
      <c r="H2516" s="8" t="s">
        <v>95</v>
      </c>
      <c r="I2516" s="66" t="s">
        <v>5231</v>
      </c>
      <c r="J2516" s="66" t="s">
        <v>40</v>
      </c>
      <c r="K2516" s="66" t="s">
        <v>5274</v>
      </c>
      <c r="L2516" s="66" t="s">
        <v>5275</v>
      </c>
      <c r="M2516" s="66" t="s">
        <v>3336</v>
      </c>
      <c r="N2516" s="66" t="s">
        <v>4018</v>
      </c>
      <c r="O2516" s="8" t="s">
        <v>4308</v>
      </c>
      <c r="P2516" s="8" t="s">
        <v>40</v>
      </c>
      <c r="Q2516" s="8">
        <v>-1</v>
      </c>
      <c r="R2516" s="8" t="s">
        <v>40</v>
      </c>
      <c r="S2516" s="8" t="s">
        <v>40</v>
      </c>
      <c r="T2516" s="8" t="s">
        <v>40</v>
      </c>
      <c r="U2516" s="67">
        <v>0.219</v>
      </c>
      <c r="V2516" s="4">
        <v>1</v>
      </c>
      <c r="W2516" s="4">
        <v>3430</v>
      </c>
      <c r="X2516" s="67">
        <v>0</v>
      </c>
      <c r="Y2516" s="67">
        <v>0</v>
      </c>
      <c r="Z2516" s="4">
        <v>0</v>
      </c>
      <c r="AA2516" s="4">
        <v>2602</v>
      </c>
      <c r="AB2516" s="67">
        <v>0</v>
      </c>
      <c r="AC2516" s="4">
        <v>2.4120020000000002</v>
      </c>
      <c r="AD2516" s="4">
        <v>18.899999999999999</v>
      </c>
    </row>
    <row r="2517" spans="1:30" x14ac:dyDescent="0.2">
      <c r="A2517" s="8" t="s">
        <v>782</v>
      </c>
      <c r="B2517" s="8">
        <v>10</v>
      </c>
      <c r="C2517" s="8">
        <v>49371627</v>
      </c>
      <c r="D2517" s="8">
        <v>49371627</v>
      </c>
      <c r="E2517" s="8" t="s">
        <v>127</v>
      </c>
      <c r="F2517" s="8" t="s">
        <v>3108</v>
      </c>
      <c r="G2517" s="8" t="s">
        <v>3109</v>
      </c>
      <c r="H2517" s="8" t="s">
        <v>95</v>
      </c>
      <c r="I2517" s="66" t="s">
        <v>5231</v>
      </c>
      <c r="J2517" s="66" t="s">
        <v>40</v>
      </c>
      <c r="K2517" s="66" t="s">
        <v>5276</v>
      </c>
      <c r="L2517" s="66" t="s">
        <v>3339</v>
      </c>
      <c r="M2517" s="66" t="s">
        <v>3340</v>
      </c>
      <c r="N2517" s="66" t="s">
        <v>4726</v>
      </c>
      <c r="O2517" s="8" t="s">
        <v>4727</v>
      </c>
      <c r="P2517" s="8" t="s">
        <v>40</v>
      </c>
      <c r="Q2517" s="8">
        <v>-1</v>
      </c>
      <c r="R2517" s="8" t="s">
        <v>40</v>
      </c>
      <c r="S2517" s="8" t="s">
        <v>40</v>
      </c>
      <c r="T2517" s="8" t="s">
        <v>40</v>
      </c>
      <c r="U2517" s="67">
        <v>0.24399999999999999</v>
      </c>
      <c r="V2517" s="4">
        <v>1</v>
      </c>
      <c r="W2517" s="4">
        <v>3430</v>
      </c>
      <c r="X2517" s="67">
        <v>0</v>
      </c>
      <c r="Y2517" s="67">
        <v>0</v>
      </c>
      <c r="Z2517" s="4">
        <v>0</v>
      </c>
      <c r="AA2517" s="4">
        <v>2602</v>
      </c>
      <c r="AB2517" s="67">
        <v>0</v>
      </c>
      <c r="AC2517" s="4">
        <v>0.40808499999999998</v>
      </c>
      <c r="AD2517" s="4">
        <v>6.6840000000000002</v>
      </c>
    </row>
    <row r="2518" spans="1:30" x14ac:dyDescent="0.2">
      <c r="A2518" s="8" t="s">
        <v>782</v>
      </c>
      <c r="B2518" s="8">
        <v>10</v>
      </c>
      <c r="C2518" s="8">
        <v>49371643</v>
      </c>
      <c r="D2518" s="8">
        <v>49371643</v>
      </c>
      <c r="E2518" s="8" t="s">
        <v>130</v>
      </c>
      <c r="F2518" s="8" t="s">
        <v>3101</v>
      </c>
      <c r="G2518" s="8" t="s">
        <v>3102</v>
      </c>
      <c r="H2518" s="8" t="s">
        <v>95</v>
      </c>
      <c r="I2518" s="66" t="s">
        <v>5231</v>
      </c>
      <c r="J2518" s="66" t="s">
        <v>40</v>
      </c>
      <c r="K2518" s="66" t="s">
        <v>5277</v>
      </c>
      <c r="L2518" s="66" t="s">
        <v>5278</v>
      </c>
      <c r="M2518" s="66" t="s">
        <v>5279</v>
      </c>
      <c r="N2518" s="66" t="s">
        <v>3126</v>
      </c>
      <c r="O2518" s="8" t="s">
        <v>3419</v>
      </c>
      <c r="P2518" s="8" t="s">
        <v>40</v>
      </c>
      <c r="Q2518" s="8">
        <v>-1</v>
      </c>
      <c r="R2518" s="8" t="s">
        <v>40</v>
      </c>
      <c r="S2518" s="8" t="s">
        <v>40</v>
      </c>
      <c r="T2518" s="8" t="s">
        <v>40</v>
      </c>
      <c r="U2518" s="67">
        <v>0.23799999999999999</v>
      </c>
      <c r="V2518" s="4">
        <v>2</v>
      </c>
      <c r="W2518" s="4">
        <v>3430</v>
      </c>
      <c r="X2518" s="67">
        <v>1E-3</v>
      </c>
      <c r="Y2518" s="67">
        <v>0.05</v>
      </c>
      <c r="Z2518" s="4">
        <v>1</v>
      </c>
      <c r="AA2518" s="4">
        <v>2602</v>
      </c>
      <c r="AB2518" s="67">
        <v>0</v>
      </c>
      <c r="AC2518" s="4">
        <v>1.057164</v>
      </c>
      <c r="AD2518" s="4">
        <v>10.98</v>
      </c>
    </row>
    <row r="2519" spans="1:30" x14ac:dyDescent="0.2">
      <c r="A2519" s="8" t="s">
        <v>782</v>
      </c>
      <c r="B2519" s="8">
        <v>10</v>
      </c>
      <c r="C2519" s="8">
        <v>49371647</v>
      </c>
      <c r="D2519" s="8">
        <v>49371647</v>
      </c>
      <c r="E2519" s="8" t="s">
        <v>123</v>
      </c>
      <c r="F2519" s="8" t="s">
        <v>3108</v>
      </c>
      <c r="G2519" s="8" t="s">
        <v>3109</v>
      </c>
      <c r="H2519" s="8" t="s">
        <v>95</v>
      </c>
      <c r="I2519" s="66" t="s">
        <v>5231</v>
      </c>
      <c r="J2519" s="66" t="s">
        <v>40</v>
      </c>
      <c r="K2519" s="66" t="s">
        <v>5229</v>
      </c>
      <c r="L2519" s="66" t="s">
        <v>5280</v>
      </c>
      <c r="M2519" s="66" t="s">
        <v>5281</v>
      </c>
      <c r="N2519" s="66" t="s">
        <v>5282</v>
      </c>
      <c r="O2519" s="8" t="s">
        <v>5283</v>
      </c>
      <c r="P2519" s="8" t="s">
        <v>40</v>
      </c>
      <c r="Q2519" s="8">
        <v>-1</v>
      </c>
      <c r="R2519" s="8" t="s">
        <v>40</v>
      </c>
      <c r="S2519" s="8" t="s">
        <v>40</v>
      </c>
      <c r="T2519" s="8" t="s">
        <v>40</v>
      </c>
      <c r="U2519" s="67">
        <v>0.28899999999999998</v>
      </c>
      <c r="V2519" s="4">
        <v>1</v>
      </c>
      <c r="W2519" s="4">
        <v>3430</v>
      </c>
      <c r="X2519" s="67">
        <v>0</v>
      </c>
      <c r="Y2519" s="67">
        <v>0.27100000000000002</v>
      </c>
      <c r="Z2519" s="4">
        <v>1</v>
      </c>
      <c r="AA2519" s="4">
        <v>2602</v>
      </c>
      <c r="AB2519" s="67">
        <v>0</v>
      </c>
      <c r="AC2519" s="4">
        <v>-0.40418199999999999</v>
      </c>
      <c r="AD2519" s="4">
        <v>0.378</v>
      </c>
    </row>
    <row r="2520" spans="1:30" x14ac:dyDescent="0.2">
      <c r="A2520" s="8" t="s">
        <v>782</v>
      </c>
      <c r="B2520" s="8">
        <v>10</v>
      </c>
      <c r="C2520" s="8">
        <v>49371650</v>
      </c>
      <c r="D2520" s="8">
        <v>49371650</v>
      </c>
      <c r="E2520" s="8" t="s">
        <v>123</v>
      </c>
      <c r="F2520" s="8" t="s">
        <v>3108</v>
      </c>
      <c r="G2520" s="8" t="s">
        <v>3109</v>
      </c>
      <c r="H2520" s="8" t="s">
        <v>95</v>
      </c>
      <c r="I2520" s="66" t="s">
        <v>5231</v>
      </c>
      <c r="J2520" s="66" t="s">
        <v>40</v>
      </c>
      <c r="K2520" s="66" t="s">
        <v>5284</v>
      </c>
      <c r="L2520" s="66" t="s">
        <v>5285</v>
      </c>
      <c r="M2520" s="66" t="s">
        <v>3754</v>
      </c>
      <c r="N2520" s="66" t="s">
        <v>3131</v>
      </c>
      <c r="O2520" s="8" t="s">
        <v>3669</v>
      </c>
      <c r="P2520" s="8" t="s">
        <v>40</v>
      </c>
      <c r="Q2520" s="8">
        <v>-1</v>
      </c>
      <c r="R2520" s="8" t="s">
        <v>40</v>
      </c>
      <c r="S2520" s="8" t="s">
        <v>40</v>
      </c>
      <c r="T2520" s="8" t="s">
        <v>40</v>
      </c>
      <c r="U2520" s="67">
        <v>0.31900000000000001</v>
      </c>
      <c r="V2520" s="4">
        <v>1</v>
      </c>
      <c r="W2520" s="4">
        <v>3430</v>
      </c>
      <c r="X2520" s="67">
        <v>0</v>
      </c>
      <c r="Y2520" s="67">
        <v>0</v>
      </c>
      <c r="Z2520" s="4">
        <v>0</v>
      </c>
      <c r="AA2520" s="4">
        <v>2602</v>
      </c>
      <c r="AB2520" s="67">
        <v>0</v>
      </c>
      <c r="AC2520" s="4">
        <v>3.9527420000000002</v>
      </c>
      <c r="AD2520" s="4">
        <v>23.6</v>
      </c>
    </row>
    <row r="2521" spans="1:30" x14ac:dyDescent="0.2">
      <c r="A2521" s="8" t="s">
        <v>782</v>
      </c>
      <c r="B2521" s="8">
        <v>10</v>
      </c>
      <c r="C2521" s="8">
        <v>49371659</v>
      </c>
      <c r="D2521" s="8">
        <v>49371659</v>
      </c>
      <c r="E2521" s="8" t="s">
        <v>130</v>
      </c>
      <c r="F2521" s="8" t="s">
        <v>3108</v>
      </c>
      <c r="G2521" s="8" t="s">
        <v>3109</v>
      </c>
      <c r="H2521" s="8" t="s">
        <v>95</v>
      </c>
      <c r="I2521" s="66" t="s">
        <v>5231</v>
      </c>
      <c r="J2521" s="66" t="s">
        <v>40</v>
      </c>
      <c r="K2521" s="66" t="s">
        <v>5286</v>
      </c>
      <c r="L2521" s="66" t="s">
        <v>5287</v>
      </c>
      <c r="M2521" s="66" t="s">
        <v>5288</v>
      </c>
      <c r="N2521" s="66" t="s">
        <v>3677</v>
      </c>
      <c r="O2521" s="8" t="s">
        <v>3678</v>
      </c>
      <c r="P2521" s="8" t="s">
        <v>40</v>
      </c>
      <c r="Q2521" s="8">
        <v>-1</v>
      </c>
      <c r="R2521" s="8" t="s">
        <v>40</v>
      </c>
      <c r="S2521" s="8" t="s">
        <v>40</v>
      </c>
      <c r="T2521" s="8" t="s">
        <v>40</v>
      </c>
      <c r="U2521" s="67">
        <v>0.27</v>
      </c>
      <c r="V2521" s="4">
        <v>2</v>
      </c>
      <c r="W2521" s="4">
        <v>3430</v>
      </c>
      <c r="X2521" s="67">
        <v>1E-3</v>
      </c>
      <c r="Y2521" s="67">
        <v>0.245</v>
      </c>
      <c r="Z2521" s="4">
        <v>5</v>
      </c>
      <c r="AA2521" s="4">
        <v>2602</v>
      </c>
      <c r="AB2521" s="67">
        <v>2E-3</v>
      </c>
      <c r="AC2521" s="4">
        <v>0.110731</v>
      </c>
      <c r="AD2521" s="4">
        <v>3.7229999999999999</v>
      </c>
    </row>
    <row r="2522" spans="1:30" x14ac:dyDescent="0.2">
      <c r="A2522" s="8" t="s">
        <v>782</v>
      </c>
      <c r="B2522" s="8">
        <v>10</v>
      </c>
      <c r="C2522" s="8">
        <v>49371664</v>
      </c>
      <c r="D2522" s="8">
        <v>49371664</v>
      </c>
      <c r="E2522" s="8" t="s">
        <v>121</v>
      </c>
      <c r="F2522" s="8" t="s">
        <v>3101</v>
      </c>
      <c r="G2522" s="8" t="s">
        <v>3102</v>
      </c>
      <c r="H2522" s="8" t="s">
        <v>95</v>
      </c>
      <c r="I2522" s="66" t="s">
        <v>5231</v>
      </c>
      <c r="J2522" s="66" t="s">
        <v>40</v>
      </c>
      <c r="K2522" s="66" t="s">
        <v>5289</v>
      </c>
      <c r="L2522" s="66" t="s">
        <v>5290</v>
      </c>
      <c r="M2522" s="66" t="s">
        <v>3729</v>
      </c>
      <c r="N2522" s="66" t="s">
        <v>3121</v>
      </c>
      <c r="O2522" s="8" t="s">
        <v>3122</v>
      </c>
      <c r="P2522" s="8" t="s">
        <v>5291</v>
      </c>
      <c r="Q2522" s="8">
        <v>-1</v>
      </c>
      <c r="R2522" s="8" t="s">
        <v>40</v>
      </c>
      <c r="S2522" s="8" t="s">
        <v>40</v>
      </c>
      <c r="T2522" s="8" t="s">
        <v>40</v>
      </c>
      <c r="U2522" s="67">
        <v>0.27700000000000002</v>
      </c>
      <c r="V2522" s="4">
        <v>1</v>
      </c>
      <c r="W2522" s="4">
        <v>3430</v>
      </c>
      <c r="X2522" s="67">
        <v>0</v>
      </c>
      <c r="Y2522" s="67">
        <v>0.27600000000000002</v>
      </c>
      <c r="Z2522" s="4">
        <v>1</v>
      </c>
      <c r="AA2522" s="4">
        <v>2602</v>
      </c>
      <c r="AB2522" s="67">
        <v>0</v>
      </c>
      <c r="AC2522" s="4">
        <v>-0.90205400000000002</v>
      </c>
      <c r="AD2522" s="4">
        <v>2.5999999999999999E-2</v>
      </c>
    </row>
    <row r="2523" spans="1:30" x14ac:dyDescent="0.2">
      <c r="A2523" s="8" t="s">
        <v>782</v>
      </c>
      <c r="B2523" s="8">
        <v>10</v>
      </c>
      <c r="C2523" s="8">
        <v>49371670</v>
      </c>
      <c r="D2523" s="8">
        <v>49371670</v>
      </c>
      <c r="E2523" s="8" t="s">
        <v>127</v>
      </c>
      <c r="F2523" s="8" t="s">
        <v>3101</v>
      </c>
      <c r="G2523" s="8" t="s">
        <v>3102</v>
      </c>
      <c r="H2523" s="8" t="s">
        <v>95</v>
      </c>
      <c r="I2523" s="66" t="s">
        <v>5231</v>
      </c>
      <c r="J2523" s="66" t="s">
        <v>40</v>
      </c>
      <c r="K2523" s="66" t="s">
        <v>5292</v>
      </c>
      <c r="L2523" s="66" t="s">
        <v>5293</v>
      </c>
      <c r="M2523" s="66" t="s">
        <v>4720</v>
      </c>
      <c r="N2523" s="66" t="s">
        <v>123</v>
      </c>
      <c r="O2523" s="8" t="s">
        <v>3466</v>
      </c>
      <c r="P2523" s="8" t="s">
        <v>40</v>
      </c>
      <c r="Q2523" s="8">
        <v>-1</v>
      </c>
      <c r="R2523" s="8" t="s">
        <v>40</v>
      </c>
      <c r="S2523" s="8" t="s">
        <v>40</v>
      </c>
      <c r="T2523" s="8" t="s">
        <v>40</v>
      </c>
      <c r="U2523" s="67">
        <v>0.25900000000000001</v>
      </c>
      <c r="V2523" s="4">
        <v>1</v>
      </c>
      <c r="W2523" s="4">
        <v>3430</v>
      </c>
      <c r="X2523" s="67">
        <v>0</v>
      </c>
      <c r="Y2523" s="67">
        <v>0.33300000000000002</v>
      </c>
      <c r="Z2523" s="4">
        <v>1</v>
      </c>
      <c r="AA2523" s="4">
        <v>2602</v>
      </c>
      <c r="AB2523" s="67">
        <v>0</v>
      </c>
      <c r="AC2523" s="4">
        <v>-1.013447</v>
      </c>
      <c r="AD2523" s="4">
        <v>1.4999999999999999E-2</v>
      </c>
    </row>
    <row r="2524" spans="1:30" x14ac:dyDescent="0.2">
      <c r="A2524" s="8" t="s">
        <v>782</v>
      </c>
      <c r="B2524" s="8">
        <v>10</v>
      </c>
      <c r="C2524" s="8">
        <v>49371682</v>
      </c>
      <c r="D2524" s="8">
        <v>49371682</v>
      </c>
      <c r="E2524" s="8" t="s">
        <v>123</v>
      </c>
      <c r="F2524" s="8" t="s">
        <v>3101</v>
      </c>
      <c r="G2524" s="8" t="s">
        <v>3102</v>
      </c>
      <c r="H2524" s="8" t="s">
        <v>95</v>
      </c>
      <c r="I2524" s="66" t="s">
        <v>5231</v>
      </c>
      <c r="J2524" s="66" t="s">
        <v>40</v>
      </c>
      <c r="K2524" s="66" t="s">
        <v>3330</v>
      </c>
      <c r="L2524" s="66" t="s">
        <v>5294</v>
      </c>
      <c r="M2524" s="66" t="s">
        <v>5295</v>
      </c>
      <c r="N2524" s="66" t="s">
        <v>130</v>
      </c>
      <c r="O2524" s="8" t="s">
        <v>4129</v>
      </c>
      <c r="P2524" s="8" t="s">
        <v>5296</v>
      </c>
      <c r="Q2524" s="8">
        <v>-1</v>
      </c>
      <c r="R2524" s="8" t="s">
        <v>40</v>
      </c>
      <c r="S2524" s="8" t="s">
        <v>40</v>
      </c>
      <c r="T2524" s="8" t="s">
        <v>40</v>
      </c>
      <c r="U2524" s="67">
        <v>0.247</v>
      </c>
      <c r="V2524" s="4">
        <v>1</v>
      </c>
      <c r="W2524" s="4">
        <v>3430</v>
      </c>
      <c r="X2524" s="67">
        <v>0</v>
      </c>
      <c r="Y2524" s="67">
        <v>0.36399999999999999</v>
      </c>
      <c r="Z2524" s="4">
        <v>1</v>
      </c>
      <c r="AA2524" s="4">
        <v>2602</v>
      </c>
      <c r="AB2524" s="67">
        <v>0</v>
      </c>
      <c r="AC2524" s="4">
        <v>-0.10700999999999999</v>
      </c>
      <c r="AD2524" s="4">
        <v>1.6779999999999999</v>
      </c>
    </row>
    <row r="2525" spans="1:30" x14ac:dyDescent="0.2">
      <c r="A2525" s="8" t="s">
        <v>782</v>
      </c>
      <c r="B2525" s="8">
        <v>10</v>
      </c>
      <c r="C2525" s="8">
        <v>49371683</v>
      </c>
      <c r="D2525" s="8">
        <v>49371683</v>
      </c>
      <c r="E2525" s="8" t="s">
        <v>123</v>
      </c>
      <c r="F2525" s="8" t="s">
        <v>3108</v>
      </c>
      <c r="G2525" s="8" t="s">
        <v>3109</v>
      </c>
      <c r="H2525" s="8" t="s">
        <v>95</v>
      </c>
      <c r="I2525" s="66" t="s">
        <v>5231</v>
      </c>
      <c r="J2525" s="66" t="s">
        <v>40</v>
      </c>
      <c r="K2525" s="66" t="s">
        <v>5297</v>
      </c>
      <c r="L2525" s="66" t="s">
        <v>5298</v>
      </c>
      <c r="M2525" s="66" t="s">
        <v>5295</v>
      </c>
      <c r="N2525" s="66" t="s">
        <v>3513</v>
      </c>
      <c r="O2525" s="8" t="s">
        <v>3587</v>
      </c>
      <c r="P2525" s="8" t="s">
        <v>5299</v>
      </c>
      <c r="Q2525" s="8">
        <v>-1</v>
      </c>
      <c r="R2525" s="8" t="s">
        <v>40</v>
      </c>
      <c r="S2525" s="8" t="s">
        <v>40</v>
      </c>
      <c r="T2525" s="8" t="s">
        <v>40</v>
      </c>
      <c r="U2525" s="67">
        <v>0.26400000000000001</v>
      </c>
      <c r="V2525" s="4">
        <v>3</v>
      </c>
      <c r="W2525" s="4">
        <v>3434</v>
      </c>
      <c r="X2525" s="67">
        <v>1E-3</v>
      </c>
      <c r="Y2525" s="67">
        <v>0.24099999999999999</v>
      </c>
      <c r="Z2525" s="4">
        <v>5</v>
      </c>
      <c r="AA2525" s="4">
        <v>2606</v>
      </c>
      <c r="AB2525" s="67">
        <v>2E-3</v>
      </c>
      <c r="AC2525" s="4">
        <v>-0.41341699999999998</v>
      </c>
      <c r="AD2525" s="4">
        <v>0.35899999999999999</v>
      </c>
    </row>
    <row r="2526" spans="1:30" x14ac:dyDescent="0.2">
      <c r="A2526" s="8" t="s">
        <v>782</v>
      </c>
      <c r="B2526" s="8">
        <v>10</v>
      </c>
      <c r="C2526" s="8">
        <v>49371711</v>
      </c>
      <c r="D2526" s="8">
        <v>49371711</v>
      </c>
      <c r="E2526" s="8" t="s">
        <v>121</v>
      </c>
      <c r="F2526" s="8" t="s">
        <v>3108</v>
      </c>
      <c r="G2526" s="8" t="s">
        <v>3109</v>
      </c>
      <c r="H2526" s="8" t="s">
        <v>95</v>
      </c>
      <c r="I2526" s="66" t="s">
        <v>5231</v>
      </c>
      <c r="J2526" s="66" t="s">
        <v>40</v>
      </c>
      <c r="K2526" s="66" t="s">
        <v>5300</v>
      </c>
      <c r="L2526" s="66" t="s">
        <v>5301</v>
      </c>
      <c r="M2526" s="66" t="s">
        <v>3739</v>
      </c>
      <c r="N2526" s="66" t="s">
        <v>3334</v>
      </c>
      <c r="O2526" s="8" t="s">
        <v>3981</v>
      </c>
      <c r="P2526" s="8" t="s">
        <v>40</v>
      </c>
      <c r="Q2526" s="8">
        <v>-1</v>
      </c>
      <c r="R2526" s="8" t="s">
        <v>40</v>
      </c>
      <c r="S2526" s="8" t="s">
        <v>40</v>
      </c>
      <c r="T2526" s="8" t="s">
        <v>40</v>
      </c>
      <c r="U2526" s="67">
        <v>0.23400000000000001</v>
      </c>
      <c r="V2526" s="4">
        <v>3</v>
      </c>
      <c r="W2526" s="4">
        <v>3431</v>
      </c>
      <c r="X2526" s="67">
        <v>1E-3</v>
      </c>
      <c r="Y2526" s="67">
        <v>0.22600000000000001</v>
      </c>
      <c r="Z2526" s="4">
        <v>1</v>
      </c>
      <c r="AA2526" s="4">
        <v>2605</v>
      </c>
      <c r="AB2526" s="67">
        <v>0</v>
      </c>
      <c r="AC2526" s="4">
        <v>1.965131</v>
      </c>
      <c r="AD2526" s="4">
        <v>15.99</v>
      </c>
    </row>
    <row r="2527" spans="1:30" x14ac:dyDescent="0.2">
      <c r="A2527" s="8" t="s">
        <v>782</v>
      </c>
      <c r="B2527" s="8">
        <v>10</v>
      </c>
      <c r="C2527" s="8">
        <v>49376655</v>
      </c>
      <c r="D2527" s="8">
        <v>49376655</v>
      </c>
      <c r="E2527" s="8" t="s">
        <v>130</v>
      </c>
      <c r="F2527" s="8" t="s">
        <v>3108</v>
      </c>
      <c r="G2527" s="8" t="s">
        <v>3109</v>
      </c>
      <c r="H2527" s="8" t="s">
        <v>95</v>
      </c>
      <c r="I2527" s="66" t="s">
        <v>383</v>
      </c>
      <c r="J2527" s="66" t="s">
        <v>40</v>
      </c>
      <c r="K2527" s="66" t="s">
        <v>5302</v>
      </c>
      <c r="L2527" s="66" t="s">
        <v>5303</v>
      </c>
      <c r="M2527" s="66" t="s">
        <v>5304</v>
      </c>
      <c r="N2527" s="66" t="s">
        <v>4872</v>
      </c>
      <c r="O2527" s="8" t="s">
        <v>4873</v>
      </c>
      <c r="P2527" s="8" t="s">
        <v>40</v>
      </c>
      <c r="Q2527" s="8">
        <v>-1</v>
      </c>
      <c r="R2527" s="8" t="s">
        <v>40</v>
      </c>
      <c r="S2527" s="8" t="s">
        <v>40</v>
      </c>
      <c r="T2527" s="8" t="s">
        <v>40</v>
      </c>
      <c r="U2527" s="67">
        <v>0.71299999999999997</v>
      </c>
      <c r="V2527" s="4">
        <v>3424</v>
      </c>
      <c r="W2527" s="4">
        <v>3430</v>
      </c>
      <c r="X2527" s="67">
        <v>0.998</v>
      </c>
      <c r="Y2527" s="67">
        <v>0.70799999999999996</v>
      </c>
      <c r="Z2527" s="4">
        <v>2596</v>
      </c>
      <c r="AA2527" s="4">
        <v>2600</v>
      </c>
      <c r="AB2527" s="67">
        <v>0.998</v>
      </c>
      <c r="AC2527" s="4">
        <v>0.44689499999999999</v>
      </c>
      <c r="AD2527" s="4">
        <v>7.0110000000000001</v>
      </c>
    </row>
    <row r="2528" spans="1:30" x14ac:dyDescent="0.2">
      <c r="A2528" s="8" t="s">
        <v>782</v>
      </c>
      <c r="B2528" s="8">
        <v>10</v>
      </c>
      <c r="C2528" s="8">
        <v>49376665</v>
      </c>
      <c r="D2528" s="8">
        <v>49376665</v>
      </c>
      <c r="E2528" s="8" t="s">
        <v>130</v>
      </c>
      <c r="F2528" s="8" t="s">
        <v>3101</v>
      </c>
      <c r="G2528" s="8" t="s">
        <v>3102</v>
      </c>
      <c r="H2528" s="8" t="s">
        <v>95</v>
      </c>
      <c r="I2528" s="66" t="s">
        <v>383</v>
      </c>
      <c r="J2528" s="66" t="s">
        <v>40</v>
      </c>
      <c r="K2528" s="66" t="s">
        <v>5305</v>
      </c>
      <c r="L2528" s="66" t="s">
        <v>5306</v>
      </c>
      <c r="M2528" s="66" t="s">
        <v>5307</v>
      </c>
      <c r="N2528" s="66" t="s">
        <v>121</v>
      </c>
      <c r="O2528" s="8" t="s">
        <v>3104</v>
      </c>
      <c r="P2528" s="8" t="s">
        <v>5308</v>
      </c>
      <c r="Q2528" s="8">
        <v>-1</v>
      </c>
      <c r="R2528" s="8" t="s">
        <v>40</v>
      </c>
      <c r="S2528" s="8" t="s">
        <v>40</v>
      </c>
      <c r="T2528" s="8" t="s">
        <v>40</v>
      </c>
      <c r="U2528" s="67">
        <v>0.27200000000000002</v>
      </c>
      <c r="V2528" s="4">
        <v>1</v>
      </c>
      <c r="W2528" s="4">
        <v>3430</v>
      </c>
      <c r="X2528" s="67">
        <v>0</v>
      </c>
      <c r="Y2528" s="67">
        <v>0</v>
      </c>
      <c r="Z2528" s="4">
        <v>0</v>
      </c>
      <c r="AA2528" s="4">
        <v>2600</v>
      </c>
      <c r="AB2528" s="67">
        <v>0</v>
      </c>
      <c r="AC2528" s="4">
        <v>2.0963620000000001</v>
      </c>
      <c r="AD2528" s="4">
        <v>16.829999999999998</v>
      </c>
    </row>
    <row r="2529" spans="1:30" x14ac:dyDescent="0.2">
      <c r="A2529" s="8" t="s">
        <v>782</v>
      </c>
      <c r="B2529" s="8">
        <v>10</v>
      </c>
      <c r="C2529" s="8">
        <v>49376666</v>
      </c>
      <c r="D2529" s="8">
        <v>49376666</v>
      </c>
      <c r="E2529" s="8" t="s">
        <v>121</v>
      </c>
      <c r="F2529" s="8" t="s">
        <v>3108</v>
      </c>
      <c r="G2529" s="8" t="s">
        <v>3109</v>
      </c>
      <c r="H2529" s="8" t="s">
        <v>95</v>
      </c>
      <c r="I2529" s="66" t="s">
        <v>383</v>
      </c>
      <c r="J2529" s="66" t="s">
        <v>40</v>
      </c>
      <c r="K2529" s="66" t="s">
        <v>5309</v>
      </c>
      <c r="L2529" s="66" t="s">
        <v>5310</v>
      </c>
      <c r="M2529" s="66" t="s">
        <v>5307</v>
      </c>
      <c r="N2529" s="66" t="s">
        <v>3128</v>
      </c>
      <c r="O2529" s="8" t="s">
        <v>3129</v>
      </c>
      <c r="P2529" s="8" t="s">
        <v>5311</v>
      </c>
      <c r="Q2529" s="8">
        <v>-1</v>
      </c>
      <c r="R2529" s="8" t="s">
        <v>40</v>
      </c>
      <c r="S2529" s="8" t="s">
        <v>40</v>
      </c>
      <c r="T2529" s="8" t="s">
        <v>40</v>
      </c>
      <c r="U2529" s="67">
        <v>0.249</v>
      </c>
      <c r="V2529" s="4">
        <v>1</v>
      </c>
      <c r="W2529" s="4">
        <v>3430</v>
      </c>
      <c r="X2529" s="67">
        <v>0</v>
      </c>
      <c r="Y2529" s="67">
        <v>0</v>
      </c>
      <c r="Z2529" s="4">
        <v>0</v>
      </c>
      <c r="AA2529" s="4">
        <v>2600</v>
      </c>
      <c r="AB2529" s="67">
        <v>0</v>
      </c>
      <c r="AC2529" s="4">
        <v>-3.0110999999999999E-2</v>
      </c>
      <c r="AD2529" s="4">
        <v>2.306</v>
      </c>
    </row>
    <row r="2530" spans="1:30" x14ac:dyDescent="0.2">
      <c r="A2530" s="8" t="s">
        <v>782</v>
      </c>
      <c r="B2530" s="8">
        <v>10</v>
      </c>
      <c r="C2530" s="8">
        <v>49376681</v>
      </c>
      <c r="D2530" s="8">
        <v>49376681</v>
      </c>
      <c r="E2530" s="8" t="s">
        <v>130</v>
      </c>
      <c r="F2530" s="8" t="s">
        <v>3108</v>
      </c>
      <c r="G2530" s="8" t="s">
        <v>3109</v>
      </c>
      <c r="H2530" s="8" t="s">
        <v>95</v>
      </c>
      <c r="I2530" s="66" t="s">
        <v>383</v>
      </c>
      <c r="J2530" s="66" t="s">
        <v>40</v>
      </c>
      <c r="K2530" s="66" t="s">
        <v>5312</v>
      </c>
      <c r="L2530" s="66" t="s">
        <v>5313</v>
      </c>
      <c r="M2530" s="66" t="s">
        <v>5314</v>
      </c>
      <c r="N2530" s="66" t="s">
        <v>3112</v>
      </c>
      <c r="O2530" s="8" t="s">
        <v>3113</v>
      </c>
      <c r="P2530" s="8" t="s">
        <v>5315</v>
      </c>
      <c r="Q2530" s="8">
        <v>-1</v>
      </c>
      <c r="R2530" s="8" t="s">
        <v>40</v>
      </c>
      <c r="S2530" s="8" t="s">
        <v>40</v>
      </c>
      <c r="T2530" s="8" t="s">
        <v>40</v>
      </c>
      <c r="U2530" s="67">
        <v>0.311</v>
      </c>
      <c r="V2530" s="4">
        <v>1</v>
      </c>
      <c r="W2530" s="4">
        <v>3430</v>
      </c>
      <c r="X2530" s="67">
        <v>0</v>
      </c>
      <c r="Y2530" s="67">
        <v>0.375</v>
      </c>
      <c r="Z2530" s="4">
        <v>1</v>
      </c>
      <c r="AA2530" s="4">
        <v>2600</v>
      </c>
      <c r="AB2530" s="67">
        <v>0</v>
      </c>
      <c r="AC2530" s="4">
        <v>7.4749230000000004</v>
      </c>
      <c r="AD2530" s="4">
        <v>34</v>
      </c>
    </row>
    <row r="2531" spans="1:30" x14ac:dyDescent="0.2">
      <c r="A2531" s="8" t="s">
        <v>782</v>
      </c>
      <c r="B2531" s="8">
        <v>10</v>
      </c>
      <c r="C2531" s="8">
        <v>49376703</v>
      </c>
      <c r="D2531" s="8">
        <v>49376703</v>
      </c>
      <c r="E2531" s="8" t="s">
        <v>121</v>
      </c>
      <c r="F2531" s="8" t="s">
        <v>81</v>
      </c>
      <c r="G2531" s="8" t="s">
        <v>3469</v>
      </c>
      <c r="H2531" s="8" t="s">
        <v>95</v>
      </c>
      <c r="I2531" s="66" t="s">
        <v>383</v>
      </c>
      <c r="J2531" s="66" t="s">
        <v>40</v>
      </c>
      <c r="K2531" s="66" t="s">
        <v>5316</v>
      </c>
      <c r="L2531" s="66" t="s">
        <v>5317</v>
      </c>
      <c r="M2531" s="66" t="s">
        <v>5078</v>
      </c>
      <c r="N2531" s="66" t="s">
        <v>933</v>
      </c>
      <c r="O2531" s="8" t="s">
        <v>5318</v>
      </c>
      <c r="P2531" s="8" t="s">
        <v>5319</v>
      </c>
      <c r="Q2531" s="8">
        <v>-1</v>
      </c>
      <c r="R2531" s="8" t="s">
        <v>40</v>
      </c>
      <c r="S2531" s="8" t="s">
        <v>40</v>
      </c>
      <c r="T2531" s="8" t="s">
        <v>40</v>
      </c>
      <c r="U2531" s="67">
        <v>0.26100000000000001</v>
      </c>
      <c r="V2531" s="4">
        <v>7</v>
      </c>
      <c r="W2531" s="4">
        <v>3430</v>
      </c>
      <c r="X2531" s="67">
        <v>2E-3</v>
      </c>
      <c r="Y2531" s="67">
        <v>0.23899999999999999</v>
      </c>
      <c r="Z2531" s="4">
        <v>7</v>
      </c>
      <c r="AA2531" s="4">
        <v>2600</v>
      </c>
      <c r="AB2531" s="67">
        <v>3.0000000000000001E-3</v>
      </c>
      <c r="AC2531" s="4">
        <v>12.885719</v>
      </c>
      <c r="AD2531" s="4">
        <v>40</v>
      </c>
    </row>
    <row r="2532" spans="1:30" x14ac:dyDescent="0.2">
      <c r="A2532" s="8" t="s">
        <v>782</v>
      </c>
      <c r="B2532" s="8">
        <v>10</v>
      </c>
      <c r="C2532" s="8">
        <v>49376706</v>
      </c>
      <c r="D2532" s="8">
        <v>49376706</v>
      </c>
      <c r="E2532" s="8" t="s">
        <v>121</v>
      </c>
      <c r="F2532" s="8" t="s">
        <v>81</v>
      </c>
      <c r="G2532" s="8" t="s">
        <v>3469</v>
      </c>
      <c r="H2532" s="8" t="s">
        <v>95</v>
      </c>
      <c r="I2532" s="66" t="s">
        <v>383</v>
      </c>
      <c r="J2532" s="66" t="s">
        <v>40</v>
      </c>
      <c r="K2532" s="66" t="s">
        <v>380</v>
      </c>
      <c r="L2532" s="66" t="s">
        <v>381</v>
      </c>
      <c r="M2532" s="66" t="s">
        <v>382</v>
      </c>
      <c r="N2532" s="66" t="s">
        <v>137</v>
      </c>
      <c r="O2532" s="8" t="s">
        <v>138</v>
      </c>
      <c r="P2532" s="8" t="s">
        <v>873</v>
      </c>
      <c r="Q2532" s="8">
        <v>-1</v>
      </c>
      <c r="R2532" s="8" t="s">
        <v>40</v>
      </c>
      <c r="S2532" s="8" t="s">
        <v>40</v>
      </c>
      <c r="T2532" s="8" t="s">
        <v>40</v>
      </c>
      <c r="U2532" s="67">
        <v>0</v>
      </c>
      <c r="V2532" s="4">
        <v>0</v>
      </c>
      <c r="W2532" s="4">
        <v>3430</v>
      </c>
      <c r="X2532" s="67">
        <v>0</v>
      </c>
      <c r="Y2532" s="67">
        <v>0.16</v>
      </c>
      <c r="Z2532" s="4">
        <v>1</v>
      </c>
      <c r="AA2532" s="4">
        <v>2600</v>
      </c>
      <c r="AB2532" s="67">
        <v>0</v>
      </c>
      <c r="AC2532" s="4">
        <v>9.9383630000000007</v>
      </c>
      <c r="AD2532" s="4">
        <v>36</v>
      </c>
    </row>
    <row r="2533" spans="1:30" x14ac:dyDescent="0.2">
      <c r="A2533" s="8" t="s">
        <v>782</v>
      </c>
      <c r="B2533" s="8">
        <v>10</v>
      </c>
      <c r="C2533" s="8">
        <v>49379055</v>
      </c>
      <c r="D2533" s="8">
        <v>49379055</v>
      </c>
      <c r="E2533" s="8" t="s">
        <v>130</v>
      </c>
      <c r="F2533" s="8" t="s">
        <v>3101</v>
      </c>
      <c r="G2533" s="8" t="s">
        <v>3102</v>
      </c>
      <c r="H2533" s="8" t="s">
        <v>95</v>
      </c>
      <c r="I2533" s="66" t="s">
        <v>162</v>
      </c>
      <c r="J2533" s="66" t="s">
        <v>40</v>
      </c>
      <c r="K2533" s="66" t="s">
        <v>5320</v>
      </c>
      <c r="L2533" s="66" t="s">
        <v>5321</v>
      </c>
      <c r="M2533" s="66" t="s">
        <v>5322</v>
      </c>
      <c r="N2533" s="66" t="s">
        <v>130</v>
      </c>
      <c r="O2533" s="8" t="s">
        <v>3155</v>
      </c>
      <c r="P2533" s="8" t="s">
        <v>40</v>
      </c>
      <c r="Q2533" s="8">
        <v>-1</v>
      </c>
      <c r="R2533" s="8" t="s">
        <v>40</v>
      </c>
      <c r="S2533" s="8" t="s">
        <v>40</v>
      </c>
      <c r="T2533" s="8" t="s">
        <v>40</v>
      </c>
      <c r="U2533" s="67">
        <v>0.34399999999999997</v>
      </c>
      <c r="V2533" s="4">
        <v>1</v>
      </c>
      <c r="W2533" s="4">
        <v>3425</v>
      </c>
      <c r="X2533" s="67">
        <v>0</v>
      </c>
      <c r="Y2533" s="67">
        <v>0</v>
      </c>
      <c r="Z2533" s="4">
        <v>0</v>
      </c>
      <c r="AA2533" s="4">
        <v>2596</v>
      </c>
      <c r="AB2533" s="67">
        <v>0</v>
      </c>
      <c r="AC2533" s="4">
        <v>0.96652899999999997</v>
      </c>
      <c r="AD2533" s="4">
        <v>10.47</v>
      </c>
    </row>
    <row r="2534" spans="1:30" x14ac:dyDescent="0.2">
      <c r="A2534" s="8" t="s">
        <v>782</v>
      </c>
      <c r="B2534" s="8">
        <v>10</v>
      </c>
      <c r="C2534" s="8">
        <v>49379056</v>
      </c>
      <c r="D2534" s="8">
        <v>49379056</v>
      </c>
      <c r="E2534" s="8" t="s">
        <v>121</v>
      </c>
      <c r="F2534" s="8" t="s">
        <v>3108</v>
      </c>
      <c r="G2534" s="8" t="s">
        <v>3109</v>
      </c>
      <c r="H2534" s="8" t="s">
        <v>95</v>
      </c>
      <c r="I2534" s="66" t="s">
        <v>162</v>
      </c>
      <c r="J2534" s="66" t="s">
        <v>40</v>
      </c>
      <c r="K2534" s="66" t="s">
        <v>5323</v>
      </c>
      <c r="L2534" s="66" t="s">
        <v>5324</v>
      </c>
      <c r="M2534" s="66" t="s">
        <v>5322</v>
      </c>
      <c r="N2534" s="66" t="s">
        <v>3157</v>
      </c>
      <c r="O2534" s="8" t="s">
        <v>3158</v>
      </c>
      <c r="P2534" s="8" t="s">
        <v>5325</v>
      </c>
      <c r="Q2534" s="8">
        <v>-1</v>
      </c>
      <c r="R2534" s="8" t="s">
        <v>40</v>
      </c>
      <c r="S2534" s="8" t="s">
        <v>40</v>
      </c>
      <c r="T2534" s="8" t="s">
        <v>40</v>
      </c>
      <c r="U2534" s="67">
        <v>0.39200000000000002</v>
      </c>
      <c r="V2534" s="4">
        <v>7</v>
      </c>
      <c r="W2534" s="4">
        <v>3425</v>
      </c>
      <c r="X2534" s="67">
        <v>2E-3</v>
      </c>
      <c r="Y2534" s="67">
        <v>0.36</v>
      </c>
      <c r="Z2534" s="4">
        <v>5</v>
      </c>
      <c r="AA2534" s="4">
        <v>2596</v>
      </c>
      <c r="AB2534" s="67">
        <v>2E-3</v>
      </c>
      <c r="AC2534" s="4">
        <v>1.8687339999999999</v>
      </c>
      <c r="AD2534" s="4">
        <v>15.4</v>
      </c>
    </row>
    <row r="2535" spans="1:30" x14ac:dyDescent="0.2">
      <c r="A2535" s="8" t="s">
        <v>782</v>
      </c>
      <c r="B2535" s="8">
        <v>10</v>
      </c>
      <c r="C2535" s="8">
        <v>49379072</v>
      </c>
      <c r="D2535" s="8">
        <v>49379072</v>
      </c>
      <c r="E2535" s="8" t="s">
        <v>130</v>
      </c>
      <c r="F2535" s="8" t="s">
        <v>3108</v>
      </c>
      <c r="G2535" s="8" t="s">
        <v>3109</v>
      </c>
      <c r="H2535" s="8" t="s">
        <v>95</v>
      </c>
      <c r="I2535" s="66" t="s">
        <v>162</v>
      </c>
      <c r="J2535" s="66" t="s">
        <v>40</v>
      </c>
      <c r="K2535" s="66" t="s">
        <v>5326</v>
      </c>
      <c r="L2535" s="66" t="s">
        <v>5327</v>
      </c>
      <c r="M2535" s="66" t="s">
        <v>3471</v>
      </c>
      <c r="N2535" s="66" t="s">
        <v>3168</v>
      </c>
      <c r="O2535" s="8" t="s">
        <v>3169</v>
      </c>
      <c r="P2535" s="8" t="s">
        <v>40</v>
      </c>
      <c r="Q2535" s="8">
        <v>-1</v>
      </c>
      <c r="R2535" s="8" t="s">
        <v>40</v>
      </c>
      <c r="S2535" s="8" t="s">
        <v>40</v>
      </c>
      <c r="T2535" s="8" t="s">
        <v>40</v>
      </c>
      <c r="U2535" s="67">
        <v>0.155</v>
      </c>
      <c r="V2535" s="4">
        <v>1</v>
      </c>
      <c r="W2535" s="4">
        <v>3425</v>
      </c>
      <c r="X2535" s="67">
        <v>0</v>
      </c>
      <c r="Y2535" s="67">
        <v>0</v>
      </c>
      <c r="Z2535" s="4">
        <v>0</v>
      </c>
      <c r="AA2535" s="4">
        <v>2596</v>
      </c>
      <c r="AB2535" s="67">
        <v>0</v>
      </c>
      <c r="AC2535" s="4">
        <v>6.387778</v>
      </c>
      <c r="AD2535" s="4">
        <v>29.5</v>
      </c>
    </row>
    <row r="2536" spans="1:30" x14ac:dyDescent="0.2">
      <c r="A2536" s="8" t="s">
        <v>782</v>
      </c>
      <c r="B2536" s="8">
        <v>10</v>
      </c>
      <c r="C2536" s="8">
        <v>49379093</v>
      </c>
      <c r="D2536" s="8">
        <v>49379093</v>
      </c>
      <c r="E2536" s="8" t="s">
        <v>130</v>
      </c>
      <c r="F2536" s="8" t="s">
        <v>3108</v>
      </c>
      <c r="G2536" s="8" t="s">
        <v>3109</v>
      </c>
      <c r="H2536" s="8" t="s">
        <v>95</v>
      </c>
      <c r="I2536" s="66" t="s">
        <v>162</v>
      </c>
      <c r="J2536" s="66" t="s">
        <v>40</v>
      </c>
      <c r="K2536" s="66" t="s">
        <v>5328</v>
      </c>
      <c r="L2536" s="66" t="s">
        <v>5329</v>
      </c>
      <c r="M2536" s="66" t="s">
        <v>5157</v>
      </c>
      <c r="N2536" s="66" t="s">
        <v>3147</v>
      </c>
      <c r="O2536" s="8" t="s">
        <v>4321</v>
      </c>
      <c r="P2536" s="8" t="s">
        <v>40</v>
      </c>
      <c r="Q2536" s="8">
        <v>-1</v>
      </c>
      <c r="R2536" s="8" t="s">
        <v>40</v>
      </c>
      <c r="S2536" s="8" t="s">
        <v>40</v>
      </c>
      <c r="T2536" s="8" t="s">
        <v>40</v>
      </c>
      <c r="U2536" s="67">
        <v>0.214</v>
      </c>
      <c r="V2536" s="4">
        <v>1</v>
      </c>
      <c r="W2536" s="4">
        <v>3425</v>
      </c>
      <c r="X2536" s="67">
        <v>0</v>
      </c>
      <c r="Y2536" s="67">
        <v>0</v>
      </c>
      <c r="Z2536" s="4">
        <v>0</v>
      </c>
      <c r="AA2536" s="4">
        <v>2596</v>
      </c>
      <c r="AB2536" s="67">
        <v>0</v>
      </c>
      <c r="AC2536" s="4">
        <v>4.3059760000000002</v>
      </c>
      <c r="AD2536" s="4">
        <v>24</v>
      </c>
    </row>
    <row r="2537" spans="1:30" x14ac:dyDescent="0.2">
      <c r="A2537" s="8" t="s">
        <v>782</v>
      </c>
      <c r="B2537" s="8">
        <v>10</v>
      </c>
      <c r="C2537" s="8">
        <v>49379124</v>
      </c>
      <c r="D2537" s="8">
        <v>49379124</v>
      </c>
      <c r="E2537" s="8" t="s">
        <v>121</v>
      </c>
      <c r="F2537" s="8" t="s">
        <v>3101</v>
      </c>
      <c r="G2537" s="8" t="s">
        <v>3102</v>
      </c>
      <c r="H2537" s="8" t="s">
        <v>95</v>
      </c>
      <c r="I2537" s="66" t="s">
        <v>162</v>
      </c>
      <c r="J2537" s="66" t="s">
        <v>40</v>
      </c>
      <c r="K2537" s="66" t="s">
        <v>3328</v>
      </c>
      <c r="L2537" s="66" t="s">
        <v>5330</v>
      </c>
      <c r="M2537" s="66" t="s">
        <v>4195</v>
      </c>
      <c r="N2537" s="66" t="s">
        <v>127</v>
      </c>
      <c r="O2537" s="8" t="s">
        <v>5331</v>
      </c>
      <c r="P2537" s="8" t="s">
        <v>40</v>
      </c>
      <c r="Q2537" s="8">
        <v>-1</v>
      </c>
      <c r="R2537" s="8" t="s">
        <v>40</v>
      </c>
      <c r="S2537" s="8" t="s">
        <v>40</v>
      </c>
      <c r="T2537" s="8" t="s">
        <v>40</v>
      </c>
      <c r="U2537" s="67">
        <v>0.28100000000000003</v>
      </c>
      <c r="V2537" s="4">
        <v>1</v>
      </c>
      <c r="W2537" s="4">
        <v>3425</v>
      </c>
      <c r="X2537" s="67">
        <v>0</v>
      </c>
      <c r="Y2537" s="67">
        <v>0</v>
      </c>
      <c r="Z2537" s="4">
        <v>0</v>
      </c>
      <c r="AA2537" s="4">
        <v>2596</v>
      </c>
      <c r="AB2537" s="67">
        <v>0</v>
      </c>
      <c r="AC2537" s="4">
        <v>1.725902</v>
      </c>
      <c r="AD2537" s="4">
        <v>14.56</v>
      </c>
    </row>
    <row r="2538" spans="1:30" x14ac:dyDescent="0.2">
      <c r="A2538" s="8" t="s">
        <v>782</v>
      </c>
      <c r="B2538" s="8">
        <v>10</v>
      </c>
      <c r="C2538" s="8">
        <v>49379154</v>
      </c>
      <c r="D2538" s="8">
        <v>49379154</v>
      </c>
      <c r="E2538" s="8" t="s">
        <v>130</v>
      </c>
      <c r="F2538" s="8" t="s">
        <v>3108</v>
      </c>
      <c r="G2538" s="8" t="s">
        <v>3109</v>
      </c>
      <c r="H2538" s="8" t="s">
        <v>95</v>
      </c>
      <c r="I2538" s="66" t="s">
        <v>162</v>
      </c>
      <c r="J2538" s="66" t="s">
        <v>40</v>
      </c>
      <c r="K2538" s="66" t="s">
        <v>5332</v>
      </c>
      <c r="L2538" s="66" t="s">
        <v>5333</v>
      </c>
      <c r="M2538" s="66" t="s">
        <v>5334</v>
      </c>
      <c r="N2538" s="66" t="s">
        <v>4018</v>
      </c>
      <c r="O2538" s="8" t="s">
        <v>5335</v>
      </c>
      <c r="P2538" s="8" t="s">
        <v>40</v>
      </c>
      <c r="Q2538" s="8">
        <v>-1</v>
      </c>
      <c r="R2538" s="8" t="s">
        <v>40</v>
      </c>
      <c r="S2538" s="8" t="s">
        <v>40</v>
      </c>
      <c r="T2538" s="8" t="s">
        <v>40</v>
      </c>
      <c r="U2538" s="67">
        <v>0.20300000000000001</v>
      </c>
      <c r="V2538" s="4">
        <v>2</v>
      </c>
      <c r="W2538" s="4">
        <v>3432</v>
      </c>
      <c r="X2538" s="67">
        <v>1E-3</v>
      </c>
      <c r="Y2538" s="67">
        <v>0.217</v>
      </c>
      <c r="Z2538" s="4">
        <v>1</v>
      </c>
      <c r="AA2538" s="4">
        <v>2605</v>
      </c>
      <c r="AB2538" s="67">
        <v>0</v>
      </c>
      <c r="AC2538" s="4">
        <v>2.7385329999999999</v>
      </c>
      <c r="AD2538" s="4">
        <v>21</v>
      </c>
    </row>
    <row r="2539" spans="1:30" x14ac:dyDescent="0.2">
      <c r="A2539" s="8" t="s">
        <v>782</v>
      </c>
      <c r="B2539" s="8">
        <v>10</v>
      </c>
      <c r="C2539" s="8">
        <v>49379195</v>
      </c>
      <c r="D2539" s="8">
        <v>49379195</v>
      </c>
      <c r="E2539" s="8" t="s">
        <v>130</v>
      </c>
      <c r="F2539" s="8" t="s">
        <v>3108</v>
      </c>
      <c r="G2539" s="8" t="s">
        <v>3109</v>
      </c>
      <c r="H2539" s="8" t="s">
        <v>95</v>
      </c>
      <c r="I2539" s="66" t="s">
        <v>162</v>
      </c>
      <c r="J2539" s="66" t="s">
        <v>40</v>
      </c>
      <c r="K2539" s="66" t="s">
        <v>5336</v>
      </c>
      <c r="L2539" s="66" t="s">
        <v>5337</v>
      </c>
      <c r="M2539" s="66" t="s">
        <v>4695</v>
      </c>
      <c r="N2539" s="66" t="s">
        <v>3168</v>
      </c>
      <c r="O2539" s="8" t="s">
        <v>3169</v>
      </c>
      <c r="P2539" s="8" t="s">
        <v>40</v>
      </c>
      <c r="Q2539" s="8">
        <v>-1</v>
      </c>
      <c r="R2539" s="8" t="s">
        <v>40</v>
      </c>
      <c r="S2539" s="8" t="s">
        <v>40</v>
      </c>
      <c r="T2539" s="8" t="s">
        <v>40</v>
      </c>
      <c r="U2539" s="67">
        <v>0.25600000000000001</v>
      </c>
      <c r="V2539" s="4">
        <v>11</v>
      </c>
      <c r="W2539" s="4">
        <v>3432</v>
      </c>
      <c r="X2539" s="67">
        <v>3.0000000000000001E-3</v>
      </c>
      <c r="Y2539" s="67">
        <v>0.26900000000000002</v>
      </c>
      <c r="Z2539" s="4">
        <v>9</v>
      </c>
      <c r="AA2539" s="4">
        <v>2605</v>
      </c>
      <c r="AB2539" s="67">
        <v>3.0000000000000001E-3</v>
      </c>
      <c r="AC2539" s="4">
        <v>4.3298120000000004</v>
      </c>
      <c r="AD2539" s="4">
        <v>24</v>
      </c>
    </row>
    <row r="2540" spans="1:30" x14ac:dyDescent="0.2">
      <c r="A2540" s="8" t="s">
        <v>782</v>
      </c>
      <c r="B2540" s="8">
        <v>10</v>
      </c>
      <c r="C2540" s="8">
        <v>49379200</v>
      </c>
      <c r="D2540" s="8">
        <v>49379200</v>
      </c>
      <c r="E2540" s="8" t="s">
        <v>130</v>
      </c>
      <c r="F2540" s="8" t="s">
        <v>3108</v>
      </c>
      <c r="G2540" s="8" t="s">
        <v>3109</v>
      </c>
      <c r="H2540" s="8" t="s">
        <v>95</v>
      </c>
      <c r="I2540" s="66" t="s">
        <v>162</v>
      </c>
      <c r="J2540" s="66" t="s">
        <v>40</v>
      </c>
      <c r="K2540" s="66" t="s">
        <v>5338</v>
      </c>
      <c r="L2540" s="66" t="s">
        <v>5339</v>
      </c>
      <c r="M2540" s="66" t="s">
        <v>5340</v>
      </c>
      <c r="N2540" s="66" t="s">
        <v>4004</v>
      </c>
      <c r="O2540" s="8" t="s">
        <v>4005</v>
      </c>
      <c r="P2540" s="8" t="s">
        <v>40</v>
      </c>
      <c r="Q2540" s="8">
        <v>-1</v>
      </c>
      <c r="R2540" s="8" t="s">
        <v>40</v>
      </c>
      <c r="S2540" s="8" t="s">
        <v>40</v>
      </c>
      <c r="T2540" s="8" t="s">
        <v>40</v>
      </c>
      <c r="U2540" s="67">
        <v>0.221</v>
      </c>
      <c r="V2540" s="4">
        <v>1</v>
      </c>
      <c r="W2540" s="4">
        <v>3432</v>
      </c>
      <c r="X2540" s="67">
        <v>0</v>
      </c>
      <c r="Y2540" s="67">
        <v>0</v>
      </c>
      <c r="Z2540" s="4">
        <v>0</v>
      </c>
      <c r="AA2540" s="4">
        <v>2605</v>
      </c>
      <c r="AB2540" s="67">
        <v>0</v>
      </c>
      <c r="AC2540" s="4">
        <v>6.0249920000000001</v>
      </c>
      <c r="AD2540" s="4">
        <v>27.9</v>
      </c>
    </row>
    <row r="2541" spans="1:30" x14ac:dyDescent="0.2">
      <c r="A2541" s="8" t="s">
        <v>782</v>
      </c>
      <c r="B2541" s="8">
        <v>10</v>
      </c>
      <c r="C2541" s="8">
        <v>49379220</v>
      </c>
      <c r="D2541" s="8">
        <v>49379220</v>
      </c>
      <c r="E2541" s="8" t="s">
        <v>130</v>
      </c>
      <c r="F2541" s="8" t="s">
        <v>3108</v>
      </c>
      <c r="G2541" s="8" t="s">
        <v>3109</v>
      </c>
      <c r="H2541" s="8" t="s">
        <v>95</v>
      </c>
      <c r="I2541" s="66" t="s">
        <v>162</v>
      </c>
      <c r="J2541" s="66" t="s">
        <v>40</v>
      </c>
      <c r="K2541" s="66" t="s">
        <v>5341</v>
      </c>
      <c r="L2541" s="66" t="s">
        <v>5342</v>
      </c>
      <c r="M2541" s="66" t="s">
        <v>5343</v>
      </c>
      <c r="N2541" s="66" t="s">
        <v>5344</v>
      </c>
      <c r="O2541" s="8" t="s">
        <v>5345</v>
      </c>
      <c r="P2541" s="8" t="s">
        <v>40</v>
      </c>
      <c r="Q2541" s="8">
        <v>-1</v>
      </c>
      <c r="R2541" s="8" t="s">
        <v>40</v>
      </c>
      <c r="S2541" s="8" t="s">
        <v>40</v>
      </c>
      <c r="T2541" s="8" t="s">
        <v>40</v>
      </c>
      <c r="U2541" s="67">
        <v>0.248</v>
      </c>
      <c r="V2541" s="4">
        <v>1</v>
      </c>
      <c r="W2541" s="4">
        <v>3432</v>
      </c>
      <c r="X2541" s="67">
        <v>0</v>
      </c>
      <c r="Y2541" s="67">
        <v>0.245</v>
      </c>
      <c r="Z2541" s="4">
        <v>1</v>
      </c>
      <c r="AA2541" s="4">
        <v>2605</v>
      </c>
      <c r="AB2541" s="67">
        <v>0</v>
      </c>
      <c r="AC2541" s="4">
        <v>4.698404</v>
      </c>
      <c r="AD2541" s="4">
        <v>24.6</v>
      </c>
    </row>
    <row r="2542" spans="1:30" x14ac:dyDescent="0.2">
      <c r="A2542" s="8" t="s">
        <v>782</v>
      </c>
      <c r="B2542" s="8">
        <v>10</v>
      </c>
      <c r="C2542" s="8">
        <v>49379223</v>
      </c>
      <c r="D2542" s="8">
        <v>49379225</v>
      </c>
      <c r="E2542" s="8" t="s">
        <v>3793</v>
      </c>
      <c r="F2542" s="8" t="s">
        <v>80</v>
      </c>
      <c r="G2542" s="8" t="s">
        <v>3469</v>
      </c>
      <c r="H2542" s="8" t="s">
        <v>95</v>
      </c>
      <c r="I2542" s="66" t="s">
        <v>162</v>
      </c>
      <c r="J2542" s="66" t="s">
        <v>40</v>
      </c>
      <c r="K2542" s="66" t="s">
        <v>5346</v>
      </c>
      <c r="L2542" s="66" t="s">
        <v>5347</v>
      </c>
      <c r="M2542" s="66" t="s">
        <v>4693</v>
      </c>
      <c r="N2542" s="66" t="s">
        <v>212</v>
      </c>
      <c r="O2542" s="8" t="s">
        <v>5348</v>
      </c>
      <c r="P2542" s="8" t="s">
        <v>40</v>
      </c>
      <c r="Q2542" s="8">
        <v>-1</v>
      </c>
      <c r="R2542" s="8" t="s">
        <v>40</v>
      </c>
      <c r="S2542" s="8" t="s">
        <v>40</v>
      </c>
      <c r="T2542" s="8" t="s">
        <v>40</v>
      </c>
      <c r="U2542" s="67">
        <v>0.23599999999999999</v>
      </c>
      <c r="V2542" s="4">
        <v>156</v>
      </c>
      <c r="W2542" s="4">
        <v>3432</v>
      </c>
      <c r="X2542" s="67">
        <v>4.4999999999999998E-2</v>
      </c>
      <c r="Y2542" s="67">
        <v>0.23699999999999999</v>
      </c>
      <c r="Z2542" s="4">
        <v>143</v>
      </c>
      <c r="AA2542" s="4">
        <v>2605</v>
      </c>
      <c r="AB2542" s="67">
        <v>5.5E-2</v>
      </c>
      <c r="AC2542" s="4">
        <v>7.9977970000000003</v>
      </c>
      <c r="AD2542" s="4">
        <v>35</v>
      </c>
    </row>
    <row r="2543" spans="1:30" x14ac:dyDescent="0.2">
      <c r="A2543" s="8" t="s">
        <v>782</v>
      </c>
      <c r="B2543" s="8">
        <v>10</v>
      </c>
      <c r="C2543" s="8">
        <v>49380999</v>
      </c>
      <c r="D2543" s="8">
        <v>49380999</v>
      </c>
      <c r="E2543" s="8" t="s">
        <v>123</v>
      </c>
      <c r="F2543" s="8" t="s">
        <v>3101</v>
      </c>
      <c r="G2543" s="8" t="s">
        <v>3102</v>
      </c>
      <c r="H2543" s="8" t="s">
        <v>95</v>
      </c>
      <c r="I2543" s="66" t="s">
        <v>5349</v>
      </c>
      <c r="J2543" s="66" t="s">
        <v>40</v>
      </c>
      <c r="K2543" s="66" t="s">
        <v>5350</v>
      </c>
      <c r="L2543" s="66" t="s">
        <v>5351</v>
      </c>
      <c r="M2543" s="66" t="s">
        <v>5352</v>
      </c>
      <c r="N2543" s="66" t="s">
        <v>3107</v>
      </c>
      <c r="O2543" s="8" t="s">
        <v>3525</v>
      </c>
      <c r="P2543" s="8" t="s">
        <v>5353</v>
      </c>
      <c r="Q2543" s="8">
        <v>-1</v>
      </c>
      <c r="R2543" s="8" t="s">
        <v>40</v>
      </c>
      <c r="S2543" s="8" t="s">
        <v>40</v>
      </c>
      <c r="T2543" s="8" t="s">
        <v>40</v>
      </c>
      <c r="U2543" s="67">
        <v>0.67600000000000005</v>
      </c>
      <c r="V2543" s="4">
        <v>3427</v>
      </c>
      <c r="W2543" s="4">
        <v>3427</v>
      </c>
      <c r="X2543" s="67">
        <v>1</v>
      </c>
      <c r="Y2543" s="67">
        <v>0.67800000000000005</v>
      </c>
      <c r="Z2543" s="4">
        <v>2602</v>
      </c>
      <c r="AA2543" s="4">
        <v>2602</v>
      </c>
      <c r="AB2543" s="67">
        <v>1</v>
      </c>
      <c r="AC2543" s="4">
        <v>0.28413100000000002</v>
      </c>
      <c r="AD2543" s="4">
        <v>5.5389999999999997</v>
      </c>
    </row>
    <row r="2544" spans="1:30" x14ac:dyDescent="0.2">
      <c r="A2544" s="8" t="s">
        <v>782</v>
      </c>
      <c r="B2544" s="8">
        <v>10</v>
      </c>
      <c r="C2544" s="8">
        <v>49381020</v>
      </c>
      <c r="D2544" s="8">
        <v>49381020</v>
      </c>
      <c r="E2544" s="8" t="s">
        <v>130</v>
      </c>
      <c r="F2544" s="8" t="s">
        <v>3101</v>
      </c>
      <c r="G2544" s="8" t="s">
        <v>3102</v>
      </c>
      <c r="H2544" s="8" t="s">
        <v>95</v>
      </c>
      <c r="I2544" s="66" t="s">
        <v>5349</v>
      </c>
      <c r="J2544" s="66" t="s">
        <v>40</v>
      </c>
      <c r="K2544" s="66" t="s">
        <v>5354</v>
      </c>
      <c r="L2544" s="66" t="s">
        <v>5355</v>
      </c>
      <c r="M2544" s="66" t="s">
        <v>4352</v>
      </c>
      <c r="N2544" s="66" t="s">
        <v>127</v>
      </c>
      <c r="O2544" s="8" t="s">
        <v>4240</v>
      </c>
      <c r="P2544" s="8" t="s">
        <v>5356</v>
      </c>
      <c r="Q2544" s="8">
        <v>-1</v>
      </c>
      <c r="R2544" s="8" t="s">
        <v>40</v>
      </c>
      <c r="S2544" s="8" t="s">
        <v>40</v>
      </c>
      <c r="T2544" s="8" t="s">
        <v>40</v>
      </c>
      <c r="U2544" s="67">
        <v>0.251</v>
      </c>
      <c r="V2544" s="4">
        <v>1</v>
      </c>
      <c r="W2544" s="4">
        <v>3427</v>
      </c>
      <c r="X2544" s="67">
        <v>0</v>
      </c>
      <c r="Y2544" s="67">
        <v>0</v>
      </c>
      <c r="Z2544" s="4">
        <v>0</v>
      </c>
      <c r="AA2544" s="4">
        <v>2602</v>
      </c>
      <c r="AB2544" s="67">
        <v>0</v>
      </c>
      <c r="AC2544" s="4">
        <v>0.65982300000000005</v>
      </c>
      <c r="AD2544" s="4">
        <v>8.5619999999999994</v>
      </c>
    </row>
    <row r="2545" spans="1:30" x14ac:dyDescent="0.2">
      <c r="A2545" s="8" t="s">
        <v>782</v>
      </c>
      <c r="B2545" s="8">
        <v>10</v>
      </c>
      <c r="C2545" s="8">
        <v>49381023</v>
      </c>
      <c r="D2545" s="8">
        <v>49381023</v>
      </c>
      <c r="E2545" s="8" t="s">
        <v>123</v>
      </c>
      <c r="F2545" s="8" t="s">
        <v>3101</v>
      </c>
      <c r="G2545" s="8" t="s">
        <v>3102</v>
      </c>
      <c r="H2545" s="8" t="s">
        <v>95</v>
      </c>
      <c r="I2545" s="66" t="s">
        <v>5349</v>
      </c>
      <c r="J2545" s="66" t="s">
        <v>40</v>
      </c>
      <c r="K2545" s="66" t="s">
        <v>5357</v>
      </c>
      <c r="L2545" s="66" t="s">
        <v>5358</v>
      </c>
      <c r="M2545" s="66" t="s">
        <v>4196</v>
      </c>
      <c r="N2545" s="66" t="s">
        <v>3165</v>
      </c>
      <c r="O2545" s="8" t="s">
        <v>5359</v>
      </c>
      <c r="P2545" s="8" t="s">
        <v>40</v>
      </c>
      <c r="Q2545" s="8">
        <v>-1</v>
      </c>
      <c r="R2545" s="8" t="s">
        <v>40</v>
      </c>
      <c r="S2545" s="8" t="s">
        <v>40</v>
      </c>
      <c r="T2545" s="8" t="s">
        <v>40</v>
      </c>
      <c r="U2545" s="67">
        <v>0.22</v>
      </c>
      <c r="V2545" s="4">
        <v>1</v>
      </c>
      <c r="W2545" s="4">
        <v>3427</v>
      </c>
      <c r="X2545" s="67">
        <v>0</v>
      </c>
      <c r="Y2545" s="67">
        <v>0</v>
      </c>
      <c r="Z2545" s="4">
        <v>0</v>
      </c>
      <c r="AA2545" s="4">
        <v>2602</v>
      </c>
      <c r="AB2545" s="67">
        <v>0</v>
      </c>
      <c r="AC2545" s="4">
        <v>-0.168988</v>
      </c>
      <c r="AD2545" s="4">
        <v>1.2709999999999999</v>
      </c>
    </row>
    <row r="2546" spans="1:30" x14ac:dyDescent="0.2">
      <c r="A2546" s="8" t="s">
        <v>782</v>
      </c>
      <c r="B2546" s="8">
        <v>10</v>
      </c>
      <c r="C2546" s="8">
        <v>49381050</v>
      </c>
      <c r="D2546" s="8">
        <v>49381050</v>
      </c>
      <c r="E2546" s="8" t="s">
        <v>130</v>
      </c>
      <c r="F2546" s="8" t="s">
        <v>3101</v>
      </c>
      <c r="G2546" s="8" t="s">
        <v>3102</v>
      </c>
      <c r="H2546" s="8" t="s">
        <v>95</v>
      </c>
      <c r="I2546" s="66" t="s">
        <v>5349</v>
      </c>
      <c r="J2546" s="66" t="s">
        <v>40</v>
      </c>
      <c r="K2546" s="66" t="s">
        <v>5360</v>
      </c>
      <c r="L2546" s="66" t="s">
        <v>5361</v>
      </c>
      <c r="M2546" s="66" t="s">
        <v>5362</v>
      </c>
      <c r="N2546" s="66" t="s">
        <v>130</v>
      </c>
      <c r="O2546" s="8" t="s">
        <v>3155</v>
      </c>
      <c r="P2546" s="8" t="s">
        <v>5363</v>
      </c>
      <c r="Q2546" s="8">
        <v>-1</v>
      </c>
      <c r="R2546" s="8" t="s">
        <v>40</v>
      </c>
      <c r="S2546" s="8" t="s">
        <v>40</v>
      </c>
      <c r="T2546" s="8" t="s">
        <v>40</v>
      </c>
      <c r="U2546" s="67">
        <v>0.245</v>
      </c>
      <c r="V2546" s="4">
        <v>2</v>
      </c>
      <c r="W2546" s="4">
        <v>3427</v>
      </c>
      <c r="X2546" s="67">
        <v>1E-3</v>
      </c>
      <c r="Y2546" s="67">
        <v>0.25800000000000001</v>
      </c>
      <c r="Z2546" s="4">
        <v>2</v>
      </c>
      <c r="AA2546" s="4">
        <v>2602</v>
      </c>
      <c r="AB2546" s="67">
        <v>1E-3</v>
      </c>
      <c r="AC2546" s="4">
        <v>2.1039620000000001</v>
      </c>
      <c r="AD2546" s="4">
        <v>16.88</v>
      </c>
    </row>
    <row r="2547" spans="1:30" x14ac:dyDescent="0.2">
      <c r="A2547" s="8" t="s">
        <v>782</v>
      </c>
      <c r="B2547" s="8">
        <v>10</v>
      </c>
      <c r="C2547" s="8">
        <v>49381054</v>
      </c>
      <c r="D2547" s="8">
        <v>49381054</v>
      </c>
      <c r="E2547" s="8" t="s">
        <v>130</v>
      </c>
      <c r="F2547" s="8" t="s">
        <v>3108</v>
      </c>
      <c r="G2547" s="8" t="s">
        <v>3109</v>
      </c>
      <c r="H2547" s="8" t="s">
        <v>95</v>
      </c>
      <c r="I2547" s="66" t="s">
        <v>5349</v>
      </c>
      <c r="J2547" s="66" t="s">
        <v>40</v>
      </c>
      <c r="K2547" s="66" t="s">
        <v>5364</v>
      </c>
      <c r="L2547" s="66" t="s">
        <v>5365</v>
      </c>
      <c r="M2547" s="66" t="s">
        <v>4687</v>
      </c>
      <c r="N2547" s="66" t="s">
        <v>3171</v>
      </c>
      <c r="O2547" s="8" t="s">
        <v>3172</v>
      </c>
      <c r="P2547" s="8" t="s">
        <v>5366</v>
      </c>
      <c r="Q2547" s="8">
        <v>-1</v>
      </c>
      <c r="R2547" s="8" t="s">
        <v>40</v>
      </c>
      <c r="S2547" s="8" t="s">
        <v>40</v>
      </c>
      <c r="T2547" s="8" t="s">
        <v>40</v>
      </c>
      <c r="U2547" s="67">
        <v>0</v>
      </c>
      <c r="V2547" s="4">
        <v>0</v>
      </c>
      <c r="W2547" s="4">
        <v>3427</v>
      </c>
      <c r="X2547" s="67">
        <v>0</v>
      </c>
      <c r="Y2547" s="67">
        <v>0.248</v>
      </c>
      <c r="Z2547" s="4">
        <v>5</v>
      </c>
      <c r="AA2547" s="4">
        <v>2602</v>
      </c>
      <c r="AB2547" s="67">
        <v>2E-3</v>
      </c>
      <c r="AC2547" s="4">
        <v>1.9161330000000001</v>
      </c>
      <c r="AD2547" s="4">
        <v>15.69</v>
      </c>
    </row>
    <row r="2548" spans="1:30" x14ac:dyDescent="0.2">
      <c r="A2548" s="8" t="s">
        <v>782</v>
      </c>
      <c r="B2548" s="8">
        <v>10</v>
      </c>
      <c r="C2548" s="8">
        <v>49381055</v>
      </c>
      <c r="D2548" s="8">
        <v>49381055</v>
      </c>
      <c r="E2548" s="8" t="s">
        <v>121</v>
      </c>
      <c r="F2548" s="8" t="s">
        <v>3108</v>
      </c>
      <c r="G2548" s="8" t="s">
        <v>3109</v>
      </c>
      <c r="H2548" s="8" t="s">
        <v>95</v>
      </c>
      <c r="I2548" s="66" t="s">
        <v>5349</v>
      </c>
      <c r="J2548" s="66" t="s">
        <v>40</v>
      </c>
      <c r="K2548" s="66" t="s">
        <v>5367</v>
      </c>
      <c r="L2548" s="66" t="s">
        <v>5368</v>
      </c>
      <c r="M2548" s="66" t="s">
        <v>4687</v>
      </c>
      <c r="N2548" s="66" t="s">
        <v>3144</v>
      </c>
      <c r="O2548" s="8" t="s">
        <v>3145</v>
      </c>
      <c r="P2548" s="8" t="s">
        <v>5369</v>
      </c>
      <c r="Q2548" s="8">
        <v>-1</v>
      </c>
      <c r="R2548" s="8" t="s">
        <v>40</v>
      </c>
      <c r="S2548" s="8" t="s">
        <v>40</v>
      </c>
      <c r="T2548" s="8" t="s">
        <v>40</v>
      </c>
      <c r="U2548" s="67">
        <v>0</v>
      </c>
      <c r="V2548" s="4">
        <v>0</v>
      </c>
      <c r="W2548" s="4">
        <v>3427</v>
      </c>
      <c r="X2548" s="67">
        <v>0</v>
      </c>
      <c r="Y2548" s="67">
        <v>0.254</v>
      </c>
      <c r="Z2548" s="4">
        <v>1</v>
      </c>
      <c r="AA2548" s="4">
        <v>2602</v>
      </c>
      <c r="AB2548" s="67">
        <v>0</v>
      </c>
      <c r="AC2548" s="4">
        <v>2.650881</v>
      </c>
      <c r="AD2548" s="4">
        <v>20.5</v>
      </c>
    </row>
    <row r="2549" spans="1:30" x14ac:dyDescent="0.2">
      <c r="A2549" s="8" t="s">
        <v>782</v>
      </c>
      <c r="B2549" s="8">
        <v>10</v>
      </c>
      <c r="C2549" s="8">
        <v>49381125</v>
      </c>
      <c r="D2549" s="8">
        <v>49381125</v>
      </c>
      <c r="E2549" s="8" t="s">
        <v>127</v>
      </c>
      <c r="F2549" s="8" t="s">
        <v>3101</v>
      </c>
      <c r="G2549" s="8" t="s">
        <v>3102</v>
      </c>
      <c r="H2549" s="8" t="s">
        <v>95</v>
      </c>
      <c r="I2549" s="66" t="s">
        <v>5349</v>
      </c>
      <c r="J2549" s="66" t="s">
        <v>40</v>
      </c>
      <c r="K2549" s="66" t="s">
        <v>5370</v>
      </c>
      <c r="L2549" s="66" t="s">
        <v>5371</v>
      </c>
      <c r="M2549" s="66" t="s">
        <v>4184</v>
      </c>
      <c r="N2549" s="66" t="s">
        <v>3126</v>
      </c>
      <c r="O2549" s="8" t="s">
        <v>3183</v>
      </c>
      <c r="P2549" s="8" t="s">
        <v>40</v>
      </c>
      <c r="Q2549" s="8">
        <v>-1</v>
      </c>
      <c r="R2549" s="8" t="s">
        <v>40</v>
      </c>
      <c r="S2549" s="8" t="s">
        <v>40</v>
      </c>
      <c r="T2549" s="8" t="s">
        <v>40</v>
      </c>
      <c r="U2549" s="67">
        <v>0.24299999999999999</v>
      </c>
      <c r="V2549" s="4">
        <v>2</v>
      </c>
      <c r="W2549" s="4">
        <v>3428</v>
      </c>
      <c r="X2549" s="67">
        <v>1E-3</v>
      </c>
      <c r="Y2549" s="67">
        <v>0.247</v>
      </c>
      <c r="Z2549" s="4">
        <v>1</v>
      </c>
      <c r="AA2549" s="4">
        <v>2601</v>
      </c>
      <c r="AB2549" s="67">
        <v>0</v>
      </c>
      <c r="AC2549" s="4">
        <v>-0.27690300000000001</v>
      </c>
      <c r="AD2549" s="4">
        <v>0.749</v>
      </c>
    </row>
    <row r="2550" spans="1:30" x14ac:dyDescent="0.2">
      <c r="A2550" s="8" t="s">
        <v>782</v>
      </c>
      <c r="B2550" s="8">
        <v>10</v>
      </c>
      <c r="C2550" s="8">
        <v>49382926</v>
      </c>
      <c r="D2550" s="8">
        <v>49382926</v>
      </c>
      <c r="E2550" s="8" t="s">
        <v>130</v>
      </c>
      <c r="F2550" s="8" t="s">
        <v>3108</v>
      </c>
      <c r="G2550" s="8" t="s">
        <v>3109</v>
      </c>
      <c r="H2550" s="8" t="s">
        <v>95</v>
      </c>
      <c r="I2550" s="66" t="s">
        <v>5372</v>
      </c>
      <c r="J2550" s="66" t="s">
        <v>40</v>
      </c>
      <c r="K2550" s="66" t="s">
        <v>5373</v>
      </c>
      <c r="L2550" s="66" t="s">
        <v>5374</v>
      </c>
      <c r="M2550" s="66" t="s">
        <v>5375</v>
      </c>
      <c r="N2550" s="66" t="s">
        <v>4315</v>
      </c>
      <c r="O2550" s="8" t="s">
        <v>4316</v>
      </c>
      <c r="P2550" s="8" t="s">
        <v>5376</v>
      </c>
      <c r="Q2550" s="8">
        <v>-1</v>
      </c>
      <c r="R2550" s="8" t="s">
        <v>40</v>
      </c>
      <c r="S2550" s="8" t="s">
        <v>40</v>
      </c>
      <c r="T2550" s="8" t="s">
        <v>40</v>
      </c>
      <c r="U2550" s="67">
        <v>0</v>
      </c>
      <c r="V2550" s="4">
        <v>3421</v>
      </c>
      <c r="W2550" s="4">
        <v>3421</v>
      </c>
      <c r="X2550" s="67">
        <v>1</v>
      </c>
      <c r="Y2550" s="67">
        <v>0.74</v>
      </c>
      <c r="Z2550" s="4">
        <v>2596</v>
      </c>
      <c r="AA2550" s="4">
        <v>2596</v>
      </c>
      <c r="AB2550" s="67">
        <v>1</v>
      </c>
      <c r="AC2550" s="4">
        <v>1.603205</v>
      </c>
      <c r="AD2550" s="4">
        <v>13.87</v>
      </c>
    </row>
    <row r="2551" spans="1:30" x14ac:dyDescent="0.2">
      <c r="A2551" s="8" t="s">
        <v>782</v>
      </c>
      <c r="B2551" s="8">
        <v>10</v>
      </c>
      <c r="C2551" s="8">
        <v>49382960</v>
      </c>
      <c r="D2551" s="8">
        <v>49382960</v>
      </c>
      <c r="E2551" s="8" t="s">
        <v>130</v>
      </c>
      <c r="F2551" s="8" t="s">
        <v>3108</v>
      </c>
      <c r="G2551" s="8" t="s">
        <v>3109</v>
      </c>
      <c r="H2551" s="8" t="s">
        <v>95</v>
      </c>
      <c r="I2551" s="66" t="s">
        <v>5372</v>
      </c>
      <c r="J2551" s="66" t="s">
        <v>40</v>
      </c>
      <c r="K2551" s="66" t="s">
        <v>5377</v>
      </c>
      <c r="L2551" s="66" t="s">
        <v>3376</v>
      </c>
      <c r="M2551" s="66" t="s">
        <v>3377</v>
      </c>
      <c r="N2551" s="66" t="s">
        <v>4011</v>
      </c>
      <c r="O2551" s="8" t="s">
        <v>4480</v>
      </c>
      <c r="P2551" s="8" t="s">
        <v>40</v>
      </c>
      <c r="Q2551" s="8">
        <v>-1</v>
      </c>
      <c r="R2551" s="8" t="s">
        <v>40</v>
      </c>
      <c r="S2551" s="8" t="s">
        <v>40</v>
      </c>
      <c r="T2551" s="8" t="s">
        <v>40</v>
      </c>
      <c r="U2551" s="67">
        <v>0.308</v>
      </c>
      <c r="V2551" s="4">
        <v>1</v>
      </c>
      <c r="W2551" s="4">
        <v>3421</v>
      </c>
      <c r="X2551" s="67">
        <v>0</v>
      </c>
      <c r="Y2551" s="67">
        <v>0.222</v>
      </c>
      <c r="Z2551" s="4">
        <v>1</v>
      </c>
      <c r="AA2551" s="4">
        <v>2596</v>
      </c>
      <c r="AB2551" s="67">
        <v>0</v>
      </c>
      <c r="AC2551" s="4">
        <v>7.2663650000000004</v>
      </c>
      <c r="AD2551" s="4">
        <v>34</v>
      </c>
    </row>
    <row r="2552" spans="1:30" x14ac:dyDescent="0.2">
      <c r="A2552" s="8" t="s">
        <v>782</v>
      </c>
      <c r="B2552" s="8">
        <v>10</v>
      </c>
      <c r="C2552" s="8">
        <v>49382961</v>
      </c>
      <c r="D2552" s="8">
        <v>49382961</v>
      </c>
      <c r="E2552" s="8" t="s">
        <v>130</v>
      </c>
      <c r="F2552" s="8" t="s">
        <v>81</v>
      </c>
      <c r="G2552" s="8" t="s">
        <v>3469</v>
      </c>
      <c r="H2552" s="8" t="s">
        <v>95</v>
      </c>
      <c r="I2552" s="66" t="s">
        <v>5372</v>
      </c>
      <c r="J2552" s="66" t="s">
        <v>40</v>
      </c>
      <c r="K2552" s="66" t="s">
        <v>5378</v>
      </c>
      <c r="L2552" s="66" t="s">
        <v>5379</v>
      </c>
      <c r="M2552" s="66" t="s">
        <v>5380</v>
      </c>
      <c r="N2552" s="66" t="s">
        <v>256</v>
      </c>
      <c r="O2552" s="8" t="s">
        <v>3554</v>
      </c>
      <c r="P2552" s="8" t="s">
        <v>5381</v>
      </c>
      <c r="Q2552" s="8">
        <v>-1</v>
      </c>
      <c r="R2552" s="8" t="s">
        <v>40</v>
      </c>
      <c r="S2552" s="8" t="s">
        <v>40</v>
      </c>
      <c r="T2552" s="8" t="s">
        <v>40</v>
      </c>
      <c r="U2552" s="67">
        <v>0</v>
      </c>
      <c r="V2552" s="4">
        <v>0</v>
      </c>
      <c r="W2552" s="4">
        <v>3421</v>
      </c>
      <c r="X2552" s="67">
        <v>0</v>
      </c>
      <c r="Y2552" s="67">
        <v>0.255</v>
      </c>
      <c r="Z2552" s="4">
        <v>1</v>
      </c>
      <c r="AA2552" s="4">
        <v>2596</v>
      </c>
      <c r="AB2552" s="67">
        <v>0</v>
      </c>
      <c r="AC2552" s="4">
        <v>8.1090579999999992</v>
      </c>
      <c r="AD2552" s="4">
        <v>35</v>
      </c>
    </row>
    <row r="2553" spans="1:30" x14ac:dyDescent="0.2">
      <c r="A2553" s="8" t="s">
        <v>782</v>
      </c>
      <c r="B2553" s="8">
        <v>10</v>
      </c>
      <c r="C2553" s="8">
        <v>49382964</v>
      </c>
      <c r="D2553" s="8">
        <v>49382964</v>
      </c>
      <c r="E2553" s="8" t="s">
        <v>121</v>
      </c>
      <c r="F2553" s="8" t="s">
        <v>3101</v>
      </c>
      <c r="G2553" s="8" t="s">
        <v>3102</v>
      </c>
      <c r="H2553" s="8" t="s">
        <v>95</v>
      </c>
      <c r="I2553" s="66" t="s">
        <v>5372</v>
      </c>
      <c r="J2553" s="66" t="s">
        <v>40</v>
      </c>
      <c r="K2553" s="66" t="s">
        <v>5382</v>
      </c>
      <c r="L2553" s="66" t="s">
        <v>5383</v>
      </c>
      <c r="M2553" s="66" t="s">
        <v>4179</v>
      </c>
      <c r="N2553" s="66" t="s">
        <v>3126</v>
      </c>
      <c r="O2553" s="8" t="s">
        <v>4245</v>
      </c>
      <c r="P2553" s="8" t="s">
        <v>5384</v>
      </c>
      <c r="Q2553" s="8">
        <v>-1</v>
      </c>
      <c r="R2553" s="8" t="s">
        <v>40</v>
      </c>
      <c r="S2553" s="8" t="s">
        <v>40</v>
      </c>
      <c r="T2553" s="8" t="s">
        <v>40</v>
      </c>
      <c r="U2553" s="67">
        <v>0.23300000000000001</v>
      </c>
      <c r="V2553" s="4">
        <v>13</v>
      </c>
      <c r="W2553" s="4">
        <v>3421</v>
      </c>
      <c r="X2553" s="67">
        <v>4.0000000000000001E-3</v>
      </c>
      <c r="Y2553" s="67">
        <v>0.25700000000000001</v>
      </c>
      <c r="Z2553" s="4">
        <v>7</v>
      </c>
      <c r="AA2553" s="4">
        <v>2596</v>
      </c>
      <c r="AB2553" s="67">
        <v>3.0000000000000001E-3</v>
      </c>
      <c r="AC2553" s="4">
        <v>1.930172</v>
      </c>
      <c r="AD2553" s="4">
        <v>15.77</v>
      </c>
    </row>
    <row r="2554" spans="1:30" x14ac:dyDescent="0.2">
      <c r="A2554" s="8" t="s">
        <v>782</v>
      </c>
      <c r="B2554" s="8">
        <v>10</v>
      </c>
      <c r="C2554" s="8">
        <v>49382972</v>
      </c>
      <c r="D2554" s="8">
        <v>49382972</v>
      </c>
      <c r="E2554" s="8" t="s">
        <v>130</v>
      </c>
      <c r="F2554" s="8" t="s">
        <v>3108</v>
      </c>
      <c r="G2554" s="8" t="s">
        <v>3109</v>
      </c>
      <c r="H2554" s="8" t="s">
        <v>95</v>
      </c>
      <c r="I2554" s="66" t="s">
        <v>5372</v>
      </c>
      <c r="J2554" s="66" t="s">
        <v>40</v>
      </c>
      <c r="K2554" s="66" t="s">
        <v>5385</v>
      </c>
      <c r="L2554" s="66" t="s">
        <v>5386</v>
      </c>
      <c r="M2554" s="66" t="s">
        <v>5040</v>
      </c>
      <c r="N2554" s="66" t="s">
        <v>3168</v>
      </c>
      <c r="O2554" s="8" t="s">
        <v>3169</v>
      </c>
      <c r="P2554" s="8" t="s">
        <v>40</v>
      </c>
      <c r="Q2554" s="8">
        <v>-1</v>
      </c>
      <c r="R2554" s="8" t="s">
        <v>40</v>
      </c>
      <c r="S2554" s="8" t="s">
        <v>40</v>
      </c>
      <c r="T2554" s="8" t="s">
        <v>40</v>
      </c>
      <c r="U2554" s="67">
        <v>0.23100000000000001</v>
      </c>
      <c r="V2554" s="4">
        <v>3</v>
      </c>
      <c r="W2554" s="4">
        <v>3421</v>
      </c>
      <c r="X2554" s="67">
        <v>1E-3</v>
      </c>
      <c r="Y2554" s="67">
        <v>0.20599999999999999</v>
      </c>
      <c r="Z2554" s="4">
        <v>1</v>
      </c>
      <c r="AA2554" s="4">
        <v>2596</v>
      </c>
      <c r="AB2554" s="67">
        <v>0</v>
      </c>
      <c r="AC2554" s="4">
        <v>2.2439269999999998</v>
      </c>
      <c r="AD2554" s="4">
        <v>17.8</v>
      </c>
    </row>
    <row r="2555" spans="1:30" x14ac:dyDescent="0.2">
      <c r="A2555" s="8" t="s">
        <v>782</v>
      </c>
      <c r="B2555" s="8">
        <v>10</v>
      </c>
      <c r="C2555" s="8">
        <v>49382992</v>
      </c>
      <c r="D2555" s="8">
        <v>49382992</v>
      </c>
      <c r="E2555" s="8" t="s">
        <v>130</v>
      </c>
      <c r="F2555" s="8" t="s">
        <v>3108</v>
      </c>
      <c r="G2555" s="8" t="s">
        <v>3109</v>
      </c>
      <c r="H2555" s="8" t="s">
        <v>95</v>
      </c>
      <c r="I2555" s="66" t="s">
        <v>5372</v>
      </c>
      <c r="J2555" s="66" t="s">
        <v>40</v>
      </c>
      <c r="K2555" s="66" t="s">
        <v>5387</v>
      </c>
      <c r="L2555" s="66" t="s">
        <v>5388</v>
      </c>
      <c r="M2555" s="66" t="s">
        <v>3777</v>
      </c>
      <c r="N2555" s="66" t="s">
        <v>3112</v>
      </c>
      <c r="O2555" s="8" t="s">
        <v>3113</v>
      </c>
      <c r="P2555" s="8" t="s">
        <v>40</v>
      </c>
      <c r="Q2555" s="8">
        <v>-1</v>
      </c>
      <c r="R2555" s="8" t="s">
        <v>40</v>
      </c>
      <c r="S2555" s="8" t="s">
        <v>40</v>
      </c>
      <c r="T2555" s="8" t="s">
        <v>40</v>
      </c>
      <c r="U2555" s="67">
        <v>0.26100000000000001</v>
      </c>
      <c r="V2555" s="4">
        <v>71</v>
      </c>
      <c r="W2555" s="4">
        <v>3421</v>
      </c>
      <c r="X2555" s="67">
        <v>2.1000000000000001E-2</v>
      </c>
      <c r="Y2555" s="67">
        <v>0.28299999999999997</v>
      </c>
      <c r="Z2555" s="4">
        <v>62</v>
      </c>
      <c r="AA2555" s="4">
        <v>2596</v>
      </c>
      <c r="AB2555" s="67">
        <v>2.4E-2</v>
      </c>
      <c r="AC2555" s="4">
        <v>5.8697549999999996</v>
      </c>
      <c r="AD2555" s="4">
        <v>27.4</v>
      </c>
    </row>
    <row r="2556" spans="1:30" x14ac:dyDescent="0.2">
      <c r="A2556" s="8" t="s">
        <v>782</v>
      </c>
      <c r="B2556" s="8">
        <v>10</v>
      </c>
      <c r="C2556" s="8">
        <v>49382999</v>
      </c>
      <c r="D2556" s="8">
        <v>49382999</v>
      </c>
      <c r="E2556" s="8" t="s">
        <v>121</v>
      </c>
      <c r="F2556" s="8" t="s">
        <v>78</v>
      </c>
      <c r="G2556" s="8" t="s">
        <v>3469</v>
      </c>
      <c r="H2556" s="8" t="s">
        <v>95</v>
      </c>
      <c r="I2556" s="66" t="s">
        <v>40</v>
      </c>
      <c r="J2556" s="66" t="s">
        <v>5389</v>
      </c>
      <c r="K2556" s="66" t="s">
        <v>40</v>
      </c>
      <c r="L2556" s="66" t="s">
        <v>40</v>
      </c>
      <c r="M2556" s="66" t="s">
        <v>40</v>
      </c>
      <c r="N2556" s="66" t="s">
        <v>40</v>
      </c>
      <c r="O2556" s="8" t="s">
        <v>40</v>
      </c>
      <c r="P2556" s="8" t="s">
        <v>40</v>
      </c>
      <c r="Q2556" s="8">
        <v>-1</v>
      </c>
      <c r="R2556" s="8">
        <v>9.5645876899999998</v>
      </c>
      <c r="S2556" s="8">
        <v>-0.22442817800000001</v>
      </c>
      <c r="T2556" s="8">
        <v>9.3401595119999996</v>
      </c>
      <c r="U2556" s="67">
        <v>0.221</v>
      </c>
      <c r="V2556" s="4">
        <v>1</v>
      </c>
      <c r="W2556" s="4">
        <v>3421</v>
      </c>
      <c r="X2556" s="67">
        <v>0</v>
      </c>
      <c r="Y2556" s="67">
        <v>0.216</v>
      </c>
      <c r="Z2556" s="4">
        <v>1</v>
      </c>
      <c r="AA2556" s="4">
        <v>2596</v>
      </c>
      <c r="AB2556" s="67">
        <v>0</v>
      </c>
      <c r="AC2556" s="4">
        <v>5.0074310000000004</v>
      </c>
      <c r="AD2556" s="4">
        <v>25.1</v>
      </c>
    </row>
    <row r="2557" spans="1:30" x14ac:dyDescent="0.2">
      <c r="A2557" s="8" t="s">
        <v>782</v>
      </c>
      <c r="B2557" s="8">
        <v>10</v>
      </c>
      <c r="C2557" s="8">
        <v>49383901</v>
      </c>
      <c r="D2557" s="8">
        <v>49383901</v>
      </c>
      <c r="E2557" s="8" t="s">
        <v>121</v>
      </c>
      <c r="F2557" s="8" t="s">
        <v>81</v>
      </c>
      <c r="G2557" s="8" t="s">
        <v>3469</v>
      </c>
      <c r="H2557" s="8" t="s">
        <v>95</v>
      </c>
      <c r="I2557" s="66" t="s">
        <v>5390</v>
      </c>
      <c r="J2557" s="66" t="s">
        <v>40</v>
      </c>
      <c r="K2557" s="66" t="s">
        <v>5337</v>
      </c>
      <c r="L2557" s="66" t="s">
        <v>5391</v>
      </c>
      <c r="M2557" s="66" t="s">
        <v>5033</v>
      </c>
      <c r="N2557" s="66" t="s">
        <v>137</v>
      </c>
      <c r="O2557" s="8" t="s">
        <v>138</v>
      </c>
      <c r="P2557" s="8" t="s">
        <v>5392</v>
      </c>
      <c r="Q2557" s="8">
        <v>-1</v>
      </c>
      <c r="R2557" s="8" t="s">
        <v>40</v>
      </c>
      <c r="S2557" s="8" t="s">
        <v>40</v>
      </c>
      <c r="T2557" s="8" t="s">
        <v>40</v>
      </c>
      <c r="U2557" s="67">
        <v>0.24199999999999999</v>
      </c>
      <c r="V2557" s="4">
        <v>1</v>
      </c>
      <c r="W2557" s="4">
        <v>3436</v>
      </c>
      <c r="X2557" s="67">
        <v>0</v>
      </c>
      <c r="Y2557" s="67">
        <v>0.29199999999999998</v>
      </c>
      <c r="Z2557" s="4">
        <v>2</v>
      </c>
      <c r="AA2557" s="4">
        <v>2607</v>
      </c>
      <c r="AB2557" s="67">
        <v>1E-3</v>
      </c>
      <c r="AC2557" s="4">
        <v>10.916361999999999</v>
      </c>
      <c r="AD2557" s="4">
        <v>37</v>
      </c>
    </row>
    <row r="2558" spans="1:30" x14ac:dyDescent="0.2">
      <c r="A2558" s="8" t="s">
        <v>782</v>
      </c>
      <c r="B2558" s="8">
        <v>10</v>
      </c>
      <c r="C2558" s="8">
        <v>49383912</v>
      </c>
      <c r="D2558" s="8">
        <v>49383912</v>
      </c>
      <c r="E2558" s="8" t="s">
        <v>123</v>
      </c>
      <c r="F2558" s="8" t="s">
        <v>3108</v>
      </c>
      <c r="G2558" s="8" t="s">
        <v>3109</v>
      </c>
      <c r="H2558" s="8" t="s">
        <v>95</v>
      </c>
      <c r="I2558" s="66" t="s">
        <v>5390</v>
      </c>
      <c r="J2558" s="66" t="s">
        <v>40</v>
      </c>
      <c r="K2558" s="66" t="s">
        <v>5393</v>
      </c>
      <c r="L2558" s="66" t="s">
        <v>5394</v>
      </c>
      <c r="M2558" s="66" t="s">
        <v>5395</v>
      </c>
      <c r="N2558" s="66" t="s">
        <v>4666</v>
      </c>
      <c r="O2558" s="8" t="s">
        <v>4667</v>
      </c>
      <c r="P2558" s="8" t="s">
        <v>40</v>
      </c>
      <c r="Q2558" s="8">
        <v>-1</v>
      </c>
      <c r="R2558" s="8" t="s">
        <v>40</v>
      </c>
      <c r="S2558" s="8" t="s">
        <v>40</v>
      </c>
      <c r="T2558" s="8" t="s">
        <v>40</v>
      </c>
      <c r="U2558" s="67">
        <v>0</v>
      </c>
      <c r="V2558" s="4">
        <v>0</v>
      </c>
      <c r="W2558" s="4">
        <v>3436</v>
      </c>
      <c r="X2558" s="67">
        <v>0</v>
      </c>
      <c r="Y2558" s="67">
        <v>0.24399999999999999</v>
      </c>
      <c r="Z2558" s="4">
        <v>1</v>
      </c>
      <c r="AA2558" s="4">
        <v>2607</v>
      </c>
      <c r="AB2558" s="67">
        <v>0</v>
      </c>
      <c r="AC2558" s="4">
        <v>4.561674</v>
      </c>
      <c r="AD2558" s="4">
        <v>24.4</v>
      </c>
    </row>
    <row r="2559" spans="1:30" x14ac:dyDescent="0.2">
      <c r="A2559" s="8" t="s">
        <v>782</v>
      </c>
      <c r="B2559" s="8">
        <v>10</v>
      </c>
      <c r="C2559" s="8">
        <v>49383922</v>
      </c>
      <c r="D2559" s="8">
        <v>49383922</v>
      </c>
      <c r="E2559" s="8" t="s">
        <v>130</v>
      </c>
      <c r="F2559" s="8" t="s">
        <v>3108</v>
      </c>
      <c r="G2559" s="8" t="s">
        <v>3109</v>
      </c>
      <c r="H2559" s="8" t="s">
        <v>95</v>
      </c>
      <c r="I2559" s="66" t="s">
        <v>5390</v>
      </c>
      <c r="J2559" s="66" t="s">
        <v>40</v>
      </c>
      <c r="K2559" s="66" t="s">
        <v>5396</v>
      </c>
      <c r="L2559" s="66" t="s">
        <v>5397</v>
      </c>
      <c r="M2559" s="66" t="s">
        <v>4337</v>
      </c>
      <c r="N2559" s="66" t="s">
        <v>3302</v>
      </c>
      <c r="O2559" s="8" t="s">
        <v>3390</v>
      </c>
      <c r="P2559" s="8" t="s">
        <v>40</v>
      </c>
      <c r="Q2559" s="8">
        <v>-1</v>
      </c>
      <c r="R2559" s="8" t="s">
        <v>40</v>
      </c>
      <c r="S2559" s="8" t="s">
        <v>40</v>
      </c>
      <c r="T2559" s="8" t="s">
        <v>40</v>
      </c>
      <c r="U2559" s="67">
        <v>0.26400000000000001</v>
      </c>
      <c r="V2559" s="4">
        <v>5</v>
      </c>
      <c r="W2559" s="4">
        <v>3436</v>
      </c>
      <c r="X2559" s="67">
        <v>1E-3</v>
      </c>
      <c r="Y2559" s="67">
        <v>0.254</v>
      </c>
      <c r="Z2559" s="4">
        <v>6</v>
      </c>
      <c r="AA2559" s="4">
        <v>2607</v>
      </c>
      <c r="AB2559" s="67">
        <v>2E-3</v>
      </c>
      <c r="AC2559" s="4">
        <v>6.9944829999999998</v>
      </c>
      <c r="AD2559" s="4">
        <v>33</v>
      </c>
    </row>
    <row r="2560" spans="1:30" x14ac:dyDescent="0.2">
      <c r="A2560" s="8" t="s">
        <v>782</v>
      </c>
      <c r="B2560" s="8">
        <v>10</v>
      </c>
      <c r="C2560" s="8">
        <v>49383936</v>
      </c>
      <c r="D2560" s="8">
        <v>49383936</v>
      </c>
      <c r="E2560" s="8" t="s">
        <v>121</v>
      </c>
      <c r="F2560" s="8" t="s">
        <v>3108</v>
      </c>
      <c r="G2560" s="8" t="s">
        <v>3109</v>
      </c>
      <c r="H2560" s="8" t="s">
        <v>95</v>
      </c>
      <c r="I2560" s="66" t="s">
        <v>5390</v>
      </c>
      <c r="J2560" s="66" t="s">
        <v>40</v>
      </c>
      <c r="K2560" s="66" t="s">
        <v>5398</v>
      </c>
      <c r="L2560" s="66" t="s">
        <v>5399</v>
      </c>
      <c r="M2560" s="66" t="s">
        <v>4679</v>
      </c>
      <c r="N2560" s="66" t="s">
        <v>4364</v>
      </c>
      <c r="O2560" s="8" t="s">
        <v>4365</v>
      </c>
      <c r="P2560" s="8" t="s">
        <v>40</v>
      </c>
      <c r="Q2560" s="8">
        <v>-1</v>
      </c>
      <c r="R2560" s="8" t="s">
        <v>40</v>
      </c>
      <c r="S2560" s="8" t="s">
        <v>40</v>
      </c>
      <c r="T2560" s="8" t="s">
        <v>40</v>
      </c>
      <c r="U2560" s="67">
        <v>0.17599999999999999</v>
      </c>
      <c r="V2560" s="4">
        <v>1</v>
      </c>
      <c r="W2560" s="4">
        <v>3436</v>
      </c>
      <c r="X2560" s="67">
        <v>0</v>
      </c>
      <c r="Y2560" s="67">
        <v>0</v>
      </c>
      <c r="Z2560" s="4">
        <v>0</v>
      </c>
      <c r="AA2560" s="4">
        <v>2607</v>
      </c>
      <c r="AB2560" s="67">
        <v>0</v>
      </c>
      <c r="AC2560" s="4">
        <v>5.9340140000000003</v>
      </c>
      <c r="AD2560" s="4">
        <v>27.6</v>
      </c>
    </row>
    <row r="2561" spans="1:30" x14ac:dyDescent="0.2">
      <c r="A2561" s="8" t="s">
        <v>782</v>
      </c>
      <c r="B2561" s="8">
        <v>10</v>
      </c>
      <c r="C2561" s="8">
        <v>49383951</v>
      </c>
      <c r="D2561" s="8">
        <v>49383951</v>
      </c>
      <c r="E2561" s="8" t="s">
        <v>130</v>
      </c>
      <c r="F2561" s="8" t="s">
        <v>3108</v>
      </c>
      <c r="G2561" s="8" t="s">
        <v>3109</v>
      </c>
      <c r="H2561" s="8" t="s">
        <v>95</v>
      </c>
      <c r="I2561" s="66" t="s">
        <v>5390</v>
      </c>
      <c r="J2561" s="66" t="s">
        <v>40</v>
      </c>
      <c r="K2561" s="66" t="s">
        <v>5400</v>
      </c>
      <c r="L2561" s="66" t="s">
        <v>5401</v>
      </c>
      <c r="M2561" s="66" t="s">
        <v>5402</v>
      </c>
      <c r="N2561" s="66" t="s">
        <v>3423</v>
      </c>
      <c r="O2561" s="8" t="s">
        <v>3803</v>
      </c>
      <c r="P2561" s="8" t="s">
        <v>5403</v>
      </c>
      <c r="Q2561" s="8">
        <v>-1</v>
      </c>
      <c r="R2561" s="8" t="s">
        <v>40</v>
      </c>
      <c r="S2561" s="8" t="s">
        <v>40</v>
      </c>
      <c r="T2561" s="8" t="s">
        <v>40</v>
      </c>
      <c r="U2561" s="67">
        <v>0.253</v>
      </c>
      <c r="V2561" s="4">
        <v>1</v>
      </c>
      <c r="W2561" s="4">
        <v>3436</v>
      </c>
      <c r="X2561" s="67">
        <v>0</v>
      </c>
      <c r="Y2561" s="67">
        <v>0.26700000000000002</v>
      </c>
      <c r="Z2561" s="4">
        <v>1</v>
      </c>
      <c r="AA2561" s="4">
        <v>2607</v>
      </c>
      <c r="AB2561" s="67">
        <v>0</v>
      </c>
      <c r="AC2561" s="4">
        <v>5.2486470000000001</v>
      </c>
      <c r="AD2561" s="4">
        <v>25.6</v>
      </c>
    </row>
    <row r="2562" spans="1:30" x14ac:dyDescent="0.2">
      <c r="A2562" s="8" t="s">
        <v>782</v>
      </c>
      <c r="B2562" s="8">
        <v>10</v>
      </c>
      <c r="C2562" s="8">
        <v>49383955</v>
      </c>
      <c r="D2562" s="8">
        <v>49383955</v>
      </c>
      <c r="E2562" s="8" t="s">
        <v>130</v>
      </c>
      <c r="F2562" s="8" t="s">
        <v>3108</v>
      </c>
      <c r="G2562" s="8" t="s">
        <v>3109</v>
      </c>
      <c r="H2562" s="8" t="s">
        <v>95</v>
      </c>
      <c r="I2562" s="66" t="s">
        <v>5390</v>
      </c>
      <c r="J2562" s="66" t="s">
        <v>40</v>
      </c>
      <c r="K2562" s="66" t="s">
        <v>5404</v>
      </c>
      <c r="L2562" s="66" t="s">
        <v>5405</v>
      </c>
      <c r="M2562" s="66" t="s">
        <v>5406</v>
      </c>
      <c r="N2562" s="66" t="s">
        <v>4011</v>
      </c>
      <c r="O2562" s="8" t="s">
        <v>4012</v>
      </c>
      <c r="P2562" s="8" t="s">
        <v>40</v>
      </c>
      <c r="Q2562" s="8">
        <v>-1</v>
      </c>
      <c r="R2562" s="8" t="s">
        <v>40</v>
      </c>
      <c r="S2562" s="8" t="s">
        <v>40</v>
      </c>
      <c r="T2562" s="8" t="s">
        <v>40</v>
      </c>
      <c r="U2562" s="67">
        <v>0.20399999999999999</v>
      </c>
      <c r="V2562" s="4">
        <v>1</v>
      </c>
      <c r="W2562" s="4">
        <v>3436</v>
      </c>
      <c r="X2562" s="67">
        <v>0</v>
      </c>
      <c r="Y2562" s="67">
        <v>0</v>
      </c>
      <c r="Z2562" s="4">
        <v>0</v>
      </c>
      <c r="AA2562" s="4">
        <v>2607</v>
      </c>
      <c r="AB2562" s="67">
        <v>0</v>
      </c>
      <c r="AC2562" s="4">
        <v>5.0074909999999999</v>
      </c>
      <c r="AD2562" s="4">
        <v>25.1</v>
      </c>
    </row>
    <row r="2563" spans="1:30" x14ac:dyDescent="0.2">
      <c r="A2563" s="8" t="s">
        <v>782</v>
      </c>
      <c r="B2563" s="8">
        <v>10</v>
      </c>
      <c r="C2563" s="8">
        <v>49383968</v>
      </c>
      <c r="D2563" s="8">
        <v>49383968</v>
      </c>
      <c r="E2563" s="8" t="s">
        <v>121</v>
      </c>
      <c r="F2563" s="8" t="s">
        <v>3101</v>
      </c>
      <c r="G2563" s="8" t="s">
        <v>3102</v>
      </c>
      <c r="H2563" s="8" t="s">
        <v>95</v>
      </c>
      <c r="I2563" s="66" t="s">
        <v>5390</v>
      </c>
      <c r="J2563" s="66" t="s">
        <v>40</v>
      </c>
      <c r="K2563" s="66" t="s">
        <v>5351</v>
      </c>
      <c r="L2563" s="66" t="s">
        <v>5407</v>
      </c>
      <c r="M2563" s="66" t="s">
        <v>4175</v>
      </c>
      <c r="N2563" s="66" t="s">
        <v>130</v>
      </c>
      <c r="O2563" s="8" t="s">
        <v>3506</v>
      </c>
      <c r="P2563" s="8" t="s">
        <v>40</v>
      </c>
      <c r="Q2563" s="8">
        <v>-1</v>
      </c>
      <c r="R2563" s="8" t="s">
        <v>40</v>
      </c>
      <c r="S2563" s="8" t="s">
        <v>40</v>
      </c>
      <c r="T2563" s="8" t="s">
        <v>40</v>
      </c>
      <c r="U2563" s="67">
        <v>0.246</v>
      </c>
      <c r="V2563" s="4">
        <v>1</v>
      </c>
      <c r="W2563" s="4">
        <v>3436</v>
      </c>
      <c r="X2563" s="67">
        <v>0</v>
      </c>
      <c r="Y2563" s="67">
        <v>0</v>
      </c>
      <c r="Z2563" s="4">
        <v>0</v>
      </c>
      <c r="AA2563" s="4">
        <v>2607</v>
      </c>
      <c r="AB2563" s="67">
        <v>0</v>
      </c>
      <c r="AC2563" s="4">
        <v>-0.329038</v>
      </c>
      <c r="AD2563" s="4">
        <v>0.56999999999999995</v>
      </c>
    </row>
    <row r="2564" spans="1:30" x14ac:dyDescent="0.2">
      <c r="A2564" s="8" t="s">
        <v>782</v>
      </c>
      <c r="B2564" s="8">
        <v>10</v>
      </c>
      <c r="C2564" s="8">
        <v>49383976</v>
      </c>
      <c r="D2564" s="8">
        <v>49383976</v>
      </c>
      <c r="E2564" s="8" t="s">
        <v>123</v>
      </c>
      <c r="F2564" s="8" t="s">
        <v>3108</v>
      </c>
      <c r="G2564" s="8" t="s">
        <v>3109</v>
      </c>
      <c r="H2564" s="8" t="s">
        <v>95</v>
      </c>
      <c r="I2564" s="66" t="s">
        <v>5390</v>
      </c>
      <c r="J2564" s="66" t="s">
        <v>40</v>
      </c>
      <c r="K2564" s="66" t="s">
        <v>3362</v>
      </c>
      <c r="L2564" s="66" t="s">
        <v>5408</v>
      </c>
      <c r="M2564" s="66" t="s">
        <v>5409</v>
      </c>
      <c r="N2564" s="66" t="s">
        <v>3232</v>
      </c>
      <c r="O2564" s="8" t="s">
        <v>3233</v>
      </c>
      <c r="P2564" s="8" t="s">
        <v>5410</v>
      </c>
      <c r="Q2564" s="8">
        <v>-1</v>
      </c>
      <c r="R2564" s="8" t="s">
        <v>40</v>
      </c>
      <c r="S2564" s="8" t="s">
        <v>40</v>
      </c>
      <c r="T2564" s="8" t="s">
        <v>40</v>
      </c>
      <c r="U2564" s="67">
        <v>0.30199999999999999</v>
      </c>
      <c r="V2564" s="4">
        <v>1875</v>
      </c>
      <c r="W2564" s="4">
        <v>3436</v>
      </c>
      <c r="X2564" s="67">
        <v>0.54600000000000004</v>
      </c>
      <c r="Y2564" s="67">
        <v>0.29899999999999999</v>
      </c>
      <c r="Z2564" s="4">
        <v>1362</v>
      </c>
      <c r="AA2564" s="4">
        <v>2607</v>
      </c>
      <c r="AB2564" s="67">
        <v>0.52200000000000002</v>
      </c>
      <c r="AC2564" s="4">
        <v>-0.138658</v>
      </c>
      <c r="AD2564" s="4">
        <v>1.46</v>
      </c>
    </row>
    <row r="2565" spans="1:30" x14ac:dyDescent="0.2">
      <c r="A2565" s="8" t="s">
        <v>782</v>
      </c>
      <c r="B2565" s="8">
        <v>10</v>
      </c>
      <c r="C2565" s="8">
        <v>49383978</v>
      </c>
      <c r="D2565" s="8">
        <v>49383978</v>
      </c>
      <c r="E2565" s="8" t="s">
        <v>130</v>
      </c>
      <c r="F2565" s="8" t="s">
        <v>3108</v>
      </c>
      <c r="G2565" s="8" t="s">
        <v>3109</v>
      </c>
      <c r="H2565" s="8" t="s">
        <v>95</v>
      </c>
      <c r="I2565" s="66" t="s">
        <v>5390</v>
      </c>
      <c r="J2565" s="66" t="s">
        <v>40</v>
      </c>
      <c r="K2565" s="66" t="s">
        <v>5411</v>
      </c>
      <c r="L2565" s="66" t="s">
        <v>5412</v>
      </c>
      <c r="M2565" s="66" t="s">
        <v>5413</v>
      </c>
      <c r="N2565" s="66" t="s">
        <v>3423</v>
      </c>
      <c r="O2565" s="8" t="s">
        <v>3424</v>
      </c>
      <c r="P2565" s="8" t="s">
        <v>5414</v>
      </c>
      <c r="Q2565" s="8">
        <v>-1</v>
      </c>
      <c r="R2565" s="8" t="s">
        <v>40</v>
      </c>
      <c r="S2565" s="8" t="s">
        <v>40</v>
      </c>
      <c r="T2565" s="8" t="s">
        <v>40</v>
      </c>
      <c r="U2565" s="67">
        <v>0.254</v>
      </c>
      <c r="V2565" s="4">
        <v>38</v>
      </c>
      <c r="W2565" s="4">
        <v>3436</v>
      </c>
      <c r="X2565" s="67">
        <v>1.0999999999999999E-2</v>
      </c>
      <c r="Y2565" s="67">
        <v>0.25900000000000001</v>
      </c>
      <c r="Z2565" s="4">
        <v>24</v>
      </c>
      <c r="AA2565" s="4">
        <v>2607</v>
      </c>
      <c r="AB2565" s="67">
        <v>8.9999999999999993E-3</v>
      </c>
      <c r="AC2565" s="4">
        <v>6.3954459999999997</v>
      </c>
      <c r="AD2565" s="4">
        <v>29.6</v>
      </c>
    </row>
    <row r="2566" spans="1:30" x14ac:dyDescent="0.2">
      <c r="A2566" s="8" t="s">
        <v>782</v>
      </c>
      <c r="B2566" s="8">
        <v>10</v>
      </c>
      <c r="C2566" s="8">
        <v>49386096</v>
      </c>
      <c r="D2566" s="8">
        <v>49386096</v>
      </c>
      <c r="E2566" s="8" t="s">
        <v>127</v>
      </c>
      <c r="F2566" s="8" t="s">
        <v>3101</v>
      </c>
      <c r="G2566" s="8" t="s">
        <v>3102</v>
      </c>
      <c r="H2566" s="8" t="s">
        <v>95</v>
      </c>
      <c r="I2566" s="66" t="s">
        <v>5415</v>
      </c>
      <c r="J2566" s="66" t="s">
        <v>40</v>
      </c>
      <c r="K2566" s="66" t="s">
        <v>5355</v>
      </c>
      <c r="L2566" s="66" t="s">
        <v>5416</v>
      </c>
      <c r="M2566" s="66" t="s">
        <v>5417</v>
      </c>
      <c r="N2566" s="66" t="s">
        <v>3107</v>
      </c>
      <c r="O2566" s="8" t="s">
        <v>4478</v>
      </c>
      <c r="P2566" s="8" t="s">
        <v>40</v>
      </c>
      <c r="Q2566" s="8">
        <v>-1</v>
      </c>
      <c r="R2566" s="8" t="s">
        <v>40</v>
      </c>
      <c r="S2566" s="8" t="s">
        <v>40</v>
      </c>
      <c r="T2566" s="8" t="s">
        <v>40</v>
      </c>
      <c r="U2566" s="67">
        <v>0.49</v>
      </c>
      <c r="V2566" s="4">
        <v>3426</v>
      </c>
      <c r="W2566" s="4">
        <v>3435</v>
      </c>
      <c r="X2566" s="67">
        <v>0.997</v>
      </c>
      <c r="Y2566" s="67">
        <v>0.497</v>
      </c>
      <c r="Z2566" s="4">
        <v>2598</v>
      </c>
      <c r="AA2566" s="4">
        <v>2605</v>
      </c>
      <c r="AB2566" s="67">
        <v>0.997</v>
      </c>
      <c r="AC2566" s="4">
        <v>-0.33552700000000002</v>
      </c>
      <c r="AD2566" s="4">
        <v>0.55000000000000004</v>
      </c>
    </row>
    <row r="2567" spans="1:30" x14ac:dyDescent="0.2">
      <c r="A2567" s="8" t="s">
        <v>782</v>
      </c>
      <c r="B2567" s="8">
        <v>10</v>
      </c>
      <c r="C2567" s="8">
        <v>49386124</v>
      </c>
      <c r="D2567" s="8">
        <v>49386124</v>
      </c>
      <c r="E2567" s="8" t="s">
        <v>130</v>
      </c>
      <c r="F2567" s="8" t="s">
        <v>3108</v>
      </c>
      <c r="G2567" s="8" t="s">
        <v>3109</v>
      </c>
      <c r="H2567" s="8" t="s">
        <v>95</v>
      </c>
      <c r="I2567" s="66" t="s">
        <v>5415</v>
      </c>
      <c r="J2567" s="66" t="s">
        <v>40</v>
      </c>
      <c r="K2567" s="66" t="s">
        <v>5418</v>
      </c>
      <c r="L2567" s="66" t="s">
        <v>5419</v>
      </c>
      <c r="M2567" s="66" t="s">
        <v>4669</v>
      </c>
      <c r="N2567" s="66" t="s">
        <v>5420</v>
      </c>
      <c r="O2567" s="8" t="s">
        <v>5421</v>
      </c>
      <c r="P2567" s="8" t="s">
        <v>5422</v>
      </c>
      <c r="Q2567" s="8">
        <v>-1</v>
      </c>
      <c r="R2567" s="8" t="s">
        <v>40</v>
      </c>
      <c r="S2567" s="8" t="s">
        <v>40</v>
      </c>
      <c r="T2567" s="8" t="s">
        <v>40</v>
      </c>
      <c r="U2567" s="67">
        <v>0.27100000000000002</v>
      </c>
      <c r="V2567" s="4">
        <v>1</v>
      </c>
      <c r="W2567" s="4">
        <v>3435</v>
      </c>
      <c r="X2567" s="67">
        <v>0</v>
      </c>
      <c r="Y2567" s="67">
        <v>0</v>
      </c>
      <c r="Z2567" s="4">
        <v>0</v>
      </c>
      <c r="AA2567" s="4">
        <v>2605</v>
      </c>
      <c r="AB2567" s="67">
        <v>0</v>
      </c>
      <c r="AC2567" s="4">
        <v>4.334613</v>
      </c>
      <c r="AD2567" s="4">
        <v>24</v>
      </c>
    </row>
    <row r="2568" spans="1:30" x14ac:dyDescent="0.2">
      <c r="A2568" s="8" t="s">
        <v>782</v>
      </c>
      <c r="B2568" s="8">
        <v>10</v>
      </c>
      <c r="C2568" s="8">
        <v>49386138</v>
      </c>
      <c r="D2568" s="8">
        <v>49386138</v>
      </c>
      <c r="E2568" s="8" t="s">
        <v>123</v>
      </c>
      <c r="F2568" s="8" t="s">
        <v>81</v>
      </c>
      <c r="G2568" s="8" t="s">
        <v>3469</v>
      </c>
      <c r="H2568" s="8" t="s">
        <v>95</v>
      </c>
      <c r="I2568" s="66" t="s">
        <v>5415</v>
      </c>
      <c r="J2568" s="66" t="s">
        <v>40</v>
      </c>
      <c r="K2568" s="66" t="s">
        <v>5423</v>
      </c>
      <c r="L2568" s="66" t="s">
        <v>5424</v>
      </c>
      <c r="M2568" s="66" t="s">
        <v>5425</v>
      </c>
      <c r="N2568" s="66" t="s">
        <v>166</v>
      </c>
      <c r="O2568" s="8" t="s">
        <v>4293</v>
      </c>
      <c r="P2568" s="8" t="s">
        <v>40</v>
      </c>
      <c r="Q2568" s="8">
        <v>-1</v>
      </c>
      <c r="R2568" s="8" t="s">
        <v>40</v>
      </c>
      <c r="S2568" s="8" t="s">
        <v>40</v>
      </c>
      <c r="T2568" s="8" t="s">
        <v>40</v>
      </c>
      <c r="U2568" s="67">
        <v>0.26100000000000001</v>
      </c>
      <c r="V2568" s="4">
        <v>1</v>
      </c>
      <c r="W2568" s="4">
        <v>3435</v>
      </c>
      <c r="X2568" s="67">
        <v>0</v>
      </c>
      <c r="Y2568" s="67">
        <v>0</v>
      </c>
      <c r="Z2568" s="4">
        <v>0</v>
      </c>
      <c r="AA2568" s="4">
        <v>2605</v>
      </c>
      <c r="AB2568" s="67">
        <v>0</v>
      </c>
      <c r="AC2568" s="4">
        <v>11.842347</v>
      </c>
      <c r="AD2568" s="4">
        <v>38</v>
      </c>
    </row>
    <row r="2569" spans="1:30" x14ac:dyDescent="0.2">
      <c r="A2569" s="8" t="s">
        <v>782</v>
      </c>
      <c r="B2569" s="8">
        <v>10</v>
      </c>
      <c r="C2569" s="8">
        <v>49386149</v>
      </c>
      <c r="D2569" s="8">
        <v>49386149</v>
      </c>
      <c r="E2569" s="8" t="s">
        <v>127</v>
      </c>
      <c r="F2569" s="8" t="s">
        <v>3108</v>
      </c>
      <c r="G2569" s="8" t="s">
        <v>3109</v>
      </c>
      <c r="H2569" s="8" t="s">
        <v>95</v>
      </c>
      <c r="I2569" s="66" t="s">
        <v>5415</v>
      </c>
      <c r="J2569" s="66" t="s">
        <v>40</v>
      </c>
      <c r="K2569" s="66" t="s">
        <v>5426</v>
      </c>
      <c r="L2569" s="66" t="s">
        <v>5427</v>
      </c>
      <c r="M2569" s="66" t="s">
        <v>5428</v>
      </c>
      <c r="N2569" s="66" t="s">
        <v>3302</v>
      </c>
      <c r="O2569" s="8" t="s">
        <v>5429</v>
      </c>
      <c r="P2569" s="8" t="s">
        <v>40</v>
      </c>
      <c r="Q2569" s="8">
        <v>-1</v>
      </c>
      <c r="R2569" s="8" t="s">
        <v>40</v>
      </c>
      <c r="S2569" s="8" t="s">
        <v>40</v>
      </c>
      <c r="T2569" s="8" t="s">
        <v>40</v>
      </c>
      <c r="U2569" s="67">
        <v>0.23799999999999999</v>
      </c>
      <c r="V2569" s="4">
        <v>2</v>
      </c>
      <c r="W2569" s="4">
        <v>3435</v>
      </c>
      <c r="X2569" s="67">
        <v>1E-3</v>
      </c>
      <c r="Y2569" s="67">
        <v>0</v>
      </c>
      <c r="Z2569" s="4">
        <v>0</v>
      </c>
      <c r="AA2569" s="4">
        <v>2605</v>
      </c>
      <c r="AB2569" s="67">
        <v>0</v>
      </c>
      <c r="AC2569" s="4">
        <v>2.7605230000000001</v>
      </c>
      <c r="AD2569" s="4">
        <v>21.2</v>
      </c>
    </row>
    <row r="2570" spans="1:30" x14ac:dyDescent="0.2">
      <c r="A2570" s="8" t="s">
        <v>782</v>
      </c>
      <c r="B2570" s="8">
        <v>10</v>
      </c>
      <c r="C2570" s="8">
        <v>49386151</v>
      </c>
      <c r="D2570" s="8">
        <v>49386151</v>
      </c>
      <c r="E2570" s="8" t="s">
        <v>121</v>
      </c>
      <c r="F2570" s="8" t="s">
        <v>3108</v>
      </c>
      <c r="G2570" s="8" t="s">
        <v>3109</v>
      </c>
      <c r="H2570" s="8" t="s">
        <v>95</v>
      </c>
      <c r="I2570" s="66" t="s">
        <v>5415</v>
      </c>
      <c r="J2570" s="66" t="s">
        <v>40</v>
      </c>
      <c r="K2570" s="66" t="s">
        <v>5430</v>
      </c>
      <c r="L2570" s="66" t="s">
        <v>5431</v>
      </c>
      <c r="M2570" s="66" t="s">
        <v>5432</v>
      </c>
      <c r="N2570" s="66" t="s">
        <v>3128</v>
      </c>
      <c r="O2570" s="8" t="s">
        <v>3406</v>
      </c>
      <c r="P2570" s="8" t="s">
        <v>5433</v>
      </c>
      <c r="Q2570" s="8">
        <v>-1</v>
      </c>
      <c r="R2570" s="8" t="s">
        <v>40</v>
      </c>
      <c r="S2570" s="8" t="s">
        <v>40</v>
      </c>
      <c r="T2570" s="8" t="s">
        <v>40</v>
      </c>
      <c r="U2570" s="67">
        <v>0.25700000000000001</v>
      </c>
      <c r="V2570" s="4">
        <v>27</v>
      </c>
      <c r="W2570" s="4">
        <v>3435</v>
      </c>
      <c r="X2570" s="67">
        <v>8.0000000000000002E-3</v>
      </c>
      <c r="Y2570" s="67">
        <v>0.25700000000000001</v>
      </c>
      <c r="Z2570" s="4">
        <v>26</v>
      </c>
      <c r="AA2570" s="4">
        <v>2605</v>
      </c>
      <c r="AB2570" s="67">
        <v>0.01</v>
      </c>
      <c r="AC2570" s="4">
        <v>1.171163</v>
      </c>
      <c r="AD2570" s="4">
        <v>11.6</v>
      </c>
    </row>
    <row r="2571" spans="1:30" x14ac:dyDescent="0.2">
      <c r="A2571" s="8" t="s">
        <v>782</v>
      </c>
      <c r="B2571" s="8">
        <v>10</v>
      </c>
      <c r="C2571" s="8">
        <v>49386154</v>
      </c>
      <c r="D2571" s="8">
        <v>49386154</v>
      </c>
      <c r="E2571" s="8" t="s">
        <v>127</v>
      </c>
      <c r="F2571" s="8" t="s">
        <v>3108</v>
      </c>
      <c r="G2571" s="8" t="s">
        <v>3109</v>
      </c>
      <c r="H2571" s="8" t="s">
        <v>95</v>
      </c>
      <c r="I2571" s="66" t="s">
        <v>5415</v>
      </c>
      <c r="J2571" s="66" t="s">
        <v>40</v>
      </c>
      <c r="K2571" s="66" t="s">
        <v>5434</v>
      </c>
      <c r="L2571" s="66" t="s">
        <v>5435</v>
      </c>
      <c r="M2571" s="66" t="s">
        <v>3385</v>
      </c>
      <c r="N2571" s="66" t="s">
        <v>4006</v>
      </c>
      <c r="O2571" s="8" t="s">
        <v>4007</v>
      </c>
      <c r="P2571" s="8" t="s">
        <v>5436</v>
      </c>
      <c r="Q2571" s="8">
        <v>-1</v>
      </c>
      <c r="R2571" s="8" t="s">
        <v>40</v>
      </c>
      <c r="S2571" s="8" t="s">
        <v>40</v>
      </c>
      <c r="T2571" s="8" t="s">
        <v>40</v>
      </c>
      <c r="U2571" s="67">
        <v>0.249</v>
      </c>
      <c r="V2571" s="4">
        <v>1</v>
      </c>
      <c r="W2571" s="4">
        <v>3435</v>
      </c>
      <c r="X2571" s="67">
        <v>0</v>
      </c>
      <c r="Y2571" s="67">
        <v>0</v>
      </c>
      <c r="Z2571" s="4">
        <v>0</v>
      </c>
      <c r="AA2571" s="4">
        <v>2605</v>
      </c>
      <c r="AB2571" s="67">
        <v>0</v>
      </c>
      <c r="AC2571" s="4">
        <v>-0.59164799999999995</v>
      </c>
      <c r="AD2571" s="4">
        <v>0.13100000000000001</v>
      </c>
    </row>
    <row r="2572" spans="1:30" x14ac:dyDescent="0.2">
      <c r="A2572" s="8" t="s">
        <v>782</v>
      </c>
      <c r="B2572" s="8">
        <v>10</v>
      </c>
      <c r="C2572" s="8">
        <v>49386171</v>
      </c>
      <c r="D2572" s="8">
        <v>49386171</v>
      </c>
      <c r="E2572" s="8" t="s">
        <v>127</v>
      </c>
      <c r="F2572" s="8" t="s">
        <v>3101</v>
      </c>
      <c r="G2572" s="8" t="s">
        <v>3102</v>
      </c>
      <c r="H2572" s="8" t="s">
        <v>95</v>
      </c>
      <c r="I2572" s="66" t="s">
        <v>5415</v>
      </c>
      <c r="J2572" s="66" t="s">
        <v>40</v>
      </c>
      <c r="K2572" s="66" t="s">
        <v>3366</v>
      </c>
      <c r="L2572" s="66" t="s">
        <v>5437</v>
      </c>
      <c r="M2572" s="66" t="s">
        <v>5438</v>
      </c>
      <c r="N2572" s="66" t="s">
        <v>3165</v>
      </c>
      <c r="O2572" s="8" t="s">
        <v>5048</v>
      </c>
      <c r="P2572" s="8" t="s">
        <v>40</v>
      </c>
      <c r="Q2572" s="8">
        <v>-1</v>
      </c>
      <c r="R2572" s="8" t="s">
        <v>40</v>
      </c>
      <c r="S2572" s="8" t="s">
        <v>40</v>
      </c>
      <c r="T2572" s="8" t="s">
        <v>40</v>
      </c>
      <c r="U2572" s="67">
        <v>0</v>
      </c>
      <c r="V2572" s="4">
        <v>0</v>
      </c>
      <c r="W2572" s="4">
        <v>3435</v>
      </c>
      <c r="X2572" s="67">
        <v>0</v>
      </c>
      <c r="Y2572" s="67">
        <v>0.22600000000000001</v>
      </c>
      <c r="Z2572" s="4">
        <v>1</v>
      </c>
      <c r="AA2572" s="4">
        <v>2605</v>
      </c>
      <c r="AB2572" s="67">
        <v>0</v>
      </c>
      <c r="AC2572" s="4">
        <v>-0.16362599999999999</v>
      </c>
      <c r="AD2572" s="4">
        <v>1.3029999999999999</v>
      </c>
    </row>
    <row r="2573" spans="1:30" x14ac:dyDescent="0.2">
      <c r="A2573" s="8" t="s">
        <v>782</v>
      </c>
      <c r="B2573" s="8">
        <v>10</v>
      </c>
      <c r="C2573" s="8">
        <v>49386175</v>
      </c>
      <c r="D2573" s="8">
        <v>49386175</v>
      </c>
      <c r="E2573" s="8" t="s">
        <v>121</v>
      </c>
      <c r="F2573" s="8" t="s">
        <v>3108</v>
      </c>
      <c r="G2573" s="8" t="s">
        <v>3109</v>
      </c>
      <c r="H2573" s="8" t="s">
        <v>95</v>
      </c>
      <c r="I2573" s="66" t="s">
        <v>5415</v>
      </c>
      <c r="J2573" s="66" t="s">
        <v>40</v>
      </c>
      <c r="K2573" s="66" t="s">
        <v>5439</v>
      </c>
      <c r="L2573" s="66" t="s">
        <v>5440</v>
      </c>
      <c r="M2573" s="66" t="s">
        <v>5441</v>
      </c>
      <c r="N2573" s="66" t="s">
        <v>3309</v>
      </c>
      <c r="O2573" s="8" t="s">
        <v>3546</v>
      </c>
      <c r="P2573" s="8" t="s">
        <v>5442</v>
      </c>
      <c r="Q2573" s="8">
        <v>-1</v>
      </c>
      <c r="R2573" s="8" t="s">
        <v>40</v>
      </c>
      <c r="S2573" s="8" t="s">
        <v>40</v>
      </c>
      <c r="T2573" s="8" t="s">
        <v>40</v>
      </c>
      <c r="U2573" s="67">
        <v>0.42899999999999999</v>
      </c>
      <c r="V2573" s="4">
        <v>1</v>
      </c>
      <c r="W2573" s="4">
        <v>3435</v>
      </c>
      <c r="X2573" s="67">
        <v>0</v>
      </c>
      <c r="Y2573" s="67">
        <v>0.214</v>
      </c>
      <c r="Z2573" s="4">
        <v>2</v>
      </c>
      <c r="AA2573" s="4">
        <v>2605</v>
      </c>
      <c r="AB2573" s="67">
        <v>1E-3</v>
      </c>
      <c r="AC2573" s="4">
        <v>0.95220899999999997</v>
      </c>
      <c r="AD2573" s="4">
        <v>10.38</v>
      </c>
    </row>
    <row r="2574" spans="1:30" x14ac:dyDescent="0.2">
      <c r="A2574" s="8" t="s">
        <v>782</v>
      </c>
      <c r="B2574" s="8">
        <v>10</v>
      </c>
      <c r="C2574" s="8">
        <v>49386184</v>
      </c>
      <c r="D2574" s="8">
        <v>49386184</v>
      </c>
      <c r="E2574" s="8" t="s">
        <v>130</v>
      </c>
      <c r="F2574" s="8" t="s">
        <v>3108</v>
      </c>
      <c r="G2574" s="8" t="s">
        <v>3109</v>
      </c>
      <c r="H2574" s="8" t="s">
        <v>95</v>
      </c>
      <c r="I2574" s="66" t="s">
        <v>5415</v>
      </c>
      <c r="J2574" s="66" t="s">
        <v>40</v>
      </c>
      <c r="K2574" s="66" t="s">
        <v>5443</v>
      </c>
      <c r="L2574" s="66" t="s">
        <v>5444</v>
      </c>
      <c r="M2574" s="66" t="s">
        <v>4334</v>
      </c>
      <c r="N2574" s="66" t="s">
        <v>3549</v>
      </c>
      <c r="O2574" s="8" t="s">
        <v>5445</v>
      </c>
      <c r="P2574" s="8" t="s">
        <v>5446</v>
      </c>
      <c r="Q2574" s="8">
        <v>-1</v>
      </c>
      <c r="R2574" s="8" t="s">
        <v>40</v>
      </c>
      <c r="S2574" s="8" t="s">
        <v>40</v>
      </c>
      <c r="T2574" s="8" t="s">
        <v>40</v>
      </c>
      <c r="U2574" s="67">
        <v>0.23100000000000001</v>
      </c>
      <c r="V2574" s="4">
        <v>4</v>
      </c>
      <c r="W2574" s="4">
        <v>3435</v>
      </c>
      <c r="X2574" s="67">
        <v>1E-3</v>
      </c>
      <c r="Y2574" s="67">
        <v>0.20899999999999999</v>
      </c>
      <c r="Z2574" s="4">
        <v>4</v>
      </c>
      <c r="AA2574" s="4">
        <v>2605</v>
      </c>
      <c r="AB2574" s="67">
        <v>2E-3</v>
      </c>
      <c r="AC2574" s="4">
        <v>3.7488929999999998</v>
      </c>
      <c r="AD2574" s="4">
        <v>23.3</v>
      </c>
    </row>
    <row r="2575" spans="1:30" x14ac:dyDescent="0.2">
      <c r="A2575" s="8" t="s">
        <v>782</v>
      </c>
      <c r="B2575" s="8">
        <v>10</v>
      </c>
      <c r="C2575" s="8">
        <v>49388852</v>
      </c>
      <c r="D2575" s="8">
        <v>49388852</v>
      </c>
      <c r="E2575" s="8" t="s">
        <v>130</v>
      </c>
      <c r="F2575" s="8" t="s">
        <v>3101</v>
      </c>
      <c r="G2575" s="8" t="s">
        <v>3102</v>
      </c>
      <c r="H2575" s="8" t="s">
        <v>95</v>
      </c>
      <c r="I2575" s="66" t="s">
        <v>5447</v>
      </c>
      <c r="J2575" s="66" t="s">
        <v>40</v>
      </c>
      <c r="K2575" s="66" t="s">
        <v>5371</v>
      </c>
      <c r="L2575" s="66" t="s">
        <v>5448</v>
      </c>
      <c r="M2575" s="66" t="s">
        <v>5449</v>
      </c>
      <c r="N2575" s="66" t="s">
        <v>3165</v>
      </c>
      <c r="O2575" s="8" t="s">
        <v>3308</v>
      </c>
      <c r="P2575" s="8" t="s">
        <v>40</v>
      </c>
      <c r="Q2575" s="8">
        <v>-1</v>
      </c>
      <c r="R2575" s="8" t="s">
        <v>40</v>
      </c>
      <c r="S2575" s="8" t="s">
        <v>40</v>
      </c>
      <c r="T2575" s="8" t="s">
        <v>40</v>
      </c>
      <c r="U2575" s="67">
        <v>0.27700000000000002</v>
      </c>
      <c r="V2575" s="4">
        <v>1</v>
      </c>
      <c r="W2575" s="4">
        <v>3425</v>
      </c>
      <c r="X2575" s="67">
        <v>0</v>
      </c>
      <c r="Y2575" s="67">
        <v>0</v>
      </c>
      <c r="Z2575" s="4">
        <v>0</v>
      </c>
      <c r="AA2575" s="4">
        <v>2600</v>
      </c>
      <c r="AB2575" s="67">
        <v>0</v>
      </c>
      <c r="AC2575" s="4">
        <v>0.95181099999999996</v>
      </c>
      <c r="AD2575" s="4">
        <v>10.38</v>
      </c>
    </row>
    <row r="2576" spans="1:30" x14ac:dyDescent="0.2">
      <c r="A2576" s="8" t="s">
        <v>782</v>
      </c>
      <c r="B2576" s="8">
        <v>10</v>
      </c>
      <c r="C2576" s="8">
        <v>49388853</v>
      </c>
      <c r="D2576" s="8">
        <v>49388853</v>
      </c>
      <c r="E2576" s="8" t="s">
        <v>121</v>
      </c>
      <c r="F2576" s="8" t="s">
        <v>3108</v>
      </c>
      <c r="G2576" s="8" t="s">
        <v>3109</v>
      </c>
      <c r="H2576" s="8" t="s">
        <v>95</v>
      </c>
      <c r="I2576" s="66" t="s">
        <v>5447</v>
      </c>
      <c r="J2576" s="66" t="s">
        <v>40</v>
      </c>
      <c r="K2576" s="66" t="s">
        <v>5450</v>
      </c>
      <c r="L2576" s="66" t="s">
        <v>5451</v>
      </c>
      <c r="M2576" s="66" t="s">
        <v>5449</v>
      </c>
      <c r="N2576" s="66" t="s">
        <v>3309</v>
      </c>
      <c r="O2576" s="8" t="s">
        <v>3310</v>
      </c>
      <c r="P2576" s="8" t="s">
        <v>40</v>
      </c>
      <c r="Q2576" s="8">
        <v>-1</v>
      </c>
      <c r="R2576" s="8" t="s">
        <v>40</v>
      </c>
      <c r="S2576" s="8" t="s">
        <v>40</v>
      </c>
      <c r="T2576" s="8" t="s">
        <v>40</v>
      </c>
      <c r="U2576" s="67">
        <v>0.29699999999999999</v>
      </c>
      <c r="V2576" s="4">
        <v>1</v>
      </c>
      <c r="W2576" s="4">
        <v>3425</v>
      </c>
      <c r="X2576" s="67">
        <v>0</v>
      </c>
      <c r="Y2576" s="67">
        <v>0.33300000000000002</v>
      </c>
      <c r="Z2576" s="4">
        <v>1</v>
      </c>
      <c r="AA2576" s="4">
        <v>2600</v>
      </c>
      <c r="AB2576" s="67">
        <v>0</v>
      </c>
      <c r="AC2576" s="4">
        <v>1.7084900000000001</v>
      </c>
      <c r="AD2576" s="4">
        <v>14.46</v>
      </c>
    </row>
    <row r="2577" spans="1:30" x14ac:dyDescent="0.2">
      <c r="A2577" s="8" t="s">
        <v>782</v>
      </c>
      <c r="B2577" s="8">
        <v>10</v>
      </c>
      <c r="C2577" s="8">
        <v>49388883</v>
      </c>
      <c r="D2577" s="8">
        <v>49388883</v>
      </c>
      <c r="E2577" s="8" t="s">
        <v>121</v>
      </c>
      <c r="F2577" s="8" t="s">
        <v>3108</v>
      </c>
      <c r="G2577" s="8" t="s">
        <v>3109</v>
      </c>
      <c r="H2577" s="8" t="s">
        <v>95</v>
      </c>
      <c r="I2577" s="66" t="s">
        <v>5447</v>
      </c>
      <c r="J2577" s="66" t="s">
        <v>40</v>
      </c>
      <c r="K2577" s="66" t="s">
        <v>5452</v>
      </c>
      <c r="L2577" s="66" t="s">
        <v>5453</v>
      </c>
      <c r="M2577" s="66" t="s">
        <v>3515</v>
      </c>
      <c r="N2577" s="66" t="s">
        <v>3309</v>
      </c>
      <c r="O2577" s="8" t="s">
        <v>3595</v>
      </c>
      <c r="P2577" s="8" t="s">
        <v>40</v>
      </c>
      <c r="Q2577" s="8">
        <v>-1</v>
      </c>
      <c r="R2577" s="8" t="s">
        <v>40</v>
      </c>
      <c r="S2577" s="8" t="s">
        <v>40</v>
      </c>
      <c r="T2577" s="8" t="s">
        <v>40</v>
      </c>
      <c r="U2577" s="67">
        <v>0.27800000000000002</v>
      </c>
      <c r="V2577" s="4">
        <v>1</v>
      </c>
      <c r="W2577" s="4">
        <v>3425</v>
      </c>
      <c r="X2577" s="67">
        <v>0</v>
      </c>
      <c r="Y2577" s="67">
        <v>0.13600000000000001</v>
      </c>
      <c r="Z2577" s="4">
        <v>1</v>
      </c>
      <c r="AA2577" s="4">
        <v>2600</v>
      </c>
      <c r="AB2577" s="67">
        <v>0</v>
      </c>
      <c r="AC2577" s="4">
        <v>2.74532</v>
      </c>
      <c r="AD2577" s="4">
        <v>21.1</v>
      </c>
    </row>
    <row r="2578" spans="1:30" x14ac:dyDescent="0.2">
      <c r="A2578" s="8" t="s">
        <v>782</v>
      </c>
      <c r="B2578" s="8">
        <v>10</v>
      </c>
      <c r="C2578" s="8">
        <v>49388901</v>
      </c>
      <c r="D2578" s="8">
        <v>49388901</v>
      </c>
      <c r="E2578" s="8" t="s">
        <v>130</v>
      </c>
      <c r="F2578" s="8" t="s">
        <v>3108</v>
      </c>
      <c r="G2578" s="8" t="s">
        <v>3109</v>
      </c>
      <c r="H2578" s="8" t="s">
        <v>95</v>
      </c>
      <c r="I2578" s="66" t="s">
        <v>5447</v>
      </c>
      <c r="J2578" s="66" t="s">
        <v>40</v>
      </c>
      <c r="K2578" s="66" t="s">
        <v>553</v>
      </c>
      <c r="L2578" s="66" t="s">
        <v>5454</v>
      </c>
      <c r="M2578" s="66" t="s">
        <v>5026</v>
      </c>
      <c r="N2578" s="66" t="s">
        <v>3255</v>
      </c>
      <c r="O2578" s="8" t="s">
        <v>3256</v>
      </c>
      <c r="P2578" s="8" t="s">
        <v>5455</v>
      </c>
      <c r="Q2578" s="8">
        <v>-1</v>
      </c>
      <c r="R2578" s="8" t="s">
        <v>40</v>
      </c>
      <c r="S2578" s="8" t="s">
        <v>40</v>
      </c>
      <c r="T2578" s="8" t="s">
        <v>40</v>
      </c>
      <c r="U2578" s="67">
        <v>0.28899999999999998</v>
      </c>
      <c r="V2578" s="4">
        <v>1801</v>
      </c>
      <c r="W2578" s="4">
        <v>3425</v>
      </c>
      <c r="X2578" s="67">
        <v>0.52600000000000002</v>
      </c>
      <c r="Y2578" s="67">
        <v>0.28499999999999998</v>
      </c>
      <c r="Z2578" s="4">
        <v>1349</v>
      </c>
      <c r="AA2578" s="4">
        <v>2600</v>
      </c>
      <c r="AB2578" s="67">
        <v>0.51900000000000002</v>
      </c>
      <c r="AC2578" s="4">
        <v>-2.2173500000000002</v>
      </c>
      <c r="AD2578" s="4">
        <v>1E-3</v>
      </c>
    </row>
    <row r="2579" spans="1:30" x14ac:dyDescent="0.2">
      <c r="A2579" s="8" t="s">
        <v>782</v>
      </c>
      <c r="B2579" s="8">
        <v>10</v>
      </c>
      <c r="C2579" s="8">
        <v>49388914</v>
      </c>
      <c r="D2579" s="8">
        <v>49388914</v>
      </c>
      <c r="E2579" s="8" t="s">
        <v>121</v>
      </c>
      <c r="F2579" s="8" t="s">
        <v>3101</v>
      </c>
      <c r="G2579" s="8" t="s">
        <v>3102</v>
      </c>
      <c r="H2579" s="8" t="s">
        <v>95</v>
      </c>
      <c r="I2579" s="66" t="s">
        <v>5447</v>
      </c>
      <c r="J2579" s="66" t="s">
        <v>40</v>
      </c>
      <c r="K2579" s="66" t="s">
        <v>5456</v>
      </c>
      <c r="L2579" s="66" t="s">
        <v>5457</v>
      </c>
      <c r="M2579" s="66" t="s">
        <v>5458</v>
      </c>
      <c r="N2579" s="66" t="s">
        <v>3126</v>
      </c>
      <c r="O2579" s="8" t="s">
        <v>4812</v>
      </c>
      <c r="P2579" s="8" t="s">
        <v>40</v>
      </c>
      <c r="Q2579" s="8">
        <v>-1</v>
      </c>
      <c r="R2579" s="8" t="s">
        <v>40</v>
      </c>
      <c r="S2579" s="8" t="s">
        <v>40</v>
      </c>
      <c r="T2579" s="8" t="s">
        <v>40</v>
      </c>
      <c r="U2579" s="67">
        <v>0.28999999999999998</v>
      </c>
      <c r="V2579" s="4">
        <v>1</v>
      </c>
      <c r="W2579" s="4">
        <v>3425</v>
      </c>
      <c r="X2579" s="67">
        <v>0</v>
      </c>
      <c r="Y2579" s="67">
        <v>0</v>
      </c>
      <c r="Z2579" s="4">
        <v>0</v>
      </c>
      <c r="AA2579" s="4">
        <v>2600</v>
      </c>
      <c r="AB2579" s="67">
        <v>0</v>
      </c>
      <c r="AC2579" s="4">
        <v>-6.4784999999999995E-2</v>
      </c>
      <c r="AD2579" s="4">
        <v>2.0070000000000001</v>
      </c>
    </row>
    <row r="2580" spans="1:30" x14ac:dyDescent="0.2">
      <c r="A2580" s="8" t="s">
        <v>782</v>
      </c>
      <c r="B2580" s="8">
        <v>10</v>
      </c>
      <c r="C2580" s="8">
        <v>49388963</v>
      </c>
      <c r="D2580" s="8">
        <v>49388963</v>
      </c>
      <c r="E2580" s="8" t="s">
        <v>121</v>
      </c>
      <c r="F2580" s="8" t="s">
        <v>3108</v>
      </c>
      <c r="G2580" s="8" t="s">
        <v>3109</v>
      </c>
      <c r="H2580" s="8" t="s">
        <v>95</v>
      </c>
      <c r="I2580" s="66" t="s">
        <v>5447</v>
      </c>
      <c r="J2580" s="66" t="s">
        <v>40</v>
      </c>
      <c r="K2580" s="66" t="s">
        <v>5459</v>
      </c>
      <c r="L2580" s="66" t="s">
        <v>5460</v>
      </c>
      <c r="M2580" s="66" t="s">
        <v>4511</v>
      </c>
      <c r="N2580" s="66" t="s">
        <v>3746</v>
      </c>
      <c r="O2580" s="8" t="s">
        <v>3747</v>
      </c>
      <c r="P2580" s="8" t="s">
        <v>40</v>
      </c>
      <c r="Q2580" s="8">
        <v>-1</v>
      </c>
      <c r="R2580" s="8" t="s">
        <v>40</v>
      </c>
      <c r="S2580" s="8" t="s">
        <v>40</v>
      </c>
      <c r="T2580" s="8" t="s">
        <v>40</v>
      </c>
      <c r="U2580" s="67">
        <v>0.222</v>
      </c>
      <c r="V2580" s="4">
        <v>2</v>
      </c>
      <c r="W2580" s="4">
        <v>3433</v>
      </c>
      <c r="X2580" s="67">
        <v>1E-3</v>
      </c>
      <c r="Y2580" s="67">
        <v>0</v>
      </c>
      <c r="Z2580" s="4">
        <v>0</v>
      </c>
      <c r="AA2580" s="4">
        <v>2606</v>
      </c>
      <c r="AB2580" s="67">
        <v>0</v>
      </c>
      <c r="AC2580" s="4">
        <v>4.3514749999999998</v>
      </c>
      <c r="AD2580" s="4">
        <v>24.1</v>
      </c>
    </row>
    <row r="2581" spans="1:30" x14ac:dyDescent="0.2">
      <c r="A2581" s="8" t="s">
        <v>782</v>
      </c>
      <c r="B2581" s="8">
        <v>10</v>
      </c>
      <c r="C2581" s="8">
        <v>49388969</v>
      </c>
      <c r="D2581" s="8">
        <v>49388969</v>
      </c>
      <c r="E2581" s="8" t="s">
        <v>130</v>
      </c>
      <c r="F2581" s="8" t="s">
        <v>3101</v>
      </c>
      <c r="G2581" s="8" t="s">
        <v>3102</v>
      </c>
      <c r="H2581" s="8" t="s">
        <v>95</v>
      </c>
      <c r="I2581" s="66" t="s">
        <v>5447</v>
      </c>
      <c r="J2581" s="66" t="s">
        <v>40</v>
      </c>
      <c r="K2581" s="66" t="s">
        <v>5461</v>
      </c>
      <c r="L2581" s="66" t="s">
        <v>5462</v>
      </c>
      <c r="M2581" s="66" t="s">
        <v>5463</v>
      </c>
      <c r="N2581" s="66" t="s">
        <v>127</v>
      </c>
      <c r="O2581" s="8" t="s">
        <v>3632</v>
      </c>
      <c r="P2581" s="8" t="s">
        <v>40</v>
      </c>
      <c r="Q2581" s="8">
        <v>-1</v>
      </c>
      <c r="R2581" s="8" t="s">
        <v>40</v>
      </c>
      <c r="S2581" s="8" t="s">
        <v>40</v>
      </c>
      <c r="T2581" s="8" t="s">
        <v>40</v>
      </c>
      <c r="U2581" s="67">
        <v>0.25</v>
      </c>
      <c r="V2581" s="4">
        <v>1</v>
      </c>
      <c r="W2581" s="4">
        <v>3433</v>
      </c>
      <c r="X2581" s="67">
        <v>0</v>
      </c>
      <c r="Y2581" s="67">
        <v>0</v>
      </c>
      <c r="Z2581" s="4">
        <v>0</v>
      </c>
      <c r="AA2581" s="4">
        <v>2606</v>
      </c>
      <c r="AB2581" s="67">
        <v>0</v>
      </c>
      <c r="AC2581" s="4">
        <v>0.958152</v>
      </c>
      <c r="AD2581" s="4">
        <v>10.42</v>
      </c>
    </row>
    <row r="2582" spans="1:30" x14ac:dyDescent="0.2">
      <c r="A2582" s="8" t="s">
        <v>782</v>
      </c>
      <c r="B2582" s="8">
        <v>10</v>
      </c>
      <c r="C2582" s="8">
        <v>49388971</v>
      </c>
      <c r="D2582" s="8">
        <v>49388971</v>
      </c>
      <c r="E2582" s="8" t="s">
        <v>130</v>
      </c>
      <c r="F2582" s="8" t="s">
        <v>3108</v>
      </c>
      <c r="G2582" s="8" t="s">
        <v>3109</v>
      </c>
      <c r="H2582" s="8" t="s">
        <v>95</v>
      </c>
      <c r="I2582" s="66" t="s">
        <v>5447</v>
      </c>
      <c r="J2582" s="66" t="s">
        <v>40</v>
      </c>
      <c r="K2582" s="66" t="s">
        <v>5464</v>
      </c>
      <c r="L2582" s="66" t="s">
        <v>5465</v>
      </c>
      <c r="M2582" s="66" t="s">
        <v>5463</v>
      </c>
      <c r="N2582" s="66" t="s">
        <v>3302</v>
      </c>
      <c r="O2582" s="8" t="s">
        <v>3303</v>
      </c>
      <c r="P2582" s="8" t="s">
        <v>40</v>
      </c>
      <c r="Q2582" s="8">
        <v>-1</v>
      </c>
      <c r="R2582" s="8" t="s">
        <v>40</v>
      </c>
      <c r="S2582" s="8" t="s">
        <v>40</v>
      </c>
      <c r="T2582" s="8" t="s">
        <v>40</v>
      </c>
      <c r="U2582" s="67">
        <v>0.29599999999999999</v>
      </c>
      <c r="V2582" s="4">
        <v>1</v>
      </c>
      <c r="W2582" s="4">
        <v>3433</v>
      </c>
      <c r="X2582" s="67">
        <v>0</v>
      </c>
      <c r="Y2582" s="67">
        <v>0</v>
      </c>
      <c r="Z2582" s="4">
        <v>0</v>
      </c>
      <c r="AA2582" s="4">
        <v>2606</v>
      </c>
      <c r="AB2582" s="67">
        <v>0</v>
      </c>
      <c r="AC2582" s="4">
        <v>0.599638</v>
      </c>
      <c r="AD2582" s="4">
        <v>8.1539999999999999</v>
      </c>
    </row>
    <row r="2583" spans="1:30" x14ac:dyDescent="0.2">
      <c r="A2583" s="8" t="s">
        <v>782</v>
      </c>
      <c r="B2583" s="8">
        <v>10</v>
      </c>
      <c r="C2583" s="8">
        <v>49388972</v>
      </c>
      <c r="D2583" s="8">
        <v>49388972</v>
      </c>
      <c r="E2583" s="8" t="s">
        <v>121</v>
      </c>
      <c r="F2583" s="8" t="s">
        <v>3101</v>
      </c>
      <c r="G2583" s="8" t="s">
        <v>3102</v>
      </c>
      <c r="H2583" s="8" t="s">
        <v>95</v>
      </c>
      <c r="I2583" s="66" t="s">
        <v>5447</v>
      </c>
      <c r="J2583" s="66" t="s">
        <v>40</v>
      </c>
      <c r="K2583" s="66" t="s">
        <v>5466</v>
      </c>
      <c r="L2583" s="66" t="s">
        <v>5467</v>
      </c>
      <c r="M2583" s="66" t="s">
        <v>5468</v>
      </c>
      <c r="N2583" s="66" t="s">
        <v>3188</v>
      </c>
      <c r="O2583" s="8" t="s">
        <v>3497</v>
      </c>
      <c r="P2583" s="8" t="s">
        <v>40</v>
      </c>
      <c r="Q2583" s="8">
        <v>-1</v>
      </c>
      <c r="R2583" s="8" t="s">
        <v>40</v>
      </c>
      <c r="S2583" s="8" t="s">
        <v>40</v>
      </c>
      <c r="T2583" s="8" t="s">
        <v>40</v>
      </c>
      <c r="U2583" s="67">
        <v>0.24399999999999999</v>
      </c>
      <c r="V2583" s="4">
        <v>4</v>
      </c>
      <c r="W2583" s="4">
        <v>3433</v>
      </c>
      <c r="X2583" s="67">
        <v>1E-3</v>
      </c>
      <c r="Y2583" s="67">
        <v>0.25</v>
      </c>
      <c r="Z2583" s="4">
        <v>6</v>
      </c>
      <c r="AA2583" s="4">
        <v>2606</v>
      </c>
      <c r="AB2583" s="67">
        <v>2E-3</v>
      </c>
      <c r="AC2583" s="4">
        <v>0.24182200000000001</v>
      </c>
      <c r="AD2583" s="4">
        <v>5.1139999999999999</v>
      </c>
    </row>
    <row r="2584" spans="1:30" x14ac:dyDescent="0.2">
      <c r="A2584" s="8" t="s">
        <v>782</v>
      </c>
      <c r="B2584" s="8">
        <v>10</v>
      </c>
      <c r="C2584" s="8">
        <v>49389000</v>
      </c>
      <c r="D2584" s="8">
        <v>49389000</v>
      </c>
      <c r="E2584" s="8" t="s">
        <v>130</v>
      </c>
      <c r="F2584" s="8" t="s">
        <v>3108</v>
      </c>
      <c r="G2584" s="8" t="s">
        <v>3109</v>
      </c>
      <c r="H2584" s="8" t="s">
        <v>95</v>
      </c>
      <c r="I2584" s="66" t="s">
        <v>5447</v>
      </c>
      <c r="J2584" s="66" t="s">
        <v>40</v>
      </c>
      <c r="K2584" s="66" t="s">
        <v>5469</v>
      </c>
      <c r="L2584" s="66" t="s">
        <v>5470</v>
      </c>
      <c r="M2584" s="66" t="s">
        <v>4514</v>
      </c>
      <c r="N2584" s="66" t="s">
        <v>3255</v>
      </c>
      <c r="O2584" s="8" t="s">
        <v>3256</v>
      </c>
      <c r="P2584" s="8" t="s">
        <v>40</v>
      </c>
      <c r="Q2584" s="8">
        <v>-1</v>
      </c>
      <c r="R2584" s="8" t="s">
        <v>40</v>
      </c>
      <c r="S2584" s="8" t="s">
        <v>40</v>
      </c>
      <c r="T2584" s="8" t="s">
        <v>40</v>
      </c>
      <c r="U2584" s="67">
        <v>0</v>
      </c>
      <c r="V2584" s="4">
        <v>0</v>
      </c>
      <c r="W2584" s="4">
        <v>3433</v>
      </c>
      <c r="X2584" s="67">
        <v>0</v>
      </c>
      <c r="Y2584" s="67">
        <v>0.23300000000000001</v>
      </c>
      <c r="Z2584" s="4">
        <v>1</v>
      </c>
      <c r="AA2584" s="4">
        <v>2606</v>
      </c>
      <c r="AB2584" s="67">
        <v>0</v>
      </c>
      <c r="AC2584" s="4">
        <v>0.40500199999999997</v>
      </c>
      <c r="AD2584" s="4">
        <v>6.657</v>
      </c>
    </row>
    <row r="2585" spans="1:30" x14ac:dyDescent="0.2">
      <c r="A2585" s="8" t="s">
        <v>782</v>
      </c>
      <c r="B2585" s="8">
        <v>10</v>
      </c>
      <c r="C2585" s="8">
        <v>49389016</v>
      </c>
      <c r="D2585" s="8">
        <v>49389016</v>
      </c>
      <c r="E2585" s="8" t="s">
        <v>123</v>
      </c>
      <c r="F2585" s="8" t="s">
        <v>3108</v>
      </c>
      <c r="G2585" s="8" t="s">
        <v>3109</v>
      </c>
      <c r="H2585" s="8" t="s">
        <v>95</v>
      </c>
      <c r="I2585" s="66" t="s">
        <v>5447</v>
      </c>
      <c r="J2585" s="66" t="s">
        <v>40</v>
      </c>
      <c r="K2585" s="66" t="s">
        <v>5405</v>
      </c>
      <c r="L2585" s="66" t="s">
        <v>5471</v>
      </c>
      <c r="M2585" s="66" t="s">
        <v>5094</v>
      </c>
      <c r="N2585" s="66" t="s">
        <v>4736</v>
      </c>
      <c r="O2585" s="8" t="s">
        <v>5472</v>
      </c>
      <c r="P2585" s="8" t="s">
        <v>5473</v>
      </c>
      <c r="Q2585" s="8">
        <v>-1</v>
      </c>
      <c r="R2585" s="8" t="s">
        <v>40</v>
      </c>
      <c r="S2585" s="8" t="s">
        <v>40</v>
      </c>
      <c r="T2585" s="8" t="s">
        <v>40</v>
      </c>
      <c r="U2585" s="67">
        <v>0.36</v>
      </c>
      <c r="V2585" s="4">
        <v>2754</v>
      </c>
      <c r="W2585" s="4">
        <v>3433</v>
      </c>
      <c r="X2585" s="67">
        <v>0.80200000000000005</v>
      </c>
      <c r="Y2585" s="67">
        <v>0.36</v>
      </c>
      <c r="Z2585" s="4">
        <v>2066</v>
      </c>
      <c r="AA2585" s="4">
        <v>2606</v>
      </c>
      <c r="AB2585" s="67">
        <v>0.79300000000000004</v>
      </c>
      <c r="AC2585" s="4">
        <v>-0.216525</v>
      </c>
      <c r="AD2585" s="4">
        <v>1.0129999999999999</v>
      </c>
    </row>
    <row r="2586" spans="1:30" x14ac:dyDescent="0.2">
      <c r="A2586" s="8" t="s">
        <v>782</v>
      </c>
      <c r="B2586" s="8">
        <v>10</v>
      </c>
      <c r="C2586" s="8">
        <v>49389029</v>
      </c>
      <c r="D2586" s="8">
        <v>49389029</v>
      </c>
      <c r="E2586" s="8" t="s">
        <v>130</v>
      </c>
      <c r="F2586" s="8" t="s">
        <v>3108</v>
      </c>
      <c r="G2586" s="8" t="s">
        <v>3109</v>
      </c>
      <c r="H2586" s="8" t="s">
        <v>95</v>
      </c>
      <c r="I2586" s="66" t="s">
        <v>5447</v>
      </c>
      <c r="J2586" s="66" t="s">
        <v>40</v>
      </c>
      <c r="K2586" s="66" t="s">
        <v>5407</v>
      </c>
      <c r="L2586" s="66" t="s">
        <v>5474</v>
      </c>
      <c r="M2586" s="66" t="s">
        <v>3402</v>
      </c>
      <c r="N2586" s="66" t="s">
        <v>4018</v>
      </c>
      <c r="O2586" s="8" t="s">
        <v>5335</v>
      </c>
      <c r="P2586" s="8" t="s">
        <v>40</v>
      </c>
      <c r="Q2586" s="8">
        <v>-1</v>
      </c>
      <c r="R2586" s="8" t="s">
        <v>40</v>
      </c>
      <c r="S2586" s="8" t="s">
        <v>40</v>
      </c>
      <c r="T2586" s="8" t="s">
        <v>40</v>
      </c>
      <c r="U2586" s="67">
        <v>0.24</v>
      </c>
      <c r="V2586" s="4">
        <v>5</v>
      </c>
      <c r="W2586" s="4">
        <v>3433</v>
      </c>
      <c r="X2586" s="67">
        <v>1E-3</v>
      </c>
      <c r="Y2586" s="67">
        <v>0.253</v>
      </c>
      <c r="Z2586" s="4">
        <v>1</v>
      </c>
      <c r="AA2586" s="4">
        <v>2606</v>
      </c>
      <c r="AB2586" s="67">
        <v>0</v>
      </c>
      <c r="AC2586" s="4">
        <v>-1.9708490000000001</v>
      </c>
      <c r="AD2586" s="4">
        <v>1E-3</v>
      </c>
    </row>
    <row r="2587" spans="1:30" x14ac:dyDescent="0.2">
      <c r="A2587" s="8" t="s">
        <v>782</v>
      </c>
      <c r="B2587" s="8">
        <v>10</v>
      </c>
      <c r="C2587" s="8">
        <v>49389047</v>
      </c>
      <c r="D2587" s="8">
        <v>49389047</v>
      </c>
      <c r="E2587" s="8" t="s">
        <v>127</v>
      </c>
      <c r="F2587" s="8" t="s">
        <v>3101</v>
      </c>
      <c r="G2587" s="8" t="s">
        <v>3102</v>
      </c>
      <c r="H2587" s="8" t="s">
        <v>95</v>
      </c>
      <c r="I2587" s="66" t="s">
        <v>5447</v>
      </c>
      <c r="J2587" s="66" t="s">
        <v>40</v>
      </c>
      <c r="K2587" s="66" t="s">
        <v>5475</v>
      </c>
      <c r="L2587" s="66" t="s">
        <v>5476</v>
      </c>
      <c r="M2587" s="66" t="s">
        <v>4521</v>
      </c>
      <c r="N2587" s="66" t="s">
        <v>3118</v>
      </c>
      <c r="O2587" s="8" t="s">
        <v>4298</v>
      </c>
      <c r="P2587" s="8" t="s">
        <v>40</v>
      </c>
      <c r="Q2587" s="8">
        <v>-1</v>
      </c>
      <c r="R2587" s="8" t="s">
        <v>40</v>
      </c>
      <c r="S2587" s="8" t="s">
        <v>40</v>
      </c>
      <c r="T2587" s="8" t="s">
        <v>40</v>
      </c>
      <c r="U2587" s="67">
        <v>0</v>
      </c>
      <c r="V2587" s="4">
        <v>0</v>
      </c>
      <c r="W2587" s="4">
        <v>3433</v>
      </c>
      <c r="X2587" s="67">
        <v>0</v>
      </c>
      <c r="Y2587" s="67">
        <v>0.19800000000000001</v>
      </c>
      <c r="Z2587" s="4">
        <v>1</v>
      </c>
      <c r="AA2587" s="4">
        <v>2606</v>
      </c>
      <c r="AB2587" s="67">
        <v>0</v>
      </c>
      <c r="AC2587" s="4">
        <v>0.36986200000000002</v>
      </c>
      <c r="AD2587" s="4">
        <v>6.3470000000000004</v>
      </c>
    </row>
    <row r="2588" spans="1:30" x14ac:dyDescent="0.2">
      <c r="A2588" s="8" t="s">
        <v>782</v>
      </c>
      <c r="B2588" s="8">
        <v>10</v>
      </c>
      <c r="C2588" s="8">
        <v>49389051</v>
      </c>
      <c r="D2588" s="8">
        <v>49389051</v>
      </c>
      <c r="E2588" s="8" t="s">
        <v>121</v>
      </c>
      <c r="F2588" s="8" t="s">
        <v>3108</v>
      </c>
      <c r="G2588" s="8" t="s">
        <v>3109</v>
      </c>
      <c r="H2588" s="8" t="s">
        <v>95</v>
      </c>
      <c r="I2588" s="66" t="s">
        <v>5447</v>
      </c>
      <c r="J2588" s="66" t="s">
        <v>40</v>
      </c>
      <c r="K2588" s="66" t="s">
        <v>5477</v>
      </c>
      <c r="L2588" s="66" t="s">
        <v>3404</v>
      </c>
      <c r="M2588" s="66" t="s">
        <v>3405</v>
      </c>
      <c r="N2588" s="66" t="s">
        <v>3518</v>
      </c>
      <c r="O2588" s="8" t="s">
        <v>4360</v>
      </c>
      <c r="P2588" s="8" t="s">
        <v>40</v>
      </c>
      <c r="Q2588" s="8">
        <v>-1</v>
      </c>
      <c r="R2588" s="8">
        <v>10.004279990000001</v>
      </c>
      <c r="S2588" s="8">
        <v>-0.36664424899999998</v>
      </c>
      <c r="T2588" s="8">
        <v>9.6376357430000006</v>
      </c>
      <c r="U2588" s="67">
        <v>0</v>
      </c>
      <c r="V2588" s="4">
        <v>0</v>
      </c>
      <c r="W2588" s="4">
        <v>3433</v>
      </c>
      <c r="X2588" s="67">
        <v>0</v>
      </c>
      <c r="Y2588" s="67">
        <v>0.23499999999999999</v>
      </c>
      <c r="Z2588" s="4">
        <v>1</v>
      </c>
      <c r="AA2588" s="4">
        <v>2606</v>
      </c>
      <c r="AB2588" s="67">
        <v>0</v>
      </c>
      <c r="AC2588" s="4">
        <v>4.0865650000000002</v>
      </c>
      <c r="AD2588" s="4">
        <v>23.7</v>
      </c>
    </row>
    <row r="2589" spans="1:30" x14ac:dyDescent="0.2">
      <c r="A2589" s="8" t="s">
        <v>782</v>
      </c>
      <c r="B2589" s="8">
        <v>10</v>
      </c>
      <c r="C2589" s="8">
        <v>49392616</v>
      </c>
      <c r="D2589" s="8">
        <v>49392616</v>
      </c>
      <c r="E2589" s="8" t="s">
        <v>130</v>
      </c>
      <c r="F2589" s="8" t="s">
        <v>3101</v>
      </c>
      <c r="G2589" s="8" t="s">
        <v>3102</v>
      </c>
      <c r="H2589" s="8" t="s">
        <v>95</v>
      </c>
      <c r="I2589" s="66" t="s">
        <v>5478</v>
      </c>
      <c r="J2589" s="66" t="s">
        <v>40</v>
      </c>
      <c r="K2589" s="66" t="s">
        <v>5479</v>
      </c>
      <c r="L2589" s="66" t="s">
        <v>5480</v>
      </c>
      <c r="M2589" s="66" t="s">
        <v>483</v>
      </c>
      <c r="N2589" s="66" t="s">
        <v>3210</v>
      </c>
      <c r="O2589" s="8" t="s">
        <v>3211</v>
      </c>
      <c r="P2589" s="8" t="s">
        <v>5481</v>
      </c>
      <c r="Q2589" s="8">
        <v>-1</v>
      </c>
      <c r="R2589" s="8" t="s">
        <v>40</v>
      </c>
      <c r="S2589" s="8" t="s">
        <v>40</v>
      </c>
      <c r="T2589" s="8" t="s">
        <v>40</v>
      </c>
      <c r="U2589" s="67">
        <v>0</v>
      </c>
      <c r="V2589" s="4">
        <v>0</v>
      </c>
      <c r="W2589" s="4">
        <v>3427</v>
      </c>
      <c r="X2589" s="67">
        <v>0</v>
      </c>
      <c r="Y2589" s="67">
        <v>0.47399999999999998</v>
      </c>
      <c r="Z2589" s="4">
        <v>3</v>
      </c>
      <c r="AA2589" s="4">
        <v>2598</v>
      </c>
      <c r="AB2589" s="67">
        <v>1E-3</v>
      </c>
      <c r="AC2589" s="4">
        <v>1.699619</v>
      </c>
      <c r="AD2589" s="4">
        <v>14.41</v>
      </c>
    </row>
    <row r="2590" spans="1:30" x14ac:dyDescent="0.2">
      <c r="A2590" s="8" t="s">
        <v>782</v>
      </c>
      <c r="B2590" s="8">
        <v>10</v>
      </c>
      <c r="C2590" s="8">
        <v>49392693</v>
      </c>
      <c r="D2590" s="8">
        <v>49392693</v>
      </c>
      <c r="E2590" s="8" t="s">
        <v>123</v>
      </c>
      <c r="F2590" s="8" t="s">
        <v>3108</v>
      </c>
      <c r="G2590" s="8" t="s">
        <v>3109</v>
      </c>
      <c r="H2590" s="8" t="s">
        <v>95</v>
      </c>
      <c r="I2590" s="66" t="s">
        <v>5478</v>
      </c>
      <c r="J2590" s="66" t="s">
        <v>40</v>
      </c>
      <c r="K2590" s="66" t="s">
        <v>5482</v>
      </c>
      <c r="L2590" s="66" t="s">
        <v>5483</v>
      </c>
      <c r="M2590" s="66" t="s">
        <v>4148</v>
      </c>
      <c r="N2590" s="66" t="s">
        <v>3271</v>
      </c>
      <c r="O2590" s="8" t="s">
        <v>3272</v>
      </c>
      <c r="P2590" s="8" t="s">
        <v>5484</v>
      </c>
      <c r="Q2590" s="8">
        <v>-1</v>
      </c>
      <c r="R2590" s="8" t="s">
        <v>40</v>
      </c>
      <c r="S2590" s="8" t="s">
        <v>40</v>
      </c>
      <c r="T2590" s="8" t="s">
        <v>40</v>
      </c>
      <c r="U2590" s="67">
        <v>0</v>
      </c>
      <c r="V2590" s="4">
        <v>0</v>
      </c>
      <c r="W2590" s="4">
        <v>3427</v>
      </c>
      <c r="X2590" s="67">
        <v>0</v>
      </c>
      <c r="Y2590" s="67">
        <v>0.54500000000000004</v>
      </c>
      <c r="Z2590" s="4">
        <v>1</v>
      </c>
      <c r="AA2590" s="4">
        <v>2598</v>
      </c>
      <c r="AB2590" s="67">
        <v>0</v>
      </c>
      <c r="AC2590" s="4">
        <v>5.242184</v>
      </c>
      <c r="AD2590" s="4">
        <v>25.6</v>
      </c>
    </row>
    <row r="2591" spans="1:30" x14ac:dyDescent="0.2">
      <c r="A2591" s="8" t="s">
        <v>782</v>
      </c>
      <c r="B2591" s="8">
        <v>10</v>
      </c>
      <c r="C2591" s="8">
        <v>49392706</v>
      </c>
      <c r="D2591" s="8">
        <v>49392706</v>
      </c>
      <c r="E2591" s="8" t="s">
        <v>130</v>
      </c>
      <c r="F2591" s="8" t="s">
        <v>3101</v>
      </c>
      <c r="G2591" s="8" t="s">
        <v>3102</v>
      </c>
      <c r="H2591" s="8" t="s">
        <v>95</v>
      </c>
      <c r="I2591" s="66" t="s">
        <v>5478</v>
      </c>
      <c r="J2591" s="66" t="s">
        <v>40</v>
      </c>
      <c r="K2591" s="66" t="s">
        <v>5485</v>
      </c>
      <c r="L2591" s="66" t="s">
        <v>5486</v>
      </c>
      <c r="M2591" s="66" t="s">
        <v>5487</v>
      </c>
      <c r="N2591" s="66" t="s">
        <v>3126</v>
      </c>
      <c r="O2591" s="8" t="s">
        <v>3419</v>
      </c>
      <c r="P2591" s="8" t="s">
        <v>5488</v>
      </c>
      <c r="Q2591" s="8">
        <v>-1</v>
      </c>
      <c r="R2591" s="8" t="s">
        <v>40</v>
      </c>
      <c r="S2591" s="8" t="s">
        <v>40</v>
      </c>
      <c r="T2591" s="8" t="s">
        <v>40</v>
      </c>
      <c r="U2591" s="67">
        <v>0.497</v>
      </c>
      <c r="V2591" s="4">
        <v>18</v>
      </c>
      <c r="W2591" s="4">
        <v>3427</v>
      </c>
      <c r="X2591" s="67">
        <v>5.0000000000000001E-3</v>
      </c>
      <c r="Y2591" s="67">
        <v>0.498</v>
      </c>
      <c r="Z2591" s="4">
        <v>18</v>
      </c>
      <c r="AA2591" s="4">
        <v>2598</v>
      </c>
      <c r="AB2591" s="67">
        <v>7.0000000000000001E-3</v>
      </c>
      <c r="AC2591" s="4">
        <v>1.5300229999999999</v>
      </c>
      <c r="AD2591" s="4">
        <v>13.47</v>
      </c>
    </row>
    <row r="2592" spans="1:30" x14ac:dyDescent="0.2">
      <c r="A2592" s="8" t="s">
        <v>782</v>
      </c>
      <c r="B2592" s="8">
        <v>10</v>
      </c>
      <c r="C2592" s="8">
        <v>49392709</v>
      </c>
      <c r="D2592" s="8">
        <v>49392709</v>
      </c>
      <c r="E2592" s="8" t="s">
        <v>121</v>
      </c>
      <c r="F2592" s="8" t="s">
        <v>3101</v>
      </c>
      <c r="G2592" s="8" t="s">
        <v>3102</v>
      </c>
      <c r="H2592" s="8" t="s">
        <v>95</v>
      </c>
      <c r="I2592" s="66" t="s">
        <v>5478</v>
      </c>
      <c r="J2592" s="66" t="s">
        <v>40</v>
      </c>
      <c r="K2592" s="66" t="s">
        <v>5489</v>
      </c>
      <c r="L2592" s="66" t="s">
        <v>5490</v>
      </c>
      <c r="M2592" s="66" t="s">
        <v>5491</v>
      </c>
      <c r="N2592" s="66" t="s">
        <v>121</v>
      </c>
      <c r="O2592" s="8" t="s">
        <v>4466</v>
      </c>
      <c r="P2592" s="8" t="s">
        <v>5492</v>
      </c>
      <c r="Q2592" s="8">
        <v>-1</v>
      </c>
      <c r="R2592" s="8" t="s">
        <v>40</v>
      </c>
      <c r="S2592" s="8" t="s">
        <v>40</v>
      </c>
      <c r="T2592" s="8" t="s">
        <v>40</v>
      </c>
      <c r="U2592" s="67">
        <v>0.47399999999999998</v>
      </c>
      <c r="V2592" s="4">
        <v>1</v>
      </c>
      <c r="W2592" s="4">
        <v>3427</v>
      </c>
      <c r="X2592" s="67">
        <v>0</v>
      </c>
      <c r="Y2592" s="67">
        <v>0.53700000000000003</v>
      </c>
      <c r="Z2592" s="4">
        <v>1</v>
      </c>
      <c r="AA2592" s="4">
        <v>2598</v>
      </c>
      <c r="AB2592" s="67">
        <v>0</v>
      </c>
      <c r="AC2592" s="4">
        <v>1.368619</v>
      </c>
      <c r="AD2592" s="4">
        <v>12.62</v>
      </c>
    </row>
    <row r="2593" spans="1:30" x14ac:dyDescent="0.2">
      <c r="A2593" s="8" t="s">
        <v>782</v>
      </c>
      <c r="B2593" s="8">
        <v>10</v>
      </c>
      <c r="C2593" s="8">
        <v>49392827</v>
      </c>
      <c r="D2593" s="8">
        <v>49392827</v>
      </c>
      <c r="E2593" s="8" t="s">
        <v>130</v>
      </c>
      <c r="F2593" s="8" t="s">
        <v>3101</v>
      </c>
      <c r="G2593" s="8" t="s">
        <v>3102</v>
      </c>
      <c r="H2593" s="8" t="s">
        <v>95</v>
      </c>
      <c r="I2593" s="66" t="s">
        <v>5493</v>
      </c>
      <c r="J2593" s="66" t="s">
        <v>40</v>
      </c>
      <c r="K2593" s="66" t="s">
        <v>5494</v>
      </c>
      <c r="L2593" s="66" t="s">
        <v>5495</v>
      </c>
      <c r="M2593" s="66" t="s">
        <v>5496</v>
      </c>
      <c r="N2593" s="66" t="s">
        <v>130</v>
      </c>
      <c r="O2593" s="8" t="s">
        <v>3155</v>
      </c>
      <c r="P2593" s="8" t="s">
        <v>5497</v>
      </c>
      <c r="Q2593" s="8">
        <v>-1</v>
      </c>
      <c r="R2593" s="8" t="s">
        <v>40</v>
      </c>
      <c r="S2593" s="8" t="s">
        <v>40</v>
      </c>
      <c r="T2593" s="8" t="s">
        <v>40</v>
      </c>
      <c r="U2593" s="67">
        <v>0.45800000000000002</v>
      </c>
      <c r="V2593" s="4">
        <v>1</v>
      </c>
      <c r="W2593" s="4">
        <v>3427</v>
      </c>
      <c r="X2593" s="67">
        <v>0</v>
      </c>
      <c r="Y2593" s="67">
        <v>0</v>
      </c>
      <c r="Z2593" s="4">
        <v>0</v>
      </c>
      <c r="AA2593" s="4">
        <v>2599</v>
      </c>
      <c r="AB2593" s="67">
        <v>0</v>
      </c>
      <c r="AC2593" s="4">
        <v>0.83289400000000002</v>
      </c>
      <c r="AD2593" s="4">
        <v>9.6649999999999991</v>
      </c>
    </row>
    <row r="2594" spans="1:30" x14ac:dyDescent="0.2">
      <c r="A2594" s="8" t="s">
        <v>782</v>
      </c>
      <c r="B2594" s="8">
        <v>10</v>
      </c>
      <c r="C2594" s="8">
        <v>49392828</v>
      </c>
      <c r="D2594" s="8">
        <v>49392828</v>
      </c>
      <c r="E2594" s="8" t="s">
        <v>121</v>
      </c>
      <c r="F2594" s="8" t="s">
        <v>3108</v>
      </c>
      <c r="G2594" s="8" t="s">
        <v>3109</v>
      </c>
      <c r="H2594" s="8" t="s">
        <v>95</v>
      </c>
      <c r="I2594" s="66" t="s">
        <v>5493</v>
      </c>
      <c r="J2594" s="66" t="s">
        <v>40</v>
      </c>
      <c r="K2594" s="66" t="s">
        <v>5498</v>
      </c>
      <c r="L2594" s="66" t="s">
        <v>5499</v>
      </c>
      <c r="M2594" s="66" t="s">
        <v>5496</v>
      </c>
      <c r="N2594" s="66" t="s">
        <v>3157</v>
      </c>
      <c r="O2594" s="8" t="s">
        <v>3158</v>
      </c>
      <c r="P2594" s="8" t="s">
        <v>5500</v>
      </c>
      <c r="Q2594" s="8">
        <v>-1</v>
      </c>
      <c r="R2594" s="8" t="s">
        <v>40</v>
      </c>
      <c r="S2594" s="8" t="s">
        <v>40</v>
      </c>
      <c r="T2594" s="8" t="s">
        <v>40</v>
      </c>
      <c r="U2594" s="67">
        <v>0</v>
      </c>
      <c r="V2594" s="4">
        <v>0</v>
      </c>
      <c r="W2594" s="4">
        <v>3427</v>
      </c>
      <c r="X2594" s="67">
        <v>0</v>
      </c>
      <c r="Y2594" s="67">
        <v>0.46700000000000003</v>
      </c>
      <c r="Z2594" s="4">
        <v>3</v>
      </c>
      <c r="AA2594" s="4">
        <v>2599</v>
      </c>
      <c r="AB2594" s="67">
        <v>1E-3</v>
      </c>
      <c r="AC2594" s="4">
        <v>-0.91148899999999999</v>
      </c>
      <c r="AD2594" s="4">
        <v>2.4E-2</v>
      </c>
    </row>
    <row r="2595" spans="1:30" x14ac:dyDescent="0.2">
      <c r="A2595" s="8" t="s">
        <v>782</v>
      </c>
      <c r="B2595" s="8">
        <v>10</v>
      </c>
      <c r="C2595" s="8">
        <v>49392828</v>
      </c>
      <c r="D2595" s="8">
        <v>49392828</v>
      </c>
      <c r="E2595" s="8" t="s">
        <v>123</v>
      </c>
      <c r="F2595" s="8" t="s">
        <v>3108</v>
      </c>
      <c r="G2595" s="8" t="s">
        <v>3109</v>
      </c>
      <c r="H2595" s="8" t="s">
        <v>95</v>
      </c>
      <c r="I2595" s="66" t="s">
        <v>5493</v>
      </c>
      <c r="J2595" s="66" t="s">
        <v>40</v>
      </c>
      <c r="K2595" s="66" t="s">
        <v>5498</v>
      </c>
      <c r="L2595" s="66" t="s">
        <v>5499</v>
      </c>
      <c r="M2595" s="66" t="s">
        <v>5496</v>
      </c>
      <c r="N2595" s="66" t="s">
        <v>5501</v>
      </c>
      <c r="O2595" s="8" t="s">
        <v>5502</v>
      </c>
      <c r="P2595" s="8" t="s">
        <v>5500</v>
      </c>
      <c r="Q2595" s="8">
        <v>-1</v>
      </c>
      <c r="R2595" s="8" t="s">
        <v>40</v>
      </c>
      <c r="S2595" s="8" t="s">
        <v>40</v>
      </c>
      <c r="T2595" s="8" t="s">
        <v>40</v>
      </c>
      <c r="U2595" s="67">
        <v>0</v>
      </c>
      <c r="V2595" s="4">
        <v>0</v>
      </c>
      <c r="W2595" s="4">
        <v>3427</v>
      </c>
      <c r="X2595" s="67">
        <v>0</v>
      </c>
      <c r="Y2595" s="67">
        <v>0.45500000000000002</v>
      </c>
      <c r="Z2595" s="4">
        <v>1</v>
      </c>
      <c r="AA2595" s="4">
        <v>2599</v>
      </c>
      <c r="AB2595" s="67">
        <v>0</v>
      </c>
      <c r="AC2595" s="4">
        <v>-2.445252</v>
      </c>
      <c r="AD2595" s="4">
        <v>1E-3</v>
      </c>
    </row>
    <row r="2596" spans="1:30" x14ac:dyDescent="0.2">
      <c r="A2596" s="8" t="s">
        <v>782</v>
      </c>
      <c r="B2596" s="8">
        <v>10</v>
      </c>
      <c r="C2596" s="8">
        <v>49393617</v>
      </c>
      <c r="D2596" s="8">
        <v>49393617</v>
      </c>
      <c r="E2596" s="8" t="s">
        <v>121</v>
      </c>
      <c r="F2596" s="8" t="s">
        <v>3108</v>
      </c>
      <c r="G2596" s="8" t="s">
        <v>3109</v>
      </c>
      <c r="H2596" s="8" t="s">
        <v>95</v>
      </c>
      <c r="I2596" s="66" t="s">
        <v>5503</v>
      </c>
      <c r="J2596" s="66" t="s">
        <v>40</v>
      </c>
      <c r="K2596" s="66" t="s">
        <v>5504</v>
      </c>
      <c r="L2596" s="66" t="s">
        <v>5505</v>
      </c>
      <c r="M2596" s="66" t="s">
        <v>4149</v>
      </c>
      <c r="N2596" s="66" t="s">
        <v>3144</v>
      </c>
      <c r="O2596" s="8" t="s">
        <v>4644</v>
      </c>
      <c r="P2596" s="8" t="s">
        <v>5506</v>
      </c>
      <c r="Q2596" s="8">
        <v>-1</v>
      </c>
      <c r="R2596" s="8" t="s">
        <v>40</v>
      </c>
      <c r="S2596" s="8" t="s">
        <v>40</v>
      </c>
      <c r="T2596" s="8" t="s">
        <v>40</v>
      </c>
      <c r="U2596" s="67">
        <v>0.54100000000000004</v>
      </c>
      <c r="V2596" s="4">
        <v>1</v>
      </c>
      <c r="W2596" s="4">
        <v>3431</v>
      </c>
      <c r="X2596" s="67">
        <v>0</v>
      </c>
      <c r="Y2596" s="67">
        <v>0</v>
      </c>
      <c r="Z2596" s="4">
        <v>0</v>
      </c>
      <c r="AA2596" s="4">
        <v>2600</v>
      </c>
      <c r="AB2596" s="67">
        <v>0</v>
      </c>
      <c r="AC2596" s="4">
        <v>5.218788</v>
      </c>
      <c r="AD2596" s="4">
        <v>25.6</v>
      </c>
    </row>
    <row r="2597" spans="1:30" x14ac:dyDescent="0.2">
      <c r="A2597" s="8" t="s">
        <v>782</v>
      </c>
      <c r="B2597" s="8">
        <v>10</v>
      </c>
      <c r="C2597" s="8">
        <v>49393643</v>
      </c>
      <c r="D2597" s="8">
        <v>49393643</v>
      </c>
      <c r="E2597" s="8" t="s">
        <v>130</v>
      </c>
      <c r="F2597" s="8" t="s">
        <v>3108</v>
      </c>
      <c r="G2597" s="8" t="s">
        <v>3109</v>
      </c>
      <c r="H2597" s="8" t="s">
        <v>95</v>
      </c>
      <c r="I2597" s="66" t="s">
        <v>5503</v>
      </c>
      <c r="J2597" s="66" t="s">
        <v>40</v>
      </c>
      <c r="K2597" s="66" t="s">
        <v>5507</v>
      </c>
      <c r="L2597" s="66" t="s">
        <v>5508</v>
      </c>
      <c r="M2597" s="66" t="s">
        <v>5509</v>
      </c>
      <c r="N2597" s="66" t="s">
        <v>3112</v>
      </c>
      <c r="O2597" s="8" t="s">
        <v>3113</v>
      </c>
      <c r="P2597" s="8" t="s">
        <v>5510</v>
      </c>
      <c r="Q2597" s="8">
        <v>-1</v>
      </c>
      <c r="R2597" s="8" t="s">
        <v>40</v>
      </c>
      <c r="S2597" s="8" t="s">
        <v>40</v>
      </c>
      <c r="T2597" s="8" t="s">
        <v>40</v>
      </c>
      <c r="U2597" s="67">
        <v>0.503</v>
      </c>
      <c r="V2597" s="4">
        <v>46</v>
      </c>
      <c r="W2597" s="4">
        <v>3431</v>
      </c>
      <c r="X2597" s="67">
        <v>1.2999999999999999E-2</v>
      </c>
      <c r="Y2597" s="67">
        <v>0.50800000000000001</v>
      </c>
      <c r="Z2597" s="4">
        <v>35</v>
      </c>
      <c r="AA2597" s="4">
        <v>2600</v>
      </c>
      <c r="AB2597" s="67">
        <v>1.2999999999999999E-2</v>
      </c>
      <c r="AC2597" s="4">
        <v>0.84826199999999996</v>
      </c>
      <c r="AD2597" s="4">
        <v>9.7579999999999991</v>
      </c>
    </row>
    <row r="2598" spans="1:30" x14ac:dyDescent="0.2">
      <c r="A2598" s="8" t="s">
        <v>782</v>
      </c>
      <c r="B2598" s="8">
        <v>10</v>
      </c>
      <c r="C2598" s="8">
        <v>49393648</v>
      </c>
      <c r="D2598" s="8">
        <v>49393648</v>
      </c>
      <c r="E2598" s="8" t="s">
        <v>130</v>
      </c>
      <c r="F2598" s="8" t="s">
        <v>3101</v>
      </c>
      <c r="G2598" s="8" t="s">
        <v>3102</v>
      </c>
      <c r="H2598" s="8" t="s">
        <v>95</v>
      </c>
      <c r="I2598" s="66" t="s">
        <v>5503</v>
      </c>
      <c r="J2598" s="66" t="s">
        <v>40</v>
      </c>
      <c r="K2598" s="66" t="s">
        <v>5511</v>
      </c>
      <c r="L2598" s="66" t="s">
        <v>5512</v>
      </c>
      <c r="M2598" s="66" t="s">
        <v>4381</v>
      </c>
      <c r="N2598" s="66" t="s">
        <v>3165</v>
      </c>
      <c r="O2598" s="8" t="s">
        <v>3308</v>
      </c>
      <c r="P2598" s="8" t="s">
        <v>5513</v>
      </c>
      <c r="Q2598" s="8">
        <v>-1</v>
      </c>
      <c r="R2598" s="8" t="s">
        <v>40</v>
      </c>
      <c r="S2598" s="8" t="s">
        <v>40</v>
      </c>
      <c r="T2598" s="8" t="s">
        <v>40</v>
      </c>
      <c r="U2598" s="67">
        <v>0</v>
      </c>
      <c r="V2598" s="4">
        <v>0</v>
      </c>
      <c r="W2598" s="4">
        <v>3431</v>
      </c>
      <c r="X2598" s="67">
        <v>0</v>
      </c>
      <c r="Y2598" s="67">
        <v>0.52800000000000002</v>
      </c>
      <c r="Z2598" s="4">
        <v>1</v>
      </c>
      <c r="AA2598" s="4">
        <v>2600</v>
      </c>
      <c r="AB2598" s="67">
        <v>0</v>
      </c>
      <c r="AC2598" s="4">
        <v>0.98791300000000004</v>
      </c>
      <c r="AD2598" s="4">
        <v>10.59</v>
      </c>
    </row>
    <row r="2599" spans="1:30" x14ac:dyDescent="0.2">
      <c r="A2599" s="8" t="s">
        <v>782</v>
      </c>
      <c r="B2599" s="8">
        <v>10</v>
      </c>
      <c r="C2599" s="8">
        <v>49393685</v>
      </c>
      <c r="D2599" s="8">
        <v>49393685</v>
      </c>
      <c r="E2599" s="8" t="s">
        <v>130</v>
      </c>
      <c r="F2599" s="8" t="s">
        <v>81</v>
      </c>
      <c r="G2599" s="8" t="s">
        <v>3469</v>
      </c>
      <c r="H2599" s="8" t="s">
        <v>95</v>
      </c>
      <c r="I2599" s="66" t="s">
        <v>5503</v>
      </c>
      <c r="J2599" s="66" t="s">
        <v>40</v>
      </c>
      <c r="K2599" s="66" t="s">
        <v>5514</v>
      </c>
      <c r="L2599" s="66" t="s">
        <v>5515</v>
      </c>
      <c r="M2599" s="66" t="s">
        <v>4537</v>
      </c>
      <c r="N2599" s="66" t="s">
        <v>154</v>
      </c>
      <c r="O2599" s="8" t="s">
        <v>155</v>
      </c>
      <c r="P2599" s="8" t="s">
        <v>5516</v>
      </c>
      <c r="Q2599" s="8">
        <v>-1</v>
      </c>
      <c r="R2599" s="8" t="s">
        <v>40</v>
      </c>
      <c r="S2599" s="8" t="s">
        <v>40</v>
      </c>
      <c r="T2599" s="8" t="s">
        <v>40</v>
      </c>
      <c r="U2599" s="67">
        <v>0.52300000000000002</v>
      </c>
      <c r="V2599" s="4">
        <v>1</v>
      </c>
      <c r="W2599" s="4">
        <v>3431</v>
      </c>
      <c r="X2599" s="67">
        <v>0</v>
      </c>
      <c r="Y2599" s="67">
        <v>0</v>
      </c>
      <c r="Z2599" s="4">
        <v>0</v>
      </c>
      <c r="AA2599" s="4">
        <v>2600</v>
      </c>
      <c r="AB2599" s="67">
        <v>0</v>
      </c>
      <c r="AC2599" s="4">
        <v>9.0763780000000001</v>
      </c>
      <c r="AD2599" s="4">
        <v>35</v>
      </c>
    </row>
    <row r="2600" spans="1:30" x14ac:dyDescent="0.2">
      <c r="A2600" s="8" t="s">
        <v>782</v>
      </c>
      <c r="B2600" s="8">
        <v>10</v>
      </c>
      <c r="C2600" s="8">
        <v>49393688</v>
      </c>
      <c r="D2600" s="8">
        <v>49393688</v>
      </c>
      <c r="E2600" s="8" t="s">
        <v>121</v>
      </c>
      <c r="F2600" s="8" t="s">
        <v>3108</v>
      </c>
      <c r="G2600" s="8" t="s">
        <v>3109</v>
      </c>
      <c r="H2600" s="8" t="s">
        <v>95</v>
      </c>
      <c r="I2600" s="66" t="s">
        <v>5503</v>
      </c>
      <c r="J2600" s="66" t="s">
        <v>40</v>
      </c>
      <c r="K2600" s="66" t="s">
        <v>5517</v>
      </c>
      <c r="L2600" s="66" t="s">
        <v>5518</v>
      </c>
      <c r="M2600" s="66" t="s">
        <v>3785</v>
      </c>
      <c r="N2600" s="66" t="s">
        <v>3518</v>
      </c>
      <c r="O2600" s="8" t="s">
        <v>5519</v>
      </c>
      <c r="P2600" s="8" t="s">
        <v>5520</v>
      </c>
      <c r="Q2600" s="8">
        <v>-1</v>
      </c>
      <c r="R2600" s="8">
        <v>9.8916126529999993</v>
      </c>
      <c r="S2600" s="8">
        <v>-0.17130820799999999</v>
      </c>
      <c r="T2600" s="8">
        <v>9.720304445</v>
      </c>
      <c r="U2600" s="67">
        <v>0.501</v>
      </c>
      <c r="V2600" s="4">
        <v>49</v>
      </c>
      <c r="W2600" s="4">
        <v>3431</v>
      </c>
      <c r="X2600" s="67">
        <v>1.4E-2</v>
      </c>
      <c r="Y2600" s="67">
        <v>0.48399999999999999</v>
      </c>
      <c r="Z2600" s="4">
        <v>48</v>
      </c>
      <c r="AA2600" s="4">
        <v>2600</v>
      </c>
      <c r="AB2600" s="67">
        <v>1.7999999999999999E-2</v>
      </c>
      <c r="AC2600" s="4">
        <v>3.2415180000000001</v>
      </c>
      <c r="AD2600" s="4">
        <v>22.8</v>
      </c>
    </row>
    <row r="2601" spans="1:30" x14ac:dyDescent="0.2">
      <c r="A2601" s="8" t="s">
        <v>782</v>
      </c>
      <c r="B2601" s="8">
        <v>10</v>
      </c>
      <c r="C2601" s="8">
        <v>49400730</v>
      </c>
      <c r="D2601" s="8">
        <v>49400730</v>
      </c>
      <c r="E2601" s="8" t="s">
        <v>130</v>
      </c>
      <c r="F2601" s="8" t="s">
        <v>3108</v>
      </c>
      <c r="G2601" s="8" t="s">
        <v>3109</v>
      </c>
      <c r="H2601" s="8" t="s">
        <v>95</v>
      </c>
      <c r="I2601" s="66" t="s">
        <v>5521</v>
      </c>
      <c r="J2601" s="66" t="s">
        <v>40</v>
      </c>
      <c r="K2601" s="66" t="s">
        <v>5522</v>
      </c>
      <c r="L2601" s="66" t="s">
        <v>3152</v>
      </c>
      <c r="M2601" s="66" t="s">
        <v>5523</v>
      </c>
      <c r="N2601" s="66" t="s">
        <v>3171</v>
      </c>
      <c r="O2601" s="8" t="s">
        <v>3172</v>
      </c>
      <c r="P2601" s="8" t="s">
        <v>5524</v>
      </c>
      <c r="Q2601" s="8">
        <v>-1</v>
      </c>
      <c r="R2601" s="8" t="s">
        <v>40</v>
      </c>
      <c r="S2601" s="8" t="s">
        <v>40</v>
      </c>
      <c r="T2601" s="8" t="s">
        <v>40</v>
      </c>
      <c r="U2601" s="67">
        <v>0.49099999999999999</v>
      </c>
      <c r="V2601" s="4">
        <v>19</v>
      </c>
      <c r="W2601" s="4">
        <v>3424</v>
      </c>
      <c r="X2601" s="67">
        <v>6.0000000000000001E-3</v>
      </c>
      <c r="Y2601" s="67">
        <v>0.47899999999999998</v>
      </c>
      <c r="Z2601" s="4">
        <v>8</v>
      </c>
      <c r="AA2601" s="4">
        <v>2598</v>
      </c>
      <c r="AB2601" s="67">
        <v>3.0000000000000001E-3</v>
      </c>
      <c r="AC2601" s="4">
        <v>1.971231</v>
      </c>
      <c r="AD2601" s="4">
        <v>16.03</v>
      </c>
    </row>
    <row r="2602" spans="1:30" x14ac:dyDescent="0.2">
      <c r="A2602" s="8" t="s">
        <v>782</v>
      </c>
      <c r="B2602" s="8">
        <v>10</v>
      </c>
      <c r="C2602" s="8">
        <v>49400731</v>
      </c>
      <c r="D2602" s="8">
        <v>49400731</v>
      </c>
      <c r="E2602" s="8" t="s">
        <v>121</v>
      </c>
      <c r="F2602" s="8" t="s">
        <v>3108</v>
      </c>
      <c r="G2602" s="8" t="s">
        <v>3109</v>
      </c>
      <c r="H2602" s="8" t="s">
        <v>95</v>
      </c>
      <c r="I2602" s="66" t="s">
        <v>5521</v>
      </c>
      <c r="J2602" s="66" t="s">
        <v>40</v>
      </c>
      <c r="K2602" s="66" t="s">
        <v>5525</v>
      </c>
      <c r="L2602" s="66" t="s">
        <v>5526</v>
      </c>
      <c r="M2602" s="66" t="s">
        <v>5523</v>
      </c>
      <c r="N2602" s="66" t="s">
        <v>3144</v>
      </c>
      <c r="O2602" s="8" t="s">
        <v>3145</v>
      </c>
      <c r="P2602" s="8" t="s">
        <v>5527</v>
      </c>
      <c r="Q2602" s="8">
        <v>-1</v>
      </c>
      <c r="R2602" s="8" t="s">
        <v>40</v>
      </c>
      <c r="S2602" s="8" t="s">
        <v>40</v>
      </c>
      <c r="T2602" s="8" t="s">
        <v>40</v>
      </c>
      <c r="U2602" s="67">
        <v>0.49099999999999999</v>
      </c>
      <c r="V2602" s="4">
        <v>1</v>
      </c>
      <c r="W2602" s="4">
        <v>3424</v>
      </c>
      <c r="X2602" s="67">
        <v>0</v>
      </c>
      <c r="Y2602" s="67">
        <v>0.57299999999999995</v>
      </c>
      <c r="Z2602" s="4">
        <v>2</v>
      </c>
      <c r="AA2602" s="4">
        <v>2598</v>
      </c>
      <c r="AB2602" s="67">
        <v>1E-3</v>
      </c>
      <c r="AC2602" s="4">
        <v>2.1356120000000001</v>
      </c>
      <c r="AD2602" s="4">
        <v>17.09</v>
      </c>
    </row>
    <row r="2603" spans="1:30" x14ac:dyDescent="0.2">
      <c r="A2603" s="8" t="s">
        <v>782</v>
      </c>
      <c r="B2603" s="8">
        <v>10</v>
      </c>
      <c r="C2603" s="8">
        <v>49400734</v>
      </c>
      <c r="D2603" s="8">
        <v>49400734</v>
      </c>
      <c r="E2603" s="8" t="s">
        <v>130</v>
      </c>
      <c r="F2603" s="8" t="s">
        <v>3108</v>
      </c>
      <c r="G2603" s="8" t="s">
        <v>3109</v>
      </c>
      <c r="H2603" s="8" t="s">
        <v>95</v>
      </c>
      <c r="I2603" s="66" t="s">
        <v>5521</v>
      </c>
      <c r="J2603" s="66" t="s">
        <v>40</v>
      </c>
      <c r="K2603" s="66" t="s">
        <v>5528</v>
      </c>
      <c r="L2603" s="66" t="s">
        <v>542</v>
      </c>
      <c r="M2603" s="66" t="s">
        <v>5529</v>
      </c>
      <c r="N2603" s="66" t="s">
        <v>3302</v>
      </c>
      <c r="O2603" s="8" t="s">
        <v>3303</v>
      </c>
      <c r="P2603" s="8" t="s">
        <v>5530</v>
      </c>
      <c r="Q2603" s="8">
        <v>-1</v>
      </c>
      <c r="R2603" s="8" t="s">
        <v>40</v>
      </c>
      <c r="S2603" s="8" t="s">
        <v>40</v>
      </c>
      <c r="T2603" s="8" t="s">
        <v>40</v>
      </c>
      <c r="U2603" s="67">
        <v>0.48299999999999998</v>
      </c>
      <c r="V2603" s="4">
        <v>2</v>
      </c>
      <c r="W2603" s="4">
        <v>3424</v>
      </c>
      <c r="X2603" s="67">
        <v>1E-3</v>
      </c>
      <c r="Y2603" s="67">
        <v>0</v>
      </c>
      <c r="Z2603" s="4">
        <v>0</v>
      </c>
      <c r="AA2603" s="4">
        <v>2598</v>
      </c>
      <c r="AB2603" s="67">
        <v>0</v>
      </c>
      <c r="AC2603" s="4">
        <v>-0.29442299999999999</v>
      </c>
      <c r="AD2603" s="4">
        <v>0.68400000000000005</v>
      </c>
    </row>
    <row r="2604" spans="1:30" x14ac:dyDescent="0.2">
      <c r="A2604" s="8" t="s">
        <v>782</v>
      </c>
      <c r="B2604" s="8">
        <v>10</v>
      </c>
      <c r="C2604" s="8">
        <v>49400735</v>
      </c>
      <c r="D2604" s="8">
        <v>49400735</v>
      </c>
      <c r="E2604" s="8" t="s">
        <v>130</v>
      </c>
      <c r="F2604" s="8" t="s">
        <v>3101</v>
      </c>
      <c r="G2604" s="8" t="s">
        <v>3102</v>
      </c>
      <c r="H2604" s="8" t="s">
        <v>95</v>
      </c>
      <c r="I2604" s="66" t="s">
        <v>5521</v>
      </c>
      <c r="J2604" s="66" t="s">
        <v>40</v>
      </c>
      <c r="K2604" s="66" t="s">
        <v>5531</v>
      </c>
      <c r="L2604" s="66" t="s">
        <v>5532</v>
      </c>
      <c r="M2604" s="66" t="s">
        <v>3825</v>
      </c>
      <c r="N2604" s="66" t="s">
        <v>3136</v>
      </c>
      <c r="O2604" s="8" t="s">
        <v>3185</v>
      </c>
      <c r="P2604" s="8" t="s">
        <v>5533</v>
      </c>
      <c r="Q2604" s="8">
        <v>-1</v>
      </c>
      <c r="R2604" s="8" t="s">
        <v>40</v>
      </c>
      <c r="S2604" s="8" t="s">
        <v>40</v>
      </c>
      <c r="T2604" s="8" t="s">
        <v>40</v>
      </c>
      <c r="U2604" s="67">
        <v>0</v>
      </c>
      <c r="V2604" s="4">
        <v>0</v>
      </c>
      <c r="W2604" s="4">
        <v>3424</v>
      </c>
      <c r="X2604" s="67">
        <v>0</v>
      </c>
      <c r="Y2604" s="67">
        <v>0.33300000000000002</v>
      </c>
      <c r="Z2604" s="4">
        <v>1</v>
      </c>
      <c r="AA2604" s="4">
        <v>2598</v>
      </c>
      <c r="AB2604" s="67">
        <v>0</v>
      </c>
      <c r="AC2604" s="4">
        <v>0.37026700000000001</v>
      </c>
      <c r="AD2604" s="4">
        <v>6.351</v>
      </c>
    </row>
    <row r="2605" spans="1:30" x14ac:dyDescent="0.2">
      <c r="A2605" s="8" t="s">
        <v>782</v>
      </c>
      <c r="B2605" s="8">
        <v>10</v>
      </c>
      <c r="C2605" s="8">
        <v>49400745</v>
      </c>
      <c r="D2605" s="8">
        <v>49400745</v>
      </c>
      <c r="E2605" s="8" t="s">
        <v>121</v>
      </c>
      <c r="F2605" s="8" t="s">
        <v>3108</v>
      </c>
      <c r="G2605" s="8" t="s">
        <v>3109</v>
      </c>
      <c r="H2605" s="8" t="s">
        <v>95</v>
      </c>
      <c r="I2605" s="66" t="s">
        <v>5521</v>
      </c>
      <c r="J2605" s="66" t="s">
        <v>40</v>
      </c>
      <c r="K2605" s="66" t="s">
        <v>5534</v>
      </c>
      <c r="L2605" s="66" t="s">
        <v>5535</v>
      </c>
      <c r="M2605" s="66" t="s">
        <v>3827</v>
      </c>
      <c r="N2605" s="66" t="s">
        <v>3128</v>
      </c>
      <c r="O2605" s="8" t="s">
        <v>3205</v>
      </c>
      <c r="P2605" s="8" t="s">
        <v>5536</v>
      </c>
      <c r="Q2605" s="8">
        <v>-1</v>
      </c>
      <c r="R2605" s="8" t="s">
        <v>40</v>
      </c>
      <c r="S2605" s="8" t="s">
        <v>40</v>
      </c>
      <c r="T2605" s="8" t="s">
        <v>40</v>
      </c>
      <c r="U2605" s="67">
        <v>0.5</v>
      </c>
      <c r="V2605" s="4">
        <v>1</v>
      </c>
      <c r="W2605" s="4">
        <v>3424</v>
      </c>
      <c r="X2605" s="67">
        <v>0</v>
      </c>
      <c r="Y2605" s="67">
        <v>0.36399999999999999</v>
      </c>
      <c r="Z2605" s="4">
        <v>2</v>
      </c>
      <c r="AA2605" s="4">
        <v>2598</v>
      </c>
      <c r="AB2605" s="67">
        <v>1E-3</v>
      </c>
      <c r="AC2605" s="4">
        <v>-3.1968999999999997E-2</v>
      </c>
      <c r="AD2605" s="4">
        <v>2.29</v>
      </c>
    </row>
    <row r="2606" spans="1:30" x14ac:dyDescent="0.2">
      <c r="A2606" s="8" t="s">
        <v>782</v>
      </c>
      <c r="B2606" s="8">
        <v>10</v>
      </c>
      <c r="C2606" s="8">
        <v>49400746</v>
      </c>
      <c r="D2606" s="8">
        <v>49400746</v>
      </c>
      <c r="E2606" s="8" t="s">
        <v>130</v>
      </c>
      <c r="F2606" s="8" t="s">
        <v>3108</v>
      </c>
      <c r="G2606" s="8" t="s">
        <v>3109</v>
      </c>
      <c r="H2606" s="8" t="s">
        <v>95</v>
      </c>
      <c r="I2606" s="66" t="s">
        <v>5521</v>
      </c>
      <c r="J2606" s="66" t="s">
        <v>40</v>
      </c>
      <c r="K2606" s="66" t="s">
        <v>5537</v>
      </c>
      <c r="L2606" s="66" t="s">
        <v>4917</v>
      </c>
      <c r="M2606" s="66" t="s">
        <v>3827</v>
      </c>
      <c r="N2606" s="66" t="s">
        <v>3147</v>
      </c>
      <c r="O2606" s="8" t="s">
        <v>3589</v>
      </c>
      <c r="P2606" s="8" t="s">
        <v>5538</v>
      </c>
      <c r="Q2606" s="8">
        <v>-1</v>
      </c>
      <c r="R2606" s="8" t="s">
        <v>40</v>
      </c>
      <c r="S2606" s="8" t="s">
        <v>40</v>
      </c>
      <c r="T2606" s="8" t="s">
        <v>40</v>
      </c>
      <c r="U2606" s="67">
        <v>0.52200000000000002</v>
      </c>
      <c r="V2606" s="4">
        <v>4</v>
      </c>
      <c r="W2606" s="4">
        <v>3424</v>
      </c>
      <c r="X2606" s="67">
        <v>1E-3</v>
      </c>
      <c r="Y2606" s="67">
        <v>0</v>
      </c>
      <c r="Z2606" s="4">
        <v>0</v>
      </c>
      <c r="AA2606" s="4">
        <v>2598</v>
      </c>
      <c r="AB2606" s="67">
        <v>0</v>
      </c>
      <c r="AC2606" s="4">
        <v>-1.0460000000000001E-2</v>
      </c>
      <c r="AD2606" s="4">
        <v>2.4870000000000001</v>
      </c>
    </row>
    <row r="2607" spans="1:30" x14ac:dyDescent="0.2">
      <c r="A2607" s="8" t="s">
        <v>782</v>
      </c>
      <c r="B2607" s="8">
        <v>10</v>
      </c>
      <c r="C2607" s="8">
        <v>49400764</v>
      </c>
      <c r="D2607" s="8">
        <v>49400764</v>
      </c>
      <c r="E2607" s="8" t="s">
        <v>130</v>
      </c>
      <c r="F2607" s="8" t="s">
        <v>3108</v>
      </c>
      <c r="G2607" s="8" t="s">
        <v>3109</v>
      </c>
      <c r="H2607" s="8" t="s">
        <v>95</v>
      </c>
      <c r="I2607" s="66" t="s">
        <v>5521</v>
      </c>
      <c r="J2607" s="66" t="s">
        <v>40</v>
      </c>
      <c r="K2607" s="66" t="s">
        <v>5539</v>
      </c>
      <c r="L2607" s="66" t="s">
        <v>5540</v>
      </c>
      <c r="M2607" s="66" t="s">
        <v>4133</v>
      </c>
      <c r="N2607" s="66" t="s">
        <v>4011</v>
      </c>
      <c r="O2607" s="8" t="s">
        <v>4480</v>
      </c>
      <c r="P2607" s="8" t="s">
        <v>5541</v>
      </c>
      <c r="Q2607" s="8">
        <v>-1</v>
      </c>
      <c r="R2607" s="8" t="s">
        <v>40</v>
      </c>
      <c r="S2607" s="8" t="s">
        <v>40</v>
      </c>
      <c r="T2607" s="8" t="s">
        <v>40</v>
      </c>
      <c r="U2607" s="67">
        <v>0.5</v>
      </c>
      <c r="V2607" s="4">
        <v>1</v>
      </c>
      <c r="W2607" s="4">
        <v>3424</v>
      </c>
      <c r="X2607" s="67">
        <v>0</v>
      </c>
      <c r="Y2607" s="67">
        <v>0</v>
      </c>
      <c r="Z2607" s="4">
        <v>0</v>
      </c>
      <c r="AA2607" s="4">
        <v>2598</v>
      </c>
      <c r="AB2607" s="67">
        <v>0</v>
      </c>
      <c r="AC2607" s="4">
        <v>-0.60977899999999996</v>
      </c>
      <c r="AD2607" s="4">
        <v>0.11799999999999999</v>
      </c>
    </row>
    <row r="2608" spans="1:30" x14ac:dyDescent="0.2">
      <c r="A2608" s="8" t="s">
        <v>782</v>
      </c>
      <c r="B2608" s="8">
        <v>10</v>
      </c>
      <c r="C2608" s="8">
        <v>49400770</v>
      </c>
      <c r="D2608" s="8">
        <v>49400770</v>
      </c>
      <c r="E2608" s="8" t="s">
        <v>130</v>
      </c>
      <c r="F2608" s="8" t="s">
        <v>3108</v>
      </c>
      <c r="G2608" s="8" t="s">
        <v>3109</v>
      </c>
      <c r="H2608" s="8" t="s">
        <v>95</v>
      </c>
      <c r="I2608" s="66" t="s">
        <v>5521</v>
      </c>
      <c r="J2608" s="66" t="s">
        <v>40</v>
      </c>
      <c r="K2608" s="66" t="s">
        <v>5542</v>
      </c>
      <c r="L2608" s="66" t="s">
        <v>5543</v>
      </c>
      <c r="M2608" s="66" t="s">
        <v>5544</v>
      </c>
      <c r="N2608" s="66" t="s">
        <v>3168</v>
      </c>
      <c r="O2608" s="8" t="s">
        <v>3169</v>
      </c>
      <c r="P2608" s="8" t="s">
        <v>5545</v>
      </c>
      <c r="Q2608" s="8">
        <v>-1</v>
      </c>
      <c r="R2608" s="8" t="s">
        <v>40</v>
      </c>
      <c r="S2608" s="8" t="s">
        <v>40</v>
      </c>
      <c r="T2608" s="8" t="s">
        <v>40</v>
      </c>
      <c r="U2608" s="67">
        <v>0.47099999999999997</v>
      </c>
      <c r="V2608" s="4">
        <v>1</v>
      </c>
      <c r="W2608" s="4">
        <v>3424</v>
      </c>
      <c r="X2608" s="67">
        <v>0</v>
      </c>
      <c r="Y2608" s="67">
        <v>0</v>
      </c>
      <c r="Z2608" s="4">
        <v>0</v>
      </c>
      <c r="AA2608" s="4">
        <v>2598</v>
      </c>
      <c r="AB2608" s="67">
        <v>0</v>
      </c>
      <c r="AC2608" s="4">
        <v>-0.67274800000000001</v>
      </c>
      <c r="AD2608" s="4">
        <v>8.3000000000000004E-2</v>
      </c>
    </row>
    <row r="2609" spans="1:30" x14ac:dyDescent="0.2">
      <c r="A2609" s="8" t="s">
        <v>782</v>
      </c>
      <c r="B2609" s="8">
        <v>10</v>
      </c>
      <c r="C2609" s="8">
        <v>49400771</v>
      </c>
      <c r="D2609" s="8">
        <v>49400771</v>
      </c>
      <c r="E2609" s="8" t="s">
        <v>121</v>
      </c>
      <c r="F2609" s="8" t="s">
        <v>3101</v>
      </c>
      <c r="G2609" s="8" t="s">
        <v>3102</v>
      </c>
      <c r="H2609" s="8" t="s">
        <v>95</v>
      </c>
      <c r="I2609" s="66" t="s">
        <v>5521</v>
      </c>
      <c r="J2609" s="66" t="s">
        <v>40</v>
      </c>
      <c r="K2609" s="66" t="s">
        <v>5546</v>
      </c>
      <c r="L2609" s="66" t="s">
        <v>3161</v>
      </c>
      <c r="M2609" s="66" t="s">
        <v>5062</v>
      </c>
      <c r="N2609" s="66" t="s">
        <v>3196</v>
      </c>
      <c r="O2609" s="8" t="s">
        <v>4278</v>
      </c>
      <c r="P2609" s="8" t="s">
        <v>5547</v>
      </c>
      <c r="Q2609" s="8">
        <v>-1</v>
      </c>
      <c r="R2609" s="8" t="s">
        <v>40</v>
      </c>
      <c r="S2609" s="8" t="s">
        <v>40</v>
      </c>
      <c r="T2609" s="8" t="s">
        <v>40</v>
      </c>
      <c r="U2609" s="67">
        <v>0.47199999999999998</v>
      </c>
      <c r="V2609" s="4">
        <v>1</v>
      </c>
      <c r="W2609" s="4">
        <v>3424</v>
      </c>
      <c r="X2609" s="67">
        <v>0</v>
      </c>
      <c r="Y2609" s="67">
        <v>0.125</v>
      </c>
      <c r="Z2609" s="4">
        <v>1</v>
      </c>
      <c r="AA2609" s="4">
        <v>2598</v>
      </c>
      <c r="AB2609" s="67">
        <v>0</v>
      </c>
      <c r="AC2609" s="4">
        <v>0.25073400000000001</v>
      </c>
      <c r="AD2609" s="4">
        <v>5.2050000000000001</v>
      </c>
    </row>
    <row r="2610" spans="1:30" x14ac:dyDescent="0.2">
      <c r="A2610" s="8" t="s">
        <v>782</v>
      </c>
      <c r="B2610" s="8">
        <v>10</v>
      </c>
      <c r="C2610" s="8">
        <v>49400816</v>
      </c>
      <c r="D2610" s="8">
        <v>49400816</v>
      </c>
      <c r="E2610" s="8" t="s">
        <v>130</v>
      </c>
      <c r="F2610" s="8" t="s">
        <v>3101</v>
      </c>
      <c r="G2610" s="8" t="s">
        <v>3102</v>
      </c>
      <c r="H2610" s="8" t="s">
        <v>95</v>
      </c>
      <c r="I2610" s="66" t="s">
        <v>5521</v>
      </c>
      <c r="J2610" s="66" t="s">
        <v>40</v>
      </c>
      <c r="K2610" s="66" t="s">
        <v>5548</v>
      </c>
      <c r="L2610" s="66" t="s">
        <v>5549</v>
      </c>
      <c r="M2610" s="66" t="s">
        <v>3426</v>
      </c>
      <c r="N2610" s="66" t="s">
        <v>3210</v>
      </c>
      <c r="O2610" s="8" t="s">
        <v>3211</v>
      </c>
      <c r="P2610" s="8" t="s">
        <v>40</v>
      </c>
      <c r="Q2610" s="8">
        <v>-1</v>
      </c>
      <c r="R2610" s="8" t="s">
        <v>40</v>
      </c>
      <c r="S2610" s="8" t="s">
        <v>40</v>
      </c>
      <c r="T2610" s="8" t="s">
        <v>40</v>
      </c>
      <c r="U2610" s="67">
        <v>0</v>
      </c>
      <c r="V2610" s="4">
        <v>0</v>
      </c>
      <c r="W2610" s="4">
        <v>3424</v>
      </c>
      <c r="X2610" s="67">
        <v>0</v>
      </c>
      <c r="Y2610" s="67">
        <v>0.52200000000000002</v>
      </c>
      <c r="Z2610" s="4">
        <v>1</v>
      </c>
      <c r="AA2610" s="4">
        <v>2598</v>
      </c>
      <c r="AB2610" s="67">
        <v>0</v>
      </c>
      <c r="AC2610" s="4">
        <v>0.29966999999999999</v>
      </c>
      <c r="AD2610" s="4">
        <v>5.69</v>
      </c>
    </row>
    <row r="2611" spans="1:30" x14ac:dyDescent="0.2">
      <c r="A2611" s="8" t="s">
        <v>782</v>
      </c>
      <c r="B2611" s="8">
        <v>10</v>
      </c>
      <c r="C2611" s="8">
        <v>49400840</v>
      </c>
      <c r="D2611" s="8">
        <v>49400840</v>
      </c>
      <c r="E2611" s="8" t="s">
        <v>121</v>
      </c>
      <c r="F2611" s="8" t="s">
        <v>3101</v>
      </c>
      <c r="G2611" s="8" t="s">
        <v>3102</v>
      </c>
      <c r="H2611" s="8" t="s">
        <v>95</v>
      </c>
      <c r="I2611" s="66" t="s">
        <v>5521</v>
      </c>
      <c r="J2611" s="66" t="s">
        <v>40</v>
      </c>
      <c r="K2611" s="66" t="s">
        <v>5550</v>
      </c>
      <c r="L2611" s="66" t="s">
        <v>5551</v>
      </c>
      <c r="M2611" s="66" t="s">
        <v>3523</v>
      </c>
      <c r="N2611" s="66" t="s">
        <v>3196</v>
      </c>
      <c r="O2611" s="8" t="s">
        <v>4278</v>
      </c>
      <c r="P2611" s="8" t="s">
        <v>5552</v>
      </c>
      <c r="Q2611" s="8">
        <v>-1</v>
      </c>
      <c r="R2611" s="8" t="s">
        <v>40</v>
      </c>
      <c r="S2611" s="8" t="s">
        <v>40</v>
      </c>
      <c r="T2611" s="8" t="s">
        <v>40</v>
      </c>
      <c r="U2611" s="67">
        <v>0.47199999999999998</v>
      </c>
      <c r="V2611" s="4">
        <v>1</v>
      </c>
      <c r="W2611" s="4">
        <v>3429</v>
      </c>
      <c r="X2611" s="67">
        <v>0</v>
      </c>
      <c r="Y2611" s="67">
        <v>0</v>
      </c>
      <c r="Z2611" s="4">
        <v>0</v>
      </c>
      <c r="AA2611" s="4">
        <v>2607</v>
      </c>
      <c r="AB2611" s="67">
        <v>0</v>
      </c>
      <c r="AC2611" s="4">
        <v>0.430008</v>
      </c>
      <c r="AD2611" s="4">
        <v>6.8710000000000004</v>
      </c>
    </row>
    <row r="2612" spans="1:30" x14ac:dyDescent="0.2">
      <c r="A2612" s="8" t="s">
        <v>782</v>
      </c>
      <c r="B2612" s="8">
        <v>10</v>
      </c>
      <c r="C2612" s="8">
        <v>49409383</v>
      </c>
      <c r="D2612" s="8">
        <v>49409383</v>
      </c>
      <c r="E2612" s="8" t="s">
        <v>121</v>
      </c>
      <c r="F2612" s="8" t="s">
        <v>3101</v>
      </c>
      <c r="G2612" s="8" t="s">
        <v>3102</v>
      </c>
      <c r="H2612" s="8" t="s">
        <v>95</v>
      </c>
      <c r="I2612" s="66" t="s">
        <v>5553</v>
      </c>
      <c r="J2612" s="66" t="s">
        <v>40</v>
      </c>
      <c r="K2612" s="66" t="s">
        <v>5554</v>
      </c>
      <c r="L2612" s="66" t="s">
        <v>5555</v>
      </c>
      <c r="M2612" s="66" t="s">
        <v>4394</v>
      </c>
      <c r="N2612" s="66" t="s">
        <v>3295</v>
      </c>
      <c r="O2612" s="8" t="s">
        <v>3296</v>
      </c>
      <c r="P2612" s="8" t="s">
        <v>5556</v>
      </c>
      <c r="Q2612" s="8">
        <v>-1</v>
      </c>
      <c r="R2612" s="8" t="s">
        <v>40</v>
      </c>
      <c r="S2612" s="8" t="s">
        <v>40</v>
      </c>
      <c r="T2612" s="8" t="s">
        <v>40</v>
      </c>
      <c r="U2612" s="67">
        <v>0</v>
      </c>
      <c r="V2612" s="4">
        <v>0</v>
      </c>
      <c r="W2612" s="4">
        <v>3427</v>
      </c>
      <c r="X2612" s="67">
        <v>0</v>
      </c>
      <c r="Y2612" s="67">
        <v>0.55900000000000005</v>
      </c>
      <c r="Z2612" s="4">
        <v>1</v>
      </c>
      <c r="AA2612" s="4">
        <v>2601</v>
      </c>
      <c r="AB2612" s="67">
        <v>0</v>
      </c>
      <c r="AC2612" s="4">
        <v>0.44742999999999999</v>
      </c>
      <c r="AD2612" s="4">
        <v>7.0149999999999997</v>
      </c>
    </row>
    <row r="2613" spans="1:30" x14ac:dyDescent="0.2">
      <c r="A2613" s="8" t="s">
        <v>782</v>
      </c>
      <c r="B2613" s="8">
        <v>10</v>
      </c>
      <c r="C2613" s="8">
        <v>49409401</v>
      </c>
      <c r="D2613" s="8">
        <v>49409401</v>
      </c>
      <c r="E2613" s="8" t="s">
        <v>127</v>
      </c>
      <c r="F2613" s="8" t="s">
        <v>3101</v>
      </c>
      <c r="G2613" s="8" t="s">
        <v>3102</v>
      </c>
      <c r="H2613" s="8" t="s">
        <v>95</v>
      </c>
      <c r="I2613" s="66" t="s">
        <v>5553</v>
      </c>
      <c r="J2613" s="66" t="s">
        <v>40</v>
      </c>
      <c r="K2613" s="66" t="s">
        <v>4913</v>
      </c>
      <c r="L2613" s="66" t="s">
        <v>5557</v>
      </c>
      <c r="M2613" s="66" t="s">
        <v>4396</v>
      </c>
      <c r="N2613" s="66" t="s">
        <v>3107</v>
      </c>
      <c r="O2613" s="8" t="s">
        <v>4478</v>
      </c>
      <c r="P2613" s="8" t="s">
        <v>5558</v>
      </c>
      <c r="Q2613" s="8">
        <v>-1</v>
      </c>
      <c r="R2613" s="8" t="s">
        <v>40</v>
      </c>
      <c r="S2613" s="8" t="s">
        <v>40</v>
      </c>
      <c r="T2613" s="8" t="s">
        <v>40</v>
      </c>
      <c r="U2613" s="67">
        <v>0.51900000000000002</v>
      </c>
      <c r="V2613" s="4">
        <v>1</v>
      </c>
      <c r="W2613" s="4">
        <v>3427</v>
      </c>
      <c r="X2613" s="67">
        <v>0</v>
      </c>
      <c r="Y2613" s="67">
        <v>0</v>
      </c>
      <c r="Z2613" s="4">
        <v>0</v>
      </c>
      <c r="AA2613" s="4">
        <v>2601</v>
      </c>
      <c r="AB2613" s="67">
        <v>0</v>
      </c>
      <c r="AC2613" s="4">
        <v>4.5836000000000002E-2</v>
      </c>
      <c r="AD2613" s="4">
        <v>3.04</v>
      </c>
    </row>
    <row r="2614" spans="1:30" x14ac:dyDescent="0.2">
      <c r="A2614" s="8" t="s">
        <v>782</v>
      </c>
      <c r="B2614" s="8">
        <v>10</v>
      </c>
      <c r="C2614" s="8">
        <v>49414808</v>
      </c>
      <c r="D2614" s="8">
        <v>49414808</v>
      </c>
      <c r="E2614" s="8" t="s">
        <v>130</v>
      </c>
      <c r="F2614" s="8" t="s">
        <v>3108</v>
      </c>
      <c r="G2614" s="8" t="s">
        <v>3109</v>
      </c>
      <c r="H2614" s="8" t="s">
        <v>95</v>
      </c>
      <c r="I2614" s="66" t="s">
        <v>5559</v>
      </c>
      <c r="J2614" s="66" t="s">
        <v>40</v>
      </c>
      <c r="K2614" s="66" t="s">
        <v>5560</v>
      </c>
      <c r="L2614" s="66" t="s">
        <v>5561</v>
      </c>
      <c r="M2614" s="66" t="s">
        <v>3552</v>
      </c>
      <c r="N2614" s="66" t="s">
        <v>3302</v>
      </c>
      <c r="O2614" s="8" t="s">
        <v>3303</v>
      </c>
      <c r="P2614" s="8" t="s">
        <v>5562</v>
      </c>
      <c r="Q2614" s="8">
        <v>-1</v>
      </c>
      <c r="R2614" s="8" t="s">
        <v>40</v>
      </c>
      <c r="S2614" s="8" t="s">
        <v>40</v>
      </c>
      <c r="T2614" s="8" t="s">
        <v>40</v>
      </c>
      <c r="U2614" s="67">
        <v>0.49199999999999999</v>
      </c>
      <c r="V2614" s="4">
        <v>1</v>
      </c>
      <c r="W2614" s="4">
        <v>3430</v>
      </c>
      <c r="X2614" s="67">
        <v>0</v>
      </c>
      <c r="Y2614" s="67">
        <v>0.54100000000000004</v>
      </c>
      <c r="Z2614" s="4">
        <v>1</v>
      </c>
      <c r="AA2614" s="4">
        <v>2604</v>
      </c>
      <c r="AB2614" s="67">
        <v>0</v>
      </c>
      <c r="AC2614" s="4">
        <v>0.57572500000000004</v>
      </c>
      <c r="AD2614" s="4">
        <v>7.9859999999999998</v>
      </c>
    </row>
    <row r="2615" spans="1:30" x14ac:dyDescent="0.2">
      <c r="A2615" s="8" t="s">
        <v>782</v>
      </c>
      <c r="B2615" s="8">
        <v>10</v>
      </c>
      <c r="C2615" s="8">
        <v>49414809</v>
      </c>
      <c r="D2615" s="8">
        <v>49414809</v>
      </c>
      <c r="E2615" s="8" t="s">
        <v>121</v>
      </c>
      <c r="F2615" s="8" t="s">
        <v>3101</v>
      </c>
      <c r="G2615" s="8" t="s">
        <v>3102</v>
      </c>
      <c r="H2615" s="8" t="s">
        <v>95</v>
      </c>
      <c r="I2615" s="66" t="s">
        <v>5559</v>
      </c>
      <c r="J2615" s="66" t="s">
        <v>40</v>
      </c>
      <c r="K2615" s="66" t="s">
        <v>3164</v>
      </c>
      <c r="L2615" s="66" t="s">
        <v>5563</v>
      </c>
      <c r="M2615" s="66" t="s">
        <v>5564</v>
      </c>
      <c r="N2615" s="66" t="s">
        <v>130</v>
      </c>
      <c r="O2615" s="8" t="s">
        <v>3506</v>
      </c>
      <c r="P2615" s="8" t="s">
        <v>40</v>
      </c>
      <c r="Q2615" s="8">
        <v>-1</v>
      </c>
      <c r="R2615" s="8" t="s">
        <v>40</v>
      </c>
      <c r="S2615" s="8" t="s">
        <v>40</v>
      </c>
      <c r="T2615" s="8" t="s">
        <v>40</v>
      </c>
      <c r="U2615" s="67">
        <v>0</v>
      </c>
      <c r="V2615" s="4">
        <v>0</v>
      </c>
      <c r="W2615" s="4">
        <v>3430</v>
      </c>
      <c r="X2615" s="67">
        <v>0</v>
      </c>
      <c r="Y2615" s="67">
        <v>0.51</v>
      </c>
      <c r="Z2615" s="4">
        <v>2</v>
      </c>
      <c r="AA2615" s="4">
        <v>2604</v>
      </c>
      <c r="AB2615" s="67">
        <v>1E-3</v>
      </c>
      <c r="AC2615" s="4">
        <v>1.0227710000000001</v>
      </c>
      <c r="AD2615" s="4">
        <v>10.79</v>
      </c>
    </row>
    <row r="2616" spans="1:30" x14ac:dyDescent="0.2">
      <c r="A2616" s="8" t="s">
        <v>782</v>
      </c>
      <c r="B2616" s="8">
        <v>10</v>
      </c>
      <c r="C2616" s="8">
        <v>49414828</v>
      </c>
      <c r="D2616" s="8">
        <v>49414828</v>
      </c>
      <c r="E2616" s="8" t="s">
        <v>130</v>
      </c>
      <c r="F2616" s="8" t="s">
        <v>3108</v>
      </c>
      <c r="G2616" s="8" t="s">
        <v>3109</v>
      </c>
      <c r="H2616" s="8" t="s">
        <v>95</v>
      </c>
      <c r="I2616" s="66" t="s">
        <v>5559</v>
      </c>
      <c r="J2616" s="66" t="s">
        <v>40</v>
      </c>
      <c r="K2616" s="66" t="s">
        <v>5565</v>
      </c>
      <c r="L2616" s="66" t="s">
        <v>3218</v>
      </c>
      <c r="M2616" s="66" t="s">
        <v>4400</v>
      </c>
      <c r="N2616" s="66" t="s">
        <v>3112</v>
      </c>
      <c r="O2616" s="8" t="s">
        <v>3140</v>
      </c>
      <c r="P2616" s="8" t="s">
        <v>5566</v>
      </c>
      <c r="Q2616" s="8">
        <v>-1</v>
      </c>
      <c r="R2616" s="8" t="s">
        <v>40</v>
      </c>
      <c r="S2616" s="8" t="s">
        <v>40</v>
      </c>
      <c r="T2616" s="8" t="s">
        <v>40</v>
      </c>
      <c r="U2616" s="67">
        <v>0.50600000000000001</v>
      </c>
      <c r="V2616" s="4">
        <v>1</v>
      </c>
      <c r="W2616" s="4">
        <v>3430</v>
      </c>
      <c r="X2616" s="67">
        <v>0</v>
      </c>
      <c r="Y2616" s="67">
        <v>0</v>
      </c>
      <c r="Z2616" s="4">
        <v>0</v>
      </c>
      <c r="AA2616" s="4">
        <v>2604</v>
      </c>
      <c r="AB2616" s="67">
        <v>0</v>
      </c>
      <c r="AC2616" s="4">
        <v>2.999701</v>
      </c>
      <c r="AD2616" s="4">
        <v>22.2</v>
      </c>
    </row>
    <row r="2617" spans="1:30" x14ac:dyDescent="0.2">
      <c r="A2617" s="8" t="s">
        <v>782</v>
      </c>
      <c r="B2617" s="8">
        <v>10</v>
      </c>
      <c r="C2617" s="8">
        <v>49414829</v>
      </c>
      <c r="D2617" s="8">
        <v>49414829</v>
      </c>
      <c r="E2617" s="8" t="s">
        <v>121</v>
      </c>
      <c r="F2617" s="8" t="s">
        <v>3108</v>
      </c>
      <c r="G2617" s="8" t="s">
        <v>3109</v>
      </c>
      <c r="H2617" s="8" t="s">
        <v>95</v>
      </c>
      <c r="I2617" s="66" t="s">
        <v>5559</v>
      </c>
      <c r="J2617" s="66" t="s">
        <v>40</v>
      </c>
      <c r="K2617" s="66" t="s">
        <v>5567</v>
      </c>
      <c r="L2617" s="66" t="s">
        <v>5568</v>
      </c>
      <c r="M2617" s="66" t="s">
        <v>4400</v>
      </c>
      <c r="N2617" s="66" t="s">
        <v>3177</v>
      </c>
      <c r="O2617" s="8" t="s">
        <v>3178</v>
      </c>
      <c r="P2617" s="8" t="s">
        <v>5569</v>
      </c>
      <c r="Q2617" s="8">
        <v>-1</v>
      </c>
      <c r="R2617" s="8" t="s">
        <v>40</v>
      </c>
      <c r="S2617" s="8" t="s">
        <v>40</v>
      </c>
      <c r="T2617" s="8" t="s">
        <v>40</v>
      </c>
      <c r="U2617" s="67">
        <v>0.5</v>
      </c>
      <c r="V2617" s="4">
        <v>14</v>
      </c>
      <c r="W2617" s="4">
        <v>3430</v>
      </c>
      <c r="X2617" s="67">
        <v>4.0000000000000001E-3</v>
      </c>
      <c r="Y2617" s="67">
        <v>0.498</v>
      </c>
      <c r="Z2617" s="4">
        <v>13</v>
      </c>
      <c r="AA2617" s="4">
        <v>2604</v>
      </c>
      <c r="AB2617" s="67">
        <v>5.0000000000000001E-3</v>
      </c>
      <c r="AC2617" s="4">
        <v>2.7465510000000002</v>
      </c>
      <c r="AD2617" s="4">
        <v>21.1</v>
      </c>
    </row>
    <row r="2618" spans="1:30" x14ac:dyDescent="0.2">
      <c r="A2618" s="8" t="s">
        <v>782</v>
      </c>
      <c r="B2618" s="8">
        <v>10</v>
      </c>
      <c r="C2618" s="8">
        <v>49414866</v>
      </c>
      <c r="D2618" s="8">
        <v>49414866</v>
      </c>
      <c r="E2618" s="8" t="s">
        <v>130</v>
      </c>
      <c r="F2618" s="8" t="s">
        <v>3101</v>
      </c>
      <c r="G2618" s="8" t="s">
        <v>3102</v>
      </c>
      <c r="H2618" s="8" t="s">
        <v>95</v>
      </c>
      <c r="I2618" s="66" t="s">
        <v>5559</v>
      </c>
      <c r="J2618" s="66" t="s">
        <v>40</v>
      </c>
      <c r="K2618" s="66" t="s">
        <v>5570</v>
      </c>
      <c r="L2618" s="66" t="s">
        <v>5571</v>
      </c>
      <c r="M2618" s="66" t="s">
        <v>5034</v>
      </c>
      <c r="N2618" s="66" t="s">
        <v>3118</v>
      </c>
      <c r="O2618" s="8" t="s">
        <v>4386</v>
      </c>
      <c r="P2618" s="8" t="s">
        <v>5572</v>
      </c>
      <c r="Q2618" s="8">
        <v>-1</v>
      </c>
      <c r="R2618" s="8" t="s">
        <v>40</v>
      </c>
      <c r="S2618" s="8" t="s">
        <v>40</v>
      </c>
      <c r="T2618" s="8" t="s">
        <v>40</v>
      </c>
      <c r="U2618" s="67">
        <v>0.49199999999999999</v>
      </c>
      <c r="V2618" s="4">
        <v>1</v>
      </c>
      <c r="W2618" s="4">
        <v>3430</v>
      </c>
      <c r="X2618" s="67">
        <v>0</v>
      </c>
      <c r="Y2618" s="67">
        <v>0</v>
      </c>
      <c r="Z2618" s="4">
        <v>0</v>
      </c>
      <c r="AA2618" s="4">
        <v>2604</v>
      </c>
      <c r="AB2618" s="67">
        <v>0</v>
      </c>
      <c r="AC2618" s="4">
        <v>-0.23316600000000001</v>
      </c>
      <c r="AD2618" s="4">
        <v>0.93400000000000005</v>
      </c>
    </row>
    <row r="2619" spans="1:30" x14ac:dyDescent="0.2">
      <c r="A2619" s="8" t="s">
        <v>782</v>
      </c>
      <c r="B2619" s="8">
        <v>10</v>
      </c>
      <c r="C2619" s="8">
        <v>49414876</v>
      </c>
      <c r="D2619" s="8">
        <v>49414876</v>
      </c>
      <c r="E2619" s="8" t="s">
        <v>130</v>
      </c>
      <c r="F2619" s="8" t="s">
        <v>3108</v>
      </c>
      <c r="G2619" s="8" t="s">
        <v>3109</v>
      </c>
      <c r="H2619" s="8" t="s">
        <v>95</v>
      </c>
      <c r="I2619" s="66" t="s">
        <v>5559</v>
      </c>
      <c r="J2619" s="66" t="s">
        <v>40</v>
      </c>
      <c r="K2619" s="66" t="s">
        <v>3187</v>
      </c>
      <c r="L2619" s="66" t="s">
        <v>5573</v>
      </c>
      <c r="M2619" s="66" t="s">
        <v>3831</v>
      </c>
      <c r="N2619" s="66" t="s">
        <v>3423</v>
      </c>
      <c r="O2619" s="8" t="s">
        <v>3803</v>
      </c>
      <c r="P2619" s="8" t="s">
        <v>5574</v>
      </c>
      <c r="Q2619" s="8">
        <v>-1</v>
      </c>
      <c r="R2619" s="8" t="s">
        <v>40</v>
      </c>
      <c r="S2619" s="8" t="s">
        <v>40</v>
      </c>
      <c r="T2619" s="8" t="s">
        <v>40</v>
      </c>
      <c r="U2619" s="67">
        <v>0</v>
      </c>
      <c r="V2619" s="4">
        <v>0</v>
      </c>
      <c r="W2619" s="4">
        <v>3430</v>
      </c>
      <c r="X2619" s="67">
        <v>0</v>
      </c>
      <c r="Y2619" s="67">
        <v>0.505</v>
      </c>
      <c r="Z2619" s="4">
        <v>1</v>
      </c>
      <c r="AA2619" s="4">
        <v>2604</v>
      </c>
      <c r="AB2619" s="67">
        <v>0</v>
      </c>
      <c r="AC2619" s="4">
        <v>5.0421069999999997</v>
      </c>
      <c r="AD2619" s="4">
        <v>25.2</v>
      </c>
    </row>
    <row r="2620" spans="1:30" x14ac:dyDescent="0.2">
      <c r="A2620" s="8" t="s">
        <v>782</v>
      </c>
      <c r="B2620" s="8">
        <v>10</v>
      </c>
      <c r="C2620" s="8">
        <v>49414878</v>
      </c>
      <c r="D2620" s="8">
        <v>49414878</v>
      </c>
      <c r="E2620" s="8" t="s">
        <v>121</v>
      </c>
      <c r="F2620" s="8" t="s">
        <v>3108</v>
      </c>
      <c r="G2620" s="8" t="s">
        <v>3109</v>
      </c>
      <c r="H2620" s="8" t="s">
        <v>95</v>
      </c>
      <c r="I2620" s="66" t="s">
        <v>5559</v>
      </c>
      <c r="J2620" s="66" t="s">
        <v>40</v>
      </c>
      <c r="K2620" s="66" t="s">
        <v>5575</v>
      </c>
      <c r="L2620" s="66" t="s">
        <v>5576</v>
      </c>
      <c r="M2620" s="66" t="s">
        <v>4471</v>
      </c>
      <c r="N2620" s="66" t="s">
        <v>3162</v>
      </c>
      <c r="O2620" s="8" t="s">
        <v>4180</v>
      </c>
      <c r="P2620" s="8" t="s">
        <v>5577</v>
      </c>
      <c r="Q2620" s="8">
        <v>-1</v>
      </c>
      <c r="R2620" s="8" t="s">
        <v>40</v>
      </c>
      <c r="S2620" s="8" t="s">
        <v>40</v>
      </c>
      <c r="T2620" s="8" t="s">
        <v>40</v>
      </c>
      <c r="U2620" s="67">
        <v>0</v>
      </c>
      <c r="V2620" s="4">
        <v>0</v>
      </c>
      <c r="W2620" s="4">
        <v>3430</v>
      </c>
      <c r="X2620" s="67">
        <v>0</v>
      </c>
      <c r="Y2620" s="67">
        <v>0.52500000000000002</v>
      </c>
      <c r="Z2620" s="4">
        <v>1</v>
      </c>
      <c r="AA2620" s="4">
        <v>2604</v>
      </c>
      <c r="AB2620" s="67">
        <v>0</v>
      </c>
      <c r="AC2620" s="4">
        <v>4.3904759999999996</v>
      </c>
      <c r="AD2620" s="4">
        <v>24.1</v>
      </c>
    </row>
    <row r="2621" spans="1:30" x14ac:dyDescent="0.2">
      <c r="A2621" s="8" t="s">
        <v>782</v>
      </c>
      <c r="B2621" s="8">
        <v>10</v>
      </c>
      <c r="C2621" s="8">
        <v>49414910</v>
      </c>
      <c r="D2621" s="8">
        <v>49414910</v>
      </c>
      <c r="E2621" s="8" t="s">
        <v>130</v>
      </c>
      <c r="F2621" s="8" t="s">
        <v>3108</v>
      </c>
      <c r="G2621" s="8" t="s">
        <v>3109</v>
      </c>
      <c r="H2621" s="8" t="s">
        <v>95</v>
      </c>
      <c r="I2621" s="66" t="s">
        <v>5559</v>
      </c>
      <c r="J2621" s="66" t="s">
        <v>40</v>
      </c>
      <c r="K2621" s="66" t="s">
        <v>5578</v>
      </c>
      <c r="L2621" s="66" t="s">
        <v>5579</v>
      </c>
      <c r="M2621" s="66" t="s">
        <v>5580</v>
      </c>
      <c r="N2621" s="66" t="s">
        <v>3141</v>
      </c>
      <c r="O2621" s="8" t="s">
        <v>3142</v>
      </c>
      <c r="P2621" s="8" t="s">
        <v>40</v>
      </c>
      <c r="Q2621" s="8">
        <v>-1</v>
      </c>
      <c r="R2621" s="8" t="s">
        <v>40</v>
      </c>
      <c r="S2621" s="8" t="s">
        <v>40</v>
      </c>
      <c r="T2621" s="8" t="s">
        <v>40</v>
      </c>
      <c r="U2621" s="67">
        <v>0.42799999999999999</v>
      </c>
      <c r="V2621" s="4">
        <v>1</v>
      </c>
      <c r="W2621" s="4">
        <v>3430</v>
      </c>
      <c r="X2621" s="67">
        <v>0</v>
      </c>
      <c r="Y2621" s="67">
        <v>0</v>
      </c>
      <c r="Z2621" s="4">
        <v>0</v>
      </c>
      <c r="AA2621" s="4">
        <v>2606</v>
      </c>
      <c r="AB2621" s="67">
        <v>0</v>
      </c>
      <c r="AC2621" s="4">
        <v>3.5924480000000001</v>
      </c>
      <c r="AD2621" s="4">
        <v>23.2</v>
      </c>
    </row>
    <row r="2622" spans="1:30" x14ac:dyDescent="0.2">
      <c r="A2622" s="8" t="s">
        <v>782</v>
      </c>
      <c r="B2622" s="8">
        <v>10</v>
      </c>
      <c r="C2622" s="8">
        <v>49414952</v>
      </c>
      <c r="D2622" s="8">
        <v>49414952</v>
      </c>
      <c r="E2622" s="8" t="s">
        <v>130</v>
      </c>
      <c r="F2622" s="8" t="s">
        <v>3108</v>
      </c>
      <c r="G2622" s="8" t="s">
        <v>3109</v>
      </c>
      <c r="H2622" s="8" t="s">
        <v>95</v>
      </c>
      <c r="I2622" s="66" t="s">
        <v>5559</v>
      </c>
      <c r="J2622" s="66" t="s">
        <v>40</v>
      </c>
      <c r="K2622" s="66" t="s">
        <v>5581</v>
      </c>
      <c r="L2622" s="66" t="s">
        <v>5582</v>
      </c>
      <c r="M2622" s="66" t="s">
        <v>4060</v>
      </c>
      <c r="N2622" s="66" t="s">
        <v>4011</v>
      </c>
      <c r="O2622" s="8" t="s">
        <v>4012</v>
      </c>
      <c r="P2622" s="8" t="s">
        <v>5583</v>
      </c>
      <c r="Q2622" s="8">
        <v>-1</v>
      </c>
      <c r="R2622" s="8" t="s">
        <v>40</v>
      </c>
      <c r="S2622" s="8" t="s">
        <v>40</v>
      </c>
      <c r="T2622" s="8" t="s">
        <v>40</v>
      </c>
      <c r="U2622" s="67">
        <v>0.53800000000000003</v>
      </c>
      <c r="V2622" s="4">
        <v>1</v>
      </c>
      <c r="W2622" s="4">
        <v>3430</v>
      </c>
      <c r="X2622" s="67">
        <v>0</v>
      </c>
      <c r="Y2622" s="67">
        <v>0</v>
      </c>
      <c r="Z2622" s="4">
        <v>0</v>
      </c>
      <c r="AA2622" s="4">
        <v>2606</v>
      </c>
      <c r="AB2622" s="67">
        <v>0</v>
      </c>
      <c r="AC2622" s="4">
        <v>5.3602189999999998</v>
      </c>
      <c r="AD2622" s="4">
        <v>25.9</v>
      </c>
    </row>
    <row r="2623" spans="1:30" x14ac:dyDescent="0.2">
      <c r="A2623" s="8" t="s">
        <v>782</v>
      </c>
      <c r="B2623" s="8">
        <v>10</v>
      </c>
      <c r="C2623" s="8">
        <v>49414953</v>
      </c>
      <c r="D2623" s="8">
        <v>49414953</v>
      </c>
      <c r="E2623" s="8" t="s">
        <v>121</v>
      </c>
      <c r="F2623" s="8" t="s">
        <v>3101</v>
      </c>
      <c r="G2623" s="8" t="s">
        <v>3102</v>
      </c>
      <c r="H2623" s="8" t="s">
        <v>95</v>
      </c>
      <c r="I2623" s="66" t="s">
        <v>5559</v>
      </c>
      <c r="J2623" s="66" t="s">
        <v>40</v>
      </c>
      <c r="K2623" s="66" t="s">
        <v>4852</v>
      </c>
      <c r="L2623" s="66" t="s">
        <v>5584</v>
      </c>
      <c r="M2623" s="66" t="s">
        <v>4554</v>
      </c>
      <c r="N2623" s="66" t="s">
        <v>3410</v>
      </c>
      <c r="O2623" s="8" t="s">
        <v>3411</v>
      </c>
      <c r="P2623" s="8" t="s">
        <v>5585</v>
      </c>
      <c r="Q2623" s="8">
        <v>-1</v>
      </c>
      <c r="R2623" s="8" t="s">
        <v>40</v>
      </c>
      <c r="S2623" s="8" t="s">
        <v>40</v>
      </c>
      <c r="T2623" s="8" t="s">
        <v>40</v>
      </c>
      <c r="U2623" s="67">
        <v>0.497</v>
      </c>
      <c r="V2623" s="4">
        <v>88</v>
      </c>
      <c r="W2623" s="4">
        <v>3430</v>
      </c>
      <c r="X2623" s="67">
        <v>2.5999999999999999E-2</v>
      </c>
      <c r="Y2623" s="67">
        <v>0.50600000000000001</v>
      </c>
      <c r="Z2623" s="4">
        <v>60</v>
      </c>
      <c r="AA2623" s="4">
        <v>2606</v>
      </c>
      <c r="AB2623" s="67">
        <v>2.3E-2</v>
      </c>
      <c r="AC2623" s="4">
        <v>-0.54126600000000002</v>
      </c>
      <c r="AD2623" s="4">
        <v>0.17399999999999999</v>
      </c>
    </row>
    <row r="2624" spans="1:30" x14ac:dyDescent="0.2">
      <c r="A2624" s="8" t="s">
        <v>782</v>
      </c>
      <c r="B2624" s="8">
        <v>10</v>
      </c>
      <c r="C2624" s="8">
        <v>49420008</v>
      </c>
      <c r="D2624" s="8">
        <v>49420008</v>
      </c>
      <c r="E2624" s="8" t="s">
        <v>123</v>
      </c>
      <c r="F2624" s="8" t="s">
        <v>3108</v>
      </c>
      <c r="G2624" s="8" t="s">
        <v>3109</v>
      </c>
      <c r="H2624" s="8" t="s">
        <v>95</v>
      </c>
      <c r="I2624" s="66" t="s">
        <v>5586</v>
      </c>
      <c r="J2624" s="66" t="s">
        <v>40</v>
      </c>
      <c r="K2624" s="66" t="s">
        <v>5587</v>
      </c>
      <c r="L2624" s="66" t="s">
        <v>5588</v>
      </c>
      <c r="M2624" s="66" t="s">
        <v>3445</v>
      </c>
      <c r="N2624" s="66" t="s">
        <v>4290</v>
      </c>
      <c r="O2624" s="8" t="s">
        <v>4291</v>
      </c>
      <c r="P2624" s="8" t="s">
        <v>5589</v>
      </c>
      <c r="Q2624" s="8">
        <v>-1</v>
      </c>
      <c r="R2624" s="8" t="s">
        <v>40</v>
      </c>
      <c r="S2624" s="8" t="s">
        <v>40</v>
      </c>
      <c r="T2624" s="8" t="s">
        <v>40</v>
      </c>
      <c r="U2624" s="67">
        <v>0.48899999999999999</v>
      </c>
      <c r="V2624" s="4">
        <v>1309</v>
      </c>
      <c r="W2624" s="4">
        <v>3430</v>
      </c>
      <c r="X2624" s="67">
        <v>0.38200000000000001</v>
      </c>
      <c r="Y2624" s="67">
        <v>0.48899999999999999</v>
      </c>
      <c r="Z2624" s="4">
        <v>1028</v>
      </c>
      <c r="AA2624" s="4">
        <v>2601</v>
      </c>
      <c r="AB2624" s="67">
        <v>0.39500000000000002</v>
      </c>
      <c r="AC2624" s="4">
        <v>0.89012999999999998</v>
      </c>
      <c r="AD2624" s="4">
        <v>10.02</v>
      </c>
    </row>
    <row r="2625" spans="1:30" x14ac:dyDescent="0.2">
      <c r="A2625" s="8" t="s">
        <v>782</v>
      </c>
      <c r="B2625" s="8">
        <v>10</v>
      </c>
      <c r="C2625" s="8">
        <v>49420028</v>
      </c>
      <c r="D2625" s="8">
        <v>49420028</v>
      </c>
      <c r="E2625" s="8" t="s">
        <v>127</v>
      </c>
      <c r="F2625" s="8" t="s">
        <v>3108</v>
      </c>
      <c r="G2625" s="8" t="s">
        <v>3109</v>
      </c>
      <c r="H2625" s="8" t="s">
        <v>95</v>
      </c>
      <c r="I2625" s="66" t="s">
        <v>5586</v>
      </c>
      <c r="J2625" s="66" t="s">
        <v>40</v>
      </c>
      <c r="K2625" s="66" t="s">
        <v>5590</v>
      </c>
      <c r="L2625" s="66" t="s">
        <v>5591</v>
      </c>
      <c r="M2625" s="66" t="s">
        <v>3575</v>
      </c>
      <c r="N2625" s="66" t="s">
        <v>5592</v>
      </c>
      <c r="O2625" s="8" t="s">
        <v>5593</v>
      </c>
      <c r="P2625" s="8" t="s">
        <v>5594</v>
      </c>
      <c r="Q2625" s="8">
        <v>-1</v>
      </c>
      <c r="R2625" s="8" t="s">
        <v>40</v>
      </c>
      <c r="S2625" s="8" t="s">
        <v>40</v>
      </c>
      <c r="T2625" s="8" t="s">
        <v>40</v>
      </c>
      <c r="U2625" s="67">
        <v>0.51</v>
      </c>
      <c r="V2625" s="4">
        <v>1</v>
      </c>
      <c r="W2625" s="4">
        <v>3430</v>
      </c>
      <c r="X2625" s="67">
        <v>0</v>
      </c>
      <c r="Y2625" s="67">
        <v>0.46500000000000002</v>
      </c>
      <c r="Z2625" s="4">
        <v>1</v>
      </c>
      <c r="AA2625" s="4">
        <v>2601</v>
      </c>
      <c r="AB2625" s="67">
        <v>0</v>
      </c>
      <c r="AC2625" s="4">
        <v>3.0565500000000001</v>
      </c>
      <c r="AD2625" s="4">
        <v>22.4</v>
      </c>
    </row>
    <row r="2626" spans="1:30" x14ac:dyDescent="0.2">
      <c r="A2626" s="8" t="s">
        <v>782</v>
      </c>
      <c r="B2626" s="8">
        <v>10</v>
      </c>
      <c r="C2626" s="8">
        <v>49420060</v>
      </c>
      <c r="D2626" s="8">
        <v>49420060</v>
      </c>
      <c r="E2626" s="8" t="s">
        <v>121</v>
      </c>
      <c r="F2626" s="8" t="s">
        <v>3101</v>
      </c>
      <c r="G2626" s="8" t="s">
        <v>3102</v>
      </c>
      <c r="H2626" s="8" t="s">
        <v>95</v>
      </c>
      <c r="I2626" s="66" t="s">
        <v>5586</v>
      </c>
      <c r="J2626" s="66" t="s">
        <v>40</v>
      </c>
      <c r="K2626" s="66" t="s">
        <v>5595</v>
      </c>
      <c r="L2626" s="66" t="s">
        <v>5596</v>
      </c>
      <c r="M2626" s="66" t="s">
        <v>4418</v>
      </c>
      <c r="N2626" s="66" t="s">
        <v>3118</v>
      </c>
      <c r="O2626" s="8" t="s">
        <v>3382</v>
      </c>
      <c r="P2626" s="8" t="s">
        <v>5597</v>
      </c>
      <c r="Q2626" s="8">
        <v>-1</v>
      </c>
      <c r="R2626" s="8" t="s">
        <v>40</v>
      </c>
      <c r="S2626" s="8" t="s">
        <v>40</v>
      </c>
      <c r="T2626" s="8" t="s">
        <v>40</v>
      </c>
      <c r="U2626" s="67">
        <v>0.48699999999999999</v>
      </c>
      <c r="V2626" s="4">
        <v>1</v>
      </c>
      <c r="W2626" s="4">
        <v>3430</v>
      </c>
      <c r="X2626" s="67">
        <v>0</v>
      </c>
      <c r="Y2626" s="67">
        <v>0</v>
      </c>
      <c r="Z2626" s="4">
        <v>0</v>
      </c>
      <c r="AA2626" s="4">
        <v>2601</v>
      </c>
      <c r="AB2626" s="67">
        <v>0</v>
      </c>
      <c r="AC2626" s="4">
        <v>0.61026199999999997</v>
      </c>
      <c r="AD2626" s="4">
        <v>8.2270000000000003</v>
      </c>
    </row>
    <row r="2627" spans="1:30" x14ac:dyDescent="0.2">
      <c r="A2627" s="8" t="s">
        <v>782</v>
      </c>
      <c r="B2627" s="8">
        <v>10</v>
      </c>
      <c r="C2627" s="8">
        <v>49420066</v>
      </c>
      <c r="D2627" s="8">
        <v>49420066</v>
      </c>
      <c r="E2627" s="8" t="s">
        <v>127</v>
      </c>
      <c r="F2627" s="8" t="s">
        <v>3101</v>
      </c>
      <c r="G2627" s="8" t="s">
        <v>3102</v>
      </c>
      <c r="H2627" s="8" t="s">
        <v>95</v>
      </c>
      <c r="I2627" s="66" t="s">
        <v>5586</v>
      </c>
      <c r="J2627" s="66" t="s">
        <v>40</v>
      </c>
      <c r="K2627" s="66" t="s">
        <v>5598</v>
      </c>
      <c r="L2627" s="66" t="s">
        <v>3270</v>
      </c>
      <c r="M2627" s="66" t="s">
        <v>5599</v>
      </c>
      <c r="N2627" s="66" t="s">
        <v>3118</v>
      </c>
      <c r="O2627" s="8" t="s">
        <v>4298</v>
      </c>
      <c r="P2627" s="8" t="s">
        <v>5600</v>
      </c>
      <c r="Q2627" s="8">
        <v>-1</v>
      </c>
      <c r="R2627" s="8" t="s">
        <v>40</v>
      </c>
      <c r="S2627" s="8" t="s">
        <v>40</v>
      </c>
      <c r="T2627" s="8" t="s">
        <v>40</v>
      </c>
      <c r="U2627" s="67">
        <v>0.46300000000000002</v>
      </c>
      <c r="V2627" s="4">
        <v>247</v>
      </c>
      <c r="W2627" s="4">
        <v>3430</v>
      </c>
      <c r="X2627" s="67">
        <v>7.1999999999999995E-2</v>
      </c>
      <c r="Y2627" s="67">
        <v>0.46400000000000002</v>
      </c>
      <c r="Z2627" s="4">
        <v>187</v>
      </c>
      <c r="AA2627" s="4">
        <v>2601</v>
      </c>
      <c r="AB2627" s="67">
        <v>7.1999999999999995E-2</v>
      </c>
      <c r="AC2627" s="4">
        <v>-0.55620099999999995</v>
      </c>
      <c r="AD2627" s="4">
        <v>0.16</v>
      </c>
    </row>
    <row r="2628" spans="1:30" x14ac:dyDescent="0.2">
      <c r="A2628" s="8" t="s">
        <v>782</v>
      </c>
      <c r="B2628" s="8">
        <v>10</v>
      </c>
      <c r="C2628" s="8">
        <v>49420076</v>
      </c>
      <c r="D2628" s="8">
        <v>49420076</v>
      </c>
      <c r="E2628" s="8" t="s">
        <v>130</v>
      </c>
      <c r="F2628" s="8" t="s">
        <v>3108</v>
      </c>
      <c r="G2628" s="8" t="s">
        <v>3109</v>
      </c>
      <c r="H2628" s="8" t="s">
        <v>95</v>
      </c>
      <c r="I2628" s="66" t="s">
        <v>5586</v>
      </c>
      <c r="J2628" s="66" t="s">
        <v>40</v>
      </c>
      <c r="K2628" s="66" t="s">
        <v>5601</v>
      </c>
      <c r="L2628" s="66" t="s">
        <v>5602</v>
      </c>
      <c r="M2628" s="66" t="s">
        <v>3578</v>
      </c>
      <c r="N2628" s="66" t="s">
        <v>3112</v>
      </c>
      <c r="O2628" s="8" t="s">
        <v>3140</v>
      </c>
      <c r="P2628" s="8" t="s">
        <v>5603</v>
      </c>
      <c r="Q2628" s="8">
        <v>-1</v>
      </c>
      <c r="R2628" s="8" t="s">
        <v>40</v>
      </c>
      <c r="S2628" s="8" t="s">
        <v>40</v>
      </c>
      <c r="T2628" s="8" t="s">
        <v>40</v>
      </c>
      <c r="U2628" s="67">
        <v>0.45900000000000002</v>
      </c>
      <c r="V2628" s="4">
        <v>1</v>
      </c>
      <c r="W2628" s="4">
        <v>3430</v>
      </c>
      <c r="X2628" s="67">
        <v>0</v>
      </c>
      <c r="Y2628" s="67">
        <v>0.47799999999999998</v>
      </c>
      <c r="Z2628" s="4">
        <v>1</v>
      </c>
      <c r="AA2628" s="4">
        <v>2601</v>
      </c>
      <c r="AB2628" s="67">
        <v>0</v>
      </c>
      <c r="AC2628" s="4">
        <v>0.54043600000000003</v>
      </c>
      <c r="AD2628" s="4">
        <v>7.7329999999999997</v>
      </c>
    </row>
    <row r="2629" spans="1:30" x14ac:dyDescent="0.2">
      <c r="A2629" s="8" t="s">
        <v>782</v>
      </c>
      <c r="B2629" s="8">
        <v>10</v>
      </c>
      <c r="C2629" s="8">
        <v>49420093</v>
      </c>
      <c r="D2629" s="8">
        <v>49420093</v>
      </c>
      <c r="E2629" s="8" t="s">
        <v>130</v>
      </c>
      <c r="F2629" s="8" t="s">
        <v>3101</v>
      </c>
      <c r="G2629" s="8" t="s">
        <v>3102</v>
      </c>
      <c r="H2629" s="8" t="s">
        <v>95</v>
      </c>
      <c r="I2629" s="66" t="s">
        <v>5586</v>
      </c>
      <c r="J2629" s="66" t="s">
        <v>40</v>
      </c>
      <c r="K2629" s="66" t="s">
        <v>3212</v>
      </c>
      <c r="L2629" s="66" t="s">
        <v>5604</v>
      </c>
      <c r="M2629" s="66" t="s">
        <v>3629</v>
      </c>
      <c r="N2629" s="66" t="s">
        <v>3207</v>
      </c>
      <c r="O2629" s="8" t="s">
        <v>3208</v>
      </c>
      <c r="P2629" s="8" t="s">
        <v>5605</v>
      </c>
      <c r="Q2629" s="8">
        <v>-1</v>
      </c>
      <c r="R2629" s="8" t="s">
        <v>40</v>
      </c>
      <c r="S2629" s="8" t="s">
        <v>40</v>
      </c>
      <c r="T2629" s="8" t="s">
        <v>40</v>
      </c>
      <c r="U2629" s="67">
        <v>0.46700000000000003</v>
      </c>
      <c r="V2629" s="4">
        <v>1</v>
      </c>
      <c r="W2629" s="4">
        <v>3430</v>
      </c>
      <c r="X2629" s="67">
        <v>0</v>
      </c>
      <c r="Y2629" s="67">
        <v>0</v>
      </c>
      <c r="Z2629" s="4">
        <v>0</v>
      </c>
      <c r="AA2629" s="4">
        <v>2601</v>
      </c>
      <c r="AB2629" s="67">
        <v>0</v>
      </c>
      <c r="AC2629" s="4">
        <v>1.0177830000000001</v>
      </c>
      <c r="AD2629" s="4">
        <v>10.76</v>
      </c>
    </row>
    <row r="2630" spans="1:30" x14ac:dyDescent="0.2">
      <c r="A2630" s="8" t="s">
        <v>782</v>
      </c>
      <c r="B2630" s="8">
        <v>10</v>
      </c>
      <c r="C2630" s="8">
        <v>49420096</v>
      </c>
      <c r="D2630" s="8">
        <v>49420096</v>
      </c>
      <c r="E2630" s="8" t="s">
        <v>121</v>
      </c>
      <c r="F2630" s="8" t="s">
        <v>3101</v>
      </c>
      <c r="G2630" s="8" t="s">
        <v>3102</v>
      </c>
      <c r="H2630" s="8" t="s">
        <v>95</v>
      </c>
      <c r="I2630" s="66" t="s">
        <v>5586</v>
      </c>
      <c r="J2630" s="66" t="s">
        <v>40</v>
      </c>
      <c r="K2630" s="66" t="s">
        <v>5606</v>
      </c>
      <c r="L2630" s="66" t="s">
        <v>5607</v>
      </c>
      <c r="M2630" s="66" t="s">
        <v>3852</v>
      </c>
      <c r="N2630" s="66" t="s">
        <v>3136</v>
      </c>
      <c r="O2630" s="8" t="s">
        <v>3872</v>
      </c>
      <c r="P2630" s="8" t="s">
        <v>5608</v>
      </c>
      <c r="Q2630" s="8">
        <v>-1</v>
      </c>
      <c r="R2630" s="8" t="s">
        <v>40</v>
      </c>
      <c r="S2630" s="8" t="s">
        <v>40</v>
      </c>
      <c r="T2630" s="8" t="s">
        <v>40</v>
      </c>
      <c r="U2630" s="67">
        <v>0.54100000000000004</v>
      </c>
      <c r="V2630" s="4">
        <v>6</v>
      </c>
      <c r="W2630" s="4">
        <v>3430</v>
      </c>
      <c r="X2630" s="67">
        <v>2E-3</v>
      </c>
      <c r="Y2630" s="67">
        <v>0.56000000000000005</v>
      </c>
      <c r="Z2630" s="4">
        <v>3</v>
      </c>
      <c r="AA2630" s="4">
        <v>2601</v>
      </c>
      <c r="AB2630" s="67">
        <v>1E-3</v>
      </c>
      <c r="AC2630" s="4">
        <v>1.11568</v>
      </c>
      <c r="AD2630" s="4">
        <v>11.3</v>
      </c>
    </row>
    <row r="2631" spans="1:30" x14ac:dyDescent="0.2">
      <c r="A2631" s="8" t="s">
        <v>782</v>
      </c>
      <c r="B2631" s="8">
        <v>10</v>
      </c>
      <c r="C2631" s="8">
        <v>49420114</v>
      </c>
      <c r="D2631" s="8">
        <v>49420114</v>
      </c>
      <c r="E2631" s="8" t="s">
        <v>121</v>
      </c>
      <c r="F2631" s="8" t="s">
        <v>3101</v>
      </c>
      <c r="G2631" s="8" t="s">
        <v>3102</v>
      </c>
      <c r="H2631" s="8" t="s">
        <v>95</v>
      </c>
      <c r="I2631" s="66" t="s">
        <v>5586</v>
      </c>
      <c r="J2631" s="66" t="s">
        <v>40</v>
      </c>
      <c r="K2631" s="66" t="s">
        <v>5609</v>
      </c>
      <c r="L2631" s="66" t="s">
        <v>5610</v>
      </c>
      <c r="M2631" s="66" t="s">
        <v>4052</v>
      </c>
      <c r="N2631" s="66" t="s">
        <v>3410</v>
      </c>
      <c r="O2631" s="8" t="s">
        <v>3411</v>
      </c>
      <c r="P2631" s="8" t="s">
        <v>5611</v>
      </c>
      <c r="Q2631" s="8">
        <v>-1</v>
      </c>
      <c r="R2631" s="8" t="s">
        <v>40</v>
      </c>
      <c r="S2631" s="8" t="s">
        <v>40</v>
      </c>
      <c r="T2631" s="8" t="s">
        <v>40</v>
      </c>
      <c r="U2631" s="67">
        <v>0.47299999999999998</v>
      </c>
      <c r="V2631" s="4">
        <v>3</v>
      </c>
      <c r="W2631" s="4">
        <v>3425</v>
      </c>
      <c r="X2631" s="67">
        <v>1E-3</v>
      </c>
      <c r="Y2631" s="67">
        <v>0</v>
      </c>
      <c r="Z2631" s="4">
        <v>0</v>
      </c>
      <c r="AA2631" s="4">
        <v>2598</v>
      </c>
      <c r="AB2631" s="67">
        <v>0</v>
      </c>
      <c r="AC2631" s="4">
        <v>0.72402200000000005</v>
      </c>
      <c r="AD2631" s="4">
        <v>8.984</v>
      </c>
    </row>
    <row r="2632" spans="1:30" x14ac:dyDescent="0.2">
      <c r="A2632" s="8" t="s">
        <v>782</v>
      </c>
      <c r="B2632" s="8">
        <v>10</v>
      </c>
      <c r="C2632" s="8">
        <v>49420126</v>
      </c>
      <c r="D2632" s="8">
        <v>49420126</v>
      </c>
      <c r="E2632" s="8" t="s">
        <v>121</v>
      </c>
      <c r="F2632" s="8" t="s">
        <v>3101</v>
      </c>
      <c r="G2632" s="8" t="s">
        <v>3102</v>
      </c>
      <c r="H2632" s="8" t="s">
        <v>95</v>
      </c>
      <c r="I2632" s="66" t="s">
        <v>5586</v>
      </c>
      <c r="J2632" s="66" t="s">
        <v>40</v>
      </c>
      <c r="K2632" s="66" t="s">
        <v>5612</v>
      </c>
      <c r="L2632" s="66" t="s">
        <v>5613</v>
      </c>
      <c r="M2632" s="66" t="s">
        <v>4062</v>
      </c>
      <c r="N2632" s="66" t="s">
        <v>3295</v>
      </c>
      <c r="O2632" s="8" t="s">
        <v>3296</v>
      </c>
      <c r="P2632" s="8" t="s">
        <v>5614</v>
      </c>
      <c r="Q2632" s="8">
        <v>-1</v>
      </c>
      <c r="R2632" s="8" t="s">
        <v>40</v>
      </c>
      <c r="S2632" s="8" t="s">
        <v>40</v>
      </c>
      <c r="T2632" s="8" t="s">
        <v>40</v>
      </c>
      <c r="U2632" s="67">
        <v>0.50700000000000001</v>
      </c>
      <c r="V2632" s="4">
        <v>19</v>
      </c>
      <c r="W2632" s="4">
        <v>3425</v>
      </c>
      <c r="X2632" s="67">
        <v>6.0000000000000001E-3</v>
      </c>
      <c r="Y2632" s="67">
        <v>0.51</v>
      </c>
      <c r="Z2632" s="4">
        <v>10</v>
      </c>
      <c r="AA2632" s="4">
        <v>2598</v>
      </c>
      <c r="AB2632" s="67">
        <v>4.0000000000000001E-3</v>
      </c>
      <c r="AC2632" s="4">
        <v>0.52272300000000005</v>
      </c>
      <c r="AD2632" s="4">
        <v>7.6020000000000003</v>
      </c>
    </row>
    <row r="2633" spans="1:30" x14ac:dyDescent="0.2">
      <c r="A2633" s="8" t="s">
        <v>782</v>
      </c>
      <c r="B2633" s="8">
        <v>10</v>
      </c>
      <c r="C2633" s="8">
        <v>49430359</v>
      </c>
      <c r="D2633" s="8">
        <v>49430359</v>
      </c>
      <c r="E2633" s="8" t="s">
        <v>130</v>
      </c>
      <c r="F2633" s="8" t="s">
        <v>3101</v>
      </c>
      <c r="G2633" s="8" t="s">
        <v>3102</v>
      </c>
      <c r="H2633" s="8" t="s">
        <v>95</v>
      </c>
      <c r="I2633" s="66" t="s">
        <v>165</v>
      </c>
      <c r="J2633" s="66" t="s">
        <v>40</v>
      </c>
      <c r="K2633" s="66" t="s">
        <v>5615</v>
      </c>
      <c r="L2633" s="66" t="s">
        <v>3279</v>
      </c>
      <c r="M2633" s="66" t="s">
        <v>4419</v>
      </c>
      <c r="N2633" s="66" t="s">
        <v>3229</v>
      </c>
      <c r="O2633" s="8" t="s">
        <v>3763</v>
      </c>
      <c r="P2633" s="8" t="s">
        <v>5616</v>
      </c>
      <c r="Q2633" s="8">
        <v>-1</v>
      </c>
      <c r="R2633" s="8" t="s">
        <v>40</v>
      </c>
      <c r="S2633" s="8" t="s">
        <v>40</v>
      </c>
      <c r="T2633" s="8" t="s">
        <v>40</v>
      </c>
      <c r="U2633" s="67">
        <v>0.52100000000000002</v>
      </c>
      <c r="V2633" s="4">
        <v>1</v>
      </c>
      <c r="W2633" s="4">
        <v>3423</v>
      </c>
      <c r="X2633" s="67">
        <v>0</v>
      </c>
      <c r="Y2633" s="67">
        <v>0.46600000000000003</v>
      </c>
      <c r="Z2633" s="4">
        <v>2</v>
      </c>
      <c r="AA2633" s="4">
        <v>2591</v>
      </c>
      <c r="AB2633" s="67">
        <v>1E-3</v>
      </c>
      <c r="AC2633" s="4">
        <v>1.7962320000000001</v>
      </c>
      <c r="AD2633" s="4">
        <v>14.96</v>
      </c>
    </row>
    <row r="2634" spans="1:30" x14ac:dyDescent="0.2">
      <c r="A2634" s="8" t="s">
        <v>782</v>
      </c>
      <c r="B2634" s="8">
        <v>10</v>
      </c>
      <c r="C2634" s="8">
        <v>49430396</v>
      </c>
      <c r="D2634" s="8">
        <v>49430396</v>
      </c>
      <c r="E2634" s="8" t="s">
        <v>127</v>
      </c>
      <c r="F2634" s="8" t="s">
        <v>3108</v>
      </c>
      <c r="G2634" s="8" t="s">
        <v>3109</v>
      </c>
      <c r="H2634" s="8" t="s">
        <v>95</v>
      </c>
      <c r="I2634" s="66" t="s">
        <v>165</v>
      </c>
      <c r="J2634" s="66" t="s">
        <v>40</v>
      </c>
      <c r="K2634" s="66" t="s">
        <v>5617</v>
      </c>
      <c r="L2634" s="66" t="s">
        <v>3290</v>
      </c>
      <c r="M2634" s="66" t="s">
        <v>4765</v>
      </c>
      <c r="N2634" s="66" t="s">
        <v>4040</v>
      </c>
      <c r="O2634" s="8" t="s">
        <v>5618</v>
      </c>
      <c r="P2634" s="8" t="s">
        <v>40</v>
      </c>
      <c r="Q2634" s="8">
        <v>-1</v>
      </c>
      <c r="R2634" s="8" t="s">
        <v>40</v>
      </c>
      <c r="S2634" s="8" t="s">
        <v>40</v>
      </c>
      <c r="T2634" s="8" t="s">
        <v>40</v>
      </c>
      <c r="U2634" s="67">
        <v>0.441</v>
      </c>
      <c r="V2634" s="4">
        <v>1</v>
      </c>
      <c r="W2634" s="4">
        <v>3423</v>
      </c>
      <c r="X2634" s="67">
        <v>0</v>
      </c>
      <c r="Y2634" s="67">
        <v>8.6999999999999994E-2</v>
      </c>
      <c r="Z2634" s="4">
        <v>1</v>
      </c>
      <c r="AA2634" s="4">
        <v>2591</v>
      </c>
      <c r="AB2634" s="67">
        <v>0</v>
      </c>
      <c r="AC2634" s="4">
        <v>-6.8904000000000007E-2</v>
      </c>
      <c r="AD2634" s="4">
        <v>1.9730000000000001</v>
      </c>
    </row>
    <row r="2635" spans="1:30" x14ac:dyDescent="0.2">
      <c r="A2635" s="8" t="s">
        <v>782</v>
      </c>
      <c r="B2635" s="8">
        <v>10</v>
      </c>
      <c r="C2635" s="8">
        <v>49430416</v>
      </c>
      <c r="D2635" s="8">
        <v>49430416</v>
      </c>
      <c r="E2635" s="8" t="s">
        <v>121</v>
      </c>
      <c r="F2635" s="8" t="s">
        <v>3108</v>
      </c>
      <c r="G2635" s="8" t="s">
        <v>3109</v>
      </c>
      <c r="H2635" s="8" t="s">
        <v>95</v>
      </c>
      <c r="I2635" s="66" t="s">
        <v>165</v>
      </c>
      <c r="J2635" s="66" t="s">
        <v>40</v>
      </c>
      <c r="K2635" s="66" t="s">
        <v>5619</v>
      </c>
      <c r="L2635" s="66" t="s">
        <v>5620</v>
      </c>
      <c r="M2635" s="66" t="s">
        <v>5621</v>
      </c>
      <c r="N2635" s="66" t="s">
        <v>4094</v>
      </c>
      <c r="O2635" s="8" t="s">
        <v>4162</v>
      </c>
      <c r="P2635" s="8" t="s">
        <v>5622</v>
      </c>
      <c r="Q2635" s="8">
        <v>-1</v>
      </c>
      <c r="R2635" s="8" t="s">
        <v>40</v>
      </c>
      <c r="S2635" s="8" t="s">
        <v>40</v>
      </c>
      <c r="T2635" s="8" t="s">
        <v>40</v>
      </c>
      <c r="U2635" s="67">
        <v>0.52200000000000002</v>
      </c>
      <c r="V2635" s="4">
        <v>1</v>
      </c>
      <c r="W2635" s="4">
        <v>3423</v>
      </c>
      <c r="X2635" s="67">
        <v>0</v>
      </c>
      <c r="Y2635" s="67">
        <v>8.3000000000000004E-2</v>
      </c>
      <c r="Z2635" s="4">
        <v>1</v>
      </c>
      <c r="AA2635" s="4">
        <v>2591</v>
      </c>
      <c r="AB2635" s="67">
        <v>0</v>
      </c>
      <c r="AC2635" s="4">
        <v>4.1997070000000001</v>
      </c>
      <c r="AD2635" s="4">
        <v>23.9</v>
      </c>
    </row>
    <row r="2636" spans="1:30" x14ac:dyDescent="0.2">
      <c r="A2636" s="8" t="s">
        <v>782</v>
      </c>
      <c r="B2636" s="8">
        <v>10</v>
      </c>
      <c r="C2636" s="8">
        <v>49430439</v>
      </c>
      <c r="D2636" s="8">
        <v>49430439</v>
      </c>
      <c r="E2636" s="8" t="s">
        <v>130</v>
      </c>
      <c r="F2636" s="8" t="s">
        <v>3108</v>
      </c>
      <c r="G2636" s="8" t="s">
        <v>3109</v>
      </c>
      <c r="H2636" s="8" t="s">
        <v>95</v>
      </c>
      <c r="I2636" s="66" t="s">
        <v>165</v>
      </c>
      <c r="J2636" s="66" t="s">
        <v>40</v>
      </c>
      <c r="K2636" s="66" t="s">
        <v>3238</v>
      </c>
      <c r="L2636" s="66" t="s">
        <v>3297</v>
      </c>
      <c r="M2636" s="66" t="s">
        <v>4038</v>
      </c>
      <c r="N2636" s="66" t="s">
        <v>3141</v>
      </c>
      <c r="O2636" s="8" t="s">
        <v>3371</v>
      </c>
      <c r="P2636" s="8" t="s">
        <v>5623</v>
      </c>
      <c r="Q2636" s="8">
        <v>-1</v>
      </c>
      <c r="R2636" s="8" t="s">
        <v>40</v>
      </c>
      <c r="S2636" s="8" t="s">
        <v>40</v>
      </c>
      <c r="T2636" s="8" t="s">
        <v>40</v>
      </c>
      <c r="U2636" s="67">
        <v>0.53800000000000003</v>
      </c>
      <c r="V2636" s="4">
        <v>1</v>
      </c>
      <c r="W2636" s="4">
        <v>3423</v>
      </c>
      <c r="X2636" s="67">
        <v>0</v>
      </c>
      <c r="Y2636" s="67">
        <v>0</v>
      </c>
      <c r="Z2636" s="4">
        <v>0</v>
      </c>
      <c r="AA2636" s="4">
        <v>2591</v>
      </c>
      <c r="AB2636" s="67">
        <v>0</v>
      </c>
      <c r="AC2636" s="4">
        <v>7.2506360000000001</v>
      </c>
      <c r="AD2636" s="4">
        <v>34</v>
      </c>
    </row>
    <row r="2637" spans="1:30" x14ac:dyDescent="0.2">
      <c r="A2637" s="8" t="s">
        <v>782</v>
      </c>
      <c r="B2637" s="8">
        <v>10</v>
      </c>
      <c r="C2637" s="8">
        <v>49430457</v>
      </c>
      <c r="D2637" s="8">
        <v>49430457</v>
      </c>
      <c r="E2637" s="8" t="s">
        <v>121</v>
      </c>
      <c r="F2637" s="8" t="s">
        <v>3108</v>
      </c>
      <c r="G2637" s="8" t="s">
        <v>3109</v>
      </c>
      <c r="H2637" s="8" t="s">
        <v>95</v>
      </c>
      <c r="I2637" s="66" t="s">
        <v>165</v>
      </c>
      <c r="J2637" s="66" t="s">
        <v>40</v>
      </c>
      <c r="K2637" s="66" t="s">
        <v>5624</v>
      </c>
      <c r="L2637" s="66" t="s">
        <v>5625</v>
      </c>
      <c r="M2637" s="66" t="s">
        <v>5626</v>
      </c>
      <c r="N2637" s="66" t="s">
        <v>3177</v>
      </c>
      <c r="O2637" s="8" t="s">
        <v>3178</v>
      </c>
      <c r="P2637" s="8" t="s">
        <v>5627</v>
      </c>
      <c r="Q2637" s="8">
        <v>-1</v>
      </c>
      <c r="R2637" s="8" t="s">
        <v>40</v>
      </c>
      <c r="S2637" s="8" t="s">
        <v>40</v>
      </c>
      <c r="T2637" s="8" t="s">
        <v>40</v>
      </c>
      <c r="U2637" s="67">
        <v>7.6999999999999999E-2</v>
      </c>
      <c r="V2637" s="4">
        <v>1</v>
      </c>
      <c r="W2637" s="4">
        <v>3423</v>
      </c>
      <c r="X2637" s="67">
        <v>0</v>
      </c>
      <c r="Y2637" s="67">
        <v>0.49399999999999999</v>
      </c>
      <c r="Z2637" s="4">
        <v>2</v>
      </c>
      <c r="AA2637" s="4">
        <v>2591</v>
      </c>
      <c r="AB2637" s="67">
        <v>1E-3</v>
      </c>
      <c r="AC2637" s="4">
        <v>5.4846969999999997</v>
      </c>
      <c r="AD2637" s="4">
        <v>26.2</v>
      </c>
    </row>
    <row r="2638" spans="1:30" x14ac:dyDescent="0.2">
      <c r="A2638" s="8" t="s">
        <v>782</v>
      </c>
      <c r="B2638" s="8">
        <v>10</v>
      </c>
      <c r="C2638" s="8">
        <v>49430463</v>
      </c>
      <c r="D2638" s="8">
        <v>49430463</v>
      </c>
      <c r="E2638" s="8" t="s">
        <v>121</v>
      </c>
      <c r="F2638" s="8" t="s">
        <v>81</v>
      </c>
      <c r="G2638" s="8" t="s">
        <v>3469</v>
      </c>
      <c r="H2638" s="8" t="s">
        <v>95</v>
      </c>
      <c r="I2638" s="66" t="s">
        <v>165</v>
      </c>
      <c r="J2638" s="66" t="s">
        <v>40</v>
      </c>
      <c r="K2638" s="66" t="s">
        <v>5628</v>
      </c>
      <c r="L2638" s="66" t="s">
        <v>5629</v>
      </c>
      <c r="M2638" s="66" t="s">
        <v>3871</v>
      </c>
      <c r="N2638" s="66" t="s">
        <v>137</v>
      </c>
      <c r="O2638" s="8" t="s">
        <v>138</v>
      </c>
      <c r="P2638" s="8" t="s">
        <v>5630</v>
      </c>
      <c r="Q2638" s="8">
        <v>-1</v>
      </c>
      <c r="R2638" s="8" t="s">
        <v>40</v>
      </c>
      <c r="S2638" s="8" t="s">
        <v>40</v>
      </c>
      <c r="T2638" s="8" t="s">
        <v>40</v>
      </c>
      <c r="U2638" s="67">
        <v>0.50600000000000001</v>
      </c>
      <c r="V2638" s="4">
        <v>1</v>
      </c>
      <c r="W2638" s="4">
        <v>3428</v>
      </c>
      <c r="X2638" s="67">
        <v>0</v>
      </c>
      <c r="Y2638" s="67">
        <v>0.55500000000000005</v>
      </c>
      <c r="Z2638" s="4">
        <v>2</v>
      </c>
      <c r="AA2638" s="4">
        <v>2601</v>
      </c>
      <c r="AB2638" s="67">
        <v>1E-3</v>
      </c>
      <c r="AC2638" s="4">
        <v>12.779885999999999</v>
      </c>
      <c r="AD2638" s="4">
        <v>40</v>
      </c>
    </row>
    <row r="2639" spans="1:30" x14ac:dyDescent="0.2">
      <c r="A2639" s="8" t="s">
        <v>782</v>
      </c>
      <c r="B2639" s="8">
        <v>10</v>
      </c>
      <c r="C2639" s="8">
        <v>49430493</v>
      </c>
      <c r="D2639" s="8">
        <v>49430493</v>
      </c>
      <c r="E2639" s="8" t="s">
        <v>130</v>
      </c>
      <c r="F2639" s="8" t="s">
        <v>3108</v>
      </c>
      <c r="G2639" s="8" t="s">
        <v>3109</v>
      </c>
      <c r="H2639" s="8" t="s">
        <v>95</v>
      </c>
      <c r="I2639" s="66" t="s">
        <v>165</v>
      </c>
      <c r="J2639" s="66" t="s">
        <v>40</v>
      </c>
      <c r="K2639" s="66" t="s">
        <v>5631</v>
      </c>
      <c r="L2639" s="66" t="s">
        <v>5632</v>
      </c>
      <c r="M2639" s="66" t="s">
        <v>3946</v>
      </c>
      <c r="N2639" s="66" t="s">
        <v>3180</v>
      </c>
      <c r="O2639" s="8" t="s">
        <v>5633</v>
      </c>
      <c r="P2639" s="8" t="s">
        <v>5634</v>
      </c>
      <c r="Q2639" s="8">
        <v>-1</v>
      </c>
      <c r="R2639" s="8">
        <v>8.5921159740000004</v>
      </c>
      <c r="S2639" s="8">
        <v>0</v>
      </c>
      <c r="T2639" s="8">
        <v>8.5921159740000004</v>
      </c>
      <c r="U2639" s="67">
        <v>0.53700000000000003</v>
      </c>
      <c r="V2639" s="4">
        <v>1</v>
      </c>
      <c r="W2639" s="4">
        <v>3428</v>
      </c>
      <c r="X2639" s="67">
        <v>0</v>
      </c>
      <c r="Y2639" s="67">
        <v>0</v>
      </c>
      <c r="Z2639" s="4">
        <v>0</v>
      </c>
      <c r="AA2639" s="4">
        <v>2601</v>
      </c>
      <c r="AB2639" s="67">
        <v>0</v>
      </c>
      <c r="AC2639" s="4">
        <v>2.4073180000000001</v>
      </c>
      <c r="AD2639" s="4">
        <v>18.87</v>
      </c>
    </row>
    <row r="2640" spans="1:30" x14ac:dyDescent="0.2">
      <c r="A2640" s="8" t="s">
        <v>782</v>
      </c>
      <c r="B2640" s="8">
        <v>10</v>
      </c>
      <c r="C2640" s="8">
        <v>49431186</v>
      </c>
      <c r="D2640" s="8">
        <v>49431186</v>
      </c>
      <c r="E2640" s="8" t="s">
        <v>121</v>
      </c>
      <c r="F2640" s="8" t="s">
        <v>3101</v>
      </c>
      <c r="G2640" s="8" t="s">
        <v>3102</v>
      </c>
      <c r="H2640" s="8" t="s">
        <v>95</v>
      </c>
      <c r="I2640" s="66" t="s">
        <v>5635</v>
      </c>
      <c r="J2640" s="66" t="s">
        <v>40</v>
      </c>
      <c r="K2640" s="66" t="s">
        <v>5636</v>
      </c>
      <c r="L2640" s="66" t="s">
        <v>5096</v>
      </c>
      <c r="M2640" s="66" t="s">
        <v>3721</v>
      </c>
      <c r="N2640" s="66" t="s">
        <v>3118</v>
      </c>
      <c r="O2640" s="8" t="s">
        <v>3382</v>
      </c>
      <c r="P2640" s="8" t="s">
        <v>5637</v>
      </c>
      <c r="Q2640" s="8">
        <v>-1</v>
      </c>
      <c r="R2640" s="8" t="s">
        <v>40</v>
      </c>
      <c r="S2640" s="8" t="s">
        <v>40</v>
      </c>
      <c r="T2640" s="8" t="s">
        <v>40</v>
      </c>
      <c r="U2640" s="67">
        <v>0</v>
      </c>
      <c r="V2640" s="4">
        <v>0</v>
      </c>
      <c r="W2640" s="4">
        <v>3431</v>
      </c>
      <c r="X2640" s="67">
        <v>0</v>
      </c>
      <c r="Y2640" s="67">
        <v>0.55400000000000005</v>
      </c>
      <c r="Z2640" s="4">
        <v>1</v>
      </c>
      <c r="AA2640" s="4">
        <v>2602</v>
      </c>
      <c r="AB2640" s="67">
        <v>0</v>
      </c>
      <c r="AC2640" s="4">
        <v>1.3084499999999999</v>
      </c>
      <c r="AD2640" s="4">
        <v>12.31</v>
      </c>
    </row>
    <row r="2641" spans="1:30" x14ac:dyDescent="0.2">
      <c r="A2641" s="8" t="s">
        <v>782</v>
      </c>
      <c r="B2641" s="8">
        <v>10</v>
      </c>
      <c r="C2641" s="8">
        <v>49431225</v>
      </c>
      <c r="D2641" s="8">
        <v>49431225</v>
      </c>
      <c r="E2641" s="8" t="s">
        <v>121</v>
      </c>
      <c r="F2641" s="8" t="s">
        <v>3108</v>
      </c>
      <c r="G2641" s="8" t="s">
        <v>3109</v>
      </c>
      <c r="H2641" s="8" t="s">
        <v>95</v>
      </c>
      <c r="I2641" s="66" t="s">
        <v>5635</v>
      </c>
      <c r="J2641" s="66" t="s">
        <v>40</v>
      </c>
      <c r="K2641" s="66" t="s">
        <v>546</v>
      </c>
      <c r="L2641" s="66" t="s">
        <v>5253</v>
      </c>
      <c r="M2641" s="66" t="s">
        <v>4427</v>
      </c>
      <c r="N2641" s="66" t="s">
        <v>3712</v>
      </c>
      <c r="O2641" s="8" t="s">
        <v>4172</v>
      </c>
      <c r="P2641" s="8" t="s">
        <v>5638</v>
      </c>
      <c r="Q2641" s="8">
        <v>-1</v>
      </c>
      <c r="R2641" s="8" t="s">
        <v>40</v>
      </c>
      <c r="S2641" s="8" t="s">
        <v>40</v>
      </c>
      <c r="T2641" s="8" t="s">
        <v>40</v>
      </c>
      <c r="U2641" s="67">
        <v>0.51300000000000001</v>
      </c>
      <c r="V2641" s="4">
        <v>1</v>
      </c>
      <c r="W2641" s="4">
        <v>3431</v>
      </c>
      <c r="X2641" s="67">
        <v>0</v>
      </c>
      <c r="Y2641" s="67">
        <v>0.49299999999999999</v>
      </c>
      <c r="Z2641" s="4">
        <v>1</v>
      </c>
      <c r="AA2641" s="4">
        <v>2602</v>
      </c>
      <c r="AB2641" s="67">
        <v>0</v>
      </c>
      <c r="AC2641" s="4">
        <v>0.894339</v>
      </c>
      <c r="AD2641" s="4">
        <v>10.039999999999999</v>
      </c>
    </row>
    <row r="2642" spans="1:30" x14ac:dyDescent="0.2">
      <c r="A2642" s="8" t="s">
        <v>782</v>
      </c>
      <c r="B2642" s="8">
        <v>10</v>
      </c>
      <c r="C2642" s="8">
        <v>49431248</v>
      </c>
      <c r="D2642" s="8">
        <v>49431248</v>
      </c>
      <c r="E2642" s="8" t="s">
        <v>127</v>
      </c>
      <c r="F2642" s="8" t="s">
        <v>3108</v>
      </c>
      <c r="G2642" s="8" t="s">
        <v>3109</v>
      </c>
      <c r="H2642" s="8" t="s">
        <v>95</v>
      </c>
      <c r="I2642" s="66" t="s">
        <v>5635</v>
      </c>
      <c r="J2642" s="66" t="s">
        <v>40</v>
      </c>
      <c r="K2642" s="66" t="s">
        <v>5639</v>
      </c>
      <c r="L2642" s="66" t="s">
        <v>3326</v>
      </c>
      <c r="M2642" s="66" t="s">
        <v>4570</v>
      </c>
      <c r="N2642" s="66" t="s">
        <v>4552</v>
      </c>
      <c r="O2642" s="8" t="s">
        <v>4553</v>
      </c>
      <c r="P2642" s="8" t="s">
        <v>5640</v>
      </c>
      <c r="Q2642" s="8">
        <v>-1</v>
      </c>
      <c r="R2642" s="8" t="s">
        <v>40</v>
      </c>
      <c r="S2642" s="8" t="s">
        <v>40</v>
      </c>
      <c r="T2642" s="8" t="s">
        <v>40</v>
      </c>
      <c r="U2642" s="67">
        <v>0.54500000000000004</v>
      </c>
      <c r="V2642" s="4">
        <v>1</v>
      </c>
      <c r="W2642" s="4">
        <v>3431</v>
      </c>
      <c r="X2642" s="67">
        <v>0</v>
      </c>
      <c r="Y2642" s="67">
        <v>0</v>
      </c>
      <c r="Z2642" s="4">
        <v>0</v>
      </c>
      <c r="AA2642" s="4">
        <v>2602</v>
      </c>
      <c r="AB2642" s="67">
        <v>0</v>
      </c>
      <c r="AC2642" s="4">
        <v>4.5238129999999996</v>
      </c>
      <c r="AD2642" s="4">
        <v>24.3</v>
      </c>
    </row>
    <row r="2643" spans="1:30" x14ac:dyDescent="0.2">
      <c r="A2643" s="8" t="s">
        <v>782</v>
      </c>
      <c r="B2643" s="8">
        <v>10</v>
      </c>
      <c r="C2643" s="8">
        <v>49431282</v>
      </c>
      <c r="D2643" s="8">
        <v>49431282</v>
      </c>
      <c r="E2643" s="8" t="s">
        <v>123</v>
      </c>
      <c r="F2643" s="8" t="s">
        <v>3101</v>
      </c>
      <c r="G2643" s="8" t="s">
        <v>3102</v>
      </c>
      <c r="H2643" s="8" t="s">
        <v>95</v>
      </c>
      <c r="I2643" s="66" t="s">
        <v>5635</v>
      </c>
      <c r="J2643" s="66" t="s">
        <v>40</v>
      </c>
      <c r="K2643" s="66" t="s">
        <v>5641</v>
      </c>
      <c r="L2643" s="66" t="s">
        <v>5642</v>
      </c>
      <c r="M2643" s="66" t="s">
        <v>4028</v>
      </c>
      <c r="N2643" s="66" t="s">
        <v>130</v>
      </c>
      <c r="O2643" s="8" t="s">
        <v>4129</v>
      </c>
      <c r="P2643" s="8" t="s">
        <v>5643</v>
      </c>
      <c r="Q2643" s="8">
        <v>-1</v>
      </c>
      <c r="R2643" s="8" t="s">
        <v>40</v>
      </c>
      <c r="S2643" s="8" t="s">
        <v>40</v>
      </c>
      <c r="T2643" s="8" t="s">
        <v>40</v>
      </c>
      <c r="U2643" s="67">
        <v>0.5</v>
      </c>
      <c r="V2643" s="4">
        <v>2</v>
      </c>
      <c r="W2643" s="4">
        <v>3426</v>
      </c>
      <c r="X2643" s="67">
        <v>1E-3</v>
      </c>
      <c r="Y2643" s="67">
        <v>0.503</v>
      </c>
      <c r="Z2643" s="4">
        <v>1</v>
      </c>
      <c r="AA2643" s="4">
        <v>2598</v>
      </c>
      <c r="AB2643" s="67">
        <v>0</v>
      </c>
      <c r="AC2643" s="4">
        <v>1.057828</v>
      </c>
      <c r="AD2643" s="4">
        <v>10.98</v>
      </c>
    </row>
    <row r="2644" spans="1:30" x14ac:dyDescent="0.2">
      <c r="A2644" s="8" t="s">
        <v>782</v>
      </c>
      <c r="B2644" s="8">
        <v>10</v>
      </c>
      <c r="C2644" s="8">
        <v>49440168</v>
      </c>
      <c r="D2644" s="8">
        <v>49440168</v>
      </c>
      <c r="E2644" s="8" t="s">
        <v>130</v>
      </c>
      <c r="F2644" s="8" t="s">
        <v>3101</v>
      </c>
      <c r="G2644" s="8" t="s">
        <v>3102</v>
      </c>
      <c r="H2644" s="8" t="s">
        <v>95</v>
      </c>
      <c r="I2644" s="66" t="s">
        <v>389</v>
      </c>
      <c r="J2644" s="66" t="s">
        <v>40</v>
      </c>
      <c r="K2644" s="66" t="s">
        <v>5644</v>
      </c>
      <c r="L2644" s="66" t="s">
        <v>5078</v>
      </c>
      <c r="M2644" s="66" t="s">
        <v>5645</v>
      </c>
      <c r="N2644" s="66" t="s">
        <v>121</v>
      </c>
      <c r="O2644" s="8" t="s">
        <v>3104</v>
      </c>
      <c r="P2644" s="8" t="s">
        <v>5646</v>
      </c>
      <c r="Q2644" s="8">
        <v>-1</v>
      </c>
      <c r="R2644" s="8" t="s">
        <v>40</v>
      </c>
      <c r="S2644" s="8" t="s">
        <v>40</v>
      </c>
      <c r="T2644" s="8" t="s">
        <v>40</v>
      </c>
      <c r="U2644" s="67">
        <v>0.504</v>
      </c>
      <c r="V2644" s="4">
        <v>83</v>
      </c>
      <c r="W2644" s="4">
        <v>3425</v>
      </c>
      <c r="X2644" s="67">
        <v>2.4E-2</v>
      </c>
      <c r="Y2644" s="67">
        <v>0.51700000000000002</v>
      </c>
      <c r="Z2644" s="4">
        <v>61</v>
      </c>
      <c r="AA2644" s="4">
        <v>2595</v>
      </c>
      <c r="AB2644" s="67">
        <v>2.4E-2</v>
      </c>
      <c r="AC2644" s="4">
        <v>2.026186</v>
      </c>
      <c r="AD2644" s="4">
        <v>16.38</v>
      </c>
    </row>
    <row r="2645" spans="1:30" x14ac:dyDescent="0.2">
      <c r="A2645" s="8" t="s">
        <v>782</v>
      </c>
      <c r="B2645" s="8">
        <v>10</v>
      </c>
      <c r="C2645" s="8">
        <v>49440180</v>
      </c>
      <c r="D2645" s="8">
        <v>49440180</v>
      </c>
      <c r="E2645" s="8" t="s">
        <v>123</v>
      </c>
      <c r="F2645" s="8" t="s">
        <v>81</v>
      </c>
      <c r="G2645" s="8" t="s">
        <v>3469</v>
      </c>
      <c r="H2645" s="8" t="s">
        <v>95</v>
      </c>
      <c r="I2645" s="66" t="s">
        <v>389</v>
      </c>
      <c r="J2645" s="66" t="s">
        <v>40</v>
      </c>
      <c r="K2645" s="66" t="s">
        <v>5647</v>
      </c>
      <c r="L2645" s="66" t="s">
        <v>5648</v>
      </c>
      <c r="M2645" s="66" t="s">
        <v>3851</v>
      </c>
      <c r="N2645" s="66" t="s">
        <v>166</v>
      </c>
      <c r="O2645" s="8" t="s">
        <v>4293</v>
      </c>
      <c r="P2645" s="8" t="s">
        <v>40</v>
      </c>
      <c r="Q2645" s="8">
        <v>-1</v>
      </c>
      <c r="R2645" s="8" t="s">
        <v>40</v>
      </c>
      <c r="S2645" s="8" t="s">
        <v>40</v>
      </c>
      <c r="T2645" s="8" t="s">
        <v>40</v>
      </c>
      <c r="U2645" s="67">
        <v>0</v>
      </c>
      <c r="V2645" s="4">
        <v>0</v>
      </c>
      <c r="W2645" s="4">
        <v>3425</v>
      </c>
      <c r="X2645" s="67">
        <v>0</v>
      </c>
      <c r="Y2645" s="67">
        <v>0.154</v>
      </c>
      <c r="Z2645" s="4">
        <v>1</v>
      </c>
      <c r="AA2645" s="4">
        <v>2595</v>
      </c>
      <c r="AB2645" s="67">
        <v>0</v>
      </c>
      <c r="AC2645" s="4">
        <v>12.401007</v>
      </c>
      <c r="AD2645" s="4">
        <v>39</v>
      </c>
    </row>
    <row r="2646" spans="1:30" x14ac:dyDescent="0.2">
      <c r="A2646" s="8" t="s">
        <v>782</v>
      </c>
      <c r="B2646" s="8">
        <v>10</v>
      </c>
      <c r="C2646" s="8">
        <v>49440194</v>
      </c>
      <c r="D2646" s="8">
        <v>49440194</v>
      </c>
      <c r="E2646" s="8" t="s">
        <v>130</v>
      </c>
      <c r="F2646" s="8" t="s">
        <v>3108</v>
      </c>
      <c r="G2646" s="8" t="s">
        <v>3109</v>
      </c>
      <c r="H2646" s="8" t="s">
        <v>95</v>
      </c>
      <c r="I2646" s="66" t="s">
        <v>389</v>
      </c>
      <c r="J2646" s="66" t="s">
        <v>40</v>
      </c>
      <c r="K2646" s="66" t="s">
        <v>3286</v>
      </c>
      <c r="L2646" s="66" t="s">
        <v>3476</v>
      </c>
      <c r="M2646" s="66" t="s">
        <v>3477</v>
      </c>
      <c r="N2646" s="66" t="s">
        <v>3141</v>
      </c>
      <c r="O2646" s="8" t="s">
        <v>3371</v>
      </c>
      <c r="P2646" s="8" t="s">
        <v>5649</v>
      </c>
      <c r="Q2646" s="8">
        <v>-1</v>
      </c>
      <c r="R2646" s="8" t="s">
        <v>40</v>
      </c>
      <c r="S2646" s="8" t="s">
        <v>40</v>
      </c>
      <c r="T2646" s="8" t="s">
        <v>40</v>
      </c>
      <c r="U2646" s="67">
        <v>0.443</v>
      </c>
      <c r="V2646" s="4">
        <v>1</v>
      </c>
      <c r="W2646" s="4">
        <v>3425</v>
      </c>
      <c r="X2646" s="67">
        <v>0</v>
      </c>
      <c r="Y2646" s="67">
        <v>0.495</v>
      </c>
      <c r="Z2646" s="4">
        <v>2</v>
      </c>
      <c r="AA2646" s="4">
        <v>2595</v>
      </c>
      <c r="AB2646" s="67">
        <v>1E-3</v>
      </c>
      <c r="AC2646" s="4">
        <v>1.8578760000000001</v>
      </c>
      <c r="AD2646" s="4">
        <v>15.33</v>
      </c>
    </row>
    <row r="2647" spans="1:30" x14ac:dyDescent="0.2">
      <c r="A2647" s="8" t="s">
        <v>782</v>
      </c>
      <c r="B2647" s="8">
        <v>10</v>
      </c>
      <c r="C2647" s="8">
        <v>49440195</v>
      </c>
      <c r="D2647" s="8">
        <v>49440195</v>
      </c>
      <c r="E2647" s="8" t="s">
        <v>121</v>
      </c>
      <c r="F2647" s="8" t="s">
        <v>3101</v>
      </c>
      <c r="G2647" s="8" t="s">
        <v>3102</v>
      </c>
      <c r="H2647" s="8" t="s">
        <v>95</v>
      </c>
      <c r="I2647" s="66" t="s">
        <v>389</v>
      </c>
      <c r="J2647" s="66" t="s">
        <v>40</v>
      </c>
      <c r="K2647" s="66" t="s">
        <v>5650</v>
      </c>
      <c r="L2647" s="66" t="s">
        <v>3765</v>
      </c>
      <c r="M2647" s="66" t="s">
        <v>3610</v>
      </c>
      <c r="N2647" s="66" t="s">
        <v>3126</v>
      </c>
      <c r="O2647" s="8" t="s">
        <v>3216</v>
      </c>
      <c r="P2647" s="8" t="s">
        <v>5651</v>
      </c>
      <c r="Q2647" s="8">
        <v>-1</v>
      </c>
      <c r="R2647" s="8" t="s">
        <v>40</v>
      </c>
      <c r="S2647" s="8" t="s">
        <v>40</v>
      </c>
      <c r="T2647" s="8" t="s">
        <v>40</v>
      </c>
      <c r="U2647" s="67">
        <v>0.47699999999999998</v>
      </c>
      <c r="V2647" s="4">
        <v>2</v>
      </c>
      <c r="W2647" s="4">
        <v>3425</v>
      </c>
      <c r="X2647" s="67">
        <v>1E-3</v>
      </c>
      <c r="Y2647" s="67">
        <v>0.55700000000000005</v>
      </c>
      <c r="Z2647" s="4">
        <v>1</v>
      </c>
      <c r="AA2647" s="4">
        <v>2595</v>
      </c>
      <c r="AB2647" s="67">
        <v>0</v>
      </c>
      <c r="AC2647" s="4">
        <v>2.4084000000000001E-2</v>
      </c>
      <c r="AD2647" s="4">
        <v>2.8210000000000002</v>
      </c>
    </row>
    <row r="2648" spans="1:30" x14ac:dyDescent="0.2">
      <c r="A2648" s="8" t="s">
        <v>782</v>
      </c>
      <c r="B2648" s="8">
        <v>10</v>
      </c>
      <c r="C2648" s="8">
        <v>49440213</v>
      </c>
      <c r="D2648" s="8">
        <v>49440213</v>
      </c>
      <c r="E2648" s="8" t="s">
        <v>127</v>
      </c>
      <c r="F2648" s="8" t="s">
        <v>3101</v>
      </c>
      <c r="G2648" s="8" t="s">
        <v>3102</v>
      </c>
      <c r="H2648" s="8" t="s">
        <v>95</v>
      </c>
      <c r="I2648" s="66" t="s">
        <v>389</v>
      </c>
      <c r="J2648" s="66" t="s">
        <v>40</v>
      </c>
      <c r="K2648" s="66" t="s">
        <v>5652</v>
      </c>
      <c r="L2648" s="66" t="s">
        <v>3483</v>
      </c>
      <c r="M2648" s="66" t="s">
        <v>3484</v>
      </c>
      <c r="N2648" s="66" t="s">
        <v>3118</v>
      </c>
      <c r="O2648" s="8" t="s">
        <v>3119</v>
      </c>
      <c r="P2648" s="8" t="s">
        <v>5653</v>
      </c>
      <c r="Q2648" s="8">
        <v>-1</v>
      </c>
      <c r="R2648" s="8" t="s">
        <v>40</v>
      </c>
      <c r="S2648" s="8" t="s">
        <v>40</v>
      </c>
      <c r="T2648" s="8" t="s">
        <v>40</v>
      </c>
      <c r="U2648" s="67">
        <v>0.47699999999999998</v>
      </c>
      <c r="V2648" s="4">
        <v>3</v>
      </c>
      <c r="W2648" s="4">
        <v>3425</v>
      </c>
      <c r="X2648" s="67">
        <v>1E-3</v>
      </c>
      <c r="Y2648" s="67">
        <v>0</v>
      </c>
      <c r="Z2648" s="4">
        <v>0</v>
      </c>
      <c r="AA2648" s="4">
        <v>2595</v>
      </c>
      <c r="AB2648" s="67">
        <v>0</v>
      </c>
      <c r="AC2648" s="4">
        <v>-0.22842499999999999</v>
      </c>
      <c r="AD2648" s="4">
        <v>0.95599999999999996</v>
      </c>
    </row>
    <row r="2649" spans="1:30" x14ac:dyDescent="0.2">
      <c r="A2649" s="8" t="s">
        <v>782</v>
      </c>
      <c r="B2649" s="8">
        <v>10</v>
      </c>
      <c r="C2649" s="8">
        <v>49440215</v>
      </c>
      <c r="D2649" s="8">
        <v>49440215</v>
      </c>
      <c r="E2649" s="8" t="s">
        <v>130</v>
      </c>
      <c r="F2649" s="8" t="s">
        <v>3108</v>
      </c>
      <c r="G2649" s="8" t="s">
        <v>3109</v>
      </c>
      <c r="H2649" s="8" t="s">
        <v>95</v>
      </c>
      <c r="I2649" s="66" t="s">
        <v>389</v>
      </c>
      <c r="J2649" s="66" t="s">
        <v>40</v>
      </c>
      <c r="K2649" s="66" t="s">
        <v>5654</v>
      </c>
      <c r="L2649" s="66" t="s">
        <v>5655</v>
      </c>
      <c r="M2649" s="66" t="s">
        <v>3484</v>
      </c>
      <c r="N2649" s="66" t="s">
        <v>3168</v>
      </c>
      <c r="O2649" s="8" t="s">
        <v>3169</v>
      </c>
      <c r="P2649" s="8" t="s">
        <v>5656</v>
      </c>
      <c r="Q2649" s="8">
        <v>-1</v>
      </c>
      <c r="R2649" s="8" t="s">
        <v>40</v>
      </c>
      <c r="S2649" s="8" t="s">
        <v>40</v>
      </c>
      <c r="T2649" s="8" t="s">
        <v>40</v>
      </c>
      <c r="U2649" s="67">
        <v>0.41399999999999998</v>
      </c>
      <c r="V2649" s="4">
        <v>1</v>
      </c>
      <c r="W2649" s="4">
        <v>3425</v>
      </c>
      <c r="X2649" s="67">
        <v>0</v>
      </c>
      <c r="Y2649" s="67">
        <v>0.55400000000000005</v>
      </c>
      <c r="Z2649" s="4">
        <v>1</v>
      </c>
      <c r="AA2649" s="4">
        <v>2595</v>
      </c>
      <c r="AB2649" s="67">
        <v>0</v>
      </c>
      <c r="AC2649" s="4">
        <v>4.8027600000000001</v>
      </c>
      <c r="AD2649" s="4">
        <v>24.8</v>
      </c>
    </row>
    <row r="2650" spans="1:30" x14ac:dyDescent="0.2">
      <c r="A2650" s="8" t="s">
        <v>782</v>
      </c>
      <c r="B2650" s="8">
        <v>10</v>
      </c>
      <c r="C2650" s="8">
        <v>49440227</v>
      </c>
      <c r="D2650" s="8">
        <v>49440227</v>
      </c>
      <c r="E2650" s="8" t="s">
        <v>130</v>
      </c>
      <c r="F2650" s="8" t="s">
        <v>3108</v>
      </c>
      <c r="G2650" s="8" t="s">
        <v>3109</v>
      </c>
      <c r="H2650" s="8" t="s">
        <v>95</v>
      </c>
      <c r="I2650" s="66" t="s">
        <v>389</v>
      </c>
      <c r="J2650" s="66" t="s">
        <v>40</v>
      </c>
      <c r="K2650" s="66" t="s">
        <v>5657</v>
      </c>
      <c r="L2650" s="66" t="s">
        <v>5658</v>
      </c>
      <c r="M2650" s="66" t="s">
        <v>4209</v>
      </c>
      <c r="N2650" s="66" t="s">
        <v>3244</v>
      </c>
      <c r="O2650" s="8" t="s">
        <v>3245</v>
      </c>
      <c r="P2650" s="8" t="s">
        <v>5659</v>
      </c>
      <c r="Q2650" s="8">
        <v>-1</v>
      </c>
      <c r="R2650" s="8" t="s">
        <v>40</v>
      </c>
      <c r="S2650" s="8" t="s">
        <v>40</v>
      </c>
      <c r="T2650" s="8" t="s">
        <v>40</v>
      </c>
      <c r="U2650" s="67">
        <v>0</v>
      </c>
      <c r="V2650" s="4">
        <v>0</v>
      </c>
      <c r="W2650" s="4">
        <v>3429</v>
      </c>
      <c r="X2650" s="67">
        <v>0</v>
      </c>
      <c r="Y2650" s="67">
        <v>0.47899999999999998</v>
      </c>
      <c r="Z2650" s="4">
        <v>4</v>
      </c>
      <c r="AA2650" s="4">
        <v>2603</v>
      </c>
      <c r="AB2650" s="67">
        <v>2E-3</v>
      </c>
      <c r="AC2650" s="4">
        <v>1.914301</v>
      </c>
      <c r="AD2650" s="4">
        <v>15.68</v>
      </c>
    </row>
    <row r="2651" spans="1:30" x14ac:dyDescent="0.2">
      <c r="A2651" s="8" t="s">
        <v>782</v>
      </c>
      <c r="B2651" s="8">
        <v>10</v>
      </c>
      <c r="C2651" s="8">
        <v>49440230</v>
      </c>
      <c r="D2651" s="8">
        <v>49440230</v>
      </c>
      <c r="E2651" s="8" t="s">
        <v>121</v>
      </c>
      <c r="F2651" s="8" t="s">
        <v>3108</v>
      </c>
      <c r="G2651" s="8" t="s">
        <v>3109</v>
      </c>
      <c r="H2651" s="8" t="s">
        <v>95</v>
      </c>
      <c r="I2651" s="66" t="s">
        <v>389</v>
      </c>
      <c r="J2651" s="66" t="s">
        <v>40</v>
      </c>
      <c r="K2651" s="66" t="s">
        <v>5660</v>
      </c>
      <c r="L2651" s="66" t="s">
        <v>4186</v>
      </c>
      <c r="M2651" s="66" t="s">
        <v>930</v>
      </c>
      <c r="N2651" s="66" t="s">
        <v>4794</v>
      </c>
      <c r="O2651" s="8" t="s">
        <v>4795</v>
      </c>
      <c r="P2651" s="8" t="s">
        <v>5661</v>
      </c>
      <c r="Q2651" s="8">
        <v>-1</v>
      </c>
      <c r="R2651" s="8" t="s">
        <v>40</v>
      </c>
      <c r="S2651" s="8" t="s">
        <v>40</v>
      </c>
      <c r="T2651" s="8" t="s">
        <v>40</v>
      </c>
      <c r="U2651" s="67">
        <v>0.374</v>
      </c>
      <c r="V2651" s="4">
        <v>1</v>
      </c>
      <c r="W2651" s="4">
        <v>3429</v>
      </c>
      <c r="X2651" s="67">
        <v>0</v>
      </c>
      <c r="Y2651" s="67">
        <v>0</v>
      </c>
      <c r="Z2651" s="4">
        <v>0</v>
      </c>
      <c r="AA2651" s="4">
        <v>2603</v>
      </c>
      <c r="AB2651" s="67">
        <v>0</v>
      </c>
      <c r="AC2651" s="4">
        <v>4.4141269999999997</v>
      </c>
      <c r="AD2651" s="4">
        <v>24.1</v>
      </c>
    </row>
    <row r="2652" spans="1:30" x14ac:dyDescent="0.2">
      <c r="A2652" s="8" t="s">
        <v>782</v>
      </c>
      <c r="B2652" s="8">
        <v>10</v>
      </c>
      <c r="C2652" s="8">
        <v>49440232</v>
      </c>
      <c r="D2652" s="8">
        <v>49440232</v>
      </c>
      <c r="E2652" s="8" t="s">
        <v>130</v>
      </c>
      <c r="F2652" s="8" t="s">
        <v>3108</v>
      </c>
      <c r="G2652" s="8" t="s">
        <v>3109</v>
      </c>
      <c r="H2652" s="8" t="s">
        <v>95</v>
      </c>
      <c r="I2652" s="66" t="s">
        <v>389</v>
      </c>
      <c r="J2652" s="66" t="s">
        <v>40</v>
      </c>
      <c r="K2652" s="66" t="s">
        <v>5662</v>
      </c>
      <c r="L2652" s="66" t="s">
        <v>4695</v>
      </c>
      <c r="M2652" s="66" t="s">
        <v>4239</v>
      </c>
      <c r="N2652" s="66" t="s">
        <v>3255</v>
      </c>
      <c r="O2652" s="8" t="s">
        <v>4377</v>
      </c>
      <c r="P2652" s="8" t="s">
        <v>5663</v>
      </c>
      <c r="Q2652" s="8">
        <v>-1</v>
      </c>
      <c r="R2652" s="8" t="s">
        <v>40</v>
      </c>
      <c r="S2652" s="8" t="s">
        <v>40</v>
      </c>
      <c r="T2652" s="8" t="s">
        <v>40</v>
      </c>
      <c r="U2652" s="67">
        <v>0.58099999999999996</v>
      </c>
      <c r="V2652" s="4">
        <v>1</v>
      </c>
      <c r="W2652" s="4">
        <v>3429</v>
      </c>
      <c r="X2652" s="67">
        <v>0</v>
      </c>
      <c r="Y2652" s="67">
        <v>0</v>
      </c>
      <c r="Z2652" s="4">
        <v>0</v>
      </c>
      <c r="AA2652" s="4">
        <v>2603</v>
      </c>
      <c r="AB2652" s="67">
        <v>0</v>
      </c>
      <c r="AC2652" s="4">
        <v>3.8390490000000002</v>
      </c>
      <c r="AD2652" s="4">
        <v>23.4</v>
      </c>
    </row>
    <row r="2653" spans="1:30" x14ac:dyDescent="0.2">
      <c r="A2653" s="8" t="s">
        <v>782</v>
      </c>
      <c r="B2653" s="8">
        <v>10</v>
      </c>
      <c r="C2653" s="8">
        <v>49440248</v>
      </c>
      <c r="D2653" s="8">
        <v>49440249</v>
      </c>
      <c r="E2653" s="8" t="s">
        <v>5152</v>
      </c>
      <c r="F2653" s="8" t="s">
        <v>80</v>
      </c>
      <c r="G2653" s="8" t="s">
        <v>3469</v>
      </c>
      <c r="H2653" s="8" t="s">
        <v>95</v>
      </c>
      <c r="I2653" s="66" t="s">
        <v>389</v>
      </c>
      <c r="J2653" s="66" t="s">
        <v>40</v>
      </c>
      <c r="K2653" s="66" t="s">
        <v>5664</v>
      </c>
      <c r="L2653" s="66" t="s">
        <v>3488</v>
      </c>
      <c r="M2653" s="66" t="s">
        <v>388</v>
      </c>
      <c r="N2653" s="66" t="s">
        <v>390</v>
      </c>
      <c r="O2653" s="8" t="s">
        <v>5665</v>
      </c>
      <c r="P2653" s="8" t="s">
        <v>5666</v>
      </c>
      <c r="Q2653" s="8">
        <v>-1</v>
      </c>
      <c r="R2653" s="8" t="s">
        <v>40</v>
      </c>
      <c r="S2653" s="8" t="s">
        <v>40</v>
      </c>
      <c r="T2653" s="8" t="s">
        <v>40</v>
      </c>
      <c r="U2653" s="67">
        <v>0.47599999999999998</v>
      </c>
      <c r="V2653" s="4">
        <v>1</v>
      </c>
      <c r="W2653" s="4">
        <v>3429</v>
      </c>
      <c r="X2653" s="67">
        <v>0</v>
      </c>
      <c r="Y2653" s="67">
        <v>0.55500000000000005</v>
      </c>
      <c r="Z2653" s="4">
        <v>1</v>
      </c>
      <c r="AA2653" s="4">
        <v>2603</v>
      </c>
      <c r="AB2653" s="67">
        <v>0</v>
      </c>
      <c r="AC2653" s="4">
        <v>6.5792710000000003</v>
      </c>
      <c r="AD2653" s="4">
        <v>31</v>
      </c>
    </row>
    <row r="2654" spans="1:30" x14ac:dyDescent="0.2">
      <c r="A2654" s="8" t="s">
        <v>782</v>
      </c>
      <c r="B2654" s="8">
        <v>10</v>
      </c>
      <c r="C2654" s="8">
        <v>49440264</v>
      </c>
      <c r="D2654" s="8">
        <v>49440264</v>
      </c>
      <c r="E2654" s="8" t="s">
        <v>130</v>
      </c>
      <c r="F2654" s="8" t="s">
        <v>3101</v>
      </c>
      <c r="G2654" s="8" t="s">
        <v>3102</v>
      </c>
      <c r="H2654" s="8" t="s">
        <v>95</v>
      </c>
      <c r="I2654" s="66" t="s">
        <v>389</v>
      </c>
      <c r="J2654" s="66" t="s">
        <v>40</v>
      </c>
      <c r="K2654" s="66" t="s">
        <v>4959</v>
      </c>
      <c r="L2654" s="66" t="s">
        <v>4178</v>
      </c>
      <c r="M2654" s="66" t="s">
        <v>4247</v>
      </c>
      <c r="N2654" s="66" t="s">
        <v>3126</v>
      </c>
      <c r="O2654" s="8" t="s">
        <v>3419</v>
      </c>
      <c r="P2654" s="8" t="s">
        <v>5667</v>
      </c>
      <c r="Q2654" s="8">
        <v>-1</v>
      </c>
      <c r="R2654" s="8" t="s">
        <v>40</v>
      </c>
      <c r="S2654" s="8" t="s">
        <v>40</v>
      </c>
      <c r="T2654" s="8" t="s">
        <v>40</v>
      </c>
      <c r="U2654" s="67">
        <v>0.52600000000000002</v>
      </c>
      <c r="V2654" s="4">
        <v>1</v>
      </c>
      <c r="W2654" s="4">
        <v>3429</v>
      </c>
      <c r="X2654" s="67">
        <v>0</v>
      </c>
      <c r="Y2654" s="67">
        <v>0.52</v>
      </c>
      <c r="Z2654" s="4">
        <v>1</v>
      </c>
      <c r="AA2654" s="4">
        <v>2603</v>
      </c>
      <c r="AB2654" s="67">
        <v>0</v>
      </c>
      <c r="AC2654" s="4">
        <v>1.082867</v>
      </c>
      <c r="AD2654" s="4">
        <v>11.12</v>
      </c>
    </row>
    <row r="2655" spans="1:30" x14ac:dyDescent="0.2">
      <c r="A2655" s="8" t="s">
        <v>782</v>
      </c>
      <c r="B2655" s="8">
        <v>10</v>
      </c>
      <c r="C2655" s="8">
        <v>49440275</v>
      </c>
      <c r="D2655" s="8">
        <v>49440275</v>
      </c>
      <c r="E2655" s="8" t="s">
        <v>130</v>
      </c>
      <c r="F2655" s="8" t="s">
        <v>3108</v>
      </c>
      <c r="G2655" s="8" t="s">
        <v>3109</v>
      </c>
      <c r="H2655" s="8" t="s">
        <v>95</v>
      </c>
      <c r="I2655" s="66" t="s">
        <v>389</v>
      </c>
      <c r="J2655" s="66" t="s">
        <v>40</v>
      </c>
      <c r="K2655" s="66" t="s">
        <v>5625</v>
      </c>
      <c r="L2655" s="66" t="s">
        <v>4870</v>
      </c>
      <c r="M2655" s="66" t="s">
        <v>4551</v>
      </c>
      <c r="N2655" s="66" t="s">
        <v>3302</v>
      </c>
      <c r="O2655" s="8" t="s">
        <v>3303</v>
      </c>
      <c r="P2655" s="8" t="s">
        <v>5668</v>
      </c>
      <c r="Q2655" s="8">
        <v>-1</v>
      </c>
      <c r="R2655" s="8" t="s">
        <v>40</v>
      </c>
      <c r="S2655" s="8" t="s">
        <v>40</v>
      </c>
      <c r="T2655" s="8" t="s">
        <v>40</v>
      </c>
      <c r="U2655" s="67">
        <v>0.42499999999999999</v>
      </c>
      <c r="V2655" s="4">
        <v>21</v>
      </c>
      <c r="W2655" s="4">
        <v>3429</v>
      </c>
      <c r="X2655" s="67">
        <v>6.0000000000000001E-3</v>
      </c>
      <c r="Y2655" s="67">
        <v>0.42299999999999999</v>
      </c>
      <c r="Z2655" s="4">
        <v>26</v>
      </c>
      <c r="AA2655" s="4">
        <v>2603</v>
      </c>
      <c r="AB2655" s="67">
        <v>0.01</v>
      </c>
      <c r="AC2655" s="4">
        <v>6.1853199999999999</v>
      </c>
      <c r="AD2655" s="4">
        <v>28.6</v>
      </c>
    </row>
    <row r="2656" spans="1:30" x14ac:dyDescent="0.2">
      <c r="A2656" s="8" t="s">
        <v>782</v>
      </c>
      <c r="B2656" s="8">
        <v>10</v>
      </c>
      <c r="C2656" s="8">
        <v>49440309</v>
      </c>
      <c r="D2656" s="8">
        <v>49440309</v>
      </c>
      <c r="E2656" s="8" t="s">
        <v>121</v>
      </c>
      <c r="F2656" s="8" t="s">
        <v>3108</v>
      </c>
      <c r="G2656" s="8" t="s">
        <v>3109</v>
      </c>
      <c r="H2656" s="8" t="s">
        <v>95</v>
      </c>
      <c r="I2656" s="66" t="s">
        <v>389</v>
      </c>
      <c r="J2656" s="66" t="s">
        <v>40</v>
      </c>
      <c r="K2656" s="66" t="s">
        <v>5669</v>
      </c>
      <c r="L2656" s="66" t="s">
        <v>4862</v>
      </c>
      <c r="M2656" s="66" t="s">
        <v>4229</v>
      </c>
      <c r="N2656" s="66" t="s">
        <v>3580</v>
      </c>
      <c r="O2656" s="8" t="s">
        <v>5670</v>
      </c>
      <c r="P2656" s="8" t="s">
        <v>5671</v>
      </c>
      <c r="Q2656" s="8">
        <v>-1</v>
      </c>
      <c r="R2656" s="8" t="s">
        <v>40</v>
      </c>
      <c r="S2656" s="8" t="s">
        <v>40</v>
      </c>
      <c r="T2656" s="8" t="s">
        <v>40</v>
      </c>
      <c r="U2656" s="67">
        <v>0</v>
      </c>
      <c r="V2656" s="4">
        <v>0</v>
      </c>
      <c r="W2656" s="4">
        <v>3429</v>
      </c>
      <c r="X2656" s="67">
        <v>0</v>
      </c>
      <c r="Y2656" s="67">
        <v>0.503</v>
      </c>
      <c r="Z2656" s="4">
        <v>1</v>
      </c>
      <c r="AA2656" s="4">
        <v>2603</v>
      </c>
      <c r="AB2656" s="67">
        <v>0</v>
      </c>
      <c r="AC2656" s="4">
        <v>6.3900589999999999</v>
      </c>
      <c r="AD2656" s="4">
        <v>29.6</v>
      </c>
    </row>
    <row r="2657" spans="1:30" x14ac:dyDescent="0.2">
      <c r="A2657" s="8" t="s">
        <v>782</v>
      </c>
      <c r="B2657" s="8">
        <v>10</v>
      </c>
      <c r="C2657" s="8">
        <v>49440315</v>
      </c>
      <c r="D2657" s="8">
        <v>49440315</v>
      </c>
      <c r="E2657" s="8" t="s">
        <v>123</v>
      </c>
      <c r="F2657" s="8" t="s">
        <v>3101</v>
      </c>
      <c r="G2657" s="8" t="s">
        <v>3102</v>
      </c>
      <c r="H2657" s="8" t="s">
        <v>95</v>
      </c>
      <c r="I2657" s="66" t="s">
        <v>389</v>
      </c>
      <c r="J2657" s="66" t="s">
        <v>40</v>
      </c>
      <c r="K2657" s="66" t="s">
        <v>5672</v>
      </c>
      <c r="L2657" s="66" t="s">
        <v>3762</v>
      </c>
      <c r="M2657" s="66" t="s">
        <v>527</v>
      </c>
      <c r="N2657" s="66" t="s">
        <v>3107</v>
      </c>
      <c r="O2657" s="8" t="s">
        <v>4230</v>
      </c>
      <c r="P2657" s="8" t="s">
        <v>5673</v>
      </c>
      <c r="Q2657" s="8">
        <v>-1</v>
      </c>
      <c r="R2657" s="8" t="s">
        <v>40</v>
      </c>
      <c r="S2657" s="8" t="s">
        <v>40</v>
      </c>
      <c r="T2657" s="8" t="s">
        <v>40</v>
      </c>
      <c r="U2657" s="67">
        <v>0</v>
      </c>
      <c r="V2657" s="4">
        <v>0</v>
      </c>
      <c r="W2657" s="4">
        <v>3429</v>
      </c>
      <c r="X2657" s="67">
        <v>0</v>
      </c>
      <c r="Y2657" s="67">
        <v>0.57899999999999996</v>
      </c>
      <c r="Z2657" s="4">
        <v>1</v>
      </c>
      <c r="AA2657" s="4">
        <v>2603</v>
      </c>
      <c r="AB2657" s="67">
        <v>0</v>
      </c>
      <c r="AC2657" s="4">
        <v>0.59005399999999997</v>
      </c>
      <c r="AD2657" s="4">
        <v>8.0869999999999997</v>
      </c>
    </row>
    <row r="2658" spans="1:30" x14ac:dyDescent="0.2">
      <c r="A2658" s="8" t="s">
        <v>782</v>
      </c>
      <c r="B2658" s="8">
        <v>10</v>
      </c>
      <c r="C2658" s="8">
        <v>49440329</v>
      </c>
      <c r="D2658" s="8">
        <v>49440329</v>
      </c>
      <c r="E2658" s="8" t="s">
        <v>123</v>
      </c>
      <c r="F2658" s="8" t="s">
        <v>3108</v>
      </c>
      <c r="G2658" s="8" t="s">
        <v>3109</v>
      </c>
      <c r="H2658" s="8" t="s">
        <v>95</v>
      </c>
      <c r="I2658" s="66" t="s">
        <v>389</v>
      </c>
      <c r="J2658" s="66" t="s">
        <v>40</v>
      </c>
      <c r="K2658" s="66" t="s">
        <v>5674</v>
      </c>
      <c r="L2658" s="66" t="s">
        <v>486</v>
      </c>
      <c r="M2658" s="66" t="s">
        <v>487</v>
      </c>
      <c r="N2658" s="66" t="s">
        <v>4290</v>
      </c>
      <c r="O2658" s="8" t="s">
        <v>5675</v>
      </c>
      <c r="P2658" s="8" t="s">
        <v>5676</v>
      </c>
      <c r="Q2658" s="8">
        <v>-1</v>
      </c>
      <c r="R2658" s="8" t="s">
        <v>40</v>
      </c>
      <c r="S2658" s="8" t="s">
        <v>40</v>
      </c>
      <c r="T2658" s="8" t="s">
        <v>40</v>
      </c>
      <c r="U2658" s="67">
        <v>0.54200000000000004</v>
      </c>
      <c r="V2658" s="4">
        <v>14</v>
      </c>
      <c r="W2658" s="4">
        <v>3429</v>
      </c>
      <c r="X2658" s="67">
        <v>4.0000000000000001E-3</v>
      </c>
      <c r="Y2658" s="67">
        <v>0.53</v>
      </c>
      <c r="Z2658" s="4">
        <v>8</v>
      </c>
      <c r="AA2658" s="4">
        <v>2603</v>
      </c>
      <c r="AB2658" s="67">
        <v>3.0000000000000001E-3</v>
      </c>
      <c r="AC2658" s="4">
        <v>5.366873</v>
      </c>
      <c r="AD2658" s="4">
        <v>25.9</v>
      </c>
    </row>
    <row r="2659" spans="1:30" x14ac:dyDescent="0.2">
      <c r="A2659" s="8" t="s">
        <v>782</v>
      </c>
      <c r="B2659" s="8">
        <v>10</v>
      </c>
      <c r="C2659" s="8">
        <v>49444552</v>
      </c>
      <c r="D2659" s="8">
        <v>49444552</v>
      </c>
      <c r="E2659" s="8" t="s">
        <v>130</v>
      </c>
      <c r="F2659" s="8" t="s">
        <v>3108</v>
      </c>
      <c r="G2659" s="8" t="s">
        <v>3109</v>
      </c>
      <c r="H2659" s="8" t="s">
        <v>95</v>
      </c>
      <c r="I2659" s="66" t="s">
        <v>5677</v>
      </c>
      <c r="J2659" s="66" t="s">
        <v>40</v>
      </c>
      <c r="K2659" s="66" t="s">
        <v>5678</v>
      </c>
      <c r="L2659" s="66" t="s">
        <v>5679</v>
      </c>
      <c r="M2659" s="66" t="s">
        <v>5203</v>
      </c>
      <c r="N2659" s="66" t="s">
        <v>3712</v>
      </c>
      <c r="O2659" s="8" t="s">
        <v>3713</v>
      </c>
      <c r="P2659" s="8" t="s">
        <v>5680</v>
      </c>
      <c r="Q2659" s="8">
        <v>-1</v>
      </c>
      <c r="R2659" s="8" t="s">
        <v>40</v>
      </c>
      <c r="S2659" s="8" t="s">
        <v>40</v>
      </c>
      <c r="T2659" s="8" t="s">
        <v>40</v>
      </c>
      <c r="U2659" s="67">
        <v>0.51</v>
      </c>
      <c r="V2659" s="4">
        <v>1</v>
      </c>
      <c r="W2659" s="4">
        <v>3432</v>
      </c>
      <c r="X2659" s="67">
        <v>0</v>
      </c>
      <c r="Y2659" s="67">
        <v>0</v>
      </c>
      <c r="Z2659" s="4">
        <v>0</v>
      </c>
      <c r="AA2659" s="4">
        <v>2601</v>
      </c>
      <c r="AB2659" s="67">
        <v>0</v>
      </c>
      <c r="AC2659" s="4">
        <v>0.66162500000000002</v>
      </c>
      <c r="AD2659" s="4">
        <v>8.5739999999999998</v>
      </c>
    </row>
    <row r="2660" spans="1:30" x14ac:dyDescent="0.2">
      <c r="A2660" s="8" t="s">
        <v>782</v>
      </c>
      <c r="B2660" s="8">
        <v>10</v>
      </c>
      <c r="C2660" s="8">
        <v>49444555</v>
      </c>
      <c r="D2660" s="8">
        <v>49444555</v>
      </c>
      <c r="E2660" s="8" t="s">
        <v>130</v>
      </c>
      <c r="F2660" s="8" t="s">
        <v>3101</v>
      </c>
      <c r="G2660" s="8" t="s">
        <v>3102</v>
      </c>
      <c r="H2660" s="8" t="s">
        <v>95</v>
      </c>
      <c r="I2660" s="66" t="s">
        <v>5677</v>
      </c>
      <c r="J2660" s="66" t="s">
        <v>40</v>
      </c>
      <c r="K2660" s="66" t="s">
        <v>4925</v>
      </c>
      <c r="L2660" s="66" t="s">
        <v>5417</v>
      </c>
      <c r="M2660" s="66" t="s">
        <v>5681</v>
      </c>
      <c r="N2660" s="66" t="s">
        <v>3165</v>
      </c>
      <c r="O2660" s="8" t="s">
        <v>3308</v>
      </c>
      <c r="P2660" s="8" t="s">
        <v>5682</v>
      </c>
      <c r="Q2660" s="8">
        <v>-1</v>
      </c>
      <c r="R2660" s="8" t="s">
        <v>40</v>
      </c>
      <c r="S2660" s="8" t="s">
        <v>40</v>
      </c>
      <c r="T2660" s="8" t="s">
        <v>40</v>
      </c>
      <c r="U2660" s="67">
        <v>0.50700000000000001</v>
      </c>
      <c r="V2660" s="4">
        <v>1</v>
      </c>
      <c r="W2660" s="4">
        <v>3432</v>
      </c>
      <c r="X2660" s="67">
        <v>0</v>
      </c>
      <c r="Y2660" s="67">
        <v>0</v>
      </c>
      <c r="Z2660" s="4">
        <v>0</v>
      </c>
      <c r="AA2660" s="4">
        <v>2601</v>
      </c>
      <c r="AB2660" s="67">
        <v>0</v>
      </c>
      <c r="AC2660" s="4">
        <v>0.82530300000000001</v>
      </c>
      <c r="AD2660" s="4">
        <v>9.6189999999999998</v>
      </c>
    </row>
    <row r="2661" spans="1:30" x14ac:dyDescent="0.2">
      <c r="A2661" s="8" t="s">
        <v>782</v>
      </c>
      <c r="B2661" s="8">
        <v>10</v>
      </c>
      <c r="C2661" s="8">
        <v>49446093</v>
      </c>
      <c r="D2661" s="8">
        <v>49446093</v>
      </c>
      <c r="E2661" s="8" t="s">
        <v>130</v>
      </c>
      <c r="F2661" s="8" t="s">
        <v>3108</v>
      </c>
      <c r="G2661" s="8" t="s">
        <v>3109</v>
      </c>
      <c r="H2661" s="8" t="s">
        <v>95</v>
      </c>
      <c r="I2661" s="66" t="s">
        <v>5683</v>
      </c>
      <c r="J2661" s="66" t="s">
        <v>40</v>
      </c>
      <c r="K2661" s="66" t="s">
        <v>5314</v>
      </c>
      <c r="L2661" s="66" t="s">
        <v>3405</v>
      </c>
      <c r="M2661" s="66" t="s">
        <v>4835</v>
      </c>
      <c r="N2661" s="66" t="s">
        <v>3147</v>
      </c>
      <c r="O2661" s="8" t="s">
        <v>3589</v>
      </c>
      <c r="P2661" s="8" t="s">
        <v>5684</v>
      </c>
      <c r="Q2661" s="8">
        <v>-1</v>
      </c>
      <c r="R2661" s="8" t="s">
        <v>40</v>
      </c>
      <c r="S2661" s="8" t="s">
        <v>40</v>
      </c>
      <c r="T2661" s="8" t="s">
        <v>40</v>
      </c>
      <c r="U2661" s="67">
        <v>0.376</v>
      </c>
      <c r="V2661" s="4">
        <v>1</v>
      </c>
      <c r="W2661" s="4">
        <v>3427</v>
      </c>
      <c r="X2661" s="67">
        <v>0</v>
      </c>
      <c r="Y2661" s="67">
        <v>0</v>
      </c>
      <c r="Z2661" s="4">
        <v>0</v>
      </c>
      <c r="AA2661" s="4">
        <v>2596</v>
      </c>
      <c r="AB2661" s="67">
        <v>0</v>
      </c>
      <c r="AC2661" s="4">
        <v>0.95933500000000005</v>
      </c>
      <c r="AD2661" s="4">
        <v>10.43</v>
      </c>
    </row>
    <row r="2662" spans="1:30" x14ac:dyDescent="0.2">
      <c r="A2662" s="8" t="s">
        <v>782</v>
      </c>
      <c r="B2662" s="8">
        <v>10</v>
      </c>
      <c r="C2662" s="8">
        <v>49446096</v>
      </c>
      <c r="D2662" s="8">
        <v>49446096</v>
      </c>
      <c r="E2662" s="8" t="s">
        <v>130</v>
      </c>
      <c r="F2662" s="8" t="s">
        <v>3108</v>
      </c>
      <c r="G2662" s="8" t="s">
        <v>3109</v>
      </c>
      <c r="H2662" s="8" t="s">
        <v>95</v>
      </c>
      <c r="I2662" s="66" t="s">
        <v>5683</v>
      </c>
      <c r="J2662" s="66" t="s">
        <v>40</v>
      </c>
      <c r="K2662" s="66" t="s">
        <v>4215</v>
      </c>
      <c r="L2662" s="66" t="s">
        <v>483</v>
      </c>
      <c r="M2662" s="66" t="s">
        <v>5685</v>
      </c>
      <c r="N2662" s="66" t="s">
        <v>3147</v>
      </c>
      <c r="O2662" s="8" t="s">
        <v>3589</v>
      </c>
      <c r="P2662" s="8" t="s">
        <v>5686</v>
      </c>
      <c r="Q2662" s="8">
        <v>-1</v>
      </c>
      <c r="R2662" s="8" t="s">
        <v>40</v>
      </c>
      <c r="S2662" s="8" t="s">
        <v>40</v>
      </c>
      <c r="T2662" s="8" t="s">
        <v>40</v>
      </c>
      <c r="U2662" s="67">
        <v>0.51600000000000001</v>
      </c>
      <c r="V2662" s="4">
        <v>2</v>
      </c>
      <c r="W2662" s="4">
        <v>3427</v>
      </c>
      <c r="X2662" s="67">
        <v>1E-3</v>
      </c>
      <c r="Y2662" s="67">
        <v>0</v>
      </c>
      <c r="Z2662" s="4">
        <v>0</v>
      </c>
      <c r="AA2662" s="4">
        <v>2596</v>
      </c>
      <c r="AB2662" s="67">
        <v>0</v>
      </c>
      <c r="AC2662" s="4">
        <v>0.29317900000000002</v>
      </c>
      <c r="AD2662" s="4">
        <v>5.6269999999999998</v>
      </c>
    </row>
    <row r="2663" spans="1:30" x14ac:dyDescent="0.2">
      <c r="A2663" s="8" t="s">
        <v>782</v>
      </c>
      <c r="B2663" s="8">
        <v>10</v>
      </c>
      <c r="C2663" s="8">
        <v>49446097</v>
      </c>
      <c r="D2663" s="8">
        <v>49446097</v>
      </c>
      <c r="E2663" s="8" t="s">
        <v>130</v>
      </c>
      <c r="F2663" s="8" t="s">
        <v>3101</v>
      </c>
      <c r="G2663" s="8" t="s">
        <v>3102</v>
      </c>
      <c r="H2663" s="8" t="s">
        <v>95</v>
      </c>
      <c r="I2663" s="66" t="s">
        <v>5683</v>
      </c>
      <c r="J2663" s="66" t="s">
        <v>40</v>
      </c>
      <c r="K2663" s="66" t="s">
        <v>4910</v>
      </c>
      <c r="L2663" s="66" t="s">
        <v>467</v>
      </c>
      <c r="M2663" s="66" t="s">
        <v>468</v>
      </c>
      <c r="N2663" s="66" t="s">
        <v>3107</v>
      </c>
      <c r="O2663" s="8" t="s">
        <v>3989</v>
      </c>
      <c r="P2663" s="8" t="s">
        <v>5687</v>
      </c>
      <c r="Q2663" s="8">
        <v>-1</v>
      </c>
      <c r="R2663" s="8" t="s">
        <v>40</v>
      </c>
      <c r="S2663" s="8" t="s">
        <v>40</v>
      </c>
      <c r="T2663" s="8" t="s">
        <v>40</v>
      </c>
      <c r="U2663" s="67">
        <v>0.53900000000000003</v>
      </c>
      <c r="V2663" s="4">
        <v>3</v>
      </c>
      <c r="W2663" s="4">
        <v>3427</v>
      </c>
      <c r="X2663" s="67">
        <v>1E-3</v>
      </c>
      <c r="Y2663" s="67">
        <v>0.56200000000000006</v>
      </c>
      <c r="Z2663" s="4">
        <v>2</v>
      </c>
      <c r="AA2663" s="4">
        <v>2596</v>
      </c>
      <c r="AB2663" s="67">
        <v>1E-3</v>
      </c>
      <c r="AC2663" s="4">
        <v>1.1724680000000001</v>
      </c>
      <c r="AD2663" s="4">
        <v>11.6</v>
      </c>
    </row>
    <row r="2664" spans="1:30" x14ac:dyDescent="0.2">
      <c r="A2664" s="8" t="s">
        <v>782</v>
      </c>
      <c r="B2664" s="8">
        <v>10</v>
      </c>
      <c r="C2664" s="8">
        <v>49446120</v>
      </c>
      <c r="D2664" s="8">
        <v>49446120</v>
      </c>
      <c r="E2664" s="8" t="s">
        <v>130</v>
      </c>
      <c r="F2664" s="8" t="s">
        <v>3108</v>
      </c>
      <c r="G2664" s="8" t="s">
        <v>3109</v>
      </c>
      <c r="H2664" s="8" t="s">
        <v>95</v>
      </c>
      <c r="I2664" s="66" t="s">
        <v>5683</v>
      </c>
      <c r="J2664" s="66" t="s">
        <v>40</v>
      </c>
      <c r="K2664" s="66" t="s">
        <v>4902</v>
      </c>
      <c r="L2664" s="66" t="s">
        <v>4151</v>
      </c>
      <c r="M2664" s="66" t="s">
        <v>4250</v>
      </c>
      <c r="N2664" s="66" t="s">
        <v>3843</v>
      </c>
      <c r="O2664" s="8" t="s">
        <v>5688</v>
      </c>
      <c r="P2664" s="8" t="s">
        <v>5689</v>
      </c>
      <c r="Q2664" s="8">
        <v>-1</v>
      </c>
      <c r="R2664" s="8" t="s">
        <v>40</v>
      </c>
      <c r="S2664" s="8" t="s">
        <v>40</v>
      </c>
      <c r="T2664" s="8" t="s">
        <v>40</v>
      </c>
      <c r="U2664" s="67">
        <v>0.39100000000000001</v>
      </c>
      <c r="V2664" s="4">
        <v>9</v>
      </c>
      <c r="W2664" s="4">
        <v>3427</v>
      </c>
      <c r="X2664" s="67">
        <v>3.0000000000000001E-3</v>
      </c>
      <c r="Y2664" s="67">
        <v>0.34899999999999998</v>
      </c>
      <c r="Z2664" s="4">
        <v>3</v>
      </c>
      <c r="AA2664" s="4">
        <v>2596</v>
      </c>
      <c r="AB2664" s="67">
        <v>1E-3</v>
      </c>
      <c r="AC2664" s="4">
        <v>-5.1599999999999997E-3</v>
      </c>
      <c r="AD2664" s="4">
        <v>2.5369999999999999</v>
      </c>
    </row>
    <row r="2665" spans="1:30" x14ac:dyDescent="0.2">
      <c r="A2665" s="8" t="s">
        <v>782</v>
      </c>
      <c r="B2665" s="8">
        <v>10</v>
      </c>
      <c r="C2665" s="8">
        <v>49446125</v>
      </c>
      <c r="D2665" s="8">
        <v>49446125</v>
      </c>
      <c r="E2665" s="8" t="s">
        <v>130</v>
      </c>
      <c r="F2665" s="8" t="s">
        <v>3108</v>
      </c>
      <c r="G2665" s="8" t="s">
        <v>3109</v>
      </c>
      <c r="H2665" s="8" t="s">
        <v>95</v>
      </c>
      <c r="I2665" s="66" t="s">
        <v>5683</v>
      </c>
      <c r="J2665" s="66" t="s">
        <v>40</v>
      </c>
      <c r="K2665" s="66" t="s">
        <v>5064</v>
      </c>
      <c r="L2665" s="66" t="s">
        <v>5690</v>
      </c>
      <c r="M2665" s="66" t="s">
        <v>3694</v>
      </c>
      <c r="N2665" s="66" t="s">
        <v>3112</v>
      </c>
      <c r="O2665" s="8" t="s">
        <v>3140</v>
      </c>
      <c r="P2665" s="8" t="s">
        <v>5691</v>
      </c>
      <c r="Q2665" s="8">
        <v>-1</v>
      </c>
      <c r="R2665" s="8" t="s">
        <v>40</v>
      </c>
      <c r="S2665" s="8" t="s">
        <v>40</v>
      </c>
      <c r="T2665" s="8" t="s">
        <v>40</v>
      </c>
      <c r="U2665" s="67">
        <v>0.51100000000000001</v>
      </c>
      <c r="V2665" s="4">
        <v>4</v>
      </c>
      <c r="W2665" s="4">
        <v>3427</v>
      </c>
      <c r="X2665" s="67">
        <v>1E-3</v>
      </c>
      <c r="Y2665" s="67">
        <v>0.53600000000000003</v>
      </c>
      <c r="Z2665" s="4">
        <v>6</v>
      </c>
      <c r="AA2665" s="4">
        <v>2596</v>
      </c>
      <c r="AB2665" s="67">
        <v>2E-3</v>
      </c>
      <c r="AC2665" s="4">
        <v>-0.125941</v>
      </c>
      <c r="AD2665" s="4">
        <v>1.5449999999999999</v>
      </c>
    </row>
    <row r="2666" spans="1:30" x14ac:dyDescent="0.2">
      <c r="A2666" s="8" t="s">
        <v>782</v>
      </c>
      <c r="B2666" s="8">
        <v>10</v>
      </c>
      <c r="C2666" s="8">
        <v>49446126</v>
      </c>
      <c r="D2666" s="8">
        <v>49446126</v>
      </c>
      <c r="E2666" s="8" t="s">
        <v>121</v>
      </c>
      <c r="F2666" s="8" t="s">
        <v>3108</v>
      </c>
      <c r="G2666" s="8" t="s">
        <v>3109</v>
      </c>
      <c r="H2666" s="8" t="s">
        <v>95</v>
      </c>
      <c r="I2666" s="66" t="s">
        <v>5683</v>
      </c>
      <c r="J2666" s="66" t="s">
        <v>40</v>
      </c>
      <c r="K2666" s="66" t="s">
        <v>3476</v>
      </c>
      <c r="L2666" s="66" t="s">
        <v>5487</v>
      </c>
      <c r="M2666" s="66" t="s">
        <v>3694</v>
      </c>
      <c r="N2666" s="66" t="s">
        <v>3177</v>
      </c>
      <c r="O2666" s="8" t="s">
        <v>3178</v>
      </c>
      <c r="P2666" s="8" t="s">
        <v>5692</v>
      </c>
      <c r="Q2666" s="8">
        <v>-1</v>
      </c>
      <c r="R2666" s="8" t="s">
        <v>40</v>
      </c>
      <c r="S2666" s="8" t="s">
        <v>40</v>
      </c>
      <c r="T2666" s="8" t="s">
        <v>40</v>
      </c>
      <c r="U2666" s="67">
        <v>0.51600000000000001</v>
      </c>
      <c r="V2666" s="4">
        <v>3</v>
      </c>
      <c r="W2666" s="4">
        <v>3427</v>
      </c>
      <c r="X2666" s="67">
        <v>1E-3</v>
      </c>
      <c r="Y2666" s="67">
        <v>0.54200000000000004</v>
      </c>
      <c r="Z2666" s="4">
        <v>1</v>
      </c>
      <c r="AA2666" s="4">
        <v>2596</v>
      </c>
      <c r="AB2666" s="67">
        <v>0</v>
      </c>
      <c r="AC2666" s="4">
        <v>1.293955</v>
      </c>
      <c r="AD2666" s="4">
        <v>12.24</v>
      </c>
    </row>
    <row r="2667" spans="1:30" x14ac:dyDescent="0.2">
      <c r="A2667" s="8" t="s">
        <v>782</v>
      </c>
      <c r="B2667" s="8">
        <v>10</v>
      </c>
      <c r="C2667" s="8">
        <v>49446131</v>
      </c>
      <c r="D2667" s="8">
        <v>49446131</v>
      </c>
      <c r="E2667" s="8" t="s">
        <v>121</v>
      </c>
      <c r="F2667" s="8" t="s">
        <v>3108</v>
      </c>
      <c r="G2667" s="8" t="s">
        <v>3109</v>
      </c>
      <c r="H2667" s="8" t="s">
        <v>95</v>
      </c>
      <c r="I2667" s="66" t="s">
        <v>5683</v>
      </c>
      <c r="J2667" s="66" t="s">
        <v>40</v>
      </c>
      <c r="K2667" s="66" t="s">
        <v>4704</v>
      </c>
      <c r="L2667" s="66" t="s">
        <v>5693</v>
      </c>
      <c r="M2667" s="66" t="s">
        <v>4016</v>
      </c>
      <c r="N2667" s="66" t="s">
        <v>3128</v>
      </c>
      <c r="O2667" s="8" t="s">
        <v>3129</v>
      </c>
      <c r="P2667" s="8" t="s">
        <v>5694</v>
      </c>
      <c r="Q2667" s="8">
        <v>-1</v>
      </c>
      <c r="R2667" s="8" t="s">
        <v>40</v>
      </c>
      <c r="S2667" s="8" t="s">
        <v>40</v>
      </c>
      <c r="T2667" s="8" t="s">
        <v>40</v>
      </c>
      <c r="U2667" s="67">
        <v>0.248</v>
      </c>
      <c r="V2667" s="4">
        <v>1</v>
      </c>
      <c r="W2667" s="4">
        <v>3423</v>
      </c>
      <c r="X2667" s="67">
        <v>0</v>
      </c>
      <c r="Y2667" s="67">
        <v>5.2999999999999999E-2</v>
      </c>
      <c r="Z2667" s="4">
        <v>1</v>
      </c>
      <c r="AA2667" s="4">
        <v>2595</v>
      </c>
      <c r="AB2667" s="67">
        <v>0</v>
      </c>
      <c r="AC2667" s="4">
        <v>0.54549300000000001</v>
      </c>
      <c r="AD2667" s="4">
        <v>7.77</v>
      </c>
    </row>
    <row r="2668" spans="1:30" x14ac:dyDescent="0.2">
      <c r="A2668" s="8" t="s">
        <v>782</v>
      </c>
      <c r="B2668" s="8">
        <v>10</v>
      </c>
      <c r="C2668" s="8">
        <v>49446145</v>
      </c>
      <c r="D2668" s="8">
        <v>49446145</v>
      </c>
      <c r="E2668" s="8" t="s">
        <v>130</v>
      </c>
      <c r="F2668" s="8" t="s">
        <v>3101</v>
      </c>
      <c r="G2668" s="8" t="s">
        <v>3102</v>
      </c>
      <c r="H2668" s="8" t="s">
        <v>95</v>
      </c>
      <c r="I2668" s="66" t="s">
        <v>5683</v>
      </c>
      <c r="J2668" s="66" t="s">
        <v>40</v>
      </c>
      <c r="K2668" s="66" t="s">
        <v>3483</v>
      </c>
      <c r="L2668" s="66" t="s">
        <v>3555</v>
      </c>
      <c r="M2668" s="66" t="s">
        <v>5695</v>
      </c>
      <c r="N2668" s="66" t="s">
        <v>3165</v>
      </c>
      <c r="O2668" s="8" t="s">
        <v>3691</v>
      </c>
      <c r="P2668" s="8" t="s">
        <v>5696</v>
      </c>
      <c r="Q2668" s="8">
        <v>-1</v>
      </c>
      <c r="R2668" s="8" t="s">
        <v>40</v>
      </c>
      <c r="S2668" s="8" t="s">
        <v>40</v>
      </c>
      <c r="T2668" s="8" t="s">
        <v>40</v>
      </c>
      <c r="U2668" s="67">
        <v>0</v>
      </c>
      <c r="V2668" s="4">
        <v>0</v>
      </c>
      <c r="W2668" s="4">
        <v>3423</v>
      </c>
      <c r="X2668" s="67">
        <v>0</v>
      </c>
      <c r="Y2668" s="67">
        <v>0.58799999999999997</v>
      </c>
      <c r="Z2668" s="4">
        <v>2</v>
      </c>
      <c r="AA2668" s="4">
        <v>2595</v>
      </c>
      <c r="AB2668" s="67">
        <v>1E-3</v>
      </c>
      <c r="AC2668" s="4">
        <v>-0.59577800000000003</v>
      </c>
      <c r="AD2668" s="4">
        <v>0.128</v>
      </c>
    </row>
    <row r="2669" spans="1:30" x14ac:dyDescent="0.2">
      <c r="A2669" s="8" t="s">
        <v>782</v>
      </c>
      <c r="B2669" s="8">
        <v>10</v>
      </c>
      <c r="C2669" s="8">
        <v>49446166</v>
      </c>
      <c r="D2669" s="8">
        <v>49446166</v>
      </c>
      <c r="E2669" s="8" t="s">
        <v>121</v>
      </c>
      <c r="F2669" s="8" t="s">
        <v>3101</v>
      </c>
      <c r="G2669" s="8" t="s">
        <v>3102</v>
      </c>
      <c r="H2669" s="8" t="s">
        <v>95</v>
      </c>
      <c r="I2669" s="66" t="s">
        <v>5683</v>
      </c>
      <c r="J2669" s="66" t="s">
        <v>40</v>
      </c>
      <c r="K2669" s="66" t="s">
        <v>5340</v>
      </c>
      <c r="L2669" s="66" t="s">
        <v>4818</v>
      </c>
      <c r="M2669" s="66" t="s">
        <v>3996</v>
      </c>
      <c r="N2669" s="66" t="s">
        <v>3174</v>
      </c>
      <c r="O2669" s="8" t="s">
        <v>3260</v>
      </c>
      <c r="P2669" s="8" t="s">
        <v>5697</v>
      </c>
      <c r="Q2669" s="8">
        <v>-1</v>
      </c>
      <c r="R2669" s="8">
        <v>4.5390037530000003</v>
      </c>
      <c r="S2669" s="8">
        <v>0</v>
      </c>
      <c r="T2669" s="8">
        <v>4.5390037530000003</v>
      </c>
      <c r="U2669" s="67">
        <v>0.52500000000000002</v>
      </c>
      <c r="V2669" s="4">
        <v>1</v>
      </c>
      <c r="W2669" s="4">
        <v>3423</v>
      </c>
      <c r="X2669" s="67">
        <v>0</v>
      </c>
      <c r="Y2669" s="67">
        <v>0</v>
      </c>
      <c r="Z2669" s="4">
        <v>0</v>
      </c>
      <c r="AA2669" s="4">
        <v>2595</v>
      </c>
      <c r="AB2669" s="67">
        <v>0</v>
      </c>
      <c r="AC2669" s="4">
        <v>-0.34579399999999999</v>
      </c>
      <c r="AD2669" s="4">
        <v>0.52100000000000002</v>
      </c>
    </row>
    <row r="2670" spans="1:30" x14ac:dyDescent="0.2">
      <c r="A2670" s="8" t="s">
        <v>782</v>
      </c>
      <c r="B2670" s="8">
        <v>10</v>
      </c>
      <c r="C2670" s="8">
        <v>49447648</v>
      </c>
      <c r="D2670" s="8">
        <v>49447648</v>
      </c>
      <c r="E2670" s="8" t="s">
        <v>130</v>
      </c>
      <c r="F2670" s="8" t="s">
        <v>3108</v>
      </c>
      <c r="G2670" s="8" t="s">
        <v>3109</v>
      </c>
      <c r="H2670" s="8" t="s">
        <v>95</v>
      </c>
      <c r="I2670" s="66" t="s">
        <v>5698</v>
      </c>
      <c r="J2670" s="66" t="s">
        <v>40</v>
      </c>
      <c r="K2670" s="66" t="s">
        <v>3770</v>
      </c>
      <c r="L2670" s="66" t="s">
        <v>5699</v>
      </c>
      <c r="M2670" s="66" t="s">
        <v>3996</v>
      </c>
      <c r="N2670" s="66" t="s">
        <v>3171</v>
      </c>
      <c r="O2670" s="8" t="s">
        <v>3172</v>
      </c>
      <c r="P2670" s="8" t="s">
        <v>5700</v>
      </c>
      <c r="Q2670" s="8">
        <v>-1</v>
      </c>
      <c r="R2670" s="8">
        <v>8.7959825889999994</v>
      </c>
      <c r="S2670" s="8">
        <v>0</v>
      </c>
      <c r="T2670" s="8">
        <v>8.7959825889999994</v>
      </c>
      <c r="U2670" s="67">
        <v>0.51500000000000001</v>
      </c>
      <c r="V2670" s="4">
        <v>1</v>
      </c>
      <c r="W2670" s="4">
        <v>3428</v>
      </c>
      <c r="X2670" s="67">
        <v>0</v>
      </c>
      <c r="Y2670" s="67">
        <v>6.7000000000000004E-2</v>
      </c>
      <c r="Z2670" s="4">
        <v>1</v>
      </c>
      <c r="AA2670" s="4">
        <v>2602</v>
      </c>
      <c r="AB2670" s="67">
        <v>0</v>
      </c>
      <c r="AC2670" s="4">
        <v>4.5687990000000003</v>
      </c>
      <c r="AD2670" s="4">
        <v>24.4</v>
      </c>
    </row>
    <row r="2671" spans="1:30" x14ac:dyDescent="0.2">
      <c r="A2671" s="8" t="s">
        <v>782</v>
      </c>
      <c r="B2671" s="8">
        <v>10</v>
      </c>
      <c r="C2671" s="8">
        <v>49447680</v>
      </c>
      <c r="D2671" s="8">
        <v>49447680</v>
      </c>
      <c r="E2671" s="8" t="s">
        <v>130</v>
      </c>
      <c r="F2671" s="8" t="s">
        <v>3101</v>
      </c>
      <c r="G2671" s="8" t="s">
        <v>3102</v>
      </c>
      <c r="H2671" s="8" t="s">
        <v>95</v>
      </c>
      <c r="I2671" s="66" t="s">
        <v>5698</v>
      </c>
      <c r="J2671" s="66" t="s">
        <v>40</v>
      </c>
      <c r="K2671" s="66" t="s">
        <v>5701</v>
      </c>
      <c r="L2671" s="66" t="s">
        <v>3785</v>
      </c>
      <c r="M2671" s="66" t="s">
        <v>3786</v>
      </c>
      <c r="N2671" s="66" t="s">
        <v>3126</v>
      </c>
      <c r="O2671" s="8" t="s">
        <v>3199</v>
      </c>
      <c r="P2671" s="8" t="s">
        <v>40</v>
      </c>
      <c r="Q2671" s="8">
        <v>-1</v>
      </c>
      <c r="R2671" s="8" t="s">
        <v>40</v>
      </c>
      <c r="S2671" s="8" t="s">
        <v>40</v>
      </c>
      <c r="T2671" s="8" t="s">
        <v>40</v>
      </c>
      <c r="U2671" s="67">
        <v>0.46800000000000003</v>
      </c>
      <c r="V2671" s="4">
        <v>1</v>
      </c>
      <c r="W2671" s="4">
        <v>3428</v>
      </c>
      <c r="X2671" s="67">
        <v>0</v>
      </c>
      <c r="Y2671" s="67">
        <v>0</v>
      </c>
      <c r="Z2671" s="4">
        <v>0</v>
      </c>
      <c r="AA2671" s="4">
        <v>2602</v>
      </c>
      <c r="AB2671" s="67">
        <v>0</v>
      </c>
      <c r="AC2671" s="4">
        <v>4.4915999999999998E-2</v>
      </c>
      <c r="AD2671" s="4">
        <v>3.0310000000000001</v>
      </c>
    </row>
    <row r="2672" spans="1:30" x14ac:dyDescent="0.2">
      <c r="A2672" s="8" t="s">
        <v>782</v>
      </c>
      <c r="B2672" s="8">
        <v>10</v>
      </c>
      <c r="C2672" s="8">
        <v>49447720</v>
      </c>
      <c r="D2672" s="8">
        <v>49447720</v>
      </c>
      <c r="E2672" s="8" t="s">
        <v>121</v>
      </c>
      <c r="F2672" s="8" t="s">
        <v>3108</v>
      </c>
      <c r="G2672" s="8" t="s">
        <v>3109</v>
      </c>
      <c r="H2672" s="8" t="s">
        <v>95</v>
      </c>
      <c r="I2672" s="66" t="s">
        <v>5698</v>
      </c>
      <c r="J2672" s="66" t="s">
        <v>40</v>
      </c>
      <c r="K2672" s="66" t="s">
        <v>5702</v>
      </c>
      <c r="L2672" s="66" t="s">
        <v>3827</v>
      </c>
      <c r="M2672" s="66" t="s">
        <v>4003</v>
      </c>
      <c r="N2672" s="66" t="s">
        <v>3157</v>
      </c>
      <c r="O2672" s="8" t="s">
        <v>3158</v>
      </c>
      <c r="P2672" s="8" t="s">
        <v>5703</v>
      </c>
      <c r="Q2672" s="8">
        <v>-1</v>
      </c>
      <c r="R2672" s="8" t="s">
        <v>40</v>
      </c>
      <c r="S2672" s="8" t="s">
        <v>40</v>
      </c>
      <c r="T2672" s="8" t="s">
        <v>40</v>
      </c>
      <c r="U2672" s="67">
        <v>0.499</v>
      </c>
      <c r="V2672" s="4">
        <v>18</v>
      </c>
      <c r="W2672" s="4">
        <v>3428</v>
      </c>
      <c r="X2672" s="67">
        <v>5.0000000000000001E-3</v>
      </c>
      <c r="Y2672" s="67">
        <v>0.495</v>
      </c>
      <c r="Z2672" s="4">
        <v>14</v>
      </c>
      <c r="AA2672" s="4">
        <v>2602</v>
      </c>
      <c r="AB2672" s="67">
        <v>5.0000000000000001E-3</v>
      </c>
      <c r="AC2672" s="4">
        <v>1.550387</v>
      </c>
      <c r="AD2672" s="4">
        <v>13.58</v>
      </c>
    </row>
    <row r="2673" spans="1:30" x14ac:dyDescent="0.2">
      <c r="A2673" s="8" t="s">
        <v>782</v>
      </c>
      <c r="B2673" s="8">
        <v>10</v>
      </c>
      <c r="C2673" s="8">
        <v>49448421</v>
      </c>
      <c r="D2673" s="8">
        <v>49448421</v>
      </c>
      <c r="E2673" s="8" t="s">
        <v>127</v>
      </c>
      <c r="F2673" s="8" t="s">
        <v>3108</v>
      </c>
      <c r="G2673" s="8" t="s">
        <v>3109</v>
      </c>
      <c r="H2673" s="8" t="s">
        <v>95</v>
      </c>
      <c r="I2673" s="66" t="s">
        <v>5704</v>
      </c>
      <c r="J2673" s="66" t="s">
        <v>40</v>
      </c>
      <c r="K2673" s="66" t="s">
        <v>5705</v>
      </c>
      <c r="L2673" s="66" t="s">
        <v>4612</v>
      </c>
      <c r="M2673" s="66" t="s">
        <v>3524</v>
      </c>
      <c r="N2673" s="66" t="s">
        <v>3473</v>
      </c>
      <c r="O2673" s="8" t="s">
        <v>3664</v>
      </c>
      <c r="P2673" s="8" t="s">
        <v>5706</v>
      </c>
      <c r="Q2673" s="8">
        <v>-1</v>
      </c>
      <c r="R2673" s="8" t="s">
        <v>40</v>
      </c>
      <c r="S2673" s="8" t="s">
        <v>40</v>
      </c>
      <c r="T2673" s="8" t="s">
        <v>40</v>
      </c>
      <c r="U2673" s="67">
        <v>0.46400000000000002</v>
      </c>
      <c r="V2673" s="4">
        <v>1</v>
      </c>
      <c r="W2673" s="4">
        <v>3431</v>
      </c>
      <c r="X2673" s="67">
        <v>0</v>
      </c>
      <c r="Y2673" s="67">
        <v>0</v>
      </c>
      <c r="Z2673" s="4">
        <v>0</v>
      </c>
      <c r="AA2673" s="4">
        <v>2598</v>
      </c>
      <c r="AB2673" s="67">
        <v>0</v>
      </c>
      <c r="AC2673" s="4">
        <v>-2.030287</v>
      </c>
      <c r="AD2673" s="4">
        <v>1E-3</v>
      </c>
    </row>
    <row r="2674" spans="1:30" x14ac:dyDescent="0.2">
      <c r="A2674" s="8" t="s">
        <v>782</v>
      </c>
      <c r="B2674" s="8">
        <v>10</v>
      </c>
      <c r="C2674" s="8">
        <v>49448448</v>
      </c>
      <c r="D2674" s="8">
        <v>49448448</v>
      </c>
      <c r="E2674" s="8" t="s">
        <v>130</v>
      </c>
      <c r="F2674" s="8" t="s">
        <v>3108</v>
      </c>
      <c r="G2674" s="8" t="s">
        <v>3109</v>
      </c>
      <c r="H2674" s="8" t="s">
        <v>95</v>
      </c>
      <c r="I2674" s="66" t="s">
        <v>5704</v>
      </c>
      <c r="J2674" s="66" t="s">
        <v>40</v>
      </c>
      <c r="K2674" s="66" t="s">
        <v>5707</v>
      </c>
      <c r="L2674" s="66" t="s">
        <v>3596</v>
      </c>
      <c r="M2674" s="66" t="s">
        <v>4001</v>
      </c>
      <c r="N2674" s="66" t="s">
        <v>3141</v>
      </c>
      <c r="O2674" s="8" t="s">
        <v>3371</v>
      </c>
      <c r="P2674" s="8" t="s">
        <v>5708</v>
      </c>
      <c r="Q2674" s="8">
        <v>-1</v>
      </c>
      <c r="R2674" s="8" t="s">
        <v>40</v>
      </c>
      <c r="S2674" s="8" t="s">
        <v>40</v>
      </c>
      <c r="T2674" s="8" t="s">
        <v>40</v>
      </c>
      <c r="U2674" s="67">
        <v>0.48799999999999999</v>
      </c>
      <c r="V2674" s="4">
        <v>1</v>
      </c>
      <c r="W2674" s="4">
        <v>3431</v>
      </c>
      <c r="X2674" s="67">
        <v>0</v>
      </c>
      <c r="Y2674" s="67">
        <v>0</v>
      </c>
      <c r="Z2674" s="4">
        <v>0</v>
      </c>
      <c r="AA2674" s="4">
        <v>2598</v>
      </c>
      <c r="AB2674" s="67">
        <v>0</v>
      </c>
      <c r="AC2674" s="4">
        <v>1.526454</v>
      </c>
      <c r="AD2674" s="4">
        <v>13.45</v>
      </c>
    </row>
    <row r="2675" spans="1:30" x14ac:dyDescent="0.2">
      <c r="A2675" s="8" t="s">
        <v>782</v>
      </c>
      <c r="B2675" s="8">
        <v>10</v>
      </c>
      <c r="C2675" s="8">
        <v>49448470</v>
      </c>
      <c r="D2675" s="8">
        <v>49448470</v>
      </c>
      <c r="E2675" s="8" t="s">
        <v>130</v>
      </c>
      <c r="F2675" s="8" t="s">
        <v>3101</v>
      </c>
      <c r="G2675" s="8" t="s">
        <v>3102</v>
      </c>
      <c r="H2675" s="8" t="s">
        <v>95</v>
      </c>
      <c r="I2675" s="66" t="s">
        <v>5704</v>
      </c>
      <c r="J2675" s="66" t="s">
        <v>40</v>
      </c>
      <c r="K2675" s="66" t="s">
        <v>5709</v>
      </c>
      <c r="L2675" s="66" t="s">
        <v>5052</v>
      </c>
      <c r="M2675" s="66" t="s">
        <v>3811</v>
      </c>
      <c r="N2675" s="66" t="s">
        <v>3229</v>
      </c>
      <c r="O2675" s="8" t="s">
        <v>3763</v>
      </c>
      <c r="P2675" s="8" t="s">
        <v>5710</v>
      </c>
      <c r="Q2675" s="8">
        <v>-1</v>
      </c>
      <c r="R2675" s="8" t="s">
        <v>40</v>
      </c>
      <c r="S2675" s="8" t="s">
        <v>40</v>
      </c>
      <c r="T2675" s="8" t="s">
        <v>40</v>
      </c>
      <c r="U2675" s="67">
        <v>0.46200000000000002</v>
      </c>
      <c r="V2675" s="4">
        <v>1</v>
      </c>
      <c r="W2675" s="4">
        <v>3431</v>
      </c>
      <c r="X2675" s="67">
        <v>0</v>
      </c>
      <c r="Y2675" s="67">
        <v>0.44600000000000001</v>
      </c>
      <c r="Z2675" s="4">
        <v>1</v>
      </c>
      <c r="AA2675" s="4">
        <v>2598</v>
      </c>
      <c r="AB2675" s="67">
        <v>0</v>
      </c>
      <c r="AC2675" s="4">
        <v>1.669781</v>
      </c>
      <c r="AD2675" s="4">
        <v>14.24</v>
      </c>
    </row>
    <row r="2676" spans="1:30" x14ac:dyDescent="0.2">
      <c r="A2676" s="8" t="s">
        <v>782</v>
      </c>
      <c r="B2676" s="8">
        <v>10</v>
      </c>
      <c r="C2676" s="8">
        <v>49448522</v>
      </c>
      <c r="D2676" s="8">
        <v>49448522</v>
      </c>
      <c r="E2676" s="8" t="s">
        <v>127</v>
      </c>
      <c r="F2676" s="8" t="s">
        <v>3108</v>
      </c>
      <c r="G2676" s="8" t="s">
        <v>3109</v>
      </c>
      <c r="H2676" s="8" t="s">
        <v>95</v>
      </c>
      <c r="I2676" s="66" t="s">
        <v>5704</v>
      </c>
      <c r="J2676" s="66" t="s">
        <v>40</v>
      </c>
      <c r="K2676" s="66" t="s">
        <v>3532</v>
      </c>
      <c r="L2676" s="66" t="s">
        <v>3819</v>
      </c>
      <c r="M2676" s="66" t="s">
        <v>3820</v>
      </c>
      <c r="N2676" s="66" t="s">
        <v>4040</v>
      </c>
      <c r="O2676" s="8" t="s">
        <v>5711</v>
      </c>
      <c r="P2676" s="8" t="s">
        <v>5712</v>
      </c>
      <c r="Q2676" s="8">
        <v>-1</v>
      </c>
      <c r="R2676" s="8" t="s">
        <v>40</v>
      </c>
      <c r="S2676" s="8" t="s">
        <v>40</v>
      </c>
      <c r="T2676" s="8" t="s">
        <v>40</v>
      </c>
      <c r="U2676" s="67">
        <v>0.56299999999999994</v>
      </c>
      <c r="V2676" s="4">
        <v>1</v>
      </c>
      <c r="W2676" s="4">
        <v>3427</v>
      </c>
      <c r="X2676" s="67">
        <v>0</v>
      </c>
      <c r="Y2676" s="67">
        <v>0</v>
      </c>
      <c r="Z2676" s="4">
        <v>0</v>
      </c>
      <c r="AA2676" s="4">
        <v>2600</v>
      </c>
      <c r="AB2676" s="67">
        <v>0</v>
      </c>
      <c r="AC2676" s="4">
        <v>0.71262499999999995</v>
      </c>
      <c r="AD2676" s="4">
        <v>8.91</v>
      </c>
    </row>
    <row r="2677" spans="1:30" x14ac:dyDescent="0.2">
      <c r="A2677" s="8" t="s">
        <v>782</v>
      </c>
      <c r="B2677" s="8">
        <v>10</v>
      </c>
      <c r="C2677" s="8">
        <v>49450224</v>
      </c>
      <c r="D2677" s="8">
        <v>49450224</v>
      </c>
      <c r="E2677" s="8" t="s">
        <v>130</v>
      </c>
      <c r="F2677" s="8" t="s">
        <v>3108</v>
      </c>
      <c r="G2677" s="8" t="s">
        <v>3109</v>
      </c>
      <c r="H2677" s="8" t="s">
        <v>95</v>
      </c>
      <c r="I2677" s="66" t="s">
        <v>5713</v>
      </c>
      <c r="J2677" s="66" t="s">
        <v>40</v>
      </c>
      <c r="K2677" s="66" t="s">
        <v>4155</v>
      </c>
      <c r="L2677" s="66" t="s">
        <v>4083</v>
      </c>
      <c r="M2677" s="66" t="s">
        <v>4084</v>
      </c>
      <c r="N2677" s="66" t="s">
        <v>3244</v>
      </c>
      <c r="O2677" s="8" t="s">
        <v>3250</v>
      </c>
      <c r="P2677" s="8" t="s">
        <v>5714</v>
      </c>
      <c r="Q2677" s="8">
        <v>-1</v>
      </c>
      <c r="R2677" s="8" t="s">
        <v>40</v>
      </c>
      <c r="S2677" s="8" t="s">
        <v>40</v>
      </c>
      <c r="T2677" s="8" t="s">
        <v>40</v>
      </c>
      <c r="U2677" s="67">
        <v>0.52400000000000002</v>
      </c>
      <c r="V2677" s="4">
        <v>2</v>
      </c>
      <c r="W2677" s="4">
        <v>3427</v>
      </c>
      <c r="X2677" s="67">
        <v>1E-3</v>
      </c>
      <c r="Y2677" s="67">
        <v>0.53200000000000003</v>
      </c>
      <c r="Z2677" s="4">
        <v>2</v>
      </c>
      <c r="AA2677" s="4">
        <v>2598</v>
      </c>
      <c r="AB2677" s="67">
        <v>1E-3</v>
      </c>
      <c r="AC2677" s="4">
        <v>5.8429869999999999</v>
      </c>
      <c r="AD2677" s="4">
        <v>27.3</v>
      </c>
    </row>
    <row r="2678" spans="1:30" x14ac:dyDescent="0.2">
      <c r="A2678" s="8" t="s">
        <v>782</v>
      </c>
      <c r="B2678" s="8">
        <v>10</v>
      </c>
      <c r="C2678" s="8">
        <v>49450293</v>
      </c>
      <c r="D2678" s="8">
        <v>49450293</v>
      </c>
      <c r="E2678" s="8" t="s">
        <v>121</v>
      </c>
      <c r="F2678" s="8" t="s">
        <v>3108</v>
      </c>
      <c r="G2678" s="8" t="s">
        <v>3109</v>
      </c>
      <c r="H2678" s="8" t="s">
        <v>95</v>
      </c>
      <c r="I2678" s="66" t="s">
        <v>5713</v>
      </c>
      <c r="J2678" s="66" t="s">
        <v>40</v>
      </c>
      <c r="K2678" s="66" t="s">
        <v>4152</v>
      </c>
      <c r="L2678" s="66" t="s">
        <v>4768</v>
      </c>
      <c r="M2678" s="66" t="s">
        <v>3584</v>
      </c>
      <c r="N2678" s="66" t="s">
        <v>3240</v>
      </c>
      <c r="O2678" s="8" t="s">
        <v>5159</v>
      </c>
      <c r="P2678" s="8" t="s">
        <v>5715</v>
      </c>
      <c r="Q2678" s="8">
        <v>-1</v>
      </c>
      <c r="R2678" s="8" t="s">
        <v>40</v>
      </c>
      <c r="S2678" s="8" t="s">
        <v>40</v>
      </c>
      <c r="T2678" s="8" t="s">
        <v>40</v>
      </c>
      <c r="U2678" s="67">
        <v>0.45800000000000002</v>
      </c>
      <c r="V2678" s="4">
        <v>1</v>
      </c>
      <c r="W2678" s="4">
        <v>3427</v>
      </c>
      <c r="X2678" s="67">
        <v>0</v>
      </c>
      <c r="Y2678" s="67">
        <v>0</v>
      </c>
      <c r="Z2678" s="4">
        <v>0</v>
      </c>
      <c r="AA2678" s="4">
        <v>2598</v>
      </c>
      <c r="AB2678" s="67">
        <v>0</v>
      </c>
      <c r="AC2678" s="4">
        <v>0.38146099999999999</v>
      </c>
      <c r="AD2678" s="4">
        <v>6.4509999999999996</v>
      </c>
    </row>
    <row r="2679" spans="1:30" x14ac:dyDescent="0.2">
      <c r="A2679" s="8" t="s">
        <v>782</v>
      </c>
      <c r="B2679" s="8">
        <v>10</v>
      </c>
      <c r="C2679" s="8">
        <v>49450295</v>
      </c>
      <c r="D2679" s="8">
        <v>49450295</v>
      </c>
      <c r="E2679" s="8" t="s">
        <v>130</v>
      </c>
      <c r="F2679" s="8" t="s">
        <v>3108</v>
      </c>
      <c r="G2679" s="8" t="s">
        <v>3109</v>
      </c>
      <c r="H2679" s="8" t="s">
        <v>95</v>
      </c>
      <c r="I2679" s="66" t="s">
        <v>5713</v>
      </c>
      <c r="J2679" s="66" t="s">
        <v>40</v>
      </c>
      <c r="K2679" s="66" t="s">
        <v>4145</v>
      </c>
      <c r="L2679" s="66" t="s">
        <v>3648</v>
      </c>
      <c r="M2679" s="66" t="s">
        <v>3923</v>
      </c>
      <c r="N2679" s="66" t="s">
        <v>3112</v>
      </c>
      <c r="O2679" s="8" t="s">
        <v>3140</v>
      </c>
      <c r="P2679" s="8" t="s">
        <v>5716</v>
      </c>
      <c r="Q2679" s="8">
        <v>-1</v>
      </c>
      <c r="R2679" s="8" t="s">
        <v>40</v>
      </c>
      <c r="S2679" s="8" t="s">
        <v>40</v>
      </c>
      <c r="T2679" s="8" t="s">
        <v>40</v>
      </c>
      <c r="U2679" s="67">
        <v>0</v>
      </c>
      <c r="V2679" s="4">
        <v>0</v>
      </c>
      <c r="W2679" s="4">
        <v>3427</v>
      </c>
      <c r="X2679" s="67">
        <v>0</v>
      </c>
      <c r="Y2679" s="67">
        <v>0.48799999999999999</v>
      </c>
      <c r="Z2679" s="4">
        <v>2</v>
      </c>
      <c r="AA2679" s="4">
        <v>2598</v>
      </c>
      <c r="AB2679" s="67">
        <v>1E-3</v>
      </c>
      <c r="AC2679" s="4">
        <v>0.74262899999999998</v>
      </c>
      <c r="AD2679" s="4">
        <v>9.1039999999999992</v>
      </c>
    </row>
    <row r="2680" spans="1:30" x14ac:dyDescent="0.2">
      <c r="A2680" s="8" t="s">
        <v>782</v>
      </c>
      <c r="B2680" s="8">
        <v>10</v>
      </c>
      <c r="C2680" s="8">
        <v>49450296</v>
      </c>
      <c r="D2680" s="8">
        <v>49450296</v>
      </c>
      <c r="E2680" s="8" t="s">
        <v>121</v>
      </c>
      <c r="F2680" s="8" t="s">
        <v>3108</v>
      </c>
      <c r="G2680" s="8" t="s">
        <v>3109</v>
      </c>
      <c r="H2680" s="8" t="s">
        <v>95</v>
      </c>
      <c r="I2680" s="66" t="s">
        <v>5713</v>
      </c>
      <c r="J2680" s="66" t="s">
        <v>40</v>
      </c>
      <c r="K2680" s="66" t="s">
        <v>5171</v>
      </c>
      <c r="L2680" s="66" t="s">
        <v>5717</v>
      </c>
      <c r="M2680" s="66" t="s">
        <v>3923</v>
      </c>
      <c r="N2680" s="66" t="s">
        <v>3177</v>
      </c>
      <c r="O2680" s="8" t="s">
        <v>3178</v>
      </c>
      <c r="P2680" s="8" t="s">
        <v>5718</v>
      </c>
      <c r="Q2680" s="8">
        <v>-1</v>
      </c>
      <c r="R2680" s="8" t="s">
        <v>40</v>
      </c>
      <c r="S2680" s="8" t="s">
        <v>40</v>
      </c>
      <c r="T2680" s="8" t="s">
        <v>40</v>
      </c>
      <c r="U2680" s="67">
        <v>0.61899999999999999</v>
      </c>
      <c r="V2680" s="4">
        <v>1</v>
      </c>
      <c r="W2680" s="4">
        <v>3427</v>
      </c>
      <c r="X2680" s="67">
        <v>0</v>
      </c>
      <c r="Y2680" s="67">
        <v>0</v>
      </c>
      <c r="Z2680" s="4">
        <v>0</v>
      </c>
      <c r="AA2680" s="4">
        <v>2598</v>
      </c>
      <c r="AB2680" s="67">
        <v>0</v>
      </c>
      <c r="AC2680" s="4">
        <v>3.0887509999999998</v>
      </c>
      <c r="AD2680" s="4">
        <v>22.5</v>
      </c>
    </row>
    <row r="2681" spans="1:30" x14ac:dyDescent="0.2">
      <c r="A2681" s="8" t="s">
        <v>782</v>
      </c>
      <c r="B2681" s="8">
        <v>10</v>
      </c>
      <c r="C2681" s="8">
        <v>49450307</v>
      </c>
      <c r="D2681" s="8">
        <v>49450307</v>
      </c>
      <c r="E2681" s="8" t="s">
        <v>127</v>
      </c>
      <c r="F2681" s="8" t="s">
        <v>3108</v>
      </c>
      <c r="G2681" s="8" t="s">
        <v>3109</v>
      </c>
      <c r="H2681" s="8" t="s">
        <v>95</v>
      </c>
      <c r="I2681" s="66" t="s">
        <v>5713</v>
      </c>
      <c r="J2681" s="66" t="s">
        <v>40</v>
      </c>
      <c r="K2681" s="66" t="s">
        <v>4142</v>
      </c>
      <c r="L2681" s="66" t="s">
        <v>5719</v>
      </c>
      <c r="M2681" s="66" t="s">
        <v>5720</v>
      </c>
      <c r="N2681" s="66" t="s">
        <v>3821</v>
      </c>
      <c r="O2681" s="8" t="s">
        <v>3822</v>
      </c>
      <c r="P2681" s="8" t="s">
        <v>5721</v>
      </c>
      <c r="Q2681" s="8">
        <v>-1</v>
      </c>
      <c r="R2681" s="8" t="s">
        <v>40</v>
      </c>
      <c r="S2681" s="8" t="s">
        <v>40</v>
      </c>
      <c r="T2681" s="8" t="s">
        <v>40</v>
      </c>
      <c r="U2681" s="67">
        <v>0</v>
      </c>
      <c r="V2681" s="4">
        <v>0</v>
      </c>
      <c r="W2681" s="4">
        <v>3426</v>
      </c>
      <c r="X2681" s="67">
        <v>0</v>
      </c>
      <c r="Y2681" s="67">
        <v>0.46800000000000003</v>
      </c>
      <c r="Z2681" s="4">
        <v>1</v>
      </c>
      <c r="AA2681" s="4">
        <v>2595</v>
      </c>
      <c r="AB2681" s="67">
        <v>0</v>
      </c>
      <c r="AC2681" s="4">
        <v>4.9509290000000004</v>
      </c>
      <c r="AD2681" s="4">
        <v>25</v>
      </c>
    </row>
    <row r="2682" spans="1:30" x14ac:dyDescent="0.2">
      <c r="A2682" s="8" t="s">
        <v>782</v>
      </c>
      <c r="B2682" s="8">
        <v>10</v>
      </c>
      <c r="C2682" s="8">
        <v>49450321</v>
      </c>
      <c r="D2682" s="8">
        <v>49450321</v>
      </c>
      <c r="E2682" s="8" t="s">
        <v>130</v>
      </c>
      <c r="F2682" s="8" t="s">
        <v>3101</v>
      </c>
      <c r="G2682" s="8" t="s">
        <v>3102</v>
      </c>
      <c r="H2682" s="8" t="s">
        <v>95</v>
      </c>
      <c r="I2682" s="66" t="s">
        <v>5713</v>
      </c>
      <c r="J2682" s="66" t="s">
        <v>40</v>
      </c>
      <c r="K2682" s="66" t="s">
        <v>5179</v>
      </c>
      <c r="L2682" s="66" t="s">
        <v>3871</v>
      </c>
      <c r="M2682" s="66" t="s">
        <v>3961</v>
      </c>
      <c r="N2682" s="66" t="s">
        <v>130</v>
      </c>
      <c r="O2682" s="8" t="s">
        <v>3155</v>
      </c>
      <c r="P2682" s="8" t="s">
        <v>5722</v>
      </c>
      <c r="Q2682" s="8">
        <v>-1</v>
      </c>
      <c r="R2682" s="8" t="s">
        <v>40</v>
      </c>
      <c r="S2682" s="8" t="s">
        <v>40</v>
      </c>
      <c r="T2682" s="8" t="s">
        <v>40</v>
      </c>
      <c r="U2682" s="67">
        <v>0.57899999999999996</v>
      </c>
      <c r="V2682" s="4">
        <v>2</v>
      </c>
      <c r="W2682" s="4">
        <v>3426</v>
      </c>
      <c r="X2682" s="67">
        <v>1E-3</v>
      </c>
      <c r="Y2682" s="67">
        <v>0.25</v>
      </c>
      <c r="Z2682" s="4">
        <v>0</v>
      </c>
      <c r="AA2682" s="4">
        <v>2595</v>
      </c>
      <c r="AB2682" s="67">
        <v>0</v>
      </c>
      <c r="AC2682" s="4">
        <v>0.71982199999999996</v>
      </c>
      <c r="AD2682" s="4">
        <v>8.9559999999999995</v>
      </c>
    </row>
    <row r="2683" spans="1:30" x14ac:dyDescent="0.2">
      <c r="A2683" s="8" t="s">
        <v>782</v>
      </c>
      <c r="B2683" s="8">
        <v>10</v>
      </c>
      <c r="C2683" s="8">
        <v>49450321</v>
      </c>
      <c r="D2683" s="8">
        <v>49450321</v>
      </c>
      <c r="E2683" s="8" t="s">
        <v>121</v>
      </c>
      <c r="F2683" s="8" t="s">
        <v>3101</v>
      </c>
      <c r="G2683" s="8" t="s">
        <v>3102</v>
      </c>
      <c r="H2683" s="8" t="s">
        <v>95</v>
      </c>
      <c r="I2683" s="66" t="s">
        <v>5713</v>
      </c>
      <c r="J2683" s="66" t="s">
        <v>40</v>
      </c>
      <c r="K2683" s="66" t="s">
        <v>5179</v>
      </c>
      <c r="L2683" s="66" t="s">
        <v>3871</v>
      </c>
      <c r="M2683" s="66" t="s">
        <v>3961</v>
      </c>
      <c r="N2683" s="66" t="s">
        <v>130</v>
      </c>
      <c r="O2683" s="8" t="s">
        <v>5723</v>
      </c>
      <c r="P2683" s="8" t="s">
        <v>5722</v>
      </c>
      <c r="Q2683" s="8">
        <v>-1</v>
      </c>
      <c r="R2683" s="8" t="s">
        <v>40</v>
      </c>
      <c r="S2683" s="8" t="s">
        <v>40</v>
      </c>
      <c r="T2683" s="8" t="s">
        <v>40</v>
      </c>
      <c r="U2683" s="67">
        <v>0</v>
      </c>
      <c r="V2683" s="4">
        <v>0</v>
      </c>
      <c r="W2683" s="4">
        <v>3426</v>
      </c>
      <c r="X2683" s="67">
        <v>0</v>
      </c>
      <c r="Y2683" s="67">
        <v>0.45100000000000001</v>
      </c>
      <c r="Z2683" s="4">
        <v>2</v>
      </c>
      <c r="AA2683" s="4">
        <v>2595</v>
      </c>
      <c r="AB2683" s="67">
        <v>1E-3</v>
      </c>
      <c r="AC2683" s="4">
        <v>1.4723090000000001</v>
      </c>
      <c r="AD2683" s="4">
        <v>13.17</v>
      </c>
    </row>
    <row r="2684" spans="1:30" x14ac:dyDescent="0.2">
      <c r="A2684" s="8" t="s">
        <v>782</v>
      </c>
      <c r="B2684" s="8">
        <v>10</v>
      </c>
      <c r="C2684" s="8">
        <v>49452836</v>
      </c>
      <c r="D2684" s="8">
        <v>49452836</v>
      </c>
      <c r="E2684" s="8" t="s">
        <v>130</v>
      </c>
      <c r="F2684" s="8" t="s">
        <v>3101</v>
      </c>
      <c r="G2684" s="8" t="s">
        <v>3102</v>
      </c>
      <c r="H2684" s="8" t="s">
        <v>95</v>
      </c>
      <c r="I2684" s="66" t="s">
        <v>5724</v>
      </c>
      <c r="J2684" s="66" t="s">
        <v>40</v>
      </c>
      <c r="K2684" s="66" t="s">
        <v>5725</v>
      </c>
      <c r="L2684" s="66" t="s">
        <v>930</v>
      </c>
      <c r="M2684" s="66" t="s">
        <v>5726</v>
      </c>
      <c r="N2684" s="66" t="s">
        <v>3165</v>
      </c>
      <c r="O2684" s="8" t="s">
        <v>3308</v>
      </c>
      <c r="P2684" s="8" t="s">
        <v>5727</v>
      </c>
      <c r="Q2684" s="8">
        <v>-1</v>
      </c>
      <c r="R2684" s="8" t="s">
        <v>40</v>
      </c>
      <c r="S2684" s="8" t="s">
        <v>40</v>
      </c>
      <c r="T2684" s="8" t="s">
        <v>40</v>
      </c>
      <c r="U2684" s="67">
        <v>0</v>
      </c>
      <c r="V2684" s="4">
        <v>0</v>
      </c>
      <c r="W2684" s="4">
        <v>3428</v>
      </c>
      <c r="X2684" s="67">
        <v>0</v>
      </c>
      <c r="Y2684" s="67">
        <v>0.44</v>
      </c>
      <c r="Z2684" s="4">
        <v>1</v>
      </c>
      <c r="AA2684" s="4">
        <v>2600</v>
      </c>
      <c r="AB2684" s="67">
        <v>0</v>
      </c>
      <c r="AC2684" s="4">
        <v>2.0092569999999998</v>
      </c>
      <c r="AD2684" s="4">
        <v>16.27</v>
      </c>
    </row>
    <row r="2685" spans="1:30" x14ac:dyDescent="0.2">
      <c r="A2685" s="8" t="s">
        <v>782</v>
      </c>
      <c r="B2685" s="8">
        <v>10</v>
      </c>
      <c r="C2685" s="8">
        <v>49452837</v>
      </c>
      <c r="D2685" s="8">
        <v>49452837</v>
      </c>
      <c r="E2685" s="8" t="s">
        <v>121</v>
      </c>
      <c r="F2685" s="8" t="s">
        <v>3108</v>
      </c>
      <c r="G2685" s="8" t="s">
        <v>3109</v>
      </c>
      <c r="H2685" s="8" t="s">
        <v>95</v>
      </c>
      <c r="I2685" s="66" t="s">
        <v>5724</v>
      </c>
      <c r="J2685" s="66" t="s">
        <v>40</v>
      </c>
      <c r="K2685" s="66" t="s">
        <v>4602</v>
      </c>
      <c r="L2685" s="66" t="s">
        <v>4239</v>
      </c>
      <c r="M2685" s="66" t="s">
        <v>5726</v>
      </c>
      <c r="N2685" s="66" t="s">
        <v>3309</v>
      </c>
      <c r="O2685" s="8" t="s">
        <v>3310</v>
      </c>
      <c r="P2685" s="8" t="s">
        <v>5728</v>
      </c>
      <c r="Q2685" s="8">
        <v>-1</v>
      </c>
      <c r="R2685" s="8" t="s">
        <v>40</v>
      </c>
      <c r="S2685" s="8" t="s">
        <v>40</v>
      </c>
      <c r="T2685" s="8" t="s">
        <v>40</v>
      </c>
      <c r="U2685" s="67">
        <v>0</v>
      </c>
      <c r="V2685" s="4">
        <v>0</v>
      </c>
      <c r="W2685" s="4">
        <v>3428</v>
      </c>
      <c r="X2685" s="67">
        <v>0</v>
      </c>
      <c r="Y2685" s="67">
        <v>0.49399999999999999</v>
      </c>
      <c r="Z2685" s="4">
        <v>2</v>
      </c>
      <c r="AA2685" s="4">
        <v>2600</v>
      </c>
      <c r="AB2685" s="67">
        <v>1E-3</v>
      </c>
      <c r="AC2685" s="4">
        <v>5.9027209999999997</v>
      </c>
      <c r="AD2685" s="4">
        <v>27.5</v>
      </c>
    </row>
    <row r="2686" spans="1:30" x14ac:dyDescent="0.2">
      <c r="A2686" s="8" t="s">
        <v>782</v>
      </c>
      <c r="B2686" s="8">
        <v>10</v>
      </c>
      <c r="C2686" s="8">
        <v>49452842</v>
      </c>
      <c r="D2686" s="8">
        <v>49452842</v>
      </c>
      <c r="E2686" s="8" t="s">
        <v>130</v>
      </c>
      <c r="F2686" s="8" t="s">
        <v>3108</v>
      </c>
      <c r="G2686" s="8" t="s">
        <v>3109</v>
      </c>
      <c r="H2686" s="8" t="s">
        <v>95</v>
      </c>
      <c r="I2686" s="66" t="s">
        <v>5724</v>
      </c>
      <c r="J2686" s="66" t="s">
        <v>40</v>
      </c>
      <c r="K2686" s="66" t="s">
        <v>5187</v>
      </c>
      <c r="L2686" s="66" t="s">
        <v>3853</v>
      </c>
      <c r="M2686" s="66" t="s">
        <v>3854</v>
      </c>
      <c r="N2686" s="66" t="s">
        <v>3356</v>
      </c>
      <c r="O2686" s="8" t="s">
        <v>4462</v>
      </c>
      <c r="P2686" s="8" t="s">
        <v>5729</v>
      </c>
      <c r="Q2686" s="8">
        <v>-1</v>
      </c>
      <c r="R2686" s="8" t="s">
        <v>40</v>
      </c>
      <c r="S2686" s="8" t="s">
        <v>40</v>
      </c>
      <c r="T2686" s="8" t="s">
        <v>40</v>
      </c>
      <c r="U2686" s="67">
        <v>0</v>
      </c>
      <c r="V2686" s="4">
        <v>0</v>
      </c>
      <c r="W2686" s="4">
        <v>3428</v>
      </c>
      <c r="X2686" s="67">
        <v>0</v>
      </c>
      <c r="Y2686" s="67">
        <v>0.59599999999999997</v>
      </c>
      <c r="Z2686" s="4">
        <v>1</v>
      </c>
      <c r="AA2686" s="4">
        <v>2600</v>
      </c>
      <c r="AB2686" s="67">
        <v>0</v>
      </c>
      <c r="AC2686" s="4">
        <v>-0.21455399999999999</v>
      </c>
      <c r="AD2686" s="4">
        <v>1.0229999999999999</v>
      </c>
    </row>
    <row r="2687" spans="1:30" x14ac:dyDescent="0.2">
      <c r="A2687" s="8" t="s">
        <v>782</v>
      </c>
      <c r="B2687" s="8">
        <v>10</v>
      </c>
      <c r="C2687" s="8">
        <v>49452889</v>
      </c>
      <c r="D2687" s="8">
        <v>49452889</v>
      </c>
      <c r="E2687" s="8" t="s">
        <v>121</v>
      </c>
      <c r="F2687" s="8" t="s">
        <v>3108</v>
      </c>
      <c r="G2687" s="8" t="s">
        <v>3109</v>
      </c>
      <c r="H2687" s="8" t="s">
        <v>95</v>
      </c>
      <c r="I2687" s="66" t="s">
        <v>5724</v>
      </c>
      <c r="J2687" s="66" t="s">
        <v>40</v>
      </c>
      <c r="K2687" s="66" t="s">
        <v>506</v>
      </c>
      <c r="L2687" s="66" t="s">
        <v>439</v>
      </c>
      <c r="M2687" s="66" t="s">
        <v>440</v>
      </c>
      <c r="N2687" s="66" t="s">
        <v>3115</v>
      </c>
      <c r="O2687" s="8" t="s">
        <v>5730</v>
      </c>
      <c r="P2687" s="8" t="s">
        <v>40</v>
      </c>
      <c r="Q2687" s="8">
        <v>-1</v>
      </c>
      <c r="R2687" s="8" t="s">
        <v>40</v>
      </c>
      <c r="S2687" s="8" t="s">
        <v>40</v>
      </c>
      <c r="T2687" s="8" t="s">
        <v>40</v>
      </c>
      <c r="U2687" s="67">
        <v>0.503</v>
      </c>
      <c r="V2687" s="4">
        <v>1</v>
      </c>
      <c r="W2687" s="4">
        <v>3428</v>
      </c>
      <c r="X2687" s="67">
        <v>0</v>
      </c>
      <c r="Y2687" s="67">
        <v>0</v>
      </c>
      <c r="Z2687" s="4">
        <v>0</v>
      </c>
      <c r="AA2687" s="4">
        <v>2600</v>
      </c>
      <c r="AB2687" s="67">
        <v>0</v>
      </c>
      <c r="AC2687" s="4">
        <v>3.5178440000000002</v>
      </c>
      <c r="AD2687" s="4">
        <v>23.1</v>
      </c>
    </row>
    <row r="2688" spans="1:30" x14ac:dyDescent="0.2">
      <c r="A2688" s="8" t="s">
        <v>782</v>
      </c>
      <c r="B2688" s="8">
        <v>10</v>
      </c>
      <c r="C2688" s="8">
        <v>49457139</v>
      </c>
      <c r="D2688" s="8">
        <v>49457139</v>
      </c>
      <c r="E2688" s="8" t="s">
        <v>127</v>
      </c>
      <c r="F2688" s="8" t="s">
        <v>3101</v>
      </c>
      <c r="G2688" s="8" t="s">
        <v>3102</v>
      </c>
      <c r="H2688" s="8" t="s">
        <v>95</v>
      </c>
      <c r="I2688" s="66" t="s">
        <v>5731</v>
      </c>
      <c r="J2688" s="66" t="s">
        <v>40</v>
      </c>
      <c r="K2688" s="66" t="s">
        <v>545</v>
      </c>
      <c r="L2688" s="66" t="s">
        <v>4126</v>
      </c>
      <c r="M2688" s="66" t="s">
        <v>3936</v>
      </c>
      <c r="N2688" s="66" t="s">
        <v>3295</v>
      </c>
      <c r="O2688" s="8" t="s">
        <v>3327</v>
      </c>
      <c r="P2688" s="8" t="s">
        <v>5732</v>
      </c>
      <c r="Q2688" s="8">
        <v>-1</v>
      </c>
      <c r="R2688" s="8" t="s">
        <v>40</v>
      </c>
      <c r="S2688" s="8" t="s">
        <v>40</v>
      </c>
      <c r="T2688" s="8" t="s">
        <v>40</v>
      </c>
      <c r="U2688" s="67">
        <v>0.51500000000000001</v>
      </c>
      <c r="V2688" s="4">
        <v>1</v>
      </c>
      <c r="W2688" s="4">
        <v>3430</v>
      </c>
      <c r="X2688" s="67">
        <v>0</v>
      </c>
      <c r="Y2688" s="67">
        <v>0</v>
      </c>
      <c r="Z2688" s="4">
        <v>0</v>
      </c>
      <c r="AA2688" s="4">
        <v>2604</v>
      </c>
      <c r="AB2688" s="67">
        <v>0</v>
      </c>
      <c r="AC2688" s="4">
        <v>-0.13139100000000001</v>
      </c>
      <c r="AD2688" s="4">
        <v>1.508</v>
      </c>
    </row>
    <row r="2689" spans="1:30" x14ac:dyDescent="0.2">
      <c r="A2689" s="8" t="s">
        <v>782</v>
      </c>
      <c r="B2689" s="8">
        <v>10</v>
      </c>
      <c r="C2689" s="8">
        <v>49457149</v>
      </c>
      <c r="D2689" s="8">
        <v>49457149</v>
      </c>
      <c r="E2689" s="8" t="s">
        <v>130</v>
      </c>
      <c r="F2689" s="8" t="s">
        <v>3108</v>
      </c>
      <c r="G2689" s="8" t="s">
        <v>3109</v>
      </c>
      <c r="H2689" s="8" t="s">
        <v>95</v>
      </c>
      <c r="I2689" s="66" t="s">
        <v>5731</v>
      </c>
      <c r="J2689" s="66" t="s">
        <v>40</v>
      </c>
      <c r="K2689" s="66" t="s">
        <v>3575</v>
      </c>
      <c r="L2689" s="66" t="s">
        <v>533</v>
      </c>
      <c r="M2689" s="66" t="s">
        <v>3933</v>
      </c>
      <c r="N2689" s="66" t="s">
        <v>3171</v>
      </c>
      <c r="O2689" s="8" t="s">
        <v>3222</v>
      </c>
      <c r="P2689" s="8" t="s">
        <v>5733</v>
      </c>
      <c r="Q2689" s="8">
        <v>-1</v>
      </c>
      <c r="R2689" s="8" t="s">
        <v>40</v>
      </c>
      <c r="S2689" s="8" t="s">
        <v>40</v>
      </c>
      <c r="T2689" s="8" t="s">
        <v>40</v>
      </c>
      <c r="U2689" s="67">
        <v>0.253</v>
      </c>
      <c r="V2689" s="4">
        <v>1</v>
      </c>
      <c r="W2689" s="4">
        <v>3430</v>
      </c>
      <c r="X2689" s="67">
        <v>0</v>
      </c>
      <c r="Y2689" s="67">
        <v>0</v>
      </c>
      <c r="Z2689" s="4">
        <v>0</v>
      </c>
      <c r="AA2689" s="4">
        <v>2604</v>
      </c>
      <c r="AB2689" s="67">
        <v>0</v>
      </c>
      <c r="AC2689" s="4">
        <v>0.93857800000000002</v>
      </c>
      <c r="AD2689" s="4">
        <v>10.3</v>
      </c>
    </row>
    <row r="2690" spans="1:30" x14ac:dyDescent="0.2">
      <c r="A2690" s="8" t="s">
        <v>782</v>
      </c>
      <c r="B2690" s="8">
        <v>10</v>
      </c>
      <c r="C2690" s="8">
        <v>49457187</v>
      </c>
      <c r="D2690" s="8">
        <v>49457187</v>
      </c>
      <c r="E2690" s="8" t="s">
        <v>121</v>
      </c>
      <c r="F2690" s="8" t="s">
        <v>3101</v>
      </c>
      <c r="G2690" s="8" t="s">
        <v>3102</v>
      </c>
      <c r="H2690" s="8" t="s">
        <v>95</v>
      </c>
      <c r="I2690" s="66" t="s">
        <v>5731</v>
      </c>
      <c r="J2690" s="66" t="s">
        <v>40</v>
      </c>
      <c r="K2690" s="66" t="s">
        <v>5734</v>
      </c>
      <c r="L2690" s="66" t="s">
        <v>3909</v>
      </c>
      <c r="M2690" s="66" t="s">
        <v>3886</v>
      </c>
      <c r="N2690" s="66" t="s">
        <v>121</v>
      </c>
      <c r="O2690" s="8" t="s">
        <v>4466</v>
      </c>
      <c r="P2690" s="8" t="s">
        <v>40</v>
      </c>
      <c r="Q2690" s="8">
        <v>-1</v>
      </c>
      <c r="R2690" s="8" t="s">
        <v>40</v>
      </c>
      <c r="S2690" s="8" t="s">
        <v>40</v>
      </c>
      <c r="T2690" s="8" t="s">
        <v>40</v>
      </c>
      <c r="U2690" s="67">
        <v>0</v>
      </c>
      <c r="V2690" s="4">
        <v>0</v>
      </c>
      <c r="W2690" s="4">
        <v>3426</v>
      </c>
      <c r="X2690" s="67">
        <v>0</v>
      </c>
      <c r="Y2690" s="67">
        <v>0.495</v>
      </c>
      <c r="Z2690" s="4">
        <v>1</v>
      </c>
      <c r="AA2690" s="4">
        <v>2597</v>
      </c>
      <c r="AB2690" s="67">
        <v>0</v>
      </c>
      <c r="AC2690" s="4">
        <v>1.090452</v>
      </c>
      <c r="AD2690" s="4">
        <v>11.16</v>
      </c>
    </row>
    <row r="2691" spans="1:30" x14ac:dyDescent="0.2">
      <c r="A2691" s="8" t="s">
        <v>782</v>
      </c>
      <c r="B2691" s="8">
        <v>10</v>
      </c>
      <c r="C2691" s="8">
        <v>49457199</v>
      </c>
      <c r="D2691" s="8">
        <v>49457199</v>
      </c>
      <c r="E2691" s="8" t="s">
        <v>121</v>
      </c>
      <c r="F2691" s="8" t="s">
        <v>3101</v>
      </c>
      <c r="G2691" s="8" t="s">
        <v>3102</v>
      </c>
      <c r="H2691" s="8" t="s">
        <v>95</v>
      </c>
      <c r="I2691" s="66" t="s">
        <v>5731</v>
      </c>
      <c r="J2691" s="66" t="s">
        <v>40</v>
      </c>
      <c r="K2691" s="66" t="s">
        <v>5735</v>
      </c>
      <c r="L2691" s="66" t="s">
        <v>4075</v>
      </c>
      <c r="M2691" s="66" t="s">
        <v>4450</v>
      </c>
      <c r="N2691" s="66" t="s">
        <v>123</v>
      </c>
      <c r="O2691" s="8" t="s">
        <v>3345</v>
      </c>
      <c r="P2691" s="8" t="s">
        <v>5736</v>
      </c>
      <c r="Q2691" s="8">
        <v>-1</v>
      </c>
      <c r="R2691" s="8" t="s">
        <v>40</v>
      </c>
      <c r="S2691" s="8" t="s">
        <v>40</v>
      </c>
      <c r="T2691" s="8" t="s">
        <v>40</v>
      </c>
      <c r="U2691" s="67">
        <v>0.496</v>
      </c>
      <c r="V2691" s="4">
        <v>5</v>
      </c>
      <c r="W2691" s="4">
        <v>3426</v>
      </c>
      <c r="X2691" s="67">
        <v>1E-3</v>
      </c>
      <c r="Y2691" s="67">
        <v>0</v>
      </c>
      <c r="Z2691" s="4">
        <v>0</v>
      </c>
      <c r="AA2691" s="4">
        <v>2597</v>
      </c>
      <c r="AB2691" s="67">
        <v>0</v>
      </c>
      <c r="AC2691" s="4">
        <v>0.80455100000000002</v>
      </c>
      <c r="AD2691" s="4">
        <v>9.4920000000000009</v>
      </c>
    </row>
    <row r="2692" spans="1:30" x14ac:dyDescent="0.2">
      <c r="A2692" s="8" t="s">
        <v>782</v>
      </c>
      <c r="B2692" s="8">
        <v>10</v>
      </c>
      <c r="C2692" s="8">
        <v>49457202</v>
      </c>
      <c r="D2692" s="8">
        <v>49457202</v>
      </c>
      <c r="E2692" s="8" t="s">
        <v>127</v>
      </c>
      <c r="F2692" s="8" t="s">
        <v>3101</v>
      </c>
      <c r="G2692" s="8" t="s">
        <v>3102</v>
      </c>
      <c r="H2692" s="8" t="s">
        <v>95</v>
      </c>
      <c r="I2692" s="66" t="s">
        <v>5731</v>
      </c>
      <c r="J2692" s="66" t="s">
        <v>40</v>
      </c>
      <c r="K2692" s="66" t="s">
        <v>4582</v>
      </c>
      <c r="L2692" s="66" t="s">
        <v>3579</v>
      </c>
      <c r="M2692" s="66" t="s">
        <v>3695</v>
      </c>
      <c r="N2692" s="66" t="s">
        <v>3118</v>
      </c>
      <c r="O2692" s="8" t="s">
        <v>4298</v>
      </c>
      <c r="P2692" s="8" t="s">
        <v>5737</v>
      </c>
      <c r="Q2692" s="8">
        <v>-1</v>
      </c>
      <c r="R2692" s="8" t="s">
        <v>40</v>
      </c>
      <c r="S2692" s="8" t="s">
        <v>40</v>
      </c>
      <c r="T2692" s="8" t="s">
        <v>40</v>
      </c>
      <c r="U2692" s="67">
        <v>0.56000000000000005</v>
      </c>
      <c r="V2692" s="4">
        <v>93</v>
      </c>
      <c r="W2692" s="4">
        <v>3426</v>
      </c>
      <c r="X2692" s="67">
        <v>2.7E-2</v>
      </c>
      <c r="Y2692" s="67">
        <v>0.55900000000000005</v>
      </c>
      <c r="Z2692" s="4">
        <v>77</v>
      </c>
      <c r="AA2692" s="4">
        <v>2597</v>
      </c>
      <c r="AB2692" s="67">
        <v>0.03</v>
      </c>
      <c r="AC2692" s="4">
        <v>0.13661999999999999</v>
      </c>
      <c r="AD2692" s="4">
        <v>4.0010000000000003</v>
      </c>
    </row>
    <row r="2693" spans="1:30" x14ac:dyDescent="0.2">
      <c r="A2693" s="8" t="s">
        <v>782</v>
      </c>
      <c r="B2693" s="8">
        <v>10</v>
      </c>
      <c r="C2693" s="8">
        <v>49457208</v>
      </c>
      <c r="D2693" s="8">
        <v>49457208</v>
      </c>
      <c r="E2693" s="8" t="s">
        <v>127</v>
      </c>
      <c r="F2693" s="8" t="s">
        <v>3101</v>
      </c>
      <c r="G2693" s="8" t="s">
        <v>3102</v>
      </c>
      <c r="H2693" s="8" t="s">
        <v>95</v>
      </c>
      <c r="I2693" s="66" t="s">
        <v>5731</v>
      </c>
      <c r="J2693" s="66" t="s">
        <v>40</v>
      </c>
      <c r="K2693" s="66" t="s">
        <v>4540</v>
      </c>
      <c r="L2693" s="66" t="s">
        <v>4063</v>
      </c>
      <c r="M2693" s="66" t="s">
        <v>3930</v>
      </c>
      <c r="N2693" s="66" t="s">
        <v>3410</v>
      </c>
      <c r="O2693" s="8" t="s">
        <v>3768</v>
      </c>
      <c r="P2693" s="8" t="s">
        <v>5738</v>
      </c>
      <c r="Q2693" s="8">
        <v>-1</v>
      </c>
      <c r="R2693" s="8" t="s">
        <v>40</v>
      </c>
      <c r="S2693" s="8" t="s">
        <v>40</v>
      </c>
      <c r="T2693" s="8" t="s">
        <v>40</v>
      </c>
      <c r="U2693" s="67">
        <v>0.496</v>
      </c>
      <c r="V2693" s="4">
        <v>17</v>
      </c>
      <c r="W2693" s="4">
        <v>3426</v>
      </c>
      <c r="X2693" s="67">
        <v>5.0000000000000001E-3</v>
      </c>
      <c r="Y2693" s="67">
        <v>0.52300000000000002</v>
      </c>
      <c r="Z2693" s="4">
        <v>9</v>
      </c>
      <c r="AA2693" s="4">
        <v>2597</v>
      </c>
      <c r="AB2693" s="67">
        <v>3.0000000000000001E-3</v>
      </c>
      <c r="AC2693" s="4">
        <v>-1.436644</v>
      </c>
      <c r="AD2693" s="4">
        <v>3.0000000000000001E-3</v>
      </c>
    </row>
    <row r="2694" spans="1:30" x14ac:dyDescent="0.2">
      <c r="A2694" s="8" t="s">
        <v>782</v>
      </c>
      <c r="B2694" s="8">
        <v>10</v>
      </c>
      <c r="C2694" s="8">
        <v>49457214</v>
      </c>
      <c r="D2694" s="8">
        <v>49457214</v>
      </c>
      <c r="E2694" s="8" t="s">
        <v>130</v>
      </c>
      <c r="F2694" s="8" t="s">
        <v>3101</v>
      </c>
      <c r="G2694" s="8" t="s">
        <v>3102</v>
      </c>
      <c r="H2694" s="8" t="s">
        <v>95</v>
      </c>
      <c r="I2694" s="66" t="s">
        <v>5731</v>
      </c>
      <c r="J2694" s="66" t="s">
        <v>40</v>
      </c>
      <c r="K2694" s="66" t="s">
        <v>5739</v>
      </c>
      <c r="L2694" s="66" t="s">
        <v>3923</v>
      </c>
      <c r="M2694" s="66" t="s">
        <v>427</v>
      </c>
      <c r="N2694" s="66" t="s">
        <v>3107</v>
      </c>
      <c r="O2694" s="8" t="s">
        <v>3989</v>
      </c>
      <c r="P2694" s="8" t="s">
        <v>5740</v>
      </c>
      <c r="Q2694" s="8">
        <v>-1</v>
      </c>
      <c r="R2694" s="8" t="s">
        <v>40</v>
      </c>
      <c r="S2694" s="8" t="s">
        <v>40</v>
      </c>
      <c r="T2694" s="8" t="s">
        <v>40</v>
      </c>
      <c r="U2694" s="67">
        <v>0.52700000000000002</v>
      </c>
      <c r="V2694" s="4">
        <v>4</v>
      </c>
      <c r="W2694" s="4">
        <v>3426</v>
      </c>
      <c r="X2694" s="67">
        <v>1E-3</v>
      </c>
      <c r="Y2694" s="67">
        <v>0.52700000000000002</v>
      </c>
      <c r="Z2694" s="4">
        <v>7</v>
      </c>
      <c r="AA2694" s="4">
        <v>2597</v>
      </c>
      <c r="AB2694" s="67">
        <v>3.0000000000000001E-3</v>
      </c>
      <c r="AC2694" s="4">
        <v>0.85324500000000003</v>
      </c>
      <c r="AD2694" s="4">
        <v>9.7880000000000003</v>
      </c>
    </row>
    <row r="2695" spans="1:30" x14ac:dyDescent="0.2">
      <c r="A2695" s="8" t="s">
        <v>782</v>
      </c>
      <c r="B2695" s="8">
        <v>10</v>
      </c>
      <c r="C2695" s="8">
        <v>49459609</v>
      </c>
      <c r="D2695" s="8">
        <v>49459609</v>
      </c>
      <c r="E2695" s="8" t="s">
        <v>127</v>
      </c>
      <c r="F2695" s="8" t="s">
        <v>3108</v>
      </c>
      <c r="G2695" s="8" t="s">
        <v>3109</v>
      </c>
      <c r="H2695" s="8" t="s">
        <v>95</v>
      </c>
      <c r="I2695" s="66" t="s">
        <v>5741</v>
      </c>
      <c r="J2695" s="66" t="s">
        <v>40</v>
      </c>
      <c r="K2695" s="66" t="s">
        <v>4543</v>
      </c>
      <c r="L2695" s="66" t="s">
        <v>3964</v>
      </c>
      <c r="M2695" s="66" t="s">
        <v>3940</v>
      </c>
      <c r="N2695" s="66" t="s">
        <v>3570</v>
      </c>
      <c r="O2695" s="8" t="s">
        <v>3571</v>
      </c>
      <c r="P2695" s="8" t="s">
        <v>5742</v>
      </c>
      <c r="Q2695" s="8">
        <v>-1</v>
      </c>
      <c r="R2695" s="8">
        <v>9.6501469289999999</v>
      </c>
      <c r="S2695" s="8">
        <v>1.003225211</v>
      </c>
      <c r="T2695" s="8">
        <v>10.65337214</v>
      </c>
      <c r="U2695" s="67">
        <v>0</v>
      </c>
      <c r="V2695" s="4">
        <v>0</v>
      </c>
      <c r="W2695" s="4">
        <v>3430</v>
      </c>
      <c r="X2695" s="67">
        <v>0</v>
      </c>
      <c r="Y2695" s="67">
        <v>0.46800000000000003</v>
      </c>
      <c r="Z2695" s="4">
        <v>1</v>
      </c>
      <c r="AA2695" s="4">
        <v>2599</v>
      </c>
      <c r="AB2695" s="67">
        <v>0</v>
      </c>
      <c r="AC2695" s="4">
        <v>4.1294180000000003</v>
      </c>
      <c r="AD2695" s="4">
        <v>23.8</v>
      </c>
    </row>
    <row r="2696" spans="1:30" x14ac:dyDescent="0.2">
      <c r="A2696" s="8" t="s">
        <v>782</v>
      </c>
      <c r="B2696" s="8">
        <v>10</v>
      </c>
      <c r="C2696" s="8">
        <v>49459610</v>
      </c>
      <c r="D2696" s="8">
        <v>49459610</v>
      </c>
      <c r="E2696" s="8" t="s">
        <v>121</v>
      </c>
      <c r="F2696" s="8" t="s">
        <v>3101</v>
      </c>
      <c r="G2696" s="8" t="s">
        <v>3102</v>
      </c>
      <c r="H2696" s="8" t="s">
        <v>95</v>
      </c>
      <c r="I2696" s="66" t="s">
        <v>5741</v>
      </c>
      <c r="J2696" s="66" t="s">
        <v>40</v>
      </c>
      <c r="K2696" s="66" t="s">
        <v>4952</v>
      </c>
      <c r="L2696" s="66" t="s">
        <v>3961</v>
      </c>
      <c r="M2696" s="66" t="s">
        <v>4492</v>
      </c>
      <c r="N2696" s="66" t="s">
        <v>3196</v>
      </c>
      <c r="O2696" s="8" t="s">
        <v>4278</v>
      </c>
      <c r="P2696" s="8" t="s">
        <v>5743</v>
      </c>
      <c r="Q2696" s="8">
        <v>-1</v>
      </c>
      <c r="R2696" s="8">
        <v>6.2491651839999998</v>
      </c>
      <c r="S2696" s="8">
        <v>4.4042069570000004</v>
      </c>
      <c r="T2696" s="8">
        <v>10.65337214</v>
      </c>
      <c r="U2696" s="67">
        <v>0.53100000000000003</v>
      </c>
      <c r="V2696" s="4">
        <v>44</v>
      </c>
      <c r="W2696" s="4">
        <v>3430</v>
      </c>
      <c r="X2696" s="67">
        <v>1.2999999999999999E-2</v>
      </c>
      <c r="Y2696" s="67">
        <v>0.53500000000000003</v>
      </c>
      <c r="Z2696" s="4">
        <v>38</v>
      </c>
      <c r="AA2696" s="4">
        <v>2599</v>
      </c>
      <c r="AB2696" s="67">
        <v>1.4999999999999999E-2</v>
      </c>
      <c r="AC2696" s="4">
        <v>-0.52483299999999999</v>
      </c>
      <c r="AD2696" s="4">
        <v>0.191</v>
      </c>
    </row>
    <row r="2697" spans="1:30" x14ac:dyDescent="0.2">
      <c r="A2697" s="8" t="s">
        <v>782</v>
      </c>
      <c r="B2697" s="8">
        <v>10</v>
      </c>
      <c r="C2697" s="8">
        <v>49459640</v>
      </c>
      <c r="D2697" s="8">
        <v>49459640</v>
      </c>
      <c r="E2697" s="8" t="s">
        <v>121</v>
      </c>
      <c r="F2697" s="8" t="s">
        <v>3101</v>
      </c>
      <c r="G2697" s="8" t="s">
        <v>3102</v>
      </c>
      <c r="H2697" s="8" t="s">
        <v>95</v>
      </c>
      <c r="I2697" s="66" t="s">
        <v>5741</v>
      </c>
      <c r="J2697" s="66" t="s">
        <v>40</v>
      </c>
      <c r="K2697" s="66" t="s">
        <v>4422</v>
      </c>
      <c r="L2697" s="66" t="s">
        <v>3854</v>
      </c>
      <c r="M2697" s="66" t="s">
        <v>3939</v>
      </c>
      <c r="N2697" s="66" t="s">
        <v>121</v>
      </c>
      <c r="O2697" s="8" t="s">
        <v>4466</v>
      </c>
      <c r="P2697" s="8" t="s">
        <v>5744</v>
      </c>
      <c r="Q2697" s="8">
        <v>-1</v>
      </c>
      <c r="R2697" s="8" t="s">
        <v>40</v>
      </c>
      <c r="S2697" s="8" t="s">
        <v>40</v>
      </c>
      <c r="T2697" s="8" t="s">
        <v>40</v>
      </c>
      <c r="U2697" s="67">
        <v>0.56000000000000005</v>
      </c>
      <c r="V2697" s="4">
        <v>4</v>
      </c>
      <c r="W2697" s="4">
        <v>3430</v>
      </c>
      <c r="X2697" s="67">
        <v>1E-3</v>
      </c>
      <c r="Y2697" s="67">
        <v>0.504</v>
      </c>
      <c r="Z2697" s="4">
        <v>2</v>
      </c>
      <c r="AA2697" s="4">
        <v>2599</v>
      </c>
      <c r="AB2697" s="67">
        <v>1E-3</v>
      </c>
      <c r="AC2697" s="4">
        <v>0.92076599999999997</v>
      </c>
      <c r="AD2697" s="4">
        <v>10.199999999999999</v>
      </c>
    </row>
    <row r="2698" spans="1:30" x14ac:dyDescent="0.2">
      <c r="A2698" s="8" t="s">
        <v>782</v>
      </c>
      <c r="B2698" s="8">
        <v>10</v>
      </c>
      <c r="C2698" s="8">
        <v>49459702</v>
      </c>
      <c r="D2698" s="8">
        <v>49459702</v>
      </c>
      <c r="E2698" s="8" t="s">
        <v>130</v>
      </c>
      <c r="F2698" s="8" t="s">
        <v>3108</v>
      </c>
      <c r="G2698" s="8" t="s">
        <v>3109</v>
      </c>
      <c r="H2698" s="8" t="s">
        <v>95</v>
      </c>
      <c r="I2698" s="66" t="s">
        <v>5741</v>
      </c>
      <c r="J2698" s="66" t="s">
        <v>40</v>
      </c>
      <c r="K2698" s="66" t="s">
        <v>5156</v>
      </c>
      <c r="L2698" s="66" t="s">
        <v>4450</v>
      </c>
      <c r="M2698" s="66" t="s">
        <v>3919</v>
      </c>
      <c r="N2698" s="66" t="s">
        <v>3147</v>
      </c>
      <c r="O2698" s="8" t="s">
        <v>3148</v>
      </c>
      <c r="P2698" s="8" t="s">
        <v>5745</v>
      </c>
      <c r="Q2698" s="8">
        <v>-1</v>
      </c>
      <c r="R2698" s="8" t="s">
        <v>40</v>
      </c>
      <c r="S2698" s="8" t="s">
        <v>40</v>
      </c>
      <c r="T2698" s="8" t="s">
        <v>40</v>
      </c>
      <c r="U2698" s="67">
        <v>0.47099999999999997</v>
      </c>
      <c r="V2698" s="4">
        <v>1</v>
      </c>
      <c r="W2698" s="4">
        <v>3430</v>
      </c>
      <c r="X2698" s="67">
        <v>0</v>
      </c>
      <c r="Y2698" s="67">
        <v>0</v>
      </c>
      <c r="Z2698" s="4">
        <v>0</v>
      </c>
      <c r="AA2698" s="4">
        <v>2600</v>
      </c>
      <c r="AB2698" s="67">
        <v>0</v>
      </c>
      <c r="AC2698" s="4">
        <v>1.943991</v>
      </c>
      <c r="AD2698" s="4">
        <v>15.86</v>
      </c>
    </row>
    <row r="2699" spans="1:30" x14ac:dyDescent="0.2">
      <c r="A2699" s="8" t="s">
        <v>782</v>
      </c>
      <c r="B2699" s="8">
        <v>10</v>
      </c>
      <c r="C2699" s="8">
        <v>49459703</v>
      </c>
      <c r="D2699" s="8">
        <v>49459703</v>
      </c>
      <c r="E2699" s="8" t="s">
        <v>121</v>
      </c>
      <c r="F2699" s="8" t="s">
        <v>3101</v>
      </c>
      <c r="G2699" s="8" t="s">
        <v>3102</v>
      </c>
      <c r="H2699" s="8" t="s">
        <v>95</v>
      </c>
      <c r="I2699" s="66" t="s">
        <v>5741</v>
      </c>
      <c r="J2699" s="66" t="s">
        <v>40</v>
      </c>
      <c r="K2699" s="66" t="s">
        <v>3853</v>
      </c>
      <c r="L2699" s="66" t="s">
        <v>3695</v>
      </c>
      <c r="M2699" s="66" t="s">
        <v>3696</v>
      </c>
      <c r="N2699" s="66" t="s">
        <v>3107</v>
      </c>
      <c r="O2699" s="8" t="s">
        <v>3719</v>
      </c>
      <c r="P2699" s="8" t="s">
        <v>5746</v>
      </c>
      <c r="Q2699" s="8">
        <v>-1</v>
      </c>
      <c r="R2699" s="8" t="s">
        <v>40</v>
      </c>
      <c r="S2699" s="8" t="s">
        <v>40</v>
      </c>
      <c r="T2699" s="8" t="s">
        <v>40</v>
      </c>
      <c r="U2699" s="67">
        <v>0.20699999999999999</v>
      </c>
      <c r="V2699" s="4">
        <v>1</v>
      </c>
      <c r="W2699" s="4">
        <v>3430</v>
      </c>
      <c r="X2699" s="67">
        <v>0</v>
      </c>
      <c r="Y2699" s="67">
        <v>0</v>
      </c>
      <c r="Z2699" s="4">
        <v>0</v>
      </c>
      <c r="AA2699" s="4">
        <v>2600</v>
      </c>
      <c r="AB2699" s="67">
        <v>0</v>
      </c>
      <c r="AC2699" s="4">
        <v>0.42521900000000001</v>
      </c>
      <c r="AD2699" s="4">
        <v>6.83</v>
      </c>
    </row>
    <row r="2700" spans="1:30" x14ac:dyDescent="0.2">
      <c r="A2700" s="8" t="s">
        <v>782</v>
      </c>
      <c r="B2700" s="8">
        <v>10</v>
      </c>
      <c r="C2700" s="8">
        <v>49459703</v>
      </c>
      <c r="D2700" s="8">
        <v>49459703</v>
      </c>
      <c r="E2700" s="8" t="s">
        <v>130</v>
      </c>
      <c r="F2700" s="8" t="s">
        <v>3108</v>
      </c>
      <c r="G2700" s="8" t="s">
        <v>3109</v>
      </c>
      <c r="H2700" s="8" t="s">
        <v>95</v>
      </c>
      <c r="I2700" s="66" t="s">
        <v>5741</v>
      </c>
      <c r="J2700" s="66" t="s">
        <v>40</v>
      </c>
      <c r="K2700" s="66" t="s">
        <v>3853</v>
      </c>
      <c r="L2700" s="66" t="s">
        <v>3695</v>
      </c>
      <c r="M2700" s="66" t="s">
        <v>3696</v>
      </c>
      <c r="N2700" s="66" t="s">
        <v>3262</v>
      </c>
      <c r="O2700" s="8" t="s">
        <v>3539</v>
      </c>
      <c r="P2700" s="8" t="s">
        <v>5746</v>
      </c>
      <c r="Q2700" s="8">
        <v>-1</v>
      </c>
      <c r="R2700" s="8" t="s">
        <v>40</v>
      </c>
      <c r="S2700" s="8" t="s">
        <v>40</v>
      </c>
      <c r="T2700" s="8" t="s">
        <v>40</v>
      </c>
      <c r="U2700" s="67">
        <v>0.51900000000000002</v>
      </c>
      <c r="V2700" s="4">
        <v>1</v>
      </c>
      <c r="W2700" s="4">
        <v>3430</v>
      </c>
      <c r="X2700" s="67">
        <v>0</v>
      </c>
      <c r="Y2700" s="67">
        <v>0</v>
      </c>
      <c r="Z2700" s="4">
        <v>0</v>
      </c>
      <c r="AA2700" s="4">
        <v>2600</v>
      </c>
      <c r="AB2700" s="67">
        <v>0</v>
      </c>
      <c r="AC2700" s="4">
        <v>2.2498179999999999</v>
      </c>
      <c r="AD2700" s="4">
        <v>17.84</v>
      </c>
    </row>
    <row r="2701" spans="1:30" x14ac:dyDescent="0.2">
      <c r="A2701" s="8" t="s">
        <v>782</v>
      </c>
      <c r="B2701" s="8">
        <v>10</v>
      </c>
      <c r="C2701" s="8">
        <v>49459712</v>
      </c>
      <c r="D2701" s="8">
        <v>49459712</v>
      </c>
      <c r="E2701" s="8" t="s">
        <v>130</v>
      </c>
      <c r="F2701" s="8" t="s">
        <v>3101</v>
      </c>
      <c r="G2701" s="8" t="s">
        <v>3102</v>
      </c>
      <c r="H2701" s="8" t="s">
        <v>95</v>
      </c>
      <c r="I2701" s="66" t="s">
        <v>5741</v>
      </c>
      <c r="J2701" s="66" t="s">
        <v>40</v>
      </c>
      <c r="K2701" s="66" t="s">
        <v>4551</v>
      </c>
      <c r="L2701" s="66" t="s">
        <v>5747</v>
      </c>
      <c r="M2701" s="66" t="s">
        <v>5748</v>
      </c>
      <c r="N2701" s="66" t="s">
        <v>130</v>
      </c>
      <c r="O2701" s="8" t="s">
        <v>3155</v>
      </c>
      <c r="P2701" s="8" t="s">
        <v>5749</v>
      </c>
      <c r="Q2701" s="8">
        <v>-1</v>
      </c>
      <c r="R2701" s="8" t="s">
        <v>40</v>
      </c>
      <c r="S2701" s="8" t="s">
        <v>40</v>
      </c>
      <c r="T2701" s="8" t="s">
        <v>40</v>
      </c>
      <c r="U2701" s="67">
        <v>0.496</v>
      </c>
      <c r="V2701" s="4">
        <v>1</v>
      </c>
      <c r="W2701" s="4">
        <v>3430</v>
      </c>
      <c r="X2701" s="67">
        <v>0</v>
      </c>
      <c r="Y2701" s="67">
        <v>0</v>
      </c>
      <c r="Z2701" s="4">
        <v>0</v>
      </c>
      <c r="AA2701" s="4">
        <v>2600</v>
      </c>
      <c r="AB2701" s="67">
        <v>0</v>
      </c>
      <c r="AC2701" s="4">
        <v>1.640352</v>
      </c>
      <c r="AD2701" s="4">
        <v>14.07</v>
      </c>
    </row>
    <row r="2702" spans="1:30" x14ac:dyDescent="0.2">
      <c r="A2702" s="8" t="s">
        <v>782</v>
      </c>
      <c r="B2702" s="8">
        <v>10</v>
      </c>
      <c r="C2702" s="8">
        <v>49459730</v>
      </c>
      <c r="D2702" s="8">
        <v>49459730</v>
      </c>
      <c r="E2702" s="8" t="s">
        <v>127</v>
      </c>
      <c r="F2702" s="8" t="s">
        <v>3108</v>
      </c>
      <c r="G2702" s="8" t="s">
        <v>3109</v>
      </c>
      <c r="H2702" s="8" t="s">
        <v>95</v>
      </c>
      <c r="I2702" s="66" t="s">
        <v>5741</v>
      </c>
      <c r="J2702" s="66" t="s">
        <v>40</v>
      </c>
      <c r="K2702" s="66" t="s">
        <v>487</v>
      </c>
      <c r="L2702" s="66" t="s">
        <v>3958</v>
      </c>
      <c r="M2702" s="66" t="s">
        <v>3929</v>
      </c>
      <c r="N2702" s="66" t="s">
        <v>3712</v>
      </c>
      <c r="O2702" s="8" t="s">
        <v>5198</v>
      </c>
      <c r="P2702" s="8" t="s">
        <v>5750</v>
      </c>
      <c r="Q2702" s="8">
        <v>-1</v>
      </c>
      <c r="R2702" s="8" t="s">
        <v>40</v>
      </c>
      <c r="S2702" s="8" t="s">
        <v>40</v>
      </c>
      <c r="T2702" s="8" t="s">
        <v>40</v>
      </c>
      <c r="U2702" s="67">
        <v>0.52800000000000002</v>
      </c>
      <c r="V2702" s="4">
        <v>1</v>
      </c>
      <c r="W2702" s="4">
        <v>3426</v>
      </c>
      <c r="X2702" s="67">
        <v>0</v>
      </c>
      <c r="Y2702" s="67">
        <v>0</v>
      </c>
      <c r="Z2702" s="4">
        <v>0</v>
      </c>
      <c r="AA2702" s="4">
        <v>2599</v>
      </c>
      <c r="AB2702" s="67">
        <v>0</v>
      </c>
      <c r="AC2702" s="4">
        <v>2.916398</v>
      </c>
      <c r="AD2702" s="4">
        <v>21.9</v>
      </c>
    </row>
    <row r="2703" spans="1:30" x14ac:dyDescent="0.2">
      <c r="A2703" s="8" t="s">
        <v>782</v>
      </c>
      <c r="B2703" s="8">
        <v>10</v>
      </c>
      <c r="C2703" s="8">
        <v>49482589</v>
      </c>
      <c r="D2703" s="8">
        <v>49482589</v>
      </c>
      <c r="E2703" s="8" t="s">
        <v>130</v>
      </c>
      <c r="F2703" s="8" t="s">
        <v>3108</v>
      </c>
      <c r="G2703" s="8" t="s">
        <v>3109</v>
      </c>
      <c r="H2703" s="8" t="s">
        <v>95</v>
      </c>
      <c r="I2703" s="66" t="s">
        <v>5751</v>
      </c>
      <c r="J2703" s="66" t="s">
        <v>40</v>
      </c>
      <c r="K2703" s="66" t="s">
        <v>329</v>
      </c>
      <c r="L2703" s="66" t="s">
        <v>3690</v>
      </c>
      <c r="M2703" s="66" t="s">
        <v>3935</v>
      </c>
      <c r="N2703" s="66" t="s">
        <v>3147</v>
      </c>
      <c r="O2703" s="8" t="s">
        <v>3589</v>
      </c>
      <c r="P2703" s="8" t="s">
        <v>5752</v>
      </c>
      <c r="Q2703" s="8">
        <v>-1</v>
      </c>
      <c r="R2703" s="8" t="s">
        <v>40</v>
      </c>
      <c r="S2703" s="8" t="s">
        <v>40</v>
      </c>
      <c r="T2703" s="8" t="s">
        <v>40</v>
      </c>
      <c r="U2703" s="67">
        <v>0.51200000000000001</v>
      </c>
      <c r="V2703" s="4">
        <v>1</v>
      </c>
      <c r="W2703" s="4">
        <v>3433</v>
      </c>
      <c r="X2703" s="67">
        <v>0</v>
      </c>
      <c r="Y2703" s="67">
        <v>0</v>
      </c>
      <c r="Z2703" s="4">
        <v>0</v>
      </c>
      <c r="AA2703" s="4">
        <v>2603</v>
      </c>
      <c r="AB2703" s="67">
        <v>0</v>
      </c>
      <c r="AC2703" s="4">
        <v>0.92593800000000004</v>
      </c>
      <c r="AD2703" s="4">
        <v>10.23</v>
      </c>
    </row>
    <row r="2704" spans="1:30" x14ac:dyDescent="0.2">
      <c r="A2704" s="8" t="s">
        <v>782</v>
      </c>
      <c r="B2704" s="8">
        <v>10</v>
      </c>
      <c r="C2704" s="8">
        <v>49482597</v>
      </c>
      <c r="D2704" s="8">
        <v>49482597</v>
      </c>
      <c r="E2704" s="8" t="s">
        <v>121</v>
      </c>
      <c r="F2704" s="8" t="s">
        <v>3108</v>
      </c>
      <c r="G2704" s="8" t="s">
        <v>3109</v>
      </c>
      <c r="H2704" s="8" t="s">
        <v>95</v>
      </c>
      <c r="I2704" s="66" t="s">
        <v>5751</v>
      </c>
      <c r="J2704" s="66" t="s">
        <v>40</v>
      </c>
      <c r="K2704" s="66" t="s">
        <v>5753</v>
      </c>
      <c r="L2704" s="66" t="s">
        <v>3911</v>
      </c>
      <c r="M2704" s="66" t="s">
        <v>3703</v>
      </c>
      <c r="N2704" s="66" t="s">
        <v>3157</v>
      </c>
      <c r="O2704" s="8" t="s">
        <v>3158</v>
      </c>
      <c r="P2704" s="8" t="s">
        <v>5754</v>
      </c>
      <c r="Q2704" s="8">
        <v>-1</v>
      </c>
      <c r="R2704" s="8" t="s">
        <v>40</v>
      </c>
      <c r="S2704" s="8" t="s">
        <v>40</v>
      </c>
      <c r="T2704" s="8" t="s">
        <v>40</v>
      </c>
      <c r="U2704" s="67">
        <v>0.499</v>
      </c>
      <c r="V2704" s="4">
        <v>2</v>
      </c>
      <c r="W2704" s="4">
        <v>3433</v>
      </c>
      <c r="X2704" s="67">
        <v>1E-3</v>
      </c>
      <c r="Y2704" s="67">
        <v>0.55200000000000005</v>
      </c>
      <c r="Z2704" s="4">
        <v>1</v>
      </c>
      <c r="AA2704" s="4">
        <v>2603</v>
      </c>
      <c r="AB2704" s="67">
        <v>0</v>
      </c>
      <c r="AC2704" s="4">
        <v>0.73305600000000004</v>
      </c>
      <c r="AD2704" s="4">
        <v>9.0419999999999998</v>
      </c>
    </row>
    <row r="2705" spans="1:30" x14ac:dyDescent="0.2">
      <c r="A2705" s="8" t="s">
        <v>782</v>
      </c>
      <c r="B2705" s="8">
        <v>10</v>
      </c>
      <c r="C2705" s="8">
        <v>49482599</v>
      </c>
      <c r="D2705" s="8">
        <v>49482601</v>
      </c>
      <c r="E2705" s="8" t="s">
        <v>4973</v>
      </c>
      <c r="F2705" s="8" t="s">
        <v>80</v>
      </c>
      <c r="G2705" s="8" t="s">
        <v>3469</v>
      </c>
      <c r="H2705" s="8" t="s">
        <v>95</v>
      </c>
      <c r="I2705" s="66" t="s">
        <v>5751</v>
      </c>
      <c r="J2705" s="66" t="s">
        <v>40</v>
      </c>
      <c r="K2705" s="66" t="s">
        <v>4260</v>
      </c>
      <c r="L2705" s="66" t="s">
        <v>5755</v>
      </c>
      <c r="M2705" s="66" t="s">
        <v>3707</v>
      </c>
      <c r="N2705" s="66" t="s">
        <v>362</v>
      </c>
      <c r="O2705" s="8" t="s">
        <v>5756</v>
      </c>
      <c r="P2705" s="8" t="s">
        <v>40</v>
      </c>
      <c r="Q2705" s="8">
        <v>-1</v>
      </c>
      <c r="R2705" s="8" t="s">
        <v>40</v>
      </c>
      <c r="S2705" s="8" t="s">
        <v>40</v>
      </c>
      <c r="T2705" s="8" t="s">
        <v>40</v>
      </c>
      <c r="U2705" s="67">
        <v>0</v>
      </c>
      <c r="V2705" s="4">
        <v>0</v>
      </c>
      <c r="W2705" s="4">
        <v>3433</v>
      </c>
      <c r="X2705" s="67">
        <v>0</v>
      </c>
      <c r="Y2705" s="67">
        <v>0.49299999999999999</v>
      </c>
      <c r="Z2705" s="4">
        <v>1</v>
      </c>
      <c r="AA2705" s="4">
        <v>2603</v>
      </c>
      <c r="AB2705" s="67">
        <v>0</v>
      </c>
      <c r="AC2705" s="4">
        <v>2.4996290000000001</v>
      </c>
      <c r="AD2705" s="4">
        <v>19.46</v>
      </c>
    </row>
    <row r="2706" spans="1:30" x14ac:dyDescent="0.2">
      <c r="A2706" s="8" t="s">
        <v>782</v>
      </c>
      <c r="B2706" s="8">
        <v>15</v>
      </c>
      <c r="C2706" s="8">
        <v>32322802</v>
      </c>
      <c r="D2706" s="8">
        <v>32322802</v>
      </c>
      <c r="E2706" s="8" t="s">
        <v>121</v>
      </c>
      <c r="F2706" s="8" t="s">
        <v>3108</v>
      </c>
      <c r="G2706" s="8" t="s">
        <v>3109</v>
      </c>
      <c r="H2706" s="8" t="s">
        <v>16</v>
      </c>
      <c r="I2706" s="66" t="s">
        <v>552</v>
      </c>
      <c r="J2706" s="66" t="s">
        <v>40</v>
      </c>
      <c r="K2706" s="66" t="s">
        <v>3684</v>
      </c>
      <c r="L2706" s="66" t="s">
        <v>3703</v>
      </c>
      <c r="M2706" s="66" t="s">
        <v>4326</v>
      </c>
      <c r="N2706" s="66" t="s">
        <v>3171</v>
      </c>
      <c r="O2706" s="8" t="s">
        <v>3172</v>
      </c>
      <c r="P2706" s="8" t="s">
        <v>5757</v>
      </c>
      <c r="Q2706" s="8">
        <v>1</v>
      </c>
      <c r="R2706" s="8" t="s">
        <v>40</v>
      </c>
      <c r="S2706" s="8" t="s">
        <v>40</v>
      </c>
      <c r="T2706" s="8" t="s">
        <v>40</v>
      </c>
      <c r="U2706" s="67">
        <v>0.16700000000000001</v>
      </c>
      <c r="V2706" s="4">
        <v>1</v>
      </c>
      <c r="W2706" s="4">
        <v>3423</v>
      </c>
      <c r="X2706" s="67">
        <v>0</v>
      </c>
      <c r="Y2706" s="67">
        <v>0.52600000000000002</v>
      </c>
      <c r="Z2706" s="4">
        <v>1</v>
      </c>
      <c r="AA2706" s="4">
        <v>2582</v>
      </c>
      <c r="AB2706" s="67">
        <v>0</v>
      </c>
      <c r="AC2706" s="4">
        <v>3.789892</v>
      </c>
      <c r="AD2706" s="4">
        <v>23.4</v>
      </c>
    </row>
    <row r="2707" spans="1:30" x14ac:dyDescent="0.2">
      <c r="A2707" s="8" t="s">
        <v>782</v>
      </c>
      <c r="B2707" s="8">
        <v>15</v>
      </c>
      <c r="C2707" s="8">
        <v>32322808</v>
      </c>
      <c r="D2707" s="8">
        <v>32322808</v>
      </c>
      <c r="E2707" s="8" t="s">
        <v>130</v>
      </c>
      <c r="F2707" s="8" t="s">
        <v>3108</v>
      </c>
      <c r="G2707" s="8" t="s">
        <v>3109</v>
      </c>
      <c r="H2707" s="8" t="s">
        <v>16</v>
      </c>
      <c r="I2707" s="66" t="s">
        <v>552</v>
      </c>
      <c r="J2707" s="66" t="s">
        <v>40</v>
      </c>
      <c r="K2707" s="66" t="s">
        <v>4299</v>
      </c>
      <c r="L2707" s="66" t="s">
        <v>3700</v>
      </c>
      <c r="M2707" s="66" t="s">
        <v>3707</v>
      </c>
      <c r="N2707" s="66" t="s">
        <v>3624</v>
      </c>
      <c r="O2707" s="8" t="s">
        <v>3987</v>
      </c>
      <c r="P2707" s="8" t="s">
        <v>5758</v>
      </c>
      <c r="Q2707" s="8">
        <v>1</v>
      </c>
      <c r="R2707" s="8" t="s">
        <v>40</v>
      </c>
      <c r="S2707" s="8" t="s">
        <v>40</v>
      </c>
      <c r="T2707" s="8" t="s">
        <v>40</v>
      </c>
      <c r="U2707" s="67">
        <v>0</v>
      </c>
      <c r="V2707" s="4">
        <v>0</v>
      </c>
      <c r="W2707" s="4">
        <v>3423</v>
      </c>
      <c r="X2707" s="67">
        <v>0</v>
      </c>
      <c r="Y2707" s="67">
        <v>0.65900000000000003</v>
      </c>
      <c r="Z2707" s="4">
        <v>2</v>
      </c>
      <c r="AA2707" s="4">
        <v>2582</v>
      </c>
      <c r="AB2707" s="67">
        <v>1E-3</v>
      </c>
      <c r="AC2707" s="4">
        <v>2.313488</v>
      </c>
      <c r="AD2707" s="4">
        <v>18.25</v>
      </c>
    </row>
    <row r="2708" spans="1:30" x14ac:dyDescent="0.2">
      <c r="A2708" s="8" t="s">
        <v>782</v>
      </c>
      <c r="B2708" s="8">
        <v>15</v>
      </c>
      <c r="C2708" s="8">
        <v>32322842</v>
      </c>
      <c r="D2708" s="8">
        <v>32322842</v>
      </c>
      <c r="E2708" s="8" t="s">
        <v>121</v>
      </c>
      <c r="F2708" s="8" t="s">
        <v>3101</v>
      </c>
      <c r="G2708" s="8" t="s">
        <v>3102</v>
      </c>
      <c r="H2708" s="8" t="s">
        <v>16</v>
      </c>
      <c r="I2708" s="66" t="s">
        <v>552</v>
      </c>
      <c r="J2708" s="66" t="s">
        <v>40</v>
      </c>
      <c r="K2708" s="66" t="s">
        <v>3592</v>
      </c>
      <c r="L2708" s="66" t="s">
        <v>3978</v>
      </c>
      <c r="M2708" s="66" t="s">
        <v>3702</v>
      </c>
      <c r="N2708" s="66" t="s">
        <v>3107</v>
      </c>
      <c r="O2708" s="8" t="s">
        <v>3989</v>
      </c>
      <c r="P2708" s="8" t="s">
        <v>5759</v>
      </c>
      <c r="Q2708" s="8">
        <v>1</v>
      </c>
      <c r="R2708" s="8" t="s">
        <v>40</v>
      </c>
      <c r="S2708" s="8" t="s">
        <v>40</v>
      </c>
      <c r="T2708" s="8" t="s">
        <v>40</v>
      </c>
      <c r="U2708" s="67">
        <v>0.51100000000000001</v>
      </c>
      <c r="V2708" s="4">
        <v>1</v>
      </c>
      <c r="W2708" s="4">
        <v>3423</v>
      </c>
      <c r="X2708" s="67">
        <v>0</v>
      </c>
      <c r="Y2708" s="67">
        <v>0.125</v>
      </c>
      <c r="Z2708" s="4">
        <v>1</v>
      </c>
      <c r="AA2708" s="4">
        <v>2582</v>
      </c>
      <c r="AB2708" s="67">
        <v>0</v>
      </c>
      <c r="AC2708" s="4">
        <v>1.5139020000000001</v>
      </c>
      <c r="AD2708" s="4">
        <v>13.39</v>
      </c>
    </row>
    <row r="2709" spans="1:30" x14ac:dyDescent="0.2">
      <c r="A2709" s="8" t="s">
        <v>782</v>
      </c>
      <c r="B2709" s="8">
        <v>15</v>
      </c>
      <c r="C2709" s="8">
        <v>32322852</v>
      </c>
      <c r="D2709" s="8">
        <v>32322852</v>
      </c>
      <c r="E2709" s="8" t="s">
        <v>121</v>
      </c>
      <c r="F2709" s="8" t="s">
        <v>3108</v>
      </c>
      <c r="G2709" s="8" t="s">
        <v>3109</v>
      </c>
      <c r="H2709" s="8" t="s">
        <v>16</v>
      </c>
      <c r="I2709" s="66" t="s">
        <v>552</v>
      </c>
      <c r="J2709" s="66" t="s">
        <v>40</v>
      </c>
      <c r="K2709" s="66" t="s">
        <v>4538</v>
      </c>
      <c r="L2709" s="66" t="s">
        <v>3930</v>
      </c>
      <c r="M2709" s="66" t="s">
        <v>3696</v>
      </c>
      <c r="N2709" s="66" t="s">
        <v>4011</v>
      </c>
      <c r="O2709" s="8" t="s">
        <v>4012</v>
      </c>
      <c r="P2709" s="8" t="s">
        <v>5760</v>
      </c>
      <c r="Q2709" s="8">
        <v>1</v>
      </c>
      <c r="R2709" s="8" t="s">
        <v>40</v>
      </c>
      <c r="S2709" s="8" t="s">
        <v>40</v>
      </c>
      <c r="T2709" s="8" t="s">
        <v>40</v>
      </c>
      <c r="U2709" s="67">
        <v>0.6</v>
      </c>
      <c r="V2709" s="4">
        <v>1</v>
      </c>
      <c r="W2709" s="4">
        <v>3423</v>
      </c>
      <c r="X2709" s="67">
        <v>0</v>
      </c>
      <c r="Y2709" s="67">
        <v>0.66700000000000004</v>
      </c>
      <c r="Z2709" s="4">
        <v>1</v>
      </c>
      <c r="AA2709" s="4">
        <v>2582</v>
      </c>
      <c r="AB2709" s="67">
        <v>0</v>
      </c>
      <c r="AC2709" s="4">
        <v>4.055517</v>
      </c>
      <c r="AD2709" s="4">
        <v>23.7</v>
      </c>
    </row>
    <row r="2710" spans="1:30" x14ac:dyDescent="0.2">
      <c r="A2710" s="8" t="s">
        <v>782</v>
      </c>
      <c r="B2710" s="8">
        <v>15</v>
      </c>
      <c r="C2710" s="8">
        <v>32322860</v>
      </c>
      <c r="D2710" s="8">
        <v>32322860</v>
      </c>
      <c r="E2710" s="8" t="s">
        <v>127</v>
      </c>
      <c r="F2710" s="8" t="s">
        <v>3101</v>
      </c>
      <c r="G2710" s="8" t="s">
        <v>3102</v>
      </c>
      <c r="H2710" s="8" t="s">
        <v>16</v>
      </c>
      <c r="I2710" s="66" t="s">
        <v>552</v>
      </c>
      <c r="J2710" s="66" t="s">
        <v>40</v>
      </c>
      <c r="K2710" s="66" t="s">
        <v>4296</v>
      </c>
      <c r="L2710" s="66" t="s">
        <v>4708</v>
      </c>
      <c r="M2710" s="66" t="s">
        <v>360</v>
      </c>
      <c r="N2710" s="66" t="s">
        <v>121</v>
      </c>
      <c r="O2710" s="8" t="s">
        <v>3281</v>
      </c>
      <c r="P2710" s="8" t="s">
        <v>5761</v>
      </c>
      <c r="Q2710" s="8">
        <v>1</v>
      </c>
      <c r="R2710" s="8" t="s">
        <v>40</v>
      </c>
      <c r="S2710" s="8" t="s">
        <v>40</v>
      </c>
      <c r="T2710" s="8" t="s">
        <v>40</v>
      </c>
      <c r="U2710" s="67">
        <v>0.625</v>
      </c>
      <c r="V2710" s="4">
        <v>1</v>
      </c>
      <c r="W2710" s="4">
        <v>3423</v>
      </c>
      <c r="X2710" s="67">
        <v>0</v>
      </c>
      <c r="Y2710" s="67">
        <v>0.42899999999999999</v>
      </c>
      <c r="Z2710" s="4">
        <v>1</v>
      </c>
      <c r="AA2710" s="4">
        <v>2582</v>
      </c>
      <c r="AB2710" s="67">
        <v>0</v>
      </c>
      <c r="AC2710" s="4">
        <v>0.92243200000000003</v>
      </c>
      <c r="AD2710" s="4">
        <v>10.210000000000001</v>
      </c>
    </row>
    <row r="2711" spans="1:30" x14ac:dyDescent="0.2">
      <c r="A2711" s="8" t="s">
        <v>782</v>
      </c>
      <c r="B2711" s="8">
        <v>15</v>
      </c>
      <c r="C2711" s="8">
        <v>32322882</v>
      </c>
      <c r="D2711" s="8">
        <v>32322882</v>
      </c>
      <c r="E2711" s="8" t="s">
        <v>130</v>
      </c>
      <c r="F2711" s="8" t="s">
        <v>3108</v>
      </c>
      <c r="G2711" s="8" t="s">
        <v>3109</v>
      </c>
      <c r="H2711" s="8" t="s">
        <v>16</v>
      </c>
      <c r="I2711" s="66" t="s">
        <v>552</v>
      </c>
      <c r="J2711" s="66" t="s">
        <v>40</v>
      </c>
      <c r="K2711" s="66" t="s">
        <v>3567</v>
      </c>
      <c r="L2711" s="66" t="s">
        <v>3879</v>
      </c>
      <c r="M2711" s="66" t="s">
        <v>3952</v>
      </c>
      <c r="N2711" s="66" t="s">
        <v>3334</v>
      </c>
      <c r="O2711" s="8" t="s">
        <v>3981</v>
      </c>
      <c r="P2711" s="8" t="s">
        <v>5762</v>
      </c>
      <c r="Q2711" s="8">
        <v>1</v>
      </c>
      <c r="R2711" s="8" t="s">
        <v>40</v>
      </c>
      <c r="S2711" s="8" t="s">
        <v>40</v>
      </c>
      <c r="T2711" s="8" t="s">
        <v>40</v>
      </c>
      <c r="U2711" s="67">
        <v>0.55700000000000005</v>
      </c>
      <c r="V2711" s="4">
        <v>2</v>
      </c>
      <c r="W2711" s="4">
        <v>3423</v>
      </c>
      <c r="X2711" s="67">
        <v>1E-3</v>
      </c>
      <c r="Y2711" s="67">
        <v>0.44</v>
      </c>
      <c r="Z2711" s="4">
        <v>2</v>
      </c>
      <c r="AA2711" s="4">
        <v>2582</v>
      </c>
      <c r="AB2711" s="67">
        <v>1E-3</v>
      </c>
      <c r="AC2711" s="4">
        <v>1.05419</v>
      </c>
      <c r="AD2711" s="4">
        <v>10.96</v>
      </c>
    </row>
    <row r="2712" spans="1:30" x14ac:dyDescent="0.2">
      <c r="A2712" s="8" t="s">
        <v>782</v>
      </c>
      <c r="B2712" s="8">
        <v>15</v>
      </c>
      <c r="C2712" s="8">
        <v>32323129</v>
      </c>
      <c r="D2712" s="8">
        <v>32323129</v>
      </c>
      <c r="E2712" s="8" t="s">
        <v>121</v>
      </c>
      <c r="F2712" s="8" t="s">
        <v>3101</v>
      </c>
      <c r="G2712" s="8" t="s">
        <v>3102</v>
      </c>
      <c r="H2712" s="8" t="s">
        <v>16</v>
      </c>
      <c r="I2712" s="66" t="s">
        <v>5207</v>
      </c>
      <c r="J2712" s="66" t="s">
        <v>40</v>
      </c>
      <c r="K2712" s="66" t="s">
        <v>4271</v>
      </c>
      <c r="L2712" s="66" t="s">
        <v>3579</v>
      </c>
      <c r="M2712" s="66" t="s">
        <v>3695</v>
      </c>
      <c r="N2712" s="66" t="s">
        <v>3229</v>
      </c>
      <c r="O2712" s="8" t="s">
        <v>3763</v>
      </c>
      <c r="P2712" s="8" t="s">
        <v>40</v>
      </c>
      <c r="Q2712" s="8">
        <v>1</v>
      </c>
      <c r="R2712" s="8" t="s">
        <v>40</v>
      </c>
      <c r="S2712" s="8" t="s">
        <v>40</v>
      </c>
      <c r="T2712" s="8" t="s">
        <v>40</v>
      </c>
      <c r="U2712" s="67">
        <v>0.317</v>
      </c>
      <c r="V2712" s="4">
        <v>2</v>
      </c>
      <c r="W2712" s="4">
        <v>3421</v>
      </c>
      <c r="X2712" s="67">
        <v>1E-3</v>
      </c>
      <c r="Y2712" s="67">
        <v>0.1</v>
      </c>
      <c r="Z2712" s="4">
        <v>1</v>
      </c>
      <c r="AA2712" s="4">
        <v>2587</v>
      </c>
      <c r="AB2712" s="67">
        <v>0</v>
      </c>
      <c r="AC2712" s="4">
        <v>1.949811</v>
      </c>
      <c r="AD2712" s="4">
        <v>15.9</v>
      </c>
    </row>
    <row r="2713" spans="1:30" x14ac:dyDescent="0.2">
      <c r="A2713" s="8" t="s">
        <v>782</v>
      </c>
      <c r="B2713" s="8">
        <v>15</v>
      </c>
      <c r="C2713" s="8">
        <v>32323160</v>
      </c>
      <c r="D2713" s="8">
        <v>32323160</v>
      </c>
      <c r="E2713" s="8" t="s">
        <v>127</v>
      </c>
      <c r="F2713" s="8" t="s">
        <v>3108</v>
      </c>
      <c r="G2713" s="8" t="s">
        <v>3109</v>
      </c>
      <c r="H2713" s="8" t="s">
        <v>16</v>
      </c>
      <c r="I2713" s="66" t="s">
        <v>5207</v>
      </c>
      <c r="J2713" s="66" t="s">
        <v>40</v>
      </c>
      <c r="K2713" s="66" t="s">
        <v>4244</v>
      </c>
      <c r="L2713" s="66" t="s">
        <v>3662</v>
      </c>
      <c r="M2713" s="66" t="s">
        <v>3663</v>
      </c>
      <c r="N2713" s="66" t="s">
        <v>3124</v>
      </c>
      <c r="O2713" s="8" t="s">
        <v>3125</v>
      </c>
      <c r="P2713" s="8" t="s">
        <v>5763</v>
      </c>
      <c r="Q2713" s="8">
        <v>1</v>
      </c>
      <c r="R2713" s="8" t="s">
        <v>40</v>
      </c>
      <c r="S2713" s="8" t="s">
        <v>40</v>
      </c>
      <c r="T2713" s="8" t="s">
        <v>40</v>
      </c>
      <c r="U2713" s="67">
        <v>0.54200000000000004</v>
      </c>
      <c r="V2713" s="4">
        <v>1</v>
      </c>
      <c r="W2713" s="4">
        <v>3421</v>
      </c>
      <c r="X2713" s="67">
        <v>0</v>
      </c>
      <c r="Y2713" s="67">
        <v>0</v>
      </c>
      <c r="Z2713" s="4">
        <v>0</v>
      </c>
      <c r="AA2713" s="4">
        <v>2587</v>
      </c>
      <c r="AB2713" s="67">
        <v>0</v>
      </c>
      <c r="AC2713" s="4">
        <v>1.5899000000000001</v>
      </c>
      <c r="AD2713" s="4">
        <v>13.8</v>
      </c>
    </row>
    <row r="2714" spans="1:30" x14ac:dyDescent="0.2">
      <c r="A2714" s="8" t="s">
        <v>782</v>
      </c>
      <c r="B2714" s="8">
        <v>15</v>
      </c>
      <c r="C2714" s="8">
        <v>32323160</v>
      </c>
      <c r="D2714" s="8">
        <v>32323160</v>
      </c>
      <c r="E2714" s="8" t="s">
        <v>130</v>
      </c>
      <c r="F2714" s="8" t="s">
        <v>3108</v>
      </c>
      <c r="G2714" s="8" t="s">
        <v>3109</v>
      </c>
      <c r="H2714" s="8" t="s">
        <v>16</v>
      </c>
      <c r="I2714" s="66" t="s">
        <v>5207</v>
      </c>
      <c r="J2714" s="66" t="s">
        <v>40</v>
      </c>
      <c r="K2714" s="66" t="s">
        <v>4244</v>
      </c>
      <c r="L2714" s="66" t="s">
        <v>3662</v>
      </c>
      <c r="M2714" s="66" t="s">
        <v>3663</v>
      </c>
      <c r="N2714" s="66" t="s">
        <v>3334</v>
      </c>
      <c r="O2714" s="8" t="s">
        <v>3531</v>
      </c>
      <c r="P2714" s="8" t="s">
        <v>5763</v>
      </c>
      <c r="Q2714" s="8">
        <v>1</v>
      </c>
      <c r="R2714" s="8" t="s">
        <v>40</v>
      </c>
      <c r="S2714" s="8" t="s">
        <v>40</v>
      </c>
      <c r="T2714" s="8" t="s">
        <v>40</v>
      </c>
      <c r="U2714" s="67">
        <v>0.48899999999999999</v>
      </c>
      <c r="V2714" s="4">
        <v>2</v>
      </c>
      <c r="W2714" s="4">
        <v>3421</v>
      </c>
      <c r="X2714" s="67">
        <v>1E-3</v>
      </c>
      <c r="Y2714" s="67">
        <v>0</v>
      </c>
      <c r="Z2714" s="4">
        <v>0</v>
      </c>
      <c r="AA2714" s="4">
        <v>2587</v>
      </c>
      <c r="AB2714" s="67">
        <v>0</v>
      </c>
      <c r="AC2714" s="4">
        <v>1.945943</v>
      </c>
      <c r="AD2714" s="4">
        <v>15.87</v>
      </c>
    </row>
    <row r="2715" spans="1:30" x14ac:dyDescent="0.2">
      <c r="A2715" s="8" t="s">
        <v>782</v>
      </c>
      <c r="B2715" s="8">
        <v>15</v>
      </c>
      <c r="C2715" s="8">
        <v>32323198</v>
      </c>
      <c r="D2715" s="8">
        <v>32323198</v>
      </c>
      <c r="E2715" s="8" t="s">
        <v>130</v>
      </c>
      <c r="F2715" s="8" t="s">
        <v>3101</v>
      </c>
      <c r="G2715" s="8" t="s">
        <v>3102</v>
      </c>
      <c r="H2715" s="8" t="s">
        <v>16</v>
      </c>
      <c r="I2715" s="66" t="s">
        <v>5207</v>
      </c>
      <c r="J2715" s="66" t="s">
        <v>40</v>
      </c>
      <c r="K2715" s="66" t="s">
        <v>3491</v>
      </c>
      <c r="L2715" s="66" t="s">
        <v>3880</v>
      </c>
      <c r="M2715" s="66" t="s">
        <v>3881</v>
      </c>
      <c r="N2715" s="66" t="s">
        <v>3126</v>
      </c>
      <c r="O2715" s="8" t="s">
        <v>3216</v>
      </c>
      <c r="P2715" s="8" t="s">
        <v>5764</v>
      </c>
      <c r="Q2715" s="8">
        <v>1</v>
      </c>
      <c r="R2715" s="8" t="s">
        <v>40</v>
      </c>
      <c r="S2715" s="8" t="s">
        <v>40</v>
      </c>
      <c r="T2715" s="8" t="s">
        <v>40</v>
      </c>
      <c r="U2715" s="67">
        <v>0.51600000000000001</v>
      </c>
      <c r="V2715" s="4">
        <v>1</v>
      </c>
      <c r="W2715" s="4">
        <v>3428</v>
      </c>
      <c r="X2715" s="67">
        <v>0</v>
      </c>
      <c r="Y2715" s="67">
        <v>0</v>
      </c>
      <c r="Z2715" s="4">
        <v>0</v>
      </c>
      <c r="AA2715" s="4">
        <v>2600</v>
      </c>
      <c r="AB2715" s="67">
        <v>0</v>
      </c>
      <c r="AC2715" s="4">
        <v>2.170051</v>
      </c>
      <c r="AD2715" s="4">
        <v>17.309999999999999</v>
      </c>
    </row>
    <row r="2716" spans="1:30" x14ac:dyDescent="0.2">
      <c r="A2716" s="8" t="s">
        <v>782</v>
      </c>
      <c r="B2716" s="8">
        <v>15</v>
      </c>
      <c r="C2716" s="8">
        <v>32323201</v>
      </c>
      <c r="D2716" s="8">
        <v>32323201</v>
      </c>
      <c r="E2716" s="8" t="s">
        <v>127</v>
      </c>
      <c r="F2716" s="8" t="s">
        <v>3101</v>
      </c>
      <c r="G2716" s="8" t="s">
        <v>3102</v>
      </c>
      <c r="H2716" s="8" t="s">
        <v>16</v>
      </c>
      <c r="I2716" s="66" t="s">
        <v>5207</v>
      </c>
      <c r="J2716" s="66" t="s">
        <v>40</v>
      </c>
      <c r="K2716" s="66" t="s">
        <v>5010</v>
      </c>
      <c r="L2716" s="66" t="s">
        <v>4439</v>
      </c>
      <c r="M2716" s="66" t="s">
        <v>4010</v>
      </c>
      <c r="N2716" s="66" t="s">
        <v>130</v>
      </c>
      <c r="O2716" s="8" t="s">
        <v>4129</v>
      </c>
      <c r="P2716" s="8" t="s">
        <v>5765</v>
      </c>
      <c r="Q2716" s="8">
        <v>1</v>
      </c>
      <c r="R2716" s="8" t="s">
        <v>40</v>
      </c>
      <c r="S2716" s="8" t="s">
        <v>40</v>
      </c>
      <c r="T2716" s="8" t="s">
        <v>40</v>
      </c>
      <c r="U2716" s="67">
        <v>0</v>
      </c>
      <c r="V2716" s="4">
        <v>0</v>
      </c>
      <c r="W2716" s="4">
        <v>3428</v>
      </c>
      <c r="X2716" s="67">
        <v>0</v>
      </c>
      <c r="Y2716" s="67">
        <v>0.54800000000000004</v>
      </c>
      <c r="Z2716" s="4">
        <v>1</v>
      </c>
      <c r="AA2716" s="4">
        <v>2600</v>
      </c>
      <c r="AB2716" s="67">
        <v>0</v>
      </c>
      <c r="AC2716" s="4">
        <v>2.4548079999999999</v>
      </c>
      <c r="AD2716" s="4">
        <v>19.18</v>
      </c>
    </row>
    <row r="2717" spans="1:30" x14ac:dyDescent="0.2">
      <c r="A2717" s="8" t="s">
        <v>782</v>
      </c>
      <c r="B2717" s="8">
        <v>15</v>
      </c>
      <c r="C2717" s="8">
        <v>32404044</v>
      </c>
      <c r="D2717" s="8">
        <v>32404044</v>
      </c>
      <c r="E2717" s="8" t="s">
        <v>121</v>
      </c>
      <c r="F2717" s="8" t="s">
        <v>3101</v>
      </c>
      <c r="G2717" s="8" t="s">
        <v>3102</v>
      </c>
      <c r="H2717" s="8" t="s">
        <v>16</v>
      </c>
      <c r="I2717" s="66" t="s">
        <v>5201</v>
      </c>
      <c r="J2717" s="66" t="s">
        <v>40</v>
      </c>
      <c r="K2717" s="66" t="s">
        <v>4049</v>
      </c>
      <c r="L2717" s="66" t="s">
        <v>3673</v>
      </c>
      <c r="M2717" s="66" t="s">
        <v>454</v>
      </c>
      <c r="N2717" s="66" t="s">
        <v>3229</v>
      </c>
      <c r="O2717" s="8" t="s">
        <v>3763</v>
      </c>
      <c r="P2717" s="8" t="s">
        <v>40</v>
      </c>
      <c r="Q2717" s="8">
        <v>1</v>
      </c>
      <c r="R2717" s="8" t="s">
        <v>40</v>
      </c>
      <c r="S2717" s="8" t="s">
        <v>40</v>
      </c>
      <c r="T2717" s="8" t="s">
        <v>40</v>
      </c>
      <c r="U2717" s="67">
        <v>0.58899999999999997</v>
      </c>
      <c r="V2717" s="4">
        <v>1</v>
      </c>
      <c r="W2717" s="4">
        <v>3428</v>
      </c>
      <c r="X2717" s="67">
        <v>0</v>
      </c>
      <c r="Y2717" s="67">
        <v>0</v>
      </c>
      <c r="Z2717" s="4">
        <v>0</v>
      </c>
      <c r="AA2717" s="4">
        <v>2597</v>
      </c>
      <c r="AB2717" s="67">
        <v>0</v>
      </c>
      <c r="AC2717" s="4">
        <v>1.4669650000000001</v>
      </c>
      <c r="AD2717" s="4">
        <v>13.14</v>
      </c>
    </row>
    <row r="2718" spans="1:30" x14ac:dyDescent="0.2">
      <c r="A2718" s="8" t="s">
        <v>782</v>
      </c>
      <c r="B2718" s="8">
        <v>15</v>
      </c>
      <c r="C2718" s="8">
        <v>32404051</v>
      </c>
      <c r="D2718" s="8">
        <v>32404051</v>
      </c>
      <c r="E2718" s="8" t="s">
        <v>130</v>
      </c>
      <c r="F2718" s="8" t="s">
        <v>3108</v>
      </c>
      <c r="G2718" s="8" t="s">
        <v>3109</v>
      </c>
      <c r="H2718" s="8" t="s">
        <v>16</v>
      </c>
      <c r="I2718" s="66" t="s">
        <v>5201</v>
      </c>
      <c r="J2718" s="66" t="s">
        <v>40</v>
      </c>
      <c r="K2718" s="66" t="s">
        <v>4561</v>
      </c>
      <c r="L2718" s="66" t="s">
        <v>5766</v>
      </c>
      <c r="M2718" s="66" t="s">
        <v>3948</v>
      </c>
      <c r="N2718" s="66" t="s">
        <v>3144</v>
      </c>
      <c r="O2718" s="8" t="s">
        <v>4644</v>
      </c>
      <c r="P2718" s="8" t="s">
        <v>5767</v>
      </c>
      <c r="Q2718" s="8">
        <v>1</v>
      </c>
      <c r="R2718" s="8" t="s">
        <v>40</v>
      </c>
      <c r="S2718" s="8" t="s">
        <v>40</v>
      </c>
      <c r="T2718" s="8" t="s">
        <v>40</v>
      </c>
      <c r="U2718" s="67">
        <v>0.29099999999999998</v>
      </c>
      <c r="V2718" s="4">
        <v>1</v>
      </c>
      <c r="W2718" s="4">
        <v>3428</v>
      </c>
      <c r="X2718" s="67">
        <v>0</v>
      </c>
      <c r="Y2718" s="67">
        <v>5.2999999999999999E-2</v>
      </c>
      <c r="Z2718" s="4">
        <v>1</v>
      </c>
      <c r="AA2718" s="4">
        <v>2597</v>
      </c>
      <c r="AB2718" s="67">
        <v>0</v>
      </c>
      <c r="AC2718" s="4">
        <v>7.8670429999999998</v>
      </c>
      <c r="AD2718" s="4">
        <v>35</v>
      </c>
    </row>
    <row r="2719" spans="1:30" x14ac:dyDescent="0.2">
      <c r="A2719" s="8" t="s">
        <v>782</v>
      </c>
      <c r="B2719" s="8">
        <v>15</v>
      </c>
      <c r="C2719" s="8">
        <v>32404058</v>
      </c>
      <c r="D2719" s="8">
        <v>32404058</v>
      </c>
      <c r="E2719" s="8" t="s">
        <v>130</v>
      </c>
      <c r="F2719" s="8" t="s">
        <v>3108</v>
      </c>
      <c r="G2719" s="8" t="s">
        <v>3109</v>
      </c>
      <c r="H2719" s="8" t="s">
        <v>16</v>
      </c>
      <c r="I2719" s="66" t="s">
        <v>5201</v>
      </c>
      <c r="J2719" s="66" t="s">
        <v>40</v>
      </c>
      <c r="K2719" s="66" t="s">
        <v>5768</v>
      </c>
      <c r="L2719" s="66" t="s">
        <v>3736</v>
      </c>
      <c r="M2719" s="66" t="s">
        <v>4303</v>
      </c>
      <c r="N2719" s="66" t="s">
        <v>3309</v>
      </c>
      <c r="O2719" s="8" t="s">
        <v>3676</v>
      </c>
      <c r="P2719" s="8" t="s">
        <v>40</v>
      </c>
      <c r="Q2719" s="8">
        <v>1</v>
      </c>
      <c r="R2719" s="8" t="s">
        <v>40</v>
      </c>
      <c r="S2719" s="8" t="s">
        <v>40</v>
      </c>
      <c r="T2719" s="8" t="s">
        <v>40</v>
      </c>
      <c r="U2719" s="67">
        <v>0.53100000000000003</v>
      </c>
      <c r="V2719" s="4">
        <v>1</v>
      </c>
      <c r="W2719" s="4">
        <v>3428</v>
      </c>
      <c r="X2719" s="67">
        <v>0</v>
      </c>
      <c r="Y2719" s="67">
        <v>0</v>
      </c>
      <c r="Z2719" s="4">
        <v>0</v>
      </c>
      <c r="AA2719" s="4">
        <v>2597</v>
      </c>
      <c r="AB2719" s="67">
        <v>0</v>
      </c>
      <c r="AC2719" s="4">
        <v>6.8081399999999999</v>
      </c>
      <c r="AD2719" s="4">
        <v>32</v>
      </c>
    </row>
    <row r="2720" spans="1:30" x14ac:dyDescent="0.2">
      <c r="A2720" s="8" t="s">
        <v>782</v>
      </c>
      <c r="B2720" s="8">
        <v>15</v>
      </c>
      <c r="C2720" s="8">
        <v>32404082</v>
      </c>
      <c r="D2720" s="8">
        <v>32404082</v>
      </c>
      <c r="E2720" s="8" t="s">
        <v>127</v>
      </c>
      <c r="F2720" s="8" t="s">
        <v>3108</v>
      </c>
      <c r="G2720" s="8" t="s">
        <v>3109</v>
      </c>
      <c r="H2720" s="8" t="s">
        <v>16</v>
      </c>
      <c r="I2720" s="66" t="s">
        <v>5201</v>
      </c>
      <c r="J2720" s="66" t="s">
        <v>40</v>
      </c>
      <c r="K2720" s="66" t="s">
        <v>3626</v>
      </c>
      <c r="L2720" s="66" t="s">
        <v>4427</v>
      </c>
      <c r="M2720" s="66" t="s">
        <v>3890</v>
      </c>
      <c r="N2720" s="66" t="s">
        <v>3316</v>
      </c>
      <c r="O2720" s="8" t="s">
        <v>4351</v>
      </c>
      <c r="P2720" s="8" t="s">
        <v>5769</v>
      </c>
      <c r="Q2720" s="8">
        <v>1</v>
      </c>
      <c r="R2720" s="8" t="s">
        <v>40</v>
      </c>
      <c r="S2720" s="8" t="s">
        <v>40</v>
      </c>
      <c r="T2720" s="8" t="s">
        <v>40</v>
      </c>
      <c r="U2720" s="67">
        <v>0.31</v>
      </c>
      <c r="V2720" s="4">
        <v>1</v>
      </c>
      <c r="W2720" s="4">
        <v>3427</v>
      </c>
      <c r="X2720" s="67">
        <v>0</v>
      </c>
      <c r="Y2720" s="67">
        <v>0</v>
      </c>
      <c r="Z2720" s="4">
        <v>0</v>
      </c>
      <c r="AA2720" s="4">
        <v>2600</v>
      </c>
      <c r="AB2720" s="67">
        <v>0</v>
      </c>
      <c r="AC2720" s="4">
        <v>6.4647730000000001</v>
      </c>
      <c r="AD2720" s="4">
        <v>29.9</v>
      </c>
    </row>
    <row r="2721" spans="1:30" x14ac:dyDescent="0.2">
      <c r="A2721" s="8" t="s">
        <v>782</v>
      </c>
      <c r="B2721" s="8">
        <v>15</v>
      </c>
      <c r="C2721" s="8">
        <v>32404084</v>
      </c>
      <c r="D2721" s="8">
        <v>32404084</v>
      </c>
      <c r="E2721" s="8" t="s">
        <v>127</v>
      </c>
      <c r="F2721" s="8" t="s">
        <v>3108</v>
      </c>
      <c r="G2721" s="8" t="s">
        <v>3109</v>
      </c>
      <c r="H2721" s="8" t="s">
        <v>16</v>
      </c>
      <c r="I2721" s="66" t="s">
        <v>5201</v>
      </c>
      <c r="J2721" s="66" t="s">
        <v>40</v>
      </c>
      <c r="K2721" s="66" t="s">
        <v>5193</v>
      </c>
      <c r="L2721" s="66" t="s">
        <v>425</v>
      </c>
      <c r="M2721" s="66" t="s">
        <v>3953</v>
      </c>
      <c r="N2721" s="66" t="s">
        <v>3232</v>
      </c>
      <c r="O2721" s="8" t="s">
        <v>3233</v>
      </c>
      <c r="P2721" s="8" t="s">
        <v>5770</v>
      </c>
      <c r="Q2721" s="8">
        <v>1</v>
      </c>
      <c r="R2721" s="8" t="s">
        <v>40</v>
      </c>
      <c r="S2721" s="8" t="s">
        <v>40</v>
      </c>
      <c r="T2721" s="8" t="s">
        <v>40</v>
      </c>
      <c r="U2721" s="67">
        <v>0.50600000000000001</v>
      </c>
      <c r="V2721" s="4">
        <v>3</v>
      </c>
      <c r="W2721" s="4">
        <v>3427</v>
      </c>
      <c r="X2721" s="67">
        <v>1E-3</v>
      </c>
      <c r="Y2721" s="67">
        <v>0</v>
      </c>
      <c r="Z2721" s="4">
        <v>0</v>
      </c>
      <c r="AA2721" s="4">
        <v>2600</v>
      </c>
      <c r="AB2721" s="67">
        <v>0</v>
      </c>
      <c r="AC2721" s="4">
        <v>3.328945</v>
      </c>
      <c r="AD2721" s="4">
        <v>22.9</v>
      </c>
    </row>
    <row r="2722" spans="1:30" x14ac:dyDescent="0.2">
      <c r="A2722" s="8" t="s">
        <v>782</v>
      </c>
      <c r="B2722" s="8">
        <v>15</v>
      </c>
      <c r="C2722" s="8">
        <v>32446119</v>
      </c>
      <c r="D2722" s="8">
        <v>32446119</v>
      </c>
      <c r="E2722" s="8" t="s">
        <v>121</v>
      </c>
      <c r="F2722" s="8" t="s">
        <v>3108</v>
      </c>
      <c r="G2722" s="8" t="s">
        <v>3109</v>
      </c>
      <c r="H2722" s="8" t="s">
        <v>16</v>
      </c>
      <c r="I2722" s="66" t="s">
        <v>5197</v>
      </c>
      <c r="J2722" s="66" t="s">
        <v>40</v>
      </c>
      <c r="K2722" s="66" t="s">
        <v>5771</v>
      </c>
      <c r="L2722" s="66" t="s">
        <v>5772</v>
      </c>
      <c r="M2722" s="66" t="s">
        <v>3961</v>
      </c>
      <c r="N2722" s="66" t="s">
        <v>3171</v>
      </c>
      <c r="O2722" s="8" t="s">
        <v>3172</v>
      </c>
      <c r="P2722" s="8" t="s">
        <v>40</v>
      </c>
      <c r="Q2722" s="8">
        <v>1</v>
      </c>
      <c r="R2722" s="8" t="s">
        <v>40</v>
      </c>
      <c r="S2722" s="8" t="s">
        <v>40</v>
      </c>
      <c r="T2722" s="8" t="s">
        <v>40</v>
      </c>
      <c r="U2722" s="67">
        <v>0.23799999999999999</v>
      </c>
      <c r="V2722" s="4">
        <v>1</v>
      </c>
      <c r="W2722" s="4">
        <v>3430</v>
      </c>
      <c r="X2722" s="67">
        <v>0</v>
      </c>
      <c r="Y2722" s="67">
        <v>0</v>
      </c>
      <c r="Z2722" s="4">
        <v>0</v>
      </c>
      <c r="AA2722" s="4">
        <v>2599</v>
      </c>
      <c r="AB2722" s="67">
        <v>0</v>
      </c>
      <c r="AC2722" s="4">
        <v>3.5746699999999998</v>
      </c>
      <c r="AD2722" s="4">
        <v>23.2</v>
      </c>
    </row>
    <row r="2723" spans="1:30" x14ac:dyDescent="0.2">
      <c r="A2723" s="8" t="s">
        <v>782</v>
      </c>
      <c r="B2723" s="8">
        <v>15</v>
      </c>
      <c r="C2723" s="8">
        <v>32446127</v>
      </c>
      <c r="D2723" s="8">
        <v>32446127</v>
      </c>
      <c r="E2723" s="8" t="s">
        <v>121</v>
      </c>
      <c r="F2723" s="8" t="s">
        <v>3108</v>
      </c>
      <c r="G2723" s="8" t="s">
        <v>3109</v>
      </c>
      <c r="H2723" s="8" t="s">
        <v>16</v>
      </c>
      <c r="I2723" s="66" t="s">
        <v>5197</v>
      </c>
      <c r="J2723" s="66" t="s">
        <v>40</v>
      </c>
      <c r="K2723" s="66" t="s">
        <v>5773</v>
      </c>
      <c r="L2723" s="66" t="s">
        <v>3651</v>
      </c>
      <c r="M2723" s="66" t="s">
        <v>3967</v>
      </c>
      <c r="N2723" s="66" t="s">
        <v>3147</v>
      </c>
      <c r="O2723" s="8" t="s">
        <v>3148</v>
      </c>
      <c r="P2723" s="8" t="s">
        <v>5774</v>
      </c>
      <c r="Q2723" s="8">
        <v>1</v>
      </c>
      <c r="R2723" s="8" t="s">
        <v>40</v>
      </c>
      <c r="S2723" s="8" t="s">
        <v>40</v>
      </c>
      <c r="T2723" s="8" t="s">
        <v>40</v>
      </c>
      <c r="U2723" s="67">
        <v>0.247</v>
      </c>
      <c r="V2723" s="4">
        <v>54</v>
      </c>
      <c r="W2723" s="4">
        <v>3430</v>
      </c>
      <c r="X2723" s="67">
        <v>1.6E-2</v>
      </c>
      <c r="Y2723" s="67">
        <v>0.26600000000000001</v>
      </c>
      <c r="Z2723" s="4">
        <v>41</v>
      </c>
      <c r="AA2723" s="4">
        <v>2599</v>
      </c>
      <c r="AB2723" s="67">
        <v>1.6E-2</v>
      </c>
      <c r="AC2723" s="4">
        <v>3.533293</v>
      </c>
      <c r="AD2723" s="4">
        <v>23.1</v>
      </c>
    </row>
    <row r="2724" spans="1:30" x14ac:dyDescent="0.2">
      <c r="A2724" s="8" t="s">
        <v>782</v>
      </c>
      <c r="B2724" s="8">
        <v>15</v>
      </c>
      <c r="C2724" s="8">
        <v>32446137</v>
      </c>
      <c r="D2724" s="8">
        <v>32446137</v>
      </c>
      <c r="E2724" s="8" t="s">
        <v>127</v>
      </c>
      <c r="F2724" s="8" t="s">
        <v>3108</v>
      </c>
      <c r="G2724" s="8" t="s">
        <v>3109</v>
      </c>
      <c r="H2724" s="8" t="s">
        <v>16</v>
      </c>
      <c r="I2724" s="66" t="s">
        <v>5197</v>
      </c>
      <c r="J2724" s="66" t="s">
        <v>40</v>
      </c>
      <c r="K2724" s="66" t="s">
        <v>5034</v>
      </c>
      <c r="L2724" s="66" t="s">
        <v>4416</v>
      </c>
      <c r="M2724" s="66" t="s">
        <v>3927</v>
      </c>
      <c r="N2724" s="66" t="s">
        <v>4076</v>
      </c>
      <c r="O2724" s="8" t="s">
        <v>5775</v>
      </c>
      <c r="P2724" s="8" t="s">
        <v>40</v>
      </c>
      <c r="Q2724" s="8">
        <v>1</v>
      </c>
      <c r="R2724" s="8" t="s">
        <v>40</v>
      </c>
      <c r="S2724" s="8" t="s">
        <v>40</v>
      </c>
      <c r="T2724" s="8" t="s">
        <v>40</v>
      </c>
      <c r="U2724" s="67">
        <v>0.27</v>
      </c>
      <c r="V2724" s="4">
        <v>1</v>
      </c>
      <c r="W2724" s="4">
        <v>3430</v>
      </c>
      <c r="X2724" s="67">
        <v>0</v>
      </c>
      <c r="Y2724" s="67">
        <v>0.25800000000000001</v>
      </c>
      <c r="Z2724" s="4">
        <v>1</v>
      </c>
      <c r="AA2724" s="4">
        <v>2599</v>
      </c>
      <c r="AB2724" s="67">
        <v>0</v>
      </c>
      <c r="AC2724" s="4">
        <v>7.3931999999999998E-2</v>
      </c>
      <c r="AD2724" s="4">
        <v>3.331</v>
      </c>
    </row>
    <row r="2725" spans="1:30" x14ac:dyDescent="0.2">
      <c r="A2725" s="8" t="s">
        <v>782</v>
      </c>
      <c r="B2725" s="8">
        <v>15</v>
      </c>
      <c r="C2725" s="8">
        <v>32446165</v>
      </c>
      <c r="D2725" s="8">
        <v>32446165</v>
      </c>
      <c r="E2725" s="8" t="s">
        <v>121</v>
      </c>
      <c r="F2725" s="8" t="s">
        <v>3101</v>
      </c>
      <c r="G2725" s="8" t="s">
        <v>3102</v>
      </c>
      <c r="H2725" s="8" t="s">
        <v>16</v>
      </c>
      <c r="I2725" s="66" t="s">
        <v>5197</v>
      </c>
      <c r="J2725" s="66" t="s">
        <v>40</v>
      </c>
      <c r="K2725" s="66" t="s">
        <v>3439</v>
      </c>
      <c r="L2725" s="66" t="s">
        <v>4561</v>
      </c>
      <c r="M2725" s="66" t="s">
        <v>4063</v>
      </c>
      <c r="N2725" s="66" t="s">
        <v>127</v>
      </c>
      <c r="O2725" s="8" t="s">
        <v>3632</v>
      </c>
      <c r="P2725" s="8" t="s">
        <v>40</v>
      </c>
      <c r="Q2725" s="8">
        <v>1</v>
      </c>
      <c r="R2725" s="8" t="s">
        <v>40</v>
      </c>
      <c r="S2725" s="8" t="s">
        <v>40</v>
      </c>
      <c r="T2725" s="8" t="s">
        <v>40</v>
      </c>
      <c r="U2725" s="67">
        <v>0.27300000000000002</v>
      </c>
      <c r="V2725" s="4">
        <v>1</v>
      </c>
      <c r="W2725" s="4">
        <v>3430</v>
      </c>
      <c r="X2725" s="67">
        <v>0</v>
      </c>
      <c r="Y2725" s="67">
        <v>0.29899999999999999</v>
      </c>
      <c r="Z2725" s="4">
        <v>1</v>
      </c>
      <c r="AA2725" s="4">
        <v>2599</v>
      </c>
      <c r="AB2725" s="67">
        <v>0</v>
      </c>
      <c r="AC2725" s="4">
        <v>0.24479000000000001</v>
      </c>
      <c r="AD2725" s="4">
        <v>5.1440000000000001</v>
      </c>
    </row>
    <row r="2726" spans="1:30" x14ac:dyDescent="0.2">
      <c r="A2726" s="8" t="s">
        <v>782</v>
      </c>
      <c r="B2726" s="8">
        <v>15</v>
      </c>
      <c r="C2726" s="8">
        <v>32449817</v>
      </c>
      <c r="D2726" s="8">
        <v>32449817</v>
      </c>
      <c r="E2726" s="8" t="s">
        <v>127</v>
      </c>
      <c r="F2726" s="8" t="s">
        <v>3108</v>
      </c>
      <c r="G2726" s="8" t="s">
        <v>3109</v>
      </c>
      <c r="H2726" s="8" t="s">
        <v>16</v>
      </c>
      <c r="I2726" s="66" t="s">
        <v>176</v>
      </c>
      <c r="J2726" s="66" t="s">
        <v>40</v>
      </c>
      <c r="K2726" s="66" t="s">
        <v>5052</v>
      </c>
      <c r="L2726" s="66" t="s">
        <v>3626</v>
      </c>
      <c r="M2726" s="66" t="s">
        <v>3576</v>
      </c>
      <c r="N2726" s="66" t="s">
        <v>4290</v>
      </c>
      <c r="O2726" s="8" t="s">
        <v>4291</v>
      </c>
      <c r="P2726" s="8" t="s">
        <v>40</v>
      </c>
      <c r="Q2726" s="8">
        <v>1</v>
      </c>
      <c r="R2726" s="8" t="s">
        <v>40</v>
      </c>
      <c r="S2726" s="8" t="s">
        <v>40</v>
      </c>
      <c r="T2726" s="8" t="s">
        <v>40</v>
      </c>
      <c r="U2726" s="67">
        <v>0.22800000000000001</v>
      </c>
      <c r="V2726" s="4">
        <v>3</v>
      </c>
      <c r="W2726" s="4">
        <v>3429</v>
      </c>
      <c r="X2726" s="67">
        <v>1E-3</v>
      </c>
      <c r="Y2726" s="67">
        <v>0.29099999999999998</v>
      </c>
      <c r="Z2726" s="4">
        <v>2</v>
      </c>
      <c r="AA2726" s="4">
        <v>2598</v>
      </c>
      <c r="AB2726" s="67">
        <v>1E-3</v>
      </c>
      <c r="AC2726" s="4">
        <v>6.1507569999999996</v>
      </c>
      <c r="AD2726" s="4">
        <v>28.5</v>
      </c>
    </row>
    <row r="2727" spans="1:30" x14ac:dyDescent="0.2">
      <c r="A2727" s="8" t="s">
        <v>782</v>
      </c>
      <c r="B2727" s="8">
        <v>15</v>
      </c>
      <c r="C2727" s="8">
        <v>32449835</v>
      </c>
      <c r="D2727" s="8">
        <v>32449835</v>
      </c>
      <c r="E2727" s="8" t="s">
        <v>121</v>
      </c>
      <c r="F2727" s="8" t="s">
        <v>3108</v>
      </c>
      <c r="G2727" s="8" t="s">
        <v>3109</v>
      </c>
      <c r="H2727" s="8" t="s">
        <v>16</v>
      </c>
      <c r="I2727" s="66" t="s">
        <v>176</v>
      </c>
      <c r="J2727" s="66" t="s">
        <v>40</v>
      </c>
      <c r="K2727" s="66" t="s">
        <v>3541</v>
      </c>
      <c r="L2727" s="66" t="s">
        <v>3568</v>
      </c>
      <c r="M2727" s="66" t="s">
        <v>3569</v>
      </c>
      <c r="N2727" s="66" t="s">
        <v>3219</v>
      </c>
      <c r="O2727" s="8" t="s">
        <v>3220</v>
      </c>
      <c r="P2727" s="8" t="s">
        <v>5776</v>
      </c>
      <c r="Q2727" s="8">
        <v>1</v>
      </c>
      <c r="R2727" s="8" t="s">
        <v>40</v>
      </c>
      <c r="S2727" s="8" t="s">
        <v>40</v>
      </c>
      <c r="T2727" s="8" t="s">
        <v>40</v>
      </c>
      <c r="U2727" s="67">
        <v>0.25</v>
      </c>
      <c r="V2727" s="4">
        <v>2</v>
      </c>
      <c r="W2727" s="4">
        <v>3429</v>
      </c>
      <c r="X2727" s="67">
        <v>1E-3</v>
      </c>
      <c r="Y2727" s="67">
        <v>0.245</v>
      </c>
      <c r="Z2727" s="4">
        <v>1</v>
      </c>
      <c r="AA2727" s="4">
        <v>2598</v>
      </c>
      <c r="AB2727" s="67">
        <v>0</v>
      </c>
      <c r="AC2727" s="4">
        <v>5.6991230000000002</v>
      </c>
      <c r="AD2727" s="4">
        <v>26.8</v>
      </c>
    </row>
    <row r="2728" spans="1:30" x14ac:dyDescent="0.2">
      <c r="A2728" s="8" t="s">
        <v>782</v>
      </c>
      <c r="B2728" s="8">
        <v>15</v>
      </c>
      <c r="C2728" s="8">
        <v>32449841</v>
      </c>
      <c r="D2728" s="8">
        <v>32449841</v>
      </c>
      <c r="E2728" s="8" t="s">
        <v>130</v>
      </c>
      <c r="F2728" s="8" t="s">
        <v>3108</v>
      </c>
      <c r="G2728" s="8" t="s">
        <v>3109</v>
      </c>
      <c r="H2728" s="8" t="s">
        <v>16</v>
      </c>
      <c r="I2728" s="66" t="s">
        <v>176</v>
      </c>
      <c r="J2728" s="66" t="s">
        <v>40</v>
      </c>
      <c r="K2728" s="66" t="s">
        <v>4118</v>
      </c>
      <c r="L2728" s="66" t="s">
        <v>5777</v>
      </c>
      <c r="M2728" s="66" t="s">
        <v>3834</v>
      </c>
      <c r="N2728" s="66" t="s">
        <v>3144</v>
      </c>
      <c r="O2728" s="8" t="s">
        <v>3145</v>
      </c>
      <c r="P2728" s="8" t="s">
        <v>40</v>
      </c>
      <c r="Q2728" s="8">
        <v>1</v>
      </c>
      <c r="R2728" s="8" t="s">
        <v>40</v>
      </c>
      <c r="S2728" s="8" t="s">
        <v>40</v>
      </c>
      <c r="T2728" s="8" t="s">
        <v>40</v>
      </c>
      <c r="U2728" s="67">
        <v>0</v>
      </c>
      <c r="V2728" s="4">
        <v>0</v>
      </c>
      <c r="W2728" s="4">
        <v>3429</v>
      </c>
      <c r="X2728" s="67">
        <v>0</v>
      </c>
      <c r="Y2728" s="67">
        <v>0.29399999999999998</v>
      </c>
      <c r="Z2728" s="4">
        <v>3</v>
      </c>
      <c r="AA2728" s="4">
        <v>2598</v>
      </c>
      <c r="AB2728" s="67">
        <v>1E-3</v>
      </c>
      <c r="AC2728" s="4">
        <v>7.9784480000000002</v>
      </c>
      <c r="AD2728" s="4">
        <v>35</v>
      </c>
    </row>
    <row r="2729" spans="1:30" x14ac:dyDescent="0.2">
      <c r="A2729" s="8" t="s">
        <v>782</v>
      </c>
      <c r="B2729" s="8">
        <v>15</v>
      </c>
      <c r="C2729" s="8">
        <v>32449859</v>
      </c>
      <c r="D2729" s="8">
        <v>32449859</v>
      </c>
      <c r="E2729" s="8" t="s">
        <v>130</v>
      </c>
      <c r="F2729" s="8" t="s">
        <v>3108</v>
      </c>
      <c r="G2729" s="8" t="s">
        <v>3109</v>
      </c>
      <c r="H2729" s="8" t="s">
        <v>16</v>
      </c>
      <c r="I2729" s="66" t="s">
        <v>176</v>
      </c>
      <c r="J2729" s="66" t="s">
        <v>40</v>
      </c>
      <c r="K2729" s="66" t="s">
        <v>3593</v>
      </c>
      <c r="L2729" s="66" t="s">
        <v>5190</v>
      </c>
      <c r="M2729" s="66" t="s">
        <v>5191</v>
      </c>
      <c r="N2729" s="66" t="s">
        <v>3788</v>
      </c>
      <c r="O2729" s="8" t="s">
        <v>3789</v>
      </c>
      <c r="P2729" s="8" t="s">
        <v>40</v>
      </c>
      <c r="Q2729" s="8">
        <v>1</v>
      </c>
      <c r="R2729" s="8" t="s">
        <v>40</v>
      </c>
      <c r="S2729" s="8" t="s">
        <v>40</v>
      </c>
      <c r="T2729" s="8" t="s">
        <v>40</v>
      </c>
      <c r="U2729" s="67">
        <v>0</v>
      </c>
      <c r="V2729" s="4">
        <v>0</v>
      </c>
      <c r="W2729" s="4">
        <v>3429</v>
      </c>
      <c r="X2729" s="67">
        <v>0</v>
      </c>
      <c r="Y2729" s="67">
        <v>0.23300000000000001</v>
      </c>
      <c r="Z2729" s="4">
        <v>1</v>
      </c>
      <c r="AA2729" s="4">
        <v>2598</v>
      </c>
      <c r="AB2729" s="67">
        <v>0</v>
      </c>
      <c r="AC2729" s="4">
        <v>2.1176840000000001</v>
      </c>
      <c r="AD2729" s="4">
        <v>16.97</v>
      </c>
    </row>
    <row r="2730" spans="1:30" x14ac:dyDescent="0.2">
      <c r="A2730" s="8" t="s">
        <v>782</v>
      </c>
      <c r="B2730" s="8">
        <v>15</v>
      </c>
      <c r="C2730" s="8">
        <v>32449874</v>
      </c>
      <c r="D2730" s="8">
        <v>32449877</v>
      </c>
      <c r="E2730" s="8" t="s">
        <v>3701</v>
      </c>
      <c r="F2730" s="8" t="s">
        <v>80</v>
      </c>
      <c r="G2730" s="8" t="s">
        <v>3469</v>
      </c>
      <c r="H2730" s="8" t="s">
        <v>16</v>
      </c>
      <c r="I2730" s="66" t="s">
        <v>176</v>
      </c>
      <c r="J2730" s="66" t="s">
        <v>40</v>
      </c>
      <c r="K2730" s="66" t="s">
        <v>173</v>
      </c>
      <c r="L2730" s="66" t="s">
        <v>174</v>
      </c>
      <c r="M2730" s="66" t="s">
        <v>175</v>
      </c>
      <c r="N2730" s="66" t="s">
        <v>5778</v>
      </c>
      <c r="O2730" s="8" t="s">
        <v>5779</v>
      </c>
      <c r="P2730" s="8" t="s">
        <v>40</v>
      </c>
      <c r="Q2730" s="8">
        <v>1</v>
      </c>
      <c r="R2730" s="8" t="s">
        <v>40</v>
      </c>
      <c r="S2730" s="8" t="s">
        <v>40</v>
      </c>
      <c r="T2730" s="8" t="s">
        <v>40</v>
      </c>
      <c r="U2730" s="67">
        <v>0.29199999999999998</v>
      </c>
      <c r="V2730" s="4">
        <v>2163</v>
      </c>
      <c r="W2730" s="4">
        <v>3429</v>
      </c>
      <c r="X2730" s="67">
        <v>0.63100000000000001</v>
      </c>
      <c r="Y2730" s="67">
        <v>0.29699999999999999</v>
      </c>
      <c r="Z2730" s="4">
        <v>1709</v>
      </c>
      <c r="AA2730" s="4">
        <v>2598</v>
      </c>
      <c r="AB2730" s="67">
        <v>0.65800000000000003</v>
      </c>
      <c r="AC2730" s="4">
        <v>7.4263060000000003</v>
      </c>
      <c r="AD2730" s="4">
        <v>34</v>
      </c>
    </row>
    <row r="2731" spans="1:30" x14ac:dyDescent="0.2">
      <c r="A2731" s="8" t="s">
        <v>782</v>
      </c>
      <c r="B2731" s="8">
        <v>15</v>
      </c>
      <c r="C2731" s="8">
        <v>32449897</v>
      </c>
      <c r="D2731" s="8">
        <v>32449897</v>
      </c>
      <c r="E2731" s="8" t="s">
        <v>130</v>
      </c>
      <c r="F2731" s="8" t="s">
        <v>3101</v>
      </c>
      <c r="G2731" s="8" t="s">
        <v>3102</v>
      </c>
      <c r="H2731" s="8" t="s">
        <v>16</v>
      </c>
      <c r="I2731" s="66" t="s">
        <v>176</v>
      </c>
      <c r="J2731" s="66" t="s">
        <v>40</v>
      </c>
      <c r="K2731" s="66" t="s">
        <v>5780</v>
      </c>
      <c r="L2731" s="66" t="s">
        <v>4519</v>
      </c>
      <c r="M2731" s="66" t="s">
        <v>3662</v>
      </c>
      <c r="N2731" s="66" t="s">
        <v>3410</v>
      </c>
      <c r="O2731" s="8" t="s">
        <v>3411</v>
      </c>
      <c r="P2731" s="8" t="s">
        <v>5781</v>
      </c>
      <c r="Q2731" s="8">
        <v>1</v>
      </c>
      <c r="R2731" s="8" t="s">
        <v>40</v>
      </c>
      <c r="S2731" s="8" t="s">
        <v>40</v>
      </c>
      <c r="T2731" s="8" t="s">
        <v>40</v>
      </c>
      <c r="U2731" s="67">
        <v>0</v>
      </c>
      <c r="V2731" s="4">
        <v>0</v>
      </c>
      <c r="W2731" s="4">
        <v>3429</v>
      </c>
      <c r="X2731" s="67">
        <v>0</v>
      </c>
      <c r="Y2731" s="67">
        <v>0.35399999999999998</v>
      </c>
      <c r="Z2731" s="4">
        <v>1</v>
      </c>
      <c r="AA2731" s="4">
        <v>2598</v>
      </c>
      <c r="AB2731" s="67">
        <v>0</v>
      </c>
      <c r="AC2731" s="4">
        <v>0.45697500000000002</v>
      </c>
      <c r="AD2731" s="4">
        <v>7.093</v>
      </c>
    </row>
    <row r="2732" spans="1:30" x14ac:dyDescent="0.2">
      <c r="A2732" s="8" t="s">
        <v>782</v>
      </c>
      <c r="B2732" s="8">
        <v>15</v>
      </c>
      <c r="C2732" s="8">
        <v>32449898</v>
      </c>
      <c r="D2732" s="8">
        <v>32449898</v>
      </c>
      <c r="E2732" s="8" t="s">
        <v>121</v>
      </c>
      <c r="F2732" s="8" t="s">
        <v>3108</v>
      </c>
      <c r="G2732" s="8" t="s">
        <v>3109</v>
      </c>
      <c r="H2732" s="8" t="s">
        <v>16</v>
      </c>
      <c r="I2732" s="66" t="s">
        <v>176</v>
      </c>
      <c r="J2732" s="66" t="s">
        <v>40</v>
      </c>
      <c r="K2732" s="66" t="s">
        <v>4618</v>
      </c>
      <c r="L2732" s="66" t="s">
        <v>835</v>
      </c>
      <c r="M2732" s="66" t="s">
        <v>3995</v>
      </c>
      <c r="N2732" s="66" t="s">
        <v>3302</v>
      </c>
      <c r="O2732" s="8" t="s">
        <v>3390</v>
      </c>
      <c r="P2732" s="8" t="s">
        <v>40</v>
      </c>
      <c r="Q2732" s="8">
        <v>1</v>
      </c>
      <c r="R2732" s="8" t="s">
        <v>40</v>
      </c>
      <c r="S2732" s="8" t="s">
        <v>40</v>
      </c>
      <c r="T2732" s="8" t="s">
        <v>40</v>
      </c>
      <c r="U2732" s="67">
        <v>0</v>
      </c>
      <c r="V2732" s="4">
        <v>0</v>
      </c>
      <c r="W2732" s="4">
        <v>3429</v>
      </c>
      <c r="X2732" s="67">
        <v>0</v>
      </c>
      <c r="Y2732" s="67">
        <v>0.20799999999999999</v>
      </c>
      <c r="Z2732" s="4">
        <v>1</v>
      </c>
      <c r="AA2732" s="4">
        <v>2598</v>
      </c>
      <c r="AB2732" s="67">
        <v>0</v>
      </c>
      <c r="AC2732" s="4">
        <v>5.8135219999999999</v>
      </c>
      <c r="AD2732" s="4">
        <v>27.2</v>
      </c>
    </row>
    <row r="2733" spans="1:30" x14ac:dyDescent="0.2">
      <c r="A2733" s="8" t="s">
        <v>782</v>
      </c>
      <c r="B2733" s="8">
        <v>15</v>
      </c>
      <c r="C2733" s="8">
        <v>32449934</v>
      </c>
      <c r="D2733" s="8">
        <v>32449934</v>
      </c>
      <c r="E2733" s="8" t="s">
        <v>121</v>
      </c>
      <c r="F2733" s="8" t="s">
        <v>3108</v>
      </c>
      <c r="G2733" s="8" t="s">
        <v>3109</v>
      </c>
      <c r="H2733" s="8" t="s">
        <v>16</v>
      </c>
      <c r="I2733" s="66" t="s">
        <v>176</v>
      </c>
      <c r="J2733" s="66" t="s">
        <v>40</v>
      </c>
      <c r="K2733" s="66" t="s">
        <v>4123</v>
      </c>
      <c r="L2733" s="66" t="s">
        <v>5055</v>
      </c>
      <c r="M2733" s="66" t="s">
        <v>3656</v>
      </c>
      <c r="N2733" s="66" t="s">
        <v>3219</v>
      </c>
      <c r="O2733" s="8" t="s">
        <v>3220</v>
      </c>
      <c r="P2733" s="8" t="s">
        <v>5782</v>
      </c>
      <c r="Q2733" s="8">
        <v>1</v>
      </c>
      <c r="R2733" s="8" t="s">
        <v>40</v>
      </c>
      <c r="S2733" s="8" t="s">
        <v>40</v>
      </c>
      <c r="T2733" s="8" t="s">
        <v>40</v>
      </c>
      <c r="U2733" s="67">
        <v>0.25800000000000001</v>
      </c>
      <c r="V2733" s="4">
        <v>1</v>
      </c>
      <c r="W2733" s="4">
        <v>3434</v>
      </c>
      <c r="X2733" s="67">
        <v>0</v>
      </c>
      <c r="Y2733" s="67">
        <v>0</v>
      </c>
      <c r="Z2733" s="4">
        <v>0</v>
      </c>
      <c r="AA2733" s="4">
        <v>2601</v>
      </c>
      <c r="AB2733" s="67">
        <v>0</v>
      </c>
      <c r="AC2733" s="4">
        <v>6.1929590000000001</v>
      </c>
      <c r="AD2733" s="4">
        <v>28.6</v>
      </c>
    </row>
    <row r="2734" spans="1:30" x14ac:dyDescent="0.2">
      <c r="A2734" s="8" t="s">
        <v>782</v>
      </c>
      <c r="B2734" s="8">
        <v>15</v>
      </c>
      <c r="C2734" s="8">
        <v>32449951</v>
      </c>
      <c r="D2734" s="8">
        <v>32449951</v>
      </c>
      <c r="E2734" s="8" t="s">
        <v>121</v>
      </c>
      <c r="F2734" s="8" t="s">
        <v>3101</v>
      </c>
      <c r="G2734" s="8" t="s">
        <v>3102</v>
      </c>
      <c r="H2734" s="8" t="s">
        <v>16</v>
      </c>
      <c r="I2734" s="66" t="s">
        <v>176</v>
      </c>
      <c r="J2734" s="66" t="s">
        <v>40</v>
      </c>
      <c r="K2734" s="66" t="s">
        <v>4142</v>
      </c>
      <c r="L2734" s="66" t="s">
        <v>3537</v>
      </c>
      <c r="M2734" s="66" t="s">
        <v>3538</v>
      </c>
      <c r="N2734" s="66" t="s">
        <v>3136</v>
      </c>
      <c r="O2734" s="8" t="s">
        <v>3185</v>
      </c>
      <c r="P2734" s="8" t="s">
        <v>40</v>
      </c>
      <c r="Q2734" s="8">
        <v>1</v>
      </c>
      <c r="R2734" s="8" t="s">
        <v>40</v>
      </c>
      <c r="S2734" s="8" t="s">
        <v>40</v>
      </c>
      <c r="T2734" s="8" t="s">
        <v>40</v>
      </c>
      <c r="U2734" s="67">
        <v>0.22600000000000001</v>
      </c>
      <c r="V2734" s="4">
        <v>1</v>
      </c>
      <c r="W2734" s="4">
        <v>3434</v>
      </c>
      <c r="X2734" s="67">
        <v>0</v>
      </c>
      <c r="Y2734" s="67">
        <v>0</v>
      </c>
      <c r="Z2734" s="4">
        <v>0</v>
      </c>
      <c r="AA2734" s="4">
        <v>2601</v>
      </c>
      <c r="AB2734" s="67">
        <v>0</v>
      </c>
      <c r="AC2734" s="4">
        <v>1.648606</v>
      </c>
      <c r="AD2734" s="4">
        <v>14.12</v>
      </c>
    </row>
    <row r="2735" spans="1:30" x14ac:dyDescent="0.2">
      <c r="A2735" s="8" t="s">
        <v>782</v>
      </c>
      <c r="B2735" s="8">
        <v>15</v>
      </c>
      <c r="C2735" s="8">
        <v>32449956</v>
      </c>
      <c r="D2735" s="8">
        <v>32449956</v>
      </c>
      <c r="E2735" s="8" t="s">
        <v>127</v>
      </c>
      <c r="F2735" s="8" t="s">
        <v>3108</v>
      </c>
      <c r="G2735" s="8" t="s">
        <v>3109</v>
      </c>
      <c r="H2735" s="8" t="s">
        <v>16</v>
      </c>
      <c r="I2735" s="66" t="s">
        <v>176</v>
      </c>
      <c r="J2735" s="66" t="s">
        <v>40</v>
      </c>
      <c r="K2735" s="66" t="s">
        <v>4535</v>
      </c>
      <c r="L2735" s="66" t="s">
        <v>3434</v>
      </c>
      <c r="M2735" s="66" t="s">
        <v>3534</v>
      </c>
      <c r="N2735" s="66" t="s">
        <v>3682</v>
      </c>
      <c r="O2735" s="8" t="s">
        <v>3683</v>
      </c>
      <c r="P2735" s="8" t="s">
        <v>5783</v>
      </c>
      <c r="Q2735" s="8">
        <v>1</v>
      </c>
      <c r="R2735" s="8" t="s">
        <v>40</v>
      </c>
      <c r="S2735" s="8" t="s">
        <v>40</v>
      </c>
      <c r="T2735" s="8" t="s">
        <v>40</v>
      </c>
      <c r="U2735" s="67">
        <v>0.23899999999999999</v>
      </c>
      <c r="V2735" s="4">
        <v>1</v>
      </c>
      <c r="W2735" s="4">
        <v>3434</v>
      </c>
      <c r="X2735" s="67">
        <v>0</v>
      </c>
      <c r="Y2735" s="67">
        <v>0.254</v>
      </c>
      <c r="Z2735" s="4">
        <v>3</v>
      </c>
      <c r="AA2735" s="4">
        <v>2601</v>
      </c>
      <c r="AB2735" s="67">
        <v>1E-3</v>
      </c>
      <c r="AC2735" s="4">
        <v>-1.076139</v>
      </c>
      <c r="AD2735" s="4">
        <v>1.0999999999999999E-2</v>
      </c>
    </row>
    <row r="2736" spans="1:30" x14ac:dyDescent="0.2">
      <c r="A2736" s="8" t="s">
        <v>782</v>
      </c>
      <c r="B2736" s="8">
        <v>15</v>
      </c>
      <c r="C2736" s="8">
        <v>32449961</v>
      </c>
      <c r="D2736" s="8">
        <v>32449961</v>
      </c>
      <c r="E2736" s="8" t="s">
        <v>121</v>
      </c>
      <c r="F2736" s="8" t="s">
        <v>3108</v>
      </c>
      <c r="G2736" s="8" t="s">
        <v>3109</v>
      </c>
      <c r="H2736" s="8" t="s">
        <v>16</v>
      </c>
      <c r="I2736" s="66" t="s">
        <v>176</v>
      </c>
      <c r="J2736" s="66" t="s">
        <v>40</v>
      </c>
      <c r="K2736" s="66" t="s">
        <v>5784</v>
      </c>
      <c r="L2736" s="66" t="s">
        <v>532</v>
      </c>
      <c r="M2736" s="66" t="s">
        <v>533</v>
      </c>
      <c r="N2736" s="66" t="s">
        <v>3141</v>
      </c>
      <c r="O2736" s="8" t="s">
        <v>3142</v>
      </c>
      <c r="P2736" s="8" t="s">
        <v>5785</v>
      </c>
      <c r="Q2736" s="8">
        <v>1</v>
      </c>
      <c r="R2736" s="8" t="s">
        <v>40</v>
      </c>
      <c r="S2736" s="8" t="s">
        <v>40</v>
      </c>
      <c r="T2736" s="8" t="s">
        <v>40</v>
      </c>
      <c r="U2736" s="67">
        <v>0</v>
      </c>
      <c r="V2736" s="4">
        <v>0</v>
      </c>
      <c r="W2736" s="4">
        <v>3434</v>
      </c>
      <c r="X2736" s="67">
        <v>0</v>
      </c>
      <c r="Y2736" s="67">
        <v>0.26200000000000001</v>
      </c>
      <c r="Z2736" s="4">
        <v>1</v>
      </c>
      <c r="AA2736" s="4">
        <v>2601</v>
      </c>
      <c r="AB2736" s="67">
        <v>0</v>
      </c>
      <c r="AC2736" s="4">
        <v>6.5124180000000003</v>
      </c>
      <c r="AD2736" s="4">
        <v>31</v>
      </c>
    </row>
    <row r="2737" spans="1:30" x14ac:dyDescent="0.2">
      <c r="A2737" s="8" t="s">
        <v>782</v>
      </c>
      <c r="B2737" s="8">
        <v>15</v>
      </c>
      <c r="C2737" s="8">
        <v>32449976</v>
      </c>
      <c r="D2737" s="8">
        <v>32449976</v>
      </c>
      <c r="E2737" s="8" t="s">
        <v>121</v>
      </c>
      <c r="F2737" s="8" t="s">
        <v>3108</v>
      </c>
      <c r="G2737" s="8" t="s">
        <v>3109</v>
      </c>
      <c r="H2737" s="8" t="s">
        <v>16</v>
      </c>
      <c r="I2737" s="66" t="s">
        <v>176</v>
      </c>
      <c r="J2737" s="66" t="s">
        <v>40</v>
      </c>
      <c r="K2737" s="66" t="s">
        <v>5786</v>
      </c>
      <c r="L2737" s="66" t="s">
        <v>5787</v>
      </c>
      <c r="M2737" s="66" t="s">
        <v>3520</v>
      </c>
      <c r="N2737" s="66" t="s">
        <v>3302</v>
      </c>
      <c r="O2737" s="8" t="s">
        <v>3390</v>
      </c>
      <c r="P2737" s="8" t="s">
        <v>40</v>
      </c>
      <c r="Q2737" s="8">
        <v>1</v>
      </c>
      <c r="R2737" s="8">
        <v>5.7848875599999996</v>
      </c>
      <c r="S2737" s="8">
        <v>3.0519086940000002</v>
      </c>
      <c r="T2737" s="8">
        <v>8.8367962539999994</v>
      </c>
      <c r="U2737" s="67">
        <v>0.247</v>
      </c>
      <c r="V2737" s="4">
        <v>2</v>
      </c>
      <c r="W2737" s="4">
        <v>3434</v>
      </c>
      <c r="X2737" s="67">
        <v>1E-3</v>
      </c>
      <c r="Y2737" s="67">
        <v>0.23699999999999999</v>
      </c>
      <c r="Z2737" s="4">
        <v>1</v>
      </c>
      <c r="AA2737" s="4">
        <v>2601</v>
      </c>
      <c r="AB2737" s="67">
        <v>0</v>
      </c>
      <c r="AC2737" s="4">
        <v>4.8404790000000002</v>
      </c>
      <c r="AD2737" s="4">
        <v>24.8</v>
      </c>
    </row>
    <row r="2738" spans="1:30" x14ac:dyDescent="0.2">
      <c r="A2738" s="8" t="s">
        <v>782</v>
      </c>
      <c r="B2738" s="8">
        <v>15</v>
      </c>
      <c r="C2738" s="8">
        <v>32450638</v>
      </c>
      <c r="D2738" s="8">
        <v>32450638</v>
      </c>
      <c r="E2738" s="8" t="s">
        <v>130</v>
      </c>
      <c r="F2738" s="8" t="s">
        <v>3108</v>
      </c>
      <c r="G2738" s="8" t="s">
        <v>3109</v>
      </c>
      <c r="H2738" s="8" t="s">
        <v>16</v>
      </c>
      <c r="I2738" s="66" t="s">
        <v>5165</v>
      </c>
      <c r="J2738" s="66" t="s">
        <v>40</v>
      </c>
      <c r="K2738" s="66" t="s">
        <v>5788</v>
      </c>
      <c r="L2738" s="66" t="s">
        <v>4117</v>
      </c>
      <c r="M2738" s="66" t="s">
        <v>3652</v>
      </c>
      <c r="N2738" s="66" t="s">
        <v>4253</v>
      </c>
      <c r="O2738" s="8" t="s">
        <v>4622</v>
      </c>
      <c r="P2738" s="8" t="s">
        <v>5789</v>
      </c>
      <c r="Q2738" s="8">
        <v>1</v>
      </c>
      <c r="R2738" s="8" t="s">
        <v>40</v>
      </c>
      <c r="S2738" s="8" t="s">
        <v>40</v>
      </c>
      <c r="T2738" s="8" t="s">
        <v>40</v>
      </c>
      <c r="U2738" s="67">
        <v>0</v>
      </c>
      <c r="V2738" s="4">
        <v>0</v>
      </c>
      <c r="W2738" s="4">
        <v>3430</v>
      </c>
      <c r="X2738" s="67">
        <v>0</v>
      </c>
      <c r="Y2738" s="67">
        <v>0.22</v>
      </c>
      <c r="Z2738" s="4">
        <v>1</v>
      </c>
      <c r="AA2738" s="4">
        <v>2600</v>
      </c>
      <c r="AB2738" s="67">
        <v>0</v>
      </c>
      <c r="AC2738" s="4">
        <v>1.378887</v>
      </c>
      <c r="AD2738" s="4">
        <v>12.68</v>
      </c>
    </row>
    <row r="2739" spans="1:30" x14ac:dyDescent="0.2">
      <c r="A2739" s="8" t="s">
        <v>782</v>
      </c>
      <c r="B2739" s="8">
        <v>15</v>
      </c>
      <c r="C2739" s="8">
        <v>32450652</v>
      </c>
      <c r="D2739" s="8">
        <v>32450652</v>
      </c>
      <c r="E2739" s="8" t="s">
        <v>121</v>
      </c>
      <c r="F2739" s="8" t="s">
        <v>3108</v>
      </c>
      <c r="G2739" s="8" t="s">
        <v>3109</v>
      </c>
      <c r="H2739" s="8" t="s">
        <v>16</v>
      </c>
      <c r="I2739" s="66" t="s">
        <v>5165</v>
      </c>
      <c r="J2739" s="66" t="s">
        <v>40</v>
      </c>
      <c r="K2739" s="66" t="s">
        <v>5790</v>
      </c>
      <c r="L2739" s="66" t="s">
        <v>3818</v>
      </c>
      <c r="M2739" s="66" t="s">
        <v>3507</v>
      </c>
      <c r="N2739" s="66" t="s">
        <v>3677</v>
      </c>
      <c r="O2739" s="8" t="s">
        <v>4147</v>
      </c>
      <c r="P2739" s="8" t="s">
        <v>5791</v>
      </c>
      <c r="Q2739" s="8">
        <v>1</v>
      </c>
      <c r="R2739" s="8" t="s">
        <v>40</v>
      </c>
      <c r="S2739" s="8" t="s">
        <v>40</v>
      </c>
      <c r="T2739" s="8" t="s">
        <v>40</v>
      </c>
      <c r="U2739" s="67">
        <v>0.191</v>
      </c>
      <c r="V2739" s="4">
        <v>1</v>
      </c>
      <c r="W2739" s="4">
        <v>3430</v>
      </c>
      <c r="X2739" s="67">
        <v>0</v>
      </c>
      <c r="Y2739" s="67">
        <v>7.0000000000000007E-2</v>
      </c>
      <c r="Z2739" s="4">
        <v>1</v>
      </c>
      <c r="AA2739" s="4">
        <v>2600</v>
      </c>
      <c r="AB2739" s="67">
        <v>0</v>
      </c>
      <c r="AC2739" s="4">
        <v>5.9701420000000001</v>
      </c>
      <c r="AD2739" s="4">
        <v>27.7</v>
      </c>
    </row>
    <row r="2740" spans="1:30" x14ac:dyDescent="0.2">
      <c r="A2740" s="8" t="s">
        <v>782</v>
      </c>
      <c r="B2740" s="8">
        <v>15</v>
      </c>
      <c r="C2740" s="8">
        <v>32450655</v>
      </c>
      <c r="D2740" s="8">
        <v>32450655</v>
      </c>
      <c r="E2740" s="8" t="s">
        <v>127</v>
      </c>
      <c r="F2740" s="8" t="s">
        <v>3108</v>
      </c>
      <c r="G2740" s="8" t="s">
        <v>3109</v>
      </c>
      <c r="H2740" s="8" t="s">
        <v>16</v>
      </c>
      <c r="I2740" s="66" t="s">
        <v>5165</v>
      </c>
      <c r="J2740" s="66" t="s">
        <v>40</v>
      </c>
      <c r="K2740" s="66" t="s">
        <v>4151</v>
      </c>
      <c r="L2740" s="66" t="s">
        <v>4625</v>
      </c>
      <c r="M2740" s="66" t="s">
        <v>4439</v>
      </c>
      <c r="N2740" s="66" t="s">
        <v>4050</v>
      </c>
      <c r="O2740" s="8" t="s">
        <v>4312</v>
      </c>
      <c r="P2740" s="8" t="s">
        <v>5792</v>
      </c>
      <c r="Q2740" s="8">
        <v>1</v>
      </c>
      <c r="R2740" s="8" t="s">
        <v>40</v>
      </c>
      <c r="S2740" s="8" t="s">
        <v>40</v>
      </c>
      <c r="T2740" s="8" t="s">
        <v>40</v>
      </c>
      <c r="U2740" s="67">
        <v>0.40100000000000002</v>
      </c>
      <c r="V2740" s="4">
        <v>22</v>
      </c>
      <c r="W2740" s="4">
        <v>3430</v>
      </c>
      <c r="X2740" s="67">
        <v>6.0000000000000001E-3</v>
      </c>
      <c r="Y2740" s="67">
        <v>0.39200000000000002</v>
      </c>
      <c r="Z2740" s="4">
        <v>13</v>
      </c>
      <c r="AA2740" s="4">
        <v>2600</v>
      </c>
      <c r="AB2740" s="67">
        <v>5.0000000000000001E-3</v>
      </c>
      <c r="AC2740" s="4">
        <v>2.6413160000000002</v>
      </c>
      <c r="AD2740" s="4">
        <v>20.5</v>
      </c>
    </row>
    <row r="2741" spans="1:30" x14ac:dyDescent="0.2">
      <c r="A2741" s="8" t="s">
        <v>782</v>
      </c>
      <c r="B2741" s="8">
        <v>15</v>
      </c>
      <c r="C2741" s="8">
        <v>32450665</v>
      </c>
      <c r="D2741" s="8">
        <v>32450665</v>
      </c>
      <c r="E2741" s="8" t="s">
        <v>130</v>
      </c>
      <c r="F2741" s="8" t="s">
        <v>3101</v>
      </c>
      <c r="G2741" s="8" t="s">
        <v>3102</v>
      </c>
      <c r="H2741" s="8" t="s">
        <v>16</v>
      </c>
      <c r="I2741" s="66" t="s">
        <v>5165</v>
      </c>
      <c r="J2741" s="66" t="s">
        <v>40</v>
      </c>
      <c r="K2741" s="66" t="s">
        <v>5793</v>
      </c>
      <c r="L2741" s="66" t="s">
        <v>5076</v>
      </c>
      <c r="M2741" s="66" t="s">
        <v>535</v>
      </c>
      <c r="N2741" s="66" t="s">
        <v>3410</v>
      </c>
      <c r="O2741" s="8" t="s">
        <v>3411</v>
      </c>
      <c r="P2741" s="8" t="s">
        <v>40</v>
      </c>
      <c r="Q2741" s="8">
        <v>1</v>
      </c>
      <c r="R2741" s="8" t="s">
        <v>40</v>
      </c>
      <c r="S2741" s="8" t="s">
        <v>40</v>
      </c>
      <c r="T2741" s="8" t="s">
        <v>40</v>
      </c>
      <c r="U2741" s="67">
        <v>0.25900000000000001</v>
      </c>
      <c r="V2741" s="4">
        <v>1</v>
      </c>
      <c r="W2741" s="4">
        <v>3430</v>
      </c>
      <c r="X2741" s="67">
        <v>0</v>
      </c>
      <c r="Y2741" s="67">
        <v>0</v>
      </c>
      <c r="Z2741" s="4">
        <v>0</v>
      </c>
      <c r="AA2741" s="4">
        <v>2600</v>
      </c>
      <c r="AB2741" s="67">
        <v>0</v>
      </c>
      <c r="AC2741" s="4">
        <v>0.844472</v>
      </c>
      <c r="AD2741" s="4">
        <v>9.7349999999999994</v>
      </c>
    </row>
    <row r="2742" spans="1:30" x14ac:dyDescent="0.2">
      <c r="A2742" s="8" t="s">
        <v>782</v>
      </c>
      <c r="B2742" s="8">
        <v>15</v>
      </c>
      <c r="C2742" s="8">
        <v>32450668</v>
      </c>
      <c r="D2742" s="8">
        <v>32450668</v>
      </c>
      <c r="E2742" s="8" t="s">
        <v>130</v>
      </c>
      <c r="F2742" s="8" t="s">
        <v>3101</v>
      </c>
      <c r="G2742" s="8" t="s">
        <v>3102</v>
      </c>
      <c r="H2742" s="8" t="s">
        <v>16</v>
      </c>
      <c r="I2742" s="66" t="s">
        <v>5165</v>
      </c>
      <c r="J2742" s="66" t="s">
        <v>40</v>
      </c>
      <c r="K2742" s="66" t="s">
        <v>5170</v>
      </c>
      <c r="L2742" s="66" t="s">
        <v>5083</v>
      </c>
      <c r="M2742" s="66" t="s">
        <v>5080</v>
      </c>
      <c r="N2742" s="66" t="s">
        <v>3165</v>
      </c>
      <c r="O2742" s="8" t="s">
        <v>3400</v>
      </c>
      <c r="P2742" s="8" t="s">
        <v>40</v>
      </c>
      <c r="Q2742" s="8">
        <v>1</v>
      </c>
      <c r="R2742" s="8" t="s">
        <v>40</v>
      </c>
      <c r="S2742" s="8" t="s">
        <v>40</v>
      </c>
      <c r="T2742" s="8" t="s">
        <v>40</v>
      </c>
      <c r="U2742" s="67">
        <v>0.25800000000000001</v>
      </c>
      <c r="V2742" s="4">
        <v>2224</v>
      </c>
      <c r="W2742" s="4">
        <v>3430</v>
      </c>
      <c r="X2742" s="67">
        <v>0.64800000000000002</v>
      </c>
      <c r="Y2742" s="67">
        <v>0.222</v>
      </c>
      <c r="Z2742" s="4">
        <v>1321</v>
      </c>
      <c r="AA2742" s="4">
        <v>2600</v>
      </c>
      <c r="AB2742" s="67">
        <v>0.50800000000000001</v>
      </c>
      <c r="AC2742" s="4">
        <v>1.915384</v>
      </c>
      <c r="AD2742" s="4">
        <v>15.68</v>
      </c>
    </row>
    <row r="2743" spans="1:30" x14ac:dyDescent="0.2">
      <c r="A2743" s="8" t="s">
        <v>782</v>
      </c>
      <c r="B2743" s="8">
        <v>15</v>
      </c>
      <c r="C2743" s="8">
        <v>32450693</v>
      </c>
      <c r="D2743" s="8">
        <v>32450693</v>
      </c>
      <c r="E2743" s="8" t="s">
        <v>130</v>
      </c>
      <c r="F2743" s="8" t="s">
        <v>3108</v>
      </c>
      <c r="G2743" s="8" t="s">
        <v>3109</v>
      </c>
      <c r="H2743" s="8" t="s">
        <v>16</v>
      </c>
      <c r="I2743" s="66" t="s">
        <v>5165</v>
      </c>
      <c r="J2743" s="66" t="s">
        <v>40</v>
      </c>
      <c r="K2743" s="66" t="s">
        <v>5794</v>
      </c>
      <c r="L2743" s="66" t="s">
        <v>4141</v>
      </c>
      <c r="M2743" s="66" t="s">
        <v>3505</v>
      </c>
      <c r="N2743" s="66" t="s">
        <v>3144</v>
      </c>
      <c r="O2743" s="8" t="s">
        <v>3145</v>
      </c>
      <c r="P2743" s="8" t="s">
        <v>5795</v>
      </c>
      <c r="Q2743" s="8">
        <v>1</v>
      </c>
      <c r="R2743" s="8" t="s">
        <v>40</v>
      </c>
      <c r="S2743" s="8" t="s">
        <v>40</v>
      </c>
      <c r="T2743" s="8" t="s">
        <v>40</v>
      </c>
      <c r="U2743" s="67">
        <v>0.23300000000000001</v>
      </c>
      <c r="V2743" s="4">
        <v>2</v>
      </c>
      <c r="W2743" s="4">
        <v>3430</v>
      </c>
      <c r="X2743" s="67">
        <v>1E-3</v>
      </c>
      <c r="Y2743" s="67">
        <v>0.219</v>
      </c>
      <c r="Z2743" s="4">
        <v>3</v>
      </c>
      <c r="AA2743" s="4">
        <v>2600</v>
      </c>
      <c r="AB2743" s="67">
        <v>1E-3</v>
      </c>
      <c r="AC2743" s="4">
        <v>7.2241210000000002</v>
      </c>
      <c r="AD2743" s="4">
        <v>34</v>
      </c>
    </row>
    <row r="2744" spans="1:30" x14ac:dyDescent="0.2">
      <c r="A2744" s="8" t="s">
        <v>782</v>
      </c>
      <c r="B2744" s="8">
        <v>15</v>
      </c>
      <c r="C2744" s="8">
        <v>32450694</v>
      </c>
      <c r="D2744" s="8">
        <v>32450694</v>
      </c>
      <c r="E2744" s="8" t="s">
        <v>121</v>
      </c>
      <c r="F2744" s="8" t="s">
        <v>3108</v>
      </c>
      <c r="G2744" s="8" t="s">
        <v>3109</v>
      </c>
      <c r="H2744" s="8" t="s">
        <v>16</v>
      </c>
      <c r="I2744" s="66" t="s">
        <v>5165</v>
      </c>
      <c r="J2744" s="66" t="s">
        <v>40</v>
      </c>
      <c r="K2744" s="66" t="s">
        <v>5094</v>
      </c>
      <c r="L2744" s="66" t="s">
        <v>4142</v>
      </c>
      <c r="M2744" s="66" t="s">
        <v>3505</v>
      </c>
      <c r="N2744" s="66" t="s">
        <v>3171</v>
      </c>
      <c r="O2744" s="8" t="s">
        <v>3172</v>
      </c>
      <c r="P2744" s="8" t="s">
        <v>5796</v>
      </c>
      <c r="Q2744" s="8">
        <v>1</v>
      </c>
      <c r="R2744" s="8" t="s">
        <v>40</v>
      </c>
      <c r="S2744" s="8" t="s">
        <v>40</v>
      </c>
      <c r="T2744" s="8" t="s">
        <v>40</v>
      </c>
      <c r="U2744" s="67">
        <v>0.153</v>
      </c>
      <c r="V2744" s="4">
        <v>2</v>
      </c>
      <c r="W2744" s="4">
        <v>3430</v>
      </c>
      <c r="X2744" s="67">
        <v>1E-3</v>
      </c>
      <c r="Y2744" s="67">
        <v>0.224</v>
      </c>
      <c r="Z2744" s="4">
        <v>3</v>
      </c>
      <c r="AA2744" s="4">
        <v>2600</v>
      </c>
      <c r="AB2744" s="67">
        <v>1E-3</v>
      </c>
      <c r="AC2744" s="4">
        <v>7.233263</v>
      </c>
      <c r="AD2744" s="4">
        <v>34</v>
      </c>
    </row>
    <row r="2745" spans="1:30" x14ac:dyDescent="0.2">
      <c r="A2745" s="8" t="s">
        <v>782</v>
      </c>
      <c r="B2745" s="8">
        <v>15</v>
      </c>
      <c r="C2745" s="8">
        <v>32450703</v>
      </c>
      <c r="D2745" s="8">
        <v>32450703</v>
      </c>
      <c r="E2745" s="8" t="s">
        <v>130</v>
      </c>
      <c r="F2745" s="8" t="s">
        <v>3108</v>
      </c>
      <c r="G2745" s="8" t="s">
        <v>3109</v>
      </c>
      <c r="H2745" s="8" t="s">
        <v>16</v>
      </c>
      <c r="I2745" s="66" t="s">
        <v>5165</v>
      </c>
      <c r="J2745" s="66" t="s">
        <v>40</v>
      </c>
      <c r="K2745" s="66" t="s">
        <v>4660</v>
      </c>
      <c r="L2745" s="66" t="s">
        <v>3809</v>
      </c>
      <c r="M2745" s="66" t="s">
        <v>5797</v>
      </c>
      <c r="N2745" s="66" t="s">
        <v>3157</v>
      </c>
      <c r="O2745" s="8" t="s">
        <v>3158</v>
      </c>
      <c r="P2745" s="8" t="s">
        <v>5798</v>
      </c>
      <c r="Q2745" s="8">
        <v>1</v>
      </c>
      <c r="R2745" s="8" t="s">
        <v>40</v>
      </c>
      <c r="S2745" s="8" t="s">
        <v>40</v>
      </c>
      <c r="T2745" s="8" t="s">
        <v>40</v>
      </c>
      <c r="U2745" s="67">
        <v>0.30499999999999999</v>
      </c>
      <c r="V2745" s="4">
        <v>1</v>
      </c>
      <c r="W2745" s="4">
        <v>3430</v>
      </c>
      <c r="X2745" s="67">
        <v>0</v>
      </c>
      <c r="Y2745" s="67">
        <v>0</v>
      </c>
      <c r="Z2745" s="4">
        <v>0</v>
      </c>
      <c r="AA2745" s="4">
        <v>2600</v>
      </c>
      <c r="AB2745" s="67">
        <v>0</v>
      </c>
      <c r="AC2745" s="4">
        <v>7.1021869999999998</v>
      </c>
      <c r="AD2745" s="4">
        <v>33</v>
      </c>
    </row>
    <row r="2746" spans="1:30" x14ac:dyDescent="0.2">
      <c r="A2746" s="8" t="s">
        <v>782</v>
      </c>
      <c r="B2746" s="8">
        <v>15</v>
      </c>
      <c r="C2746" s="8">
        <v>32450704</v>
      </c>
      <c r="D2746" s="8">
        <v>32450704</v>
      </c>
      <c r="E2746" s="8" t="s">
        <v>121</v>
      </c>
      <c r="F2746" s="8" t="s">
        <v>3101</v>
      </c>
      <c r="G2746" s="8" t="s">
        <v>3102</v>
      </c>
      <c r="H2746" s="8" t="s">
        <v>16</v>
      </c>
      <c r="I2746" s="66" t="s">
        <v>5165</v>
      </c>
      <c r="J2746" s="66" t="s">
        <v>40</v>
      </c>
      <c r="K2746" s="66" t="s">
        <v>3532</v>
      </c>
      <c r="L2746" s="66" t="s">
        <v>5784</v>
      </c>
      <c r="M2746" s="66" t="s">
        <v>5797</v>
      </c>
      <c r="N2746" s="66" t="s">
        <v>130</v>
      </c>
      <c r="O2746" s="8" t="s">
        <v>3155</v>
      </c>
      <c r="P2746" s="8" t="s">
        <v>5799</v>
      </c>
      <c r="Q2746" s="8">
        <v>1</v>
      </c>
      <c r="R2746" s="8" t="s">
        <v>40</v>
      </c>
      <c r="S2746" s="8" t="s">
        <v>40</v>
      </c>
      <c r="T2746" s="8" t="s">
        <v>40</v>
      </c>
      <c r="U2746" s="67">
        <v>0.46800000000000003</v>
      </c>
      <c r="V2746" s="4">
        <v>3307</v>
      </c>
      <c r="W2746" s="4">
        <v>3423</v>
      </c>
      <c r="X2746" s="67">
        <v>0.96599999999999997</v>
      </c>
      <c r="Y2746" s="67">
        <v>0.46600000000000003</v>
      </c>
      <c r="Z2746" s="4">
        <v>2486</v>
      </c>
      <c r="AA2746" s="4">
        <v>2591</v>
      </c>
      <c r="AB2746" s="67">
        <v>0.95899999999999996</v>
      </c>
      <c r="AC2746" s="4">
        <v>1.392773</v>
      </c>
      <c r="AD2746" s="4">
        <v>12.75</v>
      </c>
    </row>
    <row r="2747" spans="1:30" x14ac:dyDescent="0.2">
      <c r="A2747" s="8" t="s">
        <v>782</v>
      </c>
      <c r="B2747" s="8">
        <v>15</v>
      </c>
      <c r="C2747" s="8">
        <v>32450712</v>
      </c>
      <c r="D2747" s="8">
        <v>32450712</v>
      </c>
      <c r="E2747" s="8" t="s">
        <v>127</v>
      </c>
      <c r="F2747" s="8" t="s">
        <v>3108</v>
      </c>
      <c r="G2747" s="8" t="s">
        <v>3109</v>
      </c>
      <c r="H2747" s="8" t="s">
        <v>16</v>
      </c>
      <c r="I2747" s="66" t="s">
        <v>5165</v>
      </c>
      <c r="J2747" s="66" t="s">
        <v>40</v>
      </c>
      <c r="K2747" s="66" t="s">
        <v>3791</v>
      </c>
      <c r="L2747" s="66" t="s">
        <v>3781</v>
      </c>
      <c r="M2747" s="66" t="s">
        <v>3782</v>
      </c>
      <c r="N2747" s="66" t="s">
        <v>3999</v>
      </c>
      <c r="O2747" s="8" t="s">
        <v>4344</v>
      </c>
      <c r="P2747" s="8" t="s">
        <v>5800</v>
      </c>
      <c r="Q2747" s="8">
        <v>1</v>
      </c>
      <c r="R2747" s="8" t="s">
        <v>40</v>
      </c>
      <c r="S2747" s="8" t="s">
        <v>40</v>
      </c>
      <c r="T2747" s="8" t="s">
        <v>40</v>
      </c>
      <c r="U2747" s="67">
        <v>0.24299999999999999</v>
      </c>
      <c r="V2747" s="4">
        <v>47</v>
      </c>
      <c r="W2747" s="4">
        <v>3423</v>
      </c>
      <c r="X2747" s="67">
        <v>1.4E-2</v>
      </c>
      <c r="Y2747" s="67">
        <v>0.26700000000000002</v>
      </c>
      <c r="Z2747" s="4">
        <v>35</v>
      </c>
      <c r="AA2747" s="4">
        <v>2591</v>
      </c>
      <c r="AB2747" s="67">
        <v>1.4E-2</v>
      </c>
      <c r="AC2747" s="4">
        <v>5.79739</v>
      </c>
      <c r="AD2747" s="4">
        <v>27.1</v>
      </c>
    </row>
    <row r="2748" spans="1:30" x14ac:dyDescent="0.2">
      <c r="A2748" s="8" t="s">
        <v>782</v>
      </c>
      <c r="B2748" s="8">
        <v>15</v>
      </c>
      <c r="C2748" s="8">
        <v>32450749</v>
      </c>
      <c r="D2748" s="8">
        <v>32450749</v>
      </c>
      <c r="E2748" s="8" t="s">
        <v>130</v>
      </c>
      <c r="F2748" s="8" t="s">
        <v>3101</v>
      </c>
      <c r="G2748" s="8" t="s">
        <v>3102</v>
      </c>
      <c r="H2748" s="8" t="s">
        <v>16</v>
      </c>
      <c r="I2748" s="66" t="s">
        <v>5165</v>
      </c>
      <c r="J2748" s="66" t="s">
        <v>40</v>
      </c>
      <c r="K2748" s="66" t="s">
        <v>3389</v>
      </c>
      <c r="L2748" s="66" t="s">
        <v>4143</v>
      </c>
      <c r="M2748" s="66" t="s">
        <v>856</v>
      </c>
      <c r="N2748" s="66" t="s">
        <v>3107</v>
      </c>
      <c r="O2748" s="8" t="s">
        <v>3150</v>
      </c>
      <c r="P2748" s="8" t="s">
        <v>5801</v>
      </c>
      <c r="Q2748" s="8">
        <v>1</v>
      </c>
      <c r="R2748" s="8" t="s">
        <v>40</v>
      </c>
      <c r="S2748" s="8" t="s">
        <v>40</v>
      </c>
      <c r="T2748" s="8" t="s">
        <v>40</v>
      </c>
      <c r="U2748" s="67">
        <v>0.28100000000000003</v>
      </c>
      <c r="V2748" s="4">
        <v>1</v>
      </c>
      <c r="W2748" s="4">
        <v>3423</v>
      </c>
      <c r="X2748" s="67">
        <v>0</v>
      </c>
      <c r="Y2748" s="67">
        <v>0.217</v>
      </c>
      <c r="Z2748" s="4">
        <v>1</v>
      </c>
      <c r="AA2748" s="4">
        <v>2591</v>
      </c>
      <c r="AB2748" s="67">
        <v>0</v>
      </c>
      <c r="AC2748" s="4">
        <v>1.348479</v>
      </c>
      <c r="AD2748" s="4">
        <v>12.52</v>
      </c>
    </row>
    <row r="2749" spans="1:30" x14ac:dyDescent="0.2">
      <c r="A2749" s="8" t="s">
        <v>782</v>
      </c>
      <c r="B2749" s="8">
        <v>15</v>
      </c>
      <c r="C2749" s="8">
        <v>32450757</v>
      </c>
      <c r="D2749" s="8">
        <v>32450757</v>
      </c>
      <c r="E2749" s="8" t="s">
        <v>130</v>
      </c>
      <c r="F2749" s="8" t="s">
        <v>3108</v>
      </c>
      <c r="G2749" s="8" t="s">
        <v>3109</v>
      </c>
      <c r="H2749" s="8" t="s">
        <v>16</v>
      </c>
      <c r="I2749" s="66" t="s">
        <v>5165</v>
      </c>
      <c r="J2749" s="66" t="s">
        <v>40</v>
      </c>
      <c r="K2749" s="66" t="s">
        <v>5441</v>
      </c>
      <c r="L2749" s="66" t="s">
        <v>5690</v>
      </c>
      <c r="M2749" s="66" t="s">
        <v>3694</v>
      </c>
      <c r="N2749" s="66" t="s">
        <v>3128</v>
      </c>
      <c r="O2749" s="8" t="s">
        <v>4048</v>
      </c>
      <c r="P2749" s="8" t="s">
        <v>40</v>
      </c>
      <c r="Q2749" s="8">
        <v>1</v>
      </c>
      <c r="R2749" s="8" t="s">
        <v>40</v>
      </c>
      <c r="S2749" s="8" t="s">
        <v>40</v>
      </c>
      <c r="T2749" s="8" t="s">
        <v>40</v>
      </c>
      <c r="U2749" s="67">
        <v>0.249</v>
      </c>
      <c r="V2749" s="4">
        <v>3</v>
      </c>
      <c r="W2749" s="4">
        <v>3423</v>
      </c>
      <c r="X2749" s="67">
        <v>1E-3</v>
      </c>
      <c r="Y2749" s="67">
        <v>0.217</v>
      </c>
      <c r="Z2749" s="4">
        <v>4</v>
      </c>
      <c r="AA2749" s="4">
        <v>2591</v>
      </c>
      <c r="AB2749" s="67">
        <v>2E-3</v>
      </c>
      <c r="AC2749" s="4">
        <v>6.4344010000000003</v>
      </c>
      <c r="AD2749" s="4">
        <v>29.8</v>
      </c>
    </row>
    <row r="2750" spans="1:30" x14ac:dyDescent="0.2">
      <c r="A2750" s="8" t="s">
        <v>782</v>
      </c>
      <c r="B2750" s="8">
        <v>15</v>
      </c>
      <c r="C2750" s="8">
        <v>32450764</v>
      </c>
      <c r="D2750" s="8">
        <v>32450764</v>
      </c>
      <c r="E2750" s="8" t="s">
        <v>121</v>
      </c>
      <c r="F2750" s="8" t="s">
        <v>3101</v>
      </c>
      <c r="G2750" s="8" t="s">
        <v>3102</v>
      </c>
      <c r="H2750" s="8" t="s">
        <v>16</v>
      </c>
      <c r="I2750" s="66" t="s">
        <v>5165</v>
      </c>
      <c r="J2750" s="66" t="s">
        <v>40</v>
      </c>
      <c r="K2750" s="66" t="s">
        <v>3385</v>
      </c>
      <c r="L2750" s="66" t="s">
        <v>5802</v>
      </c>
      <c r="M2750" s="66" t="s">
        <v>4250</v>
      </c>
      <c r="N2750" s="66" t="s">
        <v>3126</v>
      </c>
      <c r="O2750" s="8" t="s">
        <v>3419</v>
      </c>
      <c r="P2750" s="8" t="s">
        <v>5803</v>
      </c>
      <c r="Q2750" s="8">
        <v>1</v>
      </c>
      <c r="R2750" s="8" t="s">
        <v>40</v>
      </c>
      <c r="S2750" s="8" t="s">
        <v>40</v>
      </c>
      <c r="T2750" s="8" t="s">
        <v>40</v>
      </c>
      <c r="U2750" s="67">
        <v>0</v>
      </c>
      <c r="V2750" s="4">
        <v>0</v>
      </c>
      <c r="W2750" s="4">
        <v>3423</v>
      </c>
      <c r="X2750" s="67">
        <v>0</v>
      </c>
      <c r="Y2750" s="67">
        <v>0.28199999999999997</v>
      </c>
      <c r="Z2750" s="4">
        <v>1</v>
      </c>
      <c r="AA2750" s="4">
        <v>2591</v>
      </c>
      <c r="AB2750" s="67">
        <v>0</v>
      </c>
      <c r="AC2750" s="4">
        <v>0.475796</v>
      </c>
      <c r="AD2750" s="4">
        <v>7.2430000000000003</v>
      </c>
    </row>
    <row r="2751" spans="1:30" x14ac:dyDescent="0.2">
      <c r="A2751" s="8" t="s">
        <v>782</v>
      </c>
      <c r="B2751" s="8">
        <v>15</v>
      </c>
      <c r="C2751" s="8">
        <v>32450782</v>
      </c>
      <c r="D2751" s="8">
        <v>32450782</v>
      </c>
      <c r="E2751" s="8" t="s">
        <v>123</v>
      </c>
      <c r="F2751" s="8" t="s">
        <v>3101</v>
      </c>
      <c r="G2751" s="8" t="s">
        <v>3102</v>
      </c>
      <c r="H2751" s="8" t="s">
        <v>16</v>
      </c>
      <c r="I2751" s="66" t="s">
        <v>5165</v>
      </c>
      <c r="J2751" s="66" t="s">
        <v>40</v>
      </c>
      <c r="K2751" s="66" t="s">
        <v>5804</v>
      </c>
      <c r="L2751" s="66" t="s">
        <v>3778</v>
      </c>
      <c r="M2751" s="66" t="s">
        <v>3630</v>
      </c>
      <c r="N2751" s="66" t="s">
        <v>121</v>
      </c>
      <c r="O2751" s="8" t="s">
        <v>4102</v>
      </c>
      <c r="P2751" s="8" t="s">
        <v>5805</v>
      </c>
      <c r="Q2751" s="8">
        <v>1</v>
      </c>
      <c r="R2751" s="8" t="s">
        <v>40</v>
      </c>
      <c r="S2751" s="8" t="s">
        <v>40</v>
      </c>
      <c r="T2751" s="8" t="s">
        <v>40</v>
      </c>
      <c r="U2751" s="67">
        <v>0.25</v>
      </c>
      <c r="V2751" s="4">
        <v>1</v>
      </c>
      <c r="W2751" s="4">
        <v>3423</v>
      </c>
      <c r="X2751" s="67">
        <v>0</v>
      </c>
      <c r="Y2751" s="67">
        <v>0.11799999999999999</v>
      </c>
      <c r="Z2751" s="4">
        <v>1</v>
      </c>
      <c r="AA2751" s="4">
        <v>2591</v>
      </c>
      <c r="AB2751" s="67">
        <v>0</v>
      </c>
      <c r="AC2751" s="4">
        <v>-1.0646059999999999</v>
      </c>
      <c r="AD2751" s="4">
        <v>1.2E-2</v>
      </c>
    </row>
    <row r="2752" spans="1:30" x14ac:dyDescent="0.2">
      <c r="A2752" s="8" t="s">
        <v>782</v>
      </c>
      <c r="B2752" s="8">
        <v>15</v>
      </c>
      <c r="C2752" s="8">
        <v>32450789</v>
      </c>
      <c r="D2752" s="8">
        <v>32450789</v>
      </c>
      <c r="E2752" s="8" t="s">
        <v>121</v>
      </c>
      <c r="F2752" s="8" t="s">
        <v>3108</v>
      </c>
      <c r="G2752" s="8" t="s">
        <v>3109</v>
      </c>
      <c r="H2752" s="8" t="s">
        <v>16</v>
      </c>
      <c r="I2752" s="66" t="s">
        <v>5165</v>
      </c>
      <c r="J2752" s="66" t="s">
        <v>40</v>
      </c>
      <c r="K2752" s="66" t="s">
        <v>4675</v>
      </c>
      <c r="L2752" s="66" t="s">
        <v>3405</v>
      </c>
      <c r="M2752" s="66" t="s">
        <v>4835</v>
      </c>
      <c r="N2752" s="66" t="s">
        <v>3302</v>
      </c>
      <c r="O2752" s="8" t="s">
        <v>3303</v>
      </c>
      <c r="P2752" s="8" t="s">
        <v>5806</v>
      </c>
      <c r="Q2752" s="8">
        <v>1</v>
      </c>
      <c r="R2752" s="8" t="s">
        <v>40</v>
      </c>
      <c r="S2752" s="8" t="s">
        <v>40</v>
      </c>
      <c r="T2752" s="8" t="s">
        <v>40</v>
      </c>
      <c r="U2752" s="67">
        <v>0.161</v>
      </c>
      <c r="V2752" s="4">
        <v>1</v>
      </c>
      <c r="W2752" s="4">
        <v>3423</v>
      </c>
      <c r="X2752" s="67">
        <v>0</v>
      </c>
      <c r="Y2752" s="67">
        <v>7.0999999999999994E-2</v>
      </c>
      <c r="Z2752" s="4">
        <v>1</v>
      </c>
      <c r="AA2752" s="4">
        <v>2591</v>
      </c>
      <c r="AB2752" s="67">
        <v>0</v>
      </c>
      <c r="AC2752" s="4">
        <v>6.3076569999999998</v>
      </c>
      <c r="AD2752" s="4">
        <v>29.2</v>
      </c>
    </row>
    <row r="2753" spans="1:30" x14ac:dyDescent="0.2">
      <c r="A2753" s="8" t="s">
        <v>782</v>
      </c>
      <c r="B2753" s="8">
        <v>15</v>
      </c>
      <c r="C2753" s="8">
        <v>32450804</v>
      </c>
      <c r="D2753" s="8">
        <v>32450804</v>
      </c>
      <c r="E2753" s="8" t="s">
        <v>130</v>
      </c>
      <c r="F2753" s="8" t="s">
        <v>3101</v>
      </c>
      <c r="G2753" s="8" t="s">
        <v>3102</v>
      </c>
      <c r="H2753" s="8" t="s">
        <v>16</v>
      </c>
      <c r="I2753" s="66" t="s">
        <v>5165</v>
      </c>
      <c r="J2753" s="66" t="s">
        <v>40</v>
      </c>
      <c r="K2753" s="66" t="s">
        <v>5167</v>
      </c>
      <c r="L2753" s="66" t="s">
        <v>5097</v>
      </c>
      <c r="M2753" s="66" t="s">
        <v>4002</v>
      </c>
      <c r="N2753" s="66" t="s">
        <v>3126</v>
      </c>
      <c r="O2753" s="8" t="s">
        <v>3160</v>
      </c>
      <c r="P2753" s="8" t="s">
        <v>5807</v>
      </c>
      <c r="Q2753" s="8">
        <v>1</v>
      </c>
      <c r="R2753" s="8" t="s">
        <v>40</v>
      </c>
      <c r="S2753" s="8" t="s">
        <v>40</v>
      </c>
      <c r="T2753" s="8" t="s">
        <v>40</v>
      </c>
      <c r="U2753" s="67">
        <v>0.25</v>
      </c>
      <c r="V2753" s="4">
        <v>1</v>
      </c>
      <c r="W2753" s="4">
        <v>3426</v>
      </c>
      <c r="X2753" s="67">
        <v>0</v>
      </c>
      <c r="Y2753" s="67">
        <v>0</v>
      </c>
      <c r="Z2753" s="4">
        <v>0</v>
      </c>
      <c r="AA2753" s="4">
        <v>2598</v>
      </c>
      <c r="AB2753" s="67">
        <v>0</v>
      </c>
      <c r="AC2753" s="4">
        <v>0.86079700000000003</v>
      </c>
      <c r="AD2753" s="4">
        <v>9.8339999999999996</v>
      </c>
    </row>
    <row r="2754" spans="1:30" x14ac:dyDescent="0.2">
      <c r="A2754" s="8" t="s">
        <v>782</v>
      </c>
      <c r="B2754" s="8">
        <v>15</v>
      </c>
      <c r="C2754" s="8">
        <v>32451811</v>
      </c>
      <c r="D2754" s="8">
        <v>32451811</v>
      </c>
      <c r="E2754" s="8" t="s">
        <v>121</v>
      </c>
      <c r="F2754" s="8" t="s">
        <v>3108</v>
      </c>
      <c r="G2754" s="8" t="s">
        <v>3109</v>
      </c>
      <c r="H2754" s="8" t="s">
        <v>16</v>
      </c>
      <c r="I2754" s="66" t="s">
        <v>375</v>
      </c>
      <c r="J2754" s="66" t="s">
        <v>40</v>
      </c>
      <c r="K2754" s="66" t="s">
        <v>4184</v>
      </c>
      <c r="L2754" s="66" t="s">
        <v>5028</v>
      </c>
      <c r="M2754" s="66" t="s">
        <v>5162</v>
      </c>
      <c r="N2754" s="66" t="s">
        <v>3168</v>
      </c>
      <c r="O2754" s="8" t="s">
        <v>3169</v>
      </c>
      <c r="P2754" s="8" t="s">
        <v>5808</v>
      </c>
      <c r="Q2754" s="8">
        <v>1</v>
      </c>
      <c r="R2754" s="8" t="s">
        <v>40</v>
      </c>
      <c r="S2754" s="8" t="s">
        <v>40</v>
      </c>
      <c r="T2754" s="8" t="s">
        <v>40</v>
      </c>
      <c r="U2754" s="67">
        <v>0.4</v>
      </c>
      <c r="V2754" s="4">
        <v>1</v>
      </c>
      <c r="W2754" s="4">
        <v>3429</v>
      </c>
      <c r="X2754" s="67">
        <v>0</v>
      </c>
      <c r="Y2754" s="67">
        <v>0</v>
      </c>
      <c r="Z2754" s="4">
        <v>0</v>
      </c>
      <c r="AA2754" s="4">
        <v>2604</v>
      </c>
      <c r="AB2754" s="67">
        <v>0</v>
      </c>
      <c r="AC2754" s="4">
        <v>5.8142899999999997</v>
      </c>
      <c r="AD2754" s="4">
        <v>27.2</v>
      </c>
    </row>
    <row r="2755" spans="1:30" x14ac:dyDescent="0.2">
      <c r="A2755" s="8" t="s">
        <v>782</v>
      </c>
      <c r="B2755" s="8">
        <v>15</v>
      </c>
      <c r="C2755" s="8">
        <v>32451829</v>
      </c>
      <c r="D2755" s="8">
        <v>32451829</v>
      </c>
      <c r="E2755" s="8" t="s">
        <v>130</v>
      </c>
      <c r="F2755" s="8" t="s">
        <v>3108</v>
      </c>
      <c r="G2755" s="8" t="s">
        <v>3109</v>
      </c>
      <c r="H2755" s="8" t="s">
        <v>16</v>
      </c>
      <c r="I2755" s="66" t="s">
        <v>375</v>
      </c>
      <c r="J2755" s="66" t="s">
        <v>40</v>
      </c>
      <c r="K2755" s="66" t="s">
        <v>5129</v>
      </c>
      <c r="L2755" s="66" t="s">
        <v>5809</v>
      </c>
      <c r="M2755" s="66" t="s">
        <v>4022</v>
      </c>
      <c r="N2755" s="66" t="s">
        <v>4794</v>
      </c>
      <c r="O2755" s="8" t="s">
        <v>4850</v>
      </c>
      <c r="P2755" s="8" t="s">
        <v>5810</v>
      </c>
      <c r="Q2755" s="8">
        <v>1</v>
      </c>
      <c r="R2755" s="8" t="s">
        <v>40</v>
      </c>
      <c r="S2755" s="8" t="s">
        <v>40</v>
      </c>
      <c r="T2755" s="8" t="s">
        <v>40</v>
      </c>
      <c r="U2755" s="67">
        <v>0.161</v>
      </c>
      <c r="V2755" s="4">
        <v>2</v>
      </c>
      <c r="W2755" s="4">
        <v>3429</v>
      </c>
      <c r="X2755" s="67">
        <v>1E-3</v>
      </c>
      <c r="Y2755" s="67">
        <v>0</v>
      </c>
      <c r="Z2755" s="4">
        <v>0</v>
      </c>
      <c r="AA2755" s="4">
        <v>2604</v>
      </c>
      <c r="AB2755" s="67">
        <v>0</v>
      </c>
      <c r="AC2755" s="4">
        <v>4.3831350000000002</v>
      </c>
      <c r="AD2755" s="4">
        <v>24.1</v>
      </c>
    </row>
    <row r="2756" spans="1:30" x14ac:dyDescent="0.2">
      <c r="A2756" s="8" t="s">
        <v>782</v>
      </c>
      <c r="B2756" s="8">
        <v>15</v>
      </c>
      <c r="C2756" s="8">
        <v>32451834</v>
      </c>
      <c r="D2756" s="8">
        <v>32451834</v>
      </c>
      <c r="E2756" s="8" t="s">
        <v>127</v>
      </c>
      <c r="F2756" s="8" t="s">
        <v>3101</v>
      </c>
      <c r="G2756" s="8" t="s">
        <v>3102</v>
      </c>
      <c r="H2756" s="8" t="s">
        <v>16</v>
      </c>
      <c r="I2756" s="66" t="s">
        <v>375</v>
      </c>
      <c r="J2756" s="66" t="s">
        <v>40</v>
      </c>
      <c r="K2756" s="66" t="s">
        <v>5051</v>
      </c>
      <c r="L2756" s="66" t="s">
        <v>5432</v>
      </c>
      <c r="M2756" s="66" t="s">
        <v>3863</v>
      </c>
      <c r="N2756" s="66" t="s">
        <v>130</v>
      </c>
      <c r="O2756" s="8" t="s">
        <v>4257</v>
      </c>
      <c r="P2756" s="8" t="s">
        <v>40</v>
      </c>
      <c r="Q2756" s="8">
        <v>1</v>
      </c>
      <c r="R2756" s="8" t="s">
        <v>40</v>
      </c>
      <c r="S2756" s="8" t="s">
        <v>40</v>
      </c>
      <c r="T2756" s="8" t="s">
        <v>40</v>
      </c>
      <c r="U2756" s="67">
        <v>0</v>
      </c>
      <c r="V2756" s="4">
        <v>0</v>
      </c>
      <c r="W2756" s="4">
        <v>3429</v>
      </c>
      <c r="X2756" s="67">
        <v>0</v>
      </c>
      <c r="Y2756" s="67">
        <v>0.31</v>
      </c>
      <c r="Z2756" s="4">
        <v>1</v>
      </c>
      <c r="AA2756" s="4">
        <v>2604</v>
      </c>
      <c r="AB2756" s="67">
        <v>0</v>
      </c>
      <c r="AC2756" s="4">
        <v>-0.15700800000000001</v>
      </c>
      <c r="AD2756" s="4">
        <v>1.343</v>
      </c>
    </row>
    <row r="2757" spans="1:30" x14ac:dyDescent="0.2">
      <c r="A2757" s="8" t="s">
        <v>782</v>
      </c>
      <c r="B2757" s="8">
        <v>15</v>
      </c>
      <c r="C2757" s="8">
        <v>32451837</v>
      </c>
      <c r="D2757" s="8">
        <v>32451837</v>
      </c>
      <c r="E2757" s="8" t="s">
        <v>130</v>
      </c>
      <c r="F2757" s="8" t="s">
        <v>3101</v>
      </c>
      <c r="G2757" s="8" t="s">
        <v>3102</v>
      </c>
      <c r="H2757" s="8" t="s">
        <v>16</v>
      </c>
      <c r="I2757" s="66" t="s">
        <v>375</v>
      </c>
      <c r="J2757" s="66" t="s">
        <v>40</v>
      </c>
      <c r="K2757" s="66" t="s">
        <v>4190</v>
      </c>
      <c r="L2757" s="66" t="s">
        <v>5108</v>
      </c>
      <c r="M2757" s="66" t="s">
        <v>931</v>
      </c>
      <c r="N2757" s="66" t="s">
        <v>3107</v>
      </c>
      <c r="O2757" s="8" t="s">
        <v>3150</v>
      </c>
      <c r="P2757" s="8" t="s">
        <v>5811</v>
      </c>
      <c r="Q2757" s="8">
        <v>1</v>
      </c>
      <c r="R2757" s="8" t="s">
        <v>40</v>
      </c>
      <c r="S2757" s="8" t="s">
        <v>40</v>
      </c>
      <c r="T2757" s="8" t="s">
        <v>40</v>
      </c>
      <c r="U2757" s="67">
        <v>0.33500000000000002</v>
      </c>
      <c r="V2757" s="4">
        <v>71</v>
      </c>
      <c r="W2757" s="4">
        <v>3429</v>
      </c>
      <c r="X2757" s="67">
        <v>2.1000000000000001E-2</v>
      </c>
      <c r="Y2757" s="67">
        <v>0.373</v>
      </c>
      <c r="Z2757" s="4">
        <v>49</v>
      </c>
      <c r="AA2757" s="4">
        <v>2604</v>
      </c>
      <c r="AB2757" s="67">
        <v>1.9E-2</v>
      </c>
      <c r="AC2757" s="4">
        <v>1.0041279999999999</v>
      </c>
      <c r="AD2757" s="4">
        <v>10.69</v>
      </c>
    </row>
    <row r="2758" spans="1:30" x14ac:dyDescent="0.2">
      <c r="A2758" s="8" t="s">
        <v>782</v>
      </c>
      <c r="B2758" s="8">
        <v>15</v>
      </c>
      <c r="C2758" s="8">
        <v>32451843</v>
      </c>
      <c r="D2758" s="8">
        <v>32451843</v>
      </c>
      <c r="E2758" s="8" t="s">
        <v>121</v>
      </c>
      <c r="F2758" s="8" t="s">
        <v>3101</v>
      </c>
      <c r="G2758" s="8" t="s">
        <v>3102</v>
      </c>
      <c r="H2758" s="8" t="s">
        <v>16</v>
      </c>
      <c r="I2758" s="66" t="s">
        <v>375</v>
      </c>
      <c r="J2758" s="66" t="s">
        <v>40</v>
      </c>
      <c r="K2758" s="66" t="s">
        <v>5053</v>
      </c>
      <c r="L2758" s="66" t="s">
        <v>4669</v>
      </c>
      <c r="M2758" s="66" t="s">
        <v>4740</v>
      </c>
      <c r="N2758" s="66" t="s">
        <v>3107</v>
      </c>
      <c r="O2758" s="8" t="s">
        <v>3989</v>
      </c>
      <c r="P2758" s="8" t="s">
        <v>5812</v>
      </c>
      <c r="Q2758" s="8">
        <v>1</v>
      </c>
      <c r="R2758" s="8" t="s">
        <v>40</v>
      </c>
      <c r="S2758" s="8" t="s">
        <v>40</v>
      </c>
      <c r="T2758" s="8" t="s">
        <v>40</v>
      </c>
      <c r="U2758" s="67">
        <v>0.13100000000000001</v>
      </c>
      <c r="V2758" s="4">
        <v>1</v>
      </c>
      <c r="W2758" s="4">
        <v>3429</v>
      </c>
      <c r="X2758" s="67">
        <v>0</v>
      </c>
      <c r="Y2758" s="67">
        <v>0.19</v>
      </c>
      <c r="Z2758" s="4">
        <v>2</v>
      </c>
      <c r="AA2758" s="4">
        <v>2604</v>
      </c>
      <c r="AB2758" s="67">
        <v>1E-3</v>
      </c>
      <c r="AC2758" s="4">
        <v>0.167626</v>
      </c>
      <c r="AD2758" s="4">
        <v>4.335</v>
      </c>
    </row>
    <row r="2759" spans="1:30" x14ac:dyDescent="0.2">
      <c r="A2759" s="8" t="s">
        <v>782</v>
      </c>
      <c r="B2759" s="8">
        <v>15</v>
      </c>
      <c r="C2759" s="8">
        <v>32451850</v>
      </c>
      <c r="D2759" s="8">
        <v>32451850</v>
      </c>
      <c r="E2759" s="8" t="s">
        <v>123</v>
      </c>
      <c r="F2759" s="8" t="s">
        <v>3101</v>
      </c>
      <c r="G2759" s="8" t="s">
        <v>3102</v>
      </c>
      <c r="H2759" s="8" t="s">
        <v>16</v>
      </c>
      <c r="I2759" s="66" t="s">
        <v>375</v>
      </c>
      <c r="J2759" s="66" t="s">
        <v>40</v>
      </c>
      <c r="K2759" s="66" t="s">
        <v>1007</v>
      </c>
      <c r="L2759" s="66" t="s">
        <v>5813</v>
      </c>
      <c r="M2759" s="66" t="s">
        <v>5681</v>
      </c>
      <c r="N2759" s="66" t="s">
        <v>3126</v>
      </c>
      <c r="O2759" s="8" t="s">
        <v>3127</v>
      </c>
      <c r="P2759" s="8" t="s">
        <v>5814</v>
      </c>
      <c r="Q2759" s="8">
        <v>1</v>
      </c>
      <c r="R2759" s="8" t="s">
        <v>40</v>
      </c>
      <c r="S2759" s="8" t="s">
        <v>40</v>
      </c>
      <c r="T2759" s="8" t="s">
        <v>40</v>
      </c>
      <c r="U2759" s="67">
        <v>0.33500000000000002</v>
      </c>
      <c r="V2759" s="4">
        <v>10</v>
      </c>
      <c r="W2759" s="4">
        <v>3429</v>
      </c>
      <c r="X2759" s="67">
        <v>3.0000000000000001E-3</v>
      </c>
      <c r="Y2759" s="67">
        <v>0.31900000000000001</v>
      </c>
      <c r="Z2759" s="4">
        <v>8</v>
      </c>
      <c r="AA2759" s="4">
        <v>2604</v>
      </c>
      <c r="AB2759" s="67">
        <v>3.0000000000000001E-3</v>
      </c>
      <c r="AC2759" s="4">
        <v>-0.65889299999999995</v>
      </c>
      <c r="AD2759" s="4">
        <v>0.09</v>
      </c>
    </row>
    <row r="2760" spans="1:30" x14ac:dyDescent="0.2">
      <c r="A2760" s="8" t="s">
        <v>782</v>
      </c>
      <c r="B2760" s="8">
        <v>15</v>
      </c>
      <c r="C2760" s="8">
        <v>32455433</v>
      </c>
      <c r="D2760" s="8">
        <v>32455433</v>
      </c>
      <c r="E2760" s="8" t="s">
        <v>127</v>
      </c>
      <c r="F2760" s="8" t="s">
        <v>3108</v>
      </c>
      <c r="G2760" s="8" t="s">
        <v>3109</v>
      </c>
      <c r="H2760" s="8" t="s">
        <v>16</v>
      </c>
      <c r="I2760" s="66" t="s">
        <v>5145</v>
      </c>
      <c r="J2760" s="66" t="s">
        <v>40</v>
      </c>
      <c r="K2760" s="66" t="s">
        <v>5155</v>
      </c>
      <c r="L2760" s="66" t="s">
        <v>5032</v>
      </c>
      <c r="M2760" s="66" t="s">
        <v>329</v>
      </c>
      <c r="N2760" s="66" t="s">
        <v>3999</v>
      </c>
      <c r="O2760" s="8" t="s">
        <v>4000</v>
      </c>
      <c r="P2760" s="8" t="s">
        <v>40</v>
      </c>
      <c r="Q2760" s="8">
        <v>1</v>
      </c>
      <c r="R2760" s="8" t="s">
        <v>40</v>
      </c>
      <c r="S2760" s="8" t="s">
        <v>40</v>
      </c>
      <c r="T2760" s="8" t="s">
        <v>40</v>
      </c>
      <c r="U2760" s="67">
        <v>0.123</v>
      </c>
      <c r="V2760" s="4">
        <v>1</v>
      </c>
      <c r="W2760" s="4">
        <v>3425</v>
      </c>
      <c r="X2760" s="67">
        <v>0</v>
      </c>
      <c r="Y2760" s="67">
        <v>0</v>
      </c>
      <c r="Z2760" s="4">
        <v>0</v>
      </c>
      <c r="AA2760" s="4">
        <v>2595</v>
      </c>
      <c r="AB2760" s="67">
        <v>0</v>
      </c>
      <c r="AC2760" s="4">
        <v>5.7025839999999999</v>
      </c>
      <c r="AD2760" s="4">
        <v>26.8</v>
      </c>
    </row>
    <row r="2761" spans="1:30" x14ac:dyDescent="0.2">
      <c r="A2761" s="8" t="s">
        <v>782</v>
      </c>
      <c r="B2761" s="8">
        <v>15</v>
      </c>
      <c r="C2761" s="8">
        <v>32455438</v>
      </c>
      <c r="D2761" s="8">
        <v>32455438</v>
      </c>
      <c r="E2761" s="8" t="s">
        <v>121</v>
      </c>
      <c r="F2761" s="8" t="s">
        <v>3108</v>
      </c>
      <c r="G2761" s="8" t="s">
        <v>3109</v>
      </c>
      <c r="H2761" s="8" t="s">
        <v>16</v>
      </c>
      <c r="I2761" s="66" t="s">
        <v>5145</v>
      </c>
      <c r="J2761" s="66" t="s">
        <v>40</v>
      </c>
      <c r="K2761" s="66" t="s">
        <v>462</v>
      </c>
      <c r="L2761" s="66" t="s">
        <v>5815</v>
      </c>
      <c r="M2761" s="66" t="s">
        <v>4013</v>
      </c>
      <c r="N2761" s="66" t="s">
        <v>3147</v>
      </c>
      <c r="O2761" s="8" t="s">
        <v>3148</v>
      </c>
      <c r="P2761" s="8" t="s">
        <v>40</v>
      </c>
      <c r="Q2761" s="8">
        <v>1</v>
      </c>
      <c r="R2761" s="8" t="s">
        <v>40</v>
      </c>
      <c r="S2761" s="8" t="s">
        <v>40</v>
      </c>
      <c r="T2761" s="8" t="s">
        <v>40</v>
      </c>
      <c r="U2761" s="67">
        <v>0.27400000000000002</v>
      </c>
      <c r="V2761" s="4">
        <v>2</v>
      </c>
      <c r="W2761" s="4">
        <v>3425</v>
      </c>
      <c r="X2761" s="67">
        <v>1E-3</v>
      </c>
      <c r="Y2761" s="67">
        <v>0.27500000000000002</v>
      </c>
      <c r="Z2761" s="4">
        <v>1</v>
      </c>
      <c r="AA2761" s="4">
        <v>2595</v>
      </c>
      <c r="AB2761" s="67">
        <v>0</v>
      </c>
      <c r="AC2761" s="4">
        <v>3.2638440000000002</v>
      </c>
      <c r="AD2761" s="4">
        <v>22.8</v>
      </c>
    </row>
    <row r="2762" spans="1:30" x14ac:dyDescent="0.2">
      <c r="A2762" s="8" t="s">
        <v>782</v>
      </c>
      <c r="B2762" s="8">
        <v>15</v>
      </c>
      <c r="C2762" s="8">
        <v>32455442</v>
      </c>
      <c r="D2762" s="8">
        <v>32455442</v>
      </c>
      <c r="E2762" s="8" t="s">
        <v>121</v>
      </c>
      <c r="F2762" s="8" t="s">
        <v>3108</v>
      </c>
      <c r="G2762" s="8" t="s">
        <v>3109</v>
      </c>
      <c r="H2762" s="8" t="s">
        <v>16</v>
      </c>
      <c r="I2762" s="66" t="s">
        <v>5145</v>
      </c>
      <c r="J2762" s="66" t="s">
        <v>40</v>
      </c>
      <c r="K2762" s="66" t="s">
        <v>5160</v>
      </c>
      <c r="L2762" s="66" t="s">
        <v>4853</v>
      </c>
      <c r="M2762" s="66" t="s">
        <v>855</v>
      </c>
      <c r="N2762" s="66" t="s">
        <v>4004</v>
      </c>
      <c r="O2762" s="8" t="s">
        <v>4109</v>
      </c>
      <c r="P2762" s="8" t="s">
        <v>40</v>
      </c>
      <c r="Q2762" s="8">
        <v>1</v>
      </c>
      <c r="R2762" s="8" t="s">
        <v>40</v>
      </c>
      <c r="S2762" s="8" t="s">
        <v>40</v>
      </c>
      <c r="T2762" s="8" t="s">
        <v>40</v>
      </c>
      <c r="U2762" s="67">
        <v>0.20399999999999999</v>
      </c>
      <c r="V2762" s="4">
        <v>1</v>
      </c>
      <c r="W2762" s="4">
        <v>3425</v>
      </c>
      <c r="X2762" s="67">
        <v>0</v>
      </c>
      <c r="Y2762" s="67">
        <v>0.26200000000000001</v>
      </c>
      <c r="Z2762" s="4">
        <v>1</v>
      </c>
      <c r="AA2762" s="4">
        <v>2595</v>
      </c>
      <c r="AB2762" s="67">
        <v>0</v>
      </c>
      <c r="AC2762" s="4">
        <v>4.6011790000000001</v>
      </c>
      <c r="AD2762" s="4">
        <v>24.4</v>
      </c>
    </row>
    <row r="2763" spans="1:30" x14ac:dyDescent="0.2">
      <c r="A2763" s="8" t="s">
        <v>782</v>
      </c>
      <c r="B2763" s="8">
        <v>15</v>
      </c>
      <c r="C2763" s="8">
        <v>32455466</v>
      </c>
      <c r="D2763" s="8">
        <v>32455466</v>
      </c>
      <c r="E2763" s="8" t="s">
        <v>130</v>
      </c>
      <c r="F2763" s="8" t="s">
        <v>3108</v>
      </c>
      <c r="G2763" s="8" t="s">
        <v>3109</v>
      </c>
      <c r="H2763" s="8" t="s">
        <v>16</v>
      </c>
      <c r="I2763" s="66" t="s">
        <v>5145</v>
      </c>
      <c r="J2763" s="66" t="s">
        <v>40</v>
      </c>
      <c r="K2763" s="66" t="s">
        <v>4888</v>
      </c>
      <c r="L2763" s="66" t="s">
        <v>5042</v>
      </c>
      <c r="M2763" s="66" t="s">
        <v>3860</v>
      </c>
      <c r="N2763" s="66" t="s">
        <v>3624</v>
      </c>
      <c r="O2763" s="8" t="s">
        <v>3987</v>
      </c>
      <c r="P2763" s="8" t="s">
        <v>40</v>
      </c>
      <c r="Q2763" s="8">
        <v>1</v>
      </c>
      <c r="R2763" s="8" t="s">
        <v>40</v>
      </c>
      <c r="S2763" s="8" t="s">
        <v>40</v>
      </c>
      <c r="T2763" s="8" t="s">
        <v>40</v>
      </c>
      <c r="U2763" s="67">
        <v>0.26300000000000001</v>
      </c>
      <c r="V2763" s="4">
        <v>1</v>
      </c>
      <c r="W2763" s="4">
        <v>3425</v>
      </c>
      <c r="X2763" s="67">
        <v>0</v>
      </c>
      <c r="Y2763" s="67">
        <v>0.20799999999999999</v>
      </c>
      <c r="Z2763" s="4">
        <v>1</v>
      </c>
      <c r="AA2763" s="4">
        <v>2595</v>
      </c>
      <c r="AB2763" s="67">
        <v>0</v>
      </c>
      <c r="AC2763" s="4">
        <v>7.1364749999999999</v>
      </c>
      <c r="AD2763" s="4">
        <v>34</v>
      </c>
    </row>
    <row r="2764" spans="1:30" x14ac:dyDescent="0.2">
      <c r="A2764" s="8" t="s">
        <v>782</v>
      </c>
      <c r="B2764" s="8">
        <v>15</v>
      </c>
      <c r="C2764" s="8">
        <v>32455467</v>
      </c>
      <c r="D2764" s="8">
        <v>32455467</v>
      </c>
      <c r="E2764" s="8" t="s">
        <v>121</v>
      </c>
      <c r="F2764" s="8" t="s">
        <v>3101</v>
      </c>
      <c r="G2764" s="8" t="s">
        <v>3102</v>
      </c>
      <c r="H2764" s="8" t="s">
        <v>16</v>
      </c>
      <c r="I2764" s="66" t="s">
        <v>5145</v>
      </c>
      <c r="J2764" s="66" t="s">
        <v>40</v>
      </c>
      <c r="K2764" s="66" t="s">
        <v>4218</v>
      </c>
      <c r="L2764" s="66" t="s">
        <v>4179</v>
      </c>
      <c r="M2764" s="66" t="s">
        <v>3860</v>
      </c>
      <c r="N2764" s="66" t="s">
        <v>3107</v>
      </c>
      <c r="O2764" s="8" t="s">
        <v>3989</v>
      </c>
      <c r="P2764" s="8" t="s">
        <v>5816</v>
      </c>
      <c r="Q2764" s="8">
        <v>1</v>
      </c>
      <c r="R2764" s="8" t="s">
        <v>40</v>
      </c>
      <c r="S2764" s="8" t="s">
        <v>40</v>
      </c>
      <c r="T2764" s="8" t="s">
        <v>40</v>
      </c>
      <c r="U2764" s="67">
        <v>0.26300000000000001</v>
      </c>
      <c r="V2764" s="4">
        <v>118</v>
      </c>
      <c r="W2764" s="4">
        <v>3425</v>
      </c>
      <c r="X2764" s="67">
        <v>3.4000000000000002E-2</v>
      </c>
      <c r="Y2764" s="67">
        <v>0.25800000000000001</v>
      </c>
      <c r="Z2764" s="4">
        <v>73</v>
      </c>
      <c r="AA2764" s="4">
        <v>2595</v>
      </c>
      <c r="AB2764" s="67">
        <v>2.8000000000000001E-2</v>
      </c>
      <c r="AC2764" s="4">
        <v>0.89405299999999999</v>
      </c>
      <c r="AD2764" s="4">
        <v>10.039999999999999</v>
      </c>
    </row>
    <row r="2765" spans="1:30" x14ac:dyDescent="0.2">
      <c r="A2765" s="8" t="s">
        <v>782</v>
      </c>
      <c r="B2765" s="8">
        <v>15</v>
      </c>
      <c r="C2765" s="8">
        <v>32455479</v>
      </c>
      <c r="D2765" s="8">
        <v>32455479</v>
      </c>
      <c r="E2765" s="8" t="s">
        <v>127</v>
      </c>
      <c r="F2765" s="8" t="s">
        <v>3101</v>
      </c>
      <c r="G2765" s="8" t="s">
        <v>3102</v>
      </c>
      <c r="H2765" s="8" t="s">
        <v>16</v>
      </c>
      <c r="I2765" s="66" t="s">
        <v>5145</v>
      </c>
      <c r="J2765" s="66" t="s">
        <v>40</v>
      </c>
      <c r="K2765" s="66" t="s">
        <v>4704</v>
      </c>
      <c r="L2765" s="66" t="s">
        <v>5817</v>
      </c>
      <c r="M2765" s="66" t="s">
        <v>4476</v>
      </c>
      <c r="N2765" s="66" t="s">
        <v>130</v>
      </c>
      <c r="O2765" s="8" t="s">
        <v>4257</v>
      </c>
      <c r="P2765" s="8" t="s">
        <v>5818</v>
      </c>
      <c r="Q2765" s="8">
        <v>1</v>
      </c>
      <c r="R2765" s="8" t="s">
        <v>40</v>
      </c>
      <c r="S2765" s="8" t="s">
        <v>40</v>
      </c>
      <c r="T2765" s="8" t="s">
        <v>40</v>
      </c>
      <c r="U2765" s="67">
        <v>0.69199999999999995</v>
      </c>
      <c r="V2765" s="4">
        <v>3417</v>
      </c>
      <c r="W2765" s="4">
        <v>3425</v>
      </c>
      <c r="X2765" s="67">
        <v>0.998</v>
      </c>
      <c r="Y2765" s="67">
        <v>0.68300000000000005</v>
      </c>
      <c r="Z2765" s="4">
        <v>2583</v>
      </c>
      <c r="AA2765" s="4">
        <v>2595</v>
      </c>
      <c r="AB2765" s="67">
        <v>0.995</v>
      </c>
      <c r="AC2765" s="4">
        <v>-0.93203100000000005</v>
      </c>
      <c r="AD2765" s="4">
        <v>2.1999999999999999E-2</v>
      </c>
    </row>
    <row r="2766" spans="1:30" x14ac:dyDescent="0.2">
      <c r="A2766" s="8" t="s">
        <v>782</v>
      </c>
      <c r="B2766" s="8">
        <v>15</v>
      </c>
      <c r="C2766" s="8">
        <v>32455485</v>
      </c>
      <c r="D2766" s="8">
        <v>32455485</v>
      </c>
      <c r="E2766" s="8" t="s">
        <v>130</v>
      </c>
      <c r="F2766" s="8" t="s">
        <v>3101</v>
      </c>
      <c r="G2766" s="8" t="s">
        <v>3102</v>
      </c>
      <c r="H2766" s="8" t="s">
        <v>16</v>
      </c>
      <c r="I2766" s="66" t="s">
        <v>5145</v>
      </c>
      <c r="J2766" s="66" t="s">
        <v>40</v>
      </c>
      <c r="K2766" s="66" t="s">
        <v>5064</v>
      </c>
      <c r="L2766" s="66" t="s">
        <v>5819</v>
      </c>
      <c r="M2766" s="66" t="s">
        <v>3613</v>
      </c>
      <c r="N2766" s="66" t="s">
        <v>3136</v>
      </c>
      <c r="O2766" s="8" t="s">
        <v>3872</v>
      </c>
      <c r="P2766" s="8" t="s">
        <v>5820</v>
      </c>
      <c r="Q2766" s="8">
        <v>1</v>
      </c>
      <c r="R2766" s="8" t="s">
        <v>40</v>
      </c>
      <c r="S2766" s="8" t="s">
        <v>40</v>
      </c>
      <c r="T2766" s="8" t="s">
        <v>40</v>
      </c>
      <c r="U2766" s="67">
        <v>0</v>
      </c>
      <c r="V2766" s="4">
        <v>0</v>
      </c>
      <c r="W2766" s="4">
        <v>3425</v>
      </c>
      <c r="X2766" s="67">
        <v>0</v>
      </c>
      <c r="Y2766" s="67">
        <v>0.254</v>
      </c>
      <c r="Z2766" s="4">
        <v>1</v>
      </c>
      <c r="AA2766" s="4">
        <v>2595</v>
      </c>
      <c r="AB2766" s="67">
        <v>0</v>
      </c>
      <c r="AC2766" s="4">
        <v>2.0236969999999999</v>
      </c>
      <c r="AD2766" s="4">
        <v>16.36</v>
      </c>
    </row>
    <row r="2767" spans="1:30" x14ac:dyDescent="0.2">
      <c r="A2767" s="8" t="s">
        <v>782</v>
      </c>
      <c r="B2767" s="8">
        <v>15</v>
      </c>
      <c r="C2767" s="8">
        <v>32455493</v>
      </c>
      <c r="D2767" s="8">
        <v>32455493</v>
      </c>
      <c r="E2767" s="8" t="s">
        <v>127</v>
      </c>
      <c r="F2767" s="8" t="s">
        <v>3108</v>
      </c>
      <c r="G2767" s="8" t="s">
        <v>3109</v>
      </c>
      <c r="H2767" s="8" t="s">
        <v>16</v>
      </c>
      <c r="I2767" s="66" t="s">
        <v>5145</v>
      </c>
      <c r="J2767" s="66" t="s">
        <v>40</v>
      </c>
      <c r="K2767" s="66" t="s">
        <v>4205</v>
      </c>
      <c r="L2767" s="66" t="s">
        <v>1010</v>
      </c>
      <c r="M2767" s="66" t="s">
        <v>1011</v>
      </c>
      <c r="N2767" s="66" t="s">
        <v>4859</v>
      </c>
      <c r="O2767" s="8" t="s">
        <v>4860</v>
      </c>
      <c r="P2767" s="8" t="s">
        <v>40</v>
      </c>
      <c r="Q2767" s="8">
        <v>1</v>
      </c>
      <c r="R2767" s="8" t="s">
        <v>40</v>
      </c>
      <c r="S2767" s="8" t="s">
        <v>40</v>
      </c>
      <c r="T2767" s="8" t="s">
        <v>40</v>
      </c>
      <c r="U2767" s="67">
        <v>0</v>
      </c>
      <c r="V2767" s="4">
        <v>0</v>
      </c>
      <c r="W2767" s="4">
        <v>3425</v>
      </c>
      <c r="X2767" s="67">
        <v>0</v>
      </c>
      <c r="Y2767" s="67">
        <v>0.25900000000000001</v>
      </c>
      <c r="Z2767" s="4">
        <v>1</v>
      </c>
      <c r="AA2767" s="4">
        <v>2595</v>
      </c>
      <c r="AB2767" s="67">
        <v>0</v>
      </c>
      <c r="AC2767" s="4">
        <v>3.2855189999999999</v>
      </c>
      <c r="AD2767" s="4">
        <v>22.8</v>
      </c>
    </row>
    <row r="2768" spans="1:30" x14ac:dyDescent="0.2">
      <c r="A2768" s="8" t="s">
        <v>782</v>
      </c>
      <c r="B2768" s="8">
        <v>15</v>
      </c>
      <c r="C2768" s="8">
        <v>32455503</v>
      </c>
      <c r="D2768" s="8">
        <v>32455503</v>
      </c>
      <c r="E2768" s="8" t="s">
        <v>130</v>
      </c>
      <c r="F2768" s="8" t="s">
        <v>3101</v>
      </c>
      <c r="G2768" s="8" t="s">
        <v>3102</v>
      </c>
      <c r="H2768" s="8" t="s">
        <v>16</v>
      </c>
      <c r="I2768" s="66" t="s">
        <v>5145</v>
      </c>
      <c r="J2768" s="66" t="s">
        <v>40</v>
      </c>
      <c r="K2768" s="66" t="s">
        <v>5821</v>
      </c>
      <c r="L2768" s="66" t="s">
        <v>5822</v>
      </c>
      <c r="M2768" s="66" t="s">
        <v>4188</v>
      </c>
      <c r="N2768" s="66" t="s">
        <v>3295</v>
      </c>
      <c r="O2768" s="8" t="s">
        <v>3296</v>
      </c>
      <c r="P2768" s="8" t="s">
        <v>40</v>
      </c>
      <c r="Q2768" s="8">
        <v>1</v>
      </c>
      <c r="R2768" s="8" t="s">
        <v>40</v>
      </c>
      <c r="S2768" s="8" t="s">
        <v>40</v>
      </c>
      <c r="T2768" s="8" t="s">
        <v>40</v>
      </c>
      <c r="U2768" s="67">
        <v>0.26400000000000001</v>
      </c>
      <c r="V2768" s="4">
        <v>2</v>
      </c>
      <c r="W2768" s="4">
        <v>3425</v>
      </c>
      <c r="X2768" s="67">
        <v>1E-3</v>
      </c>
      <c r="Y2768" s="67">
        <v>0</v>
      </c>
      <c r="Z2768" s="4">
        <v>0</v>
      </c>
      <c r="AA2768" s="4">
        <v>2595</v>
      </c>
      <c r="AB2768" s="67">
        <v>0</v>
      </c>
      <c r="AC2768" s="4">
        <v>1.2474860000000001</v>
      </c>
      <c r="AD2768" s="4">
        <v>12</v>
      </c>
    </row>
    <row r="2769" spans="1:30" x14ac:dyDescent="0.2">
      <c r="A2769" s="8" t="s">
        <v>782</v>
      </c>
      <c r="B2769" s="8">
        <v>15</v>
      </c>
      <c r="C2769" s="8">
        <v>32455512</v>
      </c>
      <c r="D2769" s="8">
        <v>32455512</v>
      </c>
      <c r="E2769" s="8" t="s">
        <v>130</v>
      </c>
      <c r="F2769" s="8" t="s">
        <v>3101</v>
      </c>
      <c r="G2769" s="8" t="s">
        <v>3102</v>
      </c>
      <c r="H2769" s="8" t="s">
        <v>16</v>
      </c>
      <c r="I2769" s="66" t="s">
        <v>5145</v>
      </c>
      <c r="J2769" s="66" t="s">
        <v>40</v>
      </c>
      <c r="K2769" s="66" t="s">
        <v>5082</v>
      </c>
      <c r="L2769" s="66" t="s">
        <v>4687</v>
      </c>
      <c r="M2769" s="66" t="s">
        <v>4551</v>
      </c>
      <c r="N2769" s="66" t="s">
        <v>3165</v>
      </c>
      <c r="O2769" s="8" t="s">
        <v>3400</v>
      </c>
      <c r="P2769" s="8" t="s">
        <v>5823</v>
      </c>
      <c r="Q2769" s="8">
        <v>1</v>
      </c>
      <c r="R2769" s="8" t="s">
        <v>40</v>
      </c>
      <c r="S2769" s="8" t="s">
        <v>40</v>
      </c>
      <c r="T2769" s="8" t="s">
        <v>40</v>
      </c>
      <c r="U2769" s="67">
        <v>0.32200000000000001</v>
      </c>
      <c r="V2769" s="4">
        <v>9</v>
      </c>
      <c r="W2769" s="4">
        <v>3425</v>
      </c>
      <c r="X2769" s="67">
        <v>3.0000000000000001E-3</v>
      </c>
      <c r="Y2769" s="67">
        <v>0.254</v>
      </c>
      <c r="Z2769" s="4">
        <v>2</v>
      </c>
      <c r="AA2769" s="4">
        <v>2595</v>
      </c>
      <c r="AB2769" s="67">
        <v>1E-3</v>
      </c>
      <c r="AC2769" s="4">
        <v>1.7730250000000001</v>
      </c>
      <c r="AD2769" s="4">
        <v>14.83</v>
      </c>
    </row>
    <row r="2770" spans="1:30" x14ac:dyDescent="0.2">
      <c r="A2770" s="8" t="s">
        <v>782</v>
      </c>
      <c r="B2770" s="8">
        <v>15</v>
      </c>
      <c r="C2770" s="8">
        <v>32455513</v>
      </c>
      <c r="D2770" s="8">
        <v>32455513</v>
      </c>
      <c r="E2770" s="8" t="s">
        <v>121</v>
      </c>
      <c r="F2770" s="8" t="s">
        <v>3108</v>
      </c>
      <c r="G2770" s="8" t="s">
        <v>3109</v>
      </c>
      <c r="H2770" s="8" t="s">
        <v>16</v>
      </c>
      <c r="I2770" s="66" t="s">
        <v>5145</v>
      </c>
      <c r="J2770" s="66" t="s">
        <v>40</v>
      </c>
      <c r="K2770" s="66" t="s">
        <v>4910</v>
      </c>
      <c r="L2770" s="66" t="s">
        <v>5362</v>
      </c>
      <c r="M2770" s="66" t="s">
        <v>4191</v>
      </c>
      <c r="N2770" s="66" t="s">
        <v>3219</v>
      </c>
      <c r="O2770" s="8" t="s">
        <v>3275</v>
      </c>
      <c r="P2770" s="8" t="s">
        <v>5824</v>
      </c>
      <c r="Q2770" s="8">
        <v>1</v>
      </c>
      <c r="R2770" s="8" t="s">
        <v>40</v>
      </c>
      <c r="S2770" s="8" t="s">
        <v>40</v>
      </c>
      <c r="T2770" s="8" t="s">
        <v>40</v>
      </c>
      <c r="U2770" s="67">
        <v>0.29199999999999998</v>
      </c>
      <c r="V2770" s="4">
        <v>4</v>
      </c>
      <c r="W2770" s="4">
        <v>3425</v>
      </c>
      <c r="X2770" s="67">
        <v>1E-3</v>
      </c>
      <c r="Y2770" s="67">
        <v>0.25700000000000001</v>
      </c>
      <c r="Z2770" s="4">
        <v>3</v>
      </c>
      <c r="AA2770" s="4">
        <v>2595</v>
      </c>
      <c r="AB2770" s="67">
        <v>1E-3</v>
      </c>
      <c r="AC2770" s="4">
        <v>2.2836259999999999</v>
      </c>
      <c r="AD2770" s="4">
        <v>18.059999999999999</v>
      </c>
    </row>
    <row r="2771" spans="1:30" x14ac:dyDescent="0.2">
      <c r="A2771" s="8" t="s">
        <v>782</v>
      </c>
      <c r="B2771" s="8">
        <v>15</v>
      </c>
      <c r="C2771" s="8">
        <v>32455515</v>
      </c>
      <c r="D2771" s="8">
        <v>32455515</v>
      </c>
      <c r="E2771" s="8" t="s">
        <v>130</v>
      </c>
      <c r="F2771" s="8" t="s">
        <v>3101</v>
      </c>
      <c r="G2771" s="8" t="s">
        <v>3102</v>
      </c>
      <c r="H2771" s="8" t="s">
        <v>16</v>
      </c>
      <c r="I2771" s="66" t="s">
        <v>5145</v>
      </c>
      <c r="J2771" s="66" t="s">
        <v>40</v>
      </c>
      <c r="K2771" s="66" t="s">
        <v>5825</v>
      </c>
      <c r="L2771" s="66" t="s">
        <v>4345</v>
      </c>
      <c r="M2771" s="66" t="s">
        <v>4191</v>
      </c>
      <c r="N2771" s="66" t="s">
        <v>3121</v>
      </c>
      <c r="O2771" s="8" t="s">
        <v>3122</v>
      </c>
      <c r="P2771" s="8" t="s">
        <v>5826</v>
      </c>
      <c r="Q2771" s="8">
        <v>1</v>
      </c>
      <c r="R2771" s="8" t="s">
        <v>40</v>
      </c>
      <c r="S2771" s="8" t="s">
        <v>40</v>
      </c>
      <c r="T2771" s="8" t="s">
        <v>40</v>
      </c>
      <c r="U2771" s="67">
        <v>0.32100000000000001</v>
      </c>
      <c r="V2771" s="4">
        <v>1</v>
      </c>
      <c r="W2771" s="4">
        <v>3425</v>
      </c>
      <c r="X2771" s="67">
        <v>0</v>
      </c>
      <c r="Y2771" s="67">
        <v>0.34599999999999997</v>
      </c>
      <c r="Z2771" s="4">
        <v>3</v>
      </c>
      <c r="AA2771" s="4">
        <v>2595</v>
      </c>
      <c r="AB2771" s="67">
        <v>1E-3</v>
      </c>
      <c r="AC2771" s="4">
        <v>1.0885069999999999</v>
      </c>
      <c r="AD2771" s="4">
        <v>11.15</v>
      </c>
    </row>
    <row r="2772" spans="1:30" x14ac:dyDescent="0.2">
      <c r="A2772" s="8" t="s">
        <v>782</v>
      </c>
      <c r="B2772" s="8">
        <v>15</v>
      </c>
      <c r="C2772" s="8">
        <v>32455516</v>
      </c>
      <c r="D2772" s="8">
        <v>32455516</v>
      </c>
      <c r="E2772" s="8" t="s">
        <v>121</v>
      </c>
      <c r="F2772" s="8" t="s">
        <v>3108</v>
      </c>
      <c r="G2772" s="8" t="s">
        <v>3109</v>
      </c>
      <c r="H2772" s="8" t="s">
        <v>16</v>
      </c>
      <c r="I2772" s="66" t="s">
        <v>5145</v>
      </c>
      <c r="J2772" s="66" t="s">
        <v>40</v>
      </c>
      <c r="K2772" s="66" t="s">
        <v>5827</v>
      </c>
      <c r="L2772" s="66" t="s">
        <v>3755</v>
      </c>
      <c r="M2772" s="66" t="s">
        <v>3756</v>
      </c>
      <c r="N2772" s="66" t="s">
        <v>3302</v>
      </c>
      <c r="O2772" s="8" t="s">
        <v>3303</v>
      </c>
      <c r="P2772" s="8" t="s">
        <v>40</v>
      </c>
      <c r="Q2772" s="8">
        <v>1</v>
      </c>
      <c r="R2772" s="8" t="s">
        <v>40</v>
      </c>
      <c r="S2772" s="8" t="s">
        <v>40</v>
      </c>
      <c r="T2772" s="8" t="s">
        <v>40</v>
      </c>
      <c r="U2772" s="67">
        <v>0.248</v>
      </c>
      <c r="V2772" s="4">
        <v>39</v>
      </c>
      <c r="W2772" s="4">
        <v>3425</v>
      </c>
      <c r="X2772" s="67">
        <v>1.0999999999999999E-2</v>
      </c>
      <c r="Y2772" s="67">
        <v>0.23499999999999999</v>
      </c>
      <c r="Z2772" s="4">
        <v>36</v>
      </c>
      <c r="AA2772" s="4">
        <v>2596</v>
      </c>
      <c r="AB2772" s="67">
        <v>1.4E-2</v>
      </c>
      <c r="AC2772" s="4">
        <v>3.4205830000000002</v>
      </c>
      <c r="AD2772" s="4">
        <v>23</v>
      </c>
    </row>
    <row r="2773" spans="1:30" x14ac:dyDescent="0.2">
      <c r="A2773" s="8" t="s">
        <v>782</v>
      </c>
      <c r="B2773" s="8">
        <v>15</v>
      </c>
      <c r="C2773" s="8">
        <v>32455519</v>
      </c>
      <c r="D2773" s="8">
        <v>32455519</v>
      </c>
      <c r="E2773" s="8" t="s">
        <v>121</v>
      </c>
      <c r="F2773" s="8" t="s">
        <v>3108</v>
      </c>
      <c r="G2773" s="8" t="s">
        <v>3109</v>
      </c>
      <c r="H2773" s="8" t="s">
        <v>16</v>
      </c>
      <c r="I2773" s="66" t="s">
        <v>5145</v>
      </c>
      <c r="J2773" s="66" t="s">
        <v>40</v>
      </c>
      <c r="K2773" s="66" t="s">
        <v>5084</v>
      </c>
      <c r="L2773" s="66" t="s">
        <v>4349</v>
      </c>
      <c r="M2773" s="66" t="s">
        <v>4247</v>
      </c>
      <c r="N2773" s="66" t="s">
        <v>4011</v>
      </c>
      <c r="O2773" s="8" t="s">
        <v>4480</v>
      </c>
      <c r="P2773" s="8" t="s">
        <v>5828</v>
      </c>
      <c r="Q2773" s="8">
        <v>1</v>
      </c>
      <c r="R2773" s="8" t="s">
        <v>40</v>
      </c>
      <c r="S2773" s="8" t="s">
        <v>40</v>
      </c>
      <c r="T2773" s="8" t="s">
        <v>40</v>
      </c>
      <c r="U2773" s="67">
        <v>0.22900000000000001</v>
      </c>
      <c r="V2773" s="4">
        <v>1</v>
      </c>
      <c r="W2773" s="4">
        <v>3425</v>
      </c>
      <c r="X2773" s="67">
        <v>0</v>
      </c>
      <c r="Y2773" s="67">
        <v>0</v>
      </c>
      <c r="Z2773" s="4">
        <v>0</v>
      </c>
      <c r="AA2773" s="4">
        <v>2596</v>
      </c>
      <c r="AB2773" s="67">
        <v>0</v>
      </c>
      <c r="AC2773" s="4">
        <v>2.890673</v>
      </c>
      <c r="AD2773" s="4">
        <v>21.8</v>
      </c>
    </row>
    <row r="2774" spans="1:30" x14ac:dyDescent="0.2">
      <c r="A2774" s="8" t="s">
        <v>782</v>
      </c>
      <c r="B2774" s="8">
        <v>15</v>
      </c>
      <c r="C2774" s="8">
        <v>32460167</v>
      </c>
      <c r="D2774" s="8">
        <v>32460167</v>
      </c>
      <c r="E2774" s="8" t="s">
        <v>130</v>
      </c>
      <c r="F2774" s="8" t="s">
        <v>3101</v>
      </c>
      <c r="G2774" s="8" t="s">
        <v>3102</v>
      </c>
      <c r="H2774" s="8" t="s">
        <v>16</v>
      </c>
      <c r="I2774" s="66" t="s">
        <v>5142</v>
      </c>
      <c r="J2774" s="66" t="s">
        <v>40</v>
      </c>
      <c r="K2774" s="66" t="s">
        <v>3336</v>
      </c>
      <c r="L2774" s="66" t="s">
        <v>5829</v>
      </c>
      <c r="M2774" s="66" t="s">
        <v>4021</v>
      </c>
      <c r="N2774" s="66" t="s">
        <v>123</v>
      </c>
      <c r="O2774" s="8" t="s">
        <v>3345</v>
      </c>
      <c r="P2774" s="8" t="s">
        <v>5830</v>
      </c>
      <c r="Q2774" s="8">
        <v>1</v>
      </c>
      <c r="R2774" s="8" t="s">
        <v>40</v>
      </c>
      <c r="S2774" s="8" t="s">
        <v>40</v>
      </c>
      <c r="T2774" s="8" t="s">
        <v>40</v>
      </c>
      <c r="U2774" s="67">
        <v>0.255</v>
      </c>
      <c r="V2774" s="4">
        <v>2</v>
      </c>
      <c r="W2774" s="4">
        <v>3428</v>
      </c>
      <c r="X2774" s="67">
        <v>1E-3</v>
      </c>
      <c r="Y2774" s="67">
        <v>0.16700000000000001</v>
      </c>
      <c r="Z2774" s="4">
        <v>1</v>
      </c>
      <c r="AA2774" s="4">
        <v>2598</v>
      </c>
      <c r="AB2774" s="67">
        <v>0</v>
      </c>
      <c r="AC2774" s="4">
        <v>1.6061970000000001</v>
      </c>
      <c r="AD2774" s="4">
        <v>13.89</v>
      </c>
    </row>
    <row r="2775" spans="1:30" x14ac:dyDescent="0.2">
      <c r="A2775" s="8" t="s">
        <v>782</v>
      </c>
      <c r="B2775" s="8">
        <v>15</v>
      </c>
      <c r="C2775" s="8">
        <v>32460170</v>
      </c>
      <c r="D2775" s="8">
        <v>32460170</v>
      </c>
      <c r="E2775" s="8" t="s">
        <v>121</v>
      </c>
      <c r="F2775" s="8" t="s">
        <v>3101</v>
      </c>
      <c r="G2775" s="8" t="s">
        <v>3102</v>
      </c>
      <c r="H2775" s="8" t="s">
        <v>16</v>
      </c>
      <c r="I2775" s="66" t="s">
        <v>5142</v>
      </c>
      <c r="J2775" s="66" t="s">
        <v>40</v>
      </c>
      <c r="K2775" s="66" t="s">
        <v>3333</v>
      </c>
      <c r="L2775" s="66" t="s">
        <v>5334</v>
      </c>
      <c r="M2775" s="66" t="s">
        <v>374</v>
      </c>
      <c r="N2775" s="66" t="s">
        <v>121</v>
      </c>
      <c r="O2775" s="8" t="s">
        <v>3104</v>
      </c>
      <c r="P2775" s="8" t="s">
        <v>5831</v>
      </c>
      <c r="Q2775" s="8">
        <v>1</v>
      </c>
      <c r="R2775" s="8" t="s">
        <v>40</v>
      </c>
      <c r="S2775" s="8" t="s">
        <v>40</v>
      </c>
      <c r="T2775" s="8" t="s">
        <v>40</v>
      </c>
      <c r="U2775" s="67">
        <v>0.39900000000000002</v>
      </c>
      <c r="V2775" s="4">
        <v>1</v>
      </c>
      <c r="W2775" s="4">
        <v>3428</v>
      </c>
      <c r="X2775" s="67">
        <v>0</v>
      </c>
      <c r="Y2775" s="67">
        <v>4.8000000000000001E-2</v>
      </c>
      <c r="Z2775" s="4">
        <v>1</v>
      </c>
      <c r="AA2775" s="4">
        <v>2598</v>
      </c>
      <c r="AB2775" s="67">
        <v>0</v>
      </c>
      <c r="AC2775" s="4">
        <v>0.33974300000000002</v>
      </c>
      <c r="AD2775" s="4">
        <v>6.0720000000000001</v>
      </c>
    </row>
    <row r="2776" spans="1:30" x14ac:dyDescent="0.2">
      <c r="A2776" s="8" t="s">
        <v>782</v>
      </c>
      <c r="B2776" s="8">
        <v>15</v>
      </c>
      <c r="C2776" s="8">
        <v>32460186</v>
      </c>
      <c r="D2776" s="8">
        <v>32460186</v>
      </c>
      <c r="E2776" s="8" t="s">
        <v>123</v>
      </c>
      <c r="F2776" s="8" t="s">
        <v>3108</v>
      </c>
      <c r="G2776" s="8" t="s">
        <v>3109</v>
      </c>
      <c r="H2776" s="8" t="s">
        <v>16</v>
      </c>
      <c r="I2776" s="66" t="s">
        <v>5142</v>
      </c>
      <c r="J2776" s="66" t="s">
        <v>40</v>
      </c>
      <c r="K2776" s="66" t="s">
        <v>5086</v>
      </c>
      <c r="L2776" s="66" t="s">
        <v>347</v>
      </c>
      <c r="M2776" s="66" t="s">
        <v>348</v>
      </c>
      <c r="N2776" s="66" t="s">
        <v>4213</v>
      </c>
      <c r="O2776" s="8" t="s">
        <v>4214</v>
      </c>
      <c r="P2776" s="8" t="s">
        <v>40</v>
      </c>
      <c r="Q2776" s="8">
        <v>1</v>
      </c>
      <c r="R2776" s="8" t="s">
        <v>40</v>
      </c>
      <c r="S2776" s="8" t="s">
        <v>40</v>
      </c>
      <c r="T2776" s="8" t="s">
        <v>40</v>
      </c>
      <c r="U2776" s="67">
        <v>0.27300000000000002</v>
      </c>
      <c r="V2776" s="4">
        <v>1</v>
      </c>
      <c r="W2776" s="4">
        <v>3428</v>
      </c>
      <c r="X2776" s="67">
        <v>0</v>
      </c>
      <c r="Y2776" s="67">
        <v>0</v>
      </c>
      <c r="Z2776" s="4">
        <v>0</v>
      </c>
      <c r="AA2776" s="4">
        <v>2598</v>
      </c>
      <c r="AB2776" s="67">
        <v>0</v>
      </c>
      <c r="AC2776" s="4">
        <v>2.6529929999999999</v>
      </c>
      <c r="AD2776" s="4">
        <v>20.5</v>
      </c>
    </row>
    <row r="2777" spans="1:30" x14ac:dyDescent="0.2">
      <c r="A2777" s="8" t="s">
        <v>782</v>
      </c>
      <c r="B2777" s="8">
        <v>15</v>
      </c>
      <c r="C2777" s="8">
        <v>32460187</v>
      </c>
      <c r="D2777" s="8">
        <v>32460187</v>
      </c>
      <c r="E2777" s="8" t="s">
        <v>127</v>
      </c>
      <c r="F2777" s="8" t="s">
        <v>3108</v>
      </c>
      <c r="G2777" s="8" t="s">
        <v>3109</v>
      </c>
      <c r="H2777" s="8" t="s">
        <v>16</v>
      </c>
      <c r="I2777" s="66" t="s">
        <v>5142</v>
      </c>
      <c r="J2777" s="66" t="s">
        <v>40</v>
      </c>
      <c r="K2777" s="66" t="s">
        <v>5832</v>
      </c>
      <c r="L2777" s="66" t="s">
        <v>4895</v>
      </c>
      <c r="M2777" s="66" t="s">
        <v>348</v>
      </c>
      <c r="N2777" s="66" t="s">
        <v>4050</v>
      </c>
      <c r="O2777" s="8" t="s">
        <v>4051</v>
      </c>
      <c r="P2777" s="8" t="s">
        <v>40</v>
      </c>
      <c r="Q2777" s="8">
        <v>1</v>
      </c>
      <c r="R2777" s="8" t="s">
        <v>40</v>
      </c>
      <c r="S2777" s="8" t="s">
        <v>40</v>
      </c>
      <c r="T2777" s="8" t="s">
        <v>40</v>
      </c>
      <c r="U2777" s="67">
        <v>0.248</v>
      </c>
      <c r="V2777" s="4">
        <v>2</v>
      </c>
      <c r="W2777" s="4">
        <v>3428</v>
      </c>
      <c r="X2777" s="67">
        <v>1E-3</v>
      </c>
      <c r="Y2777" s="67">
        <v>0</v>
      </c>
      <c r="Z2777" s="4">
        <v>0</v>
      </c>
      <c r="AA2777" s="4">
        <v>2598</v>
      </c>
      <c r="AB2777" s="67">
        <v>0</v>
      </c>
      <c r="AC2777" s="4">
        <v>1.443989</v>
      </c>
      <c r="AD2777" s="4">
        <v>13.02</v>
      </c>
    </row>
    <row r="2778" spans="1:30" x14ac:dyDescent="0.2">
      <c r="A2778" s="8" t="s">
        <v>782</v>
      </c>
      <c r="B2778" s="8">
        <v>15</v>
      </c>
      <c r="C2778" s="8">
        <v>32460194</v>
      </c>
      <c r="D2778" s="8">
        <v>32460194</v>
      </c>
      <c r="E2778" s="8" t="s">
        <v>130</v>
      </c>
      <c r="F2778" s="8" t="s">
        <v>3101</v>
      </c>
      <c r="G2778" s="8" t="s">
        <v>3102</v>
      </c>
      <c r="H2778" s="8" t="s">
        <v>16</v>
      </c>
      <c r="I2778" s="66" t="s">
        <v>5142</v>
      </c>
      <c r="J2778" s="66" t="s">
        <v>40</v>
      </c>
      <c r="K2778" s="66" t="s">
        <v>5833</v>
      </c>
      <c r="L2778" s="66" t="s">
        <v>3765</v>
      </c>
      <c r="M2778" s="66" t="s">
        <v>3610</v>
      </c>
      <c r="N2778" s="66" t="s">
        <v>3165</v>
      </c>
      <c r="O2778" s="8" t="s">
        <v>3400</v>
      </c>
      <c r="P2778" s="8" t="s">
        <v>5834</v>
      </c>
      <c r="Q2778" s="8">
        <v>1</v>
      </c>
      <c r="R2778" s="8" t="s">
        <v>40</v>
      </c>
      <c r="S2778" s="8" t="s">
        <v>40</v>
      </c>
      <c r="T2778" s="8" t="s">
        <v>40</v>
      </c>
      <c r="U2778" s="67">
        <v>0.253</v>
      </c>
      <c r="V2778" s="4">
        <v>370</v>
      </c>
      <c r="W2778" s="4">
        <v>3428</v>
      </c>
      <c r="X2778" s="67">
        <v>0.108</v>
      </c>
      <c r="Y2778" s="67">
        <v>0.249</v>
      </c>
      <c r="Z2778" s="4">
        <v>249</v>
      </c>
      <c r="AA2778" s="4">
        <v>2598</v>
      </c>
      <c r="AB2778" s="67">
        <v>9.6000000000000002E-2</v>
      </c>
      <c r="AC2778" s="4">
        <v>0.65898900000000005</v>
      </c>
      <c r="AD2778" s="4">
        <v>8.5559999999999992</v>
      </c>
    </row>
    <row r="2779" spans="1:30" x14ac:dyDescent="0.2">
      <c r="A2779" s="8" t="s">
        <v>782</v>
      </c>
      <c r="B2779" s="8">
        <v>15</v>
      </c>
      <c r="C2779" s="8">
        <v>32460194</v>
      </c>
      <c r="D2779" s="8">
        <v>32460194</v>
      </c>
      <c r="E2779" s="8" t="s">
        <v>121</v>
      </c>
      <c r="F2779" s="8" t="s">
        <v>3101</v>
      </c>
      <c r="G2779" s="8" t="s">
        <v>3102</v>
      </c>
      <c r="H2779" s="8" t="s">
        <v>16</v>
      </c>
      <c r="I2779" s="66" t="s">
        <v>5142</v>
      </c>
      <c r="J2779" s="66" t="s">
        <v>40</v>
      </c>
      <c r="K2779" s="66" t="s">
        <v>5833</v>
      </c>
      <c r="L2779" s="66" t="s">
        <v>3765</v>
      </c>
      <c r="M2779" s="66" t="s">
        <v>3610</v>
      </c>
      <c r="N2779" s="66" t="s">
        <v>3165</v>
      </c>
      <c r="O2779" s="8" t="s">
        <v>3691</v>
      </c>
      <c r="P2779" s="8" t="s">
        <v>5834</v>
      </c>
      <c r="Q2779" s="8">
        <v>1</v>
      </c>
      <c r="R2779" s="8" t="s">
        <v>40</v>
      </c>
      <c r="S2779" s="8" t="s">
        <v>40</v>
      </c>
      <c r="T2779" s="8" t="s">
        <v>40</v>
      </c>
      <c r="U2779" s="67">
        <v>3.6999999999999998E-2</v>
      </c>
      <c r="V2779" s="4">
        <v>2</v>
      </c>
      <c r="W2779" s="4">
        <v>3428</v>
      </c>
      <c r="X2779" s="67">
        <v>1E-3</v>
      </c>
      <c r="Y2779" s="67">
        <v>0.08</v>
      </c>
      <c r="Z2779" s="4">
        <v>1</v>
      </c>
      <c r="AA2779" s="4">
        <v>2598</v>
      </c>
      <c r="AB2779" s="67">
        <v>0</v>
      </c>
      <c r="AC2779" s="4">
        <v>1.1802090000000001</v>
      </c>
      <c r="AD2779" s="4">
        <v>11.64</v>
      </c>
    </row>
    <row r="2780" spans="1:30" x14ac:dyDescent="0.2">
      <c r="A2780" s="8" t="s">
        <v>782</v>
      </c>
      <c r="B2780" s="8">
        <v>15</v>
      </c>
      <c r="C2780" s="8">
        <v>32460195</v>
      </c>
      <c r="D2780" s="8">
        <v>32460195</v>
      </c>
      <c r="E2780" s="8" t="s">
        <v>121</v>
      </c>
      <c r="F2780" s="8" t="s">
        <v>3108</v>
      </c>
      <c r="G2780" s="8" t="s">
        <v>3109</v>
      </c>
      <c r="H2780" s="8" t="s">
        <v>16</v>
      </c>
      <c r="I2780" s="66" t="s">
        <v>5142</v>
      </c>
      <c r="J2780" s="66" t="s">
        <v>40</v>
      </c>
      <c r="K2780" s="66" t="s">
        <v>5268</v>
      </c>
      <c r="L2780" s="66" t="s">
        <v>3476</v>
      </c>
      <c r="M2780" s="66" t="s">
        <v>3477</v>
      </c>
      <c r="N2780" s="66" t="s">
        <v>3302</v>
      </c>
      <c r="O2780" s="8" t="s">
        <v>3303</v>
      </c>
      <c r="P2780" s="8" t="s">
        <v>5835</v>
      </c>
      <c r="Q2780" s="8">
        <v>1</v>
      </c>
      <c r="R2780" s="8" t="s">
        <v>40</v>
      </c>
      <c r="S2780" s="8" t="s">
        <v>40</v>
      </c>
      <c r="T2780" s="8" t="s">
        <v>40</v>
      </c>
      <c r="U2780" s="67">
        <v>0.254</v>
      </c>
      <c r="V2780" s="4">
        <v>1</v>
      </c>
      <c r="W2780" s="4">
        <v>3428</v>
      </c>
      <c r="X2780" s="67">
        <v>0</v>
      </c>
      <c r="Y2780" s="67">
        <v>0</v>
      </c>
      <c r="Z2780" s="4">
        <v>0</v>
      </c>
      <c r="AA2780" s="4">
        <v>2598</v>
      </c>
      <c r="AB2780" s="67">
        <v>0</v>
      </c>
      <c r="AC2780" s="4">
        <v>6.1028640000000003</v>
      </c>
      <c r="AD2780" s="4">
        <v>28.3</v>
      </c>
    </row>
    <row r="2781" spans="1:30" x14ac:dyDescent="0.2">
      <c r="A2781" s="8" t="s">
        <v>782</v>
      </c>
      <c r="B2781" s="8">
        <v>15</v>
      </c>
      <c r="C2781" s="8">
        <v>32460197</v>
      </c>
      <c r="D2781" s="8">
        <v>32460197</v>
      </c>
      <c r="E2781" s="8" t="s">
        <v>121</v>
      </c>
      <c r="F2781" s="8" t="s">
        <v>3101</v>
      </c>
      <c r="G2781" s="8" t="s">
        <v>3102</v>
      </c>
      <c r="H2781" s="8" t="s">
        <v>16</v>
      </c>
      <c r="I2781" s="66" t="s">
        <v>5142</v>
      </c>
      <c r="J2781" s="66" t="s">
        <v>40</v>
      </c>
      <c r="K2781" s="66" t="s">
        <v>5836</v>
      </c>
      <c r="L2781" s="66" t="s">
        <v>5066</v>
      </c>
      <c r="M2781" s="66" t="s">
        <v>3477</v>
      </c>
      <c r="N2781" s="66" t="s">
        <v>127</v>
      </c>
      <c r="O2781" s="8" t="s">
        <v>3632</v>
      </c>
      <c r="P2781" s="8" t="s">
        <v>40</v>
      </c>
      <c r="Q2781" s="8">
        <v>1</v>
      </c>
      <c r="R2781" s="8" t="s">
        <v>40</v>
      </c>
      <c r="S2781" s="8" t="s">
        <v>40</v>
      </c>
      <c r="T2781" s="8" t="s">
        <v>40</v>
      </c>
      <c r="U2781" s="67">
        <v>0</v>
      </c>
      <c r="V2781" s="4">
        <v>0</v>
      </c>
      <c r="W2781" s="4">
        <v>3428</v>
      </c>
      <c r="X2781" s="67">
        <v>0</v>
      </c>
      <c r="Y2781" s="67">
        <v>0.34799999999999998</v>
      </c>
      <c r="Z2781" s="4">
        <v>1</v>
      </c>
      <c r="AA2781" s="4">
        <v>2598</v>
      </c>
      <c r="AB2781" s="67">
        <v>0</v>
      </c>
      <c r="AC2781" s="4">
        <v>-0.162995</v>
      </c>
      <c r="AD2781" s="4">
        <v>1.3069999999999999</v>
      </c>
    </row>
    <row r="2782" spans="1:30" x14ac:dyDescent="0.2">
      <c r="A2782" s="8" t="s">
        <v>782</v>
      </c>
      <c r="B2782" s="8">
        <v>15</v>
      </c>
      <c r="C2782" s="8">
        <v>32460198</v>
      </c>
      <c r="D2782" s="8">
        <v>32460198</v>
      </c>
      <c r="E2782" s="8" t="s">
        <v>121</v>
      </c>
      <c r="F2782" s="8" t="s">
        <v>3108</v>
      </c>
      <c r="G2782" s="8" t="s">
        <v>3109</v>
      </c>
      <c r="H2782" s="8" t="s">
        <v>16</v>
      </c>
      <c r="I2782" s="66" t="s">
        <v>5142</v>
      </c>
      <c r="J2782" s="66" t="s">
        <v>40</v>
      </c>
      <c r="K2782" s="66" t="s">
        <v>5837</v>
      </c>
      <c r="L2782" s="66" t="s">
        <v>3471</v>
      </c>
      <c r="M2782" s="66" t="s">
        <v>3472</v>
      </c>
      <c r="N2782" s="66" t="s">
        <v>3141</v>
      </c>
      <c r="O2782" s="8" t="s">
        <v>3371</v>
      </c>
      <c r="P2782" s="8" t="s">
        <v>40</v>
      </c>
      <c r="Q2782" s="8">
        <v>1</v>
      </c>
      <c r="R2782" s="8" t="s">
        <v>40</v>
      </c>
      <c r="S2782" s="8" t="s">
        <v>40</v>
      </c>
      <c r="T2782" s="8" t="s">
        <v>40</v>
      </c>
      <c r="U2782" s="67">
        <v>0.23499999999999999</v>
      </c>
      <c r="V2782" s="4">
        <v>1</v>
      </c>
      <c r="W2782" s="4">
        <v>3428</v>
      </c>
      <c r="X2782" s="67">
        <v>0</v>
      </c>
      <c r="Y2782" s="67">
        <v>0</v>
      </c>
      <c r="Z2782" s="4">
        <v>0</v>
      </c>
      <c r="AA2782" s="4">
        <v>2598</v>
      </c>
      <c r="AB2782" s="67">
        <v>0</v>
      </c>
      <c r="AC2782" s="4">
        <v>1.965954</v>
      </c>
      <c r="AD2782" s="4">
        <v>16</v>
      </c>
    </row>
    <row r="2783" spans="1:30" x14ac:dyDescent="0.2">
      <c r="A2783" s="8" t="s">
        <v>782</v>
      </c>
      <c r="B2783" s="8">
        <v>15</v>
      </c>
      <c r="C2783" s="8">
        <v>32460210</v>
      </c>
      <c r="D2783" s="8">
        <v>32460210</v>
      </c>
      <c r="E2783" s="8" t="s">
        <v>130</v>
      </c>
      <c r="F2783" s="8" t="s">
        <v>3108</v>
      </c>
      <c r="G2783" s="8" t="s">
        <v>3109</v>
      </c>
      <c r="H2783" s="8" t="s">
        <v>16</v>
      </c>
      <c r="I2783" s="66" t="s">
        <v>5142</v>
      </c>
      <c r="J2783" s="66" t="s">
        <v>40</v>
      </c>
      <c r="K2783" s="66" t="s">
        <v>5257</v>
      </c>
      <c r="L2783" s="66" t="s">
        <v>5838</v>
      </c>
      <c r="M2783" s="66" t="s">
        <v>3750</v>
      </c>
      <c r="N2783" s="66" t="s">
        <v>3144</v>
      </c>
      <c r="O2783" s="8" t="s">
        <v>3145</v>
      </c>
      <c r="P2783" s="8" t="s">
        <v>5839</v>
      </c>
      <c r="Q2783" s="8">
        <v>1</v>
      </c>
      <c r="R2783" s="8" t="s">
        <v>40</v>
      </c>
      <c r="S2783" s="8" t="s">
        <v>40</v>
      </c>
      <c r="T2783" s="8" t="s">
        <v>40</v>
      </c>
      <c r="U2783" s="67">
        <v>0</v>
      </c>
      <c r="V2783" s="4">
        <v>0</v>
      </c>
      <c r="W2783" s="4">
        <v>3428</v>
      </c>
      <c r="X2783" s="67">
        <v>0</v>
      </c>
      <c r="Y2783" s="67">
        <v>0.34899999999999998</v>
      </c>
      <c r="Z2783" s="4">
        <v>1</v>
      </c>
      <c r="AA2783" s="4">
        <v>2598</v>
      </c>
      <c r="AB2783" s="67">
        <v>0</v>
      </c>
      <c r="AC2783" s="4">
        <v>5.1074330000000003</v>
      </c>
      <c r="AD2783" s="4">
        <v>25.3</v>
      </c>
    </row>
    <row r="2784" spans="1:30" x14ac:dyDescent="0.2">
      <c r="A2784" s="8" t="s">
        <v>782</v>
      </c>
      <c r="B2784" s="8">
        <v>15</v>
      </c>
      <c r="C2784" s="8">
        <v>32460211</v>
      </c>
      <c r="D2784" s="8">
        <v>32460211</v>
      </c>
      <c r="E2784" s="8" t="s">
        <v>121</v>
      </c>
      <c r="F2784" s="8" t="s">
        <v>3108</v>
      </c>
      <c r="G2784" s="8" t="s">
        <v>3109</v>
      </c>
      <c r="H2784" s="8" t="s">
        <v>16</v>
      </c>
      <c r="I2784" s="66" t="s">
        <v>5142</v>
      </c>
      <c r="J2784" s="66" t="s">
        <v>40</v>
      </c>
      <c r="K2784" s="66" t="s">
        <v>5146</v>
      </c>
      <c r="L2784" s="66" t="s">
        <v>5840</v>
      </c>
      <c r="M2784" s="66" t="s">
        <v>3750</v>
      </c>
      <c r="N2784" s="66" t="s">
        <v>3171</v>
      </c>
      <c r="O2784" s="8" t="s">
        <v>3172</v>
      </c>
      <c r="P2784" s="8" t="s">
        <v>5841</v>
      </c>
      <c r="Q2784" s="8">
        <v>1</v>
      </c>
      <c r="R2784" s="8" t="s">
        <v>40</v>
      </c>
      <c r="S2784" s="8" t="s">
        <v>40</v>
      </c>
      <c r="T2784" s="8" t="s">
        <v>40</v>
      </c>
      <c r="U2784" s="67">
        <v>0</v>
      </c>
      <c r="V2784" s="4">
        <v>0</v>
      </c>
      <c r="W2784" s="4">
        <v>3428</v>
      </c>
      <c r="X2784" s="67">
        <v>0</v>
      </c>
      <c r="Y2784" s="67">
        <v>0.252</v>
      </c>
      <c r="Z2784" s="4">
        <v>1</v>
      </c>
      <c r="AA2784" s="4">
        <v>2598</v>
      </c>
      <c r="AB2784" s="67">
        <v>0</v>
      </c>
      <c r="AC2784" s="4">
        <v>3.1797569999999999</v>
      </c>
      <c r="AD2784" s="4">
        <v>22.7</v>
      </c>
    </row>
    <row r="2785" spans="1:30" x14ac:dyDescent="0.2">
      <c r="A2785" s="8" t="s">
        <v>782</v>
      </c>
      <c r="B2785" s="8">
        <v>15</v>
      </c>
      <c r="C2785" s="8">
        <v>32460214</v>
      </c>
      <c r="D2785" s="8">
        <v>32460214</v>
      </c>
      <c r="E2785" s="8" t="s">
        <v>130</v>
      </c>
      <c r="F2785" s="8" t="s">
        <v>3108</v>
      </c>
      <c r="G2785" s="8" t="s">
        <v>3109</v>
      </c>
      <c r="H2785" s="8" t="s">
        <v>16</v>
      </c>
      <c r="I2785" s="66" t="s">
        <v>5142</v>
      </c>
      <c r="J2785" s="66" t="s">
        <v>40</v>
      </c>
      <c r="K2785" s="66" t="s">
        <v>5842</v>
      </c>
      <c r="L2785" s="66" t="s">
        <v>5821</v>
      </c>
      <c r="M2785" s="66" t="s">
        <v>3608</v>
      </c>
      <c r="N2785" s="66" t="s">
        <v>3309</v>
      </c>
      <c r="O2785" s="8" t="s">
        <v>3310</v>
      </c>
      <c r="P2785" s="8" t="s">
        <v>5843</v>
      </c>
      <c r="Q2785" s="8">
        <v>1</v>
      </c>
      <c r="R2785" s="8" t="s">
        <v>40</v>
      </c>
      <c r="S2785" s="8" t="s">
        <v>40</v>
      </c>
      <c r="T2785" s="8" t="s">
        <v>40</v>
      </c>
      <c r="U2785" s="67">
        <v>0.30599999999999999</v>
      </c>
      <c r="V2785" s="4">
        <v>2</v>
      </c>
      <c r="W2785" s="4">
        <v>3428</v>
      </c>
      <c r="X2785" s="67">
        <v>1E-3</v>
      </c>
      <c r="Y2785" s="67">
        <v>0</v>
      </c>
      <c r="Z2785" s="4">
        <v>0</v>
      </c>
      <c r="AA2785" s="4">
        <v>2598</v>
      </c>
      <c r="AB2785" s="67">
        <v>0</v>
      </c>
      <c r="AC2785" s="4">
        <v>2.9274290000000001</v>
      </c>
      <c r="AD2785" s="4">
        <v>22</v>
      </c>
    </row>
    <row r="2786" spans="1:30" x14ac:dyDescent="0.2">
      <c r="A2786" s="8" t="s">
        <v>782</v>
      </c>
      <c r="B2786" s="8">
        <v>15</v>
      </c>
      <c r="C2786" s="8">
        <v>32460215</v>
      </c>
      <c r="D2786" s="8">
        <v>32460215</v>
      </c>
      <c r="E2786" s="8" t="s">
        <v>121</v>
      </c>
      <c r="F2786" s="8" t="s">
        <v>3101</v>
      </c>
      <c r="G2786" s="8" t="s">
        <v>3102</v>
      </c>
      <c r="H2786" s="8" t="s">
        <v>16</v>
      </c>
      <c r="I2786" s="66" t="s">
        <v>5142</v>
      </c>
      <c r="J2786" s="66" t="s">
        <v>40</v>
      </c>
      <c r="K2786" s="66" t="s">
        <v>5844</v>
      </c>
      <c r="L2786" s="66" t="s">
        <v>5845</v>
      </c>
      <c r="M2786" s="66" t="s">
        <v>3608</v>
      </c>
      <c r="N2786" s="66" t="s">
        <v>3165</v>
      </c>
      <c r="O2786" s="8" t="s">
        <v>3308</v>
      </c>
      <c r="P2786" s="8" t="s">
        <v>5846</v>
      </c>
      <c r="Q2786" s="8">
        <v>1</v>
      </c>
      <c r="R2786" s="8" t="s">
        <v>40</v>
      </c>
      <c r="S2786" s="8" t="s">
        <v>40</v>
      </c>
      <c r="T2786" s="8" t="s">
        <v>40</v>
      </c>
      <c r="U2786" s="67">
        <v>0.247</v>
      </c>
      <c r="V2786" s="4">
        <v>2</v>
      </c>
      <c r="W2786" s="4">
        <v>3428</v>
      </c>
      <c r="X2786" s="67">
        <v>1E-3</v>
      </c>
      <c r="Y2786" s="67">
        <v>0.249</v>
      </c>
      <c r="Z2786" s="4">
        <v>4</v>
      </c>
      <c r="AA2786" s="4">
        <v>2598</v>
      </c>
      <c r="AB2786" s="67">
        <v>2E-3</v>
      </c>
      <c r="AC2786" s="4">
        <v>7.3837E-2</v>
      </c>
      <c r="AD2786" s="4">
        <v>3.33</v>
      </c>
    </row>
    <row r="2787" spans="1:30" x14ac:dyDescent="0.2">
      <c r="A2787" s="8" t="s">
        <v>782</v>
      </c>
      <c r="B2787" s="8">
        <v>15</v>
      </c>
      <c r="C2787" s="8">
        <v>32460222</v>
      </c>
      <c r="D2787" s="8">
        <v>32460222</v>
      </c>
      <c r="E2787" s="8" t="s">
        <v>130</v>
      </c>
      <c r="F2787" s="8" t="s">
        <v>81</v>
      </c>
      <c r="G2787" s="8" t="s">
        <v>3469</v>
      </c>
      <c r="H2787" s="8" t="s">
        <v>16</v>
      </c>
      <c r="I2787" s="66" t="s">
        <v>5142</v>
      </c>
      <c r="J2787" s="66" t="s">
        <v>40</v>
      </c>
      <c r="K2787" s="66" t="s">
        <v>4925</v>
      </c>
      <c r="L2787" s="66" t="s">
        <v>3498</v>
      </c>
      <c r="M2787" s="66" t="s">
        <v>4911</v>
      </c>
      <c r="N2787" s="66" t="s">
        <v>137</v>
      </c>
      <c r="O2787" s="8" t="s">
        <v>138</v>
      </c>
      <c r="P2787" s="8" t="s">
        <v>40</v>
      </c>
      <c r="Q2787" s="8">
        <v>1</v>
      </c>
      <c r="R2787" s="8" t="s">
        <v>40</v>
      </c>
      <c r="S2787" s="8" t="s">
        <v>40</v>
      </c>
      <c r="T2787" s="8" t="s">
        <v>40</v>
      </c>
      <c r="U2787" s="67">
        <v>0.27300000000000002</v>
      </c>
      <c r="V2787" s="4">
        <v>1</v>
      </c>
      <c r="W2787" s="4">
        <v>3428</v>
      </c>
      <c r="X2787" s="67">
        <v>0</v>
      </c>
      <c r="Y2787" s="67">
        <v>0</v>
      </c>
      <c r="Z2787" s="4">
        <v>0</v>
      </c>
      <c r="AA2787" s="4">
        <v>2598</v>
      </c>
      <c r="AB2787" s="67">
        <v>0</v>
      </c>
      <c r="AC2787" s="4">
        <v>13.120759</v>
      </c>
      <c r="AD2787" s="4">
        <v>41</v>
      </c>
    </row>
    <row r="2788" spans="1:30" x14ac:dyDescent="0.2">
      <c r="A2788" s="8" t="s">
        <v>782</v>
      </c>
      <c r="B2788" s="8">
        <v>15</v>
      </c>
      <c r="C2788" s="8">
        <v>32460244</v>
      </c>
      <c r="D2788" s="8">
        <v>32460244</v>
      </c>
      <c r="E2788" s="8" t="s">
        <v>123</v>
      </c>
      <c r="F2788" s="8" t="s">
        <v>3108</v>
      </c>
      <c r="G2788" s="8" t="s">
        <v>3109</v>
      </c>
      <c r="H2788" s="8" t="s">
        <v>16</v>
      </c>
      <c r="I2788" s="66" t="s">
        <v>5142</v>
      </c>
      <c r="J2788" s="66" t="s">
        <v>40</v>
      </c>
      <c r="K2788" s="66" t="s">
        <v>4750</v>
      </c>
      <c r="L2788" s="66" t="s">
        <v>3739</v>
      </c>
      <c r="M2788" s="66" t="s">
        <v>3740</v>
      </c>
      <c r="N2788" s="66" t="s">
        <v>4006</v>
      </c>
      <c r="O2788" s="8" t="s">
        <v>5847</v>
      </c>
      <c r="P2788" s="8" t="s">
        <v>5848</v>
      </c>
      <c r="Q2788" s="8">
        <v>1</v>
      </c>
      <c r="R2788" s="8" t="s">
        <v>40</v>
      </c>
      <c r="S2788" s="8" t="s">
        <v>40</v>
      </c>
      <c r="T2788" s="8" t="s">
        <v>40</v>
      </c>
      <c r="U2788" s="67">
        <v>0.27400000000000002</v>
      </c>
      <c r="V2788" s="4">
        <v>1</v>
      </c>
      <c r="W2788" s="4">
        <v>3428</v>
      </c>
      <c r="X2788" s="67">
        <v>0</v>
      </c>
      <c r="Y2788" s="67">
        <v>0.20799999999999999</v>
      </c>
      <c r="Z2788" s="4">
        <v>1</v>
      </c>
      <c r="AA2788" s="4">
        <v>2598</v>
      </c>
      <c r="AB2788" s="67">
        <v>0</v>
      </c>
      <c r="AC2788" s="4">
        <v>2.3913859999999998</v>
      </c>
      <c r="AD2788" s="4">
        <v>18.760000000000002</v>
      </c>
    </row>
    <row r="2789" spans="1:30" x14ac:dyDescent="0.2">
      <c r="A2789" s="8" t="s">
        <v>782</v>
      </c>
      <c r="B2789" s="8">
        <v>15</v>
      </c>
      <c r="C2789" s="8">
        <v>32460247</v>
      </c>
      <c r="D2789" s="8">
        <v>32460247</v>
      </c>
      <c r="E2789" s="8" t="s">
        <v>123</v>
      </c>
      <c r="F2789" s="8" t="s">
        <v>3108</v>
      </c>
      <c r="G2789" s="8" t="s">
        <v>3109</v>
      </c>
      <c r="H2789" s="8" t="s">
        <v>16</v>
      </c>
      <c r="I2789" s="66" t="s">
        <v>5142</v>
      </c>
      <c r="J2789" s="66" t="s">
        <v>40</v>
      </c>
      <c r="K2789" s="66" t="s">
        <v>5849</v>
      </c>
      <c r="L2789" s="66" t="s">
        <v>5850</v>
      </c>
      <c r="M2789" s="66" t="s">
        <v>3736</v>
      </c>
      <c r="N2789" s="66" t="s">
        <v>3821</v>
      </c>
      <c r="O2789" s="8" t="s">
        <v>3822</v>
      </c>
      <c r="P2789" s="8" t="s">
        <v>5851</v>
      </c>
      <c r="Q2789" s="8">
        <v>1</v>
      </c>
      <c r="R2789" s="8" t="s">
        <v>40</v>
      </c>
      <c r="S2789" s="8" t="s">
        <v>40</v>
      </c>
      <c r="T2789" s="8" t="s">
        <v>40</v>
      </c>
      <c r="U2789" s="67">
        <v>0.29099999999999998</v>
      </c>
      <c r="V2789" s="4">
        <v>7</v>
      </c>
      <c r="W2789" s="4">
        <v>3428</v>
      </c>
      <c r="X2789" s="67">
        <v>2E-3</v>
      </c>
      <c r="Y2789" s="67">
        <v>0.30299999999999999</v>
      </c>
      <c r="Z2789" s="4">
        <v>6</v>
      </c>
      <c r="AA2789" s="4">
        <v>2598</v>
      </c>
      <c r="AB2789" s="67">
        <v>2E-3</v>
      </c>
      <c r="AC2789" s="4">
        <v>2.5632350000000002</v>
      </c>
      <c r="AD2789" s="4">
        <v>19.87</v>
      </c>
    </row>
    <row r="2790" spans="1:30" x14ac:dyDescent="0.2">
      <c r="A2790" s="8" t="s">
        <v>782</v>
      </c>
      <c r="B2790" s="8">
        <v>15</v>
      </c>
      <c r="C2790" s="8">
        <v>32460266</v>
      </c>
      <c r="D2790" s="8">
        <v>32460266</v>
      </c>
      <c r="E2790" s="8" t="s">
        <v>130</v>
      </c>
      <c r="F2790" s="8" t="s">
        <v>3101</v>
      </c>
      <c r="G2790" s="8" t="s">
        <v>3102</v>
      </c>
      <c r="H2790" s="8" t="s">
        <v>16</v>
      </c>
      <c r="I2790" s="66" t="s">
        <v>5142</v>
      </c>
      <c r="J2790" s="66" t="s">
        <v>40</v>
      </c>
      <c r="K2790" s="66" t="s">
        <v>5852</v>
      </c>
      <c r="L2790" s="66" t="s">
        <v>5279</v>
      </c>
      <c r="M2790" s="66" t="s">
        <v>5853</v>
      </c>
      <c r="N2790" s="66" t="s">
        <v>3107</v>
      </c>
      <c r="O2790" s="8" t="s">
        <v>3719</v>
      </c>
      <c r="P2790" s="8" t="s">
        <v>40</v>
      </c>
      <c r="Q2790" s="8">
        <v>1</v>
      </c>
      <c r="R2790" s="8" t="s">
        <v>40</v>
      </c>
      <c r="S2790" s="8" t="s">
        <v>40</v>
      </c>
      <c r="T2790" s="8" t="s">
        <v>40</v>
      </c>
      <c r="U2790" s="67">
        <v>0.48299999999999998</v>
      </c>
      <c r="V2790" s="4">
        <v>31</v>
      </c>
      <c r="W2790" s="4">
        <v>2463</v>
      </c>
      <c r="X2790" s="67">
        <v>1.2999999999999999E-2</v>
      </c>
      <c r="Y2790" s="67">
        <v>0.57299999999999995</v>
      </c>
      <c r="Z2790" s="4">
        <v>17</v>
      </c>
      <c r="AA2790" s="4">
        <v>1424</v>
      </c>
      <c r="AB2790" s="67">
        <v>1.2E-2</v>
      </c>
      <c r="AC2790" s="4">
        <v>1.612141</v>
      </c>
      <c r="AD2790" s="4">
        <v>13.92</v>
      </c>
    </row>
    <row r="2791" spans="1:30" x14ac:dyDescent="0.2">
      <c r="A2791" s="8" t="s">
        <v>782</v>
      </c>
      <c r="B2791" s="8">
        <v>15</v>
      </c>
      <c r="C2791" s="8">
        <v>32460317</v>
      </c>
      <c r="D2791" s="8">
        <v>32460317</v>
      </c>
      <c r="E2791" s="8" t="s">
        <v>130</v>
      </c>
      <c r="F2791" s="8" t="s">
        <v>3101</v>
      </c>
      <c r="G2791" s="8" t="s">
        <v>3102</v>
      </c>
      <c r="H2791" s="8" t="s">
        <v>16</v>
      </c>
      <c r="I2791" s="66" t="s">
        <v>5142</v>
      </c>
      <c r="J2791" s="66" t="s">
        <v>40</v>
      </c>
      <c r="K2791" s="66" t="s">
        <v>3299</v>
      </c>
      <c r="L2791" s="66" t="s">
        <v>5257</v>
      </c>
      <c r="M2791" s="66" t="s">
        <v>5854</v>
      </c>
      <c r="N2791" s="66" t="s">
        <v>3188</v>
      </c>
      <c r="O2791" s="8" t="s">
        <v>3497</v>
      </c>
      <c r="P2791" s="8" t="s">
        <v>5855</v>
      </c>
      <c r="Q2791" s="8">
        <v>1</v>
      </c>
      <c r="R2791" s="8" t="s">
        <v>40</v>
      </c>
      <c r="S2791" s="8" t="s">
        <v>40</v>
      </c>
      <c r="T2791" s="8" t="s">
        <v>40</v>
      </c>
      <c r="U2791" s="67">
        <v>0.40899999999999997</v>
      </c>
      <c r="V2791" s="4">
        <v>1</v>
      </c>
      <c r="W2791" s="4">
        <v>3416</v>
      </c>
      <c r="X2791" s="67">
        <v>0</v>
      </c>
      <c r="Y2791" s="67">
        <v>0.125</v>
      </c>
      <c r="Z2791" s="4">
        <v>1</v>
      </c>
      <c r="AA2791" s="4">
        <v>2333</v>
      </c>
      <c r="AB2791" s="67">
        <v>0</v>
      </c>
      <c r="AC2791" s="4">
        <v>1.585107</v>
      </c>
      <c r="AD2791" s="4">
        <v>13.77</v>
      </c>
    </row>
    <row r="2792" spans="1:30" x14ac:dyDescent="0.2">
      <c r="A2792" s="8" t="s">
        <v>782</v>
      </c>
      <c r="B2792" s="8">
        <v>15</v>
      </c>
      <c r="C2792" s="8">
        <v>32460319</v>
      </c>
      <c r="D2792" s="8">
        <v>32460319</v>
      </c>
      <c r="E2792" s="8" t="s">
        <v>121</v>
      </c>
      <c r="F2792" s="8" t="s">
        <v>3108</v>
      </c>
      <c r="G2792" s="8" t="s">
        <v>3109</v>
      </c>
      <c r="H2792" s="8" t="s">
        <v>16</v>
      </c>
      <c r="I2792" s="66" t="s">
        <v>5142</v>
      </c>
      <c r="J2792" s="66" t="s">
        <v>40</v>
      </c>
      <c r="K2792" s="66" t="s">
        <v>4955</v>
      </c>
      <c r="L2792" s="66" t="s">
        <v>5856</v>
      </c>
      <c r="M2792" s="66" t="s">
        <v>4427</v>
      </c>
      <c r="N2792" s="66" t="s">
        <v>3171</v>
      </c>
      <c r="O2792" s="8" t="s">
        <v>3172</v>
      </c>
      <c r="P2792" s="8" t="s">
        <v>5857</v>
      </c>
      <c r="Q2792" s="8">
        <v>1</v>
      </c>
      <c r="R2792" s="8" t="s">
        <v>40</v>
      </c>
      <c r="S2792" s="8" t="s">
        <v>40</v>
      </c>
      <c r="T2792" s="8" t="s">
        <v>40</v>
      </c>
      <c r="U2792" s="67">
        <v>0.26300000000000001</v>
      </c>
      <c r="V2792" s="4">
        <v>3</v>
      </c>
      <c r="W2792" s="4">
        <v>3416</v>
      </c>
      <c r="X2792" s="67">
        <v>1E-3</v>
      </c>
      <c r="Y2792" s="67">
        <v>0.36099999999999999</v>
      </c>
      <c r="Z2792" s="4">
        <v>2</v>
      </c>
      <c r="AA2792" s="4">
        <v>2333</v>
      </c>
      <c r="AB2792" s="67">
        <v>1E-3</v>
      </c>
      <c r="AC2792" s="4">
        <v>3.4054500000000001</v>
      </c>
      <c r="AD2792" s="4">
        <v>23</v>
      </c>
    </row>
    <row r="2793" spans="1:30" x14ac:dyDescent="0.2">
      <c r="A2793" s="8" t="s">
        <v>782</v>
      </c>
      <c r="B2793" s="8">
        <v>15</v>
      </c>
      <c r="C2793" s="8">
        <v>32460320</v>
      </c>
      <c r="D2793" s="8">
        <v>32460320</v>
      </c>
      <c r="E2793" s="8" t="s">
        <v>121</v>
      </c>
      <c r="F2793" s="8" t="s">
        <v>3101</v>
      </c>
      <c r="G2793" s="8" t="s">
        <v>3102</v>
      </c>
      <c r="H2793" s="8" t="s">
        <v>16</v>
      </c>
      <c r="I2793" s="66" t="s">
        <v>5142</v>
      </c>
      <c r="J2793" s="66" t="s">
        <v>40</v>
      </c>
      <c r="K2793" s="66" t="s">
        <v>3724</v>
      </c>
      <c r="L2793" s="66" t="s">
        <v>5253</v>
      </c>
      <c r="M2793" s="66" t="s">
        <v>4427</v>
      </c>
      <c r="N2793" s="66" t="s">
        <v>3174</v>
      </c>
      <c r="O2793" s="8" t="s">
        <v>4265</v>
      </c>
      <c r="P2793" s="8" t="s">
        <v>5858</v>
      </c>
      <c r="Q2793" s="8">
        <v>1</v>
      </c>
      <c r="R2793" s="8" t="s">
        <v>40</v>
      </c>
      <c r="S2793" s="8" t="s">
        <v>40</v>
      </c>
      <c r="T2793" s="8" t="s">
        <v>40</v>
      </c>
      <c r="U2793" s="67">
        <v>0.29599999999999999</v>
      </c>
      <c r="V2793" s="4">
        <v>12</v>
      </c>
      <c r="W2793" s="4">
        <v>3416</v>
      </c>
      <c r="X2793" s="67">
        <v>4.0000000000000001E-3</v>
      </c>
      <c r="Y2793" s="67">
        <v>0.318</v>
      </c>
      <c r="Z2793" s="4">
        <v>10</v>
      </c>
      <c r="AA2793" s="4">
        <v>2333</v>
      </c>
      <c r="AB2793" s="67">
        <v>4.0000000000000001E-3</v>
      </c>
      <c r="AC2793" s="4">
        <v>2.1357349999999999</v>
      </c>
      <c r="AD2793" s="4">
        <v>17.09</v>
      </c>
    </row>
    <row r="2794" spans="1:30" x14ac:dyDescent="0.2">
      <c r="A2794" s="8" t="s">
        <v>782</v>
      </c>
      <c r="B2794" s="8">
        <v>15</v>
      </c>
      <c r="C2794" s="8">
        <v>32460350</v>
      </c>
      <c r="D2794" s="8">
        <v>32460350</v>
      </c>
      <c r="E2794" s="8" t="s">
        <v>130</v>
      </c>
      <c r="F2794" s="8" t="s">
        <v>3101</v>
      </c>
      <c r="G2794" s="8" t="s">
        <v>3102</v>
      </c>
      <c r="H2794" s="8" t="s">
        <v>16</v>
      </c>
      <c r="I2794" s="66" t="s">
        <v>5142</v>
      </c>
      <c r="J2794" s="66" t="s">
        <v>40</v>
      </c>
      <c r="K2794" s="66" t="s">
        <v>5859</v>
      </c>
      <c r="L2794" s="66" t="s">
        <v>5241</v>
      </c>
      <c r="M2794" s="66" t="s">
        <v>4420</v>
      </c>
      <c r="N2794" s="66" t="s">
        <v>130</v>
      </c>
      <c r="O2794" s="8" t="s">
        <v>3506</v>
      </c>
      <c r="P2794" s="8" t="s">
        <v>40</v>
      </c>
      <c r="Q2794" s="8">
        <v>1</v>
      </c>
      <c r="R2794" s="8" t="s">
        <v>40</v>
      </c>
      <c r="S2794" s="8" t="s">
        <v>40</v>
      </c>
      <c r="T2794" s="8" t="s">
        <v>40</v>
      </c>
      <c r="U2794" s="67">
        <v>0.33300000000000002</v>
      </c>
      <c r="V2794" s="4">
        <v>1</v>
      </c>
      <c r="W2794" s="4">
        <v>3416</v>
      </c>
      <c r="X2794" s="67">
        <v>0</v>
      </c>
      <c r="Y2794" s="67">
        <v>0</v>
      </c>
      <c r="Z2794" s="4">
        <v>0</v>
      </c>
      <c r="AA2794" s="4">
        <v>2331</v>
      </c>
      <c r="AB2794" s="67">
        <v>0</v>
      </c>
      <c r="AC2794" s="4">
        <v>0.171624</v>
      </c>
      <c r="AD2794" s="4">
        <v>4.3780000000000001</v>
      </c>
    </row>
    <row r="2795" spans="1:30" x14ac:dyDescent="0.2">
      <c r="A2795" s="8" t="s">
        <v>782</v>
      </c>
      <c r="B2795" s="8">
        <v>15</v>
      </c>
      <c r="C2795" s="8">
        <v>32460354</v>
      </c>
      <c r="D2795" s="8">
        <v>32460354</v>
      </c>
      <c r="E2795" s="8" t="s">
        <v>130</v>
      </c>
      <c r="F2795" s="8" t="s">
        <v>3108</v>
      </c>
      <c r="G2795" s="8" t="s">
        <v>3109</v>
      </c>
      <c r="H2795" s="8" t="s">
        <v>16</v>
      </c>
      <c r="I2795" s="66" t="s">
        <v>5142</v>
      </c>
      <c r="J2795" s="66" t="s">
        <v>40</v>
      </c>
      <c r="K2795" s="66" t="s">
        <v>5860</v>
      </c>
      <c r="L2795" s="66" t="s">
        <v>5849</v>
      </c>
      <c r="M2795" s="66" t="s">
        <v>4033</v>
      </c>
      <c r="N2795" s="66" t="s">
        <v>3386</v>
      </c>
      <c r="O2795" s="8" t="s">
        <v>3944</v>
      </c>
      <c r="P2795" s="8" t="s">
        <v>5861</v>
      </c>
      <c r="Q2795" s="8">
        <v>1</v>
      </c>
      <c r="R2795" s="8" t="s">
        <v>40</v>
      </c>
      <c r="S2795" s="8" t="s">
        <v>40</v>
      </c>
      <c r="T2795" s="8" t="s">
        <v>40</v>
      </c>
      <c r="U2795" s="67">
        <v>0</v>
      </c>
      <c r="V2795" s="4">
        <v>0</v>
      </c>
      <c r="W2795" s="4">
        <v>3416</v>
      </c>
      <c r="X2795" s="67">
        <v>0</v>
      </c>
      <c r="Y2795" s="67">
        <v>0.51500000000000001</v>
      </c>
      <c r="Z2795" s="4">
        <v>2</v>
      </c>
      <c r="AA2795" s="4">
        <v>2331</v>
      </c>
      <c r="AB2795" s="67">
        <v>1E-3</v>
      </c>
      <c r="AC2795" s="4">
        <v>4.2995710000000003</v>
      </c>
      <c r="AD2795" s="4">
        <v>24</v>
      </c>
    </row>
    <row r="2796" spans="1:30" x14ac:dyDescent="0.2">
      <c r="A2796" s="8" t="s">
        <v>782</v>
      </c>
      <c r="B2796" s="8">
        <v>15</v>
      </c>
      <c r="C2796" s="8">
        <v>32460374</v>
      </c>
      <c r="D2796" s="8">
        <v>32460374</v>
      </c>
      <c r="E2796" s="8" t="s">
        <v>130</v>
      </c>
      <c r="F2796" s="8" t="s">
        <v>3101</v>
      </c>
      <c r="G2796" s="8" t="s">
        <v>3102</v>
      </c>
      <c r="H2796" s="8" t="s">
        <v>16</v>
      </c>
      <c r="I2796" s="66" t="s">
        <v>5142</v>
      </c>
      <c r="J2796" s="66" t="s">
        <v>40</v>
      </c>
      <c r="K2796" s="66" t="s">
        <v>5862</v>
      </c>
      <c r="L2796" s="66" t="s">
        <v>5863</v>
      </c>
      <c r="M2796" s="66" t="s">
        <v>5864</v>
      </c>
      <c r="N2796" s="66" t="s">
        <v>127</v>
      </c>
      <c r="O2796" s="8" t="s">
        <v>3284</v>
      </c>
      <c r="P2796" s="8" t="s">
        <v>5865</v>
      </c>
      <c r="Q2796" s="8">
        <v>1</v>
      </c>
      <c r="R2796" s="8" t="s">
        <v>40</v>
      </c>
      <c r="S2796" s="8" t="s">
        <v>40</v>
      </c>
      <c r="T2796" s="8" t="s">
        <v>40</v>
      </c>
      <c r="U2796" s="67">
        <v>0.33300000000000002</v>
      </c>
      <c r="V2796" s="4">
        <v>3</v>
      </c>
      <c r="W2796" s="4">
        <v>3416</v>
      </c>
      <c r="X2796" s="67">
        <v>1E-3</v>
      </c>
      <c r="Y2796" s="67">
        <v>0.35699999999999998</v>
      </c>
      <c r="Z2796" s="4">
        <v>1</v>
      </c>
      <c r="AA2796" s="4">
        <v>2331</v>
      </c>
      <c r="AB2796" s="67">
        <v>0</v>
      </c>
      <c r="AC2796" s="4">
        <v>1.326052</v>
      </c>
      <c r="AD2796" s="4">
        <v>12.4</v>
      </c>
    </row>
    <row r="2797" spans="1:30" x14ac:dyDescent="0.2">
      <c r="A2797" s="8" t="s">
        <v>782</v>
      </c>
      <c r="B2797" s="8">
        <v>15</v>
      </c>
      <c r="C2797" s="8">
        <v>32460388</v>
      </c>
      <c r="D2797" s="8">
        <v>32460388</v>
      </c>
      <c r="E2797" s="8" t="s">
        <v>121</v>
      </c>
      <c r="F2797" s="8" t="s">
        <v>3108</v>
      </c>
      <c r="G2797" s="8" t="s">
        <v>3109</v>
      </c>
      <c r="H2797" s="8" t="s">
        <v>16</v>
      </c>
      <c r="I2797" s="66" t="s">
        <v>5142</v>
      </c>
      <c r="J2797" s="66" t="s">
        <v>40</v>
      </c>
      <c r="K2797" s="66" t="s">
        <v>3287</v>
      </c>
      <c r="L2797" s="66" t="s">
        <v>3738</v>
      </c>
      <c r="M2797" s="66" t="s">
        <v>5866</v>
      </c>
      <c r="N2797" s="66" t="s">
        <v>3549</v>
      </c>
      <c r="O2797" s="8" t="s">
        <v>3550</v>
      </c>
      <c r="P2797" s="8" t="s">
        <v>40</v>
      </c>
      <c r="Q2797" s="8">
        <v>1</v>
      </c>
      <c r="R2797" s="8" t="s">
        <v>40</v>
      </c>
      <c r="S2797" s="8" t="s">
        <v>40</v>
      </c>
      <c r="T2797" s="8" t="s">
        <v>40</v>
      </c>
      <c r="U2797" s="67">
        <v>0.4</v>
      </c>
      <c r="V2797" s="4">
        <v>1</v>
      </c>
      <c r="W2797" s="4">
        <v>3416</v>
      </c>
      <c r="X2797" s="67">
        <v>0</v>
      </c>
      <c r="Y2797" s="67">
        <v>0.5</v>
      </c>
      <c r="Z2797" s="4">
        <v>1</v>
      </c>
      <c r="AA2797" s="4">
        <v>2331</v>
      </c>
      <c r="AB2797" s="67">
        <v>0</v>
      </c>
      <c r="AC2797" s="4">
        <v>3.9471379999999998</v>
      </c>
      <c r="AD2797" s="4">
        <v>23.6</v>
      </c>
    </row>
    <row r="2798" spans="1:30" x14ac:dyDescent="0.2">
      <c r="A2798" s="8" t="s">
        <v>782</v>
      </c>
      <c r="B2798" s="8">
        <v>15</v>
      </c>
      <c r="C2798" s="8">
        <v>32460396</v>
      </c>
      <c r="D2798" s="8">
        <v>32460396</v>
      </c>
      <c r="E2798" s="8" t="s">
        <v>130</v>
      </c>
      <c r="F2798" s="8" t="s">
        <v>3108</v>
      </c>
      <c r="G2798" s="8" t="s">
        <v>3109</v>
      </c>
      <c r="H2798" s="8" t="s">
        <v>16</v>
      </c>
      <c r="I2798" s="66" t="s">
        <v>5142</v>
      </c>
      <c r="J2798" s="66" t="s">
        <v>40</v>
      </c>
      <c r="K2798" s="66" t="s">
        <v>5867</v>
      </c>
      <c r="L2798" s="66" t="s">
        <v>394</v>
      </c>
      <c r="M2798" s="66" t="s">
        <v>395</v>
      </c>
      <c r="N2798" s="66" t="s">
        <v>3115</v>
      </c>
      <c r="O2798" s="8" t="s">
        <v>3116</v>
      </c>
      <c r="P2798" s="8" t="s">
        <v>40</v>
      </c>
      <c r="Q2798" s="8">
        <v>1</v>
      </c>
      <c r="R2798" s="8" t="s">
        <v>40</v>
      </c>
      <c r="S2798" s="8" t="s">
        <v>40</v>
      </c>
      <c r="T2798" s="8" t="s">
        <v>40</v>
      </c>
      <c r="U2798" s="67">
        <v>0.45</v>
      </c>
      <c r="V2798" s="4">
        <v>1</v>
      </c>
      <c r="W2798" s="4">
        <v>3416</v>
      </c>
      <c r="X2798" s="67">
        <v>0</v>
      </c>
      <c r="Y2798" s="67">
        <v>0</v>
      </c>
      <c r="Z2798" s="4">
        <v>0</v>
      </c>
      <c r="AA2798" s="4">
        <v>2331</v>
      </c>
      <c r="AB2798" s="67">
        <v>0</v>
      </c>
      <c r="AC2798" s="4">
        <v>0.90041300000000002</v>
      </c>
      <c r="AD2798" s="4">
        <v>10.08</v>
      </c>
    </row>
    <row r="2799" spans="1:30" x14ac:dyDescent="0.2">
      <c r="A2799" s="8" t="s">
        <v>782</v>
      </c>
      <c r="B2799" s="8">
        <v>15</v>
      </c>
      <c r="C2799" s="8">
        <v>32460399</v>
      </c>
      <c r="D2799" s="8">
        <v>32460399</v>
      </c>
      <c r="E2799" s="8" t="s">
        <v>121</v>
      </c>
      <c r="F2799" s="8" t="s">
        <v>3108</v>
      </c>
      <c r="G2799" s="8" t="s">
        <v>3109</v>
      </c>
      <c r="H2799" s="8" t="s">
        <v>16</v>
      </c>
      <c r="I2799" s="66" t="s">
        <v>5142</v>
      </c>
      <c r="J2799" s="66" t="s">
        <v>40</v>
      </c>
      <c r="K2799" s="66" t="s">
        <v>3452</v>
      </c>
      <c r="L2799" s="66" t="s">
        <v>4942</v>
      </c>
      <c r="M2799" s="66" t="s">
        <v>3845</v>
      </c>
      <c r="N2799" s="66" t="s">
        <v>3219</v>
      </c>
      <c r="O2799" s="8" t="s">
        <v>3220</v>
      </c>
      <c r="P2799" s="8" t="s">
        <v>5868</v>
      </c>
      <c r="Q2799" s="8">
        <v>1</v>
      </c>
      <c r="R2799" s="8" t="s">
        <v>40</v>
      </c>
      <c r="S2799" s="8" t="s">
        <v>40</v>
      </c>
      <c r="T2799" s="8" t="s">
        <v>40</v>
      </c>
      <c r="U2799" s="67">
        <v>0.45800000000000002</v>
      </c>
      <c r="V2799" s="4">
        <v>1</v>
      </c>
      <c r="W2799" s="4">
        <v>3416</v>
      </c>
      <c r="X2799" s="67">
        <v>0</v>
      </c>
      <c r="Y2799" s="67">
        <v>0.66700000000000004</v>
      </c>
      <c r="Z2799" s="4">
        <v>1</v>
      </c>
      <c r="AA2799" s="4">
        <v>2331</v>
      </c>
      <c r="AB2799" s="67">
        <v>0</v>
      </c>
      <c r="AC2799" s="4">
        <v>2.0371839999999999</v>
      </c>
      <c r="AD2799" s="4">
        <v>16.45</v>
      </c>
    </row>
    <row r="2800" spans="1:30" x14ac:dyDescent="0.2">
      <c r="A2800" s="8" t="s">
        <v>782</v>
      </c>
      <c r="B2800" s="8">
        <v>15</v>
      </c>
      <c r="C2800" s="8">
        <v>32460415</v>
      </c>
      <c r="D2800" s="8">
        <v>32460415</v>
      </c>
      <c r="E2800" s="8" t="s">
        <v>123</v>
      </c>
      <c r="F2800" s="8" t="s">
        <v>3108</v>
      </c>
      <c r="G2800" s="8" t="s">
        <v>3109</v>
      </c>
      <c r="H2800" s="8" t="s">
        <v>16</v>
      </c>
      <c r="I2800" s="66" t="s">
        <v>5142</v>
      </c>
      <c r="J2800" s="66" t="s">
        <v>40</v>
      </c>
      <c r="K2800" s="66" t="s">
        <v>5869</v>
      </c>
      <c r="L2800" s="66" t="s">
        <v>3475</v>
      </c>
      <c r="M2800" s="66" t="s">
        <v>3867</v>
      </c>
      <c r="N2800" s="66" t="s">
        <v>5870</v>
      </c>
      <c r="O2800" s="8" t="s">
        <v>5871</v>
      </c>
      <c r="P2800" s="8" t="s">
        <v>5872</v>
      </c>
      <c r="Q2800" s="8">
        <v>1</v>
      </c>
      <c r="R2800" s="8" t="s">
        <v>40</v>
      </c>
      <c r="S2800" s="8" t="s">
        <v>40</v>
      </c>
      <c r="T2800" s="8" t="s">
        <v>40</v>
      </c>
      <c r="U2800" s="67">
        <v>0.29899999999999999</v>
      </c>
      <c r="V2800" s="4">
        <v>3</v>
      </c>
      <c r="W2800" s="4">
        <v>3426</v>
      </c>
      <c r="X2800" s="67">
        <v>1E-3</v>
      </c>
      <c r="Y2800" s="67">
        <v>0</v>
      </c>
      <c r="Z2800" s="4">
        <v>0</v>
      </c>
      <c r="AA2800" s="4">
        <v>2600</v>
      </c>
      <c r="AB2800" s="67">
        <v>0</v>
      </c>
      <c r="AC2800" s="4">
        <v>-0.59617500000000001</v>
      </c>
      <c r="AD2800" s="4">
        <v>0.128</v>
      </c>
    </row>
    <row r="2801" spans="1:30" x14ac:dyDescent="0.2">
      <c r="A2801" s="8" t="s">
        <v>782</v>
      </c>
      <c r="B2801" s="8">
        <v>15</v>
      </c>
      <c r="C2801" s="8">
        <v>32460416</v>
      </c>
      <c r="D2801" s="8">
        <v>32460416</v>
      </c>
      <c r="E2801" s="8" t="s">
        <v>130</v>
      </c>
      <c r="F2801" s="8" t="s">
        <v>3101</v>
      </c>
      <c r="G2801" s="8" t="s">
        <v>3102</v>
      </c>
      <c r="H2801" s="8" t="s">
        <v>16</v>
      </c>
      <c r="I2801" s="66" t="s">
        <v>5142</v>
      </c>
      <c r="J2801" s="66" t="s">
        <v>40</v>
      </c>
      <c r="K2801" s="66" t="s">
        <v>4771</v>
      </c>
      <c r="L2801" s="66" t="s">
        <v>5873</v>
      </c>
      <c r="M2801" s="66" t="s">
        <v>3867</v>
      </c>
      <c r="N2801" s="66" t="s">
        <v>3295</v>
      </c>
      <c r="O2801" s="8" t="s">
        <v>3296</v>
      </c>
      <c r="P2801" s="8" t="s">
        <v>5874</v>
      </c>
      <c r="Q2801" s="8">
        <v>1</v>
      </c>
      <c r="R2801" s="8" t="s">
        <v>40</v>
      </c>
      <c r="S2801" s="8" t="s">
        <v>40</v>
      </c>
      <c r="T2801" s="8" t="s">
        <v>40</v>
      </c>
      <c r="U2801" s="67">
        <v>0.24399999999999999</v>
      </c>
      <c r="V2801" s="4">
        <v>1</v>
      </c>
      <c r="W2801" s="4">
        <v>3425</v>
      </c>
      <c r="X2801" s="67">
        <v>0</v>
      </c>
      <c r="Y2801" s="67">
        <v>0.17100000000000001</v>
      </c>
      <c r="Z2801" s="4">
        <v>2</v>
      </c>
      <c r="AA2801" s="4">
        <v>2600</v>
      </c>
      <c r="AB2801" s="67">
        <v>1E-3</v>
      </c>
      <c r="AC2801" s="4">
        <v>0.30162299999999997</v>
      </c>
      <c r="AD2801" s="4">
        <v>5.7089999999999996</v>
      </c>
    </row>
    <row r="2802" spans="1:30" x14ac:dyDescent="0.2">
      <c r="A2802" s="8" t="s">
        <v>782</v>
      </c>
      <c r="B2802" s="8">
        <v>15</v>
      </c>
      <c r="C2802" s="8">
        <v>32460417</v>
      </c>
      <c r="D2802" s="8">
        <v>32460417</v>
      </c>
      <c r="E2802" s="8" t="s">
        <v>121</v>
      </c>
      <c r="F2802" s="8" t="s">
        <v>3108</v>
      </c>
      <c r="G2802" s="8" t="s">
        <v>3109</v>
      </c>
      <c r="H2802" s="8" t="s">
        <v>16</v>
      </c>
      <c r="I2802" s="66" t="s">
        <v>5142</v>
      </c>
      <c r="J2802" s="66" t="s">
        <v>40</v>
      </c>
      <c r="K2802" s="66" t="s">
        <v>5644</v>
      </c>
      <c r="L2802" s="66" t="s">
        <v>5625</v>
      </c>
      <c r="M2802" s="66" t="s">
        <v>5626</v>
      </c>
      <c r="N2802" s="66" t="s">
        <v>4011</v>
      </c>
      <c r="O2802" s="8" t="s">
        <v>4480</v>
      </c>
      <c r="P2802" s="8" t="s">
        <v>5875</v>
      </c>
      <c r="Q2802" s="8">
        <v>1</v>
      </c>
      <c r="R2802" s="8" t="s">
        <v>40</v>
      </c>
      <c r="S2802" s="8" t="s">
        <v>40</v>
      </c>
      <c r="T2802" s="8" t="s">
        <v>40</v>
      </c>
      <c r="U2802" s="67">
        <v>0.215</v>
      </c>
      <c r="V2802" s="4">
        <v>2</v>
      </c>
      <c r="W2802" s="4">
        <v>3425</v>
      </c>
      <c r="X2802" s="67">
        <v>1E-3</v>
      </c>
      <c r="Y2802" s="67">
        <v>0</v>
      </c>
      <c r="Z2802" s="4">
        <v>0</v>
      </c>
      <c r="AA2802" s="4">
        <v>2600</v>
      </c>
      <c r="AB2802" s="67">
        <v>0</v>
      </c>
      <c r="AC2802" s="4">
        <v>-0.40739500000000001</v>
      </c>
      <c r="AD2802" s="4">
        <v>0.371</v>
      </c>
    </row>
    <row r="2803" spans="1:30" x14ac:dyDescent="0.2">
      <c r="A2803" s="8" t="s">
        <v>782</v>
      </c>
      <c r="B2803" s="8">
        <v>15</v>
      </c>
      <c r="C2803" s="8">
        <v>32460419</v>
      </c>
      <c r="D2803" s="8">
        <v>32460419</v>
      </c>
      <c r="E2803" s="8" t="s">
        <v>130</v>
      </c>
      <c r="F2803" s="8" t="s">
        <v>3101</v>
      </c>
      <c r="G2803" s="8" t="s">
        <v>3102</v>
      </c>
      <c r="H2803" s="8" t="s">
        <v>16</v>
      </c>
      <c r="I2803" s="66" t="s">
        <v>5142</v>
      </c>
      <c r="J2803" s="66" t="s">
        <v>40</v>
      </c>
      <c r="K2803" s="66" t="s">
        <v>5876</v>
      </c>
      <c r="L2803" s="66" t="s">
        <v>5877</v>
      </c>
      <c r="M2803" s="66" t="s">
        <v>5626</v>
      </c>
      <c r="N2803" s="66" t="s">
        <v>127</v>
      </c>
      <c r="O2803" s="8" t="s">
        <v>3284</v>
      </c>
      <c r="P2803" s="8" t="s">
        <v>5878</v>
      </c>
      <c r="Q2803" s="8">
        <v>1</v>
      </c>
      <c r="R2803" s="8" t="s">
        <v>40</v>
      </c>
      <c r="S2803" s="8" t="s">
        <v>40</v>
      </c>
      <c r="T2803" s="8" t="s">
        <v>40</v>
      </c>
      <c r="U2803" s="67">
        <v>0.376</v>
      </c>
      <c r="V2803" s="4">
        <v>2705</v>
      </c>
      <c r="W2803" s="4">
        <v>3425</v>
      </c>
      <c r="X2803" s="67">
        <v>0.79</v>
      </c>
      <c r="Y2803" s="67">
        <v>0.376</v>
      </c>
      <c r="Z2803" s="4">
        <v>1996</v>
      </c>
      <c r="AA2803" s="4">
        <v>2600</v>
      </c>
      <c r="AB2803" s="67">
        <v>0.76800000000000002</v>
      </c>
      <c r="AC2803" s="4">
        <v>0.72970100000000004</v>
      </c>
      <c r="AD2803" s="4">
        <v>9.02</v>
      </c>
    </row>
    <row r="2804" spans="1:30" x14ac:dyDescent="0.2">
      <c r="A2804" s="8" t="s">
        <v>782</v>
      </c>
      <c r="B2804" s="8">
        <v>15</v>
      </c>
      <c r="C2804" s="8">
        <v>32460425</v>
      </c>
      <c r="D2804" s="8">
        <v>32460425</v>
      </c>
      <c r="E2804" s="8" t="s">
        <v>127</v>
      </c>
      <c r="F2804" s="8" t="s">
        <v>3101</v>
      </c>
      <c r="G2804" s="8" t="s">
        <v>3102</v>
      </c>
      <c r="H2804" s="8" t="s">
        <v>16</v>
      </c>
      <c r="I2804" s="66" t="s">
        <v>5142</v>
      </c>
      <c r="J2804" s="66" t="s">
        <v>40</v>
      </c>
      <c r="K2804" s="66" t="s">
        <v>5879</v>
      </c>
      <c r="L2804" s="66" t="s">
        <v>5880</v>
      </c>
      <c r="M2804" s="66" t="s">
        <v>4543</v>
      </c>
      <c r="N2804" s="66" t="s">
        <v>3210</v>
      </c>
      <c r="O2804" s="8" t="s">
        <v>3603</v>
      </c>
      <c r="P2804" s="8" t="s">
        <v>40</v>
      </c>
      <c r="Q2804" s="8">
        <v>1</v>
      </c>
      <c r="R2804" s="8" t="s">
        <v>40</v>
      </c>
      <c r="S2804" s="8" t="s">
        <v>40</v>
      </c>
      <c r="T2804" s="8" t="s">
        <v>40</v>
      </c>
      <c r="U2804" s="67">
        <v>0.217</v>
      </c>
      <c r="V2804" s="4">
        <v>1</v>
      </c>
      <c r="W2804" s="4">
        <v>3425</v>
      </c>
      <c r="X2804" s="67">
        <v>0</v>
      </c>
      <c r="Y2804" s="67">
        <v>0</v>
      </c>
      <c r="Z2804" s="4">
        <v>0</v>
      </c>
      <c r="AA2804" s="4">
        <v>2600</v>
      </c>
      <c r="AB2804" s="67">
        <v>0</v>
      </c>
      <c r="AC2804" s="4">
        <v>0.40942800000000001</v>
      </c>
      <c r="AD2804" s="4">
        <v>6.6959999999999997</v>
      </c>
    </row>
    <row r="2805" spans="1:30" x14ac:dyDescent="0.2">
      <c r="A2805" s="8" t="s">
        <v>782</v>
      </c>
      <c r="B2805" s="8">
        <v>15</v>
      </c>
      <c r="C2805" s="8">
        <v>32460426</v>
      </c>
      <c r="D2805" s="8">
        <v>32460426</v>
      </c>
      <c r="E2805" s="8" t="s">
        <v>130</v>
      </c>
      <c r="F2805" s="8" t="s">
        <v>3108</v>
      </c>
      <c r="G2805" s="8" t="s">
        <v>3109</v>
      </c>
      <c r="H2805" s="8" t="s">
        <v>16</v>
      </c>
      <c r="I2805" s="66" t="s">
        <v>5142</v>
      </c>
      <c r="J2805" s="66" t="s">
        <v>40</v>
      </c>
      <c r="K2805" s="66" t="s">
        <v>5881</v>
      </c>
      <c r="L2805" s="66" t="s">
        <v>4955</v>
      </c>
      <c r="M2805" s="66" t="s">
        <v>3594</v>
      </c>
      <c r="N2805" s="66" t="s">
        <v>3334</v>
      </c>
      <c r="O2805" s="8" t="s">
        <v>3531</v>
      </c>
      <c r="P2805" s="8" t="s">
        <v>5882</v>
      </c>
      <c r="Q2805" s="8">
        <v>1</v>
      </c>
      <c r="R2805" s="8" t="s">
        <v>40</v>
      </c>
      <c r="S2805" s="8" t="s">
        <v>40</v>
      </c>
      <c r="T2805" s="8" t="s">
        <v>40</v>
      </c>
      <c r="U2805" s="67">
        <v>0.192</v>
      </c>
      <c r="V2805" s="4">
        <v>1</v>
      </c>
      <c r="W2805" s="4">
        <v>3425</v>
      </c>
      <c r="X2805" s="67">
        <v>0</v>
      </c>
      <c r="Y2805" s="67">
        <v>0.22800000000000001</v>
      </c>
      <c r="Z2805" s="4">
        <v>3</v>
      </c>
      <c r="AA2805" s="4">
        <v>2600</v>
      </c>
      <c r="AB2805" s="67">
        <v>1E-3</v>
      </c>
      <c r="AC2805" s="4">
        <v>0.238867</v>
      </c>
      <c r="AD2805" s="4">
        <v>5.0830000000000002</v>
      </c>
    </row>
    <row r="2806" spans="1:30" x14ac:dyDescent="0.2">
      <c r="A2806" s="8" t="s">
        <v>782</v>
      </c>
      <c r="B2806" s="8">
        <v>15</v>
      </c>
      <c r="C2806" s="8">
        <v>32460449</v>
      </c>
      <c r="D2806" s="8">
        <v>32460449</v>
      </c>
      <c r="E2806" s="8" t="s">
        <v>121</v>
      </c>
      <c r="F2806" s="8" t="s">
        <v>3101</v>
      </c>
      <c r="G2806" s="8" t="s">
        <v>3102</v>
      </c>
      <c r="H2806" s="8" t="s">
        <v>16</v>
      </c>
      <c r="I2806" s="66" t="s">
        <v>5142</v>
      </c>
      <c r="J2806" s="66" t="s">
        <v>40</v>
      </c>
      <c r="K2806" s="66" t="s">
        <v>5883</v>
      </c>
      <c r="L2806" s="66" t="s">
        <v>5884</v>
      </c>
      <c r="M2806" s="66" t="s">
        <v>5739</v>
      </c>
      <c r="N2806" s="66" t="s">
        <v>3126</v>
      </c>
      <c r="O2806" s="8" t="s">
        <v>3199</v>
      </c>
      <c r="P2806" s="8" t="s">
        <v>40</v>
      </c>
      <c r="Q2806" s="8">
        <v>1</v>
      </c>
      <c r="R2806" s="8" t="s">
        <v>40</v>
      </c>
      <c r="S2806" s="8" t="s">
        <v>40</v>
      </c>
      <c r="T2806" s="8" t="s">
        <v>40</v>
      </c>
      <c r="U2806" s="67">
        <v>0</v>
      </c>
      <c r="V2806" s="4">
        <v>0</v>
      </c>
      <c r="W2806" s="4">
        <v>3425</v>
      </c>
      <c r="X2806" s="67">
        <v>0</v>
      </c>
      <c r="Y2806" s="67">
        <v>0.27800000000000002</v>
      </c>
      <c r="Z2806" s="4">
        <v>1</v>
      </c>
      <c r="AA2806" s="4">
        <v>2600</v>
      </c>
      <c r="AB2806" s="67">
        <v>0</v>
      </c>
      <c r="AC2806" s="4">
        <v>0.55796500000000004</v>
      </c>
      <c r="AD2806" s="4">
        <v>7.86</v>
      </c>
    </row>
    <row r="2807" spans="1:30" x14ac:dyDescent="0.2">
      <c r="A2807" s="8" t="s">
        <v>782</v>
      </c>
      <c r="B2807" s="8">
        <v>15</v>
      </c>
      <c r="C2807" s="8">
        <v>32460451</v>
      </c>
      <c r="D2807" s="8">
        <v>32460451</v>
      </c>
      <c r="E2807" s="8" t="s">
        <v>130</v>
      </c>
      <c r="F2807" s="8" t="s">
        <v>3108</v>
      </c>
      <c r="G2807" s="8" t="s">
        <v>3109</v>
      </c>
      <c r="H2807" s="8" t="s">
        <v>16</v>
      </c>
      <c r="I2807" s="66" t="s">
        <v>5142</v>
      </c>
      <c r="J2807" s="66" t="s">
        <v>40</v>
      </c>
      <c r="K2807" s="66" t="s">
        <v>5134</v>
      </c>
      <c r="L2807" s="66" t="s">
        <v>5885</v>
      </c>
      <c r="M2807" s="66" t="s">
        <v>5886</v>
      </c>
      <c r="N2807" s="66" t="s">
        <v>3128</v>
      </c>
      <c r="O2807" s="8" t="s">
        <v>4048</v>
      </c>
      <c r="P2807" s="8" t="s">
        <v>40</v>
      </c>
      <c r="Q2807" s="8">
        <v>1</v>
      </c>
      <c r="R2807" s="8" t="s">
        <v>40</v>
      </c>
      <c r="S2807" s="8" t="s">
        <v>40</v>
      </c>
      <c r="T2807" s="8" t="s">
        <v>40</v>
      </c>
      <c r="U2807" s="67">
        <v>0.24</v>
      </c>
      <c r="V2807" s="4">
        <v>2</v>
      </c>
      <c r="W2807" s="4">
        <v>3425</v>
      </c>
      <c r="X2807" s="67">
        <v>1E-3</v>
      </c>
      <c r="Y2807" s="67">
        <v>0.18</v>
      </c>
      <c r="Z2807" s="4">
        <v>1</v>
      </c>
      <c r="AA2807" s="4">
        <v>2600</v>
      </c>
      <c r="AB2807" s="67">
        <v>0</v>
      </c>
      <c r="AC2807" s="4">
        <v>2.5431189999999999</v>
      </c>
      <c r="AD2807" s="4">
        <v>19.739999999999998</v>
      </c>
    </row>
    <row r="2808" spans="1:30" x14ac:dyDescent="0.2">
      <c r="A2808" s="8" t="s">
        <v>782</v>
      </c>
      <c r="B2808" s="8">
        <v>15</v>
      </c>
      <c r="C2808" s="8">
        <v>32460452</v>
      </c>
      <c r="D2808" s="8">
        <v>32460452</v>
      </c>
      <c r="E2808" s="8" t="s">
        <v>130</v>
      </c>
      <c r="F2808" s="8" t="s">
        <v>3101</v>
      </c>
      <c r="G2808" s="8" t="s">
        <v>3102</v>
      </c>
      <c r="H2808" s="8" t="s">
        <v>16</v>
      </c>
      <c r="I2808" s="66" t="s">
        <v>5142</v>
      </c>
      <c r="J2808" s="66" t="s">
        <v>40</v>
      </c>
      <c r="K2808" s="66" t="s">
        <v>5887</v>
      </c>
      <c r="L2808" s="66" t="s">
        <v>5888</v>
      </c>
      <c r="M2808" s="66" t="s">
        <v>5886</v>
      </c>
      <c r="N2808" s="66" t="s">
        <v>121</v>
      </c>
      <c r="O2808" s="8" t="s">
        <v>4466</v>
      </c>
      <c r="P2808" s="8" t="s">
        <v>40</v>
      </c>
      <c r="Q2808" s="8">
        <v>1</v>
      </c>
      <c r="R2808" s="8" t="s">
        <v>40</v>
      </c>
      <c r="S2808" s="8" t="s">
        <v>40</v>
      </c>
      <c r="T2808" s="8" t="s">
        <v>40</v>
      </c>
      <c r="U2808" s="67">
        <v>0.25</v>
      </c>
      <c r="V2808" s="4">
        <v>1</v>
      </c>
      <c r="W2808" s="4">
        <v>3425</v>
      </c>
      <c r="X2808" s="67">
        <v>0</v>
      </c>
      <c r="Y2808" s="67">
        <v>0.29299999999999998</v>
      </c>
      <c r="Z2808" s="4">
        <v>1</v>
      </c>
      <c r="AA2808" s="4">
        <v>2600</v>
      </c>
      <c r="AB2808" s="67">
        <v>0</v>
      </c>
      <c r="AC2808" s="4">
        <v>1.4922230000000001</v>
      </c>
      <c r="AD2808" s="4">
        <v>13.27</v>
      </c>
    </row>
    <row r="2809" spans="1:30" x14ac:dyDescent="0.2">
      <c r="A2809" s="8" t="s">
        <v>782</v>
      </c>
      <c r="B2809" s="8">
        <v>15</v>
      </c>
      <c r="C2809" s="8">
        <v>32460485</v>
      </c>
      <c r="D2809" s="8">
        <v>32460485</v>
      </c>
      <c r="E2809" s="8" t="s">
        <v>130</v>
      </c>
      <c r="F2809" s="8" t="s">
        <v>3101</v>
      </c>
      <c r="G2809" s="8" t="s">
        <v>3102</v>
      </c>
      <c r="H2809" s="8" t="s">
        <v>16</v>
      </c>
      <c r="I2809" s="66" t="s">
        <v>5142</v>
      </c>
      <c r="J2809" s="66" t="s">
        <v>40</v>
      </c>
      <c r="K2809" s="66" t="s">
        <v>5889</v>
      </c>
      <c r="L2809" s="66" t="s">
        <v>5890</v>
      </c>
      <c r="M2809" s="66" t="s">
        <v>4582</v>
      </c>
      <c r="N2809" s="66" t="s">
        <v>3196</v>
      </c>
      <c r="O2809" s="8" t="s">
        <v>4278</v>
      </c>
      <c r="P2809" s="8" t="s">
        <v>5891</v>
      </c>
      <c r="Q2809" s="8">
        <v>1</v>
      </c>
      <c r="R2809" s="8" t="s">
        <v>40</v>
      </c>
      <c r="S2809" s="8" t="s">
        <v>40</v>
      </c>
      <c r="T2809" s="8" t="s">
        <v>40</v>
      </c>
      <c r="U2809" s="67">
        <v>0.33200000000000002</v>
      </c>
      <c r="V2809" s="4">
        <v>1517</v>
      </c>
      <c r="W2809" s="4">
        <v>3425</v>
      </c>
      <c r="X2809" s="67">
        <v>0.443</v>
      </c>
      <c r="Y2809" s="67">
        <v>0.32600000000000001</v>
      </c>
      <c r="Z2809" s="4">
        <v>1129</v>
      </c>
      <c r="AA2809" s="4">
        <v>2600</v>
      </c>
      <c r="AB2809" s="67">
        <v>0.434</v>
      </c>
      <c r="AC2809" s="4">
        <v>1.0465009999999999</v>
      </c>
      <c r="AD2809" s="4">
        <v>10.92</v>
      </c>
    </row>
    <row r="2810" spans="1:30" x14ac:dyDescent="0.2">
      <c r="A2810" s="8" t="s">
        <v>782</v>
      </c>
      <c r="B2810" s="8">
        <v>15</v>
      </c>
      <c r="C2810" s="8">
        <v>32460493</v>
      </c>
      <c r="D2810" s="8">
        <v>32460493</v>
      </c>
      <c r="E2810" s="8" t="s">
        <v>121</v>
      </c>
      <c r="F2810" s="8" t="s">
        <v>3108</v>
      </c>
      <c r="G2810" s="8" t="s">
        <v>3109</v>
      </c>
      <c r="H2810" s="8" t="s">
        <v>16</v>
      </c>
      <c r="I2810" s="66" t="s">
        <v>5142</v>
      </c>
      <c r="J2810" s="66" t="s">
        <v>40</v>
      </c>
      <c r="K2810" s="66" t="s">
        <v>5639</v>
      </c>
      <c r="L2810" s="66" t="s">
        <v>5892</v>
      </c>
      <c r="M2810" s="66" t="s">
        <v>5735</v>
      </c>
      <c r="N2810" s="66" t="s">
        <v>3171</v>
      </c>
      <c r="O2810" s="8" t="s">
        <v>3172</v>
      </c>
      <c r="P2810" s="8" t="s">
        <v>40</v>
      </c>
      <c r="Q2810" s="8">
        <v>1</v>
      </c>
      <c r="R2810" s="8" t="s">
        <v>40</v>
      </c>
      <c r="S2810" s="8" t="s">
        <v>40</v>
      </c>
      <c r="T2810" s="8" t="s">
        <v>40</v>
      </c>
      <c r="U2810" s="67">
        <v>0.23799999999999999</v>
      </c>
      <c r="V2810" s="4">
        <v>1</v>
      </c>
      <c r="W2810" s="4">
        <v>3425</v>
      </c>
      <c r="X2810" s="67">
        <v>0</v>
      </c>
      <c r="Y2810" s="67">
        <v>0</v>
      </c>
      <c r="Z2810" s="4">
        <v>0</v>
      </c>
      <c r="AA2810" s="4">
        <v>2600</v>
      </c>
      <c r="AB2810" s="67">
        <v>0</v>
      </c>
      <c r="AC2810" s="4">
        <v>7.170445</v>
      </c>
      <c r="AD2810" s="4">
        <v>34</v>
      </c>
    </row>
    <row r="2811" spans="1:30" x14ac:dyDescent="0.2">
      <c r="A2811" s="8" t="s">
        <v>782</v>
      </c>
      <c r="B2811" s="8">
        <v>15</v>
      </c>
      <c r="C2811" s="8">
        <v>32460503</v>
      </c>
      <c r="D2811" s="8">
        <v>32460503</v>
      </c>
      <c r="E2811" s="8" t="s">
        <v>130</v>
      </c>
      <c r="F2811" s="8" t="s">
        <v>3101</v>
      </c>
      <c r="G2811" s="8" t="s">
        <v>3102</v>
      </c>
      <c r="H2811" s="8" t="s">
        <v>16</v>
      </c>
      <c r="I2811" s="66" t="s">
        <v>5142</v>
      </c>
      <c r="J2811" s="66" t="s">
        <v>40</v>
      </c>
      <c r="K2811" s="66" t="s">
        <v>5893</v>
      </c>
      <c r="L2811" s="66" t="s">
        <v>5867</v>
      </c>
      <c r="M2811" s="66" t="s">
        <v>3583</v>
      </c>
      <c r="N2811" s="66" t="s">
        <v>3121</v>
      </c>
      <c r="O2811" s="8" t="s">
        <v>3122</v>
      </c>
      <c r="P2811" s="8" t="s">
        <v>40</v>
      </c>
      <c r="Q2811" s="8">
        <v>1</v>
      </c>
      <c r="R2811" s="8" t="s">
        <v>40</v>
      </c>
      <c r="S2811" s="8" t="s">
        <v>40</v>
      </c>
      <c r="T2811" s="8" t="s">
        <v>40</v>
      </c>
      <c r="U2811" s="67">
        <v>0.25800000000000001</v>
      </c>
      <c r="V2811" s="4">
        <v>1</v>
      </c>
      <c r="W2811" s="4">
        <v>3425</v>
      </c>
      <c r="X2811" s="67">
        <v>0</v>
      </c>
      <c r="Y2811" s="67">
        <v>0.13</v>
      </c>
      <c r="Z2811" s="4">
        <v>1</v>
      </c>
      <c r="AA2811" s="4">
        <v>2600</v>
      </c>
      <c r="AB2811" s="67">
        <v>0</v>
      </c>
      <c r="AC2811" s="4">
        <v>1.9005339999999999</v>
      </c>
      <c r="AD2811" s="4">
        <v>15.59</v>
      </c>
    </row>
    <row r="2812" spans="1:30" x14ac:dyDescent="0.2">
      <c r="A2812" s="8" t="s">
        <v>782</v>
      </c>
      <c r="B2812" s="8">
        <v>15</v>
      </c>
      <c r="C2812" s="8">
        <v>32460504</v>
      </c>
      <c r="D2812" s="8">
        <v>32460504</v>
      </c>
      <c r="E2812" s="8" t="s">
        <v>121</v>
      </c>
      <c r="F2812" s="8" t="s">
        <v>3108</v>
      </c>
      <c r="G2812" s="8" t="s">
        <v>3109</v>
      </c>
      <c r="H2812" s="8" t="s">
        <v>16</v>
      </c>
      <c r="I2812" s="66" t="s">
        <v>5142</v>
      </c>
      <c r="J2812" s="66" t="s">
        <v>40</v>
      </c>
      <c r="K2812" s="66" t="s">
        <v>5596</v>
      </c>
      <c r="L2812" s="66" t="s">
        <v>5894</v>
      </c>
      <c r="M2812" s="66" t="s">
        <v>3453</v>
      </c>
      <c r="N2812" s="66" t="s">
        <v>3141</v>
      </c>
      <c r="O2812" s="8" t="s">
        <v>3142</v>
      </c>
      <c r="P2812" s="8" t="s">
        <v>5895</v>
      </c>
      <c r="Q2812" s="8">
        <v>1</v>
      </c>
      <c r="R2812" s="8" t="s">
        <v>40</v>
      </c>
      <c r="S2812" s="8" t="s">
        <v>40</v>
      </c>
      <c r="T2812" s="8" t="s">
        <v>40</v>
      </c>
      <c r="U2812" s="67">
        <v>0.27100000000000002</v>
      </c>
      <c r="V2812" s="4">
        <v>50</v>
      </c>
      <c r="W2812" s="4">
        <v>3425</v>
      </c>
      <c r="X2812" s="67">
        <v>1.4999999999999999E-2</v>
      </c>
      <c r="Y2812" s="67">
        <v>0.26100000000000001</v>
      </c>
      <c r="Z2812" s="4">
        <v>37</v>
      </c>
      <c r="AA2812" s="4">
        <v>2600</v>
      </c>
      <c r="AB2812" s="67">
        <v>1.4E-2</v>
      </c>
      <c r="AC2812" s="4">
        <v>3.8495919999999999</v>
      </c>
      <c r="AD2812" s="4">
        <v>23.4</v>
      </c>
    </row>
    <row r="2813" spans="1:30" x14ac:dyDescent="0.2">
      <c r="A2813" s="8" t="s">
        <v>782</v>
      </c>
      <c r="B2813" s="8">
        <v>15</v>
      </c>
      <c r="C2813" s="8">
        <v>32460510</v>
      </c>
      <c r="D2813" s="8">
        <v>32460510</v>
      </c>
      <c r="E2813" s="8" t="s">
        <v>121</v>
      </c>
      <c r="F2813" s="8" t="s">
        <v>3108</v>
      </c>
      <c r="G2813" s="8" t="s">
        <v>3109</v>
      </c>
      <c r="H2813" s="8" t="s">
        <v>16</v>
      </c>
      <c r="I2813" s="66" t="s">
        <v>5142</v>
      </c>
      <c r="J2813" s="66" t="s">
        <v>40</v>
      </c>
      <c r="K2813" s="66" t="s">
        <v>3447</v>
      </c>
      <c r="L2813" s="66" t="s">
        <v>3280</v>
      </c>
      <c r="M2813" s="66" t="s">
        <v>4584</v>
      </c>
      <c r="N2813" s="66" t="s">
        <v>3141</v>
      </c>
      <c r="O2813" s="8" t="s">
        <v>3371</v>
      </c>
      <c r="P2813" s="8" t="s">
        <v>40</v>
      </c>
      <c r="Q2813" s="8">
        <v>1</v>
      </c>
      <c r="R2813" s="8" t="s">
        <v>40</v>
      </c>
      <c r="S2813" s="8" t="s">
        <v>40</v>
      </c>
      <c r="T2813" s="8" t="s">
        <v>40</v>
      </c>
      <c r="U2813" s="67">
        <v>0.216</v>
      </c>
      <c r="V2813" s="4">
        <v>1</v>
      </c>
      <c r="W2813" s="4">
        <v>3425</v>
      </c>
      <c r="X2813" s="67">
        <v>0</v>
      </c>
      <c r="Y2813" s="67">
        <v>0</v>
      </c>
      <c r="Z2813" s="4">
        <v>0</v>
      </c>
      <c r="AA2813" s="4">
        <v>2600</v>
      </c>
      <c r="AB2813" s="67">
        <v>0</v>
      </c>
      <c r="AC2813" s="4">
        <v>3.328611</v>
      </c>
      <c r="AD2813" s="4">
        <v>22.9</v>
      </c>
    </row>
    <row r="2814" spans="1:30" x14ac:dyDescent="0.2">
      <c r="A2814" s="8" t="s">
        <v>782</v>
      </c>
      <c r="B2814" s="8">
        <v>15</v>
      </c>
      <c r="C2814" s="8">
        <v>32460522</v>
      </c>
      <c r="D2814" s="8">
        <v>32460522</v>
      </c>
      <c r="E2814" s="8" t="s">
        <v>123</v>
      </c>
      <c r="F2814" s="8" t="s">
        <v>3108</v>
      </c>
      <c r="G2814" s="8" t="s">
        <v>3109</v>
      </c>
      <c r="H2814" s="8" t="s">
        <v>16</v>
      </c>
      <c r="I2814" s="66" t="s">
        <v>5142</v>
      </c>
      <c r="J2814" s="66" t="s">
        <v>40</v>
      </c>
      <c r="K2814" s="66" t="s">
        <v>5896</v>
      </c>
      <c r="L2814" s="66" t="s">
        <v>5869</v>
      </c>
      <c r="M2814" s="66" t="s">
        <v>3643</v>
      </c>
      <c r="N2814" s="66" t="s">
        <v>3262</v>
      </c>
      <c r="O2814" s="8" t="s">
        <v>5897</v>
      </c>
      <c r="P2814" s="8" t="s">
        <v>40</v>
      </c>
      <c r="Q2814" s="8">
        <v>1</v>
      </c>
      <c r="R2814" s="8" t="s">
        <v>40</v>
      </c>
      <c r="S2814" s="8" t="s">
        <v>40</v>
      </c>
      <c r="T2814" s="8" t="s">
        <v>40</v>
      </c>
      <c r="U2814" s="67">
        <v>0.26</v>
      </c>
      <c r="V2814" s="4">
        <v>1</v>
      </c>
      <c r="W2814" s="4">
        <v>3427</v>
      </c>
      <c r="X2814" s="67">
        <v>0</v>
      </c>
      <c r="Y2814" s="67">
        <v>0.35</v>
      </c>
      <c r="Z2814" s="4">
        <v>1</v>
      </c>
      <c r="AA2814" s="4">
        <v>2602</v>
      </c>
      <c r="AB2814" s="67">
        <v>0</v>
      </c>
      <c r="AC2814" s="4">
        <v>2.7609729999999999</v>
      </c>
      <c r="AD2814" s="4">
        <v>21.2</v>
      </c>
    </row>
    <row r="2815" spans="1:30" x14ac:dyDescent="0.2">
      <c r="A2815" s="8" t="s">
        <v>782</v>
      </c>
      <c r="B2815" s="8">
        <v>15</v>
      </c>
      <c r="C2815" s="8">
        <v>32460525</v>
      </c>
      <c r="D2815" s="8">
        <v>32460525</v>
      </c>
      <c r="E2815" s="8" t="s">
        <v>121</v>
      </c>
      <c r="F2815" s="8" t="s">
        <v>3108</v>
      </c>
      <c r="G2815" s="8" t="s">
        <v>3109</v>
      </c>
      <c r="H2815" s="8" t="s">
        <v>16</v>
      </c>
      <c r="I2815" s="66" t="s">
        <v>5142</v>
      </c>
      <c r="J2815" s="66" t="s">
        <v>40</v>
      </c>
      <c r="K2815" s="66" t="s">
        <v>5898</v>
      </c>
      <c r="L2815" s="66" t="s">
        <v>5899</v>
      </c>
      <c r="M2815" s="66" t="s">
        <v>4049</v>
      </c>
      <c r="N2815" s="66" t="s">
        <v>3141</v>
      </c>
      <c r="O2815" s="8" t="s">
        <v>3371</v>
      </c>
      <c r="P2815" s="8" t="s">
        <v>40</v>
      </c>
      <c r="Q2815" s="8">
        <v>1</v>
      </c>
      <c r="R2815" s="8" t="s">
        <v>40</v>
      </c>
      <c r="S2815" s="8" t="s">
        <v>40</v>
      </c>
      <c r="T2815" s="8" t="s">
        <v>40</v>
      </c>
      <c r="U2815" s="67">
        <v>0.379</v>
      </c>
      <c r="V2815" s="4">
        <v>1</v>
      </c>
      <c r="W2815" s="4">
        <v>3427</v>
      </c>
      <c r="X2815" s="67">
        <v>0</v>
      </c>
      <c r="Y2815" s="67">
        <v>0.28000000000000003</v>
      </c>
      <c r="Z2815" s="4">
        <v>2</v>
      </c>
      <c r="AA2815" s="4">
        <v>2602</v>
      </c>
      <c r="AB2815" s="67">
        <v>1E-3</v>
      </c>
      <c r="AC2815" s="4">
        <v>6.8035509999999997</v>
      </c>
      <c r="AD2815" s="4">
        <v>32</v>
      </c>
    </row>
    <row r="2816" spans="1:30" x14ac:dyDescent="0.2">
      <c r="A2816" s="8" t="s">
        <v>782</v>
      </c>
      <c r="B2816" s="8">
        <v>15</v>
      </c>
      <c r="C2816" s="8">
        <v>32460529</v>
      </c>
      <c r="D2816" s="8">
        <v>32460529</v>
      </c>
      <c r="E2816" s="8" t="s">
        <v>121</v>
      </c>
      <c r="F2816" s="8" t="s">
        <v>81</v>
      </c>
      <c r="G2816" s="8" t="s">
        <v>3469</v>
      </c>
      <c r="H2816" s="8" t="s">
        <v>16</v>
      </c>
      <c r="I2816" s="66" t="s">
        <v>5142</v>
      </c>
      <c r="J2816" s="66" t="s">
        <v>40</v>
      </c>
      <c r="K2816" s="66" t="s">
        <v>5900</v>
      </c>
      <c r="L2816" s="66" t="s">
        <v>5128</v>
      </c>
      <c r="M2816" s="66" t="s">
        <v>5734</v>
      </c>
      <c r="N2816" s="66" t="s">
        <v>206</v>
      </c>
      <c r="O2816" s="8" t="s">
        <v>207</v>
      </c>
      <c r="P2816" s="8" t="s">
        <v>5901</v>
      </c>
      <c r="Q2816" s="8">
        <v>1</v>
      </c>
      <c r="R2816" s="8" t="s">
        <v>40</v>
      </c>
      <c r="S2816" s="8" t="s">
        <v>40</v>
      </c>
      <c r="T2816" s="8" t="s">
        <v>40</v>
      </c>
      <c r="U2816" s="67">
        <v>0</v>
      </c>
      <c r="V2816" s="4">
        <v>0</v>
      </c>
      <c r="W2816" s="4">
        <v>3425</v>
      </c>
      <c r="X2816" s="67">
        <v>0</v>
      </c>
      <c r="Y2816" s="67">
        <v>0.24299999999999999</v>
      </c>
      <c r="Z2816" s="4">
        <v>1</v>
      </c>
      <c r="AA2816" s="4">
        <v>2599</v>
      </c>
      <c r="AB2816" s="67">
        <v>0</v>
      </c>
      <c r="AC2816" s="4">
        <v>13.584842</v>
      </c>
      <c r="AD2816" s="4">
        <v>42</v>
      </c>
    </row>
    <row r="2817" spans="1:30" x14ac:dyDescent="0.2">
      <c r="A2817" s="8" t="s">
        <v>782</v>
      </c>
      <c r="B2817" s="8">
        <v>15</v>
      </c>
      <c r="C2817" s="8">
        <v>32460538</v>
      </c>
      <c r="D2817" s="8">
        <v>32460538</v>
      </c>
      <c r="E2817" s="8" t="s">
        <v>130</v>
      </c>
      <c r="F2817" s="8" t="s">
        <v>3108</v>
      </c>
      <c r="G2817" s="8" t="s">
        <v>3109</v>
      </c>
      <c r="H2817" s="8" t="s">
        <v>16</v>
      </c>
      <c r="I2817" s="66" t="s">
        <v>5142</v>
      </c>
      <c r="J2817" s="66" t="s">
        <v>40</v>
      </c>
      <c r="K2817" s="66" t="s">
        <v>5902</v>
      </c>
      <c r="L2817" s="66" t="s">
        <v>5903</v>
      </c>
      <c r="M2817" s="66" t="s">
        <v>3637</v>
      </c>
      <c r="N2817" s="66" t="s">
        <v>3128</v>
      </c>
      <c r="O2817" s="8" t="s">
        <v>4048</v>
      </c>
      <c r="P2817" s="8" t="s">
        <v>40</v>
      </c>
      <c r="Q2817" s="8">
        <v>1</v>
      </c>
      <c r="R2817" s="8" t="s">
        <v>40</v>
      </c>
      <c r="S2817" s="8" t="s">
        <v>40</v>
      </c>
      <c r="T2817" s="8" t="s">
        <v>40</v>
      </c>
      <c r="U2817" s="67">
        <v>0.33500000000000002</v>
      </c>
      <c r="V2817" s="4">
        <v>1</v>
      </c>
      <c r="W2817" s="4">
        <v>3425</v>
      </c>
      <c r="X2817" s="67">
        <v>0</v>
      </c>
      <c r="Y2817" s="67">
        <v>0</v>
      </c>
      <c r="Z2817" s="4">
        <v>0</v>
      </c>
      <c r="AA2817" s="4">
        <v>2599</v>
      </c>
      <c r="AB2817" s="67">
        <v>0</v>
      </c>
      <c r="AC2817" s="4">
        <v>4.9564469999999998</v>
      </c>
      <c r="AD2817" s="4">
        <v>25</v>
      </c>
    </row>
    <row r="2818" spans="1:30" x14ac:dyDescent="0.2">
      <c r="A2818" s="8" t="s">
        <v>782</v>
      </c>
      <c r="B2818" s="8">
        <v>15</v>
      </c>
      <c r="C2818" s="8">
        <v>32460540</v>
      </c>
      <c r="D2818" s="8">
        <v>32460540</v>
      </c>
      <c r="E2818" s="8" t="s">
        <v>123</v>
      </c>
      <c r="F2818" s="8" t="s">
        <v>3108</v>
      </c>
      <c r="G2818" s="8" t="s">
        <v>3109</v>
      </c>
      <c r="H2818" s="8" t="s">
        <v>16</v>
      </c>
      <c r="I2818" s="66" t="s">
        <v>5142</v>
      </c>
      <c r="J2818" s="66" t="s">
        <v>40</v>
      </c>
      <c r="K2818" s="66" t="s">
        <v>5904</v>
      </c>
      <c r="L2818" s="66" t="s">
        <v>5905</v>
      </c>
      <c r="M2818" s="66" t="s">
        <v>3633</v>
      </c>
      <c r="N2818" s="66" t="s">
        <v>3478</v>
      </c>
      <c r="O2818" s="8" t="s">
        <v>5906</v>
      </c>
      <c r="P2818" s="8" t="s">
        <v>40</v>
      </c>
      <c r="Q2818" s="8">
        <v>1</v>
      </c>
      <c r="R2818" s="8" t="s">
        <v>40</v>
      </c>
      <c r="S2818" s="8" t="s">
        <v>40</v>
      </c>
      <c r="T2818" s="8" t="s">
        <v>40</v>
      </c>
      <c r="U2818" s="67">
        <v>0.28100000000000003</v>
      </c>
      <c r="V2818" s="4">
        <v>1</v>
      </c>
      <c r="W2818" s="4">
        <v>3425</v>
      </c>
      <c r="X2818" s="67">
        <v>0</v>
      </c>
      <c r="Y2818" s="67">
        <v>0</v>
      </c>
      <c r="Z2818" s="4">
        <v>0</v>
      </c>
      <c r="AA2818" s="4">
        <v>2599</v>
      </c>
      <c r="AB2818" s="67">
        <v>0</v>
      </c>
      <c r="AC2818" s="4">
        <v>6.6017320000000002</v>
      </c>
      <c r="AD2818" s="4">
        <v>31</v>
      </c>
    </row>
    <row r="2819" spans="1:30" x14ac:dyDescent="0.2">
      <c r="A2819" s="8" t="s">
        <v>782</v>
      </c>
      <c r="B2819" s="8">
        <v>15</v>
      </c>
      <c r="C2819" s="8">
        <v>32460540</v>
      </c>
      <c r="D2819" s="8">
        <v>32460540</v>
      </c>
      <c r="E2819" s="8" t="s">
        <v>121</v>
      </c>
      <c r="F2819" s="8" t="s">
        <v>3108</v>
      </c>
      <c r="G2819" s="8" t="s">
        <v>3109</v>
      </c>
      <c r="H2819" s="8" t="s">
        <v>16</v>
      </c>
      <c r="I2819" s="66" t="s">
        <v>5142</v>
      </c>
      <c r="J2819" s="66" t="s">
        <v>40</v>
      </c>
      <c r="K2819" s="66" t="s">
        <v>5904</v>
      </c>
      <c r="L2819" s="66" t="s">
        <v>5905</v>
      </c>
      <c r="M2819" s="66" t="s">
        <v>3633</v>
      </c>
      <c r="N2819" s="66" t="s">
        <v>3147</v>
      </c>
      <c r="O2819" s="8" t="s">
        <v>3148</v>
      </c>
      <c r="P2819" s="8" t="s">
        <v>40</v>
      </c>
      <c r="Q2819" s="8">
        <v>1</v>
      </c>
      <c r="R2819" s="8" t="s">
        <v>40</v>
      </c>
      <c r="S2819" s="8" t="s">
        <v>40</v>
      </c>
      <c r="T2819" s="8" t="s">
        <v>40</v>
      </c>
      <c r="U2819" s="67">
        <v>0</v>
      </c>
      <c r="V2819" s="4">
        <v>0</v>
      </c>
      <c r="W2819" s="4">
        <v>3425</v>
      </c>
      <c r="X2819" s="67">
        <v>0</v>
      </c>
      <c r="Y2819" s="67">
        <v>0.22900000000000001</v>
      </c>
      <c r="Z2819" s="4">
        <v>1</v>
      </c>
      <c r="AA2819" s="4">
        <v>2599</v>
      </c>
      <c r="AB2819" s="67">
        <v>0</v>
      </c>
      <c r="AC2819" s="4">
        <v>6.9730369999999997</v>
      </c>
      <c r="AD2819" s="4">
        <v>33</v>
      </c>
    </row>
    <row r="2820" spans="1:30" x14ac:dyDescent="0.2">
      <c r="A2820" s="8" t="s">
        <v>782</v>
      </c>
      <c r="B2820" s="8">
        <v>15</v>
      </c>
      <c r="C2820" s="8">
        <v>32460554</v>
      </c>
      <c r="D2820" s="8">
        <v>32460554</v>
      </c>
      <c r="E2820" s="8" t="s">
        <v>130</v>
      </c>
      <c r="F2820" s="8" t="s">
        <v>3101</v>
      </c>
      <c r="G2820" s="8" t="s">
        <v>3102</v>
      </c>
      <c r="H2820" s="8" t="s">
        <v>16</v>
      </c>
      <c r="I2820" s="66" t="s">
        <v>5142</v>
      </c>
      <c r="J2820" s="66" t="s">
        <v>40</v>
      </c>
      <c r="K2820" s="66" t="s">
        <v>5907</v>
      </c>
      <c r="L2820" s="66" t="s">
        <v>5908</v>
      </c>
      <c r="M2820" s="66" t="s">
        <v>5909</v>
      </c>
      <c r="N2820" s="66" t="s">
        <v>3121</v>
      </c>
      <c r="O2820" s="8" t="s">
        <v>3122</v>
      </c>
      <c r="P2820" s="8" t="s">
        <v>40</v>
      </c>
      <c r="Q2820" s="8">
        <v>1</v>
      </c>
      <c r="R2820" s="8" t="s">
        <v>40</v>
      </c>
      <c r="S2820" s="8" t="s">
        <v>40</v>
      </c>
      <c r="T2820" s="8" t="s">
        <v>40</v>
      </c>
      <c r="U2820" s="67">
        <v>0.41</v>
      </c>
      <c r="V2820" s="4">
        <v>1</v>
      </c>
      <c r="W2820" s="4">
        <v>3425</v>
      </c>
      <c r="X2820" s="67">
        <v>0</v>
      </c>
      <c r="Y2820" s="67">
        <v>0</v>
      </c>
      <c r="Z2820" s="4">
        <v>0</v>
      </c>
      <c r="AA2820" s="4">
        <v>2599</v>
      </c>
      <c r="AB2820" s="67">
        <v>0</v>
      </c>
      <c r="AC2820" s="4">
        <v>1.2065950000000001</v>
      </c>
      <c r="AD2820" s="4">
        <v>11.78</v>
      </c>
    </row>
    <row r="2821" spans="1:30" x14ac:dyDescent="0.2">
      <c r="A2821" s="8" t="s">
        <v>782</v>
      </c>
      <c r="B2821" s="8">
        <v>15</v>
      </c>
      <c r="C2821" s="8">
        <v>32460555</v>
      </c>
      <c r="D2821" s="8">
        <v>32460555</v>
      </c>
      <c r="E2821" s="8" t="s">
        <v>130</v>
      </c>
      <c r="F2821" s="8" t="s">
        <v>3108</v>
      </c>
      <c r="G2821" s="8" t="s">
        <v>3109</v>
      </c>
      <c r="H2821" s="8" t="s">
        <v>16</v>
      </c>
      <c r="I2821" s="66" t="s">
        <v>5142</v>
      </c>
      <c r="J2821" s="66" t="s">
        <v>40</v>
      </c>
      <c r="K2821" s="66" t="s">
        <v>5636</v>
      </c>
      <c r="L2821" s="66" t="s">
        <v>5910</v>
      </c>
      <c r="M2821" s="66" t="s">
        <v>4052</v>
      </c>
      <c r="N2821" s="66" t="s">
        <v>3144</v>
      </c>
      <c r="O2821" s="8" t="s">
        <v>3145</v>
      </c>
      <c r="P2821" s="8" t="s">
        <v>40</v>
      </c>
      <c r="Q2821" s="8">
        <v>1</v>
      </c>
      <c r="R2821" s="8" t="s">
        <v>40</v>
      </c>
      <c r="S2821" s="8" t="s">
        <v>40</v>
      </c>
      <c r="T2821" s="8" t="s">
        <v>40</v>
      </c>
      <c r="U2821" s="67">
        <v>0</v>
      </c>
      <c r="V2821" s="4">
        <v>0</v>
      </c>
      <c r="W2821" s="4">
        <v>3425</v>
      </c>
      <c r="X2821" s="67">
        <v>0</v>
      </c>
      <c r="Y2821" s="67">
        <v>0.23300000000000001</v>
      </c>
      <c r="Z2821" s="4">
        <v>2</v>
      </c>
      <c r="AA2821" s="4">
        <v>2599</v>
      </c>
      <c r="AB2821" s="67">
        <v>1E-3</v>
      </c>
      <c r="AC2821" s="4">
        <v>7.6261429999999999</v>
      </c>
      <c r="AD2821" s="4">
        <v>35</v>
      </c>
    </row>
    <row r="2822" spans="1:30" x14ac:dyDescent="0.2">
      <c r="A2822" s="8" t="s">
        <v>782</v>
      </c>
      <c r="B2822" s="8">
        <v>15</v>
      </c>
      <c r="C2822" s="8">
        <v>32460556</v>
      </c>
      <c r="D2822" s="8">
        <v>32460556</v>
      </c>
      <c r="E2822" s="8" t="s">
        <v>121</v>
      </c>
      <c r="F2822" s="8" t="s">
        <v>3108</v>
      </c>
      <c r="G2822" s="8" t="s">
        <v>3109</v>
      </c>
      <c r="H2822" s="8" t="s">
        <v>16</v>
      </c>
      <c r="I2822" s="66" t="s">
        <v>5142</v>
      </c>
      <c r="J2822" s="66" t="s">
        <v>40</v>
      </c>
      <c r="K2822" s="66" t="s">
        <v>5588</v>
      </c>
      <c r="L2822" s="66" t="s">
        <v>5883</v>
      </c>
      <c r="M2822" s="66" t="s">
        <v>4052</v>
      </c>
      <c r="N2822" s="66" t="s">
        <v>3171</v>
      </c>
      <c r="O2822" s="8" t="s">
        <v>3172</v>
      </c>
      <c r="P2822" s="8" t="s">
        <v>40</v>
      </c>
      <c r="Q2822" s="8">
        <v>1</v>
      </c>
      <c r="R2822" s="8" t="s">
        <v>40</v>
      </c>
      <c r="S2822" s="8" t="s">
        <v>40</v>
      </c>
      <c r="T2822" s="8" t="s">
        <v>40</v>
      </c>
      <c r="U2822" s="67">
        <v>0.23400000000000001</v>
      </c>
      <c r="V2822" s="4">
        <v>2</v>
      </c>
      <c r="W2822" s="4">
        <v>3425</v>
      </c>
      <c r="X2822" s="67">
        <v>1E-3</v>
      </c>
      <c r="Y2822" s="67">
        <v>0</v>
      </c>
      <c r="Z2822" s="4">
        <v>0</v>
      </c>
      <c r="AA2822" s="4">
        <v>2599</v>
      </c>
      <c r="AB2822" s="67">
        <v>0</v>
      </c>
      <c r="AC2822" s="4">
        <v>6.7681769999999997</v>
      </c>
      <c r="AD2822" s="4">
        <v>32</v>
      </c>
    </row>
    <row r="2823" spans="1:30" x14ac:dyDescent="0.2">
      <c r="A2823" s="8" t="s">
        <v>782</v>
      </c>
      <c r="B2823" s="8">
        <v>15</v>
      </c>
      <c r="C2823" s="8">
        <v>32460584</v>
      </c>
      <c r="D2823" s="8">
        <v>32460584</v>
      </c>
      <c r="E2823" s="8" t="s">
        <v>130</v>
      </c>
      <c r="F2823" s="8" t="s">
        <v>3101</v>
      </c>
      <c r="G2823" s="8" t="s">
        <v>3102</v>
      </c>
      <c r="H2823" s="8" t="s">
        <v>16</v>
      </c>
      <c r="I2823" s="66" t="s">
        <v>5142</v>
      </c>
      <c r="J2823" s="66" t="s">
        <v>40</v>
      </c>
      <c r="K2823" s="66" t="s">
        <v>5911</v>
      </c>
      <c r="L2823" s="66" t="s">
        <v>5912</v>
      </c>
      <c r="M2823" s="66" t="s">
        <v>5195</v>
      </c>
      <c r="N2823" s="66" t="s">
        <v>3188</v>
      </c>
      <c r="O2823" s="8" t="s">
        <v>3497</v>
      </c>
      <c r="P2823" s="8" t="s">
        <v>40</v>
      </c>
      <c r="Q2823" s="8">
        <v>1</v>
      </c>
      <c r="R2823" s="8" t="s">
        <v>40</v>
      </c>
      <c r="S2823" s="8" t="s">
        <v>40</v>
      </c>
      <c r="T2823" s="8" t="s">
        <v>40</v>
      </c>
      <c r="U2823" s="67">
        <v>0.39</v>
      </c>
      <c r="V2823" s="4">
        <v>1</v>
      </c>
      <c r="W2823" s="4">
        <v>3425</v>
      </c>
      <c r="X2823" s="67">
        <v>0</v>
      </c>
      <c r="Y2823" s="67">
        <v>0</v>
      </c>
      <c r="Z2823" s="4">
        <v>0</v>
      </c>
      <c r="AA2823" s="4">
        <v>2599</v>
      </c>
      <c r="AB2823" s="67">
        <v>0</v>
      </c>
      <c r="AC2823" s="4">
        <v>1.089634</v>
      </c>
      <c r="AD2823" s="4">
        <v>11.16</v>
      </c>
    </row>
    <row r="2824" spans="1:30" x14ac:dyDescent="0.2">
      <c r="A2824" s="8" t="s">
        <v>782</v>
      </c>
      <c r="B2824" s="8">
        <v>15</v>
      </c>
      <c r="C2824" s="8">
        <v>32460593</v>
      </c>
      <c r="D2824" s="8">
        <v>32460593</v>
      </c>
      <c r="E2824" s="8" t="s">
        <v>130</v>
      </c>
      <c r="F2824" s="8" t="s">
        <v>3101</v>
      </c>
      <c r="G2824" s="8" t="s">
        <v>3102</v>
      </c>
      <c r="H2824" s="8" t="s">
        <v>16</v>
      </c>
      <c r="I2824" s="66" t="s">
        <v>5142</v>
      </c>
      <c r="J2824" s="66" t="s">
        <v>40</v>
      </c>
      <c r="K2824" s="66" t="s">
        <v>5913</v>
      </c>
      <c r="L2824" s="66" t="s">
        <v>5914</v>
      </c>
      <c r="M2824" s="66" t="s">
        <v>4773</v>
      </c>
      <c r="N2824" s="66" t="s">
        <v>3136</v>
      </c>
      <c r="O2824" s="8" t="s">
        <v>3872</v>
      </c>
      <c r="P2824" s="8" t="s">
        <v>40</v>
      </c>
      <c r="Q2824" s="8">
        <v>1</v>
      </c>
      <c r="R2824" s="8" t="s">
        <v>40</v>
      </c>
      <c r="S2824" s="8" t="s">
        <v>40</v>
      </c>
      <c r="T2824" s="8" t="s">
        <v>40</v>
      </c>
      <c r="U2824" s="67">
        <v>0.26</v>
      </c>
      <c r="V2824" s="4">
        <v>4</v>
      </c>
      <c r="W2824" s="4">
        <v>3425</v>
      </c>
      <c r="X2824" s="67">
        <v>1E-3</v>
      </c>
      <c r="Y2824" s="67">
        <v>0.05</v>
      </c>
      <c r="Z2824" s="4">
        <v>1</v>
      </c>
      <c r="AA2824" s="4">
        <v>2599</v>
      </c>
      <c r="AB2824" s="67">
        <v>0</v>
      </c>
      <c r="AC2824" s="4">
        <v>1.285218</v>
      </c>
      <c r="AD2824" s="4">
        <v>12.19</v>
      </c>
    </row>
    <row r="2825" spans="1:30" x14ac:dyDescent="0.2">
      <c r="A2825" s="8" t="s">
        <v>782</v>
      </c>
      <c r="B2825" s="8">
        <v>15</v>
      </c>
      <c r="C2825" s="8">
        <v>32460596</v>
      </c>
      <c r="D2825" s="8">
        <v>32460596</v>
      </c>
      <c r="E2825" s="8" t="s">
        <v>130</v>
      </c>
      <c r="F2825" s="8" t="s">
        <v>3101</v>
      </c>
      <c r="G2825" s="8" t="s">
        <v>3102</v>
      </c>
      <c r="H2825" s="8" t="s">
        <v>16</v>
      </c>
      <c r="I2825" s="66" t="s">
        <v>5142</v>
      </c>
      <c r="J2825" s="66" t="s">
        <v>40</v>
      </c>
      <c r="K2825" s="66" t="s">
        <v>5915</v>
      </c>
      <c r="L2825" s="66" t="s">
        <v>5916</v>
      </c>
      <c r="M2825" s="66" t="s">
        <v>3578</v>
      </c>
      <c r="N2825" s="66" t="s">
        <v>123</v>
      </c>
      <c r="O2825" s="8" t="s">
        <v>3345</v>
      </c>
      <c r="P2825" s="8" t="s">
        <v>5917</v>
      </c>
      <c r="Q2825" s="8">
        <v>1</v>
      </c>
      <c r="R2825" s="8" t="s">
        <v>40</v>
      </c>
      <c r="S2825" s="8" t="s">
        <v>40</v>
      </c>
      <c r="T2825" s="8" t="s">
        <v>40</v>
      </c>
      <c r="U2825" s="67">
        <v>0.29799999999999999</v>
      </c>
      <c r="V2825" s="4">
        <v>3</v>
      </c>
      <c r="W2825" s="4">
        <v>3425</v>
      </c>
      <c r="X2825" s="67">
        <v>1E-3</v>
      </c>
      <c r="Y2825" s="67">
        <v>0.309</v>
      </c>
      <c r="Z2825" s="4">
        <v>2</v>
      </c>
      <c r="AA2825" s="4">
        <v>2599</v>
      </c>
      <c r="AB2825" s="67">
        <v>1E-3</v>
      </c>
      <c r="AC2825" s="4">
        <v>0.92449700000000001</v>
      </c>
      <c r="AD2825" s="4">
        <v>10.220000000000001</v>
      </c>
    </row>
    <row r="2826" spans="1:30" x14ac:dyDescent="0.2">
      <c r="A2826" s="8" t="s">
        <v>782</v>
      </c>
      <c r="B2826" s="8">
        <v>15</v>
      </c>
      <c r="C2826" s="8">
        <v>32460616</v>
      </c>
      <c r="D2826" s="8">
        <v>32460616</v>
      </c>
      <c r="E2826" s="8" t="s">
        <v>130</v>
      </c>
      <c r="F2826" s="8" t="s">
        <v>3108</v>
      </c>
      <c r="G2826" s="8" t="s">
        <v>3109</v>
      </c>
      <c r="H2826" s="8" t="s">
        <v>16</v>
      </c>
      <c r="I2826" s="66" t="s">
        <v>5142</v>
      </c>
      <c r="J2826" s="66" t="s">
        <v>40</v>
      </c>
      <c r="K2826" s="66" t="s">
        <v>5918</v>
      </c>
      <c r="L2826" s="66" t="s">
        <v>5919</v>
      </c>
      <c r="M2826" s="66" t="s">
        <v>972</v>
      </c>
      <c r="N2826" s="66" t="s">
        <v>3624</v>
      </c>
      <c r="O2826" s="8" t="s">
        <v>3987</v>
      </c>
      <c r="P2826" s="8" t="s">
        <v>5920</v>
      </c>
      <c r="Q2826" s="8">
        <v>1</v>
      </c>
      <c r="R2826" s="8" t="s">
        <v>40</v>
      </c>
      <c r="S2826" s="8" t="s">
        <v>40</v>
      </c>
      <c r="T2826" s="8" t="s">
        <v>40</v>
      </c>
      <c r="U2826" s="67">
        <v>0.33100000000000002</v>
      </c>
      <c r="V2826" s="4">
        <v>970</v>
      </c>
      <c r="W2826" s="4">
        <v>3425</v>
      </c>
      <c r="X2826" s="67">
        <v>0.28299999999999997</v>
      </c>
      <c r="Y2826" s="67">
        <v>0.33600000000000002</v>
      </c>
      <c r="Z2826" s="4">
        <v>766</v>
      </c>
      <c r="AA2826" s="4">
        <v>2599</v>
      </c>
      <c r="AB2826" s="67">
        <v>0.29499999999999998</v>
      </c>
      <c r="AC2826" s="4">
        <v>7.0098219999999998</v>
      </c>
      <c r="AD2826" s="4">
        <v>33</v>
      </c>
    </row>
    <row r="2827" spans="1:30" x14ac:dyDescent="0.2">
      <c r="A2827" s="8" t="s">
        <v>782</v>
      </c>
      <c r="B2827" s="8">
        <v>15</v>
      </c>
      <c r="C2827" s="8">
        <v>32908435</v>
      </c>
      <c r="D2827" s="8">
        <v>32908435</v>
      </c>
      <c r="E2827" s="8" t="s">
        <v>121</v>
      </c>
      <c r="F2827" s="8" t="s">
        <v>3108</v>
      </c>
      <c r="G2827" s="8" t="s">
        <v>3109</v>
      </c>
      <c r="H2827" s="8" t="s">
        <v>24</v>
      </c>
      <c r="I2827" s="66" t="s">
        <v>5921</v>
      </c>
      <c r="J2827" s="66" t="s">
        <v>40</v>
      </c>
      <c r="K2827" s="66" t="s">
        <v>4636</v>
      </c>
      <c r="L2827" s="66" t="s">
        <v>4588</v>
      </c>
      <c r="M2827" s="66" t="s">
        <v>3935</v>
      </c>
      <c r="N2827" s="66" t="s">
        <v>4332</v>
      </c>
      <c r="O2827" s="8" t="s">
        <v>4333</v>
      </c>
      <c r="P2827" s="8" t="s">
        <v>5922</v>
      </c>
      <c r="Q2827" s="8">
        <v>1</v>
      </c>
      <c r="R2827" s="8" t="s">
        <v>40</v>
      </c>
      <c r="S2827" s="8" t="s">
        <v>40</v>
      </c>
      <c r="T2827" s="8" t="s">
        <v>40</v>
      </c>
      <c r="U2827" s="67">
        <v>0.42</v>
      </c>
      <c r="V2827" s="4">
        <v>3327</v>
      </c>
      <c r="W2827" s="4">
        <v>3425</v>
      </c>
      <c r="X2827" s="67">
        <v>0.97099999999999997</v>
      </c>
      <c r="Y2827" s="67">
        <v>0.439</v>
      </c>
      <c r="Z2827" s="4">
        <v>2557</v>
      </c>
      <c r="AA2827" s="4">
        <v>2597</v>
      </c>
      <c r="AB2827" s="67">
        <v>0.98499999999999999</v>
      </c>
      <c r="AC2827" s="4">
        <v>2.467441</v>
      </c>
      <c r="AD2827" s="4">
        <v>19.260000000000002</v>
      </c>
    </row>
    <row r="2828" spans="1:30" x14ac:dyDescent="0.2">
      <c r="A2828" s="8" t="s">
        <v>782</v>
      </c>
      <c r="B2828" s="8">
        <v>15</v>
      </c>
      <c r="C2828" s="8">
        <v>32908437</v>
      </c>
      <c r="D2828" s="8">
        <v>32908437</v>
      </c>
      <c r="E2828" s="8" t="s">
        <v>123</v>
      </c>
      <c r="F2828" s="8" t="s">
        <v>3101</v>
      </c>
      <c r="G2828" s="8" t="s">
        <v>3102</v>
      </c>
      <c r="H2828" s="8" t="s">
        <v>24</v>
      </c>
      <c r="I2828" s="66" t="s">
        <v>5921</v>
      </c>
      <c r="J2828" s="66" t="s">
        <v>40</v>
      </c>
      <c r="K2828" s="66" t="s">
        <v>3574</v>
      </c>
      <c r="L2828" s="66" t="s">
        <v>4330</v>
      </c>
      <c r="M2828" s="66" t="s">
        <v>4467</v>
      </c>
      <c r="N2828" s="66" t="s">
        <v>3126</v>
      </c>
      <c r="O2828" s="8" t="s">
        <v>3127</v>
      </c>
      <c r="P2828" s="8" t="s">
        <v>5923</v>
      </c>
      <c r="Q2828" s="8">
        <v>1</v>
      </c>
      <c r="R2828" s="8" t="s">
        <v>40</v>
      </c>
      <c r="S2828" s="8" t="s">
        <v>40</v>
      </c>
      <c r="T2828" s="8" t="s">
        <v>40</v>
      </c>
      <c r="U2828" s="67">
        <v>0</v>
      </c>
      <c r="V2828" s="4">
        <v>0</v>
      </c>
      <c r="W2828" s="4">
        <v>3425</v>
      </c>
      <c r="X2828" s="67">
        <v>0</v>
      </c>
      <c r="Y2828" s="67">
        <v>0.27400000000000002</v>
      </c>
      <c r="Z2828" s="4">
        <v>1</v>
      </c>
      <c r="AA2828" s="4">
        <v>2597</v>
      </c>
      <c r="AB2828" s="67">
        <v>0</v>
      </c>
      <c r="AC2828" s="4">
        <v>9.7275E-2</v>
      </c>
      <c r="AD2828" s="4">
        <v>3.5790000000000002</v>
      </c>
    </row>
    <row r="2829" spans="1:30" x14ac:dyDescent="0.2">
      <c r="A2829" s="8" t="s">
        <v>782</v>
      </c>
      <c r="B2829" s="8">
        <v>15</v>
      </c>
      <c r="C2829" s="8">
        <v>32908451</v>
      </c>
      <c r="D2829" s="8">
        <v>32908451</v>
      </c>
      <c r="E2829" s="8" t="s">
        <v>130</v>
      </c>
      <c r="F2829" s="8" t="s">
        <v>3108</v>
      </c>
      <c r="G2829" s="8" t="s">
        <v>3109</v>
      </c>
      <c r="H2829" s="8" t="s">
        <v>24</v>
      </c>
      <c r="I2829" s="66" t="s">
        <v>5921</v>
      </c>
      <c r="J2829" s="66" t="s">
        <v>40</v>
      </c>
      <c r="K2829" s="66" t="s">
        <v>3814</v>
      </c>
      <c r="L2829" s="66" t="s">
        <v>3974</v>
      </c>
      <c r="M2829" s="66" t="s">
        <v>4464</v>
      </c>
      <c r="N2829" s="66" t="s">
        <v>3746</v>
      </c>
      <c r="O2829" s="8" t="s">
        <v>3747</v>
      </c>
      <c r="P2829" s="8" t="s">
        <v>5924</v>
      </c>
      <c r="Q2829" s="8">
        <v>1</v>
      </c>
      <c r="R2829" s="8" t="s">
        <v>40</v>
      </c>
      <c r="S2829" s="8" t="s">
        <v>40</v>
      </c>
      <c r="T2829" s="8" t="s">
        <v>40</v>
      </c>
      <c r="U2829" s="67">
        <v>0.23799999999999999</v>
      </c>
      <c r="V2829" s="4">
        <v>1</v>
      </c>
      <c r="W2829" s="4">
        <v>3425</v>
      </c>
      <c r="X2829" s="67">
        <v>0</v>
      </c>
      <c r="Y2829" s="67">
        <v>0.23499999999999999</v>
      </c>
      <c r="Z2829" s="4">
        <v>1</v>
      </c>
      <c r="AA2829" s="4">
        <v>2597</v>
      </c>
      <c r="AB2829" s="67">
        <v>0</v>
      </c>
      <c r="AC2829" s="4">
        <v>5.2990779999999997</v>
      </c>
      <c r="AD2829" s="4">
        <v>25.7</v>
      </c>
    </row>
    <row r="2830" spans="1:30" x14ac:dyDescent="0.2">
      <c r="A2830" s="8" t="s">
        <v>782</v>
      </c>
      <c r="B2830" s="8">
        <v>15</v>
      </c>
      <c r="C2830" s="8">
        <v>32908468</v>
      </c>
      <c r="D2830" s="8">
        <v>32908468</v>
      </c>
      <c r="E2830" s="8" t="s">
        <v>127</v>
      </c>
      <c r="F2830" s="8" t="s">
        <v>3108</v>
      </c>
      <c r="G2830" s="8" t="s">
        <v>3109</v>
      </c>
      <c r="H2830" s="8" t="s">
        <v>24</v>
      </c>
      <c r="I2830" s="66" t="s">
        <v>5921</v>
      </c>
      <c r="J2830" s="66" t="s">
        <v>40</v>
      </c>
      <c r="K2830" s="66" t="s">
        <v>5171</v>
      </c>
      <c r="L2830" s="66" t="s">
        <v>4284</v>
      </c>
      <c r="M2830" s="66" t="s">
        <v>3696</v>
      </c>
      <c r="N2830" s="66" t="s">
        <v>3999</v>
      </c>
      <c r="O2830" s="8" t="s">
        <v>4344</v>
      </c>
      <c r="P2830" s="8" t="s">
        <v>5925</v>
      </c>
      <c r="Q2830" s="8">
        <v>1</v>
      </c>
      <c r="R2830" s="8" t="s">
        <v>40</v>
      </c>
      <c r="S2830" s="8" t="s">
        <v>40</v>
      </c>
      <c r="T2830" s="8" t="s">
        <v>40</v>
      </c>
      <c r="U2830" s="67">
        <v>0</v>
      </c>
      <c r="V2830" s="4">
        <v>0</v>
      </c>
      <c r="W2830" s="4">
        <v>3425</v>
      </c>
      <c r="X2830" s="67">
        <v>0</v>
      </c>
      <c r="Y2830" s="67">
        <v>0.218</v>
      </c>
      <c r="Z2830" s="4">
        <v>2</v>
      </c>
      <c r="AA2830" s="4">
        <v>2597</v>
      </c>
      <c r="AB2830" s="67">
        <v>1E-3</v>
      </c>
      <c r="AC2830" s="4">
        <v>5.5435809999999996</v>
      </c>
      <c r="AD2830" s="4">
        <v>26.4</v>
      </c>
    </row>
    <row r="2831" spans="1:30" x14ac:dyDescent="0.2">
      <c r="A2831" s="8" t="s">
        <v>782</v>
      </c>
      <c r="B2831" s="8">
        <v>15</v>
      </c>
      <c r="C2831" s="8">
        <v>32908471</v>
      </c>
      <c r="D2831" s="8">
        <v>32908471</v>
      </c>
      <c r="E2831" s="8" t="s">
        <v>121</v>
      </c>
      <c r="F2831" s="8" t="s">
        <v>3108</v>
      </c>
      <c r="G2831" s="8" t="s">
        <v>3109</v>
      </c>
      <c r="H2831" s="8" t="s">
        <v>24</v>
      </c>
      <c r="I2831" s="66" t="s">
        <v>5921</v>
      </c>
      <c r="J2831" s="66" t="s">
        <v>40</v>
      </c>
      <c r="K2831" s="66" t="s">
        <v>4152</v>
      </c>
      <c r="L2831" s="66" t="s">
        <v>3671</v>
      </c>
      <c r="M2831" s="66" t="s">
        <v>3919</v>
      </c>
      <c r="N2831" s="66" t="s">
        <v>3423</v>
      </c>
      <c r="O2831" s="8" t="s">
        <v>3803</v>
      </c>
      <c r="P2831" s="8" t="s">
        <v>40</v>
      </c>
      <c r="Q2831" s="8">
        <v>1</v>
      </c>
      <c r="R2831" s="8" t="s">
        <v>40</v>
      </c>
      <c r="S2831" s="8" t="s">
        <v>40</v>
      </c>
      <c r="T2831" s="8" t="s">
        <v>40</v>
      </c>
      <c r="U2831" s="67">
        <v>0.27700000000000002</v>
      </c>
      <c r="V2831" s="4">
        <v>1</v>
      </c>
      <c r="W2831" s="4">
        <v>3425</v>
      </c>
      <c r="X2831" s="67">
        <v>0</v>
      </c>
      <c r="Y2831" s="67">
        <v>0</v>
      </c>
      <c r="Z2831" s="4">
        <v>0</v>
      </c>
      <c r="AA2831" s="4">
        <v>2597</v>
      </c>
      <c r="AB2831" s="67">
        <v>0</v>
      </c>
      <c r="AC2831" s="4">
        <v>4.5780190000000003</v>
      </c>
      <c r="AD2831" s="4">
        <v>24.4</v>
      </c>
    </row>
    <row r="2832" spans="1:30" x14ac:dyDescent="0.2">
      <c r="A2832" s="8" t="s">
        <v>782</v>
      </c>
      <c r="B2832" s="8">
        <v>15</v>
      </c>
      <c r="C2832" s="8">
        <v>32908480</v>
      </c>
      <c r="D2832" s="8">
        <v>32908480</v>
      </c>
      <c r="E2832" s="8" t="s">
        <v>121</v>
      </c>
      <c r="F2832" s="8" t="s">
        <v>3108</v>
      </c>
      <c r="G2832" s="8" t="s">
        <v>3109</v>
      </c>
      <c r="H2832" s="8" t="s">
        <v>24</v>
      </c>
      <c r="I2832" s="66" t="s">
        <v>5921</v>
      </c>
      <c r="J2832" s="66" t="s">
        <v>40</v>
      </c>
      <c r="K2832" s="66" t="s">
        <v>505</v>
      </c>
      <c r="L2832" s="66" t="s">
        <v>3663</v>
      </c>
      <c r="M2832" s="66" t="s">
        <v>4588</v>
      </c>
      <c r="N2832" s="66" t="s">
        <v>5926</v>
      </c>
      <c r="O2832" s="8" t="s">
        <v>5927</v>
      </c>
      <c r="P2832" s="8" t="s">
        <v>40</v>
      </c>
      <c r="Q2832" s="8">
        <v>1</v>
      </c>
      <c r="R2832" s="8" t="s">
        <v>40</v>
      </c>
      <c r="S2832" s="8" t="s">
        <v>40</v>
      </c>
      <c r="T2832" s="8" t="s">
        <v>40</v>
      </c>
      <c r="U2832" s="67">
        <v>0</v>
      </c>
      <c r="V2832" s="4">
        <v>0</v>
      </c>
      <c r="W2832" s="4">
        <v>3425</v>
      </c>
      <c r="X2832" s="67">
        <v>0</v>
      </c>
      <c r="Y2832" s="67">
        <v>0.20599999999999999</v>
      </c>
      <c r="Z2832" s="4">
        <v>1</v>
      </c>
      <c r="AA2832" s="4">
        <v>2597</v>
      </c>
      <c r="AB2832" s="67">
        <v>0</v>
      </c>
      <c r="AC2832" s="4">
        <v>5.998996</v>
      </c>
      <c r="AD2832" s="4">
        <v>27.8</v>
      </c>
    </row>
    <row r="2833" spans="1:30" x14ac:dyDescent="0.2">
      <c r="A2833" s="8" t="s">
        <v>782</v>
      </c>
      <c r="B2833" s="8">
        <v>15</v>
      </c>
      <c r="C2833" s="8">
        <v>32908529</v>
      </c>
      <c r="D2833" s="8">
        <v>32908529</v>
      </c>
      <c r="E2833" s="8" t="s">
        <v>130</v>
      </c>
      <c r="F2833" s="8" t="s">
        <v>3101</v>
      </c>
      <c r="G2833" s="8" t="s">
        <v>3102</v>
      </c>
      <c r="H2833" s="8" t="s">
        <v>24</v>
      </c>
      <c r="I2833" s="66" t="s">
        <v>5921</v>
      </c>
      <c r="J2833" s="66" t="s">
        <v>40</v>
      </c>
      <c r="K2833" s="66" t="s">
        <v>5928</v>
      </c>
      <c r="L2833" s="66" t="s">
        <v>4493</v>
      </c>
      <c r="M2833" s="66" t="s">
        <v>3974</v>
      </c>
      <c r="N2833" s="66" t="s">
        <v>121</v>
      </c>
      <c r="O2833" s="8" t="s">
        <v>4466</v>
      </c>
      <c r="P2833" s="8" t="s">
        <v>5929</v>
      </c>
      <c r="Q2833" s="8">
        <v>1</v>
      </c>
      <c r="R2833" s="8" t="s">
        <v>40</v>
      </c>
      <c r="S2833" s="8" t="s">
        <v>40</v>
      </c>
      <c r="T2833" s="8" t="s">
        <v>40</v>
      </c>
      <c r="U2833" s="67">
        <v>0</v>
      </c>
      <c r="V2833" s="4">
        <v>0</v>
      </c>
      <c r="W2833" s="4">
        <v>3428</v>
      </c>
      <c r="X2833" s="67">
        <v>0</v>
      </c>
      <c r="Y2833" s="67">
        <v>0.32900000000000001</v>
      </c>
      <c r="Z2833" s="4">
        <v>1</v>
      </c>
      <c r="AA2833" s="4">
        <v>2600</v>
      </c>
      <c r="AB2833" s="67">
        <v>0</v>
      </c>
      <c r="AC2833" s="4">
        <v>0.78803199999999995</v>
      </c>
      <c r="AD2833" s="4">
        <v>9.39</v>
      </c>
    </row>
    <row r="2834" spans="1:30" x14ac:dyDescent="0.2">
      <c r="A2834" s="8" t="s">
        <v>782</v>
      </c>
      <c r="B2834" s="8">
        <v>15</v>
      </c>
      <c r="C2834" s="8">
        <v>32908539</v>
      </c>
      <c r="D2834" s="8">
        <v>32908539</v>
      </c>
      <c r="E2834" s="8" t="s">
        <v>123</v>
      </c>
      <c r="F2834" s="8" t="s">
        <v>3108</v>
      </c>
      <c r="G2834" s="8" t="s">
        <v>3109</v>
      </c>
      <c r="H2834" s="8" t="s">
        <v>24</v>
      </c>
      <c r="I2834" s="66" t="s">
        <v>5921</v>
      </c>
      <c r="J2834" s="66" t="s">
        <v>40</v>
      </c>
      <c r="K2834" s="66" t="s">
        <v>3543</v>
      </c>
      <c r="L2834" s="66" t="s">
        <v>454</v>
      </c>
      <c r="M2834" s="66" t="s">
        <v>455</v>
      </c>
      <c r="N2834" s="66" t="s">
        <v>3302</v>
      </c>
      <c r="O2834" s="8" t="s">
        <v>3650</v>
      </c>
      <c r="P2834" s="8" t="s">
        <v>40</v>
      </c>
      <c r="Q2834" s="8">
        <v>1</v>
      </c>
      <c r="R2834" s="8">
        <v>10.748778339999999</v>
      </c>
      <c r="S2834" s="8">
        <v>-1.096328819</v>
      </c>
      <c r="T2834" s="8">
        <v>9.6524495239999997</v>
      </c>
      <c r="U2834" s="67">
        <v>0.28499999999999998</v>
      </c>
      <c r="V2834" s="4">
        <v>2</v>
      </c>
      <c r="W2834" s="4">
        <v>3428</v>
      </c>
      <c r="X2834" s="67">
        <v>1E-3</v>
      </c>
      <c r="Y2834" s="67">
        <v>0.308</v>
      </c>
      <c r="Z2834" s="4">
        <v>2</v>
      </c>
      <c r="AA2834" s="4">
        <v>2600</v>
      </c>
      <c r="AB2834" s="67">
        <v>1E-3</v>
      </c>
      <c r="AC2834" s="4">
        <v>-0.229461</v>
      </c>
      <c r="AD2834" s="4">
        <v>0.95099999999999996</v>
      </c>
    </row>
    <row r="2835" spans="1:30" x14ac:dyDescent="0.2">
      <c r="A2835" s="8" t="s">
        <v>782</v>
      </c>
      <c r="B2835" s="8">
        <v>15</v>
      </c>
      <c r="C2835" s="8">
        <v>32908542</v>
      </c>
      <c r="D2835" s="8">
        <v>32908542</v>
      </c>
      <c r="E2835" s="8" t="s">
        <v>121</v>
      </c>
      <c r="F2835" s="8" t="s">
        <v>79</v>
      </c>
      <c r="G2835" s="8" t="s">
        <v>3469</v>
      </c>
      <c r="H2835" s="8" t="s">
        <v>24</v>
      </c>
      <c r="I2835" s="66" t="s">
        <v>40</v>
      </c>
      <c r="J2835" s="66" t="s">
        <v>5930</v>
      </c>
      <c r="K2835" s="66" t="s">
        <v>40</v>
      </c>
      <c r="L2835" s="66" t="s">
        <v>40</v>
      </c>
      <c r="M2835" s="66" t="s">
        <v>40</v>
      </c>
      <c r="N2835" s="66" t="s">
        <v>40</v>
      </c>
      <c r="O2835" s="8" t="s">
        <v>40</v>
      </c>
      <c r="P2835" s="8" t="s">
        <v>40</v>
      </c>
      <c r="Q2835" s="8">
        <v>1</v>
      </c>
      <c r="R2835" s="8">
        <v>1.4704222870000001</v>
      </c>
      <c r="S2835" s="8">
        <v>8.1820272359999997</v>
      </c>
      <c r="T2835" s="8">
        <v>9.6524495239999997</v>
      </c>
      <c r="U2835" s="67">
        <v>0</v>
      </c>
      <c r="V2835" s="4">
        <v>0</v>
      </c>
      <c r="W2835" s="4">
        <v>3428</v>
      </c>
      <c r="X2835" s="67">
        <v>0</v>
      </c>
      <c r="Y2835" s="67">
        <v>0.374</v>
      </c>
      <c r="Z2835" s="4">
        <v>1</v>
      </c>
      <c r="AA2835" s="4">
        <v>2600</v>
      </c>
      <c r="AB2835" s="67">
        <v>0</v>
      </c>
      <c r="AC2835" s="4">
        <v>4.185187</v>
      </c>
      <c r="AD2835" s="4">
        <v>23.8</v>
      </c>
    </row>
    <row r="2836" spans="1:30" x14ac:dyDescent="0.2">
      <c r="A2836" s="8" t="s">
        <v>782</v>
      </c>
      <c r="B2836" s="8">
        <v>15</v>
      </c>
      <c r="C2836" s="8">
        <v>32915692</v>
      </c>
      <c r="D2836" s="8">
        <v>32915692</v>
      </c>
      <c r="E2836" s="8" t="s">
        <v>123</v>
      </c>
      <c r="F2836" s="8" t="s">
        <v>78</v>
      </c>
      <c r="G2836" s="8" t="s">
        <v>3469</v>
      </c>
      <c r="H2836" s="8" t="s">
        <v>24</v>
      </c>
      <c r="I2836" s="66" t="s">
        <v>40</v>
      </c>
      <c r="J2836" s="66" t="s">
        <v>274</v>
      </c>
      <c r="K2836" s="66" t="s">
        <v>40</v>
      </c>
      <c r="L2836" s="66" t="s">
        <v>40</v>
      </c>
      <c r="M2836" s="66" t="s">
        <v>40</v>
      </c>
      <c r="N2836" s="66" t="s">
        <v>40</v>
      </c>
      <c r="O2836" s="8" t="s">
        <v>40</v>
      </c>
      <c r="P2836" s="8" t="s">
        <v>40</v>
      </c>
      <c r="Q2836" s="8">
        <v>1</v>
      </c>
      <c r="R2836" s="8">
        <v>0.54915982900000004</v>
      </c>
      <c r="S2836" s="8">
        <v>8.0644878940000009</v>
      </c>
      <c r="T2836" s="8">
        <v>8.6136477229999997</v>
      </c>
      <c r="U2836" s="67">
        <v>0</v>
      </c>
      <c r="V2836" s="4">
        <v>0</v>
      </c>
      <c r="W2836" s="4">
        <v>3433</v>
      </c>
      <c r="X2836" s="67">
        <v>0</v>
      </c>
      <c r="Y2836" s="67">
        <v>0.23400000000000001</v>
      </c>
      <c r="Z2836" s="4">
        <v>3</v>
      </c>
      <c r="AA2836" s="4">
        <v>2606</v>
      </c>
      <c r="AB2836" s="67">
        <v>1E-3</v>
      </c>
      <c r="AC2836" s="4">
        <v>5.0858650000000001</v>
      </c>
      <c r="AD2836" s="4">
        <v>25.3</v>
      </c>
    </row>
    <row r="2837" spans="1:30" x14ac:dyDescent="0.2">
      <c r="A2837" s="8" t="s">
        <v>782</v>
      </c>
      <c r="B2837" s="8">
        <v>15</v>
      </c>
      <c r="C2837" s="8">
        <v>32915702</v>
      </c>
      <c r="D2837" s="8">
        <v>32915702</v>
      </c>
      <c r="E2837" s="8" t="s">
        <v>121</v>
      </c>
      <c r="F2837" s="8" t="s">
        <v>3101</v>
      </c>
      <c r="G2837" s="8" t="s">
        <v>3102</v>
      </c>
      <c r="H2837" s="8" t="s">
        <v>24</v>
      </c>
      <c r="I2837" s="66" t="s">
        <v>5931</v>
      </c>
      <c r="J2837" s="66" t="s">
        <v>40</v>
      </c>
      <c r="K2837" s="66" t="s">
        <v>5932</v>
      </c>
      <c r="L2837" s="66" t="s">
        <v>3545</v>
      </c>
      <c r="M2837" s="66" t="s">
        <v>3998</v>
      </c>
      <c r="N2837" s="66" t="s">
        <v>3118</v>
      </c>
      <c r="O2837" s="8" t="s">
        <v>4386</v>
      </c>
      <c r="P2837" s="8" t="s">
        <v>40</v>
      </c>
      <c r="Q2837" s="8">
        <v>1</v>
      </c>
      <c r="R2837" s="8" t="s">
        <v>40</v>
      </c>
      <c r="S2837" s="8" t="s">
        <v>40</v>
      </c>
      <c r="T2837" s="8" t="s">
        <v>40</v>
      </c>
      <c r="U2837" s="67">
        <v>0</v>
      </c>
      <c r="V2837" s="4">
        <v>0</v>
      </c>
      <c r="W2837" s="4">
        <v>3433</v>
      </c>
      <c r="X2837" s="67">
        <v>0</v>
      </c>
      <c r="Y2837" s="67">
        <v>0.25600000000000001</v>
      </c>
      <c r="Z2837" s="4">
        <v>2</v>
      </c>
      <c r="AA2837" s="4">
        <v>2606</v>
      </c>
      <c r="AB2837" s="67">
        <v>1E-3</v>
      </c>
      <c r="AC2837" s="4">
        <v>2.3649300000000002</v>
      </c>
      <c r="AD2837" s="4">
        <v>18.59</v>
      </c>
    </row>
    <row r="2838" spans="1:30" x14ac:dyDescent="0.2">
      <c r="A2838" s="8" t="s">
        <v>782</v>
      </c>
      <c r="B2838" s="8">
        <v>15</v>
      </c>
      <c r="C2838" s="8">
        <v>32915703</v>
      </c>
      <c r="D2838" s="8">
        <v>32915703</v>
      </c>
      <c r="E2838" s="8" t="s">
        <v>121</v>
      </c>
      <c r="F2838" s="8" t="s">
        <v>3108</v>
      </c>
      <c r="G2838" s="8" t="s">
        <v>3109</v>
      </c>
      <c r="H2838" s="8" t="s">
        <v>24</v>
      </c>
      <c r="I2838" s="66" t="s">
        <v>5931</v>
      </c>
      <c r="J2838" s="66" t="s">
        <v>40</v>
      </c>
      <c r="K2838" s="66" t="s">
        <v>4173</v>
      </c>
      <c r="L2838" s="66" t="s">
        <v>3811</v>
      </c>
      <c r="M2838" s="66" t="s">
        <v>4276</v>
      </c>
      <c r="N2838" s="66" t="s">
        <v>3219</v>
      </c>
      <c r="O2838" s="8" t="s">
        <v>3220</v>
      </c>
      <c r="P2838" s="8" t="s">
        <v>40</v>
      </c>
      <c r="Q2838" s="8">
        <v>1</v>
      </c>
      <c r="R2838" s="8" t="s">
        <v>40</v>
      </c>
      <c r="S2838" s="8" t="s">
        <v>40</v>
      </c>
      <c r="T2838" s="8" t="s">
        <v>40</v>
      </c>
      <c r="U2838" s="67">
        <v>0.22700000000000001</v>
      </c>
      <c r="V2838" s="4">
        <v>1</v>
      </c>
      <c r="W2838" s="4">
        <v>3433</v>
      </c>
      <c r="X2838" s="67">
        <v>0</v>
      </c>
      <c r="Y2838" s="67">
        <v>0.32900000000000001</v>
      </c>
      <c r="Z2838" s="4">
        <v>1</v>
      </c>
      <c r="AA2838" s="4">
        <v>2606</v>
      </c>
      <c r="AB2838" s="67">
        <v>0</v>
      </c>
      <c r="AC2838" s="4">
        <v>6.5170310000000002</v>
      </c>
      <c r="AD2838" s="4">
        <v>31</v>
      </c>
    </row>
    <row r="2839" spans="1:30" x14ac:dyDescent="0.2">
      <c r="A2839" s="8" t="s">
        <v>782</v>
      </c>
      <c r="B2839" s="8">
        <v>15</v>
      </c>
      <c r="C2839" s="8">
        <v>32915726</v>
      </c>
      <c r="D2839" s="8">
        <v>32915726</v>
      </c>
      <c r="E2839" s="8" t="s">
        <v>121</v>
      </c>
      <c r="F2839" s="8" t="s">
        <v>3108</v>
      </c>
      <c r="G2839" s="8" t="s">
        <v>3109</v>
      </c>
      <c r="H2839" s="8" t="s">
        <v>24</v>
      </c>
      <c r="I2839" s="66" t="s">
        <v>5931</v>
      </c>
      <c r="J2839" s="66" t="s">
        <v>40</v>
      </c>
      <c r="K2839" s="66" t="s">
        <v>5933</v>
      </c>
      <c r="L2839" s="66" t="s">
        <v>4126</v>
      </c>
      <c r="M2839" s="66" t="s">
        <v>3936</v>
      </c>
      <c r="N2839" s="66" t="s">
        <v>4018</v>
      </c>
      <c r="O2839" s="8" t="s">
        <v>4019</v>
      </c>
      <c r="P2839" s="8" t="s">
        <v>5934</v>
      </c>
      <c r="Q2839" s="8">
        <v>1</v>
      </c>
      <c r="R2839" s="8" t="s">
        <v>40</v>
      </c>
      <c r="S2839" s="8" t="s">
        <v>40</v>
      </c>
      <c r="T2839" s="8" t="s">
        <v>40</v>
      </c>
      <c r="U2839" s="67">
        <v>0.51300000000000001</v>
      </c>
      <c r="V2839" s="4">
        <v>3433</v>
      </c>
      <c r="W2839" s="4">
        <v>3433</v>
      </c>
      <c r="X2839" s="67">
        <v>1</v>
      </c>
      <c r="Y2839" s="67">
        <v>0.504</v>
      </c>
      <c r="Z2839" s="4">
        <v>2602</v>
      </c>
      <c r="AA2839" s="4">
        <v>2606</v>
      </c>
      <c r="AB2839" s="67">
        <v>0.998</v>
      </c>
      <c r="AC2839" s="4">
        <v>0.16172500000000001</v>
      </c>
      <c r="AD2839" s="4">
        <v>4.2720000000000002</v>
      </c>
    </row>
    <row r="2840" spans="1:30" x14ac:dyDescent="0.2">
      <c r="A2840" s="8" t="s">
        <v>782</v>
      </c>
      <c r="B2840" s="8">
        <v>15</v>
      </c>
      <c r="C2840" s="8">
        <v>32915769</v>
      </c>
      <c r="D2840" s="8">
        <v>32915769</v>
      </c>
      <c r="E2840" s="8" t="s">
        <v>130</v>
      </c>
      <c r="F2840" s="8" t="s">
        <v>3108</v>
      </c>
      <c r="G2840" s="8" t="s">
        <v>3109</v>
      </c>
      <c r="H2840" s="8" t="s">
        <v>24</v>
      </c>
      <c r="I2840" s="66" t="s">
        <v>5931</v>
      </c>
      <c r="J2840" s="66" t="s">
        <v>40</v>
      </c>
      <c r="K2840" s="66" t="s">
        <v>3777</v>
      </c>
      <c r="L2840" s="66" t="s">
        <v>3694</v>
      </c>
      <c r="M2840" s="66" t="s">
        <v>4251</v>
      </c>
      <c r="N2840" s="66" t="s">
        <v>3236</v>
      </c>
      <c r="O2840" s="8" t="s">
        <v>3237</v>
      </c>
      <c r="P2840" s="8" t="s">
        <v>40</v>
      </c>
      <c r="Q2840" s="8">
        <v>1</v>
      </c>
      <c r="R2840" s="8" t="s">
        <v>40</v>
      </c>
      <c r="S2840" s="8" t="s">
        <v>40</v>
      </c>
      <c r="T2840" s="8" t="s">
        <v>40</v>
      </c>
      <c r="U2840" s="67">
        <v>0</v>
      </c>
      <c r="V2840" s="4">
        <v>0</v>
      </c>
      <c r="W2840" s="4">
        <v>3433</v>
      </c>
      <c r="X2840" s="67">
        <v>0</v>
      </c>
      <c r="Y2840" s="67">
        <v>0.23599999999999999</v>
      </c>
      <c r="Z2840" s="4">
        <v>1</v>
      </c>
      <c r="AA2840" s="4">
        <v>2606</v>
      </c>
      <c r="AB2840" s="67">
        <v>0</v>
      </c>
      <c r="AC2840" s="4">
        <v>2.7337660000000001</v>
      </c>
      <c r="AD2840" s="4">
        <v>21</v>
      </c>
    </row>
    <row r="2841" spans="1:30" x14ac:dyDescent="0.2">
      <c r="A2841" s="8" t="s">
        <v>782</v>
      </c>
      <c r="B2841" s="8">
        <v>15</v>
      </c>
      <c r="C2841" s="8">
        <v>32915772</v>
      </c>
      <c r="D2841" s="8">
        <v>32915772</v>
      </c>
      <c r="E2841" s="8" t="s">
        <v>130</v>
      </c>
      <c r="F2841" s="8" t="s">
        <v>3108</v>
      </c>
      <c r="G2841" s="8" t="s">
        <v>3109</v>
      </c>
      <c r="H2841" s="8" t="s">
        <v>24</v>
      </c>
      <c r="I2841" s="66" t="s">
        <v>5931</v>
      </c>
      <c r="J2841" s="66" t="s">
        <v>40</v>
      </c>
      <c r="K2841" s="66" t="s">
        <v>4340</v>
      </c>
      <c r="L2841" s="66" t="s">
        <v>3893</v>
      </c>
      <c r="M2841" s="66" t="s">
        <v>3938</v>
      </c>
      <c r="N2841" s="66" t="s">
        <v>3144</v>
      </c>
      <c r="O2841" s="8" t="s">
        <v>3145</v>
      </c>
      <c r="P2841" s="8" t="s">
        <v>40</v>
      </c>
      <c r="Q2841" s="8">
        <v>1</v>
      </c>
      <c r="R2841" s="8" t="s">
        <v>40</v>
      </c>
      <c r="S2841" s="8" t="s">
        <v>40</v>
      </c>
      <c r="T2841" s="8" t="s">
        <v>40</v>
      </c>
      <c r="U2841" s="67">
        <v>0.24399999999999999</v>
      </c>
      <c r="V2841" s="4">
        <v>2</v>
      </c>
      <c r="W2841" s="4">
        <v>3433</v>
      </c>
      <c r="X2841" s="67">
        <v>1E-3</v>
      </c>
      <c r="Y2841" s="67">
        <v>0.247</v>
      </c>
      <c r="Z2841" s="4">
        <v>1</v>
      </c>
      <c r="AA2841" s="4">
        <v>2606</v>
      </c>
      <c r="AB2841" s="67">
        <v>0</v>
      </c>
      <c r="AC2841" s="4">
        <v>7.1604469999999996</v>
      </c>
      <c r="AD2841" s="4">
        <v>34</v>
      </c>
    </row>
    <row r="2842" spans="1:30" x14ac:dyDescent="0.2">
      <c r="A2842" s="8" t="s">
        <v>782</v>
      </c>
      <c r="B2842" s="8">
        <v>15</v>
      </c>
      <c r="C2842" s="8">
        <v>32916374</v>
      </c>
      <c r="D2842" s="8">
        <v>32916374</v>
      </c>
      <c r="E2842" s="8" t="s">
        <v>123</v>
      </c>
      <c r="F2842" s="8" t="s">
        <v>3108</v>
      </c>
      <c r="G2842" s="8" t="s">
        <v>3109</v>
      </c>
      <c r="H2842" s="8" t="s">
        <v>24</v>
      </c>
      <c r="I2842" s="66" t="s">
        <v>5935</v>
      </c>
      <c r="J2842" s="66" t="s">
        <v>40</v>
      </c>
      <c r="K2842" s="66" t="s">
        <v>5817</v>
      </c>
      <c r="L2842" s="66" t="s">
        <v>4729</v>
      </c>
      <c r="M2842" s="66" t="s">
        <v>4300</v>
      </c>
      <c r="N2842" s="66" t="s">
        <v>5936</v>
      </c>
      <c r="O2842" s="8" t="s">
        <v>5937</v>
      </c>
      <c r="P2842" s="8" t="s">
        <v>40</v>
      </c>
      <c r="Q2842" s="8">
        <v>1</v>
      </c>
      <c r="R2842" s="8">
        <v>6.2949271500000004</v>
      </c>
      <c r="S2842" s="8">
        <v>1.0629363270000001</v>
      </c>
      <c r="T2842" s="8">
        <v>7.3578634760000003</v>
      </c>
      <c r="U2842" s="67">
        <v>0.376</v>
      </c>
      <c r="V2842" s="4">
        <v>1</v>
      </c>
      <c r="W2842" s="4">
        <v>3428</v>
      </c>
      <c r="X2842" s="67">
        <v>0</v>
      </c>
      <c r="Y2842" s="67">
        <v>0</v>
      </c>
      <c r="Z2842" s="4">
        <v>0</v>
      </c>
      <c r="AA2842" s="4">
        <v>2599</v>
      </c>
      <c r="AB2842" s="67">
        <v>0</v>
      </c>
      <c r="AC2842" s="4">
        <v>4.653041</v>
      </c>
      <c r="AD2842" s="4">
        <v>24.5</v>
      </c>
    </row>
    <row r="2843" spans="1:30" x14ac:dyDescent="0.2">
      <c r="A2843" s="8" t="s">
        <v>782</v>
      </c>
      <c r="B2843" s="8">
        <v>15</v>
      </c>
      <c r="C2843" s="8">
        <v>32916386</v>
      </c>
      <c r="D2843" s="8">
        <v>32916386</v>
      </c>
      <c r="E2843" s="8" t="s">
        <v>130</v>
      </c>
      <c r="F2843" s="8" t="s">
        <v>3108</v>
      </c>
      <c r="G2843" s="8" t="s">
        <v>3109</v>
      </c>
      <c r="H2843" s="8" t="s">
        <v>24</v>
      </c>
      <c r="I2843" s="66" t="s">
        <v>5935</v>
      </c>
      <c r="J2843" s="66" t="s">
        <v>40</v>
      </c>
      <c r="K2843" s="66" t="s">
        <v>3495</v>
      </c>
      <c r="L2843" s="66" t="s">
        <v>453</v>
      </c>
      <c r="M2843" s="66" t="s">
        <v>3621</v>
      </c>
      <c r="N2843" s="66" t="s">
        <v>3115</v>
      </c>
      <c r="O2843" s="8" t="s">
        <v>5730</v>
      </c>
      <c r="P2843" s="8" t="s">
        <v>40</v>
      </c>
      <c r="Q2843" s="8">
        <v>1</v>
      </c>
      <c r="R2843" s="8" t="s">
        <v>40</v>
      </c>
      <c r="S2843" s="8" t="s">
        <v>40</v>
      </c>
      <c r="T2843" s="8" t="s">
        <v>40</v>
      </c>
      <c r="U2843" s="67">
        <v>0.255</v>
      </c>
      <c r="V2843" s="4">
        <v>1</v>
      </c>
      <c r="W2843" s="4">
        <v>3428</v>
      </c>
      <c r="X2843" s="67">
        <v>0</v>
      </c>
      <c r="Y2843" s="67">
        <v>0</v>
      </c>
      <c r="Z2843" s="4">
        <v>0</v>
      </c>
      <c r="AA2843" s="4">
        <v>2599</v>
      </c>
      <c r="AB2843" s="67">
        <v>0</v>
      </c>
      <c r="AC2843" s="4">
        <v>1.1946829999999999</v>
      </c>
      <c r="AD2843" s="4">
        <v>11.72</v>
      </c>
    </row>
    <row r="2844" spans="1:30" x14ac:dyDescent="0.2">
      <c r="A2844" s="8" t="s">
        <v>782</v>
      </c>
      <c r="B2844" s="8">
        <v>15</v>
      </c>
      <c r="C2844" s="8">
        <v>32916396</v>
      </c>
      <c r="D2844" s="8">
        <v>32916396</v>
      </c>
      <c r="E2844" s="8" t="s">
        <v>121</v>
      </c>
      <c r="F2844" s="8" t="s">
        <v>3108</v>
      </c>
      <c r="G2844" s="8" t="s">
        <v>3109</v>
      </c>
      <c r="H2844" s="8" t="s">
        <v>24</v>
      </c>
      <c r="I2844" s="66" t="s">
        <v>5935</v>
      </c>
      <c r="J2844" s="66" t="s">
        <v>40</v>
      </c>
      <c r="K2844" s="66" t="s">
        <v>4187</v>
      </c>
      <c r="L2844" s="66" t="s">
        <v>4743</v>
      </c>
      <c r="M2844" s="66" t="s">
        <v>4459</v>
      </c>
      <c r="N2844" s="66" t="s">
        <v>3423</v>
      </c>
      <c r="O2844" s="8" t="s">
        <v>3803</v>
      </c>
      <c r="P2844" s="8" t="s">
        <v>5938</v>
      </c>
      <c r="Q2844" s="8">
        <v>1</v>
      </c>
      <c r="R2844" s="8" t="s">
        <v>40</v>
      </c>
      <c r="S2844" s="8" t="s">
        <v>40</v>
      </c>
      <c r="T2844" s="8" t="s">
        <v>40</v>
      </c>
      <c r="U2844" s="67">
        <v>0.23499999999999999</v>
      </c>
      <c r="V2844" s="4">
        <v>2</v>
      </c>
      <c r="W2844" s="4">
        <v>3428</v>
      </c>
      <c r="X2844" s="67">
        <v>1E-3</v>
      </c>
      <c r="Y2844" s="67">
        <v>0.25800000000000001</v>
      </c>
      <c r="Z2844" s="4">
        <v>1</v>
      </c>
      <c r="AA2844" s="4">
        <v>2599</v>
      </c>
      <c r="AB2844" s="67">
        <v>0</v>
      </c>
      <c r="AC2844" s="4">
        <v>0.80886400000000003</v>
      </c>
      <c r="AD2844" s="4">
        <v>9.5190000000000001</v>
      </c>
    </row>
    <row r="2845" spans="1:30" x14ac:dyDescent="0.2">
      <c r="A2845" s="8" t="s">
        <v>782</v>
      </c>
      <c r="B2845" s="8">
        <v>15</v>
      </c>
      <c r="C2845" s="8">
        <v>32916403</v>
      </c>
      <c r="D2845" s="8">
        <v>32916403</v>
      </c>
      <c r="E2845" s="8" t="s">
        <v>127</v>
      </c>
      <c r="F2845" s="8" t="s">
        <v>3101</v>
      </c>
      <c r="G2845" s="8" t="s">
        <v>3102</v>
      </c>
      <c r="H2845" s="8" t="s">
        <v>24</v>
      </c>
      <c r="I2845" s="66" t="s">
        <v>5935</v>
      </c>
      <c r="J2845" s="66" t="s">
        <v>40</v>
      </c>
      <c r="K2845" s="66" t="s">
        <v>5939</v>
      </c>
      <c r="L2845" s="66" t="s">
        <v>4013</v>
      </c>
      <c r="M2845" s="66" t="s">
        <v>330</v>
      </c>
      <c r="N2845" s="66" t="s">
        <v>3126</v>
      </c>
      <c r="O2845" s="8" t="s">
        <v>5940</v>
      </c>
      <c r="P2845" s="8" t="s">
        <v>5941</v>
      </c>
      <c r="Q2845" s="8">
        <v>1</v>
      </c>
      <c r="R2845" s="8" t="s">
        <v>40</v>
      </c>
      <c r="S2845" s="8" t="s">
        <v>40</v>
      </c>
      <c r="T2845" s="8" t="s">
        <v>40</v>
      </c>
      <c r="U2845" s="67">
        <v>0.24199999999999999</v>
      </c>
      <c r="V2845" s="4">
        <v>9</v>
      </c>
      <c r="W2845" s="4">
        <v>3428</v>
      </c>
      <c r="X2845" s="67">
        <v>3.0000000000000001E-3</v>
      </c>
      <c r="Y2845" s="67">
        <v>0.23200000000000001</v>
      </c>
      <c r="Z2845" s="4">
        <v>9</v>
      </c>
      <c r="AA2845" s="4">
        <v>2599</v>
      </c>
      <c r="AB2845" s="67">
        <v>3.0000000000000001E-3</v>
      </c>
      <c r="AC2845" s="4">
        <v>0.26746399999999998</v>
      </c>
      <c r="AD2845" s="4">
        <v>5.3730000000000002</v>
      </c>
    </row>
    <row r="2846" spans="1:30" x14ac:dyDescent="0.2">
      <c r="A2846" s="8" t="s">
        <v>782</v>
      </c>
      <c r="B2846" s="8">
        <v>15</v>
      </c>
      <c r="C2846" s="8">
        <v>32916431</v>
      </c>
      <c r="D2846" s="8">
        <v>32916431</v>
      </c>
      <c r="E2846" s="8" t="s">
        <v>121</v>
      </c>
      <c r="F2846" s="8" t="s">
        <v>3108</v>
      </c>
      <c r="G2846" s="8" t="s">
        <v>3109</v>
      </c>
      <c r="H2846" s="8" t="s">
        <v>24</v>
      </c>
      <c r="I2846" s="66" t="s">
        <v>5935</v>
      </c>
      <c r="J2846" s="66" t="s">
        <v>40</v>
      </c>
      <c r="K2846" s="66" t="s">
        <v>3488</v>
      </c>
      <c r="L2846" s="66" t="s">
        <v>4197</v>
      </c>
      <c r="M2846" s="66" t="s">
        <v>3857</v>
      </c>
      <c r="N2846" s="66" t="s">
        <v>3302</v>
      </c>
      <c r="O2846" s="8" t="s">
        <v>3390</v>
      </c>
      <c r="P2846" s="8" t="s">
        <v>40</v>
      </c>
      <c r="Q2846" s="8">
        <v>1</v>
      </c>
      <c r="R2846" s="8" t="s">
        <v>40</v>
      </c>
      <c r="S2846" s="8" t="s">
        <v>40</v>
      </c>
      <c r="T2846" s="8" t="s">
        <v>40</v>
      </c>
      <c r="U2846" s="67">
        <v>0.23699999999999999</v>
      </c>
      <c r="V2846" s="4">
        <v>2</v>
      </c>
      <c r="W2846" s="4">
        <v>3428</v>
      </c>
      <c r="X2846" s="67">
        <v>1E-3</v>
      </c>
      <c r="Y2846" s="67">
        <v>0.26</v>
      </c>
      <c r="Z2846" s="4">
        <v>1</v>
      </c>
      <c r="AA2846" s="4">
        <v>2599</v>
      </c>
      <c r="AB2846" s="67">
        <v>0</v>
      </c>
      <c r="AC2846" s="4">
        <v>6.3555469999999996</v>
      </c>
      <c r="AD2846" s="4">
        <v>29.4</v>
      </c>
    </row>
    <row r="2847" spans="1:30" x14ac:dyDescent="0.2">
      <c r="A2847" s="8" t="s">
        <v>782</v>
      </c>
      <c r="B2847" s="8">
        <v>15</v>
      </c>
      <c r="C2847" s="8">
        <v>32916504</v>
      </c>
      <c r="D2847" s="8">
        <v>32916504</v>
      </c>
      <c r="E2847" s="8" t="s">
        <v>127</v>
      </c>
      <c r="F2847" s="8" t="s">
        <v>3108</v>
      </c>
      <c r="G2847" s="8" t="s">
        <v>3109</v>
      </c>
      <c r="H2847" s="8" t="s">
        <v>24</v>
      </c>
      <c r="I2847" s="66" t="s">
        <v>5935</v>
      </c>
      <c r="J2847" s="66" t="s">
        <v>40</v>
      </c>
      <c r="K2847" s="66" t="s">
        <v>5942</v>
      </c>
      <c r="L2847" s="66" t="s">
        <v>4047</v>
      </c>
      <c r="M2847" s="66" t="s">
        <v>4046</v>
      </c>
      <c r="N2847" s="66" t="s">
        <v>4050</v>
      </c>
      <c r="O2847" s="8" t="s">
        <v>4312</v>
      </c>
      <c r="P2847" s="8" t="s">
        <v>40</v>
      </c>
      <c r="Q2847" s="8">
        <v>1</v>
      </c>
      <c r="R2847" s="8" t="s">
        <v>40</v>
      </c>
      <c r="S2847" s="8" t="s">
        <v>40</v>
      </c>
      <c r="T2847" s="8" t="s">
        <v>40</v>
      </c>
      <c r="U2847" s="67">
        <v>0.192</v>
      </c>
      <c r="V2847" s="4">
        <v>1</v>
      </c>
      <c r="W2847" s="4">
        <v>3426</v>
      </c>
      <c r="X2847" s="67">
        <v>0</v>
      </c>
      <c r="Y2847" s="67">
        <v>0.20899999999999999</v>
      </c>
      <c r="Z2847" s="4">
        <v>1</v>
      </c>
      <c r="AA2847" s="4">
        <v>2600</v>
      </c>
      <c r="AB2847" s="67">
        <v>0</v>
      </c>
      <c r="AC2847" s="4">
        <v>1.671827</v>
      </c>
      <c r="AD2847" s="4">
        <v>14.25</v>
      </c>
    </row>
    <row r="2848" spans="1:30" x14ac:dyDescent="0.2">
      <c r="A2848" s="8" t="s">
        <v>782</v>
      </c>
      <c r="B2848" s="8">
        <v>15</v>
      </c>
      <c r="C2848" s="8">
        <v>32916511</v>
      </c>
      <c r="D2848" s="8">
        <v>32916511</v>
      </c>
      <c r="E2848" s="8" t="s">
        <v>127</v>
      </c>
      <c r="F2848" s="8" t="s">
        <v>3101</v>
      </c>
      <c r="G2848" s="8" t="s">
        <v>3102</v>
      </c>
      <c r="H2848" s="8" t="s">
        <v>24</v>
      </c>
      <c r="I2848" s="66" t="s">
        <v>5935</v>
      </c>
      <c r="J2848" s="66" t="s">
        <v>40</v>
      </c>
      <c r="K2848" s="66" t="s">
        <v>382</v>
      </c>
      <c r="L2848" s="66" t="s">
        <v>474</v>
      </c>
      <c r="M2848" s="66" t="s">
        <v>3597</v>
      </c>
      <c r="N2848" s="66" t="s">
        <v>3210</v>
      </c>
      <c r="O2848" s="8" t="s">
        <v>3603</v>
      </c>
      <c r="P2848" s="8" t="s">
        <v>5943</v>
      </c>
      <c r="Q2848" s="8">
        <v>1</v>
      </c>
      <c r="R2848" s="8" t="s">
        <v>40</v>
      </c>
      <c r="S2848" s="8" t="s">
        <v>40</v>
      </c>
      <c r="T2848" s="8" t="s">
        <v>40</v>
      </c>
      <c r="U2848" s="67">
        <v>0</v>
      </c>
      <c r="V2848" s="4">
        <v>0</v>
      </c>
      <c r="W2848" s="4">
        <v>3426</v>
      </c>
      <c r="X2848" s="67">
        <v>0</v>
      </c>
      <c r="Y2848" s="67">
        <v>0.27900000000000003</v>
      </c>
      <c r="Z2848" s="4">
        <v>1</v>
      </c>
      <c r="AA2848" s="4">
        <v>2600</v>
      </c>
      <c r="AB2848" s="67">
        <v>0</v>
      </c>
      <c r="AC2848" s="4">
        <v>0.13176399999999999</v>
      </c>
      <c r="AD2848" s="4">
        <v>3.9489999999999998</v>
      </c>
    </row>
    <row r="2849" spans="1:30" x14ac:dyDescent="0.2">
      <c r="A2849" s="8" t="s">
        <v>782</v>
      </c>
      <c r="B2849" s="8">
        <v>15</v>
      </c>
      <c r="C2849" s="8">
        <v>32916543</v>
      </c>
      <c r="D2849" s="8">
        <v>32916543</v>
      </c>
      <c r="E2849" s="8" t="s">
        <v>130</v>
      </c>
      <c r="F2849" s="8" t="s">
        <v>3108</v>
      </c>
      <c r="G2849" s="8" t="s">
        <v>3109</v>
      </c>
      <c r="H2849" s="8" t="s">
        <v>24</v>
      </c>
      <c r="I2849" s="66" t="s">
        <v>5935</v>
      </c>
      <c r="J2849" s="66" t="s">
        <v>40</v>
      </c>
      <c r="K2849" s="66" t="s">
        <v>5944</v>
      </c>
      <c r="L2849" s="66" t="s">
        <v>4416</v>
      </c>
      <c r="M2849" s="66" t="s">
        <v>3927</v>
      </c>
      <c r="N2849" s="66" t="s">
        <v>3558</v>
      </c>
      <c r="O2849" s="8" t="s">
        <v>4336</v>
      </c>
      <c r="P2849" s="8" t="s">
        <v>40</v>
      </c>
      <c r="Q2849" s="8">
        <v>1</v>
      </c>
      <c r="R2849" s="8" t="s">
        <v>40</v>
      </c>
      <c r="S2849" s="8" t="s">
        <v>40</v>
      </c>
      <c r="T2849" s="8" t="s">
        <v>40</v>
      </c>
      <c r="U2849" s="67">
        <v>0.499</v>
      </c>
      <c r="V2849" s="4">
        <v>3419</v>
      </c>
      <c r="W2849" s="4">
        <v>3426</v>
      </c>
      <c r="X2849" s="67">
        <v>0.998</v>
      </c>
      <c r="Y2849" s="67">
        <v>0.499</v>
      </c>
      <c r="Z2849" s="4">
        <v>2588</v>
      </c>
      <c r="AA2849" s="4">
        <v>2600</v>
      </c>
      <c r="AB2849" s="67">
        <v>0.995</v>
      </c>
      <c r="AC2849" s="4">
        <v>5.9729979999999996</v>
      </c>
      <c r="AD2849" s="4">
        <v>27.7</v>
      </c>
    </row>
    <row r="2850" spans="1:30" x14ac:dyDescent="0.2">
      <c r="A2850" s="8" t="s">
        <v>782</v>
      </c>
      <c r="B2850" s="8">
        <v>15</v>
      </c>
      <c r="C2850" s="8">
        <v>32916576</v>
      </c>
      <c r="D2850" s="8">
        <v>32916576</v>
      </c>
      <c r="E2850" s="8" t="s">
        <v>127</v>
      </c>
      <c r="F2850" s="8" t="s">
        <v>3108</v>
      </c>
      <c r="G2850" s="8" t="s">
        <v>3109</v>
      </c>
      <c r="H2850" s="8" t="s">
        <v>24</v>
      </c>
      <c r="I2850" s="66" t="s">
        <v>5935</v>
      </c>
      <c r="J2850" s="66" t="s">
        <v>40</v>
      </c>
      <c r="K2850" s="66" t="s">
        <v>5945</v>
      </c>
      <c r="L2850" s="66" t="s">
        <v>5946</v>
      </c>
      <c r="M2850" s="66" t="s">
        <v>5947</v>
      </c>
      <c r="N2850" s="66" t="s">
        <v>5501</v>
      </c>
      <c r="O2850" s="8" t="s">
        <v>5948</v>
      </c>
      <c r="P2850" s="8" t="s">
        <v>40</v>
      </c>
      <c r="Q2850" s="8">
        <v>1</v>
      </c>
      <c r="R2850" s="8" t="s">
        <v>40</v>
      </c>
      <c r="S2850" s="8" t="s">
        <v>40</v>
      </c>
      <c r="T2850" s="8" t="s">
        <v>40</v>
      </c>
      <c r="U2850" s="67">
        <v>0</v>
      </c>
      <c r="V2850" s="4">
        <v>0</v>
      </c>
      <c r="W2850" s="4">
        <v>3426</v>
      </c>
      <c r="X2850" s="67">
        <v>0</v>
      </c>
      <c r="Y2850" s="67">
        <v>0.21199999999999999</v>
      </c>
      <c r="Z2850" s="4">
        <v>1</v>
      </c>
      <c r="AA2850" s="4">
        <v>2604</v>
      </c>
      <c r="AB2850" s="67">
        <v>0</v>
      </c>
      <c r="AC2850" s="4">
        <v>3.06704</v>
      </c>
      <c r="AD2850" s="4">
        <v>22.4</v>
      </c>
    </row>
    <row r="2851" spans="1:30" x14ac:dyDescent="0.2">
      <c r="A2851" s="8" t="s">
        <v>782</v>
      </c>
      <c r="B2851" s="8">
        <v>15</v>
      </c>
      <c r="C2851" s="8">
        <v>32916581</v>
      </c>
      <c r="D2851" s="8">
        <v>32916581</v>
      </c>
      <c r="E2851" s="8" t="s">
        <v>130</v>
      </c>
      <c r="F2851" s="8" t="s">
        <v>3108</v>
      </c>
      <c r="G2851" s="8" t="s">
        <v>3109</v>
      </c>
      <c r="H2851" s="8" t="s">
        <v>24</v>
      </c>
      <c r="I2851" s="66" t="s">
        <v>5935</v>
      </c>
      <c r="J2851" s="66" t="s">
        <v>40</v>
      </c>
      <c r="K2851" s="66" t="s">
        <v>5949</v>
      </c>
      <c r="L2851" s="66" t="s">
        <v>3629</v>
      </c>
      <c r="M2851" s="66" t="s">
        <v>3972</v>
      </c>
      <c r="N2851" s="66" t="s">
        <v>3115</v>
      </c>
      <c r="O2851" s="8" t="s">
        <v>5730</v>
      </c>
      <c r="P2851" s="8" t="s">
        <v>5950</v>
      </c>
      <c r="Q2851" s="8">
        <v>1</v>
      </c>
      <c r="R2851" s="8" t="s">
        <v>40</v>
      </c>
      <c r="S2851" s="8" t="s">
        <v>40</v>
      </c>
      <c r="T2851" s="8" t="s">
        <v>40</v>
      </c>
      <c r="U2851" s="67">
        <v>0.187</v>
      </c>
      <c r="V2851" s="4">
        <v>1</v>
      </c>
      <c r="W2851" s="4">
        <v>3426</v>
      </c>
      <c r="X2851" s="67">
        <v>0</v>
      </c>
      <c r="Y2851" s="67">
        <v>0</v>
      </c>
      <c r="Z2851" s="4">
        <v>0</v>
      </c>
      <c r="AA2851" s="4">
        <v>2604</v>
      </c>
      <c r="AB2851" s="67">
        <v>0</v>
      </c>
      <c r="AC2851" s="4">
        <v>-0.82858799999999999</v>
      </c>
      <c r="AD2851" s="4">
        <v>3.6999999999999998E-2</v>
      </c>
    </row>
    <row r="2852" spans="1:30" x14ac:dyDescent="0.2">
      <c r="A2852" s="8" t="s">
        <v>782</v>
      </c>
      <c r="B2852" s="8">
        <v>15</v>
      </c>
      <c r="C2852" s="8">
        <v>32917284</v>
      </c>
      <c r="D2852" s="8">
        <v>32917284</v>
      </c>
      <c r="E2852" s="8" t="s">
        <v>127</v>
      </c>
      <c r="F2852" s="8" t="s">
        <v>3101</v>
      </c>
      <c r="G2852" s="8" t="s">
        <v>3102</v>
      </c>
      <c r="H2852" s="8" t="s">
        <v>24</v>
      </c>
      <c r="I2852" s="66" t="s">
        <v>184</v>
      </c>
      <c r="J2852" s="66" t="s">
        <v>40</v>
      </c>
      <c r="K2852" s="66" t="s">
        <v>5951</v>
      </c>
      <c r="L2852" s="66" t="s">
        <v>4089</v>
      </c>
      <c r="M2852" s="66" t="s">
        <v>3885</v>
      </c>
      <c r="N2852" s="66" t="s">
        <v>3107</v>
      </c>
      <c r="O2852" s="8" t="s">
        <v>4230</v>
      </c>
      <c r="P2852" s="8" t="s">
        <v>40</v>
      </c>
      <c r="Q2852" s="8">
        <v>1</v>
      </c>
      <c r="R2852" s="8" t="s">
        <v>40</v>
      </c>
      <c r="S2852" s="8" t="s">
        <v>40</v>
      </c>
      <c r="T2852" s="8" t="s">
        <v>40</v>
      </c>
      <c r="U2852" s="67">
        <v>0</v>
      </c>
      <c r="V2852" s="4">
        <v>0</v>
      </c>
      <c r="W2852" s="4">
        <v>3433</v>
      </c>
      <c r="X2852" s="67">
        <v>0</v>
      </c>
      <c r="Y2852" s="67">
        <v>0.246</v>
      </c>
      <c r="Z2852" s="4">
        <v>1</v>
      </c>
      <c r="AA2852" s="4">
        <v>2608</v>
      </c>
      <c r="AB2852" s="67">
        <v>0</v>
      </c>
      <c r="AC2852" s="4">
        <v>1.162121</v>
      </c>
      <c r="AD2852" s="4">
        <v>11.55</v>
      </c>
    </row>
    <row r="2853" spans="1:30" x14ac:dyDescent="0.2">
      <c r="A2853" s="8" t="s">
        <v>782</v>
      </c>
      <c r="B2853" s="8">
        <v>15</v>
      </c>
      <c r="C2853" s="8">
        <v>32917302</v>
      </c>
      <c r="D2853" s="8">
        <v>32917302</v>
      </c>
      <c r="E2853" s="8" t="s">
        <v>130</v>
      </c>
      <c r="F2853" s="8" t="s">
        <v>3101</v>
      </c>
      <c r="G2853" s="8" t="s">
        <v>3102</v>
      </c>
      <c r="H2853" s="8" t="s">
        <v>24</v>
      </c>
      <c r="I2853" s="66" t="s">
        <v>184</v>
      </c>
      <c r="J2853" s="66" t="s">
        <v>40</v>
      </c>
      <c r="K2853" s="66" t="s">
        <v>5143</v>
      </c>
      <c r="L2853" s="66" t="s">
        <v>4403</v>
      </c>
      <c r="M2853" s="66" t="s">
        <v>3829</v>
      </c>
      <c r="N2853" s="66" t="s">
        <v>3121</v>
      </c>
      <c r="O2853" s="8" t="s">
        <v>3122</v>
      </c>
      <c r="P2853" s="8" t="s">
        <v>40</v>
      </c>
      <c r="Q2853" s="8">
        <v>1</v>
      </c>
      <c r="R2853" s="8" t="s">
        <v>40</v>
      </c>
      <c r="S2853" s="8" t="s">
        <v>40</v>
      </c>
      <c r="T2853" s="8" t="s">
        <v>40</v>
      </c>
      <c r="U2853" s="67">
        <v>0.54300000000000004</v>
      </c>
      <c r="V2853" s="4">
        <v>3433</v>
      </c>
      <c r="W2853" s="4">
        <v>3433</v>
      </c>
      <c r="X2853" s="67">
        <v>1</v>
      </c>
      <c r="Y2853" s="67">
        <v>0.55200000000000005</v>
      </c>
      <c r="Z2853" s="4">
        <v>2608</v>
      </c>
      <c r="AA2853" s="4">
        <v>2608</v>
      </c>
      <c r="AB2853" s="67">
        <v>1</v>
      </c>
      <c r="AC2853" s="4">
        <v>1.225678</v>
      </c>
      <c r="AD2853" s="4">
        <v>11.88</v>
      </c>
    </row>
    <row r="2854" spans="1:30" x14ac:dyDescent="0.2">
      <c r="A2854" s="8" t="s">
        <v>782</v>
      </c>
      <c r="B2854" s="8">
        <v>15</v>
      </c>
      <c r="C2854" s="8">
        <v>32917317</v>
      </c>
      <c r="D2854" s="8">
        <v>32917317</v>
      </c>
      <c r="E2854" s="8" t="s">
        <v>123</v>
      </c>
      <c r="F2854" s="8" t="s">
        <v>3101</v>
      </c>
      <c r="G2854" s="8" t="s">
        <v>3102</v>
      </c>
      <c r="H2854" s="8" t="s">
        <v>24</v>
      </c>
      <c r="I2854" s="66" t="s">
        <v>184</v>
      </c>
      <c r="J2854" s="66" t="s">
        <v>40</v>
      </c>
      <c r="K2854" s="66" t="s">
        <v>5852</v>
      </c>
      <c r="L2854" s="66" t="s">
        <v>3561</v>
      </c>
      <c r="M2854" s="66" t="s">
        <v>3562</v>
      </c>
      <c r="N2854" s="66" t="s">
        <v>121</v>
      </c>
      <c r="O2854" s="8" t="s">
        <v>4102</v>
      </c>
      <c r="P2854" s="8" t="s">
        <v>40</v>
      </c>
      <c r="Q2854" s="8">
        <v>1</v>
      </c>
      <c r="R2854" s="8" t="s">
        <v>40</v>
      </c>
      <c r="S2854" s="8" t="s">
        <v>40</v>
      </c>
      <c r="T2854" s="8" t="s">
        <v>40</v>
      </c>
      <c r="U2854" s="67">
        <v>0.23200000000000001</v>
      </c>
      <c r="V2854" s="4">
        <v>1</v>
      </c>
      <c r="W2854" s="4">
        <v>3433</v>
      </c>
      <c r="X2854" s="67">
        <v>0</v>
      </c>
      <c r="Y2854" s="67">
        <v>0.22900000000000001</v>
      </c>
      <c r="Z2854" s="4">
        <v>1</v>
      </c>
      <c r="AA2854" s="4">
        <v>2608</v>
      </c>
      <c r="AB2854" s="67">
        <v>0</v>
      </c>
      <c r="AC2854" s="4">
        <v>8.8854000000000002E-2</v>
      </c>
      <c r="AD2854" s="4">
        <v>3.4889999999999999</v>
      </c>
    </row>
    <row r="2855" spans="1:30" x14ac:dyDescent="0.2">
      <c r="A2855" s="8" t="s">
        <v>782</v>
      </c>
      <c r="B2855" s="8">
        <v>15</v>
      </c>
      <c r="C2855" s="8">
        <v>32917332</v>
      </c>
      <c r="D2855" s="8">
        <v>32917332</v>
      </c>
      <c r="E2855" s="8" t="s">
        <v>121</v>
      </c>
      <c r="F2855" s="8" t="s">
        <v>3101</v>
      </c>
      <c r="G2855" s="8" t="s">
        <v>3102</v>
      </c>
      <c r="H2855" s="8" t="s">
        <v>24</v>
      </c>
      <c r="I2855" s="66" t="s">
        <v>184</v>
      </c>
      <c r="J2855" s="66" t="s">
        <v>40</v>
      </c>
      <c r="K2855" s="66" t="s">
        <v>3738</v>
      </c>
      <c r="L2855" s="66" t="s">
        <v>5952</v>
      </c>
      <c r="M2855" s="66" t="s">
        <v>3665</v>
      </c>
      <c r="N2855" s="66" t="s">
        <v>3165</v>
      </c>
      <c r="O2855" s="8" t="s">
        <v>3308</v>
      </c>
      <c r="P2855" s="8" t="s">
        <v>5953</v>
      </c>
      <c r="Q2855" s="8">
        <v>1</v>
      </c>
      <c r="R2855" s="8" t="s">
        <v>40</v>
      </c>
      <c r="S2855" s="8" t="s">
        <v>40</v>
      </c>
      <c r="T2855" s="8" t="s">
        <v>40</v>
      </c>
      <c r="U2855" s="67">
        <v>0.502</v>
      </c>
      <c r="V2855" s="4">
        <v>3429</v>
      </c>
      <c r="W2855" s="4">
        <v>3433</v>
      </c>
      <c r="X2855" s="67">
        <v>0.999</v>
      </c>
      <c r="Y2855" s="67">
        <v>0.51200000000000001</v>
      </c>
      <c r="Z2855" s="4">
        <v>2609</v>
      </c>
      <c r="AA2855" s="4">
        <v>2609</v>
      </c>
      <c r="AB2855" s="67">
        <v>1</v>
      </c>
      <c r="AC2855" s="4">
        <v>1.3758509999999999</v>
      </c>
      <c r="AD2855" s="4">
        <v>12.66</v>
      </c>
    </row>
    <row r="2856" spans="1:30" x14ac:dyDescent="0.2">
      <c r="A2856" s="8" t="s">
        <v>782</v>
      </c>
      <c r="B2856" s="8">
        <v>15</v>
      </c>
      <c r="C2856" s="8">
        <v>32917360</v>
      </c>
      <c r="D2856" s="8">
        <v>32917360</v>
      </c>
      <c r="E2856" s="8" t="s">
        <v>121</v>
      </c>
      <c r="F2856" s="8" t="s">
        <v>3108</v>
      </c>
      <c r="G2856" s="8" t="s">
        <v>3109</v>
      </c>
      <c r="H2856" s="8" t="s">
        <v>24</v>
      </c>
      <c r="I2856" s="66" t="s">
        <v>184</v>
      </c>
      <c r="J2856" s="66" t="s">
        <v>40</v>
      </c>
      <c r="K2856" s="66" t="s">
        <v>5873</v>
      </c>
      <c r="L2856" s="66" t="s">
        <v>3812</v>
      </c>
      <c r="M2856" s="66" t="s">
        <v>3811</v>
      </c>
      <c r="N2856" s="66" t="s">
        <v>3141</v>
      </c>
      <c r="O2856" s="8" t="s">
        <v>3142</v>
      </c>
      <c r="P2856" s="8" t="s">
        <v>40</v>
      </c>
      <c r="Q2856" s="8">
        <v>1</v>
      </c>
      <c r="R2856" s="8" t="s">
        <v>40</v>
      </c>
      <c r="S2856" s="8" t="s">
        <v>40</v>
      </c>
      <c r="T2856" s="8" t="s">
        <v>40</v>
      </c>
      <c r="U2856" s="67">
        <v>0.24399999999999999</v>
      </c>
      <c r="V2856" s="4">
        <v>11</v>
      </c>
      <c r="W2856" s="4">
        <v>3433</v>
      </c>
      <c r="X2856" s="67">
        <v>3.0000000000000001E-3</v>
      </c>
      <c r="Y2856" s="67">
        <v>0.26500000000000001</v>
      </c>
      <c r="Z2856" s="4">
        <v>3</v>
      </c>
      <c r="AA2856" s="4">
        <v>2609</v>
      </c>
      <c r="AB2856" s="67">
        <v>1E-3</v>
      </c>
      <c r="AC2856" s="4">
        <v>6.7840930000000004</v>
      </c>
      <c r="AD2856" s="4">
        <v>32</v>
      </c>
    </row>
    <row r="2857" spans="1:30" x14ac:dyDescent="0.2">
      <c r="A2857" s="8" t="s">
        <v>782</v>
      </c>
      <c r="B2857" s="8">
        <v>15</v>
      </c>
      <c r="C2857" s="8">
        <v>32917378</v>
      </c>
      <c r="D2857" s="8">
        <v>32917378</v>
      </c>
      <c r="E2857" s="8" t="s">
        <v>127</v>
      </c>
      <c r="F2857" s="8" t="s">
        <v>3108</v>
      </c>
      <c r="G2857" s="8" t="s">
        <v>3109</v>
      </c>
      <c r="H2857" s="8" t="s">
        <v>24</v>
      </c>
      <c r="I2857" s="66" t="s">
        <v>184</v>
      </c>
      <c r="J2857" s="66" t="s">
        <v>40</v>
      </c>
      <c r="K2857" s="66" t="s">
        <v>5110</v>
      </c>
      <c r="L2857" s="66" t="s">
        <v>5954</v>
      </c>
      <c r="M2857" s="66" t="s">
        <v>3542</v>
      </c>
      <c r="N2857" s="66" t="s">
        <v>3914</v>
      </c>
      <c r="O2857" s="8" t="s">
        <v>5955</v>
      </c>
      <c r="P2857" s="8" t="s">
        <v>5956</v>
      </c>
      <c r="Q2857" s="8">
        <v>1</v>
      </c>
      <c r="R2857" s="8" t="s">
        <v>40</v>
      </c>
      <c r="S2857" s="8" t="s">
        <v>40</v>
      </c>
      <c r="T2857" s="8" t="s">
        <v>40</v>
      </c>
      <c r="U2857" s="67">
        <v>0.502</v>
      </c>
      <c r="V2857" s="4">
        <v>3429</v>
      </c>
      <c r="W2857" s="4">
        <v>3433</v>
      </c>
      <c r="X2857" s="67">
        <v>0.999</v>
      </c>
      <c r="Y2857" s="67">
        <v>0.51200000000000001</v>
      </c>
      <c r="Z2857" s="4">
        <v>2609</v>
      </c>
      <c r="AA2857" s="4">
        <v>2609</v>
      </c>
      <c r="AB2857" s="67">
        <v>1</v>
      </c>
      <c r="AC2857" s="4">
        <v>2.5220769999999999</v>
      </c>
      <c r="AD2857" s="4">
        <v>19.61</v>
      </c>
    </row>
    <row r="2858" spans="1:30" x14ac:dyDescent="0.2">
      <c r="A2858" s="8" t="s">
        <v>782</v>
      </c>
      <c r="B2858" s="8">
        <v>15</v>
      </c>
      <c r="C2858" s="8">
        <v>32917390</v>
      </c>
      <c r="D2858" s="8">
        <v>32917390</v>
      </c>
      <c r="E2858" s="8" t="s">
        <v>127</v>
      </c>
      <c r="F2858" s="8" t="s">
        <v>3108</v>
      </c>
      <c r="G2858" s="8" t="s">
        <v>3109</v>
      </c>
      <c r="H2858" s="8" t="s">
        <v>24</v>
      </c>
      <c r="I2858" s="66" t="s">
        <v>184</v>
      </c>
      <c r="J2858" s="66" t="s">
        <v>40</v>
      </c>
      <c r="K2858" s="66" t="s">
        <v>5957</v>
      </c>
      <c r="L2858" s="66" t="s">
        <v>4119</v>
      </c>
      <c r="M2858" s="66" t="s">
        <v>4120</v>
      </c>
      <c r="N2858" s="66" t="s">
        <v>3271</v>
      </c>
      <c r="O2858" s="8" t="s">
        <v>5958</v>
      </c>
      <c r="P2858" s="8" t="s">
        <v>5959</v>
      </c>
      <c r="Q2858" s="8">
        <v>1</v>
      </c>
      <c r="R2858" s="8" t="s">
        <v>40</v>
      </c>
      <c r="S2858" s="8" t="s">
        <v>40</v>
      </c>
      <c r="T2858" s="8" t="s">
        <v>40</v>
      </c>
      <c r="U2858" s="67">
        <v>0.41499999999999998</v>
      </c>
      <c r="V2858" s="4">
        <v>3410</v>
      </c>
      <c r="W2858" s="4">
        <v>3431</v>
      </c>
      <c r="X2858" s="67">
        <v>0.99399999999999999</v>
      </c>
      <c r="Y2858" s="67">
        <v>0.42899999999999999</v>
      </c>
      <c r="Z2858" s="4">
        <v>2585</v>
      </c>
      <c r="AA2858" s="4">
        <v>2601</v>
      </c>
      <c r="AB2858" s="67">
        <v>0.99399999999999999</v>
      </c>
      <c r="AC2858" s="4">
        <v>5.5397910000000001</v>
      </c>
      <c r="AD2858" s="4">
        <v>26.3</v>
      </c>
    </row>
    <row r="2859" spans="1:30" x14ac:dyDescent="0.2">
      <c r="A2859" s="8" t="s">
        <v>782</v>
      </c>
      <c r="B2859" s="8">
        <v>15</v>
      </c>
      <c r="C2859" s="8">
        <v>32917405</v>
      </c>
      <c r="D2859" s="8">
        <v>32917405</v>
      </c>
      <c r="E2859" s="8" t="s">
        <v>121</v>
      </c>
      <c r="F2859" s="8" t="s">
        <v>3108</v>
      </c>
      <c r="G2859" s="8" t="s">
        <v>3109</v>
      </c>
      <c r="H2859" s="8" t="s">
        <v>24</v>
      </c>
      <c r="I2859" s="66" t="s">
        <v>184</v>
      </c>
      <c r="J2859" s="66" t="s">
        <v>40</v>
      </c>
      <c r="K2859" s="66" t="s">
        <v>5860</v>
      </c>
      <c r="L2859" s="66" t="s">
        <v>3590</v>
      </c>
      <c r="M2859" s="66" t="s">
        <v>3802</v>
      </c>
      <c r="N2859" s="66" t="s">
        <v>3147</v>
      </c>
      <c r="O2859" s="8" t="s">
        <v>3589</v>
      </c>
      <c r="P2859" s="8" t="s">
        <v>5960</v>
      </c>
      <c r="Q2859" s="8">
        <v>1</v>
      </c>
      <c r="R2859" s="8" t="s">
        <v>40</v>
      </c>
      <c r="S2859" s="8" t="s">
        <v>40</v>
      </c>
      <c r="T2859" s="8" t="s">
        <v>40</v>
      </c>
      <c r="U2859" s="67">
        <v>0.25600000000000001</v>
      </c>
      <c r="V2859" s="4">
        <v>1</v>
      </c>
      <c r="W2859" s="4">
        <v>3431</v>
      </c>
      <c r="X2859" s="67">
        <v>0</v>
      </c>
      <c r="Y2859" s="67">
        <v>0.27600000000000002</v>
      </c>
      <c r="Z2859" s="4">
        <v>1</v>
      </c>
      <c r="AA2859" s="4">
        <v>2601</v>
      </c>
      <c r="AB2859" s="67">
        <v>0</v>
      </c>
      <c r="AC2859" s="4">
        <v>3.335518</v>
      </c>
      <c r="AD2859" s="4">
        <v>22.9</v>
      </c>
    </row>
    <row r="2860" spans="1:30" x14ac:dyDescent="0.2">
      <c r="A2860" s="8" t="s">
        <v>782</v>
      </c>
      <c r="B2860" s="8">
        <v>15</v>
      </c>
      <c r="C2860" s="8">
        <v>32917412</v>
      </c>
      <c r="D2860" s="8">
        <v>32917415</v>
      </c>
      <c r="E2860" s="8" t="s">
        <v>5961</v>
      </c>
      <c r="F2860" s="8" t="s">
        <v>80</v>
      </c>
      <c r="G2860" s="8" t="s">
        <v>3469</v>
      </c>
      <c r="H2860" s="8" t="s">
        <v>24</v>
      </c>
      <c r="I2860" s="66" t="s">
        <v>184</v>
      </c>
      <c r="J2860" s="66" t="s">
        <v>40</v>
      </c>
      <c r="K2860" s="66" t="s">
        <v>181</v>
      </c>
      <c r="L2860" s="66" t="s">
        <v>182</v>
      </c>
      <c r="M2860" s="66" t="s">
        <v>183</v>
      </c>
      <c r="N2860" s="66" t="s">
        <v>185</v>
      </c>
      <c r="O2860" s="8" t="s">
        <v>5962</v>
      </c>
      <c r="P2860" s="8" t="s">
        <v>40</v>
      </c>
      <c r="Q2860" s="8">
        <v>1</v>
      </c>
      <c r="R2860" s="8" t="s">
        <v>40</v>
      </c>
      <c r="S2860" s="8" t="s">
        <v>40</v>
      </c>
      <c r="T2860" s="8" t="s">
        <v>40</v>
      </c>
      <c r="U2860" s="67">
        <v>0.223</v>
      </c>
      <c r="V2860" s="4">
        <v>38</v>
      </c>
      <c r="W2860" s="4">
        <v>3431</v>
      </c>
      <c r="X2860" s="67">
        <v>1.0999999999999999E-2</v>
      </c>
      <c r="Y2860" s="67">
        <v>0.223</v>
      </c>
      <c r="Z2860" s="4">
        <v>33</v>
      </c>
      <c r="AA2860" s="4">
        <v>2601</v>
      </c>
      <c r="AB2860" s="67">
        <v>1.2999999999999999E-2</v>
      </c>
      <c r="AC2860" s="4">
        <v>6.3655860000000004</v>
      </c>
      <c r="AD2860" s="4">
        <v>29.4</v>
      </c>
    </row>
    <row r="2861" spans="1:30" x14ac:dyDescent="0.2">
      <c r="A2861" s="8" t="s">
        <v>782</v>
      </c>
      <c r="B2861" s="8">
        <v>15</v>
      </c>
      <c r="C2861" s="8">
        <v>32917425</v>
      </c>
      <c r="D2861" s="8">
        <v>32917425</v>
      </c>
      <c r="E2861" s="8" t="s">
        <v>130</v>
      </c>
      <c r="F2861" s="8" t="s">
        <v>3101</v>
      </c>
      <c r="G2861" s="8" t="s">
        <v>3102</v>
      </c>
      <c r="H2861" s="8" t="s">
        <v>24</v>
      </c>
      <c r="I2861" s="66" t="s">
        <v>184</v>
      </c>
      <c r="J2861" s="66" t="s">
        <v>40</v>
      </c>
      <c r="K2861" s="66" t="s">
        <v>5862</v>
      </c>
      <c r="L2861" s="66" t="s">
        <v>3832</v>
      </c>
      <c r="M2861" s="66" t="s">
        <v>3705</v>
      </c>
      <c r="N2861" s="66" t="s">
        <v>3136</v>
      </c>
      <c r="O2861" s="8" t="s">
        <v>3872</v>
      </c>
      <c r="P2861" s="8" t="s">
        <v>5963</v>
      </c>
      <c r="Q2861" s="8">
        <v>1</v>
      </c>
      <c r="R2861" s="8" t="s">
        <v>40</v>
      </c>
      <c r="S2861" s="8" t="s">
        <v>40</v>
      </c>
      <c r="T2861" s="8" t="s">
        <v>40</v>
      </c>
      <c r="U2861" s="67">
        <v>0.24199999999999999</v>
      </c>
      <c r="V2861" s="4">
        <v>1</v>
      </c>
      <c r="W2861" s="4">
        <v>3431</v>
      </c>
      <c r="X2861" s="67">
        <v>0</v>
      </c>
      <c r="Y2861" s="67">
        <v>0</v>
      </c>
      <c r="Z2861" s="4">
        <v>0</v>
      </c>
      <c r="AA2861" s="4">
        <v>2601</v>
      </c>
      <c r="AB2861" s="67">
        <v>0</v>
      </c>
      <c r="AC2861" s="4">
        <v>1.1536930000000001</v>
      </c>
      <c r="AD2861" s="4">
        <v>11.5</v>
      </c>
    </row>
    <row r="2862" spans="1:30" x14ac:dyDescent="0.2">
      <c r="A2862" s="8" t="s">
        <v>782</v>
      </c>
      <c r="B2862" s="8">
        <v>15</v>
      </c>
      <c r="C2862" s="8">
        <v>32917445</v>
      </c>
      <c r="D2862" s="8">
        <v>32917445</v>
      </c>
      <c r="E2862" s="8" t="s">
        <v>121</v>
      </c>
      <c r="F2862" s="8" t="s">
        <v>79</v>
      </c>
      <c r="G2862" s="8" t="s">
        <v>3469</v>
      </c>
      <c r="H2862" s="8" t="s">
        <v>24</v>
      </c>
      <c r="I2862" s="66" t="s">
        <v>40</v>
      </c>
      <c r="J2862" s="66" t="s">
        <v>5964</v>
      </c>
      <c r="K2862" s="66" t="s">
        <v>40</v>
      </c>
      <c r="L2862" s="66" t="s">
        <v>40</v>
      </c>
      <c r="M2862" s="66" t="s">
        <v>40</v>
      </c>
      <c r="N2862" s="66" t="s">
        <v>40</v>
      </c>
      <c r="O2862" s="8" t="s">
        <v>40</v>
      </c>
      <c r="P2862" s="8" t="s">
        <v>40</v>
      </c>
      <c r="Q2862" s="8">
        <v>1</v>
      </c>
      <c r="R2862" s="8">
        <v>0.66349445900000004</v>
      </c>
      <c r="S2862" s="8">
        <v>8.1820272359999997</v>
      </c>
      <c r="T2862" s="8">
        <v>8.8455216950000004</v>
      </c>
      <c r="U2862" s="67">
        <v>0.26900000000000002</v>
      </c>
      <c r="V2862" s="4">
        <v>1</v>
      </c>
      <c r="W2862" s="4">
        <v>3423</v>
      </c>
      <c r="X2862" s="67">
        <v>0</v>
      </c>
      <c r="Y2862" s="67">
        <v>0.22600000000000001</v>
      </c>
      <c r="Z2862" s="4">
        <v>1</v>
      </c>
      <c r="AA2862" s="4">
        <v>2594</v>
      </c>
      <c r="AB2862" s="67">
        <v>0</v>
      </c>
      <c r="AC2862" s="4">
        <v>5.4979399999999998</v>
      </c>
      <c r="AD2862" s="4">
        <v>26.2</v>
      </c>
    </row>
    <row r="2863" spans="1:30" x14ac:dyDescent="0.2">
      <c r="A2863" s="8" t="s">
        <v>782</v>
      </c>
      <c r="B2863" s="8">
        <v>15</v>
      </c>
      <c r="C2863" s="8">
        <v>32917701</v>
      </c>
      <c r="D2863" s="8">
        <v>32917701</v>
      </c>
      <c r="E2863" s="8" t="s">
        <v>123</v>
      </c>
      <c r="F2863" s="8" t="s">
        <v>3101</v>
      </c>
      <c r="G2863" s="8" t="s">
        <v>3102</v>
      </c>
      <c r="H2863" s="8" t="s">
        <v>24</v>
      </c>
      <c r="I2863" s="66" t="s">
        <v>5965</v>
      </c>
      <c r="J2863" s="66" t="s">
        <v>40</v>
      </c>
      <c r="K2863" s="66" t="s">
        <v>5966</v>
      </c>
      <c r="L2863" s="66" t="s">
        <v>4627</v>
      </c>
      <c r="M2863" s="66" t="s">
        <v>4439</v>
      </c>
      <c r="N2863" s="66" t="s">
        <v>3121</v>
      </c>
      <c r="O2863" s="8" t="s">
        <v>3319</v>
      </c>
      <c r="P2863" s="8" t="s">
        <v>5967</v>
      </c>
      <c r="Q2863" s="8">
        <v>1</v>
      </c>
      <c r="R2863" s="8" t="s">
        <v>40</v>
      </c>
      <c r="S2863" s="8" t="s">
        <v>40</v>
      </c>
      <c r="T2863" s="8" t="s">
        <v>40</v>
      </c>
      <c r="U2863" s="67">
        <v>0.501</v>
      </c>
      <c r="V2863" s="4">
        <v>3421</v>
      </c>
      <c r="W2863" s="4">
        <v>3427</v>
      </c>
      <c r="X2863" s="67">
        <v>0.998</v>
      </c>
      <c r="Y2863" s="67">
        <v>0.496</v>
      </c>
      <c r="Z2863" s="4">
        <v>2591</v>
      </c>
      <c r="AA2863" s="4">
        <v>2601</v>
      </c>
      <c r="AB2863" s="67">
        <v>0.996</v>
      </c>
      <c r="AC2863" s="4">
        <v>-5.7149999999999999E-2</v>
      </c>
      <c r="AD2863" s="4">
        <v>2.0699999999999998</v>
      </c>
    </row>
    <row r="2864" spans="1:30" x14ac:dyDescent="0.2">
      <c r="A2864" s="8" t="s">
        <v>782</v>
      </c>
      <c r="B2864" s="8">
        <v>15</v>
      </c>
      <c r="C2864" s="8">
        <v>32917725</v>
      </c>
      <c r="D2864" s="8">
        <v>32917725</v>
      </c>
      <c r="E2864" s="8" t="s">
        <v>127</v>
      </c>
      <c r="F2864" s="8" t="s">
        <v>3101</v>
      </c>
      <c r="G2864" s="8" t="s">
        <v>3102</v>
      </c>
      <c r="H2864" s="8" t="s">
        <v>24</v>
      </c>
      <c r="I2864" s="66" t="s">
        <v>5965</v>
      </c>
      <c r="J2864" s="66" t="s">
        <v>40</v>
      </c>
      <c r="K2864" s="66" t="s">
        <v>5903</v>
      </c>
      <c r="L2864" s="66" t="s">
        <v>5179</v>
      </c>
      <c r="M2864" s="66" t="s">
        <v>3787</v>
      </c>
      <c r="N2864" s="66" t="s">
        <v>121</v>
      </c>
      <c r="O2864" s="8" t="s">
        <v>3281</v>
      </c>
      <c r="P2864" s="8" t="s">
        <v>5968</v>
      </c>
      <c r="Q2864" s="8">
        <v>1</v>
      </c>
      <c r="R2864" s="8" t="s">
        <v>40</v>
      </c>
      <c r="S2864" s="8" t="s">
        <v>40</v>
      </c>
      <c r="T2864" s="8" t="s">
        <v>40</v>
      </c>
      <c r="U2864" s="67">
        <v>0</v>
      </c>
      <c r="V2864" s="4">
        <v>0</v>
      </c>
      <c r="W2864" s="4">
        <v>3427</v>
      </c>
      <c r="X2864" s="67">
        <v>0</v>
      </c>
      <c r="Y2864" s="67">
        <v>0.22900000000000001</v>
      </c>
      <c r="Z2864" s="4">
        <v>1</v>
      </c>
      <c r="AA2864" s="4">
        <v>2601</v>
      </c>
      <c r="AB2864" s="67">
        <v>0</v>
      </c>
      <c r="AC2864" s="4">
        <v>0.96142499999999997</v>
      </c>
      <c r="AD2864" s="4">
        <v>10.44</v>
      </c>
    </row>
    <row r="2865" spans="1:30" x14ac:dyDescent="0.2">
      <c r="A2865" s="8" t="s">
        <v>782</v>
      </c>
      <c r="B2865" s="8">
        <v>15</v>
      </c>
      <c r="C2865" s="8">
        <v>32917735</v>
      </c>
      <c r="D2865" s="8">
        <v>32917735</v>
      </c>
      <c r="E2865" s="8" t="s">
        <v>127</v>
      </c>
      <c r="F2865" s="8" t="s">
        <v>3108</v>
      </c>
      <c r="G2865" s="8" t="s">
        <v>3109</v>
      </c>
      <c r="H2865" s="8" t="s">
        <v>24</v>
      </c>
      <c r="I2865" s="66" t="s">
        <v>5965</v>
      </c>
      <c r="J2865" s="66" t="s">
        <v>40</v>
      </c>
      <c r="K2865" s="66" t="s">
        <v>5969</v>
      </c>
      <c r="L2865" s="66" t="s">
        <v>4130</v>
      </c>
      <c r="M2865" s="66" t="s">
        <v>3878</v>
      </c>
      <c r="N2865" s="66" t="s">
        <v>3232</v>
      </c>
      <c r="O2865" s="8" t="s">
        <v>3233</v>
      </c>
      <c r="P2865" s="8" t="s">
        <v>5970</v>
      </c>
      <c r="Q2865" s="8">
        <v>1</v>
      </c>
      <c r="R2865" s="8" t="s">
        <v>40</v>
      </c>
      <c r="S2865" s="8" t="s">
        <v>40</v>
      </c>
      <c r="T2865" s="8" t="s">
        <v>40</v>
      </c>
      <c r="U2865" s="67">
        <v>0.252</v>
      </c>
      <c r="V2865" s="4">
        <v>143</v>
      </c>
      <c r="W2865" s="4">
        <v>3427</v>
      </c>
      <c r="X2865" s="67">
        <v>4.2000000000000003E-2</v>
      </c>
      <c r="Y2865" s="67">
        <v>0.25</v>
      </c>
      <c r="Z2865" s="4">
        <v>103</v>
      </c>
      <c r="AA2865" s="4">
        <v>2601</v>
      </c>
      <c r="AB2865" s="67">
        <v>0.04</v>
      </c>
      <c r="AC2865" s="4">
        <v>3.5131000000000003E-2</v>
      </c>
      <c r="AD2865" s="4">
        <v>2.931</v>
      </c>
    </row>
    <row r="2866" spans="1:30" x14ac:dyDescent="0.2">
      <c r="A2866" s="8" t="s">
        <v>782</v>
      </c>
      <c r="B2866" s="8">
        <v>15</v>
      </c>
      <c r="C2866" s="8">
        <v>32917738</v>
      </c>
      <c r="D2866" s="8">
        <v>32917738</v>
      </c>
      <c r="E2866" s="8" t="s">
        <v>121</v>
      </c>
      <c r="F2866" s="8" t="s">
        <v>3108</v>
      </c>
      <c r="G2866" s="8" t="s">
        <v>3109</v>
      </c>
      <c r="H2866" s="8" t="s">
        <v>24</v>
      </c>
      <c r="I2866" s="66" t="s">
        <v>5965</v>
      </c>
      <c r="J2866" s="66" t="s">
        <v>40</v>
      </c>
      <c r="K2866" s="66" t="s">
        <v>3449</v>
      </c>
      <c r="L2866" s="66" t="s">
        <v>4141</v>
      </c>
      <c r="M2866" s="66" t="s">
        <v>3505</v>
      </c>
      <c r="N2866" s="66" t="s">
        <v>3219</v>
      </c>
      <c r="O2866" s="8" t="s">
        <v>3220</v>
      </c>
      <c r="P2866" s="8" t="s">
        <v>5971</v>
      </c>
      <c r="Q2866" s="8">
        <v>1</v>
      </c>
      <c r="R2866" s="8" t="s">
        <v>40</v>
      </c>
      <c r="S2866" s="8" t="s">
        <v>40</v>
      </c>
      <c r="T2866" s="8" t="s">
        <v>40</v>
      </c>
      <c r="U2866" s="67">
        <v>0.253</v>
      </c>
      <c r="V2866" s="4">
        <v>2</v>
      </c>
      <c r="W2866" s="4">
        <v>3427</v>
      </c>
      <c r="X2866" s="67">
        <v>1E-3</v>
      </c>
      <c r="Y2866" s="67">
        <v>0.23599999999999999</v>
      </c>
      <c r="Z2866" s="4">
        <v>1</v>
      </c>
      <c r="AA2866" s="4">
        <v>2601</v>
      </c>
      <c r="AB2866" s="67">
        <v>0</v>
      </c>
      <c r="AC2866" s="4">
        <v>3.6578599999999999</v>
      </c>
      <c r="AD2866" s="4">
        <v>23.2</v>
      </c>
    </row>
    <row r="2867" spans="1:30" x14ac:dyDescent="0.2">
      <c r="A2867" s="8" t="s">
        <v>782</v>
      </c>
      <c r="B2867" s="8">
        <v>15</v>
      </c>
      <c r="C2867" s="8">
        <v>32917744</v>
      </c>
      <c r="D2867" s="8">
        <v>32917744</v>
      </c>
      <c r="E2867" s="8" t="s">
        <v>127</v>
      </c>
      <c r="F2867" s="8" t="s">
        <v>3108</v>
      </c>
      <c r="G2867" s="8" t="s">
        <v>3109</v>
      </c>
      <c r="H2867" s="8" t="s">
        <v>24</v>
      </c>
      <c r="I2867" s="66" t="s">
        <v>5965</v>
      </c>
      <c r="J2867" s="66" t="s">
        <v>40</v>
      </c>
      <c r="K2867" s="66" t="s">
        <v>5610</v>
      </c>
      <c r="L2867" s="66" t="s">
        <v>4535</v>
      </c>
      <c r="M2867" s="66" t="s">
        <v>5972</v>
      </c>
      <c r="N2867" s="66" t="s">
        <v>3271</v>
      </c>
      <c r="O2867" s="8" t="s">
        <v>3716</v>
      </c>
      <c r="P2867" s="8" t="s">
        <v>5973</v>
      </c>
      <c r="Q2867" s="8">
        <v>1</v>
      </c>
      <c r="R2867" s="8" t="s">
        <v>40</v>
      </c>
      <c r="S2867" s="8" t="s">
        <v>40</v>
      </c>
      <c r="T2867" s="8" t="s">
        <v>40</v>
      </c>
      <c r="U2867" s="67">
        <v>0.185</v>
      </c>
      <c r="V2867" s="4">
        <v>1</v>
      </c>
      <c r="W2867" s="4">
        <v>3427</v>
      </c>
      <c r="X2867" s="67">
        <v>0</v>
      </c>
      <c r="Y2867" s="67">
        <v>0</v>
      </c>
      <c r="Z2867" s="4">
        <v>0</v>
      </c>
      <c r="AA2867" s="4">
        <v>2601</v>
      </c>
      <c r="AB2867" s="67">
        <v>0</v>
      </c>
      <c r="AC2867" s="4">
        <v>0.85766699999999996</v>
      </c>
      <c r="AD2867" s="4">
        <v>9.8149999999999995</v>
      </c>
    </row>
    <row r="2868" spans="1:30" x14ac:dyDescent="0.2">
      <c r="A2868" s="8" t="s">
        <v>782</v>
      </c>
      <c r="B2868" s="8">
        <v>15</v>
      </c>
      <c r="C2868" s="8">
        <v>32917754</v>
      </c>
      <c r="D2868" s="8">
        <v>32917754</v>
      </c>
      <c r="E2868" s="8" t="s">
        <v>130</v>
      </c>
      <c r="F2868" s="8" t="s">
        <v>3108</v>
      </c>
      <c r="G2868" s="8" t="s">
        <v>3109</v>
      </c>
      <c r="H2868" s="8" t="s">
        <v>24</v>
      </c>
      <c r="I2868" s="66" t="s">
        <v>5965</v>
      </c>
      <c r="J2868" s="66" t="s">
        <v>40</v>
      </c>
      <c r="K2868" s="66" t="s">
        <v>5974</v>
      </c>
      <c r="L2868" s="66" t="s">
        <v>4534</v>
      </c>
      <c r="M2868" s="66" t="s">
        <v>4153</v>
      </c>
      <c r="N2868" s="66" t="s">
        <v>3558</v>
      </c>
      <c r="O2868" s="8" t="s">
        <v>5975</v>
      </c>
      <c r="P2868" s="8" t="s">
        <v>5976</v>
      </c>
      <c r="Q2868" s="8">
        <v>1</v>
      </c>
      <c r="R2868" s="8" t="s">
        <v>40</v>
      </c>
      <c r="S2868" s="8" t="s">
        <v>40</v>
      </c>
      <c r="T2868" s="8" t="s">
        <v>40</v>
      </c>
      <c r="U2868" s="67">
        <v>0.28399999999999997</v>
      </c>
      <c r="V2868" s="4">
        <v>1</v>
      </c>
      <c r="W2868" s="4">
        <v>3427</v>
      </c>
      <c r="X2868" s="67">
        <v>0</v>
      </c>
      <c r="Y2868" s="67">
        <v>0.24399999999999999</v>
      </c>
      <c r="Z2868" s="4">
        <v>1</v>
      </c>
      <c r="AA2868" s="4">
        <v>2601</v>
      </c>
      <c r="AB2868" s="67">
        <v>0</v>
      </c>
      <c r="AC2868" s="4">
        <v>6.2136940000000003</v>
      </c>
      <c r="AD2868" s="4">
        <v>28.7</v>
      </c>
    </row>
    <row r="2869" spans="1:30" x14ac:dyDescent="0.2">
      <c r="A2869" s="8" t="s">
        <v>782</v>
      </c>
      <c r="B2869" s="8">
        <v>15</v>
      </c>
      <c r="C2869" s="8">
        <v>32917810</v>
      </c>
      <c r="D2869" s="8">
        <v>32917810</v>
      </c>
      <c r="E2869" s="8" t="s">
        <v>123</v>
      </c>
      <c r="F2869" s="8" t="s">
        <v>3101</v>
      </c>
      <c r="G2869" s="8" t="s">
        <v>3102</v>
      </c>
      <c r="H2869" s="8" t="s">
        <v>24</v>
      </c>
      <c r="I2869" s="66" t="s">
        <v>5965</v>
      </c>
      <c r="J2869" s="66" t="s">
        <v>40</v>
      </c>
      <c r="K2869" s="66" t="s">
        <v>546</v>
      </c>
      <c r="L2869" s="66" t="s">
        <v>5977</v>
      </c>
      <c r="M2869" s="66" t="s">
        <v>3893</v>
      </c>
      <c r="N2869" s="66" t="s">
        <v>3174</v>
      </c>
      <c r="O2869" s="8" t="s">
        <v>5978</v>
      </c>
      <c r="P2869" s="8" t="s">
        <v>5979</v>
      </c>
      <c r="Q2869" s="8">
        <v>1</v>
      </c>
      <c r="R2869" s="8" t="s">
        <v>40</v>
      </c>
      <c r="S2869" s="8" t="s">
        <v>40</v>
      </c>
      <c r="T2869" s="8" t="s">
        <v>40</v>
      </c>
      <c r="U2869" s="67">
        <v>0</v>
      </c>
      <c r="V2869" s="4">
        <v>0</v>
      </c>
      <c r="W2869" s="4">
        <v>3431</v>
      </c>
      <c r="X2869" s="67">
        <v>0</v>
      </c>
      <c r="Y2869" s="67">
        <v>0.24299999999999999</v>
      </c>
      <c r="Z2869" s="4">
        <v>1</v>
      </c>
      <c r="AA2869" s="4">
        <v>2601</v>
      </c>
      <c r="AB2869" s="67">
        <v>0</v>
      </c>
      <c r="AC2869" s="4">
        <v>-0.62973900000000005</v>
      </c>
      <c r="AD2869" s="4">
        <v>0.106</v>
      </c>
    </row>
    <row r="2870" spans="1:30" x14ac:dyDescent="0.2">
      <c r="A2870" s="8" t="s">
        <v>782</v>
      </c>
      <c r="B2870" s="8">
        <v>15</v>
      </c>
      <c r="C2870" s="8">
        <v>32917825</v>
      </c>
      <c r="D2870" s="8">
        <v>32917825</v>
      </c>
      <c r="E2870" s="8" t="s">
        <v>123</v>
      </c>
      <c r="F2870" s="8" t="s">
        <v>3108</v>
      </c>
      <c r="G2870" s="8" t="s">
        <v>3109</v>
      </c>
      <c r="H2870" s="8" t="s">
        <v>24</v>
      </c>
      <c r="I2870" s="66" t="s">
        <v>5965</v>
      </c>
      <c r="J2870" s="66" t="s">
        <v>40</v>
      </c>
      <c r="K2870" s="66" t="s">
        <v>5980</v>
      </c>
      <c r="L2870" s="66" t="s">
        <v>5981</v>
      </c>
      <c r="M2870" s="66" t="s">
        <v>3630</v>
      </c>
      <c r="N2870" s="66" t="s">
        <v>3262</v>
      </c>
      <c r="O2870" s="8" t="s">
        <v>5982</v>
      </c>
      <c r="P2870" s="8" t="s">
        <v>5983</v>
      </c>
      <c r="Q2870" s="8">
        <v>1</v>
      </c>
      <c r="R2870" s="8" t="s">
        <v>40</v>
      </c>
      <c r="S2870" s="8" t="s">
        <v>40</v>
      </c>
      <c r="T2870" s="8" t="s">
        <v>40</v>
      </c>
      <c r="U2870" s="67">
        <v>0.50700000000000001</v>
      </c>
      <c r="V2870" s="4">
        <v>3426</v>
      </c>
      <c r="W2870" s="4">
        <v>3431</v>
      </c>
      <c r="X2870" s="67">
        <v>0.999</v>
      </c>
      <c r="Y2870" s="67">
        <v>0.501</v>
      </c>
      <c r="Z2870" s="4">
        <v>2595</v>
      </c>
      <c r="AA2870" s="4">
        <v>2601</v>
      </c>
      <c r="AB2870" s="67">
        <v>0.998</v>
      </c>
      <c r="AC2870" s="4">
        <v>5.8365010000000002</v>
      </c>
      <c r="AD2870" s="4">
        <v>27.2</v>
      </c>
    </row>
    <row r="2871" spans="1:30" x14ac:dyDescent="0.2">
      <c r="A2871" s="8" t="s">
        <v>782</v>
      </c>
      <c r="B2871" s="8">
        <v>15</v>
      </c>
      <c r="C2871" s="8">
        <v>32917833</v>
      </c>
      <c r="D2871" s="8">
        <v>32917833</v>
      </c>
      <c r="E2871" s="8" t="s">
        <v>127</v>
      </c>
      <c r="F2871" s="8" t="s">
        <v>3101</v>
      </c>
      <c r="G2871" s="8" t="s">
        <v>3102</v>
      </c>
      <c r="H2871" s="8" t="s">
        <v>24</v>
      </c>
      <c r="I2871" s="66" t="s">
        <v>5965</v>
      </c>
      <c r="J2871" s="66" t="s">
        <v>40</v>
      </c>
      <c r="K2871" s="66" t="s">
        <v>5984</v>
      </c>
      <c r="L2871" s="66" t="s">
        <v>5985</v>
      </c>
      <c r="M2871" s="66" t="s">
        <v>5685</v>
      </c>
      <c r="N2871" s="66" t="s">
        <v>127</v>
      </c>
      <c r="O2871" s="8" t="s">
        <v>5986</v>
      </c>
      <c r="P2871" s="8" t="s">
        <v>40</v>
      </c>
      <c r="Q2871" s="8">
        <v>1</v>
      </c>
      <c r="R2871" s="8">
        <v>9.6524495239999997</v>
      </c>
      <c r="S2871" s="8">
        <v>1.4260449740000001</v>
      </c>
      <c r="T2871" s="8">
        <v>11.0784945</v>
      </c>
      <c r="U2871" s="67">
        <v>0</v>
      </c>
      <c r="V2871" s="4">
        <v>0</v>
      </c>
      <c r="W2871" s="4">
        <v>3431</v>
      </c>
      <c r="X2871" s="67">
        <v>0</v>
      </c>
      <c r="Y2871" s="67">
        <v>0.28199999999999997</v>
      </c>
      <c r="Z2871" s="4">
        <v>1</v>
      </c>
      <c r="AA2871" s="4">
        <v>2601</v>
      </c>
      <c r="AB2871" s="67">
        <v>0</v>
      </c>
      <c r="AC2871" s="4">
        <v>1.852597</v>
      </c>
      <c r="AD2871" s="4">
        <v>15.3</v>
      </c>
    </row>
    <row r="2872" spans="1:30" x14ac:dyDescent="0.2">
      <c r="A2872" s="8" t="s">
        <v>782</v>
      </c>
      <c r="B2872" s="8">
        <v>15</v>
      </c>
      <c r="C2872" s="8">
        <v>32920943</v>
      </c>
      <c r="D2872" s="8">
        <v>32920943</v>
      </c>
      <c r="E2872" s="8" t="s">
        <v>121</v>
      </c>
      <c r="F2872" s="8" t="s">
        <v>3108</v>
      </c>
      <c r="G2872" s="8" t="s">
        <v>3109</v>
      </c>
      <c r="H2872" s="8" t="s">
        <v>24</v>
      </c>
      <c r="I2872" s="66" t="s">
        <v>5987</v>
      </c>
      <c r="J2872" s="66" t="s">
        <v>40</v>
      </c>
      <c r="K2872" s="66" t="s">
        <v>5636</v>
      </c>
      <c r="L2872" s="66" t="s">
        <v>5097</v>
      </c>
      <c r="M2872" s="66" t="s">
        <v>4002</v>
      </c>
      <c r="N2872" s="66" t="s">
        <v>3147</v>
      </c>
      <c r="O2872" s="8" t="s">
        <v>3589</v>
      </c>
      <c r="P2872" s="8" t="s">
        <v>40</v>
      </c>
      <c r="Q2872" s="8">
        <v>1</v>
      </c>
      <c r="R2872" s="8" t="s">
        <v>40</v>
      </c>
      <c r="S2872" s="8" t="s">
        <v>40</v>
      </c>
      <c r="T2872" s="8" t="s">
        <v>40</v>
      </c>
      <c r="U2872" s="67">
        <v>0.35799999999999998</v>
      </c>
      <c r="V2872" s="4">
        <v>8</v>
      </c>
      <c r="W2872" s="4">
        <v>3380</v>
      </c>
      <c r="X2872" s="67">
        <v>2E-3</v>
      </c>
      <c r="Y2872" s="67">
        <v>0.27200000000000002</v>
      </c>
      <c r="Z2872" s="4">
        <v>9</v>
      </c>
      <c r="AA2872" s="4">
        <v>2587</v>
      </c>
      <c r="AB2872" s="67">
        <v>3.0000000000000001E-3</v>
      </c>
      <c r="AC2872" s="4">
        <v>6.7727630000000003</v>
      </c>
      <c r="AD2872" s="4">
        <v>32</v>
      </c>
    </row>
    <row r="2873" spans="1:30" x14ac:dyDescent="0.2">
      <c r="A2873" s="8" t="s">
        <v>782</v>
      </c>
      <c r="B2873" s="8">
        <v>15</v>
      </c>
      <c r="C2873" s="8">
        <v>32920970</v>
      </c>
      <c r="D2873" s="8">
        <v>32920970</v>
      </c>
      <c r="E2873" s="8" t="s">
        <v>130</v>
      </c>
      <c r="F2873" s="8" t="s">
        <v>3108</v>
      </c>
      <c r="G2873" s="8" t="s">
        <v>3109</v>
      </c>
      <c r="H2873" s="8" t="s">
        <v>24</v>
      </c>
      <c r="I2873" s="66" t="s">
        <v>5987</v>
      </c>
      <c r="J2873" s="66" t="s">
        <v>40</v>
      </c>
      <c r="K2873" s="66" t="s">
        <v>5988</v>
      </c>
      <c r="L2873" s="66" t="s">
        <v>3522</v>
      </c>
      <c r="M2873" s="66" t="s">
        <v>3502</v>
      </c>
      <c r="N2873" s="66" t="s">
        <v>3513</v>
      </c>
      <c r="O2873" s="8" t="s">
        <v>5989</v>
      </c>
      <c r="P2873" s="8" t="s">
        <v>40</v>
      </c>
      <c r="Q2873" s="8">
        <v>1</v>
      </c>
      <c r="R2873" s="8" t="s">
        <v>40</v>
      </c>
      <c r="S2873" s="8" t="s">
        <v>40</v>
      </c>
      <c r="T2873" s="8" t="s">
        <v>40</v>
      </c>
      <c r="U2873" s="67">
        <v>0.32900000000000001</v>
      </c>
      <c r="V2873" s="4">
        <v>13</v>
      </c>
      <c r="W2873" s="4">
        <v>3380</v>
      </c>
      <c r="X2873" s="67">
        <v>4.0000000000000001E-3</v>
      </c>
      <c r="Y2873" s="67">
        <v>0.25800000000000001</v>
      </c>
      <c r="Z2873" s="4">
        <v>18</v>
      </c>
      <c r="AA2873" s="4">
        <v>2587</v>
      </c>
      <c r="AB2873" s="67">
        <v>7.0000000000000001E-3</v>
      </c>
      <c r="AC2873" s="4">
        <v>5.4241700000000002</v>
      </c>
      <c r="AD2873" s="4">
        <v>26</v>
      </c>
    </row>
    <row r="2874" spans="1:30" x14ac:dyDescent="0.2">
      <c r="A2874" s="8" t="s">
        <v>782</v>
      </c>
      <c r="B2874" s="8">
        <v>15</v>
      </c>
      <c r="C2874" s="8">
        <v>32920991</v>
      </c>
      <c r="D2874" s="8">
        <v>32920991</v>
      </c>
      <c r="E2874" s="8" t="s">
        <v>123</v>
      </c>
      <c r="F2874" s="8" t="s">
        <v>3108</v>
      </c>
      <c r="G2874" s="8" t="s">
        <v>3109</v>
      </c>
      <c r="H2874" s="8" t="s">
        <v>24</v>
      </c>
      <c r="I2874" s="66" t="s">
        <v>5987</v>
      </c>
      <c r="J2874" s="66" t="s">
        <v>40</v>
      </c>
      <c r="K2874" s="66" t="s">
        <v>5990</v>
      </c>
      <c r="L2874" s="66" t="s">
        <v>5169</v>
      </c>
      <c r="M2874" s="66" t="s">
        <v>4244</v>
      </c>
      <c r="N2874" s="66" t="s">
        <v>4552</v>
      </c>
      <c r="O2874" s="8" t="s">
        <v>5991</v>
      </c>
      <c r="P2874" s="8" t="s">
        <v>5992</v>
      </c>
      <c r="Q2874" s="8">
        <v>1</v>
      </c>
      <c r="R2874" s="8" t="s">
        <v>40</v>
      </c>
      <c r="S2874" s="8" t="s">
        <v>40</v>
      </c>
      <c r="T2874" s="8" t="s">
        <v>40</v>
      </c>
      <c r="U2874" s="67">
        <v>0.64100000000000001</v>
      </c>
      <c r="V2874" s="4">
        <v>3362</v>
      </c>
      <c r="W2874" s="4">
        <v>3380</v>
      </c>
      <c r="X2874" s="67">
        <v>0.995</v>
      </c>
      <c r="Y2874" s="67">
        <v>0.56499999999999995</v>
      </c>
      <c r="Z2874" s="4">
        <v>2562</v>
      </c>
      <c r="AA2874" s="4">
        <v>2587</v>
      </c>
      <c r="AB2874" s="67">
        <v>0.99</v>
      </c>
      <c r="AC2874" s="4">
        <v>0.27249200000000001</v>
      </c>
      <c r="AD2874" s="4">
        <v>5.423</v>
      </c>
    </row>
    <row r="2875" spans="1:30" x14ac:dyDescent="0.2">
      <c r="A2875" s="8" t="s">
        <v>782</v>
      </c>
      <c r="B2875" s="8">
        <v>15</v>
      </c>
      <c r="C2875" s="8">
        <v>32921843</v>
      </c>
      <c r="D2875" s="8">
        <v>32921843</v>
      </c>
      <c r="E2875" s="8" t="s">
        <v>127</v>
      </c>
      <c r="F2875" s="8" t="s">
        <v>3108</v>
      </c>
      <c r="G2875" s="8" t="s">
        <v>3109</v>
      </c>
      <c r="H2875" s="8" t="s">
        <v>24</v>
      </c>
      <c r="I2875" s="66" t="s">
        <v>788</v>
      </c>
      <c r="J2875" s="66" t="s">
        <v>40</v>
      </c>
      <c r="K2875" s="66" t="s">
        <v>5993</v>
      </c>
      <c r="L2875" s="66" t="s">
        <v>5705</v>
      </c>
      <c r="M2875" s="66" t="s">
        <v>3767</v>
      </c>
      <c r="N2875" s="66" t="s">
        <v>3914</v>
      </c>
      <c r="O2875" s="8" t="s">
        <v>5955</v>
      </c>
      <c r="P2875" s="8" t="s">
        <v>5994</v>
      </c>
      <c r="Q2875" s="8">
        <v>1</v>
      </c>
      <c r="R2875" s="8" t="s">
        <v>40</v>
      </c>
      <c r="S2875" s="8" t="s">
        <v>40</v>
      </c>
      <c r="T2875" s="8" t="s">
        <v>40</v>
      </c>
      <c r="U2875" s="67">
        <v>0.49</v>
      </c>
      <c r="V2875" s="4">
        <v>13</v>
      </c>
      <c r="W2875" s="4">
        <v>3428</v>
      </c>
      <c r="X2875" s="67">
        <v>4.0000000000000001E-3</v>
      </c>
      <c r="Y2875" s="67">
        <v>0.46500000000000002</v>
      </c>
      <c r="Z2875" s="4">
        <v>3</v>
      </c>
      <c r="AA2875" s="4">
        <v>2602</v>
      </c>
      <c r="AB2875" s="67">
        <v>1E-3</v>
      </c>
      <c r="AC2875" s="4">
        <v>3.4328850000000002</v>
      </c>
      <c r="AD2875" s="4">
        <v>23</v>
      </c>
    </row>
    <row r="2876" spans="1:30" x14ac:dyDescent="0.2">
      <c r="A2876" s="8" t="s">
        <v>782</v>
      </c>
      <c r="B2876" s="8">
        <v>15</v>
      </c>
      <c r="C2876" s="8">
        <v>32921855</v>
      </c>
      <c r="D2876" s="8">
        <v>32921855</v>
      </c>
      <c r="E2876" s="8" t="s">
        <v>123</v>
      </c>
      <c r="F2876" s="8" t="s">
        <v>3108</v>
      </c>
      <c r="G2876" s="8" t="s">
        <v>3109</v>
      </c>
      <c r="H2876" s="8" t="s">
        <v>24</v>
      </c>
      <c r="I2876" s="66" t="s">
        <v>788</v>
      </c>
      <c r="J2876" s="66" t="s">
        <v>40</v>
      </c>
      <c r="K2876" s="66" t="s">
        <v>3224</v>
      </c>
      <c r="L2876" s="66" t="s">
        <v>486</v>
      </c>
      <c r="M2876" s="66" t="s">
        <v>487</v>
      </c>
      <c r="N2876" s="66" t="s">
        <v>3570</v>
      </c>
      <c r="O2876" s="8" t="s">
        <v>3571</v>
      </c>
      <c r="P2876" s="8" t="s">
        <v>5995</v>
      </c>
      <c r="Q2876" s="8">
        <v>1</v>
      </c>
      <c r="R2876" s="8" t="s">
        <v>40</v>
      </c>
      <c r="S2876" s="8" t="s">
        <v>40</v>
      </c>
      <c r="T2876" s="8" t="s">
        <v>40</v>
      </c>
      <c r="U2876" s="67">
        <v>0.45400000000000001</v>
      </c>
      <c r="V2876" s="4">
        <v>53</v>
      </c>
      <c r="W2876" s="4">
        <v>3428</v>
      </c>
      <c r="X2876" s="67">
        <v>1.4999999999999999E-2</v>
      </c>
      <c r="Y2876" s="67">
        <v>0.46800000000000003</v>
      </c>
      <c r="Z2876" s="4">
        <v>47</v>
      </c>
      <c r="AA2876" s="4">
        <v>2604</v>
      </c>
      <c r="AB2876" s="67">
        <v>1.7999999999999999E-2</v>
      </c>
      <c r="AC2876" s="4">
        <v>6.1194280000000001</v>
      </c>
      <c r="AD2876" s="4">
        <v>28.3</v>
      </c>
    </row>
    <row r="2877" spans="1:30" x14ac:dyDescent="0.2">
      <c r="A2877" s="8" t="s">
        <v>782</v>
      </c>
      <c r="B2877" s="8">
        <v>15</v>
      </c>
      <c r="C2877" s="8">
        <v>32921880</v>
      </c>
      <c r="D2877" s="8">
        <v>32921880</v>
      </c>
      <c r="E2877" s="8" t="s">
        <v>123</v>
      </c>
      <c r="F2877" s="8" t="s">
        <v>3108</v>
      </c>
      <c r="G2877" s="8" t="s">
        <v>3109</v>
      </c>
      <c r="H2877" s="8" t="s">
        <v>24</v>
      </c>
      <c r="I2877" s="66" t="s">
        <v>788</v>
      </c>
      <c r="J2877" s="66" t="s">
        <v>40</v>
      </c>
      <c r="K2877" s="66" t="s">
        <v>4817</v>
      </c>
      <c r="L2877" s="66" t="s">
        <v>5996</v>
      </c>
      <c r="M2877" s="66" t="s">
        <v>5006</v>
      </c>
      <c r="N2877" s="66" t="s">
        <v>5997</v>
      </c>
      <c r="O2877" s="8" t="s">
        <v>5998</v>
      </c>
      <c r="P2877" s="8" t="s">
        <v>40</v>
      </c>
      <c r="Q2877" s="8">
        <v>1</v>
      </c>
      <c r="R2877" s="8" t="s">
        <v>40</v>
      </c>
      <c r="S2877" s="8" t="s">
        <v>40</v>
      </c>
      <c r="T2877" s="8" t="s">
        <v>40</v>
      </c>
      <c r="U2877" s="67">
        <v>0.41299999999999998</v>
      </c>
      <c r="V2877" s="4">
        <v>1</v>
      </c>
      <c r="W2877" s="4">
        <v>3428</v>
      </c>
      <c r="X2877" s="67">
        <v>0</v>
      </c>
      <c r="Y2877" s="67">
        <v>0</v>
      </c>
      <c r="Z2877" s="4">
        <v>0</v>
      </c>
      <c r="AA2877" s="4">
        <v>2604</v>
      </c>
      <c r="AB2877" s="67">
        <v>0</v>
      </c>
      <c r="AC2877" s="4">
        <v>5.898746</v>
      </c>
      <c r="AD2877" s="4">
        <v>27.5</v>
      </c>
    </row>
    <row r="2878" spans="1:30" x14ac:dyDescent="0.2">
      <c r="A2878" s="8" t="s">
        <v>782</v>
      </c>
      <c r="B2878" s="8">
        <v>15</v>
      </c>
      <c r="C2878" s="8">
        <v>32921881</v>
      </c>
      <c r="D2878" s="8">
        <v>32921881</v>
      </c>
      <c r="E2878" s="8" t="s">
        <v>121</v>
      </c>
      <c r="F2878" s="8" t="s">
        <v>3101</v>
      </c>
      <c r="G2878" s="8" t="s">
        <v>3102</v>
      </c>
      <c r="H2878" s="8" t="s">
        <v>24</v>
      </c>
      <c r="I2878" s="66" t="s">
        <v>788</v>
      </c>
      <c r="J2878" s="66" t="s">
        <v>40</v>
      </c>
      <c r="K2878" s="66" t="s">
        <v>5999</v>
      </c>
      <c r="L2878" s="66" t="s">
        <v>4682</v>
      </c>
      <c r="M2878" s="66" t="s">
        <v>5006</v>
      </c>
      <c r="N2878" s="66" t="s">
        <v>3229</v>
      </c>
      <c r="O2878" s="8" t="s">
        <v>3763</v>
      </c>
      <c r="P2878" s="8" t="s">
        <v>6000</v>
      </c>
      <c r="Q2878" s="8">
        <v>1</v>
      </c>
      <c r="R2878" s="8" t="s">
        <v>40</v>
      </c>
      <c r="S2878" s="8" t="s">
        <v>40</v>
      </c>
      <c r="T2878" s="8" t="s">
        <v>40</v>
      </c>
      <c r="U2878" s="67">
        <v>0.47799999999999998</v>
      </c>
      <c r="V2878" s="4">
        <v>5</v>
      </c>
      <c r="W2878" s="4">
        <v>3428</v>
      </c>
      <c r="X2878" s="67">
        <v>1E-3</v>
      </c>
      <c r="Y2878" s="67">
        <v>0.46500000000000002</v>
      </c>
      <c r="Z2878" s="4">
        <v>1</v>
      </c>
      <c r="AA2878" s="4">
        <v>2604</v>
      </c>
      <c r="AB2878" s="67">
        <v>0</v>
      </c>
      <c r="AC2878" s="4">
        <v>1.460696</v>
      </c>
      <c r="AD2878" s="4">
        <v>13.11</v>
      </c>
    </row>
    <row r="2879" spans="1:30" x14ac:dyDescent="0.2">
      <c r="A2879" s="8" t="s">
        <v>782</v>
      </c>
      <c r="B2879" s="8">
        <v>15</v>
      </c>
      <c r="C2879" s="8">
        <v>32921889</v>
      </c>
      <c r="D2879" s="8">
        <v>32921889</v>
      </c>
      <c r="E2879" s="8" t="s">
        <v>127</v>
      </c>
      <c r="F2879" s="8" t="s">
        <v>3108</v>
      </c>
      <c r="G2879" s="8" t="s">
        <v>3109</v>
      </c>
      <c r="H2879" s="8" t="s">
        <v>24</v>
      </c>
      <c r="I2879" s="66" t="s">
        <v>788</v>
      </c>
      <c r="J2879" s="66" t="s">
        <v>40</v>
      </c>
      <c r="K2879" s="66" t="s">
        <v>4824</v>
      </c>
      <c r="L2879" s="66" t="s">
        <v>6001</v>
      </c>
      <c r="M2879" s="66" t="s">
        <v>3496</v>
      </c>
      <c r="N2879" s="66" t="s">
        <v>4050</v>
      </c>
      <c r="O2879" s="8" t="s">
        <v>4051</v>
      </c>
      <c r="P2879" s="8" t="s">
        <v>40</v>
      </c>
      <c r="Q2879" s="8">
        <v>1</v>
      </c>
      <c r="R2879" s="8" t="s">
        <v>40</v>
      </c>
      <c r="S2879" s="8" t="s">
        <v>40</v>
      </c>
      <c r="T2879" s="8" t="s">
        <v>40</v>
      </c>
      <c r="U2879" s="67">
        <v>0.105</v>
      </c>
      <c r="V2879" s="4">
        <v>1</v>
      </c>
      <c r="W2879" s="4">
        <v>3425</v>
      </c>
      <c r="X2879" s="67">
        <v>0</v>
      </c>
      <c r="Y2879" s="67">
        <v>0</v>
      </c>
      <c r="Z2879" s="4">
        <v>0</v>
      </c>
      <c r="AA2879" s="4">
        <v>2594</v>
      </c>
      <c r="AB2879" s="67">
        <v>0</v>
      </c>
      <c r="AC2879" s="4">
        <v>1.67367</v>
      </c>
      <c r="AD2879" s="4">
        <v>14.26</v>
      </c>
    </row>
    <row r="2880" spans="1:30" x14ac:dyDescent="0.2">
      <c r="A2880" s="8" t="s">
        <v>782</v>
      </c>
      <c r="B2880" s="8">
        <v>15</v>
      </c>
      <c r="C2880" s="8">
        <v>32921894</v>
      </c>
      <c r="D2880" s="8">
        <v>32921894</v>
      </c>
      <c r="E2880" s="8" t="s">
        <v>130</v>
      </c>
      <c r="F2880" s="8" t="s">
        <v>3108</v>
      </c>
      <c r="G2880" s="8" t="s">
        <v>3109</v>
      </c>
      <c r="H2880" s="8" t="s">
        <v>24</v>
      </c>
      <c r="I2880" s="66" t="s">
        <v>788</v>
      </c>
      <c r="J2880" s="66" t="s">
        <v>40</v>
      </c>
      <c r="K2880" s="66" t="s">
        <v>6002</v>
      </c>
      <c r="L2880" s="66" t="s">
        <v>4685</v>
      </c>
      <c r="M2880" s="66" t="s">
        <v>4029</v>
      </c>
      <c r="N2880" s="66" t="s">
        <v>3236</v>
      </c>
      <c r="O2880" s="8" t="s">
        <v>6003</v>
      </c>
      <c r="P2880" s="8" t="s">
        <v>40</v>
      </c>
      <c r="Q2880" s="8">
        <v>1</v>
      </c>
      <c r="R2880" s="8" t="s">
        <v>40</v>
      </c>
      <c r="S2880" s="8" t="s">
        <v>40</v>
      </c>
      <c r="T2880" s="8" t="s">
        <v>40</v>
      </c>
      <c r="U2880" s="67">
        <v>0.38900000000000001</v>
      </c>
      <c r="V2880" s="4">
        <v>1</v>
      </c>
      <c r="W2880" s="4">
        <v>3425</v>
      </c>
      <c r="X2880" s="67">
        <v>0</v>
      </c>
      <c r="Y2880" s="67">
        <v>0</v>
      </c>
      <c r="Z2880" s="4">
        <v>0</v>
      </c>
      <c r="AA2880" s="4">
        <v>2594</v>
      </c>
      <c r="AB2880" s="67">
        <v>0</v>
      </c>
      <c r="AC2880" s="4">
        <v>2.0938509999999999</v>
      </c>
      <c r="AD2880" s="4">
        <v>16.809999999999999</v>
      </c>
    </row>
    <row r="2881" spans="1:30" x14ac:dyDescent="0.2">
      <c r="A2881" s="8" t="s">
        <v>782</v>
      </c>
      <c r="B2881" s="8">
        <v>15</v>
      </c>
      <c r="C2881" s="8">
        <v>32921917</v>
      </c>
      <c r="D2881" s="8">
        <v>32921917</v>
      </c>
      <c r="E2881" s="8" t="s">
        <v>121</v>
      </c>
      <c r="F2881" s="8" t="s">
        <v>3101</v>
      </c>
      <c r="G2881" s="8" t="s">
        <v>3102</v>
      </c>
      <c r="H2881" s="8" t="s">
        <v>24</v>
      </c>
      <c r="I2881" s="66" t="s">
        <v>788</v>
      </c>
      <c r="J2881" s="66" t="s">
        <v>40</v>
      </c>
      <c r="K2881" s="66" t="s">
        <v>6004</v>
      </c>
      <c r="L2881" s="66" t="s">
        <v>5701</v>
      </c>
      <c r="M2881" s="66" t="s">
        <v>3756</v>
      </c>
      <c r="N2881" s="66" t="s">
        <v>3207</v>
      </c>
      <c r="O2881" s="8" t="s">
        <v>3208</v>
      </c>
      <c r="P2881" s="8" t="s">
        <v>40</v>
      </c>
      <c r="Q2881" s="8">
        <v>1</v>
      </c>
      <c r="R2881" s="8" t="s">
        <v>40</v>
      </c>
      <c r="S2881" s="8" t="s">
        <v>40</v>
      </c>
      <c r="T2881" s="8" t="s">
        <v>40</v>
      </c>
      <c r="U2881" s="67">
        <v>0.35</v>
      </c>
      <c r="V2881" s="4">
        <v>1</v>
      </c>
      <c r="W2881" s="4">
        <v>3425</v>
      </c>
      <c r="X2881" s="67">
        <v>0</v>
      </c>
      <c r="Y2881" s="67">
        <v>5.6000000000000001E-2</v>
      </c>
      <c r="Z2881" s="4">
        <v>1</v>
      </c>
      <c r="AA2881" s="4">
        <v>2594</v>
      </c>
      <c r="AB2881" s="67">
        <v>0</v>
      </c>
      <c r="AC2881" s="4">
        <v>0.94936699999999996</v>
      </c>
      <c r="AD2881" s="4">
        <v>10.37</v>
      </c>
    </row>
    <row r="2882" spans="1:30" x14ac:dyDescent="0.2">
      <c r="A2882" s="8" t="s">
        <v>782</v>
      </c>
      <c r="B2882" s="8">
        <v>15</v>
      </c>
      <c r="C2882" s="8">
        <v>32921927</v>
      </c>
      <c r="D2882" s="8">
        <v>32921927</v>
      </c>
      <c r="E2882" s="8" t="s">
        <v>130</v>
      </c>
      <c r="F2882" s="8" t="s">
        <v>3108</v>
      </c>
      <c r="G2882" s="8" t="s">
        <v>3109</v>
      </c>
      <c r="H2882" s="8" t="s">
        <v>24</v>
      </c>
      <c r="I2882" s="66" t="s">
        <v>788</v>
      </c>
      <c r="J2882" s="66" t="s">
        <v>40</v>
      </c>
      <c r="K2882" s="66" t="s">
        <v>3441</v>
      </c>
      <c r="L2882" s="66" t="s">
        <v>3363</v>
      </c>
      <c r="M2882" s="66" t="s">
        <v>3679</v>
      </c>
      <c r="N2882" s="66" t="s">
        <v>3741</v>
      </c>
      <c r="O2882" s="8" t="s">
        <v>6005</v>
      </c>
      <c r="P2882" s="8" t="s">
        <v>40</v>
      </c>
      <c r="Q2882" s="8">
        <v>1</v>
      </c>
      <c r="R2882" s="8" t="s">
        <v>40</v>
      </c>
      <c r="S2882" s="8" t="s">
        <v>40</v>
      </c>
      <c r="T2882" s="8" t="s">
        <v>40</v>
      </c>
      <c r="U2882" s="67">
        <v>0.17899999999999999</v>
      </c>
      <c r="V2882" s="4">
        <v>1</v>
      </c>
      <c r="W2882" s="4">
        <v>3425</v>
      </c>
      <c r="X2882" s="67">
        <v>0</v>
      </c>
      <c r="Y2882" s="67">
        <v>0</v>
      </c>
      <c r="Z2882" s="4">
        <v>0</v>
      </c>
      <c r="AA2882" s="4">
        <v>2594</v>
      </c>
      <c r="AB2882" s="67">
        <v>0</v>
      </c>
      <c r="AC2882" s="4">
        <v>3.2836829999999999</v>
      </c>
      <c r="AD2882" s="4">
        <v>22.8</v>
      </c>
    </row>
    <row r="2883" spans="1:30" x14ac:dyDescent="0.2">
      <c r="A2883" s="8" t="s">
        <v>782</v>
      </c>
      <c r="B2883" s="8">
        <v>15</v>
      </c>
      <c r="C2883" s="8">
        <v>32921931</v>
      </c>
      <c r="D2883" s="8">
        <v>32921931</v>
      </c>
      <c r="E2883" s="8" t="s">
        <v>127</v>
      </c>
      <c r="F2883" s="8" t="s">
        <v>3108</v>
      </c>
      <c r="G2883" s="8" t="s">
        <v>3109</v>
      </c>
      <c r="H2883" s="8" t="s">
        <v>24</v>
      </c>
      <c r="I2883" s="66" t="s">
        <v>788</v>
      </c>
      <c r="J2883" s="66" t="s">
        <v>40</v>
      </c>
      <c r="K2883" s="66" t="s">
        <v>6006</v>
      </c>
      <c r="L2883" s="66" t="s">
        <v>6007</v>
      </c>
      <c r="M2883" s="66" t="s">
        <v>6008</v>
      </c>
      <c r="N2883" s="66" t="s">
        <v>3682</v>
      </c>
      <c r="O2883" s="8" t="s">
        <v>3683</v>
      </c>
      <c r="P2883" s="8" t="s">
        <v>6009</v>
      </c>
      <c r="Q2883" s="8">
        <v>1</v>
      </c>
      <c r="R2883" s="8" t="s">
        <v>40</v>
      </c>
      <c r="S2883" s="8" t="s">
        <v>40</v>
      </c>
      <c r="T2883" s="8" t="s">
        <v>40</v>
      </c>
      <c r="U2883" s="67">
        <v>0</v>
      </c>
      <c r="V2883" s="4">
        <v>0</v>
      </c>
      <c r="W2883" s="4">
        <v>3425</v>
      </c>
      <c r="X2883" s="67">
        <v>0</v>
      </c>
      <c r="Y2883" s="67">
        <v>0.372</v>
      </c>
      <c r="Z2883" s="4">
        <v>2</v>
      </c>
      <c r="AA2883" s="4">
        <v>2594</v>
      </c>
      <c r="AB2883" s="67">
        <v>1E-3</v>
      </c>
      <c r="AC2883" s="4">
        <v>0.62326199999999998</v>
      </c>
      <c r="AD2883" s="4">
        <v>8.3160000000000007</v>
      </c>
    </row>
    <row r="2884" spans="1:30" x14ac:dyDescent="0.2">
      <c r="A2884" s="8" t="s">
        <v>782</v>
      </c>
      <c r="B2884" s="8">
        <v>15</v>
      </c>
      <c r="C2884" s="8">
        <v>32921933</v>
      </c>
      <c r="D2884" s="8">
        <v>32921937</v>
      </c>
      <c r="E2884" s="8" t="s">
        <v>3793</v>
      </c>
      <c r="F2884" s="8" t="s">
        <v>3897</v>
      </c>
      <c r="G2884" s="8" t="s">
        <v>3109</v>
      </c>
      <c r="H2884" s="8" t="s">
        <v>24</v>
      </c>
      <c r="I2884" s="66" t="s">
        <v>788</v>
      </c>
      <c r="J2884" s="66" t="s">
        <v>40</v>
      </c>
      <c r="K2884" s="66" t="s">
        <v>6010</v>
      </c>
      <c r="L2884" s="66" t="s">
        <v>6011</v>
      </c>
      <c r="M2884" s="66" t="s">
        <v>6012</v>
      </c>
      <c r="N2884" s="66" t="s">
        <v>6013</v>
      </c>
      <c r="O2884" s="8" t="s">
        <v>6014</v>
      </c>
      <c r="P2884" s="8" t="s">
        <v>40</v>
      </c>
      <c r="Q2884" s="8">
        <v>1</v>
      </c>
      <c r="R2884" s="8" t="s">
        <v>40</v>
      </c>
      <c r="S2884" s="8" t="s">
        <v>40</v>
      </c>
      <c r="T2884" s="8" t="s">
        <v>40</v>
      </c>
      <c r="U2884" s="67">
        <v>0</v>
      </c>
      <c r="V2884" s="4">
        <v>0</v>
      </c>
      <c r="W2884" s="4">
        <v>3425</v>
      </c>
      <c r="X2884" s="67">
        <v>0</v>
      </c>
      <c r="Y2884" s="67">
        <v>0.375</v>
      </c>
      <c r="Z2884" s="4">
        <v>1</v>
      </c>
      <c r="AA2884" s="4">
        <v>2594</v>
      </c>
      <c r="AB2884" s="67">
        <v>0</v>
      </c>
      <c r="AC2884" s="4">
        <v>2.6200260000000002</v>
      </c>
      <c r="AD2884" s="4">
        <v>20.3</v>
      </c>
    </row>
    <row r="2885" spans="1:30" x14ac:dyDescent="0.2">
      <c r="A2885" s="8" t="s">
        <v>782</v>
      </c>
      <c r="B2885" s="8">
        <v>15</v>
      </c>
      <c r="C2885" s="8">
        <v>32921952</v>
      </c>
      <c r="D2885" s="8">
        <v>32921952</v>
      </c>
      <c r="E2885" s="8" t="s">
        <v>130</v>
      </c>
      <c r="F2885" s="8" t="s">
        <v>3108</v>
      </c>
      <c r="G2885" s="8" t="s">
        <v>3109</v>
      </c>
      <c r="H2885" s="8" t="s">
        <v>24</v>
      </c>
      <c r="I2885" s="66" t="s">
        <v>788</v>
      </c>
      <c r="J2885" s="66" t="s">
        <v>40</v>
      </c>
      <c r="K2885" s="66" t="s">
        <v>6015</v>
      </c>
      <c r="L2885" s="66" t="s">
        <v>4695</v>
      </c>
      <c r="M2885" s="66" t="s">
        <v>4239</v>
      </c>
      <c r="N2885" s="66" t="s">
        <v>3558</v>
      </c>
      <c r="O2885" s="8" t="s">
        <v>4336</v>
      </c>
      <c r="P2885" s="8" t="s">
        <v>40</v>
      </c>
      <c r="Q2885" s="8">
        <v>1</v>
      </c>
      <c r="R2885" s="8" t="s">
        <v>40</v>
      </c>
      <c r="S2885" s="8" t="s">
        <v>40</v>
      </c>
      <c r="T2885" s="8" t="s">
        <v>40</v>
      </c>
      <c r="U2885" s="67">
        <v>0.503</v>
      </c>
      <c r="V2885" s="4">
        <v>3426</v>
      </c>
      <c r="W2885" s="4">
        <v>3428</v>
      </c>
      <c r="X2885" s="67">
        <v>0.999</v>
      </c>
      <c r="Y2885" s="67">
        <v>0.50800000000000001</v>
      </c>
      <c r="Z2885" s="4">
        <v>2597</v>
      </c>
      <c r="AA2885" s="4">
        <v>2603</v>
      </c>
      <c r="AB2885" s="67">
        <v>0.998</v>
      </c>
      <c r="AC2885" s="4">
        <v>6.6310719999999996</v>
      </c>
      <c r="AD2885" s="4">
        <v>32</v>
      </c>
    </row>
    <row r="2886" spans="1:30" x14ac:dyDescent="0.2">
      <c r="A2886" s="8" t="s">
        <v>782</v>
      </c>
      <c r="B2886" s="8">
        <v>15</v>
      </c>
      <c r="C2886" s="8">
        <v>32921956</v>
      </c>
      <c r="D2886" s="8">
        <v>32921956</v>
      </c>
      <c r="E2886" s="8" t="s">
        <v>121</v>
      </c>
      <c r="F2886" s="8" t="s">
        <v>3101</v>
      </c>
      <c r="G2886" s="8" t="s">
        <v>3102</v>
      </c>
      <c r="H2886" s="8" t="s">
        <v>24</v>
      </c>
      <c r="I2886" s="66" t="s">
        <v>788</v>
      </c>
      <c r="J2886" s="66" t="s">
        <v>40</v>
      </c>
      <c r="K2886" s="66" t="s">
        <v>6016</v>
      </c>
      <c r="L2886" s="66" t="s">
        <v>4884</v>
      </c>
      <c r="M2886" s="66" t="s">
        <v>930</v>
      </c>
      <c r="N2886" s="66" t="s">
        <v>3165</v>
      </c>
      <c r="O2886" s="8" t="s">
        <v>3308</v>
      </c>
      <c r="P2886" s="8" t="s">
        <v>6017</v>
      </c>
      <c r="Q2886" s="8">
        <v>1</v>
      </c>
      <c r="R2886" s="8" t="s">
        <v>40</v>
      </c>
      <c r="S2886" s="8" t="s">
        <v>40</v>
      </c>
      <c r="T2886" s="8" t="s">
        <v>40</v>
      </c>
      <c r="U2886" s="67">
        <v>0.504</v>
      </c>
      <c r="V2886" s="4">
        <v>3426</v>
      </c>
      <c r="W2886" s="4">
        <v>3428</v>
      </c>
      <c r="X2886" s="67">
        <v>0.999</v>
      </c>
      <c r="Y2886" s="67">
        <v>0.50900000000000001</v>
      </c>
      <c r="Z2886" s="4">
        <v>2599</v>
      </c>
      <c r="AA2886" s="4">
        <v>2603</v>
      </c>
      <c r="AB2886" s="67">
        <v>0.998</v>
      </c>
      <c r="AC2886" s="4">
        <v>1.4798739999999999</v>
      </c>
      <c r="AD2886" s="4">
        <v>13.21</v>
      </c>
    </row>
    <row r="2887" spans="1:30" x14ac:dyDescent="0.2">
      <c r="A2887" s="8" t="s">
        <v>782</v>
      </c>
      <c r="B2887" s="8">
        <v>15</v>
      </c>
      <c r="C2887" s="8">
        <v>32925193</v>
      </c>
      <c r="D2887" s="8">
        <v>32925193</v>
      </c>
      <c r="E2887" s="8" t="s">
        <v>130</v>
      </c>
      <c r="F2887" s="8" t="s">
        <v>3101</v>
      </c>
      <c r="G2887" s="8" t="s">
        <v>3102</v>
      </c>
      <c r="H2887" s="8" t="s">
        <v>24</v>
      </c>
      <c r="I2887" s="66" t="s">
        <v>6018</v>
      </c>
      <c r="J2887" s="66" t="s">
        <v>40</v>
      </c>
      <c r="K2887" s="66" t="s">
        <v>6019</v>
      </c>
      <c r="L2887" s="66" t="s">
        <v>5151</v>
      </c>
      <c r="M2887" s="66" t="s">
        <v>4473</v>
      </c>
      <c r="N2887" s="66" t="s">
        <v>130</v>
      </c>
      <c r="O2887" s="8" t="s">
        <v>6020</v>
      </c>
      <c r="P2887" s="8" t="s">
        <v>6021</v>
      </c>
      <c r="Q2887" s="8">
        <v>1</v>
      </c>
      <c r="R2887" s="8" t="s">
        <v>40</v>
      </c>
      <c r="S2887" s="8" t="s">
        <v>40</v>
      </c>
      <c r="T2887" s="8" t="s">
        <v>40</v>
      </c>
      <c r="U2887" s="67">
        <v>0</v>
      </c>
      <c r="V2887" s="4">
        <v>0</v>
      </c>
      <c r="W2887" s="4">
        <v>3426</v>
      </c>
      <c r="X2887" s="67">
        <v>0</v>
      </c>
      <c r="Y2887" s="67">
        <v>0.51200000000000001</v>
      </c>
      <c r="Z2887" s="4">
        <v>1</v>
      </c>
      <c r="AA2887" s="4">
        <v>2600</v>
      </c>
      <c r="AB2887" s="67">
        <v>0</v>
      </c>
      <c r="AC2887" s="4">
        <v>-0.72559200000000001</v>
      </c>
      <c r="AD2887" s="4">
        <v>6.3E-2</v>
      </c>
    </row>
    <row r="2888" spans="1:30" x14ac:dyDescent="0.2">
      <c r="A2888" s="8" t="s">
        <v>782</v>
      </c>
      <c r="B2888" s="8">
        <v>15</v>
      </c>
      <c r="C2888" s="8">
        <v>32925201</v>
      </c>
      <c r="D2888" s="8">
        <v>32925201</v>
      </c>
      <c r="E2888" s="8" t="s">
        <v>127</v>
      </c>
      <c r="F2888" s="8" t="s">
        <v>3108</v>
      </c>
      <c r="G2888" s="8" t="s">
        <v>3109</v>
      </c>
      <c r="H2888" s="8" t="s">
        <v>24</v>
      </c>
      <c r="I2888" s="66" t="s">
        <v>6018</v>
      </c>
      <c r="J2888" s="66" t="s">
        <v>40</v>
      </c>
      <c r="K2888" s="66" t="s">
        <v>6022</v>
      </c>
      <c r="L2888" s="66" t="s">
        <v>4704</v>
      </c>
      <c r="M2888" s="66" t="s">
        <v>4490</v>
      </c>
      <c r="N2888" s="66" t="s">
        <v>6023</v>
      </c>
      <c r="O2888" s="8" t="s">
        <v>6024</v>
      </c>
      <c r="P2888" s="8" t="s">
        <v>6025</v>
      </c>
      <c r="Q2888" s="8">
        <v>1</v>
      </c>
      <c r="R2888" s="8" t="s">
        <v>40</v>
      </c>
      <c r="S2888" s="8" t="s">
        <v>40</v>
      </c>
      <c r="T2888" s="8" t="s">
        <v>40</v>
      </c>
      <c r="U2888" s="67">
        <v>0.60899999999999999</v>
      </c>
      <c r="V2888" s="4">
        <v>1</v>
      </c>
      <c r="W2888" s="4">
        <v>3426</v>
      </c>
      <c r="X2888" s="67">
        <v>0</v>
      </c>
      <c r="Y2888" s="67">
        <v>0</v>
      </c>
      <c r="Z2888" s="4">
        <v>0</v>
      </c>
      <c r="AA2888" s="4">
        <v>2600</v>
      </c>
      <c r="AB2888" s="67">
        <v>0</v>
      </c>
      <c r="AC2888" s="4">
        <v>2.2939530000000001</v>
      </c>
      <c r="AD2888" s="4">
        <v>18.13</v>
      </c>
    </row>
    <row r="2889" spans="1:30" x14ac:dyDescent="0.2">
      <c r="A2889" s="8" t="s">
        <v>782</v>
      </c>
      <c r="B2889" s="8">
        <v>15</v>
      </c>
      <c r="C2889" s="8">
        <v>32925226</v>
      </c>
      <c r="D2889" s="8">
        <v>32925226</v>
      </c>
      <c r="E2889" s="8" t="s">
        <v>127</v>
      </c>
      <c r="F2889" s="8" t="s">
        <v>3101</v>
      </c>
      <c r="G2889" s="8" t="s">
        <v>3102</v>
      </c>
      <c r="H2889" s="8" t="s">
        <v>24</v>
      </c>
      <c r="I2889" s="66" t="s">
        <v>6018</v>
      </c>
      <c r="J2889" s="66" t="s">
        <v>40</v>
      </c>
      <c r="K2889" s="66" t="s">
        <v>6026</v>
      </c>
      <c r="L2889" s="66" t="s">
        <v>5845</v>
      </c>
      <c r="M2889" s="66" t="s">
        <v>3608</v>
      </c>
      <c r="N2889" s="66" t="s">
        <v>3107</v>
      </c>
      <c r="O2889" s="8" t="s">
        <v>6027</v>
      </c>
      <c r="P2889" s="8" t="s">
        <v>6028</v>
      </c>
      <c r="Q2889" s="8">
        <v>1</v>
      </c>
      <c r="R2889" s="8" t="s">
        <v>40</v>
      </c>
      <c r="S2889" s="8" t="s">
        <v>40</v>
      </c>
      <c r="T2889" s="8" t="s">
        <v>40</v>
      </c>
      <c r="U2889" s="67">
        <v>0.47399999999999998</v>
      </c>
      <c r="V2889" s="4">
        <v>47</v>
      </c>
      <c r="W2889" s="4">
        <v>3426</v>
      </c>
      <c r="X2889" s="67">
        <v>1.4E-2</v>
      </c>
      <c r="Y2889" s="67">
        <v>0.48</v>
      </c>
      <c r="Z2889" s="4">
        <v>43</v>
      </c>
      <c r="AA2889" s="4">
        <v>2600</v>
      </c>
      <c r="AB2889" s="67">
        <v>1.7000000000000001E-2</v>
      </c>
      <c r="AC2889" s="4">
        <v>0.51101099999999999</v>
      </c>
      <c r="AD2889" s="4">
        <v>7.5149999999999997</v>
      </c>
    </row>
    <row r="2890" spans="1:30" x14ac:dyDescent="0.2">
      <c r="A2890" s="8" t="s">
        <v>782</v>
      </c>
      <c r="B2890" s="8">
        <v>15</v>
      </c>
      <c r="C2890" s="8">
        <v>32925274</v>
      </c>
      <c r="D2890" s="8">
        <v>32925274</v>
      </c>
      <c r="E2890" s="8" t="s">
        <v>121</v>
      </c>
      <c r="F2890" s="8" t="s">
        <v>3101</v>
      </c>
      <c r="G2890" s="8" t="s">
        <v>3102</v>
      </c>
      <c r="H2890" s="8" t="s">
        <v>24</v>
      </c>
      <c r="I2890" s="66" t="s">
        <v>6018</v>
      </c>
      <c r="J2890" s="66" t="s">
        <v>40</v>
      </c>
      <c r="K2890" s="66" t="s">
        <v>6029</v>
      </c>
      <c r="L2890" s="66" t="s">
        <v>5642</v>
      </c>
      <c r="M2890" s="66" t="s">
        <v>4028</v>
      </c>
      <c r="N2890" s="66" t="s">
        <v>3174</v>
      </c>
      <c r="O2890" s="8" t="s">
        <v>6030</v>
      </c>
      <c r="P2890" s="8" t="s">
        <v>6031</v>
      </c>
      <c r="Q2890" s="8">
        <v>1</v>
      </c>
      <c r="R2890" s="8" t="s">
        <v>40</v>
      </c>
      <c r="S2890" s="8" t="s">
        <v>40</v>
      </c>
      <c r="T2890" s="8" t="s">
        <v>40</v>
      </c>
      <c r="U2890" s="67">
        <v>0.51900000000000002</v>
      </c>
      <c r="V2890" s="4">
        <v>13</v>
      </c>
      <c r="W2890" s="4">
        <v>3422</v>
      </c>
      <c r="X2890" s="67">
        <v>4.0000000000000001E-3</v>
      </c>
      <c r="Y2890" s="67">
        <v>0.501</v>
      </c>
      <c r="Z2890" s="4">
        <v>15</v>
      </c>
      <c r="AA2890" s="4">
        <v>2596</v>
      </c>
      <c r="AB2890" s="67">
        <v>6.0000000000000001E-3</v>
      </c>
      <c r="AC2890" s="4">
        <v>1.3864179999999999</v>
      </c>
      <c r="AD2890" s="4">
        <v>12.72</v>
      </c>
    </row>
    <row r="2891" spans="1:30" x14ac:dyDescent="0.2">
      <c r="A2891" s="8" t="s">
        <v>782</v>
      </c>
      <c r="B2891" s="8">
        <v>15</v>
      </c>
      <c r="C2891" s="8">
        <v>32925302</v>
      </c>
      <c r="D2891" s="8">
        <v>32925302</v>
      </c>
      <c r="E2891" s="8" t="s">
        <v>121</v>
      </c>
      <c r="F2891" s="8" t="s">
        <v>3108</v>
      </c>
      <c r="G2891" s="8" t="s">
        <v>3109</v>
      </c>
      <c r="H2891" s="8" t="s">
        <v>24</v>
      </c>
      <c r="I2891" s="66" t="s">
        <v>6018</v>
      </c>
      <c r="J2891" s="66" t="s">
        <v>40</v>
      </c>
      <c r="K2891" s="66" t="s">
        <v>6032</v>
      </c>
      <c r="L2891" s="66" t="s">
        <v>6033</v>
      </c>
      <c r="M2891" s="66" t="s">
        <v>3874</v>
      </c>
      <c r="N2891" s="66" t="s">
        <v>3244</v>
      </c>
      <c r="O2891" s="8" t="s">
        <v>3250</v>
      </c>
      <c r="P2891" s="8" t="s">
        <v>6034</v>
      </c>
      <c r="Q2891" s="8">
        <v>1</v>
      </c>
      <c r="R2891" s="8" t="s">
        <v>40</v>
      </c>
      <c r="S2891" s="8" t="s">
        <v>40</v>
      </c>
      <c r="T2891" s="8" t="s">
        <v>40</v>
      </c>
      <c r="U2891" s="67">
        <v>0.49299999999999999</v>
      </c>
      <c r="V2891" s="4">
        <v>66</v>
      </c>
      <c r="W2891" s="4">
        <v>3422</v>
      </c>
      <c r="X2891" s="67">
        <v>1.9E-2</v>
      </c>
      <c r="Y2891" s="67">
        <v>0.48</v>
      </c>
      <c r="Z2891" s="4">
        <v>49</v>
      </c>
      <c r="AA2891" s="4">
        <v>2596</v>
      </c>
      <c r="AB2891" s="67">
        <v>1.9E-2</v>
      </c>
      <c r="AC2891" s="4">
        <v>2.0203470000000001</v>
      </c>
      <c r="AD2891" s="4">
        <v>16.34</v>
      </c>
    </row>
    <row r="2892" spans="1:30" x14ac:dyDescent="0.2">
      <c r="A2892" s="8" t="s">
        <v>782</v>
      </c>
      <c r="B2892" s="8">
        <v>15</v>
      </c>
      <c r="C2892" s="8">
        <v>32926168</v>
      </c>
      <c r="D2892" s="8">
        <v>32926168</v>
      </c>
      <c r="E2892" s="8" t="s">
        <v>127</v>
      </c>
      <c r="F2892" s="8" t="s">
        <v>3108</v>
      </c>
      <c r="G2892" s="8" t="s">
        <v>3109</v>
      </c>
      <c r="H2892" s="8" t="s">
        <v>24</v>
      </c>
      <c r="I2892" s="66" t="s">
        <v>6035</v>
      </c>
      <c r="J2892" s="66" t="s">
        <v>40</v>
      </c>
      <c r="K2892" s="66" t="s">
        <v>6036</v>
      </c>
      <c r="L2892" s="66" t="s">
        <v>6037</v>
      </c>
      <c r="M2892" s="66" t="s">
        <v>3723</v>
      </c>
      <c r="N2892" s="66" t="s">
        <v>4290</v>
      </c>
      <c r="O2892" s="8" t="s">
        <v>5675</v>
      </c>
      <c r="P2892" s="8" t="s">
        <v>6038</v>
      </c>
      <c r="Q2892" s="8">
        <v>1</v>
      </c>
      <c r="R2892" s="8" t="s">
        <v>40</v>
      </c>
      <c r="S2892" s="8" t="s">
        <v>40</v>
      </c>
      <c r="T2892" s="8" t="s">
        <v>40</v>
      </c>
      <c r="U2892" s="67">
        <v>0.442</v>
      </c>
      <c r="V2892" s="4">
        <v>3</v>
      </c>
      <c r="W2892" s="4">
        <v>3426</v>
      </c>
      <c r="X2892" s="67">
        <v>1E-3</v>
      </c>
      <c r="Y2892" s="67">
        <v>0.35599999999999998</v>
      </c>
      <c r="Z2892" s="4">
        <v>2</v>
      </c>
      <c r="AA2892" s="4">
        <v>2599</v>
      </c>
      <c r="AB2892" s="67">
        <v>1E-3</v>
      </c>
      <c r="AC2892" s="4">
        <v>6.4983750000000002</v>
      </c>
      <c r="AD2892" s="4">
        <v>31</v>
      </c>
    </row>
    <row r="2893" spans="1:30" x14ac:dyDescent="0.2">
      <c r="A2893" s="8" t="s">
        <v>782</v>
      </c>
      <c r="B2893" s="8">
        <v>15</v>
      </c>
      <c r="C2893" s="8">
        <v>32926178</v>
      </c>
      <c r="D2893" s="8">
        <v>32926178</v>
      </c>
      <c r="E2893" s="8" t="s">
        <v>127</v>
      </c>
      <c r="F2893" s="8" t="s">
        <v>3108</v>
      </c>
      <c r="G2893" s="8" t="s">
        <v>3109</v>
      </c>
      <c r="H2893" s="8" t="s">
        <v>24</v>
      </c>
      <c r="I2893" s="66" t="s">
        <v>6035</v>
      </c>
      <c r="J2893" s="66" t="s">
        <v>40</v>
      </c>
      <c r="K2893" s="66" t="s">
        <v>6039</v>
      </c>
      <c r="L2893" s="66" t="s">
        <v>6040</v>
      </c>
      <c r="M2893" s="66" t="s">
        <v>4045</v>
      </c>
      <c r="N2893" s="66" t="s">
        <v>4076</v>
      </c>
      <c r="O2893" s="8" t="s">
        <v>4077</v>
      </c>
      <c r="P2893" s="8" t="s">
        <v>6041</v>
      </c>
      <c r="Q2893" s="8">
        <v>1</v>
      </c>
      <c r="R2893" s="8" t="s">
        <v>40</v>
      </c>
      <c r="S2893" s="8" t="s">
        <v>40</v>
      </c>
      <c r="T2893" s="8" t="s">
        <v>40</v>
      </c>
      <c r="U2893" s="67">
        <v>0.47899999999999998</v>
      </c>
      <c r="V2893" s="4">
        <v>1</v>
      </c>
      <c r="W2893" s="4">
        <v>3426</v>
      </c>
      <c r="X2893" s="67">
        <v>0</v>
      </c>
      <c r="Y2893" s="67">
        <v>0</v>
      </c>
      <c r="Z2893" s="4">
        <v>0</v>
      </c>
      <c r="AA2893" s="4">
        <v>2599</v>
      </c>
      <c r="AB2893" s="67">
        <v>0</v>
      </c>
      <c r="AC2893" s="4">
        <v>-0.45658599999999999</v>
      </c>
      <c r="AD2893" s="4">
        <v>0.28100000000000003</v>
      </c>
    </row>
    <row r="2894" spans="1:30" x14ac:dyDescent="0.2">
      <c r="A2894" s="8" t="s">
        <v>782</v>
      </c>
      <c r="B2894" s="8">
        <v>15</v>
      </c>
      <c r="C2894" s="8">
        <v>32927982</v>
      </c>
      <c r="D2894" s="8">
        <v>32927982</v>
      </c>
      <c r="E2894" s="8" t="s">
        <v>121</v>
      </c>
      <c r="F2894" s="8" t="s">
        <v>3108</v>
      </c>
      <c r="G2894" s="8" t="s">
        <v>3109</v>
      </c>
      <c r="H2894" s="8" t="s">
        <v>24</v>
      </c>
      <c r="I2894" s="66" t="s">
        <v>6042</v>
      </c>
      <c r="J2894" s="66" t="s">
        <v>40</v>
      </c>
      <c r="K2894" s="66" t="s">
        <v>6043</v>
      </c>
      <c r="L2894" s="66" t="s">
        <v>6044</v>
      </c>
      <c r="M2894" s="66" t="s">
        <v>3871</v>
      </c>
      <c r="N2894" s="66" t="s">
        <v>3255</v>
      </c>
      <c r="O2894" s="8" t="s">
        <v>4377</v>
      </c>
      <c r="P2894" s="8" t="s">
        <v>6045</v>
      </c>
      <c r="Q2894" s="8">
        <v>1</v>
      </c>
      <c r="R2894" s="8" t="s">
        <v>40</v>
      </c>
      <c r="S2894" s="8" t="s">
        <v>40</v>
      </c>
      <c r="T2894" s="8" t="s">
        <v>40</v>
      </c>
      <c r="U2894" s="67">
        <v>0.55600000000000005</v>
      </c>
      <c r="V2894" s="4">
        <v>1</v>
      </c>
      <c r="W2894" s="4">
        <v>3427</v>
      </c>
      <c r="X2894" s="67">
        <v>0</v>
      </c>
      <c r="Y2894" s="67">
        <v>0</v>
      </c>
      <c r="Z2894" s="4">
        <v>0</v>
      </c>
      <c r="AA2894" s="4">
        <v>2601</v>
      </c>
      <c r="AB2894" s="67">
        <v>0</v>
      </c>
      <c r="AC2894" s="4">
        <v>0.72312699999999996</v>
      </c>
      <c r="AD2894" s="4">
        <v>8.9779999999999998</v>
      </c>
    </row>
    <row r="2895" spans="1:30" x14ac:dyDescent="0.2">
      <c r="A2895" s="8" t="s">
        <v>782</v>
      </c>
      <c r="B2895" s="8">
        <v>15</v>
      </c>
      <c r="C2895" s="8">
        <v>32927988</v>
      </c>
      <c r="D2895" s="8">
        <v>32927988</v>
      </c>
      <c r="E2895" s="8" t="s">
        <v>127</v>
      </c>
      <c r="F2895" s="8" t="s">
        <v>3108</v>
      </c>
      <c r="G2895" s="8" t="s">
        <v>3109</v>
      </c>
      <c r="H2895" s="8" t="s">
        <v>24</v>
      </c>
      <c r="I2895" s="66" t="s">
        <v>6042</v>
      </c>
      <c r="J2895" s="66" t="s">
        <v>40</v>
      </c>
      <c r="K2895" s="66" t="s">
        <v>6046</v>
      </c>
      <c r="L2895" s="66" t="s">
        <v>3470</v>
      </c>
      <c r="M2895" s="66" t="s">
        <v>5626</v>
      </c>
      <c r="N2895" s="66" t="s">
        <v>3741</v>
      </c>
      <c r="O2895" s="8" t="s">
        <v>3742</v>
      </c>
      <c r="P2895" s="8" t="s">
        <v>6047</v>
      </c>
      <c r="Q2895" s="8">
        <v>1</v>
      </c>
      <c r="R2895" s="8" t="s">
        <v>40</v>
      </c>
      <c r="S2895" s="8" t="s">
        <v>40</v>
      </c>
      <c r="T2895" s="8" t="s">
        <v>40</v>
      </c>
      <c r="U2895" s="67">
        <v>0.54200000000000004</v>
      </c>
      <c r="V2895" s="4">
        <v>4</v>
      </c>
      <c r="W2895" s="4">
        <v>3427</v>
      </c>
      <c r="X2895" s="67">
        <v>1E-3</v>
      </c>
      <c r="Y2895" s="67">
        <v>0.52300000000000002</v>
      </c>
      <c r="Z2895" s="4">
        <v>2</v>
      </c>
      <c r="AA2895" s="4">
        <v>2601</v>
      </c>
      <c r="AB2895" s="67">
        <v>1E-3</v>
      </c>
      <c r="AC2895" s="4">
        <v>4.3005259999999996</v>
      </c>
      <c r="AD2895" s="4">
        <v>24</v>
      </c>
    </row>
    <row r="2896" spans="1:30" x14ac:dyDescent="0.2">
      <c r="A2896" s="8" t="s">
        <v>782</v>
      </c>
      <c r="B2896" s="8">
        <v>15</v>
      </c>
      <c r="C2896" s="8">
        <v>32928052</v>
      </c>
      <c r="D2896" s="8">
        <v>32928052</v>
      </c>
      <c r="E2896" s="8" t="s">
        <v>127</v>
      </c>
      <c r="F2896" s="8" t="s">
        <v>3101</v>
      </c>
      <c r="G2896" s="8" t="s">
        <v>3102</v>
      </c>
      <c r="H2896" s="8" t="s">
        <v>24</v>
      </c>
      <c r="I2896" s="66" t="s">
        <v>6042</v>
      </c>
      <c r="J2896" s="66" t="s">
        <v>40</v>
      </c>
      <c r="K2896" s="66" t="s">
        <v>3159</v>
      </c>
      <c r="L2896" s="66" t="s">
        <v>6048</v>
      </c>
      <c r="M2896" s="66" t="s">
        <v>4421</v>
      </c>
      <c r="N2896" s="66" t="s">
        <v>3174</v>
      </c>
      <c r="O2896" s="8" t="s">
        <v>3636</v>
      </c>
      <c r="P2896" s="8" t="s">
        <v>40</v>
      </c>
      <c r="Q2896" s="8">
        <v>1</v>
      </c>
      <c r="R2896" s="8" t="s">
        <v>40</v>
      </c>
      <c r="S2896" s="8" t="s">
        <v>40</v>
      </c>
      <c r="T2896" s="8" t="s">
        <v>40</v>
      </c>
      <c r="U2896" s="67">
        <v>0</v>
      </c>
      <c r="V2896" s="4">
        <v>0</v>
      </c>
      <c r="W2896" s="4">
        <v>3430</v>
      </c>
      <c r="X2896" s="67">
        <v>0</v>
      </c>
      <c r="Y2896" s="67">
        <v>0.51800000000000002</v>
      </c>
      <c r="Z2896" s="4">
        <v>1</v>
      </c>
      <c r="AA2896" s="4">
        <v>2604</v>
      </c>
      <c r="AB2896" s="67">
        <v>0</v>
      </c>
      <c r="AC2896" s="4">
        <v>-0.92854800000000004</v>
      </c>
      <c r="AD2896" s="4">
        <v>2.1999999999999999E-2</v>
      </c>
    </row>
    <row r="2897" spans="1:30" x14ac:dyDescent="0.2">
      <c r="A2897" s="8" t="s">
        <v>782</v>
      </c>
      <c r="B2897" s="8">
        <v>15</v>
      </c>
      <c r="C2897" s="8">
        <v>32928088</v>
      </c>
      <c r="D2897" s="8">
        <v>32928088</v>
      </c>
      <c r="E2897" s="8" t="s">
        <v>127</v>
      </c>
      <c r="F2897" s="8" t="s">
        <v>3101</v>
      </c>
      <c r="G2897" s="8" t="s">
        <v>3102</v>
      </c>
      <c r="H2897" s="8" t="s">
        <v>24</v>
      </c>
      <c r="I2897" s="66" t="s">
        <v>6042</v>
      </c>
      <c r="J2897" s="66" t="s">
        <v>40</v>
      </c>
      <c r="K2897" s="66" t="s">
        <v>6049</v>
      </c>
      <c r="L2897" s="66" t="s">
        <v>5126</v>
      </c>
      <c r="M2897" s="66" t="s">
        <v>4482</v>
      </c>
      <c r="N2897" s="66" t="s">
        <v>3165</v>
      </c>
      <c r="O2897" s="8" t="s">
        <v>3955</v>
      </c>
      <c r="P2897" s="8" t="s">
        <v>6050</v>
      </c>
      <c r="Q2897" s="8">
        <v>1</v>
      </c>
      <c r="R2897" s="8" t="s">
        <v>40</v>
      </c>
      <c r="S2897" s="8" t="s">
        <v>40</v>
      </c>
      <c r="T2897" s="8" t="s">
        <v>40</v>
      </c>
      <c r="U2897" s="67">
        <v>0.49399999999999999</v>
      </c>
      <c r="V2897" s="4">
        <v>1</v>
      </c>
      <c r="W2897" s="4">
        <v>3427</v>
      </c>
      <c r="X2897" s="67">
        <v>0</v>
      </c>
      <c r="Y2897" s="67">
        <v>0</v>
      </c>
      <c r="Z2897" s="4">
        <v>0</v>
      </c>
      <c r="AA2897" s="4">
        <v>2601</v>
      </c>
      <c r="AB2897" s="67">
        <v>0</v>
      </c>
      <c r="AC2897" s="4">
        <v>9.4129999999999995E-3</v>
      </c>
      <c r="AD2897" s="4">
        <v>2.677</v>
      </c>
    </row>
    <row r="2898" spans="1:30" x14ac:dyDescent="0.2">
      <c r="A2898" s="8" t="s">
        <v>782</v>
      </c>
      <c r="B2898" s="8">
        <v>15</v>
      </c>
      <c r="C2898" s="8">
        <v>32928457</v>
      </c>
      <c r="D2898" s="8">
        <v>32928457</v>
      </c>
      <c r="E2898" s="8" t="s">
        <v>121</v>
      </c>
      <c r="F2898" s="8" t="s">
        <v>78</v>
      </c>
      <c r="G2898" s="8" t="s">
        <v>3469</v>
      </c>
      <c r="H2898" s="8" t="s">
        <v>24</v>
      </c>
      <c r="I2898" s="66" t="s">
        <v>40</v>
      </c>
      <c r="J2898" s="66" t="s">
        <v>396</v>
      </c>
      <c r="K2898" s="66" t="s">
        <v>40</v>
      </c>
      <c r="L2898" s="66" t="s">
        <v>40</v>
      </c>
      <c r="M2898" s="66" t="s">
        <v>40</v>
      </c>
      <c r="N2898" s="66" t="s">
        <v>40</v>
      </c>
      <c r="O2898" s="8" t="s">
        <v>40</v>
      </c>
      <c r="P2898" s="8" t="s">
        <v>6051</v>
      </c>
      <c r="Q2898" s="8">
        <v>1</v>
      </c>
      <c r="R2898" s="8">
        <v>-6.576419E-3</v>
      </c>
      <c r="S2898" s="8">
        <v>8.7503793040000009</v>
      </c>
      <c r="T2898" s="8">
        <v>8.7438028849999991</v>
      </c>
      <c r="U2898" s="67">
        <v>0</v>
      </c>
      <c r="V2898" s="4">
        <v>0</v>
      </c>
      <c r="W2898" s="4">
        <v>3428</v>
      </c>
      <c r="X2898" s="67">
        <v>0</v>
      </c>
      <c r="Y2898" s="67">
        <v>0.47699999999999998</v>
      </c>
      <c r="Z2898" s="4">
        <v>1</v>
      </c>
      <c r="AA2898" s="4">
        <v>2601</v>
      </c>
      <c r="AB2898" s="67">
        <v>0</v>
      </c>
      <c r="AC2898" s="4">
        <v>4.4411560000000003</v>
      </c>
      <c r="AD2898" s="4">
        <v>24.2</v>
      </c>
    </row>
    <row r="2899" spans="1:30" x14ac:dyDescent="0.2">
      <c r="A2899" s="8" t="s">
        <v>782</v>
      </c>
      <c r="B2899" s="8">
        <v>15</v>
      </c>
      <c r="C2899" s="8">
        <v>32928517</v>
      </c>
      <c r="D2899" s="8">
        <v>32928517</v>
      </c>
      <c r="E2899" s="8" t="s">
        <v>127</v>
      </c>
      <c r="F2899" s="8" t="s">
        <v>3108</v>
      </c>
      <c r="G2899" s="8" t="s">
        <v>3109</v>
      </c>
      <c r="H2899" s="8" t="s">
        <v>24</v>
      </c>
      <c r="I2899" s="66" t="s">
        <v>1044</v>
      </c>
      <c r="J2899" s="66" t="s">
        <v>40</v>
      </c>
      <c r="K2899" s="66" t="s">
        <v>6052</v>
      </c>
      <c r="L2899" s="66" t="s">
        <v>6053</v>
      </c>
      <c r="M2899" s="66" t="s">
        <v>4055</v>
      </c>
      <c r="N2899" s="66" t="s">
        <v>3914</v>
      </c>
      <c r="O2899" s="8" t="s">
        <v>5955</v>
      </c>
      <c r="P2899" s="8" t="s">
        <v>6054</v>
      </c>
      <c r="Q2899" s="8">
        <v>1</v>
      </c>
      <c r="R2899" s="8" t="s">
        <v>40</v>
      </c>
      <c r="S2899" s="8" t="s">
        <v>40</v>
      </c>
      <c r="T2899" s="8" t="s">
        <v>40</v>
      </c>
      <c r="U2899" s="67">
        <v>0</v>
      </c>
      <c r="V2899" s="4">
        <v>0</v>
      </c>
      <c r="W2899" s="4">
        <v>3428</v>
      </c>
      <c r="X2899" s="67">
        <v>0</v>
      </c>
      <c r="Y2899" s="67">
        <v>0.48799999999999999</v>
      </c>
      <c r="Z2899" s="4">
        <v>1</v>
      </c>
      <c r="AA2899" s="4">
        <v>2601</v>
      </c>
      <c r="AB2899" s="67">
        <v>0</v>
      </c>
      <c r="AC2899" s="4">
        <v>1.011422</v>
      </c>
      <c r="AD2899" s="4">
        <v>10.73</v>
      </c>
    </row>
    <row r="2900" spans="1:30" x14ac:dyDescent="0.2">
      <c r="A2900" s="8" t="s">
        <v>782</v>
      </c>
      <c r="B2900" s="8">
        <v>15</v>
      </c>
      <c r="C2900" s="8">
        <v>32928526</v>
      </c>
      <c r="D2900" s="8">
        <v>32928526</v>
      </c>
      <c r="E2900" s="8" t="s">
        <v>130</v>
      </c>
      <c r="F2900" s="8" t="s">
        <v>3108</v>
      </c>
      <c r="G2900" s="8" t="s">
        <v>3109</v>
      </c>
      <c r="H2900" s="8" t="s">
        <v>24</v>
      </c>
      <c r="I2900" s="66" t="s">
        <v>1044</v>
      </c>
      <c r="J2900" s="66" t="s">
        <v>40</v>
      </c>
      <c r="K2900" s="66" t="s">
        <v>6055</v>
      </c>
      <c r="L2900" s="66" t="s">
        <v>6056</v>
      </c>
      <c r="M2900" s="66" t="s">
        <v>972</v>
      </c>
      <c r="N2900" s="66" t="s">
        <v>3177</v>
      </c>
      <c r="O2900" s="8" t="s">
        <v>3178</v>
      </c>
      <c r="P2900" s="8" t="s">
        <v>6057</v>
      </c>
      <c r="Q2900" s="8">
        <v>1</v>
      </c>
      <c r="R2900" s="8" t="s">
        <v>40</v>
      </c>
      <c r="S2900" s="8" t="s">
        <v>40</v>
      </c>
      <c r="T2900" s="8" t="s">
        <v>40</v>
      </c>
      <c r="U2900" s="67">
        <v>0.35099999999999998</v>
      </c>
      <c r="V2900" s="4">
        <v>1</v>
      </c>
      <c r="W2900" s="4">
        <v>3428</v>
      </c>
      <c r="X2900" s="67">
        <v>0</v>
      </c>
      <c r="Y2900" s="67">
        <v>0.46800000000000003</v>
      </c>
      <c r="Z2900" s="4">
        <v>1</v>
      </c>
      <c r="AA2900" s="4">
        <v>2601</v>
      </c>
      <c r="AB2900" s="67">
        <v>0</v>
      </c>
      <c r="AC2900" s="4">
        <v>7.015174</v>
      </c>
      <c r="AD2900" s="4">
        <v>33</v>
      </c>
    </row>
    <row r="2901" spans="1:30" x14ac:dyDescent="0.2">
      <c r="A2901" s="8" t="s">
        <v>782</v>
      </c>
      <c r="B2901" s="8">
        <v>15</v>
      </c>
      <c r="C2901" s="8">
        <v>32928527</v>
      </c>
      <c r="D2901" s="8">
        <v>32928527</v>
      </c>
      <c r="E2901" s="8" t="s">
        <v>121</v>
      </c>
      <c r="F2901" s="8" t="s">
        <v>3108</v>
      </c>
      <c r="G2901" s="8" t="s">
        <v>3109</v>
      </c>
      <c r="H2901" s="8" t="s">
        <v>24</v>
      </c>
      <c r="I2901" s="66" t="s">
        <v>1044</v>
      </c>
      <c r="J2901" s="66" t="s">
        <v>40</v>
      </c>
      <c r="K2901" s="66" t="s">
        <v>6058</v>
      </c>
      <c r="L2901" s="66" t="s">
        <v>5919</v>
      </c>
      <c r="M2901" s="66" t="s">
        <v>972</v>
      </c>
      <c r="N2901" s="66" t="s">
        <v>3112</v>
      </c>
      <c r="O2901" s="8" t="s">
        <v>3140</v>
      </c>
      <c r="P2901" s="8" t="s">
        <v>6059</v>
      </c>
      <c r="Q2901" s="8">
        <v>1</v>
      </c>
      <c r="R2901" s="8" t="s">
        <v>40</v>
      </c>
      <c r="S2901" s="8" t="s">
        <v>40</v>
      </c>
      <c r="T2901" s="8" t="s">
        <v>40</v>
      </c>
      <c r="U2901" s="67">
        <v>8.3000000000000004E-2</v>
      </c>
      <c r="V2901" s="4">
        <v>1</v>
      </c>
      <c r="W2901" s="4">
        <v>3428</v>
      </c>
      <c r="X2901" s="67">
        <v>0</v>
      </c>
      <c r="Y2901" s="67">
        <v>0.47599999999999998</v>
      </c>
      <c r="Z2901" s="4">
        <v>1</v>
      </c>
      <c r="AA2901" s="4">
        <v>2601</v>
      </c>
      <c r="AB2901" s="67">
        <v>0</v>
      </c>
      <c r="AC2901" s="4">
        <v>5.2020600000000004</v>
      </c>
      <c r="AD2901" s="4">
        <v>25.5</v>
      </c>
    </row>
    <row r="2902" spans="1:30" x14ac:dyDescent="0.2">
      <c r="A2902" s="8" t="s">
        <v>782</v>
      </c>
      <c r="B2902" s="8">
        <v>15</v>
      </c>
      <c r="C2902" s="8">
        <v>32928548</v>
      </c>
      <c r="D2902" s="8">
        <v>32928553</v>
      </c>
      <c r="E2902" s="8" t="s">
        <v>3352</v>
      </c>
      <c r="F2902" s="8" t="s">
        <v>80</v>
      </c>
      <c r="G2902" s="8" t="s">
        <v>3469</v>
      </c>
      <c r="H2902" s="8" t="s">
        <v>24</v>
      </c>
      <c r="I2902" s="66" t="s">
        <v>1044</v>
      </c>
      <c r="J2902" s="66" t="s">
        <v>40</v>
      </c>
      <c r="K2902" s="66" t="s">
        <v>6060</v>
      </c>
      <c r="L2902" s="66" t="s">
        <v>6061</v>
      </c>
      <c r="M2902" s="66" t="s">
        <v>6062</v>
      </c>
      <c r="N2902" s="66" t="s">
        <v>6063</v>
      </c>
      <c r="O2902" s="8" t="s">
        <v>6064</v>
      </c>
      <c r="P2902" s="8" t="s">
        <v>40</v>
      </c>
      <c r="Q2902" s="8">
        <v>1</v>
      </c>
      <c r="R2902" s="8" t="s">
        <v>40</v>
      </c>
      <c r="S2902" s="8" t="s">
        <v>40</v>
      </c>
      <c r="T2902" s="8" t="s">
        <v>40</v>
      </c>
      <c r="U2902" s="67">
        <v>0.55000000000000004</v>
      </c>
      <c r="V2902" s="4">
        <v>1</v>
      </c>
      <c r="W2902" s="4">
        <v>3428</v>
      </c>
      <c r="X2902" s="67">
        <v>0</v>
      </c>
      <c r="Y2902" s="67">
        <v>0.52400000000000002</v>
      </c>
      <c r="Z2902" s="4">
        <v>2</v>
      </c>
      <c r="AA2902" s="4">
        <v>2601</v>
      </c>
      <c r="AB2902" s="67">
        <v>1E-3</v>
      </c>
      <c r="AC2902" s="4">
        <v>7.5580699999999998</v>
      </c>
      <c r="AD2902" s="4">
        <v>34</v>
      </c>
    </row>
    <row r="2903" spans="1:30" x14ac:dyDescent="0.2">
      <c r="A2903" s="8" t="s">
        <v>782</v>
      </c>
      <c r="B2903" s="8">
        <v>15</v>
      </c>
      <c r="C2903" s="8">
        <v>32928564</v>
      </c>
      <c r="D2903" s="8">
        <v>32928564</v>
      </c>
      <c r="E2903" s="8" t="s">
        <v>127</v>
      </c>
      <c r="F2903" s="8" t="s">
        <v>3101</v>
      </c>
      <c r="G2903" s="8" t="s">
        <v>3102</v>
      </c>
      <c r="H2903" s="8" t="s">
        <v>24</v>
      </c>
      <c r="I2903" s="66" t="s">
        <v>1044</v>
      </c>
      <c r="J2903" s="66" t="s">
        <v>40</v>
      </c>
      <c r="K2903" s="66" t="s">
        <v>5508</v>
      </c>
      <c r="L2903" s="66" t="s">
        <v>6065</v>
      </c>
      <c r="M2903" s="66" t="s">
        <v>4966</v>
      </c>
      <c r="N2903" s="66" t="s">
        <v>3210</v>
      </c>
      <c r="O2903" s="8" t="s">
        <v>3603</v>
      </c>
      <c r="P2903" s="8" t="s">
        <v>6066</v>
      </c>
      <c r="Q2903" s="8">
        <v>1</v>
      </c>
      <c r="R2903" s="8" t="s">
        <v>40</v>
      </c>
      <c r="S2903" s="8" t="s">
        <v>40</v>
      </c>
      <c r="T2903" s="8" t="s">
        <v>40</v>
      </c>
      <c r="U2903" s="67">
        <v>0.52700000000000002</v>
      </c>
      <c r="V2903" s="4">
        <v>2</v>
      </c>
      <c r="W2903" s="4">
        <v>3433</v>
      </c>
      <c r="X2903" s="67">
        <v>1E-3</v>
      </c>
      <c r="Y2903" s="67">
        <v>0</v>
      </c>
      <c r="Z2903" s="4">
        <v>0</v>
      </c>
      <c r="AA2903" s="4">
        <v>2605</v>
      </c>
      <c r="AB2903" s="67">
        <v>0</v>
      </c>
      <c r="AC2903" s="4">
        <v>-0.119769</v>
      </c>
      <c r="AD2903" s="4">
        <v>1.5880000000000001</v>
      </c>
    </row>
    <row r="2904" spans="1:30" x14ac:dyDescent="0.2">
      <c r="A2904" s="8" t="s">
        <v>782</v>
      </c>
      <c r="B2904" s="8">
        <v>15</v>
      </c>
      <c r="C2904" s="8">
        <v>32928698</v>
      </c>
      <c r="D2904" s="8">
        <v>32928698</v>
      </c>
      <c r="E2904" s="8" t="s">
        <v>127</v>
      </c>
      <c r="F2904" s="8" t="s">
        <v>3108</v>
      </c>
      <c r="G2904" s="8" t="s">
        <v>3109</v>
      </c>
      <c r="H2904" s="8" t="s">
        <v>24</v>
      </c>
      <c r="I2904" s="66" t="s">
        <v>1044</v>
      </c>
      <c r="J2904" s="66" t="s">
        <v>40</v>
      </c>
      <c r="K2904" s="66" t="s">
        <v>6067</v>
      </c>
      <c r="L2904" s="66" t="s">
        <v>6068</v>
      </c>
      <c r="M2904" s="66" t="s">
        <v>3826</v>
      </c>
      <c r="N2904" s="66" t="s">
        <v>4076</v>
      </c>
      <c r="O2904" s="8" t="s">
        <v>4077</v>
      </c>
      <c r="P2904" s="8" t="s">
        <v>6069</v>
      </c>
      <c r="Q2904" s="8">
        <v>1</v>
      </c>
      <c r="R2904" s="8" t="s">
        <v>40</v>
      </c>
      <c r="S2904" s="8" t="s">
        <v>40</v>
      </c>
      <c r="T2904" s="8" t="s">
        <v>40</v>
      </c>
      <c r="U2904" s="67">
        <v>0.47599999999999998</v>
      </c>
      <c r="V2904" s="4">
        <v>1</v>
      </c>
      <c r="W2904" s="4">
        <v>3431</v>
      </c>
      <c r="X2904" s="67">
        <v>0</v>
      </c>
      <c r="Y2904" s="67">
        <v>0</v>
      </c>
      <c r="Z2904" s="4">
        <v>0</v>
      </c>
      <c r="AA2904" s="4">
        <v>2603</v>
      </c>
      <c r="AB2904" s="67">
        <v>0</v>
      </c>
      <c r="AC2904" s="4">
        <v>-1.641302</v>
      </c>
      <c r="AD2904" s="4">
        <v>2E-3</v>
      </c>
    </row>
    <row r="2905" spans="1:30" x14ac:dyDescent="0.2">
      <c r="A2905" s="8" t="s">
        <v>782</v>
      </c>
      <c r="B2905" s="8">
        <v>15</v>
      </c>
      <c r="C2905" s="8">
        <v>32928701</v>
      </c>
      <c r="D2905" s="8">
        <v>32928701</v>
      </c>
      <c r="E2905" s="8" t="s">
        <v>127</v>
      </c>
      <c r="F2905" s="8" t="s">
        <v>3108</v>
      </c>
      <c r="G2905" s="8" t="s">
        <v>3109</v>
      </c>
      <c r="H2905" s="8" t="s">
        <v>24</v>
      </c>
      <c r="I2905" s="66" t="s">
        <v>1044</v>
      </c>
      <c r="J2905" s="66" t="s">
        <v>40</v>
      </c>
      <c r="K2905" s="66" t="s">
        <v>5537</v>
      </c>
      <c r="L2905" s="66" t="s">
        <v>3221</v>
      </c>
      <c r="M2905" s="66" t="s">
        <v>3566</v>
      </c>
      <c r="N2905" s="66" t="s">
        <v>3682</v>
      </c>
      <c r="O2905" s="8" t="s">
        <v>3683</v>
      </c>
      <c r="P2905" s="8" t="s">
        <v>6070</v>
      </c>
      <c r="Q2905" s="8">
        <v>1</v>
      </c>
      <c r="R2905" s="8" t="s">
        <v>40</v>
      </c>
      <c r="S2905" s="8" t="s">
        <v>40</v>
      </c>
      <c r="T2905" s="8" t="s">
        <v>40</v>
      </c>
      <c r="U2905" s="67">
        <v>0</v>
      </c>
      <c r="V2905" s="4">
        <v>0</v>
      </c>
      <c r="W2905" s="4">
        <v>3431</v>
      </c>
      <c r="X2905" s="67">
        <v>0</v>
      </c>
      <c r="Y2905" s="67">
        <v>0.51</v>
      </c>
      <c r="Z2905" s="4">
        <v>1</v>
      </c>
      <c r="AA2905" s="4">
        <v>2603</v>
      </c>
      <c r="AB2905" s="67">
        <v>0</v>
      </c>
      <c r="AC2905" s="4">
        <v>-1.6854119999999999</v>
      </c>
      <c r="AD2905" s="4">
        <v>2E-3</v>
      </c>
    </row>
    <row r="2906" spans="1:30" x14ac:dyDescent="0.2">
      <c r="A2906" s="8" t="s">
        <v>782</v>
      </c>
      <c r="B2906" s="8">
        <v>15</v>
      </c>
      <c r="C2906" s="8">
        <v>32928713</v>
      </c>
      <c r="D2906" s="8">
        <v>32928713</v>
      </c>
      <c r="E2906" s="8" t="s">
        <v>127</v>
      </c>
      <c r="F2906" s="8" t="s">
        <v>3108</v>
      </c>
      <c r="G2906" s="8" t="s">
        <v>3109</v>
      </c>
      <c r="H2906" s="8" t="s">
        <v>24</v>
      </c>
      <c r="I2906" s="66" t="s">
        <v>1044</v>
      </c>
      <c r="J2906" s="66" t="s">
        <v>40</v>
      </c>
      <c r="K2906" s="66" t="s">
        <v>5528</v>
      </c>
      <c r="L2906" s="66" t="s">
        <v>6071</v>
      </c>
      <c r="M2906" s="66" t="s">
        <v>6072</v>
      </c>
      <c r="N2906" s="66" t="s">
        <v>5501</v>
      </c>
      <c r="O2906" s="8" t="s">
        <v>5948</v>
      </c>
      <c r="P2906" s="8" t="s">
        <v>40</v>
      </c>
      <c r="Q2906" s="8">
        <v>1</v>
      </c>
      <c r="R2906" s="8" t="s">
        <v>40</v>
      </c>
      <c r="S2906" s="8" t="s">
        <v>40</v>
      </c>
      <c r="T2906" s="8" t="s">
        <v>40</v>
      </c>
      <c r="U2906" s="67">
        <v>0.441</v>
      </c>
      <c r="V2906" s="4">
        <v>1</v>
      </c>
      <c r="W2906" s="4">
        <v>3431</v>
      </c>
      <c r="X2906" s="67">
        <v>0</v>
      </c>
      <c r="Y2906" s="67">
        <v>0.496</v>
      </c>
      <c r="Z2906" s="4">
        <v>1</v>
      </c>
      <c r="AA2906" s="4">
        <v>2603</v>
      </c>
      <c r="AB2906" s="67">
        <v>0</v>
      </c>
      <c r="AC2906" s="4">
        <v>-1.28217</v>
      </c>
      <c r="AD2906" s="4">
        <v>5.0000000000000001E-3</v>
      </c>
    </row>
    <row r="2907" spans="1:30" x14ac:dyDescent="0.2">
      <c r="A2907" s="8" t="s">
        <v>782</v>
      </c>
      <c r="B2907" s="8">
        <v>15</v>
      </c>
      <c r="C2907" s="8">
        <v>32928727</v>
      </c>
      <c r="D2907" s="8">
        <v>32928727</v>
      </c>
      <c r="E2907" s="8" t="s">
        <v>130</v>
      </c>
      <c r="F2907" s="8" t="s">
        <v>3108</v>
      </c>
      <c r="G2907" s="8" t="s">
        <v>3109</v>
      </c>
      <c r="H2907" s="8" t="s">
        <v>24</v>
      </c>
      <c r="I2907" s="66" t="s">
        <v>1044</v>
      </c>
      <c r="J2907" s="66" t="s">
        <v>40</v>
      </c>
      <c r="K2907" s="66" t="s">
        <v>3408</v>
      </c>
      <c r="L2907" s="66" t="s">
        <v>4824</v>
      </c>
      <c r="M2907" s="66" t="s">
        <v>4786</v>
      </c>
      <c r="N2907" s="66" t="s">
        <v>3741</v>
      </c>
      <c r="O2907" s="8" t="s">
        <v>6073</v>
      </c>
      <c r="P2907" s="8" t="s">
        <v>6074</v>
      </c>
      <c r="Q2907" s="8">
        <v>1</v>
      </c>
      <c r="R2907" s="8" t="s">
        <v>40</v>
      </c>
      <c r="S2907" s="8" t="s">
        <v>40</v>
      </c>
      <c r="T2907" s="8" t="s">
        <v>40</v>
      </c>
      <c r="U2907" s="67">
        <v>0.48</v>
      </c>
      <c r="V2907" s="4">
        <v>1</v>
      </c>
      <c r="W2907" s="4">
        <v>3431</v>
      </c>
      <c r="X2907" s="67">
        <v>0</v>
      </c>
      <c r="Y2907" s="67">
        <v>1</v>
      </c>
      <c r="Z2907" s="4">
        <v>1</v>
      </c>
      <c r="AA2907" s="4">
        <v>2603</v>
      </c>
      <c r="AB2907" s="67">
        <v>0</v>
      </c>
      <c r="AC2907" s="4">
        <v>6.5792000000000003E-2</v>
      </c>
      <c r="AD2907" s="4">
        <v>3.246</v>
      </c>
    </row>
    <row r="2908" spans="1:30" x14ac:dyDescent="0.2">
      <c r="A2908" s="8" t="s">
        <v>782</v>
      </c>
      <c r="B2908" s="8">
        <v>15</v>
      </c>
      <c r="C2908" s="8">
        <v>32928730</v>
      </c>
      <c r="D2908" s="8">
        <v>32928730</v>
      </c>
      <c r="E2908" s="8" t="s">
        <v>121</v>
      </c>
      <c r="F2908" s="8" t="s">
        <v>3108</v>
      </c>
      <c r="G2908" s="8" t="s">
        <v>3109</v>
      </c>
      <c r="H2908" s="8" t="s">
        <v>24</v>
      </c>
      <c r="I2908" s="66" t="s">
        <v>1044</v>
      </c>
      <c r="J2908" s="66" t="s">
        <v>40</v>
      </c>
      <c r="K2908" s="66" t="s">
        <v>6075</v>
      </c>
      <c r="L2908" s="66" t="s">
        <v>6076</v>
      </c>
      <c r="M2908" s="66" t="s">
        <v>4100</v>
      </c>
      <c r="N2908" s="66" t="s">
        <v>3302</v>
      </c>
      <c r="O2908" s="8" t="s">
        <v>3303</v>
      </c>
      <c r="P2908" s="8" t="s">
        <v>6077</v>
      </c>
      <c r="Q2908" s="8">
        <v>1</v>
      </c>
      <c r="R2908" s="8" t="s">
        <v>40</v>
      </c>
      <c r="S2908" s="8" t="s">
        <v>40</v>
      </c>
      <c r="T2908" s="8" t="s">
        <v>40</v>
      </c>
      <c r="U2908" s="67">
        <v>0.46300000000000002</v>
      </c>
      <c r="V2908" s="4">
        <v>1</v>
      </c>
      <c r="W2908" s="4">
        <v>3431</v>
      </c>
      <c r="X2908" s="67">
        <v>0</v>
      </c>
      <c r="Y2908" s="67">
        <v>0</v>
      </c>
      <c r="Z2908" s="4">
        <v>0</v>
      </c>
      <c r="AA2908" s="4">
        <v>2603</v>
      </c>
      <c r="AB2908" s="67">
        <v>0</v>
      </c>
      <c r="AC2908" s="4">
        <v>3.8401209999999999</v>
      </c>
      <c r="AD2908" s="4">
        <v>23.4</v>
      </c>
    </row>
    <row r="2909" spans="1:30" x14ac:dyDescent="0.2">
      <c r="A2909" s="8" t="s">
        <v>782</v>
      </c>
      <c r="B2909" s="8">
        <v>15</v>
      </c>
      <c r="C2909" s="8">
        <v>32928766</v>
      </c>
      <c r="D2909" s="8">
        <v>32928766</v>
      </c>
      <c r="E2909" s="8" t="s">
        <v>127</v>
      </c>
      <c r="F2909" s="8" t="s">
        <v>3108</v>
      </c>
      <c r="G2909" s="8" t="s">
        <v>3109</v>
      </c>
      <c r="H2909" s="8" t="s">
        <v>24</v>
      </c>
      <c r="I2909" s="66" t="s">
        <v>1044</v>
      </c>
      <c r="J2909" s="66" t="s">
        <v>40</v>
      </c>
      <c r="K2909" s="66" t="s">
        <v>6078</v>
      </c>
      <c r="L2909" s="66" t="s">
        <v>6079</v>
      </c>
      <c r="M2909" s="66" t="s">
        <v>5182</v>
      </c>
      <c r="N2909" s="66" t="s">
        <v>4290</v>
      </c>
      <c r="O2909" s="8" t="s">
        <v>5675</v>
      </c>
      <c r="P2909" s="8" t="s">
        <v>6080</v>
      </c>
      <c r="Q2909" s="8">
        <v>1</v>
      </c>
      <c r="R2909" s="8" t="s">
        <v>40</v>
      </c>
      <c r="S2909" s="8" t="s">
        <v>40</v>
      </c>
      <c r="T2909" s="8" t="s">
        <v>40</v>
      </c>
      <c r="U2909" s="67">
        <v>0</v>
      </c>
      <c r="V2909" s="4">
        <v>0</v>
      </c>
      <c r="W2909" s="4">
        <v>3431</v>
      </c>
      <c r="X2909" s="67">
        <v>0</v>
      </c>
      <c r="Y2909" s="67">
        <v>0.49199999999999999</v>
      </c>
      <c r="Z2909" s="4">
        <v>1</v>
      </c>
      <c r="AA2909" s="4">
        <v>2603</v>
      </c>
      <c r="AB2909" s="67">
        <v>0</v>
      </c>
      <c r="AC2909" s="4">
        <v>5.6586350000000003</v>
      </c>
      <c r="AD2909" s="4">
        <v>26.7</v>
      </c>
    </row>
    <row r="2910" spans="1:30" x14ac:dyDescent="0.2">
      <c r="A2910" s="8" t="s">
        <v>782</v>
      </c>
      <c r="B2910" s="8">
        <v>15</v>
      </c>
      <c r="C2910" s="8">
        <v>32928853</v>
      </c>
      <c r="D2910" s="8">
        <v>32928853</v>
      </c>
      <c r="E2910" s="8" t="s">
        <v>121</v>
      </c>
      <c r="F2910" s="8" t="s">
        <v>3108</v>
      </c>
      <c r="G2910" s="8" t="s">
        <v>3109</v>
      </c>
      <c r="H2910" s="8" t="s">
        <v>24</v>
      </c>
      <c r="I2910" s="66" t="s">
        <v>1044</v>
      </c>
      <c r="J2910" s="66" t="s">
        <v>40</v>
      </c>
      <c r="K2910" s="66" t="s">
        <v>6081</v>
      </c>
      <c r="L2910" s="66" t="s">
        <v>6082</v>
      </c>
      <c r="M2910" s="66" t="s">
        <v>6083</v>
      </c>
      <c r="N2910" s="66" t="s">
        <v>3244</v>
      </c>
      <c r="O2910" s="8" t="s">
        <v>3265</v>
      </c>
      <c r="P2910" s="8" t="s">
        <v>6084</v>
      </c>
      <c r="Q2910" s="8">
        <v>1</v>
      </c>
      <c r="R2910" s="8" t="s">
        <v>40</v>
      </c>
      <c r="S2910" s="8" t="s">
        <v>40</v>
      </c>
      <c r="T2910" s="8" t="s">
        <v>40</v>
      </c>
      <c r="U2910" s="67">
        <v>0.49199999999999999</v>
      </c>
      <c r="V2910" s="4">
        <v>5</v>
      </c>
      <c r="W2910" s="4">
        <v>3431</v>
      </c>
      <c r="X2910" s="67">
        <v>1E-3</v>
      </c>
      <c r="Y2910" s="67">
        <v>0.48799999999999999</v>
      </c>
      <c r="Z2910" s="4">
        <v>6</v>
      </c>
      <c r="AA2910" s="4">
        <v>2602</v>
      </c>
      <c r="AB2910" s="67">
        <v>2E-3</v>
      </c>
      <c r="AC2910" s="4">
        <v>-0.77986599999999995</v>
      </c>
      <c r="AD2910" s="4">
        <v>4.7E-2</v>
      </c>
    </row>
    <row r="2911" spans="1:30" x14ac:dyDescent="0.2">
      <c r="A2911" s="8" t="s">
        <v>782</v>
      </c>
      <c r="B2911" s="8">
        <v>15</v>
      </c>
      <c r="C2911" s="8">
        <v>32928868</v>
      </c>
      <c r="D2911" s="8">
        <v>32928868</v>
      </c>
      <c r="E2911" s="8" t="s">
        <v>127</v>
      </c>
      <c r="F2911" s="8" t="s">
        <v>3108</v>
      </c>
      <c r="G2911" s="8" t="s">
        <v>3109</v>
      </c>
      <c r="H2911" s="8" t="s">
        <v>24</v>
      </c>
      <c r="I2911" s="66" t="s">
        <v>1044</v>
      </c>
      <c r="J2911" s="66" t="s">
        <v>40</v>
      </c>
      <c r="K2911" s="66" t="s">
        <v>6085</v>
      </c>
      <c r="L2911" s="66" t="s">
        <v>6086</v>
      </c>
      <c r="M2911" s="66" t="s">
        <v>3810</v>
      </c>
      <c r="N2911" s="66" t="s">
        <v>3124</v>
      </c>
      <c r="O2911" s="8" t="s">
        <v>4165</v>
      </c>
      <c r="P2911" s="8" t="s">
        <v>6087</v>
      </c>
      <c r="Q2911" s="8">
        <v>1</v>
      </c>
      <c r="R2911" s="8" t="s">
        <v>40</v>
      </c>
      <c r="S2911" s="8" t="s">
        <v>40</v>
      </c>
      <c r="T2911" s="8" t="s">
        <v>40</v>
      </c>
      <c r="U2911" s="67">
        <v>0</v>
      </c>
      <c r="V2911" s="4">
        <v>0</v>
      </c>
      <c r="W2911" s="4">
        <v>3431</v>
      </c>
      <c r="X2911" s="67">
        <v>0</v>
      </c>
      <c r="Y2911" s="67">
        <v>0.54500000000000004</v>
      </c>
      <c r="Z2911" s="4">
        <v>1</v>
      </c>
      <c r="AA2911" s="4">
        <v>2602</v>
      </c>
      <c r="AB2911" s="67">
        <v>0</v>
      </c>
      <c r="AC2911" s="4">
        <v>-2.987266</v>
      </c>
      <c r="AD2911" s="4">
        <v>1E-3</v>
      </c>
    </row>
    <row r="2912" spans="1:30" x14ac:dyDescent="0.2">
      <c r="A2912" s="8" t="s">
        <v>782</v>
      </c>
      <c r="B2912" s="8">
        <v>15</v>
      </c>
      <c r="C2912" s="8">
        <v>32928998</v>
      </c>
      <c r="D2912" s="8">
        <v>32928998</v>
      </c>
      <c r="E2912" s="8" t="s">
        <v>130</v>
      </c>
      <c r="F2912" s="8" t="s">
        <v>3108</v>
      </c>
      <c r="G2912" s="8" t="s">
        <v>3109</v>
      </c>
      <c r="H2912" s="8" t="s">
        <v>24</v>
      </c>
      <c r="I2912" s="66" t="s">
        <v>1044</v>
      </c>
      <c r="J2912" s="66" t="s">
        <v>40</v>
      </c>
      <c r="K2912" s="66" t="s">
        <v>6088</v>
      </c>
      <c r="L2912" s="66" t="s">
        <v>3437</v>
      </c>
      <c r="M2912" s="66" t="s">
        <v>3593</v>
      </c>
      <c r="N2912" s="66" t="s">
        <v>3624</v>
      </c>
      <c r="O2912" s="8" t="s">
        <v>3625</v>
      </c>
      <c r="P2912" s="8" t="s">
        <v>6089</v>
      </c>
      <c r="Q2912" s="8">
        <v>1</v>
      </c>
      <c r="R2912" s="8" t="s">
        <v>40</v>
      </c>
      <c r="S2912" s="8" t="s">
        <v>40</v>
      </c>
      <c r="T2912" s="8" t="s">
        <v>40</v>
      </c>
      <c r="U2912" s="67">
        <v>0.53700000000000003</v>
      </c>
      <c r="V2912" s="4">
        <v>1</v>
      </c>
      <c r="W2912" s="4">
        <v>3430</v>
      </c>
      <c r="X2912" s="67">
        <v>0</v>
      </c>
      <c r="Y2912" s="67">
        <v>0.48299999999999998</v>
      </c>
      <c r="Z2912" s="4">
        <v>1</v>
      </c>
      <c r="AA2912" s="4">
        <v>2602</v>
      </c>
      <c r="AB2912" s="67">
        <v>0</v>
      </c>
      <c r="AC2912" s="4">
        <v>-5.1929999999999997E-3</v>
      </c>
      <c r="AD2912" s="4">
        <v>2.5369999999999999</v>
      </c>
    </row>
    <row r="2913" spans="1:30" x14ac:dyDescent="0.2">
      <c r="A2913" s="8" t="s">
        <v>782</v>
      </c>
      <c r="B2913" s="8">
        <v>15</v>
      </c>
      <c r="C2913" s="8">
        <v>32929079</v>
      </c>
      <c r="D2913" s="8">
        <v>32929084</v>
      </c>
      <c r="E2913" s="8" t="s">
        <v>3352</v>
      </c>
      <c r="F2913" s="8" t="s">
        <v>80</v>
      </c>
      <c r="G2913" s="8" t="s">
        <v>3469</v>
      </c>
      <c r="H2913" s="8" t="s">
        <v>24</v>
      </c>
      <c r="I2913" s="66" t="s">
        <v>1044</v>
      </c>
      <c r="J2913" s="66" t="s">
        <v>40</v>
      </c>
      <c r="K2913" s="66" t="s">
        <v>6090</v>
      </c>
      <c r="L2913" s="66" t="s">
        <v>6091</v>
      </c>
      <c r="M2913" s="66" t="s">
        <v>6092</v>
      </c>
      <c r="N2913" s="66" t="s">
        <v>6093</v>
      </c>
      <c r="O2913" s="8" t="s">
        <v>6094</v>
      </c>
      <c r="P2913" s="8" t="s">
        <v>40</v>
      </c>
      <c r="Q2913" s="8">
        <v>1</v>
      </c>
      <c r="R2913" s="8" t="s">
        <v>40</v>
      </c>
      <c r="S2913" s="8" t="s">
        <v>40</v>
      </c>
      <c r="T2913" s="8" t="s">
        <v>40</v>
      </c>
      <c r="U2913" s="67">
        <v>0.56299999999999994</v>
      </c>
      <c r="V2913" s="4">
        <v>1</v>
      </c>
      <c r="W2913" s="4">
        <v>3426</v>
      </c>
      <c r="X2913" s="67">
        <v>0</v>
      </c>
      <c r="Y2913" s="67">
        <v>0.54900000000000004</v>
      </c>
      <c r="Z2913" s="4">
        <v>1</v>
      </c>
      <c r="AA2913" s="4">
        <v>2599</v>
      </c>
      <c r="AB2913" s="67">
        <v>0</v>
      </c>
      <c r="AC2913" s="4">
        <v>4.0923429999999996</v>
      </c>
      <c r="AD2913" s="4">
        <v>23.7</v>
      </c>
    </row>
    <row r="2914" spans="1:30" x14ac:dyDescent="0.2">
      <c r="A2914" s="8" t="s">
        <v>782</v>
      </c>
      <c r="B2914" s="8">
        <v>15</v>
      </c>
      <c r="C2914" s="8">
        <v>32929096</v>
      </c>
      <c r="D2914" s="8">
        <v>32929096</v>
      </c>
      <c r="E2914" s="8" t="s">
        <v>130</v>
      </c>
      <c r="F2914" s="8" t="s">
        <v>3108</v>
      </c>
      <c r="G2914" s="8" t="s">
        <v>3109</v>
      </c>
      <c r="H2914" s="8" t="s">
        <v>24</v>
      </c>
      <c r="I2914" s="66" t="s">
        <v>1044</v>
      </c>
      <c r="J2914" s="66" t="s">
        <v>40</v>
      </c>
      <c r="K2914" s="66" t="s">
        <v>6095</v>
      </c>
      <c r="L2914" s="66" t="s">
        <v>5543</v>
      </c>
      <c r="M2914" s="66" t="s">
        <v>5544</v>
      </c>
      <c r="N2914" s="66" t="s">
        <v>3334</v>
      </c>
      <c r="O2914" s="8" t="s">
        <v>3335</v>
      </c>
      <c r="P2914" s="8" t="s">
        <v>40</v>
      </c>
      <c r="Q2914" s="8">
        <v>1</v>
      </c>
      <c r="R2914" s="8" t="s">
        <v>40</v>
      </c>
      <c r="S2914" s="8" t="s">
        <v>40</v>
      </c>
      <c r="T2914" s="8" t="s">
        <v>40</v>
      </c>
      <c r="U2914" s="67">
        <v>0.45900000000000002</v>
      </c>
      <c r="V2914" s="4">
        <v>1</v>
      </c>
      <c r="W2914" s="4">
        <v>3426</v>
      </c>
      <c r="X2914" s="67">
        <v>0</v>
      </c>
      <c r="Y2914" s="67">
        <v>0.41899999999999998</v>
      </c>
      <c r="Z2914" s="4">
        <v>1</v>
      </c>
      <c r="AA2914" s="4">
        <v>2599</v>
      </c>
      <c r="AB2914" s="67">
        <v>0</v>
      </c>
      <c r="AC2914" s="4">
        <v>-0.55615499999999995</v>
      </c>
      <c r="AD2914" s="4">
        <v>0.16</v>
      </c>
    </row>
    <row r="2915" spans="1:30" x14ac:dyDescent="0.2">
      <c r="A2915" s="8" t="s">
        <v>782</v>
      </c>
      <c r="B2915" s="8">
        <v>15</v>
      </c>
      <c r="C2915" s="8">
        <v>32929199</v>
      </c>
      <c r="D2915" s="8">
        <v>32929199</v>
      </c>
      <c r="E2915" s="8" t="s">
        <v>123</v>
      </c>
      <c r="F2915" s="8" t="s">
        <v>3108</v>
      </c>
      <c r="G2915" s="8" t="s">
        <v>3109</v>
      </c>
      <c r="H2915" s="8" t="s">
        <v>24</v>
      </c>
      <c r="I2915" s="66" t="s">
        <v>1044</v>
      </c>
      <c r="J2915" s="66" t="s">
        <v>40</v>
      </c>
      <c r="K2915" s="66" t="s">
        <v>6096</v>
      </c>
      <c r="L2915" s="66" t="s">
        <v>6097</v>
      </c>
      <c r="M2915" s="66" t="s">
        <v>6098</v>
      </c>
      <c r="N2915" s="66" t="s">
        <v>6099</v>
      </c>
      <c r="O2915" s="8" t="s">
        <v>6100</v>
      </c>
      <c r="P2915" s="8" t="s">
        <v>6101</v>
      </c>
      <c r="Q2915" s="8">
        <v>1</v>
      </c>
      <c r="R2915" s="8" t="s">
        <v>40</v>
      </c>
      <c r="S2915" s="8" t="s">
        <v>40</v>
      </c>
      <c r="T2915" s="8" t="s">
        <v>40</v>
      </c>
      <c r="U2915" s="67">
        <v>0.41599999999999998</v>
      </c>
      <c r="V2915" s="4">
        <v>1</v>
      </c>
      <c r="W2915" s="4">
        <v>3425</v>
      </c>
      <c r="X2915" s="67">
        <v>0</v>
      </c>
      <c r="Y2915" s="67">
        <v>0</v>
      </c>
      <c r="Z2915" s="4">
        <v>0</v>
      </c>
      <c r="AA2915" s="4">
        <v>2600</v>
      </c>
      <c r="AB2915" s="67">
        <v>0</v>
      </c>
      <c r="AC2915" s="4">
        <v>-1.9437599999999999</v>
      </c>
      <c r="AD2915" s="4">
        <v>1E-3</v>
      </c>
    </row>
    <row r="2916" spans="1:30" x14ac:dyDescent="0.2">
      <c r="A2916" s="8" t="s">
        <v>782</v>
      </c>
      <c r="B2916" s="8">
        <v>15</v>
      </c>
      <c r="C2916" s="8">
        <v>32929221</v>
      </c>
      <c r="D2916" s="8">
        <v>32929221</v>
      </c>
      <c r="E2916" s="8" t="s">
        <v>121</v>
      </c>
      <c r="F2916" s="8" t="s">
        <v>3101</v>
      </c>
      <c r="G2916" s="8" t="s">
        <v>3102</v>
      </c>
      <c r="H2916" s="8" t="s">
        <v>24</v>
      </c>
      <c r="I2916" s="66" t="s">
        <v>1044</v>
      </c>
      <c r="J2916" s="66" t="s">
        <v>40</v>
      </c>
      <c r="K2916" s="66" t="s">
        <v>6102</v>
      </c>
      <c r="L2916" s="66" t="s">
        <v>6103</v>
      </c>
      <c r="M2916" s="66" t="s">
        <v>4122</v>
      </c>
      <c r="N2916" s="66" t="s">
        <v>3165</v>
      </c>
      <c r="O2916" s="8" t="s">
        <v>3308</v>
      </c>
      <c r="P2916" s="8" t="s">
        <v>6104</v>
      </c>
      <c r="Q2916" s="8">
        <v>1</v>
      </c>
      <c r="R2916" s="8" t="s">
        <v>40</v>
      </c>
      <c r="S2916" s="8" t="s">
        <v>40</v>
      </c>
      <c r="T2916" s="8" t="s">
        <v>40</v>
      </c>
      <c r="U2916" s="67">
        <v>0</v>
      </c>
      <c r="V2916" s="4">
        <v>0</v>
      </c>
      <c r="W2916" s="4">
        <v>3425</v>
      </c>
      <c r="X2916" s="67">
        <v>0</v>
      </c>
      <c r="Y2916" s="67">
        <v>0.49299999999999999</v>
      </c>
      <c r="Z2916" s="4">
        <v>1</v>
      </c>
      <c r="AA2916" s="4">
        <v>2600</v>
      </c>
      <c r="AB2916" s="67">
        <v>0</v>
      </c>
      <c r="AC2916" s="4">
        <v>-0.47805599999999998</v>
      </c>
      <c r="AD2916" s="4">
        <v>0.249</v>
      </c>
    </row>
    <row r="2917" spans="1:30" x14ac:dyDescent="0.2">
      <c r="A2917" s="8" t="s">
        <v>782</v>
      </c>
      <c r="B2917" s="8">
        <v>15</v>
      </c>
      <c r="C2917" s="8">
        <v>32929246</v>
      </c>
      <c r="D2917" s="8">
        <v>32929246</v>
      </c>
      <c r="E2917" s="8" t="s">
        <v>121</v>
      </c>
      <c r="F2917" s="8" t="s">
        <v>3108</v>
      </c>
      <c r="G2917" s="8" t="s">
        <v>3109</v>
      </c>
      <c r="H2917" s="8" t="s">
        <v>24</v>
      </c>
      <c r="I2917" s="66" t="s">
        <v>1044</v>
      </c>
      <c r="J2917" s="66" t="s">
        <v>40</v>
      </c>
      <c r="K2917" s="66" t="s">
        <v>6105</v>
      </c>
      <c r="L2917" s="66" t="s">
        <v>6106</v>
      </c>
      <c r="M2917" s="66" t="s">
        <v>4638</v>
      </c>
      <c r="N2917" s="66" t="s">
        <v>3141</v>
      </c>
      <c r="O2917" s="8" t="s">
        <v>3371</v>
      </c>
      <c r="P2917" s="8" t="s">
        <v>6107</v>
      </c>
      <c r="Q2917" s="8">
        <v>1</v>
      </c>
      <c r="R2917" s="8" t="s">
        <v>40</v>
      </c>
      <c r="S2917" s="8" t="s">
        <v>40</v>
      </c>
      <c r="T2917" s="8" t="s">
        <v>40</v>
      </c>
      <c r="U2917" s="67">
        <v>0</v>
      </c>
      <c r="V2917" s="4">
        <v>0</v>
      </c>
      <c r="W2917" s="4">
        <v>3426</v>
      </c>
      <c r="X2917" s="67">
        <v>0</v>
      </c>
      <c r="Y2917" s="67">
        <v>0.16400000000000001</v>
      </c>
      <c r="Z2917" s="4">
        <v>2</v>
      </c>
      <c r="AA2917" s="4">
        <v>2599</v>
      </c>
      <c r="AB2917" s="67">
        <v>1E-3</v>
      </c>
      <c r="AC2917" s="4">
        <v>-1.0576920000000001</v>
      </c>
      <c r="AD2917" s="4">
        <v>1.2E-2</v>
      </c>
    </row>
    <row r="2918" spans="1:30" x14ac:dyDescent="0.2">
      <c r="A2918" s="8" t="s">
        <v>782</v>
      </c>
      <c r="B2918" s="8">
        <v>15</v>
      </c>
      <c r="C2918" s="8">
        <v>32929256</v>
      </c>
      <c r="D2918" s="8">
        <v>32929256</v>
      </c>
      <c r="E2918" s="8" t="s">
        <v>130</v>
      </c>
      <c r="F2918" s="8" t="s">
        <v>3108</v>
      </c>
      <c r="G2918" s="8" t="s">
        <v>3109</v>
      </c>
      <c r="H2918" s="8" t="s">
        <v>24</v>
      </c>
      <c r="I2918" s="66" t="s">
        <v>1044</v>
      </c>
      <c r="J2918" s="66" t="s">
        <v>40</v>
      </c>
      <c r="K2918" s="66" t="s">
        <v>6108</v>
      </c>
      <c r="L2918" s="66" t="s">
        <v>6109</v>
      </c>
      <c r="M2918" s="66" t="s">
        <v>3814</v>
      </c>
      <c r="N2918" s="66" t="s">
        <v>4364</v>
      </c>
      <c r="O2918" s="8" t="s">
        <v>4365</v>
      </c>
      <c r="P2918" s="8" t="s">
        <v>6110</v>
      </c>
      <c r="Q2918" s="8">
        <v>1</v>
      </c>
      <c r="R2918" s="8" t="s">
        <v>40</v>
      </c>
      <c r="S2918" s="8" t="s">
        <v>40</v>
      </c>
      <c r="T2918" s="8" t="s">
        <v>40</v>
      </c>
      <c r="U2918" s="67">
        <v>0.53800000000000003</v>
      </c>
      <c r="V2918" s="4">
        <v>1</v>
      </c>
      <c r="W2918" s="4">
        <v>3426</v>
      </c>
      <c r="X2918" s="67">
        <v>0</v>
      </c>
      <c r="Y2918" s="67">
        <v>0</v>
      </c>
      <c r="Z2918" s="4">
        <v>0</v>
      </c>
      <c r="AA2918" s="4">
        <v>2599</v>
      </c>
      <c r="AB2918" s="67">
        <v>0</v>
      </c>
      <c r="AC2918" s="4">
        <v>0.45982899999999999</v>
      </c>
      <c r="AD2918" s="4">
        <v>7.1159999999999997</v>
      </c>
    </row>
    <row r="2919" spans="1:30" x14ac:dyDescent="0.2">
      <c r="A2919" s="8" t="s">
        <v>782</v>
      </c>
      <c r="B2919" s="8">
        <v>15</v>
      </c>
      <c r="C2919" s="8">
        <v>32929265</v>
      </c>
      <c r="D2919" s="8">
        <v>32929265</v>
      </c>
      <c r="E2919" s="8" t="s">
        <v>130</v>
      </c>
      <c r="F2919" s="8" t="s">
        <v>3108</v>
      </c>
      <c r="G2919" s="8" t="s">
        <v>3109</v>
      </c>
      <c r="H2919" s="8" t="s">
        <v>24</v>
      </c>
      <c r="I2919" s="66" t="s">
        <v>1044</v>
      </c>
      <c r="J2919" s="66" t="s">
        <v>40</v>
      </c>
      <c r="K2919" s="66" t="s">
        <v>6111</v>
      </c>
      <c r="L2919" s="66" t="s">
        <v>4941</v>
      </c>
      <c r="M2919" s="66" t="s">
        <v>839</v>
      </c>
      <c r="N2919" s="66" t="s">
        <v>3624</v>
      </c>
      <c r="O2919" s="8" t="s">
        <v>3625</v>
      </c>
      <c r="P2919" s="8" t="s">
        <v>40</v>
      </c>
      <c r="Q2919" s="8">
        <v>1</v>
      </c>
      <c r="R2919" s="8" t="s">
        <v>40</v>
      </c>
      <c r="S2919" s="8" t="s">
        <v>40</v>
      </c>
      <c r="T2919" s="8" t="s">
        <v>40</v>
      </c>
      <c r="U2919" s="67">
        <v>0</v>
      </c>
      <c r="V2919" s="4">
        <v>0</v>
      </c>
      <c r="W2919" s="4">
        <v>3426</v>
      </c>
      <c r="X2919" s="67">
        <v>0</v>
      </c>
      <c r="Y2919" s="67">
        <v>0.5</v>
      </c>
      <c r="Z2919" s="4">
        <v>1</v>
      </c>
      <c r="AA2919" s="4">
        <v>2599</v>
      </c>
      <c r="AB2919" s="67">
        <v>0</v>
      </c>
      <c r="AC2919" s="4">
        <v>-6.7069000000000004E-2</v>
      </c>
      <c r="AD2919" s="4">
        <v>1.988</v>
      </c>
    </row>
    <row r="2920" spans="1:30" x14ac:dyDescent="0.2">
      <c r="A2920" s="8" t="s">
        <v>782</v>
      </c>
      <c r="B2920" s="8">
        <v>15</v>
      </c>
      <c r="C2920" s="8">
        <v>32929268</v>
      </c>
      <c r="D2920" s="8">
        <v>32929268</v>
      </c>
      <c r="E2920" s="8" t="s">
        <v>127</v>
      </c>
      <c r="F2920" s="8" t="s">
        <v>3108</v>
      </c>
      <c r="G2920" s="8" t="s">
        <v>3109</v>
      </c>
      <c r="H2920" s="8" t="s">
        <v>24</v>
      </c>
      <c r="I2920" s="66" t="s">
        <v>1044</v>
      </c>
      <c r="J2920" s="66" t="s">
        <v>40</v>
      </c>
      <c r="K2920" s="66" t="s">
        <v>5386</v>
      </c>
      <c r="L2920" s="66" t="s">
        <v>3425</v>
      </c>
      <c r="M2920" s="66" t="s">
        <v>5008</v>
      </c>
      <c r="N2920" s="66" t="s">
        <v>4859</v>
      </c>
      <c r="O2920" s="8" t="s">
        <v>4860</v>
      </c>
      <c r="P2920" s="8" t="s">
        <v>6112</v>
      </c>
      <c r="Q2920" s="8">
        <v>1</v>
      </c>
      <c r="R2920" s="8" t="s">
        <v>40</v>
      </c>
      <c r="S2920" s="8" t="s">
        <v>40</v>
      </c>
      <c r="T2920" s="8" t="s">
        <v>40</v>
      </c>
      <c r="U2920" s="67">
        <v>0.53200000000000003</v>
      </c>
      <c r="V2920" s="4">
        <v>1</v>
      </c>
      <c r="W2920" s="4">
        <v>3426</v>
      </c>
      <c r="X2920" s="67">
        <v>0</v>
      </c>
      <c r="Y2920" s="67">
        <v>0.48499999999999999</v>
      </c>
      <c r="Z2920" s="4">
        <v>1</v>
      </c>
      <c r="AA2920" s="4">
        <v>2599</v>
      </c>
      <c r="AB2920" s="67">
        <v>0</v>
      </c>
      <c r="AC2920" s="4">
        <v>-1.366185</v>
      </c>
      <c r="AD2920" s="4">
        <v>4.0000000000000001E-3</v>
      </c>
    </row>
    <row r="2921" spans="1:30" x14ac:dyDescent="0.2">
      <c r="A2921" s="8" t="s">
        <v>782</v>
      </c>
      <c r="B2921" s="8">
        <v>15</v>
      </c>
      <c r="C2921" s="8">
        <v>32929343</v>
      </c>
      <c r="D2921" s="8">
        <v>32929346</v>
      </c>
      <c r="E2921" s="8" t="s">
        <v>3793</v>
      </c>
      <c r="F2921" s="8" t="s">
        <v>80</v>
      </c>
      <c r="G2921" s="8" t="s">
        <v>3469</v>
      </c>
      <c r="H2921" s="8" t="s">
        <v>24</v>
      </c>
      <c r="I2921" s="66" t="s">
        <v>1044</v>
      </c>
      <c r="J2921" s="66" t="s">
        <v>40</v>
      </c>
      <c r="K2921" s="66" t="s">
        <v>6113</v>
      </c>
      <c r="L2921" s="66" t="s">
        <v>6114</v>
      </c>
      <c r="M2921" s="66" t="s">
        <v>6115</v>
      </c>
      <c r="N2921" s="66" t="s">
        <v>6116</v>
      </c>
      <c r="O2921" s="8" t="s">
        <v>6117</v>
      </c>
      <c r="P2921" s="8" t="s">
        <v>40</v>
      </c>
      <c r="Q2921" s="8">
        <v>1</v>
      </c>
      <c r="R2921" s="8" t="s">
        <v>40</v>
      </c>
      <c r="S2921" s="8" t="s">
        <v>40</v>
      </c>
      <c r="T2921" s="8" t="s">
        <v>40</v>
      </c>
      <c r="U2921" s="67">
        <v>0.42</v>
      </c>
      <c r="V2921" s="4">
        <v>1</v>
      </c>
      <c r="W2921" s="4">
        <v>3426</v>
      </c>
      <c r="X2921" s="67">
        <v>0</v>
      </c>
      <c r="Y2921" s="67">
        <v>0.55000000000000004</v>
      </c>
      <c r="Z2921" s="4">
        <v>1</v>
      </c>
      <c r="AA2921" s="4">
        <v>2599</v>
      </c>
      <c r="AB2921" s="67">
        <v>0</v>
      </c>
      <c r="AC2921" s="4">
        <v>4.7947090000000001</v>
      </c>
      <c r="AD2921" s="4">
        <v>24.7</v>
      </c>
    </row>
    <row r="2922" spans="1:30" x14ac:dyDescent="0.2">
      <c r="A2922" s="8" t="s">
        <v>782</v>
      </c>
      <c r="B2922" s="8">
        <v>15</v>
      </c>
      <c r="C2922" s="8">
        <v>32929439</v>
      </c>
      <c r="D2922" s="8">
        <v>32929439</v>
      </c>
      <c r="E2922" s="8" t="s">
        <v>130</v>
      </c>
      <c r="F2922" s="8" t="s">
        <v>3108</v>
      </c>
      <c r="G2922" s="8" t="s">
        <v>3109</v>
      </c>
      <c r="H2922" s="8" t="s">
        <v>24</v>
      </c>
      <c r="I2922" s="66" t="s">
        <v>1044</v>
      </c>
      <c r="J2922" s="66" t="s">
        <v>40</v>
      </c>
      <c r="K2922" s="66" t="s">
        <v>6118</v>
      </c>
      <c r="L2922" s="66" t="s">
        <v>5522</v>
      </c>
      <c r="M2922" s="66" t="s">
        <v>4143</v>
      </c>
      <c r="N2922" s="66" t="s">
        <v>3309</v>
      </c>
      <c r="O2922" s="8" t="s">
        <v>3676</v>
      </c>
      <c r="P2922" s="8" t="s">
        <v>6119</v>
      </c>
      <c r="Q2922" s="8">
        <v>1</v>
      </c>
      <c r="R2922" s="8" t="s">
        <v>40</v>
      </c>
      <c r="S2922" s="8" t="s">
        <v>40</v>
      </c>
      <c r="T2922" s="8" t="s">
        <v>40</v>
      </c>
      <c r="U2922" s="67">
        <v>0.51900000000000002</v>
      </c>
      <c r="V2922" s="4">
        <v>2</v>
      </c>
      <c r="W2922" s="4">
        <v>3428</v>
      </c>
      <c r="X2922" s="67">
        <v>1E-3</v>
      </c>
      <c r="Y2922" s="67">
        <v>0.51500000000000001</v>
      </c>
      <c r="Z2922" s="4">
        <v>3</v>
      </c>
      <c r="AA2922" s="4">
        <v>2601</v>
      </c>
      <c r="AB2922" s="67">
        <v>1E-3</v>
      </c>
      <c r="AC2922" s="4">
        <v>5.8112510000000004</v>
      </c>
      <c r="AD2922" s="4">
        <v>27.2</v>
      </c>
    </row>
    <row r="2923" spans="1:30" x14ac:dyDescent="0.2">
      <c r="A2923" s="8" t="s">
        <v>782</v>
      </c>
      <c r="B2923" s="8">
        <v>15</v>
      </c>
      <c r="C2923" s="8">
        <v>32929455</v>
      </c>
      <c r="D2923" s="8">
        <v>32929455</v>
      </c>
      <c r="E2923" s="8" t="s">
        <v>127</v>
      </c>
      <c r="F2923" s="8" t="s">
        <v>3101</v>
      </c>
      <c r="G2923" s="8" t="s">
        <v>3102</v>
      </c>
      <c r="H2923" s="8" t="s">
        <v>24</v>
      </c>
      <c r="I2923" s="66" t="s">
        <v>1044</v>
      </c>
      <c r="J2923" s="66" t="s">
        <v>40</v>
      </c>
      <c r="K2923" s="66" t="s">
        <v>5411</v>
      </c>
      <c r="L2923" s="66" t="s">
        <v>6120</v>
      </c>
      <c r="M2923" s="66" t="s">
        <v>6121</v>
      </c>
      <c r="N2923" s="66" t="s">
        <v>3118</v>
      </c>
      <c r="O2923" s="8" t="s">
        <v>4518</v>
      </c>
      <c r="P2923" s="8" t="s">
        <v>6122</v>
      </c>
      <c r="Q2923" s="8">
        <v>1</v>
      </c>
      <c r="R2923" s="8" t="s">
        <v>40</v>
      </c>
      <c r="S2923" s="8" t="s">
        <v>40</v>
      </c>
      <c r="T2923" s="8" t="s">
        <v>40</v>
      </c>
      <c r="U2923" s="67">
        <v>0.49</v>
      </c>
      <c r="V2923" s="4">
        <v>1</v>
      </c>
      <c r="W2923" s="4">
        <v>3433</v>
      </c>
      <c r="X2923" s="67">
        <v>0</v>
      </c>
      <c r="Y2923" s="67">
        <v>0</v>
      </c>
      <c r="Z2923" s="4">
        <v>0</v>
      </c>
      <c r="AA2923" s="4">
        <v>2603</v>
      </c>
      <c r="AB2923" s="67">
        <v>0</v>
      </c>
      <c r="AC2923" s="4">
        <v>0.43870500000000001</v>
      </c>
      <c r="AD2923" s="4">
        <v>6.9429999999999996</v>
      </c>
    </row>
    <row r="2924" spans="1:30" x14ac:dyDescent="0.2">
      <c r="A2924" s="8" t="s">
        <v>782</v>
      </c>
      <c r="B2924" s="8">
        <v>15</v>
      </c>
      <c r="C2924" s="8">
        <v>32929477</v>
      </c>
      <c r="D2924" s="8">
        <v>32929477</v>
      </c>
      <c r="E2924" s="8" t="s">
        <v>130</v>
      </c>
      <c r="F2924" s="8" t="s">
        <v>3108</v>
      </c>
      <c r="G2924" s="8" t="s">
        <v>3109</v>
      </c>
      <c r="H2924" s="8" t="s">
        <v>24</v>
      </c>
      <c r="I2924" s="66" t="s">
        <v>1044</v>
      </c>
      <c r="J2924" s="66" t="s">
        <v>40</v>
      </c>
      <c r="K2924" s="66" t="s">
        <v>6123</v>
      </c>
      <c r="L2924" s="66" t="s">
        <v>6124</v>
      </c>
      <c r="M2924" s="66" t="s">
        <v>4151</v>
      </c>
      <c r="N2924" s="66" t="s">
        <v>3144</v>
      </c>
      <c r="O2924" s="8" t="s">
        <v>4644</v>
      </c>
      <c r="P2924" s="8" t="s">
        <v>6125</v>
      </c>
      <c r="Q2924" s="8">
        <v>1</v>
      </c>
      <c r="R2924" s="8" t="s">
        <v>40</v>
      </c>
      <c r="S2924" s="8" t="s">
        <v>40</v>
      </c>
      <c r="T2924" s="8" t="s">
        <v>40</v>
      </c>
      <c r="U2924" s="67">
        <v>0.49299999999999999</v>
      </c>
      <c r="V2924" s="4">
        <v>1</v>
      </c>
      <c r="W2924" s="4">
        <v>3430</v>
      </c>
      <c r="X2924" s="67">
        <v>0</v>
      </c>
      <c r="Y2924" s="67">
        <v>0</v>
      </c>
      <c r="Z2924" s="4">
        <v>0</v>
      </c>
      <c r="AA2924" s="4">
        <v>2602</v>
      </c>
      <c r="AB2924" s="67">
        <v>0</v>
      </c>
      <c r="AC2924" s="4">
        <v>7.5909519999999997</v>
      </c>
      <c r="AD2924" s="4">
        <v>34</v>
      </c>
    </row>
    <row r="2925" spans="1:30" x14ac:dyDescent="0.2">
      <c r="A2925" s="8" t="s">
        <v>782</v>
      </c>
      <c r="B2925" s="8">
        <v>15</v>
      </c>
      <c r="C2925" s="8">
        <v>32929478</v>
      </c>
      <c r="D2925" s="8">
        <v>32929478</v>
      </c>
      <c r="E2925" s="8" t="s">
        <v>121</v>
      </c>
      <c r="F2925" s="8" t="s">
        <v>3108</v>
      </c>
      <c r="G2925" s="8" t="s">
        <v>3109</v>
      </c>
      <c r="H2925" s="8" t="s">
        <v>24</v>
      </c>
      <c r="I2925" s="66" t="s">
        <v>1044</v>
      </c>
      <c r="J2925" s="66" t="s">
        <v>40</v>
      </c>
      <c r="K2925" s="66" t="s">
        <v>5404</v>
      </c>
      <c r="L2925" s="66" t="s">
        <v>847</v>
      </c>
      <c r="M2925" s="66" t="s">
        <v>4151</v>
      </c>
      <c r="N2925" s="66" t="s">
        <v>3171</v>
      </c>
      <c r="O2925" s="8" t="s">
        <v>3222</v>
      </c>
      <c r="P2925" s="8" t="s">
        <v>6126</v>
      </c>
      <c r="Q2925" s="8">
        <v>1</v>
      </c>
      <c r="R2925" s="8" t="s">
        <v>40</v>
      </c>
      <c r="S2925" s="8" t="s">
        <v>40</v>
      </c>
      <c r="T2925" s="8" t="s">
        <v>40</v>
      </c>
      <c r="U2925" s="67">
        <v>0.48799999999999999</v>
      </c>
      <c r="V2925" s="4">
        <v>2</v>
      </c>
      <c r="W2925" s="4">
        <v>3430</v>
      </c>
      <c r="X2925" s="67">
        <v>1E-3</v>
      </c>
      <c r="Y2925" s="67">
        <v>0</v>
      </c>
      <c r="Z2925" s="4">
        <v>0</v>
      </c>
      <c r="AA2925" s="4">
        <v>2602</v>
      </c>
      <c r="AB2925" s="67">
        <v>0</v>
      </c>
      <c r="AC2925" s="4">
        <v>7.0946239999999996</v>
      </c>
      <c r="AD2925" s="4">
        <v>33</v>
      </c>
    </row>
    <row r="2926" spans="1:30" x14ac:dyDescent="0.2">
      <c r="A2926" s="8" t="s">
        <v>782</v>
      </c>
      <c r="B2926" s="8">
        <v>15</v>
      </c>
      <c r="C2926" s="8">
        <v>32929497</v>
      </c>
      <c r="D2926" s="8">
        <v>32929497</v>
      </c>
      <c r="E2926" s="8" t="s">
        <v>130</v>
      </c>
      <c r="F2926" s="8" t="s">
        <v>3101</v>
      </c>
      <c r="G2926" s="8" t="s">
        <v>3102</v>
      </c>
      <c r="H2926" s="8" t="s">
        <v>24</v>
      </c>
      <c r="I2926" s="66" t="s">
        <v>1044</v>
      </c>
      <c r="J2926" s="66" t="s">
        <v>40</v>
      </c>
      <c r="K2926" s="66" t="s">
        <v>5398</v>
      </c>
      <c r="L2926" s="66" t="s">
        <v>6127</v>
      </c>
      <c r="M2926" s="66" t="s">
        <v>4528</v>
      </c>
      <c r="N2926" s="66" t="s">
        <v>3107</v>
      </c>
      <c r="O2926" s="8" t="s">
        <v>3150</v>
      </c>
      <c r="P2926" s="8" t="s">
        <v>6128</v>
      </c>
      <c r="Q2926" s="8">
        <v>1</v>
      </c>
      <c r="R2926" s="8" t="s">
        <v>40</v>
      </c>
      <c r="S2926" s="8" t="s">
        <v>40</v>
      </c>
      <c r="T2926" s="8" t="s">
        <v>40</v>
      </c>
      <c r="U2926" s="67">
        <v>0.51500000000000001</v>
      </c>
      <c r="V2926" s="4">
        <v>2</v>
      </c>
      <c r="W2926" s="4">
        <v>3430</v>
      </c>
      <c r="X2926" s="67">
        <v>1E-3</v>
      </c>
      <c r="Y2926" s="67">
        <v>0.53600000000000003</v>
      </c>
      <c r="Z2926" s="4">
        <v>1</v>
      </c>
      <c r="AA2926" s="4">
        <v>2602</v>
      </c>
      <c r="AB2926" s="67">
        <v>0</v>
      </c>
      <c r="AC2926" s="4">
        <v>1.861742</v>
      </c>
      <c r="AD2926" s="4">
        <v>15.36</v>
      </c>
    </row>
    <row r="2927" spans="1:30" x14ac:dyDescent="0.2">
      <c r="A2927" s="8" t="s">
        <v>782</v>
      </c>
      <c r="B2927" s="8">
        <v>15</v>
      </c>
      <c r="C2927" s="8">
        <v>32929536</v>
      </c>
      <c r="D2927" s="8">
        <v>32929536</v>
      </c>
      <c r="E2927" s="8" t="s">
        <v>127</v>
      </c>
      <c r="F2927" s="8" t="s">
        <v>3101</v>
      </c>
      <c r="G2927" s="8" t="s">
        <v>3102</v>
      </c>
      <c r="H2927" s="8" t="s">
        <v>24</v>
      </c>
      <c r="I2927" s="66" t="s">
        <v>1044</v>
      </c>
      <c r="J2927" s="66" t="s">
        <v>40</v>
      </c>
      <c r="K2927" s="66" t="s">
        <v>6129</v>
      </c>
      <c r="L2927" s="66" t="s">
        <v>6130</v>
      </c>
      <c r="M2927" s="66" t="s">
        <v>4325</v>
      </c>
      <c r="N2927" s="66" t="s">
        <v>3210</v>
      </c>
      <c r="O2927" s="8" t="s">
        <v>3603</v>
      </c>
      <c r="P2927" s="8" t="s">
        <v>6131</v>
      </c>
      <c r="Q2927" s="8">
        <v>1</v>
      </c>
      <c r="R2927" s="8" t="s">
        <v>40</v>
      </c>
      <c r="S2927" s="8" t="s">
        <v>40</v>
      </c>
      <c r="T2927" s="8" t="s">
        <v>40</v>
      </c>
      <c r="U2927" s="67">
        <v>0.51800000000000002</v>
      </c>
      <c r="V2927" s="4">
        <v>3</v>
      </c>
      <c r="W2927" s="4">
        <v>3430</v>
      </c>
      <c r="X2927" s="67">
        <v>1E-3</v>
      </c>
      <c r="Y2927" s="67">
        <v>0</v>
      </c>
      <c r="Z2927" s="4">
        <v>0</v>
      </c>
      <c r="AA2927" s="4">
        <v>2602</v>
      </c>
      <c r="AB2927" s="67">
        <v>0</v>
      </c>
      <c r="AC2927" s="4">
        <v>-0.262208</v>
      </c>
      <c r="AD2927" s="4">
        <v>0.80700000000000005</v>
      </c>
    </row>
    <row r="2928" spans="1:30" x14ac:dyDescent="0.2">
      <c r="A2928" s="8" t="s">
        <v>782</v>
      </c>
      <c r="B2928" s="8">
        <v>15</v>
      </c>
      <c r="C2928" s="8">
        <v>32929547</v>
      </c>
      <c r="D2928" s="8">
        <v>32929547</v>
      </c>
      <c r="E2928" s="8" t="s">
        <v>127</v>
      </c>
      <c r="F2928" s="8" t="s">
        <v>3108</v>
      </c>
      <c r="G2928" s="8" t="s">
        <v>3109</v>
      </c>
      <c r="H2928" s="8" t="s">
        <v>24</v>
      </c>
      <c r="I2928" s="66" t="s">
        <v>1044</v>
      </c>
      <c r="J2928" s="66" t="s">
        <v>40</v>
      </c>
      <c r="K2928" s="66" t="s">
        <v>6132</v>
      </c>
      <c r="L2928" s="66" t="s">
        <v>5514</v>
      </c>
      <c r="M2928" s="66" t="s">
        <v>467</v>
      </c>
      <c r="N2928" s="66" t="s">
        <v>4076</v>
      </c>
      <c r="O2928" s="8" t="s">
        <v>4077</v>
      </c>
      <c r="P2928" s="8" t="s">
        <v>6133</v>
      </c>
      <c r="Q2928" s="8">
        <v>1</v>
      </c>
      <c r="R2928" s="8" t="s">
        <v>40</v>
      </c>
      <c r="S2928" s="8" t="s">
        <v>40</v>
      </c>
      <c r="T2928" s="8" t="s">
        <v>40</v>
      </c>
      <c r="U2928" s="67">
        <v>0</v>
      </c>
      <c r="V2928" s="4">
        <v>0</v>
      </c>
      <c r="W2928" s="4">
        <v>3430</v>
      </c>
      <c r="X2928" s="67">
        <v>0</v>
      </c>
      <c r="Y2928" s="67">
        <v>0.53500000000000003</v>
      </c>
      <c r="Z2928" s="4">
        <v>1</v>
      </c>
      <c r="AA2928" s="4">
        <v>2602</v>
      </c>
      <c r="AB2928" s="67">
        <v>0</v>
      </c>
      <c r="AC2928" s="4">
        <v>-2.1069</v>
      </c>
      <c r="AD2928" s="4">
        <v>1E-3</v>
      </c>
    </row>
    <row r="2929" spans="1:30" x14ac:dyDescent="0.2">
      <c r="A2929" s="8" t="s">
        <v>782</v>
      </c>
      <c r="B2929" s="8">
        <v>15</v>
      </c>
      <c r="C2929" s="8">
        <v>32929584</v>
      </c>
      <c r="D2929" s="8">
        <v>32929584</v>
      </c>
      <c r="E2929" s="8" t="s">
        <v>121</v>
      </c>
      <c r="F2929" s="8" t="s">
        <v>3101</v>
      </c>
      <c r="G2929" s="8" t="s">
        <v>3102</v>
      </c>
      <c r="H2929" s="8" t="s">
        <v>24</v>
      </c>
      <c r="I2929" s="66" t="s">
        <v>1044</v>
      </c>
      <c r="J2929" s="66" t="s">
        <v>40</v>
      </c>
      <c r="K2929" s="66" t="s">
        <v>6134</v>
      </c>
      <c r="L2929" s="66" t="s">
        <v>5511</v>
      </c>
      <c r="M2929" s="66" t="s">
        <v>4655</v>
      </c>
      <c r="N2929" s="66" t="s">
        <v>3126</v>
      </c>
      <c r="O2929" s="8" t="s">
        <v>3199</v>
      </c>
      <c r="P2929" s="8" t="s">
        <v>6135</v>
      </c>
      <c r="Q2929" s="8">
        <v>1</v>
      </c>
      <c r="R2929" s="8" t="s">
        <v>40</v>
      </c>
      <c r="S2929" s="8" t="s">
        <v>40</v>
      </c>
      <c r="T2929" s="8" t="s">
        <v>40</v>
      </c>
      <c r="U2929" s="67">
        <v>0.47599999999999998</v>
      </c>
      <c r="V2929" s="4">
        <v>1</v>
      </c>
      <c r="W2929" s="4">
        <v>3425</v>
      </c>
      <c r="X2929" s="67">
        <v>0</v>
      </c>
      <c r="Y2929" s="67">
        <v>0.48099999999999998</v>
      </c>
      <c r="Z2929" s="4">
        <v>1</v>
      </c>
      <c r="AA2929" s="4">
        <v>2600</v>
      </c>
      <c r="AB2929" s="67">
        <v>0</v>
      </c>
      <c r="AC2929" s="4">
        <v>-0.46009</v>
      </c>
      <c r="AD2929" s="4">
        <v>0.27600000000000002</v>
      </c>
    </row>
    <row r="2930" spans="1:30" x14ac:dyDescent="0.2">
      <c r="A2930" s="8" t="s">
        <v>782</v>
      </c>
      <c r="B2930" s="8">
        <v>15</v>
      </c>
      <c r="C2930" s="8">
        <v>32929606</v>
      </c>
      <c r="D2930" s="8">
        <v>32929606</v>
      </c>
      <c r="E2930" s="8" t="s">
        <v>121</v>
      </c>
      <c r="F2930" s="8" t="s">
        <v>3108</v>
      </c>
      <c r="G2930" s="8" t="s">
        <v>3109</v>
      </c>
      <c r="H2930" s="8" t="s">
        <v>24</v>
      </c>
      <c r="I2930" s="66" t="s">
        <v>1044</v>
      </c>
      <c r="J2930" s="66" t="s">
        <v>40</v>
      </c>
      <c r="K2930" s="66" t="s">
        <v>6136</v>
      </c>
      <c r="L2930" s="66" t="s">
        <v>6137</v>
      </c>
      <c r="M2930" s="66" t="s">
        <v>4515</v>
      </c>
      <c r="N2930" s="66" t="s">
        <v>4011</v>
      </c>
      <c r="O2930" s="8" t="s">
        <v>4012</v>
      </c>
      <c r="P2930" s="8" t="s">
        <v>6138</v>
      </c>
      <c r="Q2930" s="8">
        <v>1</v>
      </c>
      <c r="R2930" s="8" t="s">
        <v>40</v>
      </c>
      <c r="S2930" s="8" t="s">
        <v>40</v>
      </c>
      <c r="T2930" s="8" t="s">
        <v>40</v>
      </c>
      <c r="U2930" s="67">
        <v>0.49099999999999999</v>
      </c>
      <c r="V2930" s="4">
        <v>3</v>
      </c>
      <c r="W2930" s="4">
        <v>3425</v>
      </c>
      <c r="X2930" s="67">
        <v>1E-3</v>
      </c>
      <c r="Y2930" s="67">
        <v>0.49399999999999999</v>
      </c>
      <c r="Z2930" s="4">
        <v>1</v>
      </c>
      <c r="AA2930" s="4">
        <v>2600</v>
      </c>
      <c r="AB2930" s="67">
        <v>0</v>
      </c>
      <c r="AC2930" s="4">
        <v>-0.78812099999999996</v>
      </c>
      <c r="AD2930" s="4">
        <v>4.4999999999999998E-2</v>
      </c>
    </row>
    <row r="2931" spans="1:30" x14ac:dyDescent="0.2">
      <c r="A2931" s="8" t="s">
        <v>782</v>
      </c>
      <c r="B2931" s="8">
        <v>15</v>
      </c>
      <c r="C2931" s="8">
        <v>32929609</v>
      </c>
      <c r="D2931" s="8">
        <v>32929609</v>
      </c>
      <c r="E2931" s="8" t="s">
        <v>130</v>
      </c>
      <c r="F2931" s="8" t="s">
        <v>3108</v>
      </c>
      <c r="G2931" s="8" t="s">
        <v>3109</v>
      </c>
      <c r="H2931" s="8" t="s">
        <v>24</v>
      </c>
      <c r="I2931" s="66" t="s">
        <v>1044</v>
      </c>
      <c r="J2931" s="66" t="s">
        <v>40</v>
      </c>
      <c r="K2931" s="66" t="s">
        <v>6139</v>
      </c>
      <c r="L2931" s="66" t="s">
        <v>6140</v>
      </c>
      <c r="M2931" s="66" t="s">
        <v>4514</v>
      </c>
      <c r="N2931" s="66" t="s">
        <v>4794</v>
      </c>
      <c r="O2931" s="8" t="s">
        <v>4795</v>
      </c>
      <c r="P2931" s="8" t="s">
        <v>40</v>
      </c>
      <c r="Q2931" s="8">
        <v>1</v>
      </c>
      <c r="R2931" s="8" t="s">
        <v>40</v>
      </c>
      <c r="S2931" s="8" t="s">
        <v>40</v>
      </c>
      <c r="T2931" s="8" t="s">
        <v>40</v>
      </c>
      <c r="U2931" s="67">
        <v>0.58899999999999997</v>
      </c>
      <c r="V2931" s="4">
        <v>1</v>
      </c>
      <c r="W2931" s="4">
        <v>3425</v>
      </c>
      <c r="X2931" s="67">
        <v>0</v>
      </c>
      <c r="Y2931" s="67">
        <v>0.47099999999999997</v>
      </c>
      <c r="Z2931" s="4">
        <v>3</v>
      </c>
      <c r="AA2931" s="4">
        <v>2600</v>
      </c>
      <c r="AB2931" s="67">
        <v>1E-3</v>
      </c>
      <c r="AC2931" s="4">
        <v>1.41011</v>
      </c>
      <c r="AD2931" s="4">
        <v>12.84</v>
      </c>
    </row>
    <row r="2932" spans="1:30" x14ac:dyDescent="0.2">
      <c r="A2932" s="8" t="s">
        <v>782</v>
      </c>
      <c r="B2932" s="8">
        <v>15</v>
      </c>
      <c r="C2932" s="8">
        <v>32929624</v>
      </c>
      <c r="D2932" s="8">
        <v>32929624</v>
      </c>
      <c r="E2932" s="8" t="s">
        <v>127</v>
      </c>
      <c r="F2932" s="8" t="s">
        <v>3108</v>
      </c>
      <c r="G2932" s="8" t="s">
        <v>3109</v>
      </c>
      <c r="H2932" s="8" t="s">
        <v>24</v>
      </c>
      <c r="I2932" s="66" t="s">
        <v>1044</v>
      </c>
      <c r="J2932" s="66" t="s">
        <v>40</v>
      </c>
      <c r="K2932" s="66" t="s">
        <v>6141</v>
      </c>
      <c r="L2932" s="66" t="s">
        <v>6142</v>
      </c>
      <c r="M2932" s="66" t="s">
        <v>3532</v>
      </c>
      <c r="N2932" s="66" t="s">
        <v>3232</v>
      </c>
      <c r="O2932" s="8" t="s">
        <v>4392</v>
      </c>
      <c r="P2932" s="8" t="s">
        <v>6143</v>
      </c>
      <c r="Q2932" s="8">
        <v>1</v>
      </c>
      <c r="R2932" s="8" t="s">
        <v>40</v>
      </c>
      <c r="S2932" s="8" t="s">
        <v>40</v>
      </c>
      <c r="T2932" s="8" t="s">
        <v>40</v>
      </c>
      <c r="U2932" s="67">
        <v>0.50600000000000001</v>
      </c>
      <c r="V2932" s="4">
        <v>221</v>
      </c>
      <c r="W2932" s="4">
        <v>3425</v>
      </c>
      <c r="X2932" s="67">
        <v>6.5000000000000002E-2</v>
      </c>
      <c r="Y2932" s="67">
        <v>0.49199999999999999</v>
      </c>
      <c r="Z2932" s="4">
        <v>156</v>
      </c>
      <c r="AA2932" s="4">
        <v>2600</v>
      </c>
      <c r="AB2932" s="67">
        <v>0.06</v>
      </c>
      <c r="AC2932" s="4">
        <v>-2.8489520000000002</v>
      </c>
      <c r="AD2932" s="4">
        <v>1E-3</v>
      </c>
    </row>
    <row r="2933" spans="1:30" x14ac:dyDescent="0.2">
      <c r="A2933" s="8" t="s">
        <v>782</v>
      </c>
      <c r="B2933" s="8">
        <v>15</v>
      </c>
      <c r="C2933" s="8">
        <v>32929633</v>
      </c>
      <c r="D2933" s="8">
        <v>32929637</v>
      </c>
      <c r="E2933" s="8" t="s">
        <v>6144</v>
      </c>
      <c r="F2933" s="8" t="s">
        <v>4199</v>
      </c>
      <c r="G2933" s="8" t="s">
        <v>3109</v>
      </c>
      <c r="H2933" s="8" t="s">
        <v>24</v>
      </c>
      <c r="I2933" s="66" t="s">
        <v>1044</v>
      </c>
      <c r="J2933" s="66" t="s">
        <v>40</v>
      </c>
      <c r="K2933" s="66" t="s">
        <v>6145</v>
      </c>
      <c r="L2933" s="66" t="s">
        <v>6146</v>
      </c>
      <c r="M2933" s="66" t="s">
        <v>6147</v>
      </c>
      <c r="N2933" s="66" t="s">
        <v>6148</v>
      </c>
      <c r="O2933" s="8" t="s">
        <v>6149</v>
      </c>
      <c r="P2933" s="8" t="s">
        <v>40</v>
      </c>
      <c r="Q2933" s="8">
        <v>1</v>
      </c>
      <c r="R2933" s="8" t="s">
        <v>40</v>
      </c>
      <c r="S2933" s="8" t="s">
        <v>40</v>
      </c>
      <c r="T2933" s="8" t="s">
        <v>40</v>
      </c>
      <c r="U2933" s="67">
        <v>0.505</v>
      </c>
      <c r="V2933" s="4">
        <v>4</v>
      </c>
      <c r="W2933" s="4">
        <v>3425</v>
      </c>
      <c r="X2933" s="67">
        <v>1E-3</v>
      </c>
      <c r="Y2933" s="67">
        <v>0.52300000000000002</v>
      </c>
      <c r="Z2933" s="4">
        <v>2</v>
      </c>
      <c r="AA2933" s="4">
        <v>2600</v>
      </c>
      <c r="AB2933" s="67">
        <v>1E-3</v>
      </c>
      <c r="AC2933" s="4">
        <v>-5.8531E-2</v>
      </c>
      <c r="AD2933" s="4">
        <v>2.0590000000000002</v>
      </c>
    </row>
    <row r="2934" spans="1:30" x14ac:dyDescent="0.2">
      <c r="A2934" s="8" t="s">
        <v>782</v>
      </c>
      <c r="B2934" s="8">
        <v>15</v>
      </c>
      <c r="C2934" s="8">
        <v>32929655</v>
      </c>
      <c r="D2934" s="8">
        <v>32929655</v>
      </c>
      <c r="E2934" s="8" t="s">
        <v>130</v>
      </c>
      <c r="F2934" s="8" t="s">
        <v>3108</v>
      </c>
      <c r="G2934" s="8" t="s">
        <v>3109</v>
      </c>
      <c r="H2934" s="8" t="s">
        <v>24</v>
      </c>
      <c r="I2934" s="66" t="s">
        <v>1044</v>
      </c>
      <c r="J2934" s="66" t="s">
        <v>40</v>
      </c>
      <c r="K2934" s="66" t="s">
        <v>5327</v>
      </c>
      <c r="L2934" s="66" t="s">
        <v>6150</v>
      </c>
      <c r="M2934" s="66" t="s">
        <v>4510</v>
      </c>
      <c r="N2934" s="66" t="s">
        <v>3624</v>
      </c>
      <c r="O2934" s="8" t="s">
        <v>3625</v>
      </c>
      <c r="P2934" s="8" t="s">
        <v>6151</v>
      </c>
      <c r="Q2934" s="8">
        <v>1</v>
      </c>
      <c r="R2934" s="8" t="s">
        <v>40</v>
      </c>
      <c r="S2934" s="8" t="s">
        <v>40</v>
      </c>
      <c r="T2934" s="8" t="s">
        <v>40</v>
      </c>
      <c r="U2934" s="67">
        <v>0.45500000000000002</v>
      </c>
      <c r="V2934" s="4">
        <v>1</v>
      </c>
      <c r="W2934" s="4">
        <v>3425</v>
      </c>
      <c r="X2934" s="67">
        <v>0</v>
      </c>
      <c r="Y2934" s="67">
        <v>0</v>
      </c>
      <c r="Z2934" s="4">
        <v>0</v>
      </c>
      <c r="AA2934" s="4">
        <v>2600</v>
      </c>
      <c r="AB2934" s="67">
        <v>0</v>
      </c>
      <c r="AC2934" s="4">
        <v>-0.126834</v>
      </c>
      <c r="AD2934" s="4">
        <v>1.5389999999999999</v>
      </c>
    </row>
    <row r="2935" spans="1:30" x14ac:dyDescent="0.2">
      <c r="A2935" s="8" t="s">
        <v>782</v>
      </c>
      <c r="B2935" s="8">
        <v>15</v>
      </c>
      <c r="C2935" s="8">
        <v>32929673</v>
      </c>
      <c r="D2935" s="8">
        <v>32929673</v>
      </c>
      <c r="E2935" s="8" t="s">
        <v>127</v>
      </c>
      <c r="F2935" s="8" t="s">
        <v>3108</v>
      </c>
      <c r="G2935" s="8" t="s">
        <v>3109</v>
      </c>
      <c r="H2935" s="8" t="s">
        <v>24</v>
      </c>
      <c r="I2935" s="66" t="s">
        <v>1044</v>
      </c>
      <c r="J2935" s="66" t="s">
        <v>40</v>
      </c>
      <c r="K2935" s="66" t="s">
        <v>6152</v>
      </c>
      <c r="L2935" s="66" t="s">
        <v>6153</v>
      </c>
      <c r="M2935" s="66" t="s">
        <v>3526</v>
      </c>
      <c r="N2935" s="66" t="s">
        <v>3131</v>
      </c>
      <c r="O2935" s="8" t="s">
        <v>3132</v>
      </c>
      <c r="P2935" s="8" t="s">
        <v>6154</v>
      </c>
      <c r="Q2935" s="8">
        <v>1</v>
      </c>
      <c r="R2935" s="8" t="s">
        <v>40</v>
      </c>
      <c r="S2935" s="8" t="s">
        <v>40</v>
      </c>
      <c r="T2935" s="8" t="s">
        <v>40</v>
      </c>
      <c r="U2935" s="67">
        <v>0.54</v>
      </c>
      <c r="V2935" s="4">
        <v>4</v>
      </c>
      <c r="W2935" s="4">
        <v>3431</v>
      </c>
      <c r="X2935" s="67">
        <v>1E-3</v>
      </c>
      <c r="Y2935" s="67">
        <v>0.50600000000000001</v>
      </c>
      <c r="Z2935" s="4">
        <v>3</v>
      </c>
      <c r="AA2935" s="4">
        <v>2601</v>
      </c>
      <c r="AB2935" s="67">
        <v>1E-3</v>
      </c>
      <c r="AC2935" s="4">
        <v>-0.25787199999999999</v>
      </c>
      <c r="AD2935" s="4">
        <v>0.82499999999999996</v>
      </c>
    </row>
    <row r="2936" spans="1:30" x14ac:dyDescent="0.2">
      <c r="A2936" s="8" t="s">
        <v>782</v>
      </c>
      <c r="B2936" s="8">
        <v>15</v>
      </c>
      <c r="C2936" s="8">
        <v>32929675</v>
      </c>
      <c r="D2936" s="8">
        <v>32929675</v>
      </c>
      <c r="E2936" s="8" t="s">
        <v>127</v>
      </c>
      <c r="F2936" s="8" t="s">
        <v>3108</v>
      </c>
      <c r="G2936" s="8" t="s">
        <v>3109</v>
      </c>
      <c r="H2936" s="8" t="s">
        <v>24</v>
      </c>
      <c r="I2936" s="66" t="s">
        <v>1044</v>
      </c>
      <c r="J2936" s="66" t="s">
        <v>40</v>
      </c>
      <c r="K2936" s="66" t="s">
        <v>6155</v>
      </c>
      <c r="L2936" s="66" t="s">
        <v>3392</v>
      </c>
      <c r="M2936" s="66" t="s">
        <v>3393</v>
      </c>
      <c r="N2936" s="66" t="s">
        <v>4290</v>
      </c>
      <c r="O2936" s="8" t="s">
        <v>5675</v>
      </c>
      <c r="P2936" s="8" t="s">
        <v>6156</v>
      </c>
      <c r="Q2936" s="8">
        <v>1</v>
      </c>
      <c r="R2936" s="8" t="s">
        <v>40</v>
      </c>
      <c r="S2936" s="8" t="s">
        <v>40</v>
      </c>
      <c r="T2936" s="8" t="s">
        <v>40</v>
      </c>
      <c r="U2936" s="67">
        <v>0.47099999999999997</v>
      </c>
      <c r="V2936" s="4">
        <v>1</v>
      </c>
      <c r="W2936" s="4">
        <v>3431</v>
      </c>
      <c r="X2936" s="67">
        <v>0</v>
      </c>
      <c r="Y2936" s="67">
        <v>0</v>
      </c>
      <c r="Z2936" s="4">
        <v>0</v>
      </c>
      <c r="AA2936" s="4">
        <v>2601</v>
      </c>
      <c r="AB2936" s="67">
        <v>0</v>
      </c>
      <c r="AC2936" s="4">
        <v>-0.98330399999999996</v>
      </c>
      <c r="AD2936" s="4">
        <v>1.7000000000000001E-2</v>
      </c>
    </row>
    <row r="2937" spans="1:30" x14ac:dyDescent="0.2">
      <c r="A2937" s="8" t="s">
        <v>782</v>
      </c>
      <c r="B2937" s="8">
        <v>15</v>
      </c>
      <c r="C2937" s="8">
        <v>32929683</v>
      </c>
      <c r="D2937" s="8">
        <v>32929683</v>
      </c>
      <c r="E2937" s="8" t="s">
        <v>121</v>
      </c>
      <c r="F2937" s="8" t="s">
        <v>3101</v>
      </c>
      <c r="G2937" s="8" t="s">
        <v>3102</v>
      </c>
      <c r="H2937" s="8" t="s">
        <v>24</v>
      </c>
      <c r="I2937" s="66" t="s">
        <v>1044</v>
      </c>
      <c r="J2937" s="66" t="s">
        <v>40</v>
      </c>
      <c r="K2937" s="66" t="s">
        <v>6157</v>
      </c>
      <c r="L2937" s="66" t="s">
        <v>6158</v>
      </c>
      <c r="M2937" s="66" t="s">
        <v>4507</v>
      </c>
      <c r="N2937" s="66" t="s">
        <v>3210</v>
      </c>
      <c r="O2937" s="8" t="s">
        <v>3211</v>
      </c>
      <c r="P2937" s="8" t="s">
        <v>6159</v>
      </c>
      <c r="Q2937" s="8">
        <v>1</v>
      </c>
      <c r="R2937" s="8" t="s">
        <v>40</v>
      </c>
      <c r="S2937" s="8" t="s">
        <v>40</v>
      </c>
      <c r="T2937" s="8" t="s">
        <v>40</v>
      </c>
      <c r="U2937" s="67">
        <v>0.51100000000000001</v>
      </c>
      <c r="V2937" s="4">
        <v>12</v>
      </c>
      <c r="W2937" s="4">
        <v>3431</v>
      </c>
      <c r="X2937" s="67">
        <v>3.0000000000000001E-3</v>
      </c>
      <c r="Y2937" s="67">
        <v>0.50600000000000001</v>
      </c>
      <c r="Z2937" s="4">
        <v>15</v>
      </c>
      <c r="AA2937" s="4">
        <v>2601</v>
      </c>
      <c r="AB2937" s="67">
        <v>6.0000000000000001E-3</v>
      </c>
      <c r="AC2937" s="4">
        <v>-0.74731800000000004</v>
      </c>
      <c r="AD2937" s="4">
        <v>5.6000000000000001E-2</v>
      </c>
    </row>
    <row r="2938" spans="1:30" x14ac:dyDescent="0.2">
      <c r="A2938" s="8" t="s">
        <v>782</v>
      </c>
      <c r="B2938" s="8">
        <v>15</v>
      </c>
      <c r="C2938" s="8">
        <v>32929758</v>
      </c>
      <c r="D2938" s="8">
        <v>32929758</v>
      </c>
      <c r="E2938" s="8" t="s">
        <v>127</v>
      </c>
      <c r="F2938" s="8" t="s">
        <v>3108</v>
      </c>
      <c r="G2938" s="8" t="s">
        <v>3109</v>
      </c>
      <c r="H2938" s="8" t="s">
        <v>24</v>
      </c>
      <c r="I2938" s="66" t="s">
        <v>1044</v>
      </c>
      <c r="J2938" s="66" t="s">
        <v>40</v>
      </c>
      <c r="K2938" s="66" t="s">
        <v>3346</v>
      </c>
      <c r="L2938" s="66" t="s">
        <v>5448</v>
      </c>
      <c r="M2938" s="66" t="s">
        <v>5449</v>
      </c>
      <c r="N2938" s="66" t="s">
        <v>3508</v>
      </c>
      <c r="O2938" s="8" t="s">
        <v>5035</v>
      </c>
      <c r="P2938" s="8" t="s">
        <v>40</v>
      </c>
      <c r="Q2938" s="8">
        <v>1</v>
      </c>
      <c r="R2938" s="8" t="s">
        <v>40</v>
      </c>
      <c r="S2938" s="8" t="s">
        <v>40</v>
      </c>
      <c r="T2938" s="8" t="s">
        <v>40</v>
      </c>
      <c r="U2938" s="67">
        <v>0.50900000000000001</v>
      </c>
      <c r="V2938" s="4">
        <v>1</v>
      </c>
      <c r="W2938" s="4">
        <v>3432</v>
      </c>
      <c r="X2938" s="67">
        <v>0</v>
      </c>
      <c r="Y2938" s="67">
        <v>0</v>
      </c>
      <c r="Z2938" s="4">
        <v>0</v>
      </c>
      <c r="AA2938" s="4">
        <v>2602</v>
      </c>
      <c r="AB2938" s="67">
        <v>0</v>
      </c>
      <c r="AC2938" s="4">
        <v>-0.15777099999999999</v>
      </c>
      <c r="AD2938" s="4">
        <v>1.339</v>
      </c>
    </row>
    <row r="2939" spans="1:30" x14ac:dyDescent="0.2">
      <c r="A2939" s="8" t="s">
        <v>782</v>
      </c>
      <c r="B2939" s="8">
        <v>15</v>
      </c>
      <c r="C2939" s="8">
        <v>32929835</v>
      </c>
      <c r="D2939" s="8">
        <v>32929835</v>
      </c>
      <c r="E2939" s="8" t="s">
        <v>130</v>
      </c>
      <c r="F2939" s="8" t="s">
        <v>3108</v>
      </c>
      <c r="G2939" s="8" t="s">
        <v>3109</v>
      </c>
      <c r="H2939" s="8" t="s">
        <v>24</v>
      </c>
      <c r="I2939" s="66" t="s">
        <v>1044</v>
      </c>
      <c r="J2939" s="66" t="s">
        <v>40</v>
      </c>
      <c r="K2939" s="66" t="s">
        <v>5336</v>
      </c>
      <c r="L2939" s="66" t="s">
        <v>5419</v>
      </c>
      <c r="M2939" s="66" t="s">
        <v>4669</v>
      </c>
      <c r="N2939" s="66" t="s">
        <v>4364</v>
      </c>
      <c r="O2939" s="8" t="s">
        <v>6160</v>
      </c>
      <c r="P2939" s="8" t="s">
        <v>6161</v>
      </c>
      <c r="Q2939" s="8">
        <v>1</v>
      </c>
      <c r="R2939" s="8" t="s">
        <v>40</v>
      </c>
      <c r="S2939" s="8" t="s">
        <v>40</v>
      </c>
      <c r="T2939" s="8" t="s">
        <v>40</v>
      </c>
      <c r="U2939" s="67">
        <v>0.49299999999999999</v>
      </c>
      <c r="V2939" s="4">
        <v>4</v>
      </c>
      <c r="W2939" s="4">
        <v>3425</v>
      </c>
      <c r="X2939" s="67">
        <v>1E-3</v>
      </c>
      <c r="Y2939" s="67">
        <v>0.46800000000000003</v>
      </c>
      <c r="Z2939" s="4">
        <v>3</v>
      </c>
      <c r="AA2939" s="4">
        <v>2600</v>
      </c>
      <c r="AB2939" s="67">
        <v>1E-3</v>
      </c>
      <c r="AC2939" s="4">
        <v>0.66491500000000003</v>
      </c>
      <c r="AD2939" s="4">
        <v>8.5960000000000001</v>
      </c>
    </row>
    <row r="2940" spans="1:30" x14ac:dyDescent="0.2">
      <c r="A2940" s="8" t="s">
        <v>782</v>
      </c>
      <c r="B2940" s="8">
        <v>15</v>
      </c>
      <c r="C2940" s="8">
        <v>32929852</v>
      </c>
      <c r="D2940" s="8">
        <v>32929852</v>
      </c>
      <c r="E2940" s="8" t="s">
        <v>121</v>
      </c>
      <c r="F2940" s="8" t="s">
        <v>3108</v>
      </c>
      <c r="G2940" s="8" t="s">
        <v>3109</v>
      </c>
      <c r="H2940" s="8" t="s">
        <v>24</v>
      </c>
      <c r="I2940" s="66" t="s">
        <v>1044</v>
      </c>
      <c r="J2940" s="66" t="s">
        <v>40</v>
      </c>
      <c r="K2940" s="66" t="s">
        <v>6162</v>
      </c>
      <c r="L2940" s="66" t="s">
        <v>6163</v>
      </c>
      <c r="M2940" s="66" t="s">
        <v>4171</v>
      </c>
      <c r="N2940" s="66" t="s">
        <v>3244</v>
      </c>
      <c r="O2940" s="8" t="s">
        <v>3250</v>
      </c>
      <c r="P2940" s="8" t="s">
        <v>6164</v>
      </c>
      <c r="Q2940" s="8">
        <v>1</v>
      </c>
      <c r="R2940" s="8" t="s">
        <v>40</v>
      </c>
      <c r="S2940" s="8" t="s">
        <v>40</v>
      </c>
      <c r="T2940" s="8" t="s">
        <v>40</v>
      </c>
      <c r="U2940" s="67">
        <v>0.46</v>
      </c>
      <c r="V2940" s="4">
        <v>1</v>
      </c>
      <c r="W2940" s="4">
        <v>3425</v>
      </c>
      <c r="X2940" s="67">
        <v>0</v>
      </c>
      <c r="Y2940" s="67">
        <v>0</v>
      </c>
      <c r="Z2940" s="4">
        <v>0</v>
      </c>
      <c r="AA2940" s="4">
        <v>2600</v>
      </c>
      <c r="AB2940" s="67">
        <v>0</v>
      </c>
      <c r="AC2940" s="4">
        <v>-2.9024220000000001</v>
      </c>
      <c r="AD2940" s="4">
        <v>1E-3</v>
      </c>
    </row>
    <row r="2941" spans="1:30" x14ac:dyDescent="0.2">
      <c r="A2941" s="8" t="s">
        <v>782</v>
      </c>
      <c r="B2941" s="8">
        <v>15</v>
      </c>
      <c r="C2941" s="8">
        <v>32929892</v>
      </c>
      <c r="D2941" s="8">
        <v>32929892</v>
      </c>
      <c r="E2941" s="8" t="s">
        <v>121</v>
      </c>
      <c r="F2941" s="8" t="s">
        <v>3108</v>
      </c>
      <c r="G2941" s="8" t="s">
        <v>3109</v>
      </c>
      <c r="H2941" s="8" t="s">
        <v>24</v>
      </c>
      <c r="I2941" s="66" t="s">
        <v>1044</v>
      </c>
      <c r="J2941" s="66" t="s">
        <v>40</v>
      </c>
      <c r="K2941" s="66" t="s">
        <v>3332</v>
      </c>
      <c r="L2941" s="66" t="s">
        <v>6165</v>
      </c>
      <c r="M2941" s="66" t="s">
        <v>4677</v>
      </c>
      <c r="N2941" s="66" t="s">
        <v>6166</v>
      </c>
      <c r="O2941" s="8" t="s">
        <v>6167</v>
      </c>
      <c r="P2941" s="8" t="s">
        <v>6168</v>
      </c>
      <c r="Q2941" s="8">
        <v>1</v>
      </c>
      <c r="R2941" s="8" t="s">
        <v>40</v>
      </c>
      <c r="S2941" s="8" t="s">
        <v>40</v>
      </c>
      <c r="T2941" s="8" t="s">
        <v>40</v>
      </c>
      <c r="U2941" s="67">
        <v>0.53800000000000003</v>
      </c>
      <c r="V2941" s="4">
        <v>1</v>
      </c>
      <c r="W2941" s="4">
        <v>3425</v>
      </c>
      <c r="X2941" s="67">
        <v>0</v>
      </c>
      <c r="Y2941" s="67">
        <v>0</v>
      </c>
      <c r="Z2941" s="4">
        <v>0</v>
      </c>
      <c r="AA2941" s="4">
        <v>2595</v>
      </c>
      <c r="AB2941" s="67">
        <v>0</v>
      </c>
      <c r="AC2941" s="4">
        <v>-0.24271300000000001</v>
      </c>
      <c r="AD2941" s="4">
        <v>0.89</v>
      </c>
    </row>
    <row r="2942" spans="1:30" x14ac:dyDescent="0.2">
      <c r="A2942" s="8" t="s">
        <v>782</v>
      </c>
      <c r="B2942" s="8">
        <v>15</v>
      </c>
      <c r="C2942" s="8">
        <v>32929908</v>
      </c>
      <c r="D2942" s="8">
        <v>32929908</v>
      </c>
      <c r="E2942" s="8" t="s">
        <v>130</v>
      </c>
      <c r="F2942" s="8" t="s">
        <v>3101</v>
      </c>
      <c r="G2942" s="8" t="s">
        <v>3102</v>
      </c>
      <c r="H2942" s="8" t="s">
        <v>24</v>
      </c>
      <c r="I2942" s="66" t="s">
        <v>1044</v>
      </c>
      <c r="J2942" s="66" t="s">
        <v>40</v>
      </c>
      <c r="K2942" s="66" t="s">
        <v>6169</v>
      </c>
      <c r="L2942" s="66" t="s">
        <v>6170</v>
      </c>
      <c r="M2942" s="66" t="s">
        <v>6171</v>
      </c>
      <c r="N2942" s="66" t="s">
        <v>3196</v>
      </c>
      <c r="O2942" s="8" t="s">
        <v>4278</v>
      </c>
      <c r="P2942" s="8" t="s">
        <v>6172</v>
      </c>
      <c r="Q2942" s="8">
        <v>1</v>
      </c>
      <c r="R2942" s="8" t="s">
        <v>40</v>
      </c>
      <c r="S2942" s="8" t="s">
        <v>40</v>
      </c>
      <c r="T2942" s="8" t="s">
        <v>40</v>
      </c>
      <c r="U2942" s="67">
        <v>0.496</v>
      </c>
      <c r="V2942" s="4">
        <v>26</v>
      </c>
      <c r="W2942" s="4">
        <v>3425</v>
      </c>
      <c r="X2942" s="67">
        <v>8.0000000000000002E-3</v>
      </c>
      <c r="Y2942" s="67">
        <v>0.53500000000000003</v>
      </c>
      <c r="Z2942" s="4">
        <v>18</v>
      </c>
      <c r="AA2942" s="4">
        <v>2595</v>
      </c>
      <c r="AB2942" s="67">
        <v>7.0000000000000001E-3</v>
      </c>
      <c r="AC2942" s="4">
        <v>-0.13207099999999999</v>
      </c>
      <c r="AD2942" s="4">
        <v>1.5029999999999999</v>
      </c>
    </row>
    <row r="2943" spans="1:30" x14ac:dyDescent="0.2">
      <c r="A2943" s="8" t="s">
        <v>782</v>
      </c>
      <c r="B2943" s="8">
        <v>15</v>
      </c>
      <c r="C2943" s="8">
        <v>32929919</v>
      </c>
      <c r="D2943" s="8">
        <v>32929919</v>
      </c>
      <c r="E2943" s="8" t="s">
        <v>121</v>
      </c>
      <c r="F2943" s="8" t="s">
        <v>3108</v>
      </c>
      <c r="G2943" s="8" t="s">
        <v>3109</v>
      </c>
      <c r="H2943" s="8" t="s">
        <v>24</v>
      </c>
      <c r="I2943" s="66" t="s">
        <v>1044</v>
      </c>
      <c r="J2943" s="66" t="s">
        <v>40</v>
      </c>
      <c r="K2943" s="66" t="s">
        <v>6173</v>
      </c>
      <c r="L2943" s="66" t="s">
        <v>6174</v>
      </c>
      <c r="M2943" s="66" t="s">
        <v>3381</v>
      </c>
      <c r="N2943" s="66" t="s">
        <v>3549</v>
      </c>
      <c r="O2943" s="8" t="s">
        <v>5445</v>
      </c>
      <c r="P2943" s="8" t="s">
        <v>40</v>
      </c>
      <c r="Q2943" s="8">
        <v>1</v>
      </c>
      <c r="R2943" s="8" t="s">
        <v>40</v>
      </c>
      <c r="S2943" s="8" t="s">
        <v>40</v>
      </c>
      <c r="T2943" s="8" t="s">
        <v>40</v>
      </c>
      <c r="U2943" s="67">
        <v>0.48199999999999998</v>
      </c>
      <c r="V2943" s="4">
        <v>1</v>
      </c>
      <c r="W2943" s="4">
        <v>3425</v>
      </c>
      <c r="X2943" s="67">
        <v>0</v>
      </c>
      <c r="Y2943" s="67">
        <v>0</v>
      </c>
      <c r="Z2943" s="4">
        <v>0</v>
      </c>
      <c r="AA2943" s="4">
        <v>2595</v>
      </c>
      <c r="AB2943" s="67">
        <v>0</v>
      </c>
      <c r="AC2943" s="4">
        <v>4.532089</v>
      </c>
      <c r="AD2943" s="4">
        <v>24.3</v>
      </c>
    </row>
    <row r="2944" spans="1:30" x14ac:dyDescent="0.2">
      <c r="A2944" s="8" t="s">
        <v>782</v>
      </c>
      <c r="B2944" s="8">
        <v>15</v>
      </c>
      <c r="C2944" s="8">
        <v>32929934</v>
      </c>
      <c r="D2944" s="8">
        <v>32929934</v>
      </c>
      <c r="E2944" s="8" t="s">
        <v>127</v>
      </c>
      <c r="F2944" s="8" t="s">
        <v>3108</v>
      </c>
      <c r="G2944" s="8" t="s">
        <v>3109</v>
      </c>
      <c r="H2944" s="8" t="s">
        <v>24</v>
      </c>
      <c r="I2944" s="66" t="s">
        <v>1044</v>
      </c>
      <c r="J2944" s="66" t="s">
        <v>40</v>
      </c>
      <c r="K2944" s="66" t="s">
        <v>6175</v>
      </c>
      <c r="L2944" s="66" t="s">
        <v>6176</v>
      </c>
      <c r="M2944" s="66" t="s">
        <v>3766</v>
      </c>
      <c r="N2944" s="66" t="s">
        <v>3682</v>
      </c>
      <c r="O2944" s="8" t="s">
        <v>4648</v>
      </c>
      <c r="P2944" s="8" t="s">
        <v>6177</v>
      </c>
      <c r="Q2944" s="8">
        <v>1</v>
      </c>
      <c r="R2944" s="8" t="s">
        <v>40</v>
      </c>
      <c r="S2944" s="8" t="s">
        <v>40</v>
      </c>
      <c r="T2944" s="8" t="s">
        <v>40</v>
      </c>
      <c r="U2944" s="67">
        <v>0.56999999999999995</v>
      </c>
      <c r="V2944" s="4">
        <v>1</v>
      </c>
      <c r="W2944" s="4">
        <v>3425</v>
      </c>
      <c r="X2944" s="67">
        <v>0</v>
      </c>
      <c r="Y2944" s="67">
        <v>0.54500000000000004</v>
      </c>
      <c r="Z2944" s="4">
        <v>1</v>
      </c>
      <c r="AA2944" s="4">
        <v>2595</v>
      </c>
      <c r="AB2944" s="67">
        <v>0</v>
      </c>
      <c r="AC2944" s="4">
        <v>-1.892466</v>
      </c>
      <c r="AD2944" s="4">
        <v>2E-3</v>
      </c>
    </row>
    <row r="2945" spans="1:30" x14ac:dyDescent="0.2">
      <c r="A2945" s="8" t="s">
        <v>782</v>
      </c>
      <c r="B2945" s="8">
        <v>15</v>
      </c>
      <c r="C2945" s="8">
        <v>32929969</v>
      </c>
      <c r="D2945" s="8">
        <v>32929969</v>
      </c>
      <c r="E2945" s="8" t="s">
        <v>121</v>
      </c>
      <c r="F2945" s="8" t="s">
        <v>3108</v>
      </c>
      <c r="G2945" s="8" t="s">
        <v>3109</v>
      </c>
      <c r="H2945" s="8" t="s">
        <v>24</v>
      </c>
      <c r="I2945" s="66" t="s">
        <v>1044</v>
      </c>
      <c r="J2945" s="66" t="s">
        <v>40</v>
      </c>
      <c r="K2945" s="66" t="s">
        <v>6178</v>
      </c>
      <c r="L2945" s="66" t="s">
        <v>6179</v>
      </c>
      <c r="M2945" s="66" t="s">
        <v>3777</v>
      </c>
      <c r="N2945" s="66" t="s">
        <v>3147</v>
      </c>
      <c r="O2945" s="8" t="s">
        <v>3148</v>
      </c>
      <c r="P2945" s="8" t="s">
        <v>40</v>
      </c>
      <c r="Q2945" s="8">
        <v>1</v>
      </c>
      <c r="R2945" s="8" t="s">
        <v>40</v>
      </c>
      <c r="S2945" s="8" t="s">
        <v>40</v>
      </c>
      <c r="T2945" s="8" t="s">
        <v>40</v>
      </c>
      <c r="U2945" s="67">
        <v>0.48499999999999999</v>
      </c>
      <c r="V2945" s="4">
        <v>1</v>
      </c>
      <c r="W2945" s="4">
        <v>3425</v>
      </c>
      <c r="X2945" s="67">
        <v>0</v>
      </c>
      <c r="Y2945" s="67">
        <v>0</v>
      </c>
      <c r="Z2945" s="4">
        <v>0</v>
      </c>
      <c r="AA2945" s="4">
        <v>2595</v>
      </c>
      <c r="AB2945" s="67">
        <v>0</v>
      </c>
      <c r="AC2945" s="4">
        <v>1.3717859999999999</v>
      </c>
      <c r="AD2945" s="4">
        <v>12.64</v>
      </c>
    </row>
    <row r="2946" spans="1:30" x14ac:dyDescent="0.2">
      <c r="A2946" s="8" t="s">
        <v>782</v>
      </c>
      <c r="B2946" s="8">
        <v>15</v>
      </c>
      <c r="C2946" s="8">
        <v>32930013</v>
      </c>
      <c r="D2946" s="8">
        <v>32930013</v>
      </c>
      <c r="E2946" s="8" t="s">
        <v>127</v>
      </c>
      <c r="F2946" s="8" t="s">
        <v>3101</v>
      </c>
      <c r="G2946" s="8" t="s">
        <v>3102</v>
      </c>
      <c r="H2946" s="8" t="s">
        <v>24</v>
      </c>
      <c r="I2946" s="66" t="s">
        <v>1044</v>
      </c>
      <c r="J2946" s="66" t="s">
        <v>40</v>
      </c>
      <c r="K2946" s="66" t="s">
        <v>6180</v>
      </c>
      <c r="L2946" s="66" t="s">
        <v>6181</v>
      </c>
      <c r="M2946" s="66" t="s">
        <v>4181</v>
      </c>
      <c r="N2946" s="66" t="s">
        <v>3210</v>
      </c>
      <c r="O2946" s="8" t="s">
        <v>3603</v>
      </c>
      <c r="P2946" s="8" t="s">
        <v>6182</v>
      </c>
      <c r="Q2946" s="8">
        <v>1</v>
      </c>
      <c r="R2946" s="8" t="s">
        <v>40</v>
      </c>
      <c r="S2946" s="8" t="s">
        <v>40</v>
      </c>
      <c r="T2946" s="8" t="s">
        <v>40</v>
      </c>
      <c r="U2946" s="67">
        <v>0.505</v>
      </c>
      <c r="V2946" s="4">
        <v>1</v>
      </c>
      <c r="W2946" s="4">
        <v>3429</v>
      </c>
      <c r="X2946" s="67">
        <v>0</v>
      </c>
      <c r="Y2946" s="67">
        <v>0.46800000000000003</v>
      </c>
      <c r="Z2946" s="4">
        <v>2</v>
      </c>
      <c r="AA2946" s="4">
        <v>2599</v>
      </c>
      <c r="AB2946" s="67">
        <v>1E-3</v>
      </c>
      <c r="AC2946" s="4">
        <v>0.779802</v>
      </c>
      <c r="AD2946" s="4">
        <v>9.3390000000000004</v>
      </c>
    </row>
    <row r="2947" spans="1:30" x14ac:dyDescent="0.2">
      <c r="A2947" s="8" t="s">
        <v>782</v>
      </c>
      <c r="B2947" s="8">
        <v>16</v>
      </c>
      <c r="C2947" s="8">
        <v>29464978</v>
      </c>
      <c r="D2947" s="8">
        <v>29464978</v>
      </c>
      <c r="E2947" s="8" t="s">
        <v>130</v>
      </c>
      <c r="F2947" s="8" t="s">
        <v>3101</v>
      </c>
      <c r="G2947" s="8" t="s">
        <v>3102</v>
      </c>
      <c r="H2947" s="8" t="s">
        <v>83</v>
      </c>
      <c r="I2947" s="66" t="s">
        <v>153</v>
      </c>
      <c r="J2947" s="66" t="s">
        <v>40</v>
      </c>
      <c r="K2947" s="66" t="s">
        <v>5108</v>
      </c>
      <c r="L2947" s="66" t="s">
        <v>474</v>
      </c>
      <c r="M2947" s="66" t="s">
        <v>3597</v>
      </c>
      <c r="N2947" s="66" t="s">
        <v>3210</v>
      </c>
      <c r="O2947" s="8" t="s">
        <v>3211</v>
      </c>
      <c r="P2947" s="8" t="s">
        <v>40</v>
      </c>
      <c r="Q2947" s="8">
        <v>-1</v>
      </c>
      <c r="R2947" s="8" t="s">
        <v>40</v>
      </c>
      <c r="S2947" s="8" t="s">
        <v>40</v>
      </c>
      <c r="T2947" s="8" t="s">
        <v>40</v>
      </c>
      <c r="U2947" s="67">
        <v>0.192</v>
      </c>
      <c r="V2947" s="4">
        <v>3</v>
      </c>
      <c r="W2947" s="4">
        <v>3429</v>
      </c>
      <c r="X2947" s="67">
        <v>1E-3</v>
      </c>
      <c r="Y2947" s="67">
        <v>0.21199999999999999</v>
      </c>
      <c r="Z2947" s="4">
        <v>2</v>
      </c>
      <c r="AA2947" s="4">
        <v>2601</v>
      </c>
      <c r="AB2947" s="67">
        <v>1E-3</v>
      </c>
      <c r="AC2947" s="4">
        <v>0.90514799999999995</v>
      </c>
      <c r="AD2947" s="4">
        <v>10.11</v>
      </c>
    </row>
    <row r="2948" spans="1:30" x14ac:dyDescent="0.2">
      <c r="A2948" s="8" t="s">
        <v>782</v>
      </c>
      <c r="B2948" s="8">
        <v>16</v>
      </c>
      <c r="C2948" s="8">
        <v>29464981</v>
      </c>
      <c r="D2948" s="8">
        <v>29464981</v>
      </c>
      <c r="E2948" s="8" t="s">
        <v>121</v>
      </c>
      <c r="F2948" s="8" t="s">
        <v>3101</v>
      </c>
      <c r="G2948" s="8" t="s">
        <v>3102</v>
      </c>
      <c r="H2948" s="8" t="s">
        <v>83</v>
      </c>
      <c r="I2948" s="66" t="s">
        <v>153</v>
      </c>
      <c r="J2948" s="66" t="s">
        <v>40</v>
      </c>
      <c r="K2948" s="66" t="s">
        <v>5432</v>
      </c>
      <c r="L2948" s="66" t="s">
        <v>3721</v>
      </c>
      <c r="M2948" s="66" t="s">
        <v>3956</v>
      </c>
      <c r="N2948" s="66" t="s">
        <v>3121</v>
      </c>
      <c r="O2948" s="8" t="s">
        <v>3122</v>
      </c>
      <c r="P2948" s="8" t="s">
        <v>40</v>
      </c>
      <c r="Q2948" s="8">
        <v>-1</v>
      </c>
      <c r="R2948" s="8" t="s">
        <v>40</v>
      </c>
      <c r="S2948" s="8" t="s">
        <v>40</v>
      </c>
      <c r="T2948" s="8" t="s">
        <v>40</v>
      </c>
      <c r="U2948" s="67">
        <v>0.191</v>
      </c>
      <c r="V2948" s="4">
        <v>1</v>
      </c>
      <c r="W2948" s="4">
        <v>3429</v>
      </c>
      <c r="X2948" s="67">
        <v>0</v>
      </c>
      <c r="Y2948" s="67">
        <v>0</v>
      </c>
      <c r="Z2948" s="4">
        <v>0</v>
      </c>
      <c r="AA2948" s="4">
        <v>2601</v>
      </c>
      <c r="AB2948" s="67">
        <v>0</v>
      </c>
      <c r="AC2948" s="4">
        <v>6.2128999999999997E-2</v>
      </c>
      <c r="AD2948" s="4">
        <v>3.2080000000000002</v>
      </c>
    </row>
    <row r="2949" spans="1:30" x14ac:dyDescent="0.2">
      <c r="A2949" s="8" t="s">
        <v>782</v>
      </c>
      <c r="B2949" s="8">
        <v>16</v>
      </c>
      <c r="C2949" s="8">
        <v>29464992</v>
      </c>
      <c r="D2949" s="8">
        <v>29464992</v>
      </c>
      <c r="E2949" s="8" t="s">
        <v>123</v>
      </c>
      <c r="F2949" s="8" t="s">
        <v>3108</v>
      </c>
      <c r="G2949" s="8" t="s">
        <v>3109</v>
      </c>
      <c r="H2949" s="8" t="s">
        <v>83</v>
      </c>
      <c r="I2949" s="66" t="s">
        <v>153</v>
      </c>
      <c r="J2949" s="66" t="s">
        <v>40</v>
      </c>
      <c r="K2949" s="66" t="s">
        <v>4334</v>
      </c>
      <c r="L2949" s="66" t="s">
        <v>425</v>
      </c>
      <c r="M2949" s="66" t="s">
        <v>3953</v>
      </c>
      <c r="N2949" s="66" t="s">
        <v>3271</v>
      </c>
      <c r="O2949" s="8" t="s">
        <v>3272</v>
      </c>
      <c r="P2949" s="8" t="s">
        <v>40</v>
      </c>
      <c r="Q2949" s="8">
        <v>-1</v>
      </c>
      <c r="R2949" s="8" t="s">
        <v>40</v>
      </c>
      <c r="S2949" s="8" t="s">
        <v>40</v>
      </c>
      <c r="T2949" s="8" t="s">
        <v>40</v>
      </c>
      <c r="U2949" s="67">
        <v>0</v>
      </c>
      <c r="V2949" s="4">
        <v>0</v>
      </c>
      <c r="W2949" s="4">
        <v>3429</v>
      </c>
      <c r="X2949" s="67">
        <v>0</v>
      </c>
      <c r="Y2949" s="67">
        <v>0.151</v>
      </c>
      <c r="Z2949" s="4">
        <v>1</v>
      </c>
      <c r="AA2949" s="4">
        <v>2601</v>
      </c>
      <c r="AB2949" s="67">
        <v>0</v>
      </c>
      <c r="AC2949" s="4">
        <v>3.908563</v>
      </c>
      <c r="AD2949" s="4">
        <v>23.5</v>
      </c>
    </row>
    <row r="2950" spans="1:30" x14ac:dyDescent="0.2">
      <c r="A2950" s="8" t="s">
        <v>782</v>
      </c>
      <c r="B2950" s="8">
        <v>16</v>
      </c>
      <c r="C2950" s="8">
        <v>29464993</v>
      </c>
      <c r="D2950" s="8">
        <v>29464993</v>
      </c>
      <c r="E2950" s="8" t="s">
        <v>121</v>
      </c>
      <c r="F2950" s="8" t="s">
        <v>3101</v>
      </c>
      <c r="G2950" s="8" t="s">
        <v>3102</v>
      </c>
      <c r="H2950" s="8" t="s">
        <v>83</v>
      </c>
      <c r="I2950" s="66" t="s">
        <v>153</v>
      </c>
      <c r="J2950" s="66" t="s">
        <v>40</v>
      </c>
      <c r="K2950" s="66" t="s">
        <v>4173</v>
      </c>
      <c r="L2950" s="66" t="s">
        <v>3667</v>
      </c>
      <c r="M2950" s="66" t="s">
        <v>3890</v>
      </c>
      <c r="N2950" s="66" t="s">
        <v>130</v>
      </c>
      <c r="O2950" s="8" t="s">
        <v>3506</v>
      </c>
      <c r="P2950" s="8" t="s">
        <v>40</v>
      </c>
      <c r="Q2950" s="8">
        <v>-1</v>
      </c>
      <c r="R2950" s="8" t="s">
        <v>40</v>
      </c>
      <c r="S2950" s="8" t="s">
        <v>40</v>
      </c>
      <c r="T2950" s="8" t="s">
        <v>40</v>
      </c>
      <c r="U2950" s="67">
        <v>0.158</v>
      </c>
      <c r="V2950" s="4">
        <v>18</v>
      </c>
      <c r="W2950" s="4">
        <v>3429</v>
      </c>
      <c r="X2950" s="67">
        <v>5.0000000000000001E-3</v>
      </c>
      <c r="Y2950" s="67">
        <v>0.16500000000000001</v>
      </c>
      <c r="Z2950" s="4">
        <v>11</v>
      </c>
      <c r="AA2950" s="4">
        <v>2601</v>
      </c>
      <c r="AB2950" s="67">
        <v>4.0000000000000001E-3</v>
      </c>
      <c r="AC2950" s="4">
        <v>0.59787599999999996</v>
      </c>
      <c r="AD2950" s="4">
        <v>8.141</v>
      </c>
    </row>
    <row r="2951" spans="1:30" x14ac:dyDescent="0.2">
      <c r="A2951" s="8" t="s">
        <v>782</v>
      </c>
      <c r="B2951" s="8">
        <v>16</v>
      </c>
      <c r="C2951" s="8">
        <v>29464994</v>
      </c>
      <c r="D2951" s="8">
        <v>29464996</v>
      </c>
      <c r="E2951" s="8" t="s">
        <v>6144</v>
      </c>
      <c r="F2951" s="8" t="s">
        <v>80</v>
      </c>
      <c r="G2951" s="8" t="s">
        <v>3469</v>
      </c>
      <c r="H2951" s="8" t="s">
        <v>83</v>
      </c>
      <c r="I2951" s="66" t="s">
        <v>153</v>
      </c>
      <c r="J2951" s="66" t="s">
        <v>40</v>
      </c>
      <c r="K2951" s="66" t="s">
        <v>6183</v>
      </c>
      <c r="L2951" s="66" t="s">
        <v>6184</v>
      </c>
      <c r="M2951" s="66" t="s">
        <v>6185</v>
      </c>
      <c r="N2951" s="66" t="s">
        <v>6186</v>
      </c>
      <c r="O2951" s="8" t="s">
        <v>6187</v>
      </c>
      <c r="P2951" s="8" t="s">
        <v>40</v>
      </c>
      <c r="Q2951" s="8">
        <v>-1</v>
      </c>
      <c r="R2951" s="8" t="s">
        <v>40</v>
      </c>
      <c r="S2951" s="8" t="s">
        <v>40</v>
      </c>
      <c r="T2951" s="8" t="s">
        <v>40</v>
      </c>
      <c r="U2951" s="67">
        <v>0.14899999999999999</v>
      </c>
      <c r="V2951" s="4">
        <v>2</v>
      </c>
      <c r="W2951" s="4">
        <v>3429</v>
      </c>
      <c r="X2951" s="67">
        <v>1E-3</v>
      </c>
      <c r="Y2951" s="67">
        <v>0.17899999999999999</v>
      </c>
      <c r="Z2951" s="4">
        <v>1</v>
      </c>
      <c r="AA2951" s="4">
        <v>2601</v>
      </c>
      <c r="AB2951" s="67">
        <v>0</v>
      </c>
      <c r="AC2951" s="4">
        <v>6.4971870000000003</v>
      </c>
      <c r="AD2951" s="4">
        <v>31</v>
      </c>
    </row>
    <row r="2952" spans="1:30" x14ac:dyDescent="0.2">
      <c r="A2952" s="8" t="s">
        <v>782</v>
      </c>
      <c r="B2952" s="8">
        <v>16</v>
      </c>
      <c r="C2952" s="8">
        <v>29465017</v>
      </c>
      <c r="D2952" s="8">
        <v>29465017</v>
      </c>
      <c r="E2952" s="8" t="s">
        <v>121</v>
      </c>
      <c r="F2952" s="8" t="s">
        <v>3101</v>
      </c>
      <c r="G2952" s="8" t="s">
        <v>3102</v>
      </c>
      <c r="H2952" s="8" t="s">
        <v>83</v>
      </c>
      <c r="I2952" s="66" t="s">
        <v>153</v>
      </c>
      <c r="J2952" s="66" t="s">
        <v>40</v>
      </c>
      <c r="K2952" s="66" t="s">
        <v>5101</v>
      </c>
      <c r="L2952" s="66" t="s">
        <v>3734</v>
      </c>
      <c r="M2952" s="66" t="s">
        <v>4303</v>
      </c>
      <c r="N2952" s="66" t="s">
        <v>3295</v>
      </c>
      <c r="O2952" s="8" t="s">
        <v>3296</v>
      </c>
      <c r="P2952" s="8" t="s">
        <v>40</v>
      </c>
      <c r="Q2952" s="8">
        <v>-1</v>
      </c>
      <c r="R2952" s="8" t="s">
        <v>40</v>
      </c>
      <c r="S2952" s="8" t="s">
        <v>40</v>
      </c>
      <c r="T2952" s="8" t="s">
        <v>40</v>
      </c>
      <c r="U2952" s="67">
        <v>0.215</v>
      </c>
      <c r="V2952" s="4">
        <v>13</v>
      </c>
      <c r="W2952" s="4">
        <v>3429</v>
      </c>
      <c r="X2952" s="67">
        <v>4.0000000000000001E-3</v>
      </c>
      <c r="Y2952" s="67">
        <v>0.20399999999999999</v>
      </c>
      <c r="Z2952" s="4">
        <v>15</v>
      </c>
      <c r="AA2952" s="4">
        <v>2601</v>
      </c>
      <c r="AB2952" s="67">
        <v>6.0000000000000001E-3</v>
      </c>
      <c r="AC2952" s="4">
        <v>-0.31145400000000001</v>
      </c>
      <c r="AD2952" s="4">
        <v>0.626</v>
      </c>
    </row>
    <row r="2953" spans="1:30" x14ac:dyDescent="0.2">
      <c r="A2953" s="8" t="s">
        <v>782</v>
      </c>
      <c r="B2953" s="8">
        <v>16</v>
      </c>
      <c r="C2953" s="8">
        <v>29465021</v>
      </c>
      <c r="D2953" s="8">
        <v>29465021</v>
      </c>
      <c r="E2953" s="8" t="s">
        <v>123</v>
      </c>
      <c r="F2953" s="8" t="s">
        <v>3108</v>
      </c>
      <c r="G2953" s="8" t="s">
        <v>3109</v>
      </c>
      <c r="H2953" s="8" t="s">
        <v>83</v>
      </c>
      <c r="I2953" s="66" t="s">
        <v>153</v>
      </c>
      <c r="J2953" s="66" t="s">
        <v>40</v>
      </c>
      <c r="K2953" s="66" t="s">
        <v>6188</v>
      </c>
      <c r="L2953" s="66" t="s">
        <v>5149</v>
      </c>
      <c r="M2953" s="66" t="s">
        <v>4754</v>
      </c>
      <c r="N2953" s="66" t="s">
        <v>3131</v>
      </c>
      <c r="O2953" s="8" t="s">
        <v>4505</v>
      </c>
      <c r="P2953" s="8" t="s">
        <v>40</v>
      </c>
      <c r="Q2953" s="8">
        <v>-1</v>
      </c>
      <c r="R2953" s="8" t="s">
        <v>40</v>
      </c>
      <c r="S2953" s="8" t="s">
        <v>40</v>
      </c>
      <c r="T2953" s="8" t="s">
        <v>40</v>
      </c>
      <c r="U2953" s="67">
        <v>0.26500000000000001</v>
      </c>
      <c r="V2953" s="4">
        <v>1</v>
      </c>
      <c r="W2953" s="4">
        <v>3429</v>
      </c>
      <c r="X2953" s="67">
        <v>0</v>
      </c>
      <c r="Y2953" s="67">
        <v>0.16800000000000001</v>
      </c>
      <c r="Z2953" s="4">
        <v>1</v>
      </c>
      <c r="AA2953" s="4">
        <v>2601</v>
      </c>
      <c r="AB2953" s="67">
        <v>0</v>
      </c>
      <c r="AC2953" s="4">
        <v>-0.55993599999999999</v>
      </c>
      <c r="AD2953" s="4">
        <v>0.156</v>
      </c>
    </row>
    <row r="2954" spans="1:30" x14ac:dyDescent="0.2">
      <c r="A2954" s="8" t="s">
        <v>782</v>
      </c>
      <c r="B2954" s="8">
        <v>16</v>
      </c>
      <c r="C2954" s="8">
        <v>29465024</v>
      </c>
      <c r="D2954" s="8">
        <v>29465030</v>
      </c>
      <c r="E2954" s="8" t="s">
        <v>3352</v>
      </c>
      <c r="F2954" s="8" t="s">
        <v>80</v>
      </c>
      <c r="G2954" s="8" t="s">
        <v>3469</v>
      </c>
      <c r="H2954" s="8" t="s">
        <v>83</v>
      </c>
      <c r="I2954" s="66" t="s">
        <v>153</v>
      </c>
      <c r="J2954" s="66" t="s">
        <v>40</v>
      </c>
      <c r="K2954" s="66" t="s">
        <v>6189</v>
      </c>
      <c r="L2954" s="66" t="s">
        <v>6190</v>
      </c>
      <c r="M2954" s="66" t="s">
        <v>6191</v>
      </c>
      <c r="N2954" s="66" t="s">
        <v>6192</v>
      </c>
      <c r="O2954" s="8" t="s">
        <v>6193</v>
      </c>
      <c r="P2954" s="8" t="s">
        <v>40</v>
      </c>
      <c r="Q2954" s="8">
        <v>-1</v>
      </c>
      <c r="R2954" s="8" t="s">
        <v>40</v>
      </c>
      <c r="S2954" s="8" t="s">
        <v>40</v>
      </c>
      <c r="T2954" s="8" t="s">
        <v>40</v>
      </c>
      <c r="U2954" s="67">
        <v>0</v>
      </c>
      <c r="V2954" s="4">
        <v>0</v>
      </c>
      <c r="W2954" s="4">
        <v>3432</v>
      </c>
      <c r="X2954" s="67">
        <v>0</v>
      </c>
      <c r="Y2954" s="67">
        <v>0.18</v>
      </c>
      <c r="Z2954" s="4">
        <v>1</v>
      </c>
      <c r="AA2954" s="4">
        <v>2602</v>
      </c>
      <c r="AB2954" s="67">
        <v>0</v>
      </c>
      <c r="AC2954" s="4">
        <v>5.6016640000000004</v>
      </c>
      <c r="AD2954" s="4">
        <v>26.5</v>
      </c>
    </row>
    <row r="2955" spans="1:30" x14ac:dyDescent="0.2">
      <c r="A2955" s="8" t="s">
        <v>782</v>
      </c>
      <c r="B2955" s="8">
        <v>16</v>
      </c>
      <c r="C2955" s="8">
        <v>29465053</v>
      </c>
      <c r="D2955" s="8">
        <v>29465053</v>
      </c>
      <c r="E2955" s="8" t="s">
        <v>127</v>
      </c>
      <c r="F2955" s="8" t="s">
        <v>3108</v>
      </c>
      <c r="G2955" s="8" t="s">
        <v>3109</v>
      </c>
      <c r="H2955" s="8" t="s">
        <v>83</v>
      </c>
      <c r="I2955" s="66" t="s">
        <v>153</v>
      </c>
      <c r="J2955" s="66" t="s">
        <v>40</v>
      </c>
      <c r="K2955" s="66" t="s">
        <v>5794</v>
      </c>
      <c r="L2955" s="66" t="s">
        <v>3853</v>
      </c>
      <c r="M2955" s="66" t="s">
        <v>3854</v>
      </c>
      <c r="N2955" s="66" t="s">
        <v>4253</v>
      </c>
      <c r="O2955" s="8" t="s">
        <v>6194</v>
      </c>
      <c r="P2955" s="8" t="s">
        <v>40</v>
      </c>
      <c r="Q2955" s="8">
        <v>-1</v>
      </c>
      <c r="R2955" s="8">
        <v>7.3024207160000003</v>
      </c>
      <c r="S2955" s="8">
        <v>0</v>
      </c>
      <c r="T2955" s="8">
        <v>7.3024207160000003</v>
      </c>
      <c r="U2955" s="67">
        <v>0.214</v>
      </c>
      <c r="V2955" s="4">
        <v>6</v>
      </c>
      <c r="W2955" s="4">
        <v>3432</v>
      </c>
      <c r="X2955" s="67">
        <v>2E-3</v>
      </c>
      <c r="Y2955" s="67">
        <v>0.20599999999999999</v>
      </c>
      <c r="Z2955" s="4">
        <v>5</v>
      </c>
      <c r="AA2955" s="4">
        <v>2602</v>
      </c>
      <c r="AB2955" s="67">
        <v>2E-3</v>
      </c>
      <c r="AC2955" s="4">
        <v>5.3386550000000002</v>
      </c>
      <c r="AD2955" s="4">
        <v>25.8</v>
      </c>
    </row>
    <row r="2956" spans="1:30" x14ac:dyDescent="0.2">
      <c r="A2956" s="8" t="s">
        <v>782</v>
      </c>
      <c r="B2956" s="8">
        <v>16</v>
      </c>
      <c r="C2956" s="8">
        <v>29465365</v>
      </c>
      <c r="D2956" s="8">
        <v>29465365</v>
      </c>
      <c r="E2956" s="8" t="s">
        <v>127</v>
      </c>
      <c r="F2956" s="8" t="s">
        <v>3108</v>
      </c>
      <c r="G2956" s="8" t="s">
        <v>3109</v>
      </c>
      <c r="H2956" s="8" t="s">
        <v>83</v>
      </c>
      <c r="I2956" s="66" t="s">
        <v>6195</v>
      </c>
      <c r="J2956" s="66" t="s">
        <v>40</v>
      </c>
      <c r="K2956" s="66" t="s">
        <v>5172</v>
      </c>
      <c r="L2956" s="66" t="s">
        <v>4435</v>
      </c>
      <c r="M2956" s="66" t="s">
        <v>4751</v>
      </c>
      <c r="N2956" s="66" t="s">
        <v>4552</v>
      </c>
      <c r="O2956" s="8" t="s">
        <v>4553</v>
      </c>
      <c r="P2956" s="8" t="s">
        <v>40</v>
      </c>
      <c r="Q2956" s="8">
        <v>-1</v>
      </c>
      <c r="R2956" s="8" t="s">
        <v>40</v>
      </c>
      <c r="S2956" s="8" t="s">
        <v>40</v>
      </c>
      <c r="T2956" s="8" t="s">
        <v>40</v>
      </c>
      <c r="U2956" s="67">
        <v>0.13300000000000001</v>
      </c>
      <c r="V2956" s="4">
        <v>1</v>
      </c>
      <c r="W2956" s="4">
        <v>3428</v>
      </c>
      <c r="X2956" s="67">
        <v>0</v>
      </c>
      <c r="Y2956" s="67">
        <v>0</v>
      </c>
      <c r="Z2956" s="4">
        <v>0</v>
      </c>
      <c r="AA2956" s="4">
        <v>2599</v>
      </c>
      <c r="AB2956" s="67">
        <v>0</v>
      </c>
      <c r="AC2956" s="4">
        <v>1.989263</v>
      </c>
      <c r="AD2956" s="4">
        <v>16.14</v>
      </c>
    </row>
    <row r="2957" spans="1:30" x14ac:dyDescent="0.2">
      <c r="A2957" s="8" t="s">
        <v>782</v>
      </c>
      <c r="B2957" s="8">
        <v>16</v>
      </c>
      <c r="C2957" s="8">
        <v>29465369</v>
      </c>
      <c r="D2957" s="8">
        <v>29465369</v>
      </c>
      <c r="E2957" s="8" t="s">
        <v>130</v>
      </c>
      <c r="F2957" s="8" t="s">
        <v>3101</v>
      </c>
      <c r="G2957" s="8" t="s">
        <v>3102</v>
      </c>
      <c r="H2957" s="8" t="s">
        <v>83</v>
      </c>
      <c r="I2957" s="66" t="s">
        <v>6195</v>
      </c>
      <c r="J2957" s="66" t="s">
        <v>40</v>
      </c>
      <c r="K2957" s="66" t="s">
        <v>6196</v>
      </c>
      <c r="L2957" s="66" t="s">
        <v>4013</v>
      </c>
      <c r="M2957" s="66" t="s">
        <v>330</v>
      </c>
      <c r="N2957" s="66" t="s">
        <v>3229</v>
      </c>
      <c r="O2957" s="8" t="s">
        <v>3763</v>
      </c>
      <c r="P2957" s="8" t="s">
        <v>40</v>
      </c>
      <c r="Q2957" s="8">
        <v>-1</v>
      </c>
      <c r="R2957" s="8" t="s">
        <v>40</v>
      </c>
      <c r="S2957" s="8" t="s">
        <v>40</v>
      </c>
      <c r="T2957" s="8" t="s">
        <v>40</v>
      </c>
      <c r="U2957" s="67">
        <v>0.17</v>
      </c>
      <c r="V2957" s="4">
        <v>2</v>
      </c>
      <c r="W2957" s="4">
        <v>3428</v>
      </c>
      <c r="X2957" s="67">
        <v>1E-3</v>
      </c>
      <c r="Y2957" s="67">
        <v>0.37</v>
      </c>
      <c r="Z2957" s="4">
        <v>1</v>
      </c>
      <c r="AA2957" s="4">
        <v>2599</v>
      </c>
      <c r="AB2957" s="67">
        <v>0</v>
      </c>
      <c r="AC2957" s="4">
        <v>1.8371440000000001</v>
      </c>
      <c r="AD2957" s="4">
        <v>15.21</v>
      </c>
    </row>
    <row r="2958" spans="1:30" x14ac:dyDescent="0.2">
      <c r="A2958" s="8" t="s">
        <v>782</v>
      </c>
      <c r="B2958" s="8">
        <v>16</v>
      </c>
      <c r="C2958" s="8">
        <v>29465387</v>
      </c>
      <c r="D2958" s="8">
        <v>29465387</v>
      </c>
      <c r="E2958" s="8" t="s">
        <v>121</v>
      </c>
      <c r="F2958" s="8" t="s">
        <v>3101</v>
      </c>
      <c r="G2958" s="8" t="s">
        <v>3102</v>
      </c>
      <c r="H2958" s="8" t="s">
        <v>83</v>
      </c>
      <c r="I2958" s="66" t="s">
        <v>6195</v>
      </c>
      <c r="J2958" s="66" t="s">
        <v>40</v>
      </c>
      <c r="K2958" s="66" t="s">
        <v>4143</v>
      </c>
      <c r="L2958" s="66" t="s">
        <v>4244</v>
      </c>
      <c r="M2958" s="66" t="s">
        <v>3869</v>
      </c>
      <c r="N2958" s="66" t="s">
        <v>3118</v>
      </c>
      <c r="O2958" s="8" t="s">
        <v>3382</v>
      </c>
      <c r="P2958" s="8" t="s">
        <v>40</v>
      </c>
      <c r="Q2958" s="8">
        <v>-1</v>
      </c>
      <c r="R2958" s="8" t="s">
        <v>40</v>
      </c>
      <c r="S2958" s="8" t="s">
        <v>40</v>
      </c>
      <c r="T2958" s="8" t="s">
        <v>40</v>
      </c>
      <c r="U2958" s="67">
        <v>0.112</v>
      </c>
      <c r="V2958" s="4">
        <v>1</v>
      </c>
      <c r="W2958" s="4">
        <v>3428</v>
      </c>
      <c r="X2958" s="67">
        <v>0</v>
      </c>
      <c r="Y2958" s="67">
        <v>0</v>
      </c>
      <c r="Z2958" s="4">
        <v>0</v>
      </c>
      <c r="AA2958" s="4">
        <v>2599</v>
      </c>
      <c r="AB2958" s="67">
        <v>0</v>
      </c>
      <c r="AC2958" s="4">
        <v>1.3208089999999999</v>
      </c>
      <c r="AD2958" s="4">
        <v>12.38</v>
      </c>
    </row>
    <row r="2959" spans="1:30" x14ac:dyDescent="0.2">
      <c r="A2959" s="8" t="s">
        <v>782</v>
      </c>
      <c r="B2959" s="8">
        <v>16</v>
      </c>
      <c r="C2959" s="8">
        <v>29465412</v>
      </c>
      <c r="D2959" s="8">
        <v>29465412</v>
      </c>
      <c r="E2959" s="8" t="s">
        <v>123</v>
      </c>
      <c r="F2959" s="8" t="s">
        <v>3108</v>
      </c>
      <c r="G2959" s="8" t="s">
        <v>3109</v>
      </c>
      <c r="H2959" s="8" t="s">
        <v>83</v>
      </c>
      <c r="I2959" s="66" t="s">
        <v>6195</v>
      </c>
      <c r="J2959" s="66" t="s">
        <v>40</v>
      </c>
      <c r="K2959" s="66" t="s">
        <v>844</v>
      </c>
      <c r="L2959" s="66" t="s">
        <v>3889</v>
      </c>
      <c r="M2959" s="66" t="s">
        <v>3631</v>
      </c>
      <c r="N2959" s="66" t="s">
        <v>3682</v>
      </c>
      <c r="O2959" s="8" t="s">
        <v>4648</v>
      </c>
      <c r="P2959" s="8" t="s">
        <v>40</v>
      </c>
      <c r="Q2959" s="8">
        <v>-1</v>
      </c>
      <c r="R2959" s="8" t="s">
        <v>40</v>
      </c>
      <c r="S2959" s="8" t="s">
        <v>40</v>
      </c>
      <c r="T2959" s="8" t="s">
        <v>40</v>
      </c>
      <c r="U2959" s="67">
        <v>0.182</v>
      </c>
      <c r="V2959" s="4">
        <v>20</v>
      </c>
      <c r="W2959" s="4">
        <v>3428</v>
      </c>
      <c r="X2959" s="67">
        <v>6.0000000000000001E-3</v>
      </c>
      <c r="Y2959" s="67">
        <v>0.17699999999999999</v>
      </c>
      <c r="Z2959" s="4">
        <v>15</v>
      </c>
      <c r="AA2959" s="4">
        <v>2599</v>
      </c>
      <c r="AB2959" s="67">
        <v>6.0000000000000001E-3</v>
      </c>
      <c r="AC2959" s="4">
        <v>1.4260999999999999E-2</v>
      </c>
      <c r="AD2959" s="4">
        <v>2.7240000000000002</v>
      </c>
    </row>
    <row r="2960" spans="1:30" x14ac:dyDescent="0.2">
      <c r="A2960" s="8" t="s">
        <v>782</v>
      </c>
      <c r="B2960" s="8">
        <v>16</v>
      </c>
      <c r="C2960" s="8">
        <v>29465434</v>
      </c>
      <c r="D2960" s="8">
        <v>29465434</v>
      </c>
      <c r="E2960" s="8" t="s">
        <v>130</v>
      </c>
      <c r="F2960" s="8" t="s">
        <v>3108</v>
      </c>
      <c r="G2960" s="8" t="s">
        <v>3109</v>
      </c>
      <c r="H2960" s="8" t="s">
        <v>83</v>
      </c>
      <c r="I2960" s="66" t="s">
        <v>6195</v>
      </c>
      <c r="J2960" s="66" t="s">
        <v>40</v>
      </c>
      <c r="K2960" s="66" t="s">
        <v>3418</v>
      </c>
      <c r="L2960" s="66" t="s">
        <v>3782</v>
      </c>
      <c r="M2960" s="66" t="s">
        <v>4262</v>
      </c>
      <c r="N2960" s="66" t="s">
        <v>3141</v>
      </c>
      <c r="O2960" s="8" t="s">
        <v>3371</v>
      </c>
      <c r="P2960" s="8" t="s">
        <v>40</v>
      </c>
      <c r="Q2960" s="8">
        <v>-1</v>
      </c>
      <c r="R2960" s="8">
        <v>4.6983269459999999</v>
      </c>
      <c r="S2960" s="8">
        <v>1.2678105609999999</v>
      </c>
      <c r="T2960" s="8">
        <v>5.966137507</v>
      </c>
      <c r="U2960" s="67">
        <v>0.24</v>
      </c>
      <c r="V2960" s="4">
        <v>2</v>
      </c>
      <c r="W2960" s="4">
        <v>3428</v>
      </c>
      <c r="X2960" s="67">
        <v>1E-3</v>
      </c>
      <c r="Y2960" s="67">
        <v>0</v>
      </c>
      <c r="Z2960" s="4">
        <v>0</v>
      </c>
      <c r="AA2960" s="4">
        <v>2599</v>
      </c>
      <c r="AB2960" s="67">
        <v>0</v>
      </c>
      <c r="AC2960" s="4">
        <v>2.9138730000000002</v>
      </c>
      <c r="AD2960" s="4">
        <v>21.9</v>
      </c>
    </row>
    <row r="2961" spans="1:30" x14ac:dyDescent="0.2">
      <c r="A2961" s="8" t="s">
        <v>782</v>
      </c>
      <c r="B2961" s="8">
        <v>16</v>
      </c>
      <c r="C2961" s="8">
        <v>29465513</v>
      </c>
      <c r="D2961" s="8">
        <v>29465513</v>
      </c>
      <c r="E2961" s="8" t="s">
        <v>127</v>
      </c>
      <c r="F2961" s="8" t="s">
        <v>3108</v>
      </c>
      <c r="G2961" s="8" t="s">
        <v>3109</v>
      </c>
      <c r="H2961" s="8" t="s">
        <v>83</v>
      </c>
      <c r="I2961" s="66" t="s">
        <v>6197</v>
      </c>
      <c r="J2961" s="66" t="s">
        <v>40</v>
      </c>
      <c r="K2961" s="66" t="s">
        <v>6198</v>
      </c>
      <c r="L2961" s="66" t="s">
        <v>4146</v>
      </c>
      <c r="M2961" s="66" t="s">
        <v>3954</v>
      </c>
      <c r="N2961" s="66" t="s">
        <v>4040</v>
      </c>
      <c r="O2961" s="8" t="s">
        <v>4041</v>
      </c>
      <c r="P2961" s="8" t="s">
        <v>40</v>
      </c>
      <c r="Q2961" s="8">
        <v>-1</v>
      </c>
      <c r="R2961" s="8">
        <v>1.833462106</v>
      </c>
      <c r="S2961" s="8">
        <v>7.1126846170000002</v>
      </c>
      <c r="T2961" s="8">
        <v>8.946146723</v>
      </c>
      <c r="U2961" s="67">
        <v>0.114</v>
      </c>
      <c r="V2961" s="4">
        <v>1</v>
      </c>
      <c r="W2961" s="4">
        <v>3427</v>
      </c>
      <c r="X2961" s="67">
        <v>0</v>
      </c>
      <c r="Y2961" s="67">
        <v>0.125</v>
      </c>
      <c r="Z2961" s="4">
        <v>1</v>
      </c>
      <c r="AA2961" s="4">
        <v>2594</v>
      </c>
      <c r="AB2961" s="67">
        <v>0</v>
      </c>
      <c r="AC2961" s="4">
        <v>5.0569009999999999</v>
      </c>
      <c r="AD2961" s="4">
        <v>25.2</v>
      </c>
    </row>
    <row r="2962" spans="1:30" x14ac:dyDescent="0.2">
      <c r="A2962" s="8" t="s">
        <v>782</v>
      </c>
      <c r="B2962" s="8">
        <v>16</v>
      </c>
      <c r="C2962" s="8">
        <v>29465575</v>
      </c>
      <c r="D2962" s="8">
        <v>29465575</v>
      </c>
      <c r="E2962" s="8" t="s">
        <v>121</v>
      </c>
      <c r="F2962" s="8" t="s">
        <v>3101</v>
      </c>
      <c r="G2962" s="8" t="s">
        <v>3102</v>
      </c>
      <c r="H2962" s="8" t="s">
        <v>83</v>
      </c>
      <c r="I2962" s="66" t="s">
        <v>6197</v>
      </c>
      <c r="J2962" s="66" t="s">
        <v>40</v>
      </c>
      <c r="K2962" s="66" t="s">
        <v>4117</v>
      </c>
      <c r="L2962" s="66" t="s">
        <v>3553</v>
      </c>
      <c r="M2962" s="66" t="s">
        <v>3689</v>
      </c>
      <c r="N2962" s="66" t="s">
        <v>121</v>
      </c>
      <c r="O2962" s="8" t="s">
        <v>4466</v>
      </c>
      <c r="P2962" s="8" t="s">
        <v>40</v>
      </c>
      <c r="Q2962" s="8">
        <v>-1</v>
      </c>
      <c r="R2962" s="8" t="s">
        <v>40</v>
      </c>
      <c r="S2962" s="8" t="s">
        <v>40</v>
      </c>
      <c r="T2962" s="8" t="s">
        <v>40</v>
      </c>
      <c r="U2962" s="67">
        <v>0.28899999999999998</v>
      </c>
      <c r="V2962" s="4">
        <v>2</v>
      </c>
      <c r="W2962" s="4">
        <v>3427</v>
      </c>
      <c r="X2962" s="67">
        <v>1E-3</v>
      </c>
      <c r="Y2962" s="67">
        <v>0.188</v>
      </c>
      <c r="Z2962" s="4">
        <v>1</v>
      </c>
      <c r="AA2962" s="4">
        <v>2594</v>
      </c>
      <c r="AB2962" s="67">
        <v>0</v>
      </c>
      <c r="AC2962" s="4">
        <v>-0.20544000000000001</v>
      </c>
      <c r="AD2962" s="4">
        <v>1.069</v>
      </c>
    </row>
    <row r="2963" spans="1:30" x14ac:dyDescent="0.2">
      <c r="A2963" s="8" t="s">
        <v>782</v>
      </c>
      <c r="B2963" s="8">
        <v>16</v>
      </c>
      <c r="C2963" s="8">
        <v>29465578</v>
      </c>
      <c r="D2963" s="8">
        <v>29465578</v>
      </c>
      <c r="E2963" s="8" t="s">
        <v>121</v>
      </c>
      <c r="F2963" s="8" t="s">
        <v>3101</v>
      </c>
      <c r="G2963" s="8" t="s">
        <v>3102</v>
      </c>
      <c r="H2963" s="8" t="s">
        <v>83</v>
      </c>
      <c r="I2963" s="66" t="s">
        <v>6197</v>
      </c>
      <c r="J2963" s="66" t="s">
        <v>40</v>
      </c>
      <c r="K2963" s="66" t="s">
        <v>5544</v>
      </c>
      <c r="L2963" s="66" t="s">
        <v>3985</v>
      </c>
      <c r="M2963" s="66" t="s">
        <v>3986</v>
      </c>
      <c r="N2963" s="66" t="s">
        <v>121</v>
      </c>
      <c r="O2963" s="8" t="s">
        <v>4466</v>
      </c>
      <c r="P2963" s="8" t="s">
        <v>40</v>
      </c>
      <c r="Q2963" s="8">
        <v>-1</v>
      </c>
      <c r="R2963" s="8" t="s">
        <v>40</v>
      </c>
      <c r="S2963" s="8" t="s">
        <v>40</v>
      </c>
      <c r="T2963" s="8" t="s">
        <v>40</v>
      </c>
      <c r="U2963" s="67">
        <v>0.311</v>
      </c>
      <c r="V2963" s="4">
        <v>7</v>
      </c>
      <c r="W2963" s="4">
        <v>3427</v>
      </c>
      <c r="X2963" s="67">
        <v>2E-3</v>
      </c>
      <c r="Y2963" s="67">
        <v>0.32900000000000001</v>
      </c>
      <c r="Z2963" s="4">
        <v>5</v>
      </c>
      <c r="AA2963" s="4">
        <v>2594</v>
      </c>
      <c r="AB2963" s="67">
        <v>2E-3</v>
      </c>
      <c r="AC2963" s="4">
        <v>0.29770400000000002</v>
      </c>
      <c r="AD2963" s="4">
        <v>5.6710000000000003</v>
      </c>
    </row>
    <row r="2964" spans="1:30" x14ac:dyDescent="0.2">
      <c r="A2964" s="8" t="s">
        <v>782</v>
      </c>
      <c r="B2964" s="8">
        <v>16</v>
      </c>
      <c r="C2964" s="8">
        <v>29465583</v>
      </c>
      <c r="D2964" s="8">
        <v>29465601</v>
      </c>
      <c r="E2964" s="8" t="s">
        <v>5961</v>
      </c>
      <c r="F2964" s="8" t="s">
        <v>80</v>
      </c>
      <c r="G2964" s="8" t="s">
        <v>3469</v>
      </c>
      <c r="H2964" s="8" t="s">
        <v>83</v>
      </c>
      <c r="I2964" s="66" t="s">
        <v>6197</v>
      </c>
      <c r="J2964" s="66" t="s">
        <v>40</v>
      </c>
      <c r="K2964" s="66" t="s">
        <v>6199</v>
      </c>
      <c r="L2964" s="66" t="s">
        <v>6200</v>
      </c>
      <c r="M2964" s="66" t="s">
        <v>6201</v>
      </c>
      <c r="N2964" s="66" t="s">
        <v>6202</v>
      </c>
      <c r="O2964" s="8" t="s">
        <v>6203</v>
      </c>
      <c r="P2964" s="8" t="s">
        <v>40</v>
      </c>
      <c r="Q2964" s="8">
        <v>-1</v>
      </c>
      <c r="R2964" s="8" t="s">
        <v>40</v>
      </c>
      <c r="S2964" s="8" t="s">
        <v>40</v>
      </c>
      <c r="T2964" s="8" t="s">
        <v>40</v>
      </c>
      <c r="U2964" s="67">
        <v>0.28100000000000003</v>
      </c>
      <c r="V2964" s="4">
        <v>1</v>
      </c>
      <c r="W2964" s="4">
        <v>3427</v>
      </c>
      <c r="X2964" s="67">
        <v>0</v>
      </c>
      <c r="Y2964" s="67">
        <v>7.6999999999999999E-2</v>
      </c>
      <c r="Z2964" s="4">
        <v>1</v>
      </c>
      <c r="AA2964" s="4">
        <v>2594</v>
      </c>
      <c r="AB2964" s="67">
        <v>0</v>
      </c>
      <c r="AC2964" s="4">
        <v>5.1061620000000003</v>
      </c>
      <c r="AD2964" s="4">
        <v>25.3</v>
      </c>
    </row>
    <row r="2965" spans="1:30" x14ac:dyDescent="0.2">
      <c r="A2965" s="8" t="s">
        <v>782</v>
      </c>
      <c r="B2965" s="8">
        <v>16</v>
      </c>
      <c r="C2965" s="8">
        <v>29465613</v>
      </c>
      <c r="D2965" s="8">
        <v>29465613</v>
      </c>
      <c r="E2965" s="8" t="s">
        <v>130</v>
      </c>
      <c r="F2965" s="8" t="s">
        <v>3108</v>
      </c>
      <c r="G2965" s="8" t="s">
        <v>3109</v>
      </c>
      <c r="H2965" s="8" t="s">
        <v>83</v>
      </c>
      <c r="I2965" s="66" t="s">
        <v>6197</v>
      </c>
      <c r="J2965" s="66" t="s">
        <v>40</v>
      </c>
      <c r="K2965" s="66" t="s">
        <v>4105</v>
      </c>
      <c r="L2965" s="66" t="s">
        <v>3584</v>
      </c>
      <c r="M2965" s="66" t="s">
        <v>3675</v>
      </c>
      <c r="N2965" s="66" t="s">
        <v>3168</v>
      </c>
      <c r="O2965" s="8" t="s">
        <v>3169</v>
      </c>
      <c r="P2965" s="8" t="s">
        <v>40</v>
      </c>
      <c r="Q2965" s="8">
        <v>-1</v>
      </c>
      <c r="R2965" s="8" t="s">
        <v>40</v>
      </c>
      <c r="S2965" s="8" t="s">
        <v>40</v>
      </c>
      <c r="T2965" s="8" t="s">
        <v>40</v>
      </c>
      <c r="U2965" s="67">
        <v>0.26400000000000001</v>
      </c>
      <c r="V2965" s="4">
        <v>1</v>
      </c>
      <c r="W2965" s="4">
        <v>3423</v>
      </c>
      <c r="X2965" s="67">
        <v>0</v>
      </c>
      <c r="Y2965" s="67">
        <v>0</v>
      </c>
      <c r="Z2965" s="4">
        <v>0</v>
      </c>
      <c r="AA2965" s="4">
        <v>2600</v>
      </c>
      <c r="AB2965" s="67">
        <v>0</v>
      </c>
      <c r="AC2965" s="4">
        <v>0.26013500000000001</v>
      </c>
      <c r="AD2965" s="4">
        <v>5.3</v>
      </c>
    </row>
    <row r="2966" spans="1:30" x14ac:dyDescent="0.2">
      <c r="A2966" s="8" t="s">
        <v>782</v>
      </c>
      <c r="B2966" s="8">
        <v>16</v>
      </c>
      <c r="C2966" s="8">
        <v>29465617</v>
      </c>
      <c r="D2966" s="8">
        <v>29465617</v>
      </c>
      <c r="E2966" s="8" t="s">
        <v>121</v>
      </c>
      <c r="F2966" s="8" t="s">
        <v>3101</v>
      </c>
      <c r="G2966" s="8" t="s">
        <v>3102</v>
      </c>
      <c r="H2966" s="8" t="s">
        <v>83</v>
      </c>
      <c r="I2966" s="66" t="s">
        <v>6197</v>
      </c>
      <c r="J2966" s="66" t="s">
        <v>40</v>
      </c>
      <c r="K2966" s="66" t="s">
        <v>5725</v>
      </c>
      <c r="L2966" s="66" t="s">
        <v>3927</v>
      </c>
      <c r="M2966" s="66" t="s">
        <v>3942</v>
      </c>
      <c r="N2966" s="66" t="s">
        <v>127</v>
      </c>
      <c r="O2966" s="8" t="s">
        <v>5331</v>
      </c>
      <c r="P2966" s="8" t="s">
        <v>40</v>
      </c>
      <c r="Q2966" s="8">
        <v>-1</v>
      </c>
      <c r="R2966" s="8" t="s">
        <v>40</v>
      </c>
      <c r="S2966" s="8" t="s">
        <v>40</v>
      </c>
      <c r="T2966" s="8" t="s">
        <v>40</v>
      </c>
      <c r="U2966" s="67">
        <v>0.25</v>
      </c>
      <c r="V2966" s="4">
        <v>1</v>
      </c>
      <c r="W2966" s="4">
        <v>3423</v>
      </c>
      <c r="X2966" s="67">
        <v>0</v>
      </c>
      <c r="Y2966" s="67">
        <v>0.11799999999999999</v>
      </c>
      <c r="Z2966" s="4">
        <v>1</v>
      </c>
      <c r="AA2966" s="4">
        <v>2600</v>
      </c>
      <c r="AB2966" s="67">
        <v>0</v>
      </c>
      <c r="AC2966" s="4">
        <v>1.0837220000000001</v>
      </c>
      <c r="AD2966" s="4">
        <v>11.13</v>
      </c>
    </row>
    <row r="2967" spans="1:30" x14ac:dyDescent="0.2">
      <c r="A2967" s="8" t="s">
        <v>782</v>
      </c>
      <c r="B2967" s="8">
        <v>16</v>
      </c>
      <c r="C2967" s="8">
        <v>29465627</v>
      </c>
      <c r="D2967" s="8">
        <v>29465627</v>
      </c>
      <c r="E2967" s="8" t="s">
        <v>123</v>
      </c>
      <c r="F2967" s="8" t="s">
        <v>3108</v>
      </c>
      <c r="G2967" s="8" t="s">
        <v>3109</v>
      </c>
      <c r="H2967" s="8" t="s">
        <v>83</v>
      </c>
      <c r="I2967" s="66" t="s">
        <v>6197</v>
      </c>
      <c r="J2967" s="66" t="s">
        <v>40</v>
      </c>
      <c r="K2967" s="66" t="s">
        <v>4549</v>
      </c>
      <c r="L2967" s="66" t="s">
        <v>6204</v>
      </c>
      <c r="M2967" s="66" t="s">
        <v>3980</v>
      </c>
      <c r="N2967" s="66" t="s">
        <v>4666</v>
      </c>
      <c r="O2967" s="8" t="s">
        <v>4667</v>
      </c>
      <c r="P2967" s="8" t="s">
        <v>40</v>
      </c>
      <c r="Q2967" s="8">
        <v>-1</v>
      </c>
      <c r="R2967" s="8" t="s">
        <v>40</v>
      </c>
      <c r="S2967" s="8" t="s">
        <v>40</v>
      </c>
      <c r="T2967" s="8" t="s">
        <v>40</v>
      </c>
      <c r="U2967" s="67">
        <v>0.20100000000000001</v>
      </c>
      <c r="V2967" s="4">
        <v>14</v>
      </c>
      <c r="W2967" s="4">
        <v>3423</v>
      </c>
      <c r="X2967" s="67">
        <v>4.0000000000000001E-3</v>
      </c>
      <c r="Y2967" s="67">
        <v>0.17100000000000001</v>
      </c>
      <c r="Z2967" s="4">
        <v>3</v>
      </c>
      <c r="AA2967" s="4">
        <v>2600</v>
      </c>
      <c r="AB2967" s="67">
        <v>1E-3</v>
      </c>
      <c r="AC2967" s="4">
        <v>0.76793900000000004</v>
      </c>
      <c r="AD2967" s="4">
        <v>9.2639999999999993</v>
      </c>
    </row>
    <row r="2968" spans="1:30" x14ac:dyDescent="0.2">
      <c r="A2968" s="8" t="s">
        <v>782</v>
      </c>
      <c r="B2968" s="8">
        <v>16</v>
      </c>
      <c r="C2968" s="8">
        <v>29465632</v>
      </c>
      <c r="D2968" s="8">
        <v>29465632</v>
      </c>
      <c r="E2968" s="8" t="s">
        <v>121</v>
      </c>
      <c r="F2968" s="8" t="s">
        <v>3101</v>
      </c>
      <c r="G2968" s="8" t="s">
        <v>3102</v>
      </c>
      <c r="H2968" s="8" t="s">
        <v>83</v>
      </c>
      <c r="I2968" s="66" t="s">
        <v>6197</v>
      </c>
      <c r="J2968" s="66" t="s">
        <v>40</v>
      </c>
      <c r="K2968" s="66" t="s">
        <v>4385</v>
      </c>
      <c r="L2968" s="66" t="s">
        <v>3953</v>
      </c>
      <c r="M2968" s="66" t="s">
        <v>3891</v>
      </c>
      <c r="N2968" s="66" t="s">
        <v>121</v>
      </c>
      <c r="O2968" s="8" t="s">
        <v>4466</v>
      </c>
      <c r="P2968" s="8" t="s">
        <v>40</v>
      </c>
      <c r="Q2968" s="8">
        <v>-1</v>
      </c>
      <c r="R2968" s="8" t="s">
        <v>40</v>
      </c>
      <c r="S2968" s="8" t="s">
        <v>40</v>
      </c>
      <c r="T2968" s="8" t="s">
        <v>40</v>
      </c>
      <c r="U2968" s="67">
        <v>0.17299999999999999</v>
      </c>
      <c r="V2968" s="4">
        <v>2</v>
      </c>
      <c r="W2968" s="4">
        <v>3423</v>
      </c>
      <c r="X2968" s="67">
        <v>1E-3</v>
      </c>
      <c r="Y2968" s="67">
        <v>0.35699999999999998</v>
      </c>
      <c r="Z2968" s="4">
        <v>1</v>
      </c>
      <c r="AA2968" s="4">
        <v>2600</v>
      </c>
      <c r="AB2968" s="67">
        <v>0</v>
      </c>
      <c r="AC2968" s="4">
        <v>0.38042500000000001</v>
      </c>
      <c r="AD2968" s="4">
        <v>6.4420000000000002</v>
      </c>
    </row>
    <row r="2969" spans="1:30" x14ac:dyDescent="0.2">
      <c r="A2969" s="8" t="s">
        <v>782</v>
      </c>
      <c r="B2969" s="8">
        <v>16</v>
      </c>
      <c r="C2969" s="8">
        <v>29465634</v>
      </c>
      <c r="D2969" s="8">
        <v>29465634</v>
      </c>
      <c r="E2969" s="8" t="s">
        <v>127</v>
      </c>
      <c r="F2969" s="8" t="s">
        <v>3108</v>
      </c>
      <c r="G2969" s="8" t="s">
        <v>3109</v>
      </c>
      <c r="H2969" s="8" t="s">
        <v>83</v>
      </c>
      <c r="I2969" s="66" t="s">
        <v>6197</v>
      </c>
      <c r="J2969" s="66" t="s">
        <v>40</v>
      </c>
      <c r="K2969" s="66" t="s">
        <v>4398</v>
      </c>
      <c r="L2969" s="66" t="s">
        <v>338</v>
      </c>
      <c r="M2969" s="66" t="s">
        <v>3891</v>
      </c>
      <c r="N2969" s="66" t="s">
        <v>3478</v>
      </c>
      <c r="O2969" s="8" t="s">
        <v>5906</v>
      </c>
      <c r="P2969" s="8" t="s">
        <v>40</v>
      </c>
      <c r="Q2969" s="8">
        <v>-1</v>
      </c>
      <c r="R2969" s="8" t="s">
        <v>40</v>
      </c>
      <c r="S2969" s="8" t="s">
        <v>40</v>
      </c>
      <c r="T2969" s="8" t="s">
        <v>40</v>
      </c>
      <c r="U2969" s="67">
        <v>0.245</v>
      </c>
      <c r="V2969" s="4">
        <v>1</v>
      </c>
      <c r="W2969" s="4">
        <v>3423</v>
      </c>
      <c r="X2969" s="67">
        <v>0</v>
      </c>
      <c r="Y2969" s="67">
        <v>0</v>
      </c>
      <c r="Z2969" s="4">
        <v>0</v>
      </c>
      <c r="AA2969" s="4">
        <v>2600</v>
      </c>
      <c r="AB2969" s="67">
        <v>0</v>
      </c>
      <c r="AC2969" s="4">
        <v>3.4848729999999999</v>
      </c>
      <c r="AD2969" s="4">
        <v>23.1</v>
      </c>
    </row>
    <row r="2970" spans="1:30" x14ac:dyDescent="0.2">
      <c r="A2970" s="8" t="s">
        <v>782</v>
      </c>
      <c r="B2970" s="8">
        <v>16</v>
      </c>
      <c r="C2970" s="8">
        <v>29465643</v>
      </c>
      <c r="D2970" s="8">
        <v>29465643</v>
      </c>
      <c r="E2970" s="8" t="s">
        <v>130</v>
      </c>
      <c r="F2970" s="8" t="s">
        <v>3108</v>
      </c>
      <c r="G2970" s="8" t="s">
        <v>3109</v>
      </c>
      <c r="H2970" s="8" t="s">
        <v>83</v>
      </c>
      <c r="I2970" s="66" t="s">
        <v>6197</v>
      </c>
      <c r="J2970" s="66" t="s">
        <v>40</v>
      </c>
      <c r="K2970" s="66" t="s">
        <v>5055</v>
      </c>
      <c r="L2970" s="66" t="s">
        <v>3948</v>
      </c>
      <c r="M2970" s="66" t="s">
        <v>4289</v>
      </c>
      <c r="N2970" s="66" t="s">
        <v>4011</v>
      </c>
      <c r="O2970" s="8" t="s">
        <v>4012</v>
      </c>
      <c r="P2970" s="8" t="s">
        <v>40</v>
      </c>
      <c r="Q2970" s="8">
        <v>-1</v>
      </c>
      <c r="R2970" s="8" t="s">
        <v>40</v>
      </c>
      <c r="S2970" s="8" t="s">
        <v>40</v>
      </c>
      <c r="T2970" s="8" t="s">
        <v>40</v>
      </c>
      <c r="U2970" s="67">
        <v>0.17499999999999999</v>
      </c>
      <c r="V2970" s="4">
        <v>1</v>
      </c>
      <c r="W2970" s="4">
        <v>3423</v>
      </c>
      <c r="X2970" s="67">
        <v>0</v>
      </c>
      <c r="Y2970" s="67">
        <v>0</v>
      </c>
      <c r="Z2970" s="4">
        <v>0</v>
      </c>
      <c r="AA2970" s="4">
        <v>2600</v>
      </c>
      <c r="AB2970" s="67">
        <v>0</v>
      </c>
      <c r="AC2970" s="4">
        <v>-0.59299599999999997</v>
      </c>
      <c r="AD2970" s="4">
        <v>0.13</v>
      </c>
    </row>
    <row r="2971" spans="1:30" x14ac:dyDescent="0.2">
      <c r="A2971" s="8" t="s">
        <v>782</v>
      </c>
      <c r="B2971" s="8">
        <v>16</v>
      </c>
      <c r="C2971" s="8">
        <v>29465687</v>
      </c>
      <c r="D2971" s="8">
        <v>29465687</v>
      </c>
      <c r="E2971" s="8" t="s">
        <v>130</v>
      </c>
      <c r="F2971" s="8" t="s">
        <v>3108</v>
      </c>
      <c r="G2971" s="8" t="s">
        <v>3109</v>
      </c>
      <c r="H2971" s="8" t="s">
        <v>83</v>
      </c>
      <c r="I2971" s="66" t="s">
        <v>6197</v>
      </c>
      <c r="J2971" s="66" t="s">
        <v>40</v>
      </c>
      <c r="K2971" s="66" t="s">
        <v>4525</v>
      </c>
      <c r="L2971" s="66" t="s">
        <v>3649</v>
      </c>
      <c r="M2971" s="66" t="s">
        <v>3952</v>
      </c>
      <c r="N2971" s="66" t="s">
        <v>4035</v>
      </c>
      <c r="O2971" s="8" t="s">
        <v>4036</v>
      </c>
      <c r="P2971" s="8" t="s">
        <v>40</v>
      </c>
      <c r="Q2971" s="8">
        <v>-1</v>
      </c>
      <c r="R2971" s="8" t="s">
        <v>40</v>
      </c>
      <c r="S2971" s="8" t="s">
        <v>40</v>
      </c>
      <c r="T2971" s="8" t="s">
        <v>40</v>
      </c>
      <c r="U2971" s="67">
        <v>0</v>
      </c>
      <c r="V2971" s="4">
        <v>0</v>
      </c>
      <c r="W2971" s="4">
        <v>3431</v>
      </c>
      <c r="X2971" s="67">
        <v>0</v>
      </c>
      <c r="Y2971" s="67">
        <v>0.20699999999999999</v>
      </c>
      <c r="Z2971" s="4">
        <v>1</v>
      </c>
      <c r="AA2971" s="4">
        <v>2604</v>
      </c>
      <c r="AB2971" s="67">
        <v>0</v>
      </c>
      <c r="AC2971" s="4">
        <v>4.7422779999999998</v>
      </c>
      <c r="AD2971" s="4">
        <v>24.7</v>
      </c>
    </row>
    <row r="2972" spans="1:30" x14ac:dyDescent="0.2">
      <c r="A2972" s="8" t="s">
        <v>782</v>
      </c>
      <c r="B2972" s="8">
        <v>16</v>
      </c>
      <c r="C2972" s="8">
        <v>29465688</v>
      </c>
      <c r="D2972" s="8">
        <v>29465688</v>
      </c>
      <c r="E2972" s="8" t="s">
        <v>130</v>
      </c>
      <c r="F2972" s="8" t="s">
        <v>3108</v>
      </c>
      <c r="G2972" s="8" t="s">
        <v>3109</v>
      </c>
      <c r="H2972" s="8" t="s">
        <v>83</v>
      </c>
      <c r="I2972" s="66" t="s">
        <v>6197</v>
      </c>
      <c r="J2972" s="66" t="s">
        <v>40</v>
      </c>
      <c r="K2972" s="66" t="s">
        <v>5182</v>
      </c>
      <c r="L2972" s="66" t="s">
        <v>3879</v>
      </c>
      <c r="M2972" s="66" t="s">
        <v>3952</v>
      </c>
      <c r="N2972" s="66" t="s">
        <v>3147</v>
      </c>
      <c r="O2972" s="8" t="s">
        <v>4876</v>
      </c>
      <c r="P2972" s="8" t="s">
        <v>40</v>
      </c>
      <c r="Q2972" s="8">
        <v>-1</v>
      </c>
      <c r="R2972" s="8" t="s">
        <v>40</v>
      </c>
      <c r="S2972" s="8" t="s">
        <v>40</v>
      </c>
      <c r="T2972" s="8" t="s">
        <v>40</v>
      </c>
      <c r="U2972" s="67">
        <v>0</v>
      </c>
      <c r="V2972" s="4">
        <v>0</v>
      </c>
      <c r="W2972" s="4">
        <v>3431</v>
      </c>
      <c r="X2972" s="67">
        <v>0</v>
      </c>
      <c r="Y2972" s="67">
        <v>0.26700000000000002</v>
      </c>
      <c r="Z2972" s="4">
        <v>1</v>
      </c>
      <c r="AA2972" s="4">
        <v>2604</v>
      </c>
      <c r="AB2972" s="67">
        <v>0</v>
      </c>
      <c r="AC2972" s="4">
        <v>3.1019679999999998</v>
      </c>
      <c r="AD2972" s="4">
        <v>22.5</v>
      </c>
    </row>
    <row r="2973" spans="1:30" x14ac:dyDescent="0.2">
      <c r="A2973" s="8" t="s">
        <v>782</v>
      </c>
      <c r="B2973" s="8">
        <v>16</v>
      </c>
      <c r="C2973" s="8">
        <v>29465711</v>
      </c>
      <c r="D2973" s="8">
        <v>29465711</v>
      </c>
      <c r="E2973" s="8" t="s">
        <v>121</v>
      </c>
      <c r="F2973" s="8" t="s">
        <v>3108</v>
      </c>
      <c r="G2973" s="8" t="s">
        <v>3109</v>
      </c>
      <c r="H2973" s="8" t="s">
        <v>83</v>
      </c>
      <c r="I2973" s="66" t="s">
        <v>6197</v>
      </c>
      <c r="J2973" s="66" t="s">
        <v>40</v>
      </c>
      <c r="K2973" s="66" t="s">
        <v>3826</v>
      </c>
      <c r="L2973" s="66" t="s">
        <v>3886</v>
      </c>
      <c r="M2973" s="66" t="s">
        <v>360</v>
      </c>
      <c r="N2973" s="66" t="s">
        <v>3128</v>
      </c>
      <c r="O2973" s="8" t="s">
        <v>3129</v>
      </c>
      <c r="P2973" s="8" t="s">
        <v>40</v>
      </c>
      <c r="Q2973" s="8">
        <v>-1</v>
      </c>
      <c r="R2973" s="8" t="s">
        <v>40</v>
      </c>
      <c r="S2973" s="8" t="s">
        <v>40</v>
      </c>
      <c r="T2973" s="8" t="s">
        <v>40</v>
      </c>
      <c r="U2973" s="67">
        <v>0</v>
      </c>
      <c r="V2973" s="4">
        <v>0</v>
      </c>
      <c r="W2973" s="4">
        <v>3429</v>
      </c>
      <c r="X2973" s="67">
        <v>0</v>
      </c>
      <c r="Y2973" s="67">
        <v>0.308</v>
      </c>
      <c r="Z2973" s="4">
        <v>1</v>
      </c>
      <c r="AA2973" s="4">
        <v>2601</v>
      </c>
      <c r="AB2973" s="67">
        <v>0</v>
      </c>
      <c r="AC2973" s="4">
        <v>-0.73678399999999999</v>
      </c>
      <c r="AD2973" s="4">
        <v>5.8999999999999997E-2</v>
      </c>
    </row>
    <row r="2974" spans="1:30" x14ac:dyDescent="0.2">
      <c r="A2974" s="8" t="s">
        <v>782</v>
      </c>
      <c r="B2974" s="8">
        <v>16</v>
      </c>
      <c r="C2974" s="8">
        <v>29465714</v>
      </c>
      <c r="D2974" s="8">
        <v>29465714</v>
      </c>
      <c r="E2974" s="8" t="s">
        <v>121</v>
      </c>
      <c r="F2974" s="8" t="s">
        <v>3108</v>
      </c>
      <c r="G2974" s="8" t="s">
        <v>3109</v>
      </c>
      <c r="H2974" s="8" t="s">
        <v>83</v>
      </c>
      <c r="I2974" s="66" t="s">
        <v>6197</v>
      </c>
      <c r="J2974" s="66" t="s">
        <v>40</v>
      </c>
      <c r="K2974" s="66" t="s">
        <v>3828</v>
      </c>
      <c r="L2974" s="66" t="s">
        <v>3671</v>
      </c>
      <c r="M2974" s="66" t="s">
        <v>3919</v>
      </c>
      <c r="N2974" s="66" t="s">
        <v>3558</v>
      </c>
      <c r="O2974" s="8" t="s">
        <v>5975</v>
      </c>
      <c r="P2974" s="8" t="s">
        <v>40</v>
      </c>
      <c r="Q2974" s="8">
        <v>-1</v>
      </c>
      <c r="R2974" s="8" t="s">
        <v>40</v>
      </c>
      <c r="S2974" s="8" t="s">
        <v>40</v>
      </c>
      <c r="T2974" s="8" t="s">
        <v>40</v>
      </c>
      <c r="U2974" s="67">
        <v>0.14699999999999999</v>
      </c>
      <c r="V2974" s="4">
        <v>1</v>
      </c>
      <c r="W2974" s="4">
        <v>3429</v>
      </c>
      <c r="X2974" s="67">
        <v>0</v>
      </c>
      <c r="Y2974" s="67">
        <v>0</v>
      </c>
      <c r="Z2974" s="4">
        <v>0</v>
      </c>
      <c r="AA2974" s="4">
        <v>2601</v>
      </c>
      <c r="AB2974" s="67">
        <v>0</v>
      </c>
      <c r="AC2974" s="4">
        <v>0.79544499999999996</v>
      </c>
      <c r="AD2974" s="4">
        <v>9.4359999999999999</v>
      </c>
    </row>
    <row r="2975" spans="1:30" x14ac:dyDescent="0.2">
      <c r="A2975" s="8" t="s">
        <v>782</v>
      </c>
      <c r="B2975" s="8">
        <v>16</v>
      </c>
      <c r="C2975" s="8">
        <v>29465723</v>
      </c>
      <c r="D2975" s="8">
        <v>29465723</v>
      </c>
      <c r="E2975" s="8" t="s">
        <v>130</v>
      </c>
      <c r="F2975" s="8" t="s">
        <v>3108</v>
      </c>
      <c r="G2975" s="8" t="s">
        <v>3109</v>
      </c>
      <c r="H2975" s="8" t="s">
        <v>83</v>
      </c>
      <c r="I2975" s="66" t="s">
        <v>6197</v>
      </c>
      <c r="J2975" s="66" t="s">
        <v>40</v>
      </c>
      <c r="K2975" s="66" t="s">
        <v>6205</v>
      </c>
      <c r="L2975" s="66" t="s">
        <v>4492</v>
      </c>
      <c r="M2975" s="66" t="s">
        <v>3941</v>
      </c>
      <c r="N2975" s="66" t="s">
        <v>3423</v>
      </c>
      <c r="O2975" s="8" t="s">
        <v>3424</v>
      </c>
      <c r="P2975" s="8" t="s">
        <v>40</v>
      </c>
      <c r="Q2975" s="8">
        <v>-1</v>
      </c>
      <c r="R2975" s="8" t="s">
        <v>40</v>
      </c>
      <c r="S2975" s="8" t="s">
        <v>40</v>
      </c>
      <c r="T2975" s="8" t="s">
        <v>40</v>
      </c>
      <c r="U2975" s="67">
        <v>0.13200000000000001</v>
      </c>
      <c r="V2975" s="4">
        <v>2</v>
      </c>
      <c r="W2975" s="4">
        <v>3429</v>
      </c>
      <c r="X2975" s="67">
        <v>1E-3</v>
      </c>
      <c r="Y2975" s="67">
        <v>0</v>
      </c>
      <c r="Z2975" s="4">
        <v>0</v>
      </c>
      <c r="AA2975" s="4">
        <v>2601</v>
      </c>
      <c r="AB2975" s="67">
        <v>0</v>
      </c>
      <c r="AC2975" s="4">
        <v>4.3020620000000003</v>
      </c>
      <c r="AD2975" s="4">
        <v>24</v>
      </c>
    </row>
    <row r="2976" spans="1:30" x14ac:dyDescent="0.2">
      <c r="A2976" s="8" t="s">
        <v>782</v>
      </c>
      <c r="B2976" s="8">
        <v>16</v>
      </c>
      <c r="C2976" s="8">
        <v>29465734</v>
      </c>
      <c r="D2976" s="8">
        <v>29465734</v>
      </c>
      <c r="E2976" s="8" t="s">
        <v>130</v>
      </c>
      <c r="F2976" s="8" t="s">
        <v>3101</v>
      </c>
      <c r="G2976" s="8" t="s">
        <v>3102</v>
      </c>
      <c r="H2976" s="8" t="s">
        <v>83</v>
      </c>
      <c r="I2976" s="66" t="s">
        <v>6197</v>
      </c>
      <c r="J2976" s="66" t="s">
        <v>40</v>
      </c>
      <c r="K2976" s="66" t="s">
        <v>3833</v>
      </c>
      <c r="L2976" s="66" t="s">
        <v>3974</v>
      </c>
      <c r="M2976" s="66" t="s">
        <v>4464</v>
      </c>
      <c r="N2976" s="66" t="s">
        <v>3174</v>
      </c>
      <c r="O2976" s="8" t="s">
        <v>3175</v>
      </c>
      <c r="P2976" s="8" t="s">
        <v>40</v>
      </c>
      <c r="Q2976" s="8">
        <v>-1</v>
      </c>
      <c r="R2976" s="8" t="s">
        <v>40</v>
      </c>
      <c r="S2976" s="8" t="s">
        <v>40</v>
      </c>
      <c r="T2976" s="8" t="s">
        <v>40</v>
      </c>
      <c r="U2976" s="67">
        <v>0.19800000000000001</v>
      </c>
      <c r="V2976" s="4">
        <v>1</v>
      </c>
      <c r="W2976" s="4">
        <v>3429</v>
      </c>
      <c r="X2976" s="67">
        <v>0</v>
      </c>
      <c r="Y2976" s="67">
        <v>0.17199999999999999</v>
      </c>
      <c r="Z2976" s="4">
        <v>1</v>
      </c>
      <c r="AA2976" s="4">
        <v>2601</v>
      </c>
      <c r="AB2976" s="67">
        <v>0</v>
      </c>
      <c r="AC2976" s="4">
        <v>-0.21540100000000001</v>
      </c>
      <c r="AD2976" s="4">
        <v>1.0189999999999999</v>
      </c>
    </row>
    <row r="2977" spans="1:30" x14ac:dyDescent="0.2">
      <c r="A2977" s="8" t="s">
        <v>782</v>
      </c>
      <c r="B2977" s="8">
        <v>16</v>
      </c>
      <c r="C2977" s="8">
        <v>29465735</v>
      </c>
      <c r="D2977" s="8">
        <v>29465735</v>
      </c>
      <c r="E2977" s="8" t="s">
        <v>130</v>
      </c>
      <c r="F2977" s="8" t="s">
        <v>3108</v>
      </c>
      <c r="G2977" s="8" t="s">
        <v>3109</v>
      </c>
      <c r="H2977" s="8" t="s">
        <v>83</v>
      </c>
      <c r="I2977" s="66" t="s">
        <v>6197</v>
      </c>
      <c r="J2977" s="66" t="s">
        <v>40</v>
      </c>
      <c r="K2977" s="66" t="s">
        <v>3836</v>
      </c>
      <c r="L2977" s="66" t="s">
        <v>3685</v>
      </c>
      <c r="M2977" s="66" t="s">
        <v>4464</v>
      </c>
      <c r="N2977" s="66" t="s">
        <v>3112</v>
      </c>
      <c r="O2977" s="8" t="s">
        <v>3140</v>
      </c>
      <c r="P2977" s="8" t="s">
        <v>40</v>
      </c>
      <c r="Q2977" s="8">
        <v>-1</v>
      </c>
      <c r="R2977" s="8" t="s">
        <v>40</v>
      </c>
      <c r="S2977" s="8" t="s">
        <v>40</v>
      </c>
      <c r="T2977" s="8" t="s">
        <v>40</v>
      </c>
      <c r="U2977" s="67">
        <v>0.183</v>
      </c>
      <c r="V2977" s="4">
        <v>1</v>
      </c>
      <c r="W2977" s="4">
        <v>3429</v>
      </c>
      <c r="X2977" s="67">
        <v>0</v>
      </c>
      <c r="Y2977" s="67">
        <v>0</v>
      </c>
      <c r="Z2977" s="4">
        <v>0</v>
      </c>
      <c r="AA2977" s="4">
        <v>2601</v>
      </c>
      <c r="AB2977" s="67">
        <v>0</v>
      </c>
      <c r="AC2977" s="4">
        <v>0.98782000000000003</v>
      </c>
      <c r="AD2977" s="4">
        <v>10.59</v>
      </c>
    </row>
    <row r="2978" spans="1:30" x14ac:dyDescent="0.2">
      <c r="A2978" s="8" t="s">
        <v>782</v>
      </c>
      <c r="B2978" s="8">
        <v>16</v>
      </c>
      <c r="C2978" s="8">
        <v>30196553</v>
      </c>
      <c r="D2978" s="8">
        <v>30196553</v>
      </c>
      <c r="E2978" s="8" t="s">
        <v>130</v>
      </c>
      <c r="F2978" s="8" t="s">
        <v>3108</v>
      </c>
      <c r="G2978" s="8" t="s">
        <v>3109</v>
      </c>
      <c r="H2978" s="8" t="s">
        <v>84</v>
      </c>
      <c r="I2978" s="66" t="s">
        <v>274</v>
      </c>
      <c r="J2978" s="66" t="s">
        <v>40</v>
      </c>
      <c r="K2978" s="66" t="s">
        <v>855</v>
      </c>
      <c r="L2978" s="66" t="s">
        <v>4588</v>
      </c>
      <c r="M2978" s="66" t="s">
        <v>3935</v>
      </c>
      <c r="N2978" s="66" t="s">
        <v>4364</v>
      </c>
      <c r="O2978" s="8" t="s">
        <v>4365</v>
      </c>
      <c r="P2978" s="8" t="s">
        <v>6226</v>
      </c>
      <c r="Q2978" s="8">
        <v>1</v>
      </c>
      <c r="R2978" s="8" t="s">
        <v>40</v>
      </c>
      <c r="S2978" s="8" t="s">
        <v>40</v>
      </c>
      <c r="T2978" s="8" t="s">
        <v>40</v>
      </c>
      <c r="U2978" s="67">
        <v>0</v>
      </c>
      <c r="V2978" s="4">
        <v>0</v>
      </c>
      <c r="W2978" s="4">
        <v>3419</v>
      </c>
      <c r="X2978" s="67">
        <v>0</v>
      </c>
      <c r="Y2978" s="67">
        <v>0.5</v>
      </c>
      <c r="Z2978" s="4">
        <v>1</v>
      </c>
      <c r="AA2978" s="4">
        <v>2592</v>
      </c>
      <c r="AB2978" s="67">
        <v>0</v>
      </c>
      <c r="AC2978" s="4">
        <v>4.2974110000000003</v>
      </c>
      <c r="AD2978" s="4">
        <v>24</v>
      </c>
    </row>
    <row r="2979" spans="1:30" x14ac:dyDescent="0.2">
      <c r="A2979" s="8" t="s">
        <v>782</v>
      </c>
      <c r="B2979" s="8">
        <v>16</v>
      </c>
      <c r="C2979" s="8">
        <v>30196570</v>
      </c>
      <c r="D2979" s="8">
        <v>30196570</v>
      </c>
      <c r="E2979" s="8" t="s">
        <v>121</v>
      </c>
      <c r="F2979" s="8" t="s">
        <v>3108</v>
      </c>
      <c r="G2979" s="8" t="s">
        <v>3109</v>
      </c>
      <c r="H2979" s="8" t="s">
        <v>84</v>
      </c>
      <c r="I2979" s="66" t="s">
        <v>274</v>
      </c>
      <c r="J2979" s="66" t="s">
        <v>40</v>
      </c>
      <c r="K2979" s="66" t="s">
        <v>1011</v>
      </c>
      <c r="L2979" s="66" t="s">
        <v>3939</v>
      </c>
      <c r="M2979" s="66" t="s">
        <v>3911</v>
      </c>
      <c r="N2979" s="66" t="s">
        <v>3168</v>
      </c>
      <c r="O2979" s="8" t="s">
        <v>3169</v>
      </c>
      <c r="P2979" s="8" t="s">
        <v>40</v>
      </c>
      <c r="Q2979" s="8">
        <v>1</v>
      </c>
      <c r="R2979" s="8" t="s">
        <v>40</v>
      </c>
      <c r="S2979" s="8" t="s">
        <v>40</v>
      </c>
      <c r="T2979" s="8" t="s">
        <v>40</v>
      </c>
      <c r="U2979" s="67">
        <v>0.16700000000000001</v>
      </c>
      <c r="V2979" s="4">
        <v>1</v>
      </c>
      <c r="W2979" s="4">
        <v>3419</v>
      </c>
      <c r="X2979" s="67">
        <v>0</v>
      </c>
      <c r="Y2979" s="67">
        <v>0.66700000000000004</v>
      </c>
      <c r="Z2979" s="4">
        <v>1</v>
      </c>
      <c r="AA2979" s="4">
        <v>2592</v>
      </c>
      <c r="AB2979" s="67">
        <v>0</v>
      </c>
      <c r="AC2979" s="4">
        <v>6.6928799999999997</v>
      </c>
      <c r="AD2979" s="4">
        <v>32</v>
      </c>
    </row>
    <row r="2980" spans="1:30" x14ac:dyDescent="0.2">
      <c r="A2980" s="8" t="s">
        <v>782</v>
      </c>
      <c r="B2980" s="8">
        <v>16</v>
      </c>
      <c r="C2980" s="8">
        <v>30196686</v>
      </c>
      <c r="D2980" s="8">
        <v>30196686</v>
      </c>
      <c r="E2980" s="8" t="s">
        <v>123</v>
      </c>
      <c r="F2980" s="8" t="s">
        <v>3108</v>
      </c>
      <c r="G2980" s="8" t="s">
        <v>3109</v>
      </c>
      <c r="H2980" s="8" t="s">
        <v>84</v>
      </c>
      <c r="I2980" s="66" t="s">
        <v>274</v>
      </c>
      <c r="J2980" s="66" t="s">
        <v>40</v>
      </c>
      <c r="K2980" s="66" t="s">
        <v>983</v>
      </c>
      <c r="L2980" s="66" t="s">
        <v>3927</v>
      </c>
      <c r="M2980" s="66" t="s">
        <v>3942</v>
      </c>
      <c r="N2980" s="66" t="s">
        <v>4094</v>
      </c>
      <c r="O2980" s="8" t="s">
        <v>4095</v>
      </c>
      <c r="P2980" s="8" t="s">
        <v>6227</v>
      </c>
      <c r="Q2980" s="8">
        <v>1</v>
      </c>
      <c r="R2980" s="8" t="s">
        <v>40</v>
      </c>
      <c r="S2980" s="8" t="s">
        <v>40</v>
      </c>
      <c r="T2980" s="8" t="s">
        <v>40</v>
      </c>
      <c r="U2980" s="67">
        <v>0</v>
      </c>
      <c r="V2980" s="4">
        <v>0</v>
      </c>
      <c r="W2980" s="4">
        <v>3426</v>
      </c>
      <c r="X2980" s="67">
        <v>0</v>
      </c>
      <c r="Y2980" s="67">
        <v>0.376</v>
      </c>
      <c r="Z2980" s="4">
        <v>1</v>
      </c>
      <c r="AA2980" s="4">
        <v>2598</v>
      </c>
      <c r="AB2980" s="67">
        <v>0</v>
      </c>
      <c r="AC2980" s="4">
        <v>1.7361180000000001</v>
      </c>
      <c r="AD2980" s="4">
        <v>14.61</v>
      </c>
    </row>
    <row r="2981" spans="1:30" x14ac:dyDescent="0.2">
      <c r="A2981" s="8" t="s">
        <v>782</v>
      </c>
      <c r="B2981" s="8">
        <v>16</v>
      </c>
      <c r="C2981" s="8">
        <v>30197947</v>
      </c>
      <c r="D2981" s="8">
        <v>30197947</v>
      </c>
      <c r="E2981" s="8" t="s">
        <v>130</v>
      </c>
      <c r="F2981" s="8" t="s">
        <v>3108</v>
      </c>
      <c r="G2981" s="8" t="s">
        <v>3109</v>
      </c>
      <c r="H2981" s="8" t="s">
        <v>84</v>
      </c>
      <c r="I2981" s="66" t="s">
        <v>6228</v>
      </c>
      <c r="J2981" s="66" t="s">
        <v>40</v>
      </c>
      <c r="K2981" s="66" t="s">
        <v>3619</v>
      </c>
      <c r="L2981" s="66" t="s">
        <v>973</v>
      </c>
      <c r="M2981" s="66" t="s">
        <v>974</v>
      </c>
      <c r="N2981" s="66" t="s">
        <v>3157</v>
      </c>
      <c r="O2981" s="8" t="s">
        <v>3158</v>
      </c>
      <c r="P2981" s="8" t="s">
        <v>6229</v>
      </c>
      <c r="Q2981" s="8">
        <v>1</v>
      </c>
      <c r="R2981" s="8" t="s">
        <v>40</v>
      </c>
      <c r="S2981" s="8" t="s">
        <v>40</v>
      </c>
      <c r="T2981" s="8" t="s">
        <v>40</v>
      </c>
      <c r="U2981" s="67">
        <v>0.438</v>
      </c>
      <c r="V2981" s="4">
        <v>1</v>
      </c>
      <c r="W2981" s="4">
        <v>3421</v>
      </c>
      <c r="X2981" s="67">
        <v>0</v>
      </c>
      <c r="Y2981" s="67">
        <v>5.8999999999999997E-2</v>
      </c>
      <c r="Z2981" s="4">
        <v>1</v>
      </c>
      <c r="AA2981" s="4">
        <v>2593</v>
      </c>
      <c r="AB2981" s="67">
        <v>0</v>
      </c>
      <c r="AC2981" s="4">
        <v>-0.857568</v>
      </c>
      <c r="AD2981" s="4">
        <v>3.2000000000000001E-2</v>
      </c>
    </row>
    <row r="2982" spans="1:30" x14ac:dyDescent="0.2">
      <c r="A2982" s="8" t="s">
        <v>782</v>
      </c>
      <c r="B2982" s="8">
        <v>16</v>
      </c>
      <c r="C2982" s="8">
        <v>30197948</v>
      </c>
      <c r="D2982" s="8">
        <v>30197948</v>
      </c>
      <c r="E2982" s="8" t="s">
        <v>123</v>
      </c>
      <c r="F2982" s="8" t="s">
        <v>3101</v>
      </c>
      <c r="G2982" s="8" t="s">
        <v>3102</v>
      </c>
      <c r="H2982" s="8" t="s">
        <v>84</v>
      </c>
      <c r="I2982" s="66" t="s">
        <v>6228</v>
      </c>
      <c r="J2982" s="66" t="s">
        <v>40</v>
      </c>
      <c r="K2982" s="66" t="s">
        <v>6214</v>
      </c>
      <c r="L2982" s="66" t="s">
        <v>3524</v>
      </c>
      <c r="M2982" s="66" t="s">
        <v>974</v>
      </c>
      <c r="N2982" s="66" t="s">
        <v>130</v>
      </c>
      <c r="O2982" s="8" t="s">
        <v>3156</v>
      </c>
      <c r="P2982" s="8" t="s">
        <v>6230</v>
      </c>
      <c r="Q2982" s="8">
        <v>1</v>
      </c>
      <c r="R2982" s="8" t="s">
        <v>40</v>
      </c>
      <c r="S2982" s="8" t="s">
        <v>40</v>
      </c>
      <c r="T2982" s="8" t="s">
        <v>40</v>
      </c>
      <c r="U2982" s="67">
        <v>0.61099999999999999</v>
      </c>
      <c r="V2982" s="4">
        <v>1</v>
      </c>
      <c r="W2982" s="4">
        <v>3421</v>
      </c>
      <c r="X2982" s="67">
        <v>0</v>
      </c>
      <c r="Y2982" s="67">
        <v>0</v>
      </c>
      <c r="Z2982" s="4">
        <v>0</v>
      </c>
      <c r="AA2982" s="4">
        <v>2593</v>
      </c>
      <c r="AB2982" s="67">
        <v>0</v>
      </c>
      <c r="AC2982" s="4">
        <v>-0.23374300000000001</v>
      </c>
      <c r="AD2982" s="4">
        <v>0.93100000000000005</v>
      </c>
    </row>
    <row r="2983" spans="1:30" x14ac:dyDescent="0.2">
      <c r="A2983" s="8" t="s">
        <v>782</v>
      </c>
      <c r="B2983" s="8">
        <v>16</v>
      </c>
      <c r="C2983" s="8">
        <v>30198151</v>
      </c>
      <c r="D2983" s="8">
        <v>30198151</v>
      </c>
      <c r="E2983" s="8" t="s">
        <v>127</v>
      </c>
      <c r="F2983" s="8" t="s">
        <v>3101</v>
      </c>
      <c r="G2983" s="8" t="s">
        <v>3102</v>
      </c>
      <c r="H2983" s="8" t="s">
        <v>84</v>
      </c>
      <c r="I2983" s="66" t="s">
        <v>6231</v>
      </c>
      <c r="J2983" s="66" t="s">
        <v>40</v>
      </c>
      <c r="K2983" s="66" t="s">
        <v>4986</v>
      </c>
      <c r="L2983" s="66" t="s">
        <v>3860</v>
      </c>
      <c r="M2983" s="66" t="s">
        <v>3684</v>
      </c>
      <c r="N2983" s="66" t="s">
        <v>3165</v>
      </c>
      <c r="O2983" s="8" t="s">
        <v>3955</v>
      </c>
      <c r="P2983" s="8" t="s">
        <v>6232</v>
      </c>
      <c r="Q2983" s="8">
        <v>1</v>
      </c>
      <c r="R2983" s="8" t="s">
        <v>40</v>
      </c>
      <c r="S2983" s="8" t="s">
        <v>40</v>
      </c>
      <c r="T2983" s="8" t="s">
        <v>40</v>
      </c>
      <c r="U2983" s="67">
        <v>0.49399999999999999</v>
      </c>
      <c r="V2983" s="4">
        <v>2825</v>
      </c>
      <c r="W2983" s="4">
        <v>3426</v>
      </c>
      <c r="X2983" s="67">
        <v>0.82499999999999996</v>
      </c>
      <c r="Y2983" s="67">
        <v>0.49</v>
      </c>
      <c r="Z2983" s="4">
        <v>2145</v>
      </c>
      <c r="AA2983" s="4">
        <v>2595</v>
      </c>
      <c r="AB2983" s="67">
        <v>0.82699999999999996</v>
      </c>
      <c r="AC2983" s="4">
        <v>-0.59152899999999997</v>
      </c>
      <c r="AD2983" s="4">
        <v>0.13100000000000001</v>
      </c>
    </row>
    <row r="2984" spans="1:30" x14ac:dyDescent="0.2">
      <c r="A2984" s="8" t="s">
        <v>782</v>
      </c>
      <c r="B2984" s="8">
        <v>16</v>
      </c>
      <c r="C2984" s="8">
        <v>30198161</v>
      </c>
      <c r="D2984" s="8">
        <v>30198161</v>
      </c>
      <c r="E2984" s="8" t="s">
        <v>130</v>
      </c>
      <c r="F2984" s="8" t="s">
        <v>3101</v>
      </c>
      <c r="G2984" s="8" t="s">
        <v>3102</v>
      </c>
      <c r="H2984" s="8" t="s">
        <v>84</v>
      </c>
      <c r="I2984" s="66" t="s">
        <v>6231</v>
      </c>
      <c r="J2984" s="66" t="s">
        <v>40</v>
      </c>
      <c r="K2984" s="66" t="s">
        <v>3541</v>
      </c>
      <c r="L2984" s="66" t="s">
        <v>4029</v>
      </c>
      <c r="M2984" s="66" t="s">
        <v>4030</v>
      </c>
      <c r="N2984" s="66" t="s">
        <v>3126</v>
      </c>
      <c r="O2984" s="8" t="s">
        <v>3160</v>
      </c>
      <c r="P2984" s="8" t="s">
        <v>6233</v>
      </c>
      <c r="Q2984" s="8">
        <v>1</v>
      </c>
      <c r="R2984" s="8" t="s">
        <v>40</v>
      </c>
      <c r="S2984" s="8" t="s">
        <v>40</v>
      </c>
      <c r="T2984" s="8" t="s">
        <v>40</v>
      </c>
      <c r="U2984" s="67">
        <v>0.434</v>
      </c>
      <c r="V2984" s="4">
        <v>6</v>
      </c>
      <c r="W2984" s="4">
        <v>3426</v>
      </c>
      <c r="X2984" s="67">
        <v>2E-3</v>
      </c>
      <c r="Y2984" s="67">
        <v>0.54500000000000004</v>
      </c>
      <c r="Z2984" s="4">
        <v>5</v>
      </c>
      <c r="AA2984" s="4">
        <v>2595</v>
      </c>
      <c r="AB2984" s="67">
        <v>2E-3</v>
      </c>
      <c r="AC2984" s="4">
        <v>0.55085300000000004</v>
      </c>
      <c r="AD2984" s="4">
        <v>7.8090000000000002</v>
      </c>
    </row>
    <row r="2985" spans="1:30" x14ac:dyDescent="0.2">
      <c r="A2985" s="8" t="s">
        <v>782</v>
      </c>
      <c r="B2985" s="8">
        <v>16</v>
      </c>
      <c r="C2985" s="8">
        <v>30198182</v>
      </c>
      <c r="D2985" s="8">
        <v>30198182</v>
      </c>
      <c r="E2985" s="8" t="s">
        <v>130</v>
      </c>
      <c r="F2985" s="8" t="s">
        <v>3108</v>
      </c>
      <c r="G2985" s="8" t="s">
        <v>3109</v>
      </c>
      <c r="H2985" s="8" t="s">
        <v>84</v>
      </c>
      <c r="I2985" s="66" t="s">
        <v>6231</v>
      </c>
      <c r="J2985" s="66" t="s">
        <v>40</v>
      </c>
      <c r="K2985" s="66" t="s">
        <v>5184</v>
      </c>
      <c r="L2985" s="66" t="s">
        <v>4209</v>
      </c>
      <c r="M2985" s="66" t="s">
        <v>4428</v>
      </c>
      <c r="N2985" s="66" t="s">
        <v>3334</v>
      </c>
      <c r="O2985" s="8" t="s">
        <v>3531</v>
      </c>
      <c r="P2985" s="8" t="s">
        <v>6234</v>
      </c>
      <c r="Q2985" s="8">
        <v>1</v>
      </c>
      <c r="R2985" s="8" t="s">
        <v>40</v>
      </c>
      <c r="S2985" s="8" t="s">
        <v>40</v>
      </c>
      <c r="T2985" s="8" t="s">
        <v>40</v>
      </c>
      <c r="U2985" s="67">
        <v>0.1</v>
      </c>
      <c r="V2985" s="4">
        <v>1</v>
      </c>
      <c r="W2985" s="4">
        <v>3426</v>
      </c>
      <c r="X2985" s="67">
        <v>0</v>
      </c>
      <c r="Y2985" s="67">
        <v>0.38100000000000001</v>
      </c>
      <c r="Z2985" s="4">
        <v>1</v>
      </c>
      <c r="AA2985" s="4">
        <v>2595</v>
      </c>
      <c r="AB2985" s="67">
        <v>0</v>
      </c>
      <c r="AC2985" s="4">
        <v>4.0884049999999998</v>
      </c>
      <c r="AD2985" s="4">
        <v>23.7</v>
      </c>
    </row>
    <row r="2986" spans="1:30" x14ac:dyDescent="0.2">
      <c r="A2986" s="8" t="s">
        <v>782</v>
      </c>
      <c r="B2986" s="8">
        <v>16</v>
      </c>
      <c r="C2986" s="8">
        <v>30198184</v>
      </c>
      <c r="D2986" s="8">
        <v>30198184</v>
      </c>
      <c r="E2986" s="8" t="s">
        <v>130</v>
      </c>
      <c r="F2986" s="8" t="s">
        <v>3101</v>
      </c>
      <c r="G2986" s="8" t="s">
        <v>3102</v>
      </c>
      <c r="H2986" s="8" t="s">
        <v>84</v>
      </c>
      <c r="I2986" s="66" t="s">
        <v>6231</v>
      </c>
      <c r="J2986" s="66" t="s">
        <v>40</v>
      </c>
      <c r="K2986" s="66" t="s">
        <v>4606</v>
      </c>
      <c r="L2986" s="66" t="s">
        <v>374</v>
      </c>
      <c r="M2986" s="66" t="s">
        <v>4428</v>
      </c>
      <c r="N2986" s="66" t="s">
        <v>3165</v>
      </c>
      <c r="O2986" s="8" t="s">
        <v>3400</v>
      </c>
      <c r="P2986" s="8" t="s">
        <v>6235</v>
      </c>
      <c r="Q2986" s="8">
        <v>1</v>
      </c>
      <c r="R2986" s="8" t="s">
        <v>40</v>
      </c>
      <c r="S2986" s="8" t="s">
        <v>40</v>
      </c>
      <c r="T2986" s="8" t="s">
        <v>40</v>
      </c>
      <c r="U2986" s="67">
        <v>0.46400000000000002</v>
      </c>
      <c r="V2986" s="4">
        <v>1</v>
      </c>
      <c r="W2986" s="4">
        <v>3426</v>
      </c>
      <c r="X2986" s="67">
        <v>0</v>
      </c>
      <c r="Y2986" s="67">
        <v>0.44400000000000001</v>
      </c>
      <c r="Z2986" s="4">
        <v>1</v>
      </c>
      <c r="AA2986" s="4">
        <v>2595</v>
      </c>
      <c r="AB2986" s="67">
        <v>0</v>
      </c>
      <c r="AC2986" s="4">
        <v>1.3548180000000001</v>
      </c>
      <c r="AD2986" s="4">
        <v>12.55</v>
      </c>
    </row>
    <row r="2987" spans="1:30" x14ac:dyDescent="0.2">
      <c r="A2987" s="8" t="s">
        <v>782</v>
      </c>
      <c r="B2987" s="8">
        <v>16</v>
      </c>
      <c r="C2987" s="8">
        <v>30198187</v>
      </c>
      <c r="D2987" s="8">
        <v>30198187</v>
      </c>
      <c r="E2987" s="8" t="s">
        <v>130</v>
      </c>
      <c r="F2987" s="8" t="s">
        <v>3101</v>
      </c>
      <c r="G2987" s="8" t="s">
        <v>3102</v>
      </c>
      <c r="H2987" s="8" t="s">
        <v>84</v>
      </c>
      <c r="I2987" s="66" t="s">
        <v>6231</v>
      </c>
      <c r="J2987" s="66" t="s">
        <v>40</v>
      </c>
      <c r="K2987" s="66" t="s">
        <v>3801</v>
      </c>
      <c r="L2987" s="66" t="s">
        <v>4219</v>
      </c>
      <c r="M2987" s="66" t="s">
        <v>4031</v>
      </c>
      <c r="N2987" s="66" t="s">
        <v>3118</v>
      </c>
      <c r="O2987" s="8" t="s">
        <v>3382</v>
      </c>
      <c r="P2987" s="8" t="s">
        <v>6236</v>
      </c>
      <c r="Q2987" s="8">
        <v>1</v>
      </c>
      <c r="R2987" s="8" t="s">
        <v>40</v>
      </c>
      <c r="S2987" s="8" t="s">
        <v>40</v>
      </c>
      <c r="T2987" s="8" t="s">
        <v>40</v>
      </c>
      <c r="U2987" s="67">
        <v>0.45900000000000002</v>
      </c>
      <c r="V2987" s="4">
        <v>2</v>
      </c>
      <c r="W2987" s="4">
        <v>3426</v>
      </c>
      <c r="X2987" s="67">
        <v>1E-3</v>
      </c>
      <c r="Y2987" s="67">
        <v>0</v>
      </c>
      <c r="Z2987" s="4">
        <v>0</v>
      </c>
      <c r="AA2987" s="4">
        <v>2595</v>
      </c>
      <c r="AB2987" s="67">
        <v>0</v>
      </c>
      <c r="AC2987" s="4">
        <v>1.4022289999999999</v>
      </c>
      <c r="AD2987" s="4">
        <v>12.8</v>
      </c>
    </row>
    <row r="2988" spans="1:30" x14ac:dyDescent="0.2">
      <c r="A2988" s="8" t="s">
        <v>782</v>
      </c>
      <c r="B2988" s="8">
        <v>16</v>
      </c>
      <c r="C2988" s="8">
        <v>30198369</v>
      </c>
      <c r="D2988" s="8">
        <v>30198369</v>
      </c>
      <c r="E2988" s="8" t="s">
        <v>130</v>
      </c>
      <c r="F2988" s="8" t="s">
        <v>3108</v>
      </c>
      <c r="G2988" s="8" t="s">
        <v>3109</v>
      </c>
      <c r="H2988" s="8" t="s">
        <v>84</v>
      </c>
      <c r="I2988" s="66" t="s">
        <v>5964</v>
      </c>
      <c r="J2988" s="66" t="s">
        <v>40</v>
      </c>
      <c r="K2988" s="66" t="s">
        <v>4141</v>
      </c>
      <c r="L2988" s="66" t="s">
        <v>983</v>
      </c>
      <c r="M2988" s="66" t="s">
        <v>984</v>
      </c>
      <c r="N2988" s="66" t="s">
        <v>6237</v>
      </c>
      <c r="O2988" s="8" t="s">
        <v>6238</v>
      </c>
      <c r="P2988" s="8" t="s">
        <v>40</v>
      </c>
      <c r="Q2988" s="8">
        <v>1</v>
      </c>
      <c r="R2988" s="8" t="s">
        <v>40</v>
      </c>
      <c r="S2988" s="8" t="s">
        <v>40</v>
      </c>
      <c r="T2988" s="8" t="s">
        <v>40</v>
      </c>
      <c r="U2988" s="67">
        <v>0.33300000000000002</v>
      </c>
      <c r="V2988" s="4">
        <v>1</v>
      </c>
      <c r="W2988" s="4">
        <v>3366</v>
      </c>
      <c r="X2988" s="67">
        <v>0</v>
      </c>
      <c r="Y2988" s="67">
        <v>0.16700000000000001</v>
      </c>
      <c r="Z2988" s="4">
        <v>1</v>
      </c>
      <c r="AA2988" s="4">
        <v>2575</v>
      </c>
      <c r="AB2988" s="67">
        <v>0</v>
      </c>
      <c r="AC2988" s="4">
        <v>4.2820429999999998</v>
      </c>
      <c r="AD2988" s="4">
        <v>24</v>
      </c>
    </row>
    <row r="2989" spans="1:30" x14ac:dyDescent="0.2">
      <c r="A2989" s="8" t="s">
        <v>782</v>
      </c>
      <c r="B2989" s="8">
        <v>16</v>
      </c>
      <c r="C2989" s="8">
        <v>30198388</v>
      </c>
      <c r="D2989" s="8">
        <v>30198388</v>
      </c>
      <c r="E2989" s="8" t="s">
        <v>130</v>
      </c>
      <c r="F2989" s="8" t="s">
        <v>3101</v>
      </c>
      <c r="G2989" s="8" t="s">
        <v>3102</v>
      </c>
      <c r="H2989" s="8" t="s">
        <v>84</v>
      </c>
      <c r="I2989" s="66" t="s">
        <v>5964</v>
      </c>
      <c r="J2989" s="66" t="s">
        <v>40</v>
      </c>
      <c r="K2989" s="66" t="s">
        <v>3781</v>
      </c>
      <c r="L2989" s="66" t="s">
        <v>3583</v>
      </c>
      <c r="M2989" s="66" t="s">
        <v>3584</v>
      </c>
      <c r="N2989" s="66" t="s">
        <v>3121</v>
      </c>
      <c r="O2989" s="8" t="s">
        <v>3122</v>
      </c>
      <c r="P2989" s="8" t="s">
        <v>6239</v>
      </c>
      <c r="Q2989" s="8">
        <v>1</v>
      </c>
      <c r="R2989" s="8" t="s">
        <v>40</v>
      </c>
      <c r="S2989" s="8" t="s">
        <v>40</v>
      </c>
      <c r="T2989" s="8" t="s">
        <v>40</v>
      </c>
      <c r="U2989" s="67">
        <v>0.46400000000000002</v>
      </c>
      <c r="V2989" s="4">
        <v>1</v>
      </c>
      <c r="W2989" s="4">
        <v>3366</v>
      </c>
      <c r="X2989" s="67">
        <v>0</v>
      </c>
      <c r="Y2989" s="67">
        <v>0.61299999999999999</v>
      </c>
      <c r="Z2989" s="4">
        <v>1</v>
      </c>
      <c r="AA2989" s="4">
        <v>2575</v>
      </c>
      <c r="AB2989" s="67">
        <v>0</v>
      </c>
      <c r="AC2989" s="4">
        <v>1.6088880000000001</v>
      </c>
      <c r="AD2989" s="4">
        <v>13.9</v>
      </c>
    </row>
    <row r="2990" spans="1:30" x14ac:dyDescent="0.2">
      <c r="A2990" s="8" t="s">
        <v>782</v>
      </c>
      <c r="B2990" s="8">
        <v>16</v>
      </c>
      <c r="C2990" s="8">
        <v>30198395</v>
      </c>
      <c r="D2990" s="8">
        <v>30198395</v>
      </c>
      <c r="E2990" s="8" t="s">
        <v>123</v>
      </c>
      <c r="F2990" s="8" t="s">
        <v>3108</v>
      </c>
      <c r="G2990" s="8" t="s">
        <v>3109</v>
      </c>
      <c r="H2990" s="8" t="s">
        <v>84</v>
      </c>
      <c r="I2990" s="66" t="s">
        <v>5964</v>
      </c>
      <c r="J2990" s="66" t="s">
        <v>40</v>
      </c>
      <c r="K2990" s="66" t="s">
        <v>5786</v>
      </c>
      <c r="L2990" s="66" t="s">
        <v>3643</v>
      </c>
      <c r="M2990" s="66" t="s">
        <v>4059</v>
      </c>
      <c r="N2990" s="66" t="s">
        <v>4730</v>
      </c>
      <c r="O2990" s="8" t="s">
        <v>6207</v>
      </c>
      <c r="P2990" s="8" t="s">
        <v>40</v>
      </c>
      <c r="Q2990" s="8">
        <v>1</v>
      </c>
      <c r="R2990" s="8" t="s">
        <v>40</v>
      </c>
      <c r="S2990" s="8" t="s">
        <v>40</v>
      </c>
      <c r="T2990" s="8" t="s">
        <v>40</v>
      </c>
      <c r="U2990" s="67">
        <v>0.45</v>
      </c>
      <c r="V2990" s="4">
        <v>1</v>
      </c>
      <c r="W2990" s="4">
        <v>3366</v>
      </c>
      <c r="X2990" s="67">
        <v>0</v>
      </c>
      <c r="Y2990" s="67">
        <v>0</v>
      </c>
      <c r="Z2990" s="4">
        <v>0</v>
      </c>
      <c r="AA2990" s="4">
        <v>2575</v>
      </c>
      <c r="AB2990" s="67">
        <v>0</v>
      </c>
      <c r="AC2990" s="4">
        <v>2.782454</v>
      </c>
      <c r="AD2990" s="4">
        <v>21.3</v>
      </c>
    </row>
    <row r="2991" spans="1:30" x14ac:dyDescent="0.2">
      <c r="A2991" s="8" t="s">
        <v>782</v>
      </c>
      <c r="B2991" s="8">
        <v>16</v>
      </c>
      <c r="C2991" s="8">
        <v>30198523</v>
      </c>
      <c r="D2991" s="8">
        <v>30198523</v>
      </c>
      <c r="E2991" s="8" t="s">
        <v>130</v>
      </c>
      <c r="F2991" s="8" t="s">
        <v>3101</v>
      </c>
      <c r="G2991" s="8" t="s">
        <v>3102</v>
      </c>
      <c r="H2991" s="8" t="s">
        <v>84</v>
      </c>
      <c r="I2991" s="66" t="s">
        <v>5964</v>
      </c>
      <c r="J2991" s="66" t="s">
        <v>40</v>
      </c>
      <c r="K2991" s="66" t="s">
        <v>5164</v>
      </c>
      <c r="L2991" s="66" t="s">
        <v>4093</v>
      </c>
      <c r="M2991" s="66" t="s">
        <v>4395</v>
      </c>
      <c r="N2991" s="66" t="s">
        <v>3165</v>
      </c>
      <c r="O2991" s="8" t="s">
        <v>3400</v>
      </c>
      <c r="P2991" s="8" t="s">
        <v>40</v>
      </c>
      <c r="Q2991" s="8">
        <v>1</v>
      </c>
      <c r="R2991" s="8" t="s">
        <v>40</v>
      </c>
      <c r="S2991" s="8" t="s">
        <v>40</v>
      </c>
      <c r="T2991" s="8" t="s">
        <v>40</v>
      </c>
      <c r="U2991" s="67">
        <v>0.52600000000000002</v>
      </c>
      <c r="V2991" s="4">
        <v>2</v>
      </c>
      <c r="W2991" s="4">
        <v>3424</v>
      </c>
      <c r="X2991" s="67">
        <v>1E-3</v>
      </c>
      <c r="Y2991" s="67">
        <v>0</v>
      </c>
      <c r="Z2991" s="4">
        <v>0</v>
      </c>
      <c r="AA2991" s="4">
        <v>2596</v>
      </c>
      <c r="AB2991" s="67">
        <v>0</v>
      </c>
      <c r="AC2991" s="4">
        <v>1.0884</v>
      </c>
      <c r="AD2991" s="4">
        <v>11.15</v>
      </c>
    </row>
    <row r="2992" spans="1:30" x14ac:dyDescent="0.2">
      <c r="A2992" s="8" t="s">
        <v>782</v>
      </c>
      <c r="B2992" s="8">
        <v>16</v>
      </c>
      <c r="C2992" s="8">
        <v>30198538</v>
      </c>
      <c r="D2992" s="8">
        <v>30198538</v>
      </c>
      <c r="E2992" s="8" t="s">
        <v>130</v>
      </c>
      <c r="F2992" s="8" t="s">
        <v>3101</v>
      </c>
      <c r="G2992" s="8" t="s">
        <v>3102</v>
      </c>
      <c r="H2992" s="8" t="s">
        <v>84</v>
      </c>
      <c r="I2992" s="66" t="s">
        <v>5964</v>
      </c>
      <c r="J2992" s="66" t="s">
        <v>40</v>
      </c>
      <c r="K2992" s="66" t="s">
        <v>4335</v>
      </c>
      <c r="L2992" s="66" t="s">
        <v>6221</v>
      </c>
      <c r="M2992" s="66" t="s">
        <v>3545</v>
      </c>
      <c r="N2992" s="66" t="s">
        <v>3118</v>
      </c>
      <c r="O2992" s="8" t="s">
        <v>3382</v>
      </c>
      <c r="P2992" s="8" t="s">
        <v>6240</v>
      </c>
      <c r="Q2992" s="8">
        <v>1</v>
      </c>
      <c r="R2992" s="8" t="s">
        <v>40</v>
      </c>
      <c r="S2992" s="8" t="s">
        <v>40</v>
      </c>
      <c r="T2992" s="8" t="s">
        <v>40</v>
      </c>
      <c r="U2992" s="67">
        <v>0.39400000000000002</v>
      </c>
      <c r="V2992" s="4">
        <v>1</v>
      </c>
      <c r="W2992" s="4">
        <v>3424</v>
      </c>
      <c r="X2992" s="67">
        <v>0</v>
      </c>
      <c r="Y2992" s="67">
        <v>6.7000000000000004E-2</v>
      </c>
      <c r="Z2992" s="4">
        <v>1</v>
      </c>
      <c r="AA2992" s="4">
        <v>2596</v>
      </c>
      <c r="AB2992" s="67">
        <v>0</v>
      </c>
      <c r="AC2992" s="4">
        <v>0.13363800000000001</v>
      </c>
      <c r="AD2992" s="4">
        <v>3.9689999999999999</v>
      </c>
    </row>
    <row r="2993" spans="1:30" x14ac:dyDescent="0.2">
      <c r="A2993" s="8" t="s">
        <v>782</v>
      </c>
      <c r="B2993" s="8">
        <v>16</v>
      </c>
      <c r="C2993" s="8">
        <v>30198804</v>
      </c>
      <c r="D2993" s="8">
        <v>30198804</v>
      </c>
      <c r="E2993" s="8" t="s">
        <v>121</v>
      </c>
      <c r="F2993" s="8" t="s">
        <v>3101</v>
      </c>
      <c r="G2993" s="8" t="s">
        <v>3102</v>
      </c>
      <c r="H2993" s="8" t="s">
        <v>84</v>
      </c>
      <c r="I2993" s="66" t="s">
        <v>6241</v>
      </c>
      <c r="J2993" s="66" t="s">
        <v>40</v>
      </c>
      <c r="K2993" s="66" t="s">
        <v>6224</v>
      </c>
      <c r="L2993" s="66" t="s">
        <v>5076</v>
      </c>
      <c r="M2993" s="66" t="s">
        <v>535</v>
      </c>
      <c r="N2993" s="66" t="s">
        <v>3210</v>
      </c>
      <c r="O2993" s="8" t="s">
        <v>3211</v>
      </c>
      <c r="P2993" s="8" t="s">
        <v>6242</v>
      </c>
      <c r="Q2993" s="8">
        <v>1</v>
      </c>
      <c r="R2993" s="8" t="s">
        <v>40</v>
      </c>
      <c r="S2993" s="8" t="s">
        <v>40</v>
      </c>
      <c r="T2993" s="8" t="s">
        <v>40</v>
      </c>
      <c r="U2993" s="67">
        <v>0.56799999999999995</v>
      </c>
      <c r="V2993" s="4">
        <v>20</v>
      </c>
      <c r="W2993" s="4">
        <v>3430</v>
      </c>
      <c r="X2993" s="67">
        <v>6.0000000000000001E-3</v>
      </c>
      <c r="Y2993" s="67">
        <v>0.52900000000000003</v>
      </c>
      <c r="Z2993" s="4">
        <v>24</v>
      </c>
      <c r="AA2993" s="4">
        <v>2598</v>
      </c>
      <c r="AB2993" s="67">
        <v>8.9999999999999993E-3</v>
      </c>
      <c r="AC2993" s="4">
        <v>0.61010699999999995</v>
      </c>
      <c r="AD2993" s="4">
        <v>8.2260000000000009</v>
      </c>
    </row>
    <row r="2994" spans="1:30" x14ac:dyDescent="0.2">
      <c r="A2994" s="8" t="s">
        <v>782</v>
      </c>
      <c r="B2994" s="8">
        <v>16</v>
      </c>
      <c r="C2994" s="8">
        <v>30199081</v>
      </c>
      <c r="D2994" s="8">
        <v>30199081</v>
      </c>
      <c r="E2994" s="8" t="s">
        <v>121</v>
      </c>
      <c r="F2994" s="8" t="s">
        <v>3101</v>
      </c>
      <c r="G2994" s="8" t="s">
        <v>3102</v>
      </c>
      <c r="H2994" s="8" t="s">
        <v>84</v>
      </c>
      <c r="I2994" s="66" t="s">
        <v>6243</v>
      </c>
      <c r="J2994" s="66" t="s">
        <v>40</v>
      </c>
      <c r="K2994" s="66" t="s">
        <v>6244</v>
      </c>
      <c r="L2994" s="66" t="s">
        <v>5786</v>
      </c>
      <c r="M2994" s="66" t="s">
        <v>4486</v>
      </c>
      <c r="N2994" s="66" t="s">
        <v>3126</v>
      </c>
      <c r="O2994" s="8" t="s">
        <v>3419</v>
      </c>
      <c r="P2994" s="8" t="s">
        <v>6245</v>
      </c>
      <c r="Q2994" s="8">
        <v>1</v>
      </c>
      <c r="R2994" s="8" t="s">
        <v>40</v>
      </c>
      <c r="S2994" s="8" t="s">
        <v>40</v>
      </c>
      <c r="T2994" s="8" t="s">
        <v>40</v>
      </c>
      <c r="U2994" s="67">
        <v>0.46800000000000003</v>
      </c>
      <c r="V2994" s="4">
        <v>4</v>
      </c>
      <c r="W2994" s="4">
        <v>3427</v>
      </c>
      <c r="X2994" s="67">
        <v>1E-3</v>
      </c>
      <c r="Y2994" s="67">
        <v>0.55500000000000005</v>
      </c>
      <c r="Z2994" s="4">
        <v>4</v>
      </c>
      <c r="AA2994" s="4">
        <v>2600</v>
      </c>
      <c r="AB2994" s="67">
        <v>2E-3</v>
      </c>
      <c r="AC2994" s="4">
        <v>0.61696200000000001</v>
      </c>
      <c r="AD2994" s="4">
        <v>8.2729999999999997</v>
      </c>
    </row>
    <row r="2995" spans="1:30" x14ac:dyDescent="0.2">
      <c r="A2995" s="8" t="s">
        <v>782</v>
      </c>
      <c r="B2995" s="8">
        <v>16</v>
      </c>
      <c r="C2995" s="8">
        <v>30199093</v>
      </c>
      <c r="D2995" s="8">
        <v>30199093</v>
      </c>
      <c r="E2995" s="8" t="s">
        <v>130</v>
      </c>
      <c r="F2995" s="8" t="s">
        <v>3101</v>
      </c>
      <c r="G2995" s="8" t="s">
        <v>3102</v>
      </c>
      <c r="H2995" s="8" t="s">
        <v>84</v>
      </c>
      <c r="I2995" s="66" t="s">
        <v>6243</v>
      </c>
      <c r="J2995" s="66" t="s">
        <v>40</v>
      </c>
      <c r="K2995" s="66" t="s">
        <v>4189</v>
      </c>
      <c r="L2995" s="66" t="s">
        <v>6246</v>
      </c>
      <c r="M2995" s="66" t="s">
        <v>813</v>
      </c>
      <c r="N2995" s="66" t="s">
        <v>3107</v>
      </c>
      <c r="O2995" s="8" t="s">
        <v>3719</v>
      </c>
      <c r="P2995" s="8" t="s">
        <v>6247</v>
      </c>
      <c r="Q2995" s="8">
        <v>1</v>
      </c>
      <c r="R2995" s="8" t="s">
        <v>40</v>
      </c>
      <c r="S2995" s="8" t="s">
        <v>40</v>
      </c>
      <c r="T2995" s="8" t="s">
        <v>40</v>
      </c>
      <c r="U2995" s="67">
        <v>0.50900000000000001</v>
      </c>
      <c r="V2995" s="4">
        <v>7</v>
      </c>
      <c r="W2995" s="4">
        <v>3427</v>
      </c>
      <c r="X2995" s="67">
        <v>2E-3</v>
      </c>
      <c r="Y2995" s="67">
        <v>0.52900000000000003</v>
      </c>
      <c r="Z2995" s="4">
        <v>7</v>
      </c>
      <c r="AA2995" s="4">
        <v>2600</v>
      </c>
      <c r="AB2995" s="67">
        <v>3.0000000000000001E-3</v>
      </c>
      <c r="AC2995" s="4">
        <v>1.8246869999999999</v>
      </c>
      <c r="AD2995" s="4">
        <v>15.13</v>
      </c>
    </row>
    <row r="2996" spans="1:30" x14ac:dyDescent="0.2">
      <c r="A2996" s="8" t="s">
        <v>782</v>
      </c>
      <c r="B2996" s="8">
        <v>16</v>
      </c>
      <c r="C2996" s="8">
        <v>30199100</v>
      </c>
      <c r="D2996" s="8">
        <v>30199100</v>
      </c>
      <c r="E2996" s="8" t="s">
        <v>127</v>
      </c>
      <c r="F2996" s="8" t="s">
        <v>3108</v>
      </c>
      <c r="G2996" s="8" t="s">
        <v>3109</v>
      </c>
      <c r="H2996" s="8" t="s">
        <v>84</v>
      </c>
      <c r="I2996" s="66" t="s">
        <v>6243</v>
      </c>
      <c r="J2996" s="66" t="s">
        <v>40</v>
      </c>
      <c r="K2996" s="66" t="s">
        <v>4700</v>
      </c>
      <c r="L2996" s="66" t="s">
        <v>5087</v>
      </c>
      <c r="M2996" s="66" t="s">
        <v>3642</v>
      </c>
      <c r="N2996" s="66" t="s">
        <v>3271</v>
      </c>
      <c r="O2996" s="8" t="s">
        <v>3272</v>
      </c>
      <c r="P2996" s="8" t="s">
        <v>40</v>
      </c>
      <c r="Q2996" s="8">
        <v>1</v>
      </c>
      <c r="R2996" s="8" t="s">
        <v>40</v>
      </c>
      <c r="S2996" s="8" t="s">
        <v>40</v>
      </c>
      <c r="T2996" s="8" t="s">
        <v>40</v>
      </c>
      <c r="U2996" s="67">
        <v>0.53200000000000003</v>
      </c>
      <c r="V2996" s="4">
        <v>1</v>
      </c>
      <c r="W2996" s="4">
        <v>3427</v>
      </c>
      <c r="X2996" s="67">
        <v>0</v>
      </c>
      <c r="Y2996" s="67">
        <v>0</v>
      </c>
      <c r="Z2996" s="4">
        <v>0</v>
      </c>
      <c r="AA2996" s="4">
        <v>2600</v>
      </c>
      <c r="AB2996" s="67">
        <v>0</v>
      </c>
      <c r="AC2996" s="4">
        <v>3.5203060000000002</v>
      </c>
      <c r="AD2996" s="4">
        <v>23.1</v>
      </c>
    </row>
    <row r="2997" spans="1:30" x14ac:dyDescent="0.2">
      <c r="A2997" s="8" t="s">
        <v>782</v>
      </c>
      <c r="B2997" s="8">
        <v>16</v>
      </c>
      <c r="C2997" s="8">
        <v>30199126</v>
      </c>
      <c r="D2997" s="8">
        <v>30199126</v>
      </c>
      <c r="E2997" s="8" t="s">
        <v>130</v>
      </c>
      <c r="F2997" s="8" t="s">
        <v>3101</v>
      </c>
      <c r="G2997" s="8" t="s">
        <v>3102</v>
      </c>
      <c r="H2997" s="8" t="s">
        <v>84</v>
      </c>
      <c r="I2997" s="66" t="s">
        <v>6243</v>
      </c>
      <c r="J2997" s="66" t="s">
        <v>40</v>
      </c>
      <c r="K2997" s="66" t="s">
        <v>4370</v>
      </c>
      <c r="L2997" s="66" t="s">
        <v>5802</v>
      </c>
      <c r="M2997" s="66" t="s">
        <v>4250</v>
      </c>
      <c r="N2997" s="66" t="s">
        <v>130</v>
      </c>
      <c r="O2997" s="8" t="s">
        <v>3506</v>
      </c>
      <c r="P2997" s="8" t="s">
        <v>6248</v>
      </c>
      <c r="Q2997" s="8">
        <v>1</v>
      </c>
      <c r="R2997" s="8" t="s">
        <v>40</v>
      </c>
      <c r="S2997" s="8" t="s">
        <v>40</v>
      </c>
      <c r="T2997" s="8" t="s">
        <v>40</v>
      </c>
      <c r="U2997" s="67">
        <v>0.51700000000000002</v>
      </c>
      <c r="V2997" s="4">
        <v>3</v>
      </c>
      <c r="W2997" s="4">
        <v>3427</v>
      </c>
      <c r="X2997" s="67">
        <v>1E-3</v>
      </c>
      <c r="Y2997" s="67">
        <v>0</v>
      </c>
      <c r="Z2997" s="4">
        <v>0</v>
      </c>
      <c r="AA2997" s="4">
        <v>2600</v>
      </c>
      <c r="AB2997" s="67">
        <v>0</v>
      </c>
      <c r="AC2997" s="4">
        <v>0.86087999999999998</v>
      </c>
      <c r="AD2997" s="4">
        <v>9.8339999999999996</v>
      </c>
    </row>
    <row r="2998" spans="1:30" x14ac:dyDescent="0.2">
      <c r="A2998" s="8" t="s">
        <v>782</v>
      </c>
      <c r="B2998" s="8">
        <v>16</v>
      </c>
      <c r="C2998" s="8">
        <v>30199283</v>
      </c>
      <c r="D2998" s="8">
        <v>30199283</v>
      </c>
      <c r="E2998" s="8" t="s">
        <v>130</v>
      </c>
      <c r="F2998" s="8" t="s">
        <v>3101</v>
      </c>
      <c r="G2998" s="8" t="s">
        <v>3102</v>
      </c>
      <c r="H2998" s="8" t="s">
        <v>84</v>
      </c>
      <c r="I2998" s="66" t="s">
        <v>1024</v>
      </c>
      <c r="J2998" s="66" t="s">
        <v>40</v>
      </c>
      <c r="K2998" s="66" t="s">
        <v>6249</v>
      </c>
      <c r="L2998" s="66" t="s">
        <v>6250</v>
      </c>
      <c r="M2998" s="66" t="s">
        <v>4371</v>
      </c>
      <c r="N2998" s="66" t="s">
        <v>3410</v>
      </c>
      <c r="O2998" s="8" t="s">
        <v>3411</v>
      </c>
      <c r="P2998" s="8" t="s">
        <v>40</v>
      </c>
      <c r="Q2998" s="8">
        <v>1</v>
      </c>
      <c r="R2998" s="8" t="s">
        <v>40</v>
      </c>
      <c r="S2998" s="8" t="s">
        <v>40</v>
      </c>
      <c r="T2998" s="8" t="s">
        <v>40</v>
      </c>
      <c r="U2998" s="67">
        <v>6.3E-2</v>
      </c>
      <c r="V2998" s="4">
        <v>1</v>
      </c>
      <c r="W2998" s="4">
        <v>3425</v>
      </c>
      <c r="X2998" s="67">
        <v>0</v>
      </c>
      <c r="Y2998" s="67">
        <v>0.5</v>
      </c>
      <c r="Z2998" s="4">
        <v>1</v>
      </c>
      <c r="AA2998" s="4">
        <v>2598</v>
      </c>
      <c r="AB2998" s="67">
        <v>0</v>
      </c>
      <c r="AC2998" s="4">
        <v>6.9105E-2</v>
      </c>
      <c r="AD2998" s="4">
        <v>3.2810000000000001</v>
      </c>
    </row>
    <row r="2999" spans="1:30" x14ac:dyDescent="0.2">
      <c r="A2999" s="8" t="s">
        <v>782</v>
      </c>
      <c r="B2999" s="8">
        <v>16</v>
      </c>
      <c r="C2999" s="8">
        <v>30199340</v>
      </c>
      <c r="D2999" s="8">
        <v>30199340</v>
      </c>
      <c r="E2999" s="8" t="s">
        <v>121</v>
      </c>
      <c r="F2999" s="8" t="s">
        <v>3101</v>
      </c>
      <c r="G2999" s="8" t="s">
        <v>3102</v>
      </c>
      <c r="H2999" s="8" t="s">
        <v>84</v>
      </c>
      <c r="I2999" s="66" t="s">
        <v>1024</v>
      </c>
      <c r="J2999" s="66" t="s">
        <v>40</v>
      </c>
      <c r="K2999" s="66" t="s">
        <v>5089</v>
      </c>
      <c r="L2999" s="66" t="s">
        <v>3499</v>
      </c>
      <c r="M2999" s="66" t="s">
        <v>439</v>
      </c>
      <c r="N2999" s="66" t="s">
        <v>3229</v>
      </c>
      <c r="O2999" s="8" t="s">
        <v>3763</v>
      </c>
      <c r="P2999" s="8" t="s">
        <v>40</v>
      </c>
      <c r="Q2999" s="8">
        <v>1</v>
      </c>
      <c r="R2999" s="8" t="s">
        <v>40</v>
      </c>
      <c r="S2999" s="8" t="s">
        <v>40</v>
      </c>
      <c r="T2999" s="8" t="s">
        <v>40</v>
      </c>
      <c r="U2999" s="67">
        <v>0.4</v>
      </c>
      <c r="V2999" s="4">
        <v>1</v>
      </c>
      <c r="W2999" s="4">
        <v>3414</v>
      </c>
      <c r="X2999" s="67">
        <v>0</v>
      </c>
      <c r="Y2999" s="67">
        <v>0.63600000000000001</v>
      </c>
      <c r="Z2999" s="4">
        <v>1</v>
      </c>
      <c r="AA2999" s="4">
        <v>2586</v>
      </c>
      <c r="AB2999" s="67">
        <v>0</v>
      </c>
      <c r="AC2999" s="4">
        <v>0.70579199999999997</v>
      </c>
      <c r="AD2999" s="4">
        <v>8.8650000000000002</v>
      </c>
    </row>
    <row r="3000" spans="1:30" x14ac:dyDescent="0.2">
      <c r="A3000" s="8" t="s">
        <v>782</v>
      </c>
      <c r="B3000" s="8">
        <v>16</v>
      </c>
      <c r="C3000" s="8">
        <v>30199684</v>
      </c>
      <c r="D3000" s="8">
        <v>30199684</v>
      </c>
      <c r="E3000" s="8" t="s">
        <v>121</v>
      </c>
      <c r="F3000" s="8" t="s">
        <v>3101</v>
      </c>
      <c r="G3000" s="8" t="s">
        <v>3102</v>
      </c>
      <c r="H3000" s="8" t="s">
        <v>84</v>
      </c>
      <c r="I3000" s="66" t="s">
        <v>488</v>
      </c>
      <c r="J3000" s="66" t="s">
        <v>40</v>
      </c>
      <c r="K3000" s="66" t="s">
        <v>6251</v>
      </c>
      <c r="L3000" s="66" t="s">
        <v>1007</v>
      </c>
      <c r="M3000" s="66" t="s">
        <v>1008</v>
      </c>
      <c r="N3000" s="66" t="s">
        <v>3107</v>
      </c>
      <c r="O3000" s="8" t="s">
        <v>3989</v>
      </c>
      <c r="P3000" s="8" t="s">
        <v>6252</v>
      </c>
      <c r="Q3000" s="8">
        <v>1</v>
      </c>
      <c r="R3000" s="8">
        <v>8.3432874659999996</v>
      </c>
      <c r="S3000" s="8">
        <v>1.8385505999999999E-2</v>
      </c>
      <c r="T3000" s="8">
        <v>8.3616729719999991</v>
      </c>
      <c r="U3000" s="67">
        <v>0.498</v>
      </c>
      <c r="V3000" s="4">
        <v>2</v>
      </c>
      <c r="W3000" s="4">
        <v>3427</v>
      </c>
      <c r="X3000" s="67">
        <v>1E-3</v>
      </c>
      <c r="Y3000" s="67">
        <v>0.52500000000000002</v>
      </c>
      <c r="Z3000" s="4">
        <v>2</v>
      </c>
      <c r="AA3000" s="4">
        <v>2599</v>
      </c>
      <c r="AB3000" s="67">
        <v>1E-3</v>
      </c>
      <c r="AC3000" s="4">
        <v>1.300295</v>
      </c>
      <c r="AD3000" s="4">
        <v>12.27</v>
      </c>
    </row>
    <row r="3001" spans="1:30" x14ac:dyDescent="0.2">
      <c r="A3001" s="8" t="s">
        <v>782</v>
      </c>
      <c r="B3001" s="8">
        <v>16</v>
      </c>
      <c r="C3001" s="8">
        <v>30199696</v>
      </c>
      <c r="D3001" s="8">
        <v>30199696</v>
      </c>
      <c r="E3001" s="8" t="s">
        <v>121</v>
      </c>
      <c r="F3001" s="8" t="s">
        <v>3101</v>
      </c>
      <c r="G3001" s="8" t="s">
        <v>3102</v>
      </c>
      <c r="H3001" s="8" t="s">
        <v>84</v>
      </c>
      <c r="I3001" s="66" t="s">
        <v>488</v>
      </c>
      <c r="J3001" s="66" t="s">
        <v>40</v>
      </c>
      <c r="K3001" s="66" t="s">
        <v>3294</v>
      </c>
      <c r="L3001" s="66" t="s">
        <v>6253</v>
      </c>
      <c r="M3001" s="66" t="s">
        <v>3853</v>
      </c>
      <c r="N3001" s="66" t="s">
        <v>3210</v>
      </c>
      <c r="O3001" s="8" t="s">
        <v>3211</v>
      </c>
      <c r="P3001" s="8" t="s">
        <v>6254</v>
      </c>
      <c r="Q3001" s="8">
        <v>1</v>
      </c>
      <c r="R3001" s="8" t="s">
        <v>40</v>
      </c>
      <c r="S3001" s="8" t="s">
        <v>40</v>
      </c>
      <c r="T3001" s="8" t="s">
        <v>40</v>
      </c>
      <c r="U3001" s="67">
        <v>5.6000000000000001E-2</v>
      </c>
      <c r="V3001" s="4">
        <v>1</v>
      </c>
      <c r="W3001" s="4">
        <v>3427</v>
      </c>
      <c r="X3001" s="67">
        <v>0</v>
      </c>
      <c r="Y3001" s="67">
        <v>0.48299999999999998</v>
      </c>
      <c r="Z3001" s="4">
        <v>1</v>
      </c>
      <c r="AA3001" s="4">
        <v>2599</v>
      </c>
      <c r="AB3001" s="67">
        <v>0</v>
      </c>
      <c r="AC3001" s="4">
        <v>1.3703E-2</v>
      </c>
      <c r="AD3001" s="4">
        <v>2.718</v>
      </c>
    </row>
    <row r="3002" spans="1:30" x14ac:dyDescent="0.2">
      <c r="A3002" s="8" t="s">
        <v>782</v>
      </c>
      <c r="B3002" s="8">
        <v>16</v>
      </c>
      <c r="C3002" s="8">
        <v>30199713</v>
      </c>
      <c r="D3002" s="8">
        <v>30199713</v>
      </c>
      <c r="E3002" s="8" t="s">
        <v>121</v>
      </c>
      <c r="F3002" s="8" t="s">
        <v>3108</v>
      </c>
      <c r="G3002" s="8" t="s">
        <v>3109</v>
      </c>
      <c r="H3002" s="8" t="s">
        <v>84</v>
      </c>
      <c r="I3002" s="66" t="s">
        <v>488</v>
      </c>
      <c r="J3002" s="66" t="s">
        <v>40</v>
      </c>
      <c r="K3002" s="66" t="s">
        <v>5657</v>
      </c>
      <c r="L3002" s="66" t="s">
        <v>6244</v>
      </c>
      <c r="M3002" s="66" t="s">
        <v>930</v>
      </c>
      <c r="N3002" s="66" t="s">
        <v>3528</v>
      </c>
      <c r="O3002" s="8" t="s">
        <v>3529</v>
      </c>
      <c r="P3002" s="8" t="s">
        <v>6255</v>
      </c>
      <c r="Q3002" s="8">
        <v>1</v>
      </c>
      <c r="R3002" s="8" t="s">
        <v>40</v>
      </c>
      <c r="S3002" s="8" t="s">
        <v>40</v>
      </c>
      <c r="T3002" s="8" t="s">
        <v>40</v>
      </c>
      <c r="U3002" s="67">
        <v>0.53500000000000003</v>
      </c>
      <c r="V3002" s="4">
        <v>16</v>
      </c>
      <c r="W3002" s="4">
        <v>3427</v>
      </c>
      <c r="X3002" s="67">
        <v>5.0000000000000001E-3</v>
      </c>
      <c r="Y3002" s="67">
        <v>0.50900000000000001</v>
      </c>
      <c r="Z3002" s="4">
        <v>14</v>
      </c>
      <c r="AA3002" s="4">
        <v>2599</v>
      </c>
      <c r="AB3002" s="67">
        <v>5.0000000000000001E-3</v>
      </c>
      <c r="AC3002" s="4">
        <v>5.8893550000000001</v>
      </c>
      <c r="AD3002" s="4">
        <v>27.4</v>
      </c>
    </row>
    <row r="3003" spans="1:30" x14ac:dyDescent="0.2">
      <c r="A3003" s="8" t="s">
        <v>782</v>
      </c>
      <c r="B3003" s="8">
        <v>16</v>
      </c>
      <c r="C3003" s="8">
        <v>30199717</v>
      </c>
      <c r="D3003" s="8">
        <v>30199717</v>
      </c>
      <c r="E3003" s="8" t="s">
        <v>130</v>
      </c>
      <c r="F3003" s="8" t="s">
        <v>3101</v>
      </c>
      <c r="G3003" s="8" t="s">
        <v>3102</v>
      </c>
      <c r="H3003" s="8" t="s">
        <v>84</v>
      </c>
      <c r="I3003" s="66" t="s">
        <v>488</v>
      </c>
      <c r="J3003" s="66" t="s">
        <v>40</v>
      </c>
      <c r="K3003" s="66" t="s">
        <v>6256</v>
      </c>
      <c r="L3003" s="66" t="s">
        <v>4361</v>
      </c>
      <c r="M3003" s="66" t="s">
        <v>4209</v>
      </c>
      <c r="N3003" s="66" t="s">
        <v>130</v>
      </c>
      <c r="O3003" s="8" t="s">
        <v>3506</v>
      </c>
      <c r="P3003" s="8" t="s">
        <v>6257</v>
      </c>
      <c r="Q3003" s="8">
        <v>1</v>
      </c>
      <c r="R3003" s="8" t="s">
        <v>40</v>
      </c>
      <c r="S3003" s="8" t="s">
        <v>40</v>
      </c>
      <c r="T3003" s="8" t="s">
        <v>40</v>
      </c>
      <c r="U3003" s="67">
        <v>0.55300000000000005</v>
      </c>
      <c r="V3003" s="4">
        <v>3</v>
      </c>
      <c r="W3003" s="4">
        <v>3427</v>
      </c>
      <c r="X3003" s="67">
        <v>1E-3</v>
      </c>
      <c r="Y3003" s="67">
        <v>0.47099999999999997</v>
      </c>
      <c r="Z3003" s="4">
        <v>1</v>
      </c>
      <c r="AA3003" s="4">
        <v>2599</v>
      </c>
      <c r="AB3003" s="67">
        <v>0</v>
      </c>
      <c r="AC3003" s="4">
        <v>1.5170300000000001</v>
      </c>
      <c r="AD3003" s="4">
        <v>13.4</v>
      </c>
    </row>
    <row r="3004" spans="1:30" x14ac:dyDescent="0.2">
      <c r="A3004" s="8" t="s">
        <v>782</v>
      </c>
      <c r="B3004" s="8">
        <v>16</v>
      </c>
      <c r="C3004" s="8">
        <v>30199750</v>
      </c>
      <c r="D3004" s="8">
        <v>30199750</v>
      </c>
      <c r="E3004" s="8" t="s">
        <v>121</v>
      </c>
      <c r="F3004" s="8" t="s">
        <v>3101</v>
      </c>
      <c r="G3004" s="8" t="s">
        <v>3102</v>
      </c>
      <c r="H3004" s="8" t="s">
        <v>84</v>
      </c>
      <c r="I3004" s="66" t="s">
        <v>488</v>
      </c>
      <c r="J3004" s="66" t="s">
        <v>40</v>
      </c>
      <c r="K3004" s="66" t="s">
        <v>6258</v>
      </c>
      <c r="L3004" s="66" t="s">
        <v>5066</v>
      </c>
      <c r="M3004" s="66" t="s">
        <v>3477</v>
      </c>
      <c r="N3004" s="66" t="s">
        <v>3207</v>
      </c>
      <c r="O3004" s="8" t="s">
        <v>3208</v>
      </c>
      <c r="P3004" s="8" t="s">
        <v>40</v>
      </c>
      <c r="Q3004" s="8">
        <v>1</v>
      </c>
      <c r="R3004" s="8" t="s">
        <v>40</v>
      </c>
      <c r="S3004" s="8" t="s">
        <v>40</v>
      </c>
      <c r="T3004" s="8" t="s">
        <v>40</v>
      </c>
      <c r="U3004" s="67">
        <v>0.56200000000000006</v>
      </c>
      <c r="V3004" s="4">
        <v>1</v>
      </c>
      <c r="W3004" s="4">
        <v>3427</v>
      </c>
      <c r="X3004" s="67">
        <v>0</v>
      </c>
      <c r="Y3004" s="67">
        <v>0.47299999999999998</v>
      </c>
      <c r="Z3004" s="4">
        <v>1</v>
      </c>
      <c r="AA3004" s="4">
        <v>2599</v>
      </c>
      <c r="AB3004" s="67">
        <v>0</v>
      </c>
      <c r="AC3004" s="4">
        <v>0.35707800000000001</v>
      </c>
      <c r="AD3004" s="4">
        <v>6.2309999999999999</v>
      </c>
    </row>
    <row r="3005" spans="1:30" x14ac:dyDescent="0.2">
      <c r="A3005" s="8" t="s">
        <v>782</v>
      </c>
      <c r="B3005" s="8">
        <v>16</v>
      </c>
      <c r="C3005" s="8">
        <v>30199757</v>
      </c>
      <c r="D3005" s="8">
        <v>30199757</v>
      </c>
      <c r="E3005" s="8" t="s">
        <v>130</v>
      </c>
      <c r="F3005" s="8" t="s">
        <v>3108</v>
      </c>
      <c r="G3005" s="8" t="s">
        <v>3109</v>
      </c>
      <c r="H3005" s="8" t="s">
        <v>84</v>
      </c>
      <c r="I3005" s="66" t="s">
        <v>488</v>
      </c>
      <c r="J3005" s="66" t="s">
        <v>40</v>
      </c>
      <c r="K3005" s="66" t="s">
        <v>878</v>
      </c>
      <c r="L3005" s="66" t="s">
        <v>4205</v>
      </c>
      <c r="M3005" s="66" t="s">
        <v>3673</v>
      </c>
      <c r="N3005" s="66" t="s">
        <v>4789</v>
      </c>
      <c r="O3005" s="8" t="s">
        <v>4790</v>
      </c>
      <c r="P3005" s="8" t="s">
        <v>6259</v>
      </c>
      <c r="Q3005" s="8">
        <v>1</v>
      </c>
      <c r="R3005" s="8" t="s">
        <v>40</v>
      </c>
      <c r="S3005" s="8" t="s">
        <v>40</v>
      </c>
      <c r="T3005" s="8" t="s">
        <v>40</v>
      </c>
      <c r="U3005" s="67">
        <v>0.51200000000000001</v>
      </c>
      <c r="V3005" s="4">
        <v>1</v>
      </c>
      <c r="W3005" s="4">
        <v>3427</v>
      </c>
      <c r="X3005" s="67">
        <v>0</v>
      </c>
      <c r="Y3005" s="67">
        <v>0</v>
      </c>
      <c r="Z3005" s="4">
        <v>0</v>
      </c>
      <c r="AA3005" s="4">
        <v>2599</v>
      </c>
      <c r="AB3005" s="67">
        <v>0</v>
      </c>
      <c r="AC3005" s="4">
        <v>3.366222</v>
      </c>
      <c r="AD3005" s="4">
        <v>22.9</v>
      </c>
    </row>
    <row r="3006" spans="1:30" x14ac:dyDescent="0.2">
      <c r="A3006" s="8" t="s">
        <v>782</v>
      </c>
      <c r="B3006" s="8">
        <v>16</v>
      </c>
      <c r="C3006" s="8">
        <v>30199762</v>
      </c>
      <c r="D3006" s="8">
        <v>30199762</v>
      </c>
      <c r="E3006" s="8" t="s">
        <v>123</v>
      </c>
      <c r="F3006" s="8" t="s">
        <v>3101</v>
      </c>
      <c r="G3006" s="8" t="s">
        <v>3102</v>
      </c>
      <c r="H3006" s="8" t="s">
        <v>84</v>
      </c>
      <c r="I3006" s="66" t="s">
        <v>488</v>
      </c>
      <c r="J3006" s="66" t="s">
        <v>40</v>
      </c>
      <c r="K3006" s="66" t="s">
        <v>5966</v>
      </c>
      <c r="L3006" s="66" t="s">
        <v>5648</v>
      </c>
      <c r="M3006" s="66" t="s">
        <v>3851</v>
      </c>
      <c r="N3006" s="66" t="s">
        <v>127</v>
      </c>
      <c r="O3006" s="8" t="s">
        <v>3268</v>
      </c>
      <c r="P3006" s="8" t="s">
        <v>6260</v>
      </c>
      <c r="Q3006" s="8">
        <v>1</v>
      </c>
      <c r="R3006" s="8" t="s">
        <v>40</v>
      </c>
      <c r="S3006" s="8" t="s">
        <v>40</v>
      </c>
      <c r="T3006" s="8" t="s">
        <v>40</v>
      </c>
      <c r="U3006" s="67">
        <v>0.501</v>
      </c>
      <c r="V3006" s="4">
        <v>6</v>
      </c>
      <c r="W3006" s="4">
        <v>3427</v>
      </c>
      <c r="X3006" s="67">
        <v>2E-3</v>
      </c>
      <c r="Y3006" s="67">
        <v>0.51100000000000001</v>
      </c>
      <c r="Z3006" s="4">
        <v>4</v>
      </c>
      <c r="AA3006" s="4">
        <v>2599</v>
      </c>
      <c r="AB3006" s="67">
        <v>2E-3</v>
      </c>
      <c r="AC3006" s="4">
        <v>-0.30080800000000002</v>
      </c>
      <c r="AD3006" s="4">
        <v>0.66200000000000003</v>
      </c>
    </row>
    <row r="3007" spans="1:30" x14ac:dyDescent="0.2">
      <c r="A3007" s="8" t="s">
        <v>782</v>
      </c>
      <c r="B3007" s="8">
        <v>16</v>
      </c>
      <c r="C3007" s="8">
        <v>30199764</v>
      </c>
      <c r="D3007" s="8">
        <v>30199764</v>
      </c>
      <c r="E3007" s="8" t="s">
        <v>130</v>
      </c>
      <c r="F3007" s="8" t="s">
        <v>3108</v>
      </c>
      <c r="G3007" s="8" t="s">
        <v>3109</v>
      </c>
      <c r="H3007" s="8" t="s">
        <v>84</v>
      </c>
      <c r="I3007" s="66" t="s">
        <v>488</v>
      </c>
      <c r="J3007" s="66" t="s">
        <v>40</v>
      </c>
      <c r="K3007" s="66" t="s">
        <v>4769</v>
      </c>
      <c r="L3007" s="66" t="s">
        <v>5840</v>
      </c>
      <c r="M3007" s="66" t="s">
        <v>3750</v>
      </c>
      <c r="N3007" s="66" t="s">
        <v>3639</v>
      </c>
      <c r="O3007" s="8" t="s">
        <v>5069</v>
      </c>
      <c r="P3007" s="8" t="s">
        <v>6261</v>
      </c>
      <c r="Q3007" s="8">
        <v>1</v>
      </c>
      <c r="R3007" s="8" t="s">
        <v>40</v>
      </c>
      <c r="S3007" s="8" t="s">
        <v>40</v>
      </c>
      <c r="T3007" s="8" t="s">
        <v>40</v>
      </c>
      <c r="U3007" s="67">
        <v>0.53</v>
      </c>
      <c r="V3007" s="4">
        <v>1</v>
      </c>
      <c r="W3007" s="4">
        <v>3427</v>
      </c>
      <c r="X3007" s="67">
        <v>0</v>
      </c>
      <c r="Y3007" s="67">
        <v>0.504</v>
      </c>
      <c r="Z3007" s="4">
        <v>1</v>
      </c>
      <c r="AA3007" s="4">
        <v>2599</v>
      </c>
      <c r="AB3007" s="67">
        <v>0</v>
      </c>
      <c r="AC3007" s="4">
        <v>1.4284049999999999</v>
      </c>
      <c r="AD3007" s="4">
        <v>12.94</v>
      </c>
    </row>
    <row r="3008" spans="1:30" x14ac:dyDescent="0.2">
      <c r="A3008" s="8" t="s">
        <v>782</v>
      </c>
      <c r="B3008" s="8">
        <v>16</v>
      </c>
      <c r="C3008" s="8">
        <v>30199805</v>
      </c>
      <c r="D3008" s="8">
        <v>30199805</v>
      </c>
      <c r="E3008" s="8" t="s">
        <v>121</v>
      </c>
      <c r="F3008" s="8" t="s">
        <v>3108</v>
      </c>
      <c r="G3008" s="8" t="s">
        <v>3109</v>
      </c>
      <c r="H3008" s="8" t="s">
        <v>84</v>
      </c>
      <c r="I3008" s="66" t="s">
        <v>488</v>
      </c>
      <c r="J3008" s="66" t="s">
        <v>40</v>
      </c>
      <c r="K3008" s="66" t="s">
        <v>5610</v>
      </c>
      <c r="L3008" s="66" t="s">
        <v>5944</v>
      </c>
      <c r="M3008" s="66" t="s">
        <v>3670</v>
      </c>
      <c r="N3008" s="66" t="s">
        <v>3244</v>
      </c>
      <c r="O3008" s="8" t="s">
        <v>3265</v>
      </c>
      <c r="P3008" s="8" t="s">
        <v>6262</v>
      </c>
      <c r="Q3008" s="8">
        <v>1</v>
      </c>
      <c r="R3008" s="8" t="s">
        <v>40</v>
      </c>
      <c r="S3008" s="8" t="s">
        <v>40</v>
      </c>
      <c r="T3008" s="8" t="s">
        <v>40</v>
      </c>
      <c r="U3008" s="67">
        <v>0.44500000000000001</v>
      </c>
      <c r="V3008" s="4">
        <v>7</v>
      </c>
      <c r="W3008" s="4">
        <v>3409</v>
      </c>
      <c r="X3008" s="67">
        <v>2E-3</v>
      </c>
      <c r="Y3008" s="67">
        <v>0.56399999999999995</v>
      </c>
      <c r="Z3008" s="4">
        <v>11</v>
      </c>
      <c r="AA3008" s="4">
        <v>2583</v>
      </c>
      <c r="AB3008" s="67">
        <v>4.0000000000000001E-3</v>
      </c>
      <c r="AC3008" s="4">
        <v>2.2331249999999998</v>
      </c>
      <c r="AD3008" s="4">
        <v>17.73</v>
      </c>
    </row>
    <row r="3009" spans="1:30" x14ac:dyDescent="0.2">
      <c r="A3009" s="8" t="s">
        <v>782</v>
      </c>
      <c r="B3009" s="8">
        <v>16</v>
      </c>
      <c r="C3009" s="8">
        <v>30199820</v>
      </c>
      <c r="D3009" s="8">
        <v>30199820</v>
      </c>
      <c r="E3009" s="8" t="s">
        <v>121</v>
      </c>
      <c r="F3009" s="8" t="s">
        <v>3101</v>
      </c>
      <c r="G3009" s="8" t="s">
        <v>3102</v>
      </c>
      <c r="H3009" s="8" t="s">
        <v>84</v>
      </c>
      <c r="I3009" s="66" t="s">
        <v>488</v>
      </c>
      <c r="J3009" s="66" t="s">
        <v>40</v>
      </c>
      <c r="K3009" s="66" t="s">
        <v>6263</v>
      </c>
      <c r="L3009" s="66" t="s">
        <v>6264</v>
      </c>
      <c r="M3009" s="66" t="s">
        <v>3601</v>
      </c>
      <c r="N3009" s="66" t="s">
        <v>3174</v>
      </c>
      <c r="O3009" s="8" t="s">
        <v>3364</v>
      </c>
      <c r="P3009" s="8" t="s">
        <v>6265</v>
      </c>
      <c r="Q3009" s="8">
        <v>1</v>
      </c>
      <c r="R3009" s="8" t="s">
        <v>40</v>
      </c>
      <c r="S3009" s="8" t="s">
        <v>40</v>
      </c>
      <c r="T3009" s="8" t="s">
        <v>40</v>
      </c>
      <c r="U3009" s="67">
        <v>0.71399999999999997</v>
      </c>
      <c r="V3009" s="4">
        <v>1</v>
      </c>
      <c r="W3009" s="4">
        <v>3409</v>
      </c>
      <c r="X3009" s="67">
        <v>0</v>
      </c>
      <c r="Y3009" s="67">
        <v>0.45900000000000002</v>
      </c>
      <c r="Z3009" s="4">
        <v>2</v>
      </c>
      <c r="AA3009" s="4">
        <v>2583</v>
      </c>
      <c r="AB3009" s="67">
        <v>1E-3</v>
      </c>
      <c r="AC3009" s="4">
        <v>2.1289039999999999</v>
      </c>
      <c r="AD3009" s="4">
        <v>17.04</v>
      </c>
    </row>
    <row r="3010" spans="1:30" x14ac:dyDescent="0.2">
      <c r="A3010" s="8" t="s">
        <v>782</v>
      </c>
      <c r="B3010" s="8">
        <v>16</v>
      </c>
      <c r="C3010" s="8">
        <v>30199820</v>
      </c>
      <c r="D3010" s="8">
        <v>30199820</v>
      </c>
      <c r="E3010" s="8" t="s">
        <v>130</v>
      </c>
      <c r="F3010" s="8" t="s">
        <v>3108</v>
      </c>
      <c r="G3010" s="8" t="s">
        <v>3109</v>
      </c>
      <c r="H3010" s="8" t="s">
        <v>84</v>
      </c>
      <c r="I3010" s="66" t="s">
        <v>488</v>
      </c>
      <c r="J3010" s="66" t="s">
        <v>40</v>
      </c>
      <c r="K3010" s="66" t="s">
        <v>6263</v>
      </c>
      <c r="L3010" s="66" t="s">
        <v>6264</v>
      </c>
      <c r="M3010" s="66" t="s">
        <v>3601</v>
      </c>
      <c r="N3010" s="66" t="s">
        <v>3177</v>
      </c>
      <c r="O3010" s="8" t="s">
        <v>3178</v>
      </c>
      <c r="P3010" s="8" t="s">
        <v>6265</v>
      </c>
      <c r="Q3010" s="8">
        <v>1</v>
      </c>
      <c r="R3010" s="8" t="s">
        <v>40</v>
      </c>
      <c r="S3010" s="8" t="s">
        <v>40</v>
      </c>
      <c r="T3010" s="8" t="s">
        <v>40</v>
      </c>
      <c r="U3010" s="67">
        <v>0.52</v>
      </c>
      <c r="V3010" s="4">
        <v>2</v>
      </c>
      <c r="W3010" s="4">
        <v>3409</v>
      </c>
      <c r="X3010" s="67">
        <v>1E-3</v>
      </c>
      <c r="Y3010" s="67">
        <v>0.66700000000000004</v>
      </c>
      <c r="Z3010" s="4">
        <v>1</v>
      </c>
      <c r="AA3010" s="4">
        <v>2583</v>
      </c>
      <c r="AB3010" s="67">
        <v>0</v>
      </c>
      <c r="AC3010" s="4">
        <v>6.9850250000000003</v>
      </c>
      <c r="AD3010" s="4">
        <v>33</v>
      </c>
    </row>
    <row r="3011" spans="1:30" x14ac:dyDescent="0.2">
      <c r="A3011" s="8" t="s">
        <v>782</v>
      </c>
      <c r="B3011" s="8">
        <v>16</v>
      </c>
      <c r="C3011" s="8">
        <v>30199840</v>
      </c>
      <c r="D3011" s="8">
        <v>30199840</v>
      </c>
      <c r="E3011" s="8" t="s">
        <v>121</v>
      </c>
      <c r="F3011" s="8" t="s">
        <v>3101</v>
      </c>
      <c r="G3011" s="8" t="s">
        <v>3102</v>
      </c>
      <c r="H3011" s="8" t="s">
        <v>84</v>
      </c>
      <c r="I3011" s="66" t="s">
        <v>488</v>
      </c>
      <c r="J3011" s="66" t="s">
        <v>40</v>
      </c>
      <c r="K3011" s="66" t="s">
        <v>5889</v>
      </c>
      <c r="L3011" s="66" t="s">
        <v>6266</v>
      </c>
      <c r="M3011" s="66" t="s">
        <v>6267</v>
      </c>
      <c r="N3011" s="66" t="s">
        <v>3174</v>
      </c>
      <c r="O3011" s="8" t="s">
        <v>3175</v>
      </c>
      <c r="P3011" s="8" t="s">
        <v>6268</v>
      </c>
      <c r="Q3011" s="8">
        <v>1</v>
      </c>
      <c r="R3011" s="8" t="s">
        <v>40</v>
      </c>
      <c r="S3011" s="8" t="s">
        <v>40</v>
      </c>
      <c r="T3011" s="8" t="s">
        <v>40</v>
      </c>
      <c r="U3011" s="67">
        <v>0.49</v>
      </c>
      <c r="V3011" s="4">
        <v>1</v>
      </c>
      <c r="W3011" s="4">
        <v>3419</v>
      </c>
      <c r="X3011" s="67">
        <v>0</v>
      </c>
      <c r="Y3011" s="67">
        <v>0.53100000000000003</v>
      </c>
      <c r="Z3011" s="4">
        <v>1</v>
      </c>
      <c r="AA3011" s="4">
        <v>2589</v>
      </c>
      <c r="AB3011" s="67">
        <v>0</v>
      </c>
      <c r="AC3011" s="4">
        <v>0.35750199999999999</v>
      </c>
      <c r="AD3011" s="4">
        <v>6.2350000000000003</v>
      </c>
    </row>
    <row r="3012" spans="1:30" x14ac:dyDescent="0.2">
      <c r="A3012" s="8" t="s">
        <v>782</v>
      </c>
      <c r="B3012" s="8">
        <v>16</v>
      </c>
      <c r="C3012" s="8">
        <v>30199841</v>
      </c>
      <c r="D3012" s="8">
        <v>30199841</v>
      </c>
      <c r="E3012" s="8" t="s">
        <v>123</v>
      </c>
      <c r="F3012" s="8" t="s">
        <v>3108</v>
      </c>
      <c r="G3012" s="8" t="s">
        <v>3109</v>
      </c>
      <c r="H3012" s="8" t="s">
        <v>84</v>
      </c>
      <c r="I3012" s="66" t="s">
        <v>488</v>
      </c>
      <c r="J3012" s="66" t="s">
        <v>40</v>
      </c>
      <c r="K3012" s="66" t="s">
        <v>5914</v>
      </c>
      <c r="L3012" s="66" t="s">
        <v>6269</v>
      </c>
      <c r="M3012" s="66" t="s">
        <v>4756</v>
      </c>
      <c r="N3012" s="66" t="s">
        <v>3302</v>
      </c>
      <c r="O3012" s="8" t="s">
        <v>4556</v>
      </c>
      <c r="P3012" s="8" t="s">
        <v>6270</v>
      </c>
      <c r="Q3012" s="8">
        <v>1</v>
      </c>
      <c r="R3012" s="8" t="s">
        <v>40</v>
      </c>
      <c r="S3012" s="8" t="s">
        <v>40</v>
      </c>
      <c r="T3012" s="8" t="s">
        <v>40</v>
      </c>
      <c r="U3012" s="67">
        <v>0.49</v>
      </c>
      <c r="V3012" s="4">
        <v>1</v>
      </c>
      <c r="W3012" s="4">
        <v>3419</v>
      </c>
      <c r="X3012" s="67">
        <v>0</v>
      </c>
      <c r="Y3012" s="67">
        <v>0.53100000000000003</v>
      </c>
      <c r="Z3012" s="4">
        <v>1</v>
      </c>
      <c r="AA3012" s="4">
        <v>2589</v>
      </c>
      <c r="AB3012" s="67">
        <v>0</v>
      </c>
      <c r="AC3012" s="4">
        <v>1.7037119999999999</v>
      </c>
      <c r="AD3012" s="4">
        <v>14.43</v>
      </c>
    </row>
    <row r="3013" spans="1:30" x14ac:dyDescent="0.2">
      <c r="A3013" s="8" t="s">
        <v>782</v>
      </c>
      <c r="B3013" s="8">
        <v>16</v>
      </c>
      <c r="C3013" s="8">
        <v>30199849</v>
      </c>
      <c r="D3013" s="8">
        <v>30199849</v>
      </c>
      <c r="E3013" s="8" t="s">
        <v>130</v>
      </c>
      <c r="F3013" s="8" t="s">
        <v>3101</v>
      </c>
      <c r="G3013" s="8" t="s">
        <v>3102</v>
      </c>
      <c r="H3013" s="8" t="s">
        <v>84</v>
      </c>
      <c r="I3013" s="66" t="s">
        <v>488</v>
      </c>
      <c r="J3013" s="66" t="s">
        <v>40</v>
      </c>
      <c r="K3013" s="66" t="s">
        <v>6271</v>
      </c>
      <c r="L3013" s="66" t="s">
        <v>6272</v>
      </c>
      <c r="M3013" s="66" t="s">
        <v>5202</v>
      </c>
      <c r="N3013" s="66" t="s">
        <v>3121</v>
      </c>
      <c r="O3013" s="8" t="s">
        <v>3122</v>
      </c>
      <c r="P3013" s="8" t="s">
        <v>6273</v>
      </c>
      <c r="Q3013" s="8">
        <v>1</v>
      </c>
      <c r="R3013" s="8" t="s">
        <v>40</v>
      </c>
      <c r="S3013" s="8" t="s">
        <v>40</v>
      </c>
      <c r="T3013" s="8" t="s">
        <v>40</v>
      </c>
      <c r="U3013" s="67">
        <v>0.77800000000000002</v>
      </c>
      <c r="V3013" s="4">
        <v>1</v>
      </c>
      <c r="W3013" s="4">
        <v>3419</v>
      </c>
      <c r="X3013" s="67">
        <v>0</v>
      </c>
      <c r="Y3013" s="67">
        <v>0.46200000000000002</v>
      </c>
      <c r="Z3013" s="4">
        <v>1</v>
      </c>
      <c r="AA3013" s="4">
        <v>2589</v>
      </c>
      <c r="AB3013" s="67">
        <v>0</v>
      </c>
      <c r="AC3013" s="4">
        <v>5.4317999999999998E-2</v>
      </c>
      <c r="AD3013" s="4">
        <v>3.1269999999999998</v>
      </c>
    </row>
    <row r="3014" spans="1:30" x14ac:dyDescent="0.2">
      <c r="A3014" s="8" t="s">
        <v>782</v>
      </c>
      <c r="B3014" s="8">
        <v>16</v>
      </c>
      <c r="C3014" s="8">
        <v>30199868</v>
      </c>
      <c r="D3014" s="8">
        <v>30199868</v>
      </c>
      <c r="E3014" s="8" t="s">
        <v>121</v>
      </c>
      <c r="F3014" s="8" t="s">
        <v>3108</v>
      </c>
      <c r="G3014" s="8" t="s">
        <v>3109</v>
      </c>
      <c r="H3014" s="8" t="s">
        <v>84</v>
      </c>
      <c r="I3014" s="66" t="s">
        <v>488</v>
      </c>
      <c r="J3014" s="66" t="s">
        <v>40</v>
      </c>
      <c r="K3014" s="66" t="s">
        <v>6274</v>
      </c>
      <c r="L3014" s="66" t="s">
        <v>3494</v>
      </c>
      <c r="M3014" s="66" t="s">
        <v>5854</v>
      </c>
      <c r="N3014" s="66" t="s">
        <v>3147</v>
      </c>
      <c r="O3014" s="8" t="s">
        <v>3589</v>
      </c>
      <c r="P3014" s="8" t="s">
        <v>6275</v>
      </c>
      <c r="Q3014" s="8">
        <v>1</v>
      </c>
      <c r="R3014" s="8" t="s">
        <v>40</v>
      </c>
      <c r="S3014" s="8" t="s">
        <v>40</v>
      </c>
      <c r="T3014" s="8" t="s">
        <v>40</v>
      </c>
      <c r="U3014" s="67">
        <v>0.55100000000000005</v>
      </c>
      <c r="V3014" s="4">
        <v>2</v>
      </c>
      <c r="W3014" s="4">
        <v>3419</v>
      </c>
      <c r="X3014" s="67">
        <v>1E-3</v>
      </c>
      <c r="Y3014" s="67">
        <v>0.125</v>
      </c>
      <c r="Z3014" s="4">
        <v>1</v>
      </c>
      <c r="AA3014" s="4">
        <v>2589</v>
      </c>
      <c r="AB3014" s="67">
        <v>0</v>
      </c>
      <c r="AC3014" s="4">
        <v>-0.50670899999999996</v>
      </c>
      <c r="AD3014" s="4">
        <v>0.21099999999999999</v>
      </c>
    </row>
    <row r="3015" spans="1:30" x14ac:dyDescent="0.2">
      <c r="A3015" s="8" t="s">
        <v>782</v>
      </c>
      <c r="B3015" s="8">
        <v>16</v>
      </c>
      <c r="C3015" s="8">
        <v>30199874</v>
      </c>
      <c r="D3015" s="8">
        <v>30199874</v>
      </c>
      <c r="E3015" s="8" t="s">
        <v>121</v>
      </c>
      <c r="F3015" s="8" t="s">
        <v>3108</v>
      </c>
      <c r="G3015" s="8" t="s">
        <v>3109</v>
      </c>
      <c r="H3015" s="8" t="s">
        <v>84</v>
      </c>
      <c r="I3015" s="66" t="s">
        <v>488</v>
      </c>
      <c r="J3015" s="66" t="s">
        <v>40</v>
      </c>
      <c r="K3015" s="66" t="s">
        <v>6276</v>
      </c>
      <c r="L3015" s="66" t="s">
        <v>5842</v>
      </c>
      <c r="M3015" s="66" t="s">
        <v>3667</v>
      </c>
      <c r="N3015" s="66" t="s">
        <v>3141</v>
      </c>
      <c r="O3015" s="8" t="s">
        <v>3371</v>
      </c>
      <c r="P3015" s="8" t="s">
        <v>40</v>
      </c>
      <c r="Q3015" s="8">
        <v>1</v>
      </c>
      <c r="R3015" s="8" t="s">
        <v>40</v>
      </c>
      <c r="S3015" s="8" t="s">
        <v>40</v>
      </c>
      <c r="T3015" s="8" t="s">
        <v>40</v>
      </c>
      <c r="U3015" s="67">
        <v>0.53800000000000003</v>
      </c>
      <c r="V3015" s="4">
        <v>1</v>
      </c>
      <c r="W3015" s="4">
        <v>3419</v>
      </c>
      <c r="X3015" s="67">
        <v>0</v>
      </c>
      <c r="Y3015" s="67">
        <v>0.14299999999999999</v>
      </c>
      <c r="Z3015" s="4">
        <v>1</v>
      </c>
      <c r="AA3015" s="4">
        <v>2589</v>
      </c>
      <c r="AB3015" s="67">
        <v>0</v>
      </c>
      <c r="AC3015" s="4">
        <v>1.5812520000000001</v>
      </c>
      <c r="AD3015" s="4">
        <v>13.75</v>
      </c>
    </row>
    <row r="3016" spans="1:30" x14ac:dyDescent="0.2">
      <c r="A3016" s="8" t="s">
        <v>782</v>
      </c>
      <c r="B3016" s="8">
        <v>16</v>
      </c>
      <c r="C3016" s="8">
        <v>30200186</v>
      </c>
      <c r="D3016" s="8">
        <v>30200186</v>
      </c>
      <c r="E3016" s="8" t="s">
        <v>130</v>
      </c>
      <c r="F3016" s="8" t="s">
        <v>3101</v>
      </c>
      <c r="G3016" s="8" t="s">
        <v>3102</v>
      </c>
      <c r="H3016" s="8" t="s">
        <v>84</v>
      </c>
      <c r="I3016" s="66" t="s">
        <v>396</v>
      </c>
      <c r="J3016" s="66" t="s">
        <v>40</v>
      </c>
      <c r="K3016" s="66" t="s">
        <v>6277</v>
      </c>
      <c r="L3016" s="66" t="s">
        <v>5241</v>
      </c>
      <c r="M3016" s="66" t="s">
        <v>4420</v>
      </c>
      <c r="N3016" s="66" t="s">
        <v>121</v>
      </c>
      <c r="O3016" s="8" t="s">
        <v>4466</v>
      </c>
      <c r="P3016" s="8" t="s">
        <v>40</v>
      </c>
      <c r="Q3016" s="8">
        <v>1</v>
      </c>
      <c r="R3016" s="8" t="s">
        <v>40</v>
      </c>
      <c r="S3016" s="8" t="s">
        <v>40</v>
      </c>
      <c r="T3016" s="8" t="s">
        <v>40</v>
      </c>
      <c r="U3016" s="67">
        <v>0.25800000000000001</v>
      </c>
      <c r="V3016" s="4">
        <v>12</v>
      </c>
      <c r="W3016" s="4">
        <v>3428</v>
      </c>
      <c r="X3016" s="67">
        <v>4.0000000000000001E-3</v>
      </c>
      <c r="Y3016" s="67">
        <v>0.20300000000000001</v>
      </c>
      <c r="Z3016" s="4">
        <v>2</v>
      </c>
      <c r="AA3016" s="4">
        <v>2531</v>
      </c>
      <c r="AB3016" s="67">
        <v>1E-3</v>
      </c>
      <c r="AC3016" s="4">
        <v>0.90868300000000002</v>
      </c>
      <c r="AD3016" s="4">
        <v>10.130000000000001</v>
      </c>
    </row>
    <row r="3017" spans="1:30" x14ac:dyDescent="0.2">
      <c r="A3017" s="8" t="s">
        <v>782</v>
      </c>
      <c r="B3017" s="8">
        <v>16</v>
      </c>
      <c r="C3017" s="8">
        <v>30200186</v>
      </c>
      <c r="D3017" s="8">
        <v>30200186</v>
      </c>
      <c r="E3017" s="8" t="s">
        <v>127</v>
      </c>
      <c r="F3017" s="8" t="s">
        <v>3101</v>
      </c>
      <c r="G3017" s="8" t="s">
        <v>3102</v>
      </c>
      <c r="H3017" s="8" t="s">
        <v>84</v>
      </c>
      <c r="I3017" s="66" t="s">
        <v>396</v>
      </c>
      <c r="J3017" s="66" t="s">
        <v>40</v>
      </c>
      <c r="K3017" s="66" t="s">
        <v>6277</v>
      </c>
      <c r="L3017" s="66" t="s">
        <v>5241</v>
      </c>
      <c r="M3017" s="66" t="s">
        <v>4420</v>
      </c>
      <c r="N3017" s="66" t="s">
        <v>121</v>
      </c>
      <c r="O3017" s="8" t="s">
        <v>3281</v>
      </c>
      <c r="P3017" s="8" t="s">
        <v>40</v>
      </c>
      <c r="Q3017" s="8">
        <v>1</v>
      </c>
      <c r="R3017" s="8" t="s">
        <v>40</v>
      </c>
      <c r="S3017" s="8" t="s">
        <v>40</v>
      </c>
      <c r="T3017" s="8" t="s">
        <v>40</v>
      </c>
      <c r="U3017" s="67">
        <v>0</v>
      </c>
      <c r="V3017" s="4">
        <v>0</v>
      </c>
      <c r="W3017" s="4">
        <v>3428</v>
      </c>
      <c r="X3017" s="67">
        <v>0</v>
      </c>
      <c r="Y3017" s="67">
        <v>0.222</v>
      </c>
      <c r="Z3017" s="4">
        <v>1</v>
      </c>
      <c r="AA3017" s="4">
        <v>2531</v>
      </c>
      <c r="AB3017" s="67">
        <v>0</v>
      </c>
      <c r="AC3017" s="4">
        <v>0.39159500000000003</v>
      </c>
      <c r="AD3017" s="4">
        <v>6.54</v>
      </c>
    </row>
    <row r="3018" spans="1:30" x14ac:dyDescent="0.2">
      <c r="A3018" s="8" t="s">
        <v>782</v>
      </c>
      <c r="B3018" s="8">
        <v>16</v>
      </c>
      <c r="C3018" s="8">
        <v>30200187</v>
      </c>
      <c r="D3018" s="8">
        <v>30200187</v>
      </c>
      <c r="E3018" s="8" t="s">
        <v>121</v>
      </c>
      <c r="F3018" s="8" t="s">
        <v>3108</v>
      </c>
      <c r="G3018" s="8" t="s">
        <v>3109</v>
      </c>
      <c r="H3018" s="8" t="s">
        <v>84</v>
      </c>
      <c r="I3018" s="66" t="s">
        <v>396</v>
      </c>
      <c r="J3018" s="66" t="s">
        <v>40</v>
      </c>
      <c r="K3018" s="66" t="s">
        <v>6278</v>
      </c>
      <c r="L3018" s="66" t="s">
        <v>4750</v>
      </c>
      <c r="M3018" s="66" t="s">
        <v>6279</v>
      </c>
      <c r="N3018" s="66" t="s">
        <v>3168</v>
      </c>
      <c r="O3018" s="8" t="s">
        <v>3169</v>
      </c>
      <c r="P3018" s="8" t="s">
        <v>40</v>
      </c>
      <c r="Q3018" s="8">
        <v>1</v>
      </c>
      <c r="R3018" s="8" t="s">
        <v>40</v>
      </c>
      <c r="S3018" s="8" t="s">
        <v>40</v>
      </c>
      <c r="T3018" s="8" t="s">
        <v>40</v>
      </c>
      <c r="U3018" s="67">
        <v>0.254</v>
      </c>
      <c r="V3018" s="4">
        <v>14</v>
      </c>
      <c r="W3018" s="4">
        <v>3428</v>
      </c>
      <c r="X3018" s="67">
        <v>4.0000000000000001E-3</v>
      </c>
      <c r="Y3018" s="67">
        <v>0.255</v>
      </c>
      <c r="Z3018" s="4">
        <v>6</v>
      </c>
      <c r="AA3018" s="4">
        <v>2531</v>
      </c>
      <c r="AB3018" s="67">
        <v>2E-3</v>
      </c>
      <c r="AC3018" s="4">
        <v>-0.68671899999999997</v>
      </c>
      <c r="AD3018" s="4">
        <v>7.6999999999999999E-2</v>
      </c>
    </row>
    <row r="3019" spans="1:30" x14ac:dyDescent="0.2">
      <c r="A3019" s="8" t="s">
        <v>782</v>
      </c>
      <c r="B3019" s="8">
        <v>16</v>
      </c>
      <c r="C3019" s="8">
        <v>30200193</v>
      </c>
      <c r="D3019" s="8">
        <v>30200193</v>
      </c>
      <c r="E3019" s="8" t="s">
        <v>130</v>
      </c>
      <c r="F3019" s="8" t="s">
        <v>3108</v>
      </c>
      <c r="G3019" s="8" t="s">
        <v>3109</v>
      </c>
      <c r="H3019" s="8" t="s">
        <v>84</v>
      </c>
      <c r="I3019" s="66" t="s">
        <v>396</v>
      </c>
      <c r="J3019" s="66" t="s">
        <v>40</v>
      </c>
      <c r="K3019" s="66" t="s">
        <v>5636</v>
      </c>
      <c r="L3019" s="66" t="s">
        <v>3720</v>
      </c>
      <c r="M3019" s="66" t="s">
        <v>3721</v>
      </c>
      <c r="N3019" s="66" t="s">
        <v>3177</v>
      </c>
      <c r="O3019" s="8" t="s">
        <v>3178</v>
      </c>
      <c r="P3019" s="8" t="s">
        <v>40</v>
      </c>
      <c r="Q3019" s="8">
        <v>1</v>
      </c>
      <c r="R3019" s="8" t="s">
        <v>40</v>
      </c>
      <c r="S3019" s="8" t="s">
        <v>40</v>
      </c>
      <c r="T3019" s="8" t="s">
        <v>40</v>
      </c>
      <c r="U3019" s="67">
        <v>0.19800000000000001</v>
      </c>
      <c r="V3019" s="4">
        <v>3</v>
      </c>
      <c r="W3019" s="4">
        <v>3428</v>
      </c>
      <c r="X3019" s="67">
        <v>1E-3</v>
      </c>
      <c r="Y3019" s="67">
        <v>0.28799999999999998</v>
      </c>
      <c r="Z3019" s="4">
        <v>3</v>
      </c>
      <c r="AA3019" s="4">
        <v>2531</v>
      </c>
      <c r="AB3019" s="67">
        <v>1E-3</v>
      </c>
      <c r="AC3019" s="4">
        <v>5.2885270000000002</v>
      </c>
      <c r="AD3019" s="4">
        <v>25.7</v>
      </c>
    </row>
    <row r="3020" spans="1:30" x14ac:dyDescent="0.2">
      <c r="A3020" s="8" t="s">
        <v>782</v>
      </c>
      <c r="B3020" s="8">
        <v>16</v>
      </c>
      <c r="C3020" s="8">
        <v>30200193</v>
      </c>
      <c r="D3020" s="8">
        <v>30200193</v>
      </c>
      <c r="E3020" s="8" t="s">
        <v>127</v>
      </c>
      <c r="F3020" s="8" t="s">
        <v>3108</v>
      </c>
      <c r="G3020" s="8" t="s">
        <v>3109</v>
      </c>
      <c r="H3020" s="8" t="s">
        <v>84</v>
      </c>
      <c r="I3020" s="66" t="s">
        <v>396</v>
      </c>
      <c r="J3020" s="66" t="s">
        <v>40</v>
      </c>
      <c r="K3020" s="66" t="s">
        <v>5636</v>
      </c>
      <c r="L3020" s="66" t="s">
        <v>3720</v>
      </c>
      <c r="M3020" s="66" t="s">
        <v>3721</v>
      </c>
      <c r="N3020" s="66" t="s">
        <v>3192</v>
      </c>
      <c r="O3020" s="8" t="s">
        <v>6280</v>
      </c>
      <c r="P3020" s="8" t="s">
        <v>40</v>
      </c>
      <c r="Q3020" s="8">
        <v>1</v>
      </c>
      <c r="R3020" s="8" t="s">
        <v>40</v>
      </c>
      <c r="S3020" s="8" t="s">
        <v>40</v>
      </c>
      <c r="T3020" s="8" t="s">
        <v>40</v>
      </c>
      <c r="U3020" s="67">
        <v>0</v>
      </c>
      <c r="V3020" s="4">
        <v>0</v>
      </c>
      <c r="W3020" s="4">
        <v>3428</v>
      </c>
      <c r="X3020" s="67">
        <v>0</v>
      </c>
      <c r="Y3020" s="67">
        <v>0.224</v>
      </c>
      <c r="Z3020" s="4">
        <v>1</v>
      </c>
      <c r="AA3020" s="4">
        <v>2531</v>
      </c>
      <c r="AB3020" s="67">
        <v>0</v>
      </c>
      <c r="AC3020" s="4">
        <v>1.394606</v>
      </c>
      <c r="AD3020" s="4">
        <v>12.76</v>
      </c>
    </row>
    <row r="3021" spans="1:30" x14ac:dyDescent="0.2">
      <c r="A3021" s="8" t="s">
        <v>782</v>
      </c>
      <c r="B3021" s="8">
        <v>16</v>
      </c>
      <c r="C3021" s="8">
        <v>30200212</v>
      </c>
      <c r="D3021" s="8">
        <v>30200212</v>
      </c>
      <c r="E3021" s="8" t="s">
        <v>121</v>
      </c>
      <c r="F3021" s="8" t="s">
        <v>3108</v>
      </c>
      <c r="G3021" s="8" t="s">
        <v>3109</v>
      </c>
      <c r="H3021" s="8" t="s">
        <v>84</v>
      </c>
      <c r="I3021" s="66" t="s">
        <v>396</v>
      </c>
      <c r="J3021" s="66" t="s">
        <v>40</v>
      </c>
      <c r="K3021" s="66" t="s">
        <v>6281</v>
      </c>
      <c r="L3021" s="66" t="s">
        <v>6282</v>
      </c>
      <c r="M3021" s="66" t="s">
        <v>6283</v>
      </c>
      <c r="N3021" s="66" t="s">
        <v>3112</v>
      </c>
      <c r="O3021" s="8" t="s">
        <v>3140</v>
      </c>
      <c r="P3021" s="8" t="s">
        <v>40</v>
      </c>
      <c r="Q3021" s="8">
        <v>1</v>
      </c>
      <c r="R3021" s="8" t="s">
        <v>40</v>
      </c>
      <c r="S3021" s="8" t="s">
        <v>40</v>
      </c>
      <c r="T3021" s="8" t="s">
        <v>40</v>
      </c>
      <c r="U3021" s="67">
        <v>0.217</v>
      </c>
      <c r="V3021" s="4">
        <v>1</v>
      </c>
      <c r="W3021" s="4">
        <v>3431</v>
      </c>
      <c r="X3021" s="67">
        <v>0</v>
      </c>
      <c r="Y3021" s="67">
        <v>0</v>
      </c>
      <c r="Z3021" s="4">
        <v>0</v>
      </c>
      <c r="AA3021" s="4">
        <v>2599</v>
      </c>
      <c r="AB3021" s="67">
        <v>0</v>
      </c>
      <c r="AC3021" s="4">
        <v>1.5394749999999999</v>
      </c>
      <c r="AD3021" s="4">
        <v>13.52</v>
      </c>
    </row>
    <row r="3022" spans="1:30" x14ac:dyDescent="0.2">
      <c r="A3022" s="8" t="s">
        <v>782</v>
      </c>
      <c r="B3022" s="8">
        <v>16</v>
      </c>
      <c r="C3022" s="8">
        <v>30200213</v>
      </c>
      <c r="D3022" s="8">
        <v>30200213</v>
      </c>
      <c r="E3022" s="8" t="s">
        <v>121</v>
      </c>
      <c r="F3022" s="8" t="s">
        <v>3101</v>
      </c>
      <c r="G3022" s="8" t="s">
        <v>3102</v>
      </c>
      <c r="H3022" s="8" t="s">
        <v>84</v>
      </c>
      <c r="I3022" s="66" t="s">
        <v>396</v>
      </c>
      <c r="J3022" s="66" t="s">
        <v>40</v>
      </c>
      <c r="K3022" s="66" t="s">
        <v>6284</v>
      </c>
      <c r="L3022" s="66" t="s">
        <v>5672</v>
      </c>
      <c r="M3022" s="66" t="s">
        <v>6283</v>
      </c>
      <c r="N3022" s="66" t="s">
        <v>3174</v>
      </c>
      <c r="O3022" s="8" t="s">
        <v>3175</v>
      </c>
      <c r="P3022" s="8" t="s">
        <v>40</v>
      </c>
      <c r="Q3022" s="8">
        <v>1</v>
      </c>
      <c r="R3022" s="8" t="s">
        <v>40</v>
      </c>
      <c r="S3022" s="8" t="s">
        <v>40</v>
      </c>
      <c r="T3022" s="8" t="s">
        <v>40</v>
      </c>
      <c r="U3022" s="67">
        <v>0.17199999999999999</v>
      </c>
      <c r="V3022" s="4">
        <v>1</v>
      </c>
      <c r="W3022" s="4">
        <v>3431</v>
      </c>
      <c r="X3022" s="67">
        <v>0</v>
      </c>
      <c r="Y3022" s="67">
        <v>0</v>
      </c>
      <c r="Z3022" s="4">
        <v>0</v>
      </c>
      <c r="AA3022" s="4">
        <v>2599</v>
      </c>
      <c r="AB3022" s="67">
        <v>0</v>
      </c>
      <c r="AC3022" s="4">
        <v>-0.15726299999999999</v>
      </c>
      <c r="AD3022" s="4">
        <v>1.3420000000000001</v>
      </c>
    </row>
    <row r="3023" spans="1:30" x14ac:dyDescent="0.2">
      <c r="A3023" s="8" t="s">
        <v>782</v>
      </c>
      <c r="B3023" s="8">
        <v>16</v>
      </c>
      <c r="C3023" s="8">
        <v>30200227</v>
      </c>
      <c r="D3023" s="8">
        <v>30200227</v>
      </c>
      <c r="E3023" s="8" t="s">
        <v>130</v>
      </c>
      <c r="F3023" s="8" t="s">
        <v>3108</v>
      </c>
      <c r="G3023" s="8" t="s">
        <v>3109</v>
      </c>
      <c r="H3023" s="8" t="s">
        <v>84</v>
      </c>
      <c r="I3023" s="66" t="s">
        <v>396</v>
      </c>
      <c r="J3023" s="66" t="s">
        <v>40</v>
      </c>
      <c r="K3023" s="66" t="s">
        <v>3249</v>
      </c>
      <c r="L3023" s="66" t="s">
        <v>5100</v>
      </c>
      <c r="M3023" s="66" t="s">
        <v>6285</v>
      </c>
      <c r="N3023" s="66" t="s">
        <v>3157</v>
      </c>
      <c r="O3023" s="8" t="s">
        <v>3158</v>
      </c>
      <c r="P3023" s="8" t="s">
        <v>40</v>
      </c>
      <c r="Q3023" s="8">
        <v>1</v>
      </c>
      <c r="R3023" s="8" t="s">
        <v>40</v>
      </c>
      <c r="S3023" s="8" t="s">
        <v>40</v>
      </c>
      <c r="T3023" s="8" t="s">
        <v>40</v>
      </c>
      <c r="U3023" s="67">
        <v>0.26800000000000002</v>
      </c>
      <c r="V3023" s="4">
        <v>3</v>
      </c>
      <c r="W3023" s="4">
        <v>3431</v>
      </c>
      <c r="X3023" s="67">
        <v>1E-3</v>
      </c>
      <c r="Y3023" s="67">
        <v>0.188</v>
      </c>
      <c r="Z3023" s="4">
        <v>5</v>
      </c>
      <c r="AA3023" s="4">
        <v>2599</v>
      </c>
      <c r="AB3023" s="67">
        <v>2E-3</v>
      </c>
      <c r="AC3023" s="4">
        <v>2.42719</v>
      </c>
      <c r="AD3023" s="4">
        <v>19</v>
      </c>
    </row>
    <row r="3024" spans="1:30" x14ac:dyDescent="0.2">
      <c r="A3024" s="8" t="s">
        <v>782</v>
      </c>
      <c r="B3024" s="8">
        <v>16</v>
      </c>
      <c r="C3024" s="8">
        <v>30200232</v>
      </c>
      <c r="D3024" s="8">
        <v>30200232</v>
      </c>
      <c r="E3024" s="8" t="s">
        <v>130</v>
      </c>
      <c r="F3024" s="8" t="s">
        <v>81</v>
      </c>
      <c r="G3024" s="8" t="s">
        <v>3469</v>
      </c>
      <c r="H3024" s="8" t="s">
        <v>84</v>
      </c>
      <c r="I3024" s="66" t="s">
        <v>396</v>
      </c>
      <c r="J3024" s="66" t="s">
        <v>40</v>
      </c>
      <c r="K3024" s="66" t="s">
        <v>393</v>
      </c>
      <c r="L3024" s="66" t="s">
        <v>394</v>
      </c>
      <c r="M3024" s="66" t="s">
        <v>395</v>
      </c>
      <c r="N3024" s="66" t="s">
        <v>137</v>
      </c>
      <c r="O3024" s="8" t="s">
        <v>138</v>
      </c>
      <c r="P3024" s="8" t="s">
        <v>40</v>
      </c>
      <c r="Q3024" s="8">
        <v>1</v>
      </c>
      <c r="R3024" s="8" t="s">
        <v>40</v>
      </c>
      <c r="S3024" s="8" t="s">
        <v>40</v>
      </c>
      <c r="T3024" s="8" t="s">
        <v>40</v>
      </c>
      <c r="U3024" s="67">
        <v>0.13700000000000001</v>
      </c>
      <c r="V3024" s="4">
        <v>1</v>
      </c>
      <c r="W3024" s="4">
        <v>3431</v>
      </c>
      <c r="X3024" s="67">
        <v>0</v>
      </c>
      <c r="Y3024" s="67">
        <v>0.215</v>
      </c>
      <c r="Z3024" s="4">
        <v>2</v>
      </c>
      <c r="AA3024" s="4">
        <v>2599</v>
      </c>
      <c r="AB3024" s="67">
        <v>1E-3</v>
      </c>
      <c r="AC3024" s="4">
        <v>13.202866999999999</v>
      </c>
      <c r="AD3024" s="4">
        <v>41</v>
      </c>
    </row>
    <row r="3025" spans="1:30" x14ac:dyDescent="0.2">
      <c r="A3025" s="8" t="s">
        <v>782</v>
      </c>
      <c r="B3025" s="8">
        <v>16</v>
      </c>
      <c r="C3025" s="8">
        <v>30200247</v>
      </c>
      <c r="D3025" s="8">
        <v>30200247</v>
      </c>
      <c r="E3025" s="8" t="s">
        <v>130</v>
      </c>
      <c r="F3025" s="8" t="s">
        <v>3108</v>
      </c>
      <c r="G3025" s="8" t="s">
        <v>3109</v>
      </c>
      <c r="H3025" s="8" t="s">
        <v>84</v>
      </c>
      <c r="I3025" s="66" t="s">
        <v>396</v>
      </c>
      <c r="J3025" s="66" t="s">
        <v>40</v>
      </c>
      <c r="K3025" s="66" t="s">
        <v>6286</v>
      </c>
      <c r="L3025" s="66" t="s">
        <v>5629</v>
      </c>
      <c r="M3025" s="66" t="s">
        <v>3871</v>
      </c>
      <c r="N3025" s="66" t="s">
        <v>3144</v>
      </c>
      <c r="O3025" s="8" t="s">
        <v>3145</v>
      </c>
      <c r="P3025" s="8" t="s">
        <v>40</v>
      </c>
      <c r="Q3025" s="8">
        <v>1</v>
      </c>
      <c r="R3025" s="8" t="s">
        <v>40</v>
      </c>
      <c r="S3025" s="8" t="s">
        <v>40</v>
      </c>
      <c r="T3025" s="8" t="s">
        <v>40</v>
      </c>
      <c r="U3025" s="67">
        <v>0.26400000000000001</v>
      </c>
      <c r="V3025" s="4">
        <v>1</v>
      </c>
      <c r="W3025" s="4">
        <v>3431</v>
      </c>
      <c r="X3025" s="67">
        <v>0</v>
      </c>
      <c r="Y3025" s="67">
        <v>0.20699999999999999</v>
      </c>
      <c r="Z3025" s="4">
        <v>1</v>
      </c>
      <c r="AA3025" s="4">
        <v>2599</v>
      </c>
      <c r="AB3025" s="67">
        <v>0</v>
      </c>
      <c r="AC3025" s="4">
        <v>7.4240570000000004</v>
      </c>
      <c r="AD3025" s="4">
        <v>34</v>
      </c>
    </row>
    <row r="3026" spans="1:30" x14ac:dyDescent="0.2">
      <c r="A3026" s="8" t="s">
        <v>782</v>
      </c>
      <c r="B3026" s="8">
        <v>16</v>
      </c>
      <c r="C3026" s="8">
        <v>30200248</v>
      </c>
      <c r="D3026" s="8">
        <v>30200248</v>
      </c>
      <c r="E3026" s="8" t="s">
        <v>121</v>
      </c>
      <c r="F3026" s="8" t="s">
        <v>3108</v>
      </c>
      <c r="G3026" s="8" t="s">
        <v>3109</v>
      </c>
      <c r="H3026" s="8" t="s">
        <v>84</v>
      </c>
      <c r="I3026" s="66" t="s">
        <v>396</v>
      </c>
      <c r="J3026" s="66" t="s">
        <v>40</v>
      </c>
      <c r="K3026" s="66" t="s">
        <v>6287</v>
      </c>
      <c r="L3026" s="66" t="s">
        <v>6044</v>
      </c>
      <c r="M3026" s="66" t="s">
        <v>3871</v>
      </c>
      <c r="N3026" s="66" t="s">
        <v>3171</v>
      </c>
      <c r="O3026" s="8" t="s">
        <v>3172</v>
      </c>
      <c r="P3026" s="8" t="s">
        <v>40</v>
      </c>
      <c r="Q3026" s="8">
        <v>1</v>
      </c>
      <c r="R3026" s="8" t="s">
        <v>40</v>
      </c>
      <c r="S3026" s="8" t="s">
        <v>40</v>
      </c>
      <c r="T3026" s="8" t="s">
        <v>40</v>
      </c>
      <c r="U3026" s="67">
        <v>0.24</v>
      </c>
      <c r="V3026" s="4">
        <v>1</v>
      </c>
      <c r="W3026" s="4">
        <v>3431</v>
      </c>
      <c r="X3026" s="67">
        <v>0</v>
      </c>
      <c r="Y3026" s="67">
        <v>0.22800000000000001</v>
      </c>
      <c r="Z3026" s="4">
        <v>4</v>
      </c>
      <c r="AA3026" s="4">
        <v>2599</v>
      </c>
      <c r="AB3026" s="67">
        <v>2E-3</v>
      </c>
      <c r="AC3026" s="4">
        <v>6.7100200000000001</v>
      </c>
      <c r="AD3026" s="4">
        <v>32</v>
      </c>
    </row>
    <row r="3027" spans="1:30" x14ac:dyDescent="0.2">
      <c r="A3027" s="8" t="s">
        <v>782</v>
      </c>
      <c r="B3027" s="8">
        <v>16</v>
      </c>
      <c r="C3027" s="8">
        <v>30200257</v>
      </c>
      <c r="D3027" s="8">
        <v>30200257</v>
      </c>
      <c r="E3027" s="8" t="s">
        <v>123</v>
      </c>
      <c r="F3027" s="8" t="s">
        <v>3108</v>
      </c>
      <c r="G3027" s="8" t="s">
        <v>3109</v>
      </c>
      <c r="H3027" s="8" t="s">
        <v>84</v>
      </c>
      <c r="I3027" s="66" t="s">
        <v>396</v>
      </c>
      <c r="J3027" s="66" t="s">
        <v>40</v>
      </c>
      <c r="K3027" s="66" t="s">
        <v>3451</v>
      </c>
      <c r="L3027" s="66" t="s">
        <v>6288</v>
      </c>
      <c r="M3027" s="66" t="s">
        <v>4952</v>
      </c>
      <c r="N3027" s="66" t="s">
        <v>6289</v>
      </c>
      <c r="O3027" s="8" t="s">
        <v>6290</v>
      </c>
      <c r="P3027" s="8" t="s">
        <v>40</v>
      </c>
      <c r="Q3027" s="8">
        <v>1</v>
      </c>
      <c r="R3027" s="8" t="s">
        <v>40</v>
      </c>
      <c r="S3027" s="8" t="s">
        <v>40</v>
      </c>
      <c r="T3027" s="8" t="s">
        <v>40</v>
      </c>
      <c r="U3027" s="67">
        <v>0.16900000000000001</v>
      </c>
      <c r="V3027" s="4">
        <v>1</v>
      </c>
      <c r="W3027" s="4">
        <v>3431</v>
      </c>
      <c r="X3027" s="67">
        <v>0</v>
      </c>
      <c r="Y3027" s="67">
        <v>0.121</v>
      </c>
      <c r="Z3027" s="4">
        <v>1</v>
      </c>
      <c r="AA3027" s="4">
        <v>2599</v>
      </c>
      <c r="AB3027" s="67">
        <v>0</v>
      </c>
      <c r="AC3027" s="4">
        <v>1.3312630000000001</v>
      </c>
      <c r="AD3027" s="4">
        <v>12.43</v>
      </c>
    </row>
    <row r="3028" spans="1:30" x14ac:dyDescent="0.2">
      <c r="A3028" s="8" t="s">
        <v>782</v>
      </c>
      <c r="B3028" s="8">
        <v>16</v>
      </c>
      <c r="C3028" s="8">
        <v>30200273</v>
      </c>
      <c r="D3028" s="8">
        <v>30200273</v>
      </c>
      <c r="E3028" s="8" t="s">
        <v>130</v>
      </c>
      <c r="F3028" s="8" t="s">
        <v>3101</v>
      </c>
      <c r="G3028" s="8" t="s">
        <v>3102</v>
      </c>
      <c r="H3028" s="8" t="s">
        <v>84</v>
      </c>
      <c r="I3028" s="66" t="s">
        <v>396</v>
      </c>
      <c r="J3028" s="66" t="s">
        <v>40</v>
      </c>
      <c r="K3028" s="66" t="s">
        <v>4806</v>
      </c>
      <c r="L3028" s="66" t="s">
        <v>6291</v>
      </c>
      <c r="M3028" s="66" t="s">
        <v>4038</v>
      </c>
      <c r="N3028" s="66" t="s">
        <v>3118</v>
      </c>
      <c r="O3028" s="8" t="s">
        <v>3382</v>
      </c>
      <c r="P3028" s="8" t="s">
        <v>40</v>
      </c>
      <c r="Q3028" s="8">
        <v>1</v>
      </c>
      <c r="R3028" s="8" t="s">
        <v>40</v>
      </c>
      <c r="S3028" s="8" t="s">
        <v>40</v>
      </c>
      <c r="T3028" s="8" t="s">
        <v>40</v>
      </c>
      <c r="U3028" s="67">
        <v>0.23699999999999999</v>
      </c>
      <c r="V3028" s="4">
        <v>3</v>
      </c>
      <c r="W3028" s="4">
        <v>3431</v>
      </c>
      <c r="X3028" s="67">
        <v>1E-3</v>
      </c>
      <c r="Y3028" s="67">
        <v>0</v>
      </c>
      <c r="Z3028" s="4">
        <v>0</v>
      </c>
      <c r="AA3028" s="4">
        <v>2599</v>
      </c>
      <c r="AB3028" s="67">
        <v>0</v>
      </c>
      <c r="AC3028" s="4">
        <v>1.202215</v>
      </c>
      <c r="AD3028" s="4">
        <v>11.76</v>
      </c>
    </row>
    <row r="3029" spans="1:30" x14ac:dyDescent="0.2">
      <c r="A3029" s="8" t="s">
        <v>782</v>
      </c>
      <c r="B3029" s="8">
        <v>16</v>
      </c>
      <c r="C3029" s="8">
        <v>70841492</v>
      </c>
      <c r="D3029" s="8">
        <v>70841492</v>
      </c>
      <c r="E3029" s="8" t="s">
        <v>130</v>
      </c>
      <c r="F3029" s="8" t="s">
        <v>3101</v>
      </c>
      <c r="G3029" s="8" t="s">
        <v>3102</v>
      </c>
      <c r="H3029" s="8" t="s">
        <v>7</v>
      </c>
      <c r="I3029" s="66" t="s">
        <v>6292</v>
      </c>
      <c r="J3029" s="66" t="s">
        <v>40</v>
      </c>
      <c r="K3029" s="66" t="s">
        <v>6293</v>
      </c>
      <c r="L3029" s="66" t="s">
        <v>6294</v>
      </c>
      <c r="M3029" s="66" t="s">
        <v>6295</v>
      </c>
      <c r="N3029" s="66" t="s">
        <v>3136</v>
      </c>
      <c r="O3029" s="8" t="s">
        <v>3185</v>
      </c>
      <c r="P3029" s="8" t="s">
        <v>6296</v>
      </c>
      <c r="Q3029" s="8">
        <v>-1</v>
      </c>
      <c r="R3029" s="8" t="s">
        <v>40</v>
      </c>
      <c r="S3029" s="8" t="s">
        <v>40</v>
      </c>
      <c r="T3029" s="8" t="s">
        <v>40</v>
      </c>
      <c r="U3029" s="67">
        <v>0.50700000000000001</v>
      </c>
      <c r="V3029" s="4">
        <v>1</v>
      </c>
      <c r="W3029" s="4">
        <v>3425</v>
      </c>
      <c r="X3029" s="67">
        <v>0</v>
      </c>
      <c r="Y3029" s="67">
        <v>0.47399999999999998</v>
      </c>
      <c r="Z3029" s="4">
        <v>1</v>
      </c>
      <c r="AA3029" s="4">
        <v>2595</v>
      </c>
      <c r="AB3029" s="67">
        <v>0</v>
      </c>
      <c r="AC3029" s="4">
        <v>1.191878</v>
      </c>
      <c r="AD3029" s="4">
        <v>11.7</v>
      </c>
    </row>
    <row r="3030" spans="1:30" x14ac:dyDescent="0.2">
      <c r="A3030" s="8" t="s">
        <v>782</v>
      </c>
      <c r="B3030" s="8">
        <v>16</v>
      </c>
      <c r="C3030" s="8">
        <v>70841534</v>
      </c>
      <c r="D3030" s="8">
        <v>70841534</v>
      </c>
      <c r="E3030" s="8" t="s">
        <v>130</v>
      </c>
      <c r="F3030" s="8" t="s">
        <v>3101</v>
      </c>
      <c r="G3030" s="8" t="s">
        <v>3102</v>
      </c>
      <c r="H3030" s="8" t="s">
        <v>7</v>
      </c>
      <c r="I3030" s="66" t="s">
        <v>6292</v>
      </c>
      <c r="J3030" s="66" t="s">
        <v>40</v>
      </c>
      <c r="K3030" s="66" t="s">
        <v>6297</v>
      </c>
      <c r="L3030" s="66" t="s">
        <v>6298</v>
      </c>
      <c r="M3030" s="66" t="s">
        <v>6299</v>
      </c>
      <c r="N3030" s="66" t="s">
        <v>127</v>
      </c>
      <c r="O3030" s="8" t="s">
        <v>3632</v>
      </c>
      <c r="P3030" s="8" t="s">
        <v>6300</v>
      </c>
      <c r="Q3030" s="8">
        <v>-1</v>
      </c>
      <c r="R3030" s="8" t="s">
        <v>40</v>
      </c>
      <c r="S3030" s="8" t="s">
        <v>40</v>
      </c>
      <c r="T3030" s="8" t="s">
        <v>40</v>
      </c>
      <c r="U3030" s="67">
        <v>0.55200000000000005</v>
      </c>
      <c r="V3030" s="4">
        <v>1</v>
      </c>
      <c r="W3030" s="4">
        <v>3425</v>
      </c>
      <c r="X3030" s="67">
        <v>0</v>
      </c>
      <c r="Y3030" s="67">
        <v>0</v>
      </c>
      <c r="Z3030" s="4">
        <v>0</v>
      </c>
      <c r="AA3030" s="4">
        <v>2595</v>
      </c>
      <c r="AB3030" s="67">
        <v>0</v>
      </c>
      <c r="AC3030" s="4">
        <v>0.333181</v>
      </c>
      <c r="AD3030" s="4">
        <v>6.01</v>
      </c>
    </row>
    <row r="3031" spans="1:30" x14ac:dyDescent="0.2">
      <c r="A3031" s="8" t="s">
        <v>782</v>
      </c>
      <c r="B3031" s="8">
        <v>16</v>
      </c>
      <c r="C3031" s="8">
        <v>70841570</v>
      </c>
      <c r="D3031" s="8">
        <v>70841570</v>
      </c>
      <c r="E3031" s="8" t="s">
        <v>121</v>
      </c>
      <c r="F3031" s="8" t="s">
        <v>3101</v>
      </c>
      <c r="G3031" s="8" t="s">
        <v>3102</v>
      </c>
      <c r="H3031" s="8" t="s">
        <v>7</v>
      </c>
      <c r="I3031" s="66" t="s">
        <v>6292</v>
      </c>
      <c r="J3031" s="66" t="s">
        <v>40</v>
      </c>
      <c r="K3031" s="66" t="s">
        <v>6301</v>
      </c>
      <c r="L3031" s="66" t="s">
        <v>6302</v>
      </c>
      <c r="M3031" s="66" t="s">
        <v>6303</v>
      </c>
      <c r="N3031" s="66" t="s">
        <v>130</v>
      </c>
      <c r="O3031" s="8" t="s">
        <v>3506</v>
      </c>
      <c r="P3031" s="8" t="s">
        <v>6304</v>
      </c>
      <c r="Q3031" s="8">
        <v>-1</v>
      </c>
      <c r="R3031" s="8" t="s">
        <v>40</v>
      </c>
      <c r="S3031" s="8" t="s">
        <v>40</v>
      </c>
      <c r="T3031" s="8" t="s">
        <v>40</v>
      </c>
      <c r="U3031" s="67">
        <v>0.47</v>
      </c>
      <c r="V3031" s="4">
        <v>2</v>
      </c>
      <c r="W3031" s="4">
        <v>3425</v>
      </c>
      <c r="X3031" s="67">
        <v>1E-3</v>
      </c>
      <c r="Y3031" s="67">
        <v>0</v>
      </c>
      <c r="Z3031" s="4">
        <v>0</v>
      </c>
      <c r="AA3031" s="4">
        <v>2595</v>
      </c>
      <c r="AB3031" s="67">
        <v>0</v>
      </c>
      <c r="AC3031" s="4">
        <v>0.48312500000000003</v>
      </c>
      <c r="AD3031" s="4">
        <v>7.3010000000000002</v>
      </c>
    </row>
    <row r="3032" spans="1:30" x14ac:dyDescent="0.2">
      <c r="A3032" s="8" t="s">
        <v>782</v>
      </c>
      <c r="B3032" s="8">
        <v>16</v>
      </c>
      <c r="C3032" s="8">
        <v>70841573</v>
      </c>
      <c r="D3032" s="8">
        <v>70841573</v>
      </c>
      <c r="E3032" s="8" t="s">
        <v>121</v>
      </c>
      <c r="F3032" s="8" t="s">
        <v>3101</v>
      </c>
      <c r="G3032" s="8" t="s">
        <v>3102</v>
      </c>
      <c r="H3032" s="8" t="s">
        <v>7</v>
      </c>
      <c r="I3032" s="66" t="s">
        <v>6292</v>
      </c>
      <c r="J3032" s="66" t="s">
        <v>40</v>
      </c>
      <c r="K3032" s="66" t="s">
        <v>6305</v>
      </c>
      <c r="L3032" s="66" t="s">
        <v>6306</v>
      </c>
      <c r="M3032" s="66" t="s">
        <v>6307</v>
      </c>
      <c r="N3032" s="66" t="s">
        <v>3136</v>
      </c>
      <c r="O3032" s="8" t="s">
        <v>3872</v>
      </c>
      <c r="P3032" s="8" t="s">
        <v>6308</v>
      </c>
      <c r="Q3032" s="8">
        <v>-1</v>
      </c>
      <c r="R3032" s="8" t="s">
        <v>40</v>
      </c>
      <c r="S3032" s="8" t="s">
        <v>40</v>
      </c>
      <c r="T3032" s="8" t="s">
        <v>40</v>
      </c>
      <c r="U3032" s="67">
        <v>0.54200000000000004</v>
      </c>
      <c r="V3032" s="4">
        <v>1</v>
      </c>
      <c r="W3032" s="4">
        <v>3429</v>
      </c>
      <c r="X3032" s="67">
        <v>0</v>
      </c>
      <c r="Y3032" s="67">
        <v>0</v>
      </c>
      <c r="Z3032" s="4">
        <v>0</v>
      </c>
      <c r="AA3032" s="4">
        <v>2598</v>
      </c>
      <c r="AB3032" s="67">
        <v>0</v>
      </c>
      <c r="AC3032" s="4">
        <v>1.0689580000000001</v>
      </c>
      <c r="AD3032" s="4">
        <v>11.05</v>
      </c>
    </row>
    <row r="3033" spans="1:30" x14ac:dyDescent="0.2">
      <c r="A3033" s="8" t="s">
        <v>782</v>
      </c>
      <c r="B3033" s="8">
        <v>16</v>
      </c>
      <c r="C3033" s="8">
        <v>70841640</v>
      </c>
      <c r="D3033" s="8">
        <v>70841640</v>
      </c>
      <c r="E3033" s="8" t="s">
        <v>130</v>
      </c>
      <c r="F3033" s="8" t="s">
        <v>3108</v>
      </c>
      <c r="G3033" s="8" t="s">
        <v>3109</v>
      </c>
      <c r="H3033" s="8" t="s">
        <v>7</v>
      </c>
      <c r="I3033" s="66" t="s">
        <v>6292</v>
      </c>
      <c r="J3033" s="66" t="s">
        <v>40</v>
      </c>
      <c r="K3033" s="66" t="s">
        <v>6309</v>
      </c>
      <c r="L3033" s="66" t="s">
        <v>6310</v>
      </c>
      <c r="M3033" s="66" t="s">
        <v>6311</v>
      </c>
      <c r="N3033" s="66" t="s">
        <v>3112</v>
      </c>
      <c r="O3033" s="8" t="s">
        <v>3140</v>
      </c>
      <c r="P3033" s="8" t="s">
        <v>6312</v>
      </c>
      <c r="Q3033" s="8">
        <v>-1</v>
      </c>
      <c r="R3033" s="8" t="s">
        <v>40</v>
      </c>
      <c r="S3033" s="8" t="s">
        <v>40</v>
      </c>
      <c r="T3033" s="8" t="s">
        <v>40</v>
      </c>
      <c r="U3033" s="67">
        <v>0.48</v>
      </c>
      <c r="V3033" s="4">
        <v>3</v>
      </c>
      <c r="W3033" s="4">
        <v>3425</v>
      </c>
      <c r="X3033" s="67">
        <v>1E-3</v>
      </c>
      <c r="Y3033" s="67">
        <v>0</v>
      </c>
      <c r="Z3033" s="4">
        <v>0</v>
      </c>
      <c r="AA3033" s="4">
        <v>2593</v>
      </c>
      <c r="AB3033" s="67">
        <v>0</v>
      </c>
      <c r="AC3033" s="4">
        <v>6.383311</v>
      </c>
      <c r="AD3033" s="4">
        <v>29.5</v>
      </c>
    </row>
    <row r="3034" spans="1:30" x14ac:dyDescent="0.2">
      <c r="A3034" s="8" t="s">
        <v>782</v>
      </c>
      <c r="B3034" s="8">
        <v>16</v>
      </c>
      <c r="C3034" s="8">
        <v>70841641</v>
      </c>
      <c r="D3034" s="8">
        <v>70841641</v>
      </c>
      <c r="E3034" s="8" t="s">
        <v>121</v>
      </c>
      <c r="F3034" s="8" t="s">
        <v>3108</v>
      </c>
      <c r="G3034" s="8" t="s">
        <v>3109</v>
      </c>
      <c r="H3034" s="8" t="s">
        <v>7</v>
      </c>
      <c r="I3034" s="66" t="s">
        <v>6292</v>
      </c>
      <c r="J3034" s="66" t="s">
        <v>40</v>
      </c>
      <c r="K3034" s="66" t="s">
        <v>6313</v>
      </c>
      <c r="L3034" s="66" t="s">
        <v>6314</v>
      </c>
      <c r="M3034" s="66" t="s">
        <v>6311</v>
      </c>
      <c r="N3034" s="66" t="s">
        <v>3177</v>
      </c>
      <c r="O3034" s="8" t="s">
        <v>3178</v>
      </c>
      <c r="P3034" s="8" t="s">
        <v>6315</v>
      </c>
      <c r="Q3034" s="8">
        <v>-1</v>
      </c>
      <c r="R3034" s="8" t="s">
        <v>40</v>
      </c>
      <c r="S3034" s="8" t="s">
        <v>40</v>
      </c>
      <c r="T3034" s="8" t="s">
        <v>40</v>
      </c>
      <c r="U3034" s="67">
        <v>0.434</v>
      </c>
      <c r="V3034" s="4">
        <v>1</v>
      </c>
      <c r="W3034" s="4">
        <v>3425</v>
      </c>
      <c r="X3034" s="67">
        <v>0</v>
      </c>
      <c r="Y3034" s="67">
        <v>5.2999999999999999E-2</v>
      </c>
      <c r="Z3034" s="4">
        <v>1</v>
      </c>
      <c r="AA3034" s="4">
        <v>2593</v>
      </c>
      <c r="AB3034" s="67">
        <v>0</v>
      </c>
      <c r="AC3034" s="4">
        <v>6.2713559999999999</v>
      </c>
      <c r="AD3034" s="4">
        <v>29</v>
      </c>
    </row>
    <row r="3035" spans="1:30" x14ac:dyDescent="0.2">
      <c r="A3035" s="8" t="s">
        <v>782</v>
      </c>
      <c r="B3035" s="8">
        <v>16</v>
      </c>
      <c r="C3035" s="8">
        <v>70841656</v>
      </c>
      <c r="D3035" s="8">
        <v>70841656</v>
      </c>
      <c r="E3035" s="8" t="s">
        <v>130</v>
      </c>
      <c r="F3035" s="8" t="s">
        <v>3108</v>
      </c>
      <c r="G3035" s="8" t="s">
        <v>3109</v>
      </c>
      <c r="H3035" s="8" t="s">
        <v>7</v>
      </c>
      <c r="I3035" s="66" t="s">
        <v>6292</v>
      </c>
      <c r="J3035" s="66" t="s">
        <v>40</v>
      </c>
      <c r="K3035" s="66" t="s">
        <v>6316</v>
      </c>
      <c r="L3035" s="66" t="s">
        <v>6317</v>
      </c>
      <c r="M3035" s="66" t="s">
        <v>3234</v>
      </c>
      <c r="N3035" s="66" t="s">
        <v>3147</v>
      </c>
      <c r="O3035" s="8" t="s">
        <v>4321</v>
      </c>
      <c r="P3035" s="8" t="s">
        <v>6318</v>
      </c>
      <c r="Q3035" s="8">
        <v>-1</v>
      </c>
      <c r="R3035" s="8" t="s">
        <v>40</v>
      </c>
      <c r="S3035" s="8" t="s">
        <v>40</v>
      </c>
      <c r="T3035" s="8" t="s">
        <v>40</v>
      </c>
      <c r="U3035" s="67">
        <v>0.54400000000000004</v>
      </c>
      <c r="V3035" s="4">
        <v>1</v>
      </c>
      <c r="W3035" s="4">
        <v>3425</v>
      </c>
      <c r="X3035" s="67">
        <v>0</v>
      </c>
      <c r="Y3035" s="67">
        <v>6.3E-2</v>
      </c>
      <c r="Z3035" s="4">
        <v>1</v>
      </c>
      <c r="AA3035" s="4">
        <v>2593</v>
      </c>
      <c r="AB3035" s="67">
        <v>0</v>
      </c>
      <c r="AC3035" s="4">
        <v>3.8629899999999999</v>
      </c>
      <c r="AD3035" s="4">
        <v>23.5</v>
      </c>
    </row>
    <row r="3036" spans="1:30" x14ac:dyDescent="0.2">
      <c r="A3036" s="8" t="s">
        <v>782</v>
      </c>
      <c r="B3036" s="8">
        <v>16</v>
      </c>
      <c r="C3036" s="8">
        <v>70841658</v>
      </c>
      <c r="D3036" s="8">
        <v>70841658</v>
      </c>
      <c r="E3036" s="8" t="s">
        <v>130</v>
      </c>
      <c r="F3036" s="8" t="s">
        <v>3108</v>
      </c>
      <c r="G3036" s="8" t="s">
        <v>3109</v>
      </c>
      <c r="H3036" s="8" t="s">
        <v>7</v>
      </c>
      <c r="I3036" s="66" t="s">
        <v>6292</v>
      </c>
      <c r="J3036" s="66" t="s">
        <v>40</v>
      </c>
      <c r="K3036" s="66" t="s">
        <v>6319</v>
      </c>
      <c r="L3036" s="66" t="s">
        <v>6320</v>
      </c>
      <c r="M3036" s="66" t="s">
        <v>6321</v>
      </c>
      <c r="N3036" s="66" t="s">
        <v>3171</v>
      </c>
      <c r="O3036" s="8" t="s">
        <v>3172</v>
      </c>
      <c r="P3036" s="8" t="s">
        <v>6322</v>
      </c>
      <c r="Q3036" s="8">
        <v>-1</v>
      </c>
      <c r="R3036" s="8" t="s">
        <v>40</v>
      </c>
      <c r="S3036" s="8" t="s">
        <v>40</v>
      </c>
      <c r="T3036" s="8" t="s">
        <v>40</v>
      </c>
      <c r="U3036" s="67">
        <v>0.53200000000000003</v>
      </c>
      <c r="V3036" s="4">
        <v>2</v>
      </c>
      <c r="W3036" s="4">
        <v>3425</v>
      </c>
      <c r="X3036" s="67">
        <v>1E-3</v>
      </c>
      <c r="Y3036" s="67">
        <v>0.42</v>
      </c>
      <c r="Z3036" s="4">
        <v>1</v>
      </c>
      <c r="AA3036" s="4">
        <v>2593</v>
      </c>
      <c r="AB3036" s="67">
        <v>0</v>
      </c>
      <c r="AC3036" s="4">
        <v>5.6928549999999998</v>
      </c>
      <c r="AD3036" s="4">
        <v>26.8</v>
      </c>
    </row>
    <row r="3037" spans="1:30" x14ac:dyDescent="0.2">
      <c r="A3037" s="8" t="s">
        <v>782</v>
      </c>
      <c r="B3037" s="8">
        <v>16</v>
      </c>
      <c r="C3037" s="8">
        <v>70841659</v>
      </c>
      <c r="D3037" s="8">
        <v>70841659</v>
      </c>
      <c r="E3037" s="8" t="s">
        <v>121</v>
      </c>
      <c r="F3037" s="8" t="s">
        <v>3108</v>
      </c>
      <c r="G3037" s="8" t="s">
        <v>3109</v>
      </c>
      <c r="H3037" s="8" t="s">
        <v>7</v>
      </c>
      <c r="I3037" s="66" t="s">
        <v>6292</v>
      </c>
      <c r="J3037" s="66" t="s">
        <v>40</v>
      </c>
      <c r="K3037" s="66" t="s">
        <v>6323</v>
      </c>
      <c r="L3037" s="66" t="s">
        <v>6324</v>
      </c>
      <c r="M3037" s="66" t="s">
        <v>6321</v>
      </c>
      <c r="N3037" s="66" t="s">
        <v>3144</v>
      </c>
      <c r="O3037" s="8" t="s">
        <v>3145</v>
      </c>
      <c r="P3037" s="8" t="s">
        <v>6325</v>
      </c>
      <c r="Q3037" s="8">
        <v>-1</v>
      </c>
      <c r="R3037" s="8" t="s">
        <v>40</v>
      </c>
      <c r="S3037" s="8" t="s">
        <v>40</v>
      </c>
      <c r="T3037" s="8" t="s">
        <v>40</v>
      </c>
      <c r="U3037" s="67">
        <v>0</v>
      </c>
      <c r="V3037" s="4">
        <v>0</v>
      </c>
      <c r="W3037" s="4">
        <v>3425</v>
      </c>
      <c r="X3037" s="67">
        <v>0</v>
      </c>
      <c r="Y3037" s="67">
        <v>0.61799999999999999</v>
      </c>
      <c r="Z3037" s="4">
        <v>1</v>
      </c>
      <c r="AA3037" s="4">
        <v>2593</v>
      </c>
      <c r="AB3037" s="67">
        <v>0</v>
      </c>
      <c r="AC3037" s="4">
        <v>5.6188750000000001</v>
      </c>
      <c r="AD3037" s="4">
        <v>26.6</v>
      </c>
    </row>
    <row r="3038" spans="1:30" x14ac:dyDescent="0.2">
      <c r="A3038" s="8" t="s">
        <v>782</v>
      </c>
      <c r="B3038" s="8">
        <v>16</v>
      </c>
      <c r="C3038" s="8">
        <v>70841673</v>
      </c>
      <c r="D3038" s="8">
        <v>70841673</v>
      </c>
      <c r="E3038" s="8" t="s">
        <v>121</v>
      </c>
      <c r="F3038" s="8" t="s">
        <v>3108</v>
      </c>
      <c r="G3038" s="8" t="s">
        <v>3109</v>
      </c>
      <c r="H3038" s="8" t="s">
        <v>7</v>
      </c>
      <c r="I3038" s="66" t="s">
        <v>6292</v>
      </c>
      <c r="J3038" s="66" t="s">
        <v>40</v>
      </c>
      <c r="K3038" s="66" t="s">
        <v>6326</v>
      </c>
      <c r="L3038" s="66" t="s">
        <v>6327</v>
      </c>
      <c r="M3038" s="66" t="s">
        <v>6328</v>
      </c>
      <c r="N3038" s="66" t="s">
        <v>3309</v>
      </c>
      <c r="O3038" s="8" t="s">
        <v>3676</v>
      </c>
      <c r="P3038" s="8" t="s">
        <v>6329</v>
      </c>
      <c r="Q3038" s="8">
        <v>-1</v>
      </c>
      <c r="R3038" s="8" t="s">
        <v>40</v>
      </c>
      <c r="S3038" s="8" t="s">
        <v>40</v>
      </c>
      <c r="T3038" s="8" t="s">
        <v>40</v>
      </c>
      <c r="U3038" s="67">
        <v>0.5</v>
      </c>
      <c r="V3038" s="4">
        <v>1</v>
      </c>
      <c r="W3038" s="4">
        <v>3425</v>
      </c>
      <c r="X3038" s="67">
        <v>0</v>
      </c>
      <c r="Y3038" s="67">
        <v>0.52</v>
      </c>
      <c r="Z3038" s="4">
        <v>1</v>
      </c>
      <c r="AA3038" s="4">
        <v>2593</v>
      </c>
      <c r="AB3038" s="67">
        <v>0</v>
      </c>
      <c r="AC3038" s="4">
        <v>5.253482</v>
      </c>
      <c r="AD3038" s="4">
        <v>25.6</v>
      </c>
    </row>
    <row r="3039" spans="1:30" x14ac:dyDescent="0.2">
      <c r="A3039" s="8" t="s">
        <v>782</v>
      </c>
      <c r="B3039" s="8">
        <v>16</v>
      </c>
      <c r="C3039" s="8">
        <v>70841683</v>
      </c>
      <c r="D3039" s="8">
        <v>70841683</v>
      </c>
      <c r="E3039" s="8" t="s">
        <v>130</v>
      </c>
      <c r="F3039" s="8" t="s">
        <v>3108</v>
      </c>
      <c r="G3039" s="8" t="s">
        <v>3109</v>
      </c>
      <c r="H3039" s="8" t="s">
        <v>7</v>
      </c>
      <c r="I3039" s="66" t="s">
        <v>6292</v>
      </c>
      <c r="J3039" s="66" t="s">
        <v>40</v>
      </c>
      <c r="K3039" s="66" t="s">
        <v>6330</v>
      </c>
      <c r="L3039" s="66" t="s">
        <v>6331</v>
      </c>
      <c r="M3039" s="66" t="s">
        <v>6332</v>
      </c>
      <c r="N3039" s="66" t="s">
        <v>3168</v>
      </c>
      <c r="O3039" s="8" t="s">
        <v>3169</v>
      </c>
      <c r="P3039" s="8" t="s">
        <v>6333</v>
      </c>
      <c r="Q3039" s="8">
        <v>-1</v>
      </c>
      <c r="R3039" s="8" t="s">
        <v>40</v>
      </c>
      <c r="S3039" s="8" t="s">
        <v>40</v>
      </c>
      <c r="T3039" s="8" t="s">
        <v>40</v>
      </c>
      <c r="U3039" s="67">
        <v>0.51900000000000002</v>
      </c>
      <c r="V3039" s="4">
        <v>1</v>
      </c>
      <c r="W3039" s="4">
        <v>3430</v>
      </c>
      <c r="X3039" s="67">
        <v>0</v>
      </c>
      <c r="Y3039" s="67">
        <v>0.53100000000000003</v>
      </c>
      <c r="Z3039" s="4">
        <v>1</v>
      </c>
      <c r="AA3039" s="4">
        <v>2598</v>
      </c>
      <c r="AB3039" s="67">
        <v>0</v>
      </c>
      <c r="AC3039" s="4">
        <v>5.7875569999999996</v>
      </c>
      <c r="AD3039" s="4">
        <v>27.1</v>
      </c>
    </row>
    <row r="3040" spans="1:30" x14ac:dyDescent="0.2">
      <c r="A3040" s="8" t="s">
        <v>782</v>
      </c>
      <c r="B3040" s="8">
        <v>16</v>
      </c>
      <c r="C3040" s="8">
        <v>70841703</v>
      </c>
      <c r="D3040" s="8">
        <v>70841703</v>
      </c>
      <c r="E3040" s="8" t="s">
        <v>127</v>
      </c>
      <c r="F3040" s="8" t="s">
        <v>3108</v>
      </c>
      <c r="G3040" s="8" t="s">
        <v>3109</v>
      </c>
      <c r="H3040" s="8" t="s">
        <v>7</v>
      </c>
      <c r="I3040" s="66" t="s">
        <v>6292</v>
      </c>
      <c r="J3040" s="66" t="s">
        <v>40</v>
      </c>
      <c r="K3040" s="66" t="s">
        <v>6334</v>
      </c>
      <c r="L3040" s="66" t="s">
        <v>6335</v>
      </c>
      <c r="M3040" s="66" t="s">
        <v>6336</v>
      </c>
      <c r="N3040" s="66" t="s">
        <v>3875</v>
      </c>
      <c r="O3040" s="8" t="s">
        <v>3876</v>
      </c>
      <c r="P3040" s="8" t="s">
        <v>6337</v>
      </c>
      <c r="Q3040" s="8">
        <v>-1</v>
      </c>
      <c r="R3040" s="8" t="s">
        <v>40</v>
      </c>
      <c r="S3040" s="8" t="s">
        <v>40</v>
      </c>
      <c r="T3040" s="8" t="s">
        <v>40</v>
      </c>
      <c r="U3040" s="67">
        <v>0.49199999999999999</v>
      </c>
      <c r="V3040" s="4">
        <v>3</v>
      </c>
      <c r="W3040" s="4">
        <v>3429</v>
      </c>
      <c r="X3040" s="67">
        <v>1E-3</v>
      </c>
      <c r="Y3040" s="67">
        <v>0.51</v>
      </c>
      <c r="Z3040" s="4">
        <v>3</v>
      </c>
      <c r="AA3040" s="4">
        <v>2598</v>
      </c>
      <c r="AB3040" s="67">
        <v>1E-3</v>
      </c>
      <c r="AC3040" s="4">
        <v>-2.1271770000000001</v>
      </c>
      <c r="AD3040" s="4">
        <v>1E-3</v>
      </c>
    </row>
    <row r="3041" spans="1:30" x14ac:dyDescent="0.2">
      <c r="A3041" s="8" t="s">
        <v>782</v>
      </c>
      <c r="B3041" s="8">
        <v>16</v>
      </c>
      <c r="C3041" s="8">
        <v>70841743</v>
      </c>
      <c r="D3041" s="8">
        <v>70841743</v>
      </c>
      <c r="E3041" s="8" t="s">
        <v>127</v>
      </c>
      <c r="F3041" s="8" t="s">
        <v>3108</v>
      </c>
      <c r="G3041" s="8" t="s">
        <v>3109</v>
      </c>
      <c r="H3041" s="8" t="s">
        <v>7</v>
      </c>
      <c r="I3041" s="66" t="s">
        <v>6292</v>
      </c>
      <c r="J3041" s="66" t="s">
        <v>40</v>
      </c>
      <c r="K3041" s="66" t="s">
        <v>6338</v>
      </c>
      <c r="L3041" s="66" t="s">
        <v>6339</v>
      </c>
      <c r="M3041" s="66" t="s">
        <v>6340</v>
      </c>
      <c r="N3041" s="66" t="s">
        <v>3535</v>
      </c>
      <c r="O3041" s="8" t="s">
        <v>6341</v>
      </c>
      <c r="P3041" s="8" t="s">
        <v>6342</v>
      </c>
      <c r="Q3041" s="8">
        <v>-1</v>
      </c>
      <c r="R3041" s="8" t="s">
        <v>40</v>
      </c>
      <c r="S3041" s="8" t="s">
        <v>40</v>
      </c>
      <c r="T3041" s="8" t="s">
        <v>40</v>
      </c>
      <c r="U3041" s="67">
        <v>0.49</v>
      </c>
      <c r="V3041" s="4">
        <v>2</v>
      </c>
      <c r="W3041" s="4">
        <v>3429</v>
      </c>
      <c r="X3041" s="67">
        <v>1E-3</v>
      </c>
      <c r="Y3041" s="67">
        <v>0</v>
      </c>
      <c r="Z3041" s="4">
        <v>0</v>
      </c>
      <c r="AA3041" s="4">
        <v>2598</v>
      </c>
      <c r="AB3041" s="67">
        <v>0</v>
      </c>
      <c r="AC3041" s="4">
        <v>3.8332649999999999</v>
      </c>
      <c r="AD3041" s="4">
        <v>23.4</v>
      </c>
    </row>
    <row r="3042" spans="1:30" x14ac:dyDescent="0.2">
      <c r="A3042" s="8" t="s">
        <v>782</v>
      </c>
      <c r="B3042" s="8">
        <v>16</v>
      </c>
      <c r="C3042" s="8">
        <v>70841751</v>
      </c>
      <c r="D3042" s="8">
        <v>70841751</v>
      </c>
      <c r="E3042" s="8" t="s">
        <v>130</v>
      </c>
      <c r="F3042" s="8" t="s">
        <v>3108</v>
      </c>
      <c r="G3042" s="8" t="s">
        <v>3109</v>
      </c>
      <c r="H3042" s="8" t="s">
        <v>7</v>
      </c>
      <c r="I3042" s="66" t="s">
        <v>6292</v>
      </c>
      <c r="J3042" s="66" t="s">
        <v>40</v>
      </c>
      <c r="K3042" s="66" t="s">
        <v>6343</v>
      </c>
      <c r="L3042" s="66" t="s">
        <v>6344</v>
      </c>
      <c r="M3042" s="66" t="s">
        <v>6345</v>
      </c>
      <c r="N3042" s="66" t="s">
        <v>3112</v>
      </c>
      <c r="O3042" s="8" t="s">
        <v>3113</v>
      </c>
      <c r="P3042" s="8" t="s">
        <v>6346</v>
      </c>
      <c r="Q3042" s="8">
        <v>-1</v>
      </c>
      <c r="R3042" s="8" t="s">
        <v>40</v>
      </c>
      <c r="S3042" s="8" t="s">
        <v>40</v>
      </c>
      <c r="T3042" s="8" t="s">
        <v>40</v>
      </c>
      <c r="U3042" s="67">
        <v>0.51</v>
      </c>
      <c r="V3042" s="4">
        <v>1</v>
      </c>
      <c r="W3042" s="4">
        <v>3429</v>
      </c>
      <c r="X3042" s="67">
        <v>0</v>
      </c>
      <c r="Y3042" s="67">
        <v>0</v>
      </c>
      <c r="Z3042" s="4">
        <v>0</v>
      </c>
      <c r="AA3042" s="4">
        <v>2598</v>
      </c>
      <c r="AB3042" s="67">
        <v>0</v>
      </c>
      <c r="AC3042" s="4">
        <v>6.6323179999999997</v>
      </c>
      <c r="AD3042" s="4">
        <v>32</v>
      </c>
    </row>
    <row r="3043" spans="1:30" x14ac:dyDescent="0.2">
      <c r="A3043" s="8" t="s">
        <v>782</v>
      </c>
      <c r="B3043" s="8">
        <v>16</v>
      </c>
      <c r="C3043" s="8">
        <v>70841825</v>
      </c>
      <c r="D3043" s="8">
        <v>70841825</v>
      </c>
      <c r="E3043" s="8" t="s">
        <v>121</v>
      </c>
      <c r="F3043" s="8" t="s">
        <v>3101</v>
      </c>
      <c r="G3043" s="8" t="s">
        <v>3102</v>
      </c>
      <c r="H3043" s="8" t="s">
        <v>7</v>
      </c>
      <c r="I3043" s="66" t="s">
        <v>6292</v>
      </c>
      <c r="J3043" s="66" t="s">
        <v>40</v>
      </c>
      <c r="K3043" s="66" t="s">
        <v>6347</v>
      </c>
      <c r="L3043" s="66" t="s">
        <v>6348</v>
      </c>
      <c r="M3043" s="66" t="s">
        <v>6349</v>
      </c>
      <c r="N3043" s="66" t="s">
        <v>3126</v>
      </c>
      <c r="O3043" s="8" t="s">
        <v>3216</v>
      </c>
      <c r="P3043" s="8" t="s">
        <v>6350</v>
      </c>
      <c r="Q3043" s="8">
        <v>-1</v>
      </c>
      <c r="R3043" s="8" t="s">
        <v>40</v>
      </c>
      <c r="S3043" s="8" t="s">
        <v>40</v>
      </c>
      <c r="T3043" s="8" t="s">
        <v>40</v>
      </c>
      <c r="U3043" s="67">
        <v>0</v>
      </c>
      <c r="V3043" s="4">
        <v>0</v>
      </c>
      <c r="W3043" s="4">
        <v>3422</v>
      </c>
      <c r="X3043" s="67">
        <v>0</v>
      </c>
      <c r="Y3043" s="67">
        <v>0.5</v>
      </c>
      <c r="Z3043" s="4">
        <v>1</v>
      </c>
      <c r="AA3043" s="4">
        <v>2596</v>
      </c>
      <c r="AB3043" s="67">
        <v>0</v>
      </c>
      <c r="AC3043" s="4">
        <v>-0.11462600000000001</v>
      </c>
      <c r="AD3043" s="4">
        <v>1.6240000000000001</v>
      </c>
    </row>
    <row r="3044" spans="1:30" x14ac:dyDescent="0.2">
      <c r="A3044" s="8" t="s">
        <v>782</v>
      </c>
      <c r="B3044" s="8">
        <v>16</v>
      </c>
      <c r="C3044" s="8">
        <v>70841944</v>
      </c>
      <c r="D3044" s="8">
        <v>70841944</v>
      </c>
      <c r="E3044" s="8" t="s">
        <v>130</v>
      </c>
      <c r="F3044" s="8" t="s">
        <v>3108</v>
      </c>
      <c r="G3044" s="8" t="s">
        <v>3109</v>
      </c>
      <c r="H3044" s="8" t="s">
        <v>7</v>
      </c>
      <c r="I3044" s="66" t="s">
        <v>6292</v>
      </c>
      <c r="J3044" s="66" t="s">
        <v>40</v>
      </c>
      <c r="K3044" s="66" t="s">
        <v>6351</v>
      </c>
      <c r="L3044" s="66" t="s">
        <v>6352</v>
      </c>
      <c r="M3044" s="66" t="s">
        <v>6353</v>
      </c>
      <c r="N3044" s="66" t="s">
        <v>3147</v>
      </c>
      <c r="O3044" s="8" t="s">
        <v>3589</v>
      </c>
      <c r="P3044" s="8" t="s">
        <v>6354</v>
      </c>
      <c r="Q3044" s="8">
        <v>-1</v>
      </c>
      <c r="R3044" s="8" t="s">
        <v>40</v>
      </c>
      <c r="S3044" s="8" t="s">
        <v>40</v>
      </c>
      <c r="T3044" s="8" t="s">
        <v>40</v>
      </c>
      <c r="U3044" s="67">
        <v>0.40899999999999997</v>
      </c>
      <c r="V3044" s="4">
        <v>2</v>
      </c>
      <c r="W3044" s="4">
        <v>3424</v>
      </c>
      <c r="X3044" s="67">
        <v>1E-3</v>
      </c>
      <c r="Y3044" s="67">
        <v>0.50800000000000001</v>
      </c>
      <c r="Z3044" s="4">
        <v>1</v>
      </c>
      <c r="AA3044" s="4">
        <v>2595</v>
      </c>
      <c r="AB3044" s="67">
        <v>0</v>
      </c>
      <c r="AC3044" s="4">
        <v>1.0745130000000001</v>
      </c>
      <c r="AD3044" s="4">
        <v>11.08</v>
      </c>
    </row>
    <row r="3045" spans="1:30" x14ac:dyDescent="0.2">
      <c r="A3045" s="8" t="s">
        <v>782</v>
      </c>
      <c r="B3045" s="8">
        <v>16</v>
      </c>
      <c r="C3045" s="8">
        <v>70841962</v>
      </c>
      <c r="D3045" s="8">
        <v>70841962</v>
      </c>
      <c r="E3045" s="8" t="s">
        <v>130</v>
      </c>
      <c r="F3045" s="8" t="s">
        <v>3108</v>
      </c>
      <c r="G3045" s="8" t="s">
        <v>3109</v>
      </c>
      <c r="H3045" s="8" t="s">
        <v>7</v>
      </c>
      <c r="I3045" s="66" t="s">
        <v>6292</v>
      </c>
      <c r="J3045" s="66" t="s">
        <v>40</v>
      </c>
      <c r="K3045" s="66" t="s">
        <v>6355</v>
      </c>
      <c r="L3045" s="66" t="s">
        <v>6356</v>
      </c>
      <c r="M3045" s="66" t="s">
        <v>6357</v>
      </c>
      <c r="N3045" s="66" t="s">
        <v>3219</v>
      </c>
      <c r="O3045" s="8" t="s">
        <v>3275</v>
      </c>
      <c r="P3045" s="8" t="s">
        <v>6358</v>
      </c>
      <c r="Q3045" s="8">
        <v>-1</v>
      </c>
      <c r="R3045" s="8" t="s">
        <v>40</v>
      </c>
      <c r="S3045" s="8" t="s">
        <v>40</v>
      </c>
      <c r="T3045" s="8" t="s">
        <v>40</v>
      </c>
      <c r="U3045" s="67">
        <v>0.432</v>
      </c>
      <c r="V3045" s="4">
        <v>1</v>
      </c>
      <c r="W3045" s="4">
        <v>3424</v>
      </c>
      <c r="X3045" s="67">
        <v>0</v>
      </c>
      <c r="Y3045" s="67">
        <v>7.6999999999999999E-2</v>
      </c>
      <c r="Z3045" s="4">
        <v>1</v>
      </c>
      <c r="AA3045" s="4">
        <v>2595</v>
      </c>
      <c r="AB3045" s="67">
        <v>0</v>
      </c>
      <c r="AC3045" s="4">
        <v>6.5412929999999996</v>
      </c>
      <c r="AD3045" s="4">
        <v>31</v>
      </c>
    </row>
    <row r="3046" spans="1:30" x14ac:dyDescent="0.2">
      <c r="A3046" s="8" t="s">
        <v>782</v>
      </c>
      <c r="B3046" s="8">
        <v>16</v>
      </c>
      <c r="C3046" s="8">
        <v>70843686</v>
      </c>
      <c r="D3046" s="8">
        <v>70843686</v>
      </c>
      <c r="E3046" s="8" t="s">
        <v>127</v>
      </c>
      <c r="F3046" s="8" t="s">
        <v>3108</v>
      </c>
      <c r="G3046" s="8" t="s">
        <v>3109</v>
      </c>
      <c r="H3046" s="8" t="s">
        <v>7</v>
      </c>
      <c r="I3046" s="66" t="s">
        <v>6359</v>
      </c>
      <c r="J3046" s="66" t="s">
        <v>40</v>
      </c>
      <c r="K3046" s="66" t="s">
        <v>6360</v>
      </c>
      <c r="L3046" s="66" t="s">
        <v>6361</v>
      </c>
      <c r="M3046" s="66" t="s">
        <v>3257</v>
      </c>
      <c r="N3046" s="66" t="s">
        <v>4253</v>
      </c>
      <c r="O3046" s="8" t="s">
        <v>6194</v>
      </c>
      <c r="P3046" s="8" t="s">
        <v>40</v>
      </c>
      <c r="Q3046" s="8">
        <v>-1</v>
      </c>
      <c r="R3046" s="8">
        <v>7.2205636130000004</v>
      </c>
      <c r="S3046" s="8">
        <v>2.0321611769999999</v>
      </c>
      <c r="T3046" s="8">
        <v>9.2527247900000003</v>
      </c>
      <c r="U3046" s="67">
        <v>0</v>
      </c>
      <c r="V3046" s="4">
        <v>0</v>
      </c>
      <c r="W3046" s="4">
        <v>3427</v>
      </c>
      <c r="X3046" s="67">
        <v>0</v>
      </c>
      <c r="Y3046" s="67">
        <v>0.55200000000000005</v>
      </c>
      <c r="Z3046" s="4">
        <v>1</v>
      </c>
      <c r="AA3046" s="4">
        <v>2597</v>
      </c>
      <c r="AB3046" s="67">
        <v>0</v>
      </c>
      <c r="AC3046" s="4">
        <v>6.9847380000000001</v>
      </c>
      <c r="AD3046" s="4">
        <v>33</v>
      </c>
    </row>
    <row r="3047" spans="1:30" x14ac:dyDescent="0.2">
      <c r="A3047" s="8" t="s">
        <v>782</v>
      </c>
      <c r="B3047" s="8">
        <v>16</v>
      </c>
      <c r="C3047" s="8">
        <v>70843687</v>
      </c>
      <c r="D3047" s="8">
        <v>70843687</v>
      </c>
      <c r="E3047" s="8" t="s">
        <v>130</v>
      </c>
      <c r="F3047" s="8" t="s">
        <v>3108</v>
      </c>
      <c r="G3047" s="8" t="s">
        <v>3109</v>
      </c>
      <c r="H3047" s="8" t="s">
        <v>7</v>
      </c>
      <c r="I3047" s="66" t="s">
        <v>6359</v>
      </c>
      <c r="J3047" s="66" t="s">
        <v>40</v>
      </c>
      <c r="K3047" s="66" t="s">
        <v>6362</v>
      </c>
      <c r="L3047" s="66" t="s">
        <v>6363</v>
      </c>
      <c r="M3047" s="66" t="s">
        <v>3257</v>
      </c>
      <c r="N3047" s="66" t="s">
        <v>4332</v>
      </c>
      <c r="O3047" s="8" t="s">
        <v>4333</v>
      </c>
      <c r="P3047" s="8" t="s">
        <v>6364</v>
      </c>
      <c r="Q3047" s="8">
        <v>-1</v>
      </c>
      <c r="R3047" s="8">
        <v>2.6491049210000002</v>
      </c>
      <c r="S3047" s="8">
        <v>6.6036198700000002</v>
      </c>
      <c r="T3047" s="8">
        <v>9.2527247900000003</v>
      </c>
      <c r="U3047" s="67">
        <v>0</v>
      </c>
      <c r="V3047" s="4">
        <v>0</v>
      </c>
      <c r="W3047" s="4">
        <v>3427</v>
      </c>
      <c r="X3047" s="67">
        <v>0</v>
      </c>
      <c r="Y3047" s="67">
        <v>0.40799999999999997</v>
      </c>
      <c r="Z3047" s="4">
        <v>1</v>
      </c>
      <c r="AA3047" s="4">
        <v>2597</v>
      </c>
      <c r="AB3047" s="67">
        <v>0</v>
      </c>
      <c r="AC3047" s="4">
        <v>2.68486</v>
      </c>
      <c r="AD3047" s="4">
        <v>20.7</v>
      </c>
    </row>
    <row r="3048" spans="1:30" x14ac:dyDescent="0.2">
      <c r="A3048" s="8" t="s">
        <v>782</v>
      </c>
      <c r="B3048" s="8">
        <v>16</v>
      </c>
      <c r="C3048" s="8">
        <v>70843712</v>
      </c>
      <c r="D3048" s="8">
        <v>70843712</v>
      </c>
      <c r="E3048" s="8" t="s">
        <v>121</v>
      </c>
      <c r="F3048" s="8" t="s">
        <v>3108</v>
      </c>
      <c r="G3048" s="8" t="s">
        <v>3109</v>
      </c>
      <c r="H3048" s="8" t="s">
        <v>7</v>
      </c>
      <c r="I3048" s="66" t="s">
        <v>6359</v>
      </c>
      <c r="J3048" s="66" t="s">
        <v>40</v>
      </c>
      <c r="K3048" s="66" t="s">
        <v>6365</v>
      </c>
      <c r="L3048" s="66" t="s">
        <v>6366</v>
      </c>
      <c r="M3048" s="66" t="s">
        <v>6367</v>
      </c>
      <c r="N3048" s="66" t="s">
        <v>3177</v>
      </c>
      <c r="O3048" s="8" t="s">
        <v>3178</v>
      </c>
      <c r="P3048" s="8" t="s">
        <v>6368</v>
      </c>
      <c r="Q3048" s="8">
        <v>-1</v>
      </c>
      <c r="R3048" s="8" t="s">
        <v>40</v>
      </c>
      <c r="S3048" s="8" t="s">
        <v>40</v>
      </c>
      <c r="T3048" s="8" t="s">
        <v>40</v>
      </c>
      <c r="U3048" s="67">
        <v>0.50800000000000001</v>
      </c>
      <c r="V3048" s="4">
        <v>24</v>
      </c>
      <c r="W3048" s="4">
        <v>3427</v>
      </c>
      <c r="X3048" s="67">
        <v>7.0000000000000001E-3</v>
      </c>
      <c r="Y3048" s="67">
        <v>0.51400000000000001</v>
      </c>
      <c r="Z3048" s="4">
        <v>15</v>
      </c>
      <c r="AA3048" s="4">
        <v>2597</v>
      </c>
      <c r="AB3048" s="67">
        <v>6.0000000000000001E-3</v>
      </c>
      <c r="AC3048" s="4">
        <v>7.8775760000000004</v>
      </c>
      <c r="AD3048" s="4">
        <v>35</v>
      </c>
    </row>
    <row r="3049" spans="1:30" x14ac:dyDescent="0.2">
      <c r="A3049" s="8" t="s">
        <v>782</v>
      </c>
      <c r="B3049" s="8">
        <v>16</v>
      </c>
      <c r="C3049" s="8">
        <v>70843733</v>
      </c>
      <c r="D3049" s="8">
        <v>70843733</v>
      </c>
      <c r="E3049" s="8" t="s">
        <v>127</v>
      </c>
      <c r="F3049" s="8" t="s">
        <v>3108</v>
      </c>
      <c r="G3049" s="8" t="s">
        <v>3109</v>
      </c>
      <c r="H3049" s="8" t="s">
        <v>7</v>
      </c>
      <c r="I3049" s="66" t="s">
        <v>6359</v>
      </c>
      <c r="J3049" s="66" t="s">
        <v>40</v>
      </c>
      <c r="K3049" s="66" t="s">
        <v>6369</v>
      </c>
      <c r="L3049" s="66" t="s">
        <v>6370</v>
      </c>
      <c r="M3049" s="66" t="s">
        <v>6371</v>
      </c>
      <c r="N3049" s="66" t="s">
        <v>3788</v>
      </c>
      <c r="O3049" s="8" t="s">
        <v>4086</v>
      </c>
      <c r="P3049" s="8" t="s">
        <v>6372</v>
      </c>
      <c r="Q3049" s="8">
        <v>-1</v>
      </c>
      <c r="R3049" s="8" t="s">
        <v>40</v>
      </c>
      <c r="S3049" s="8" t="s">
        <v>40</v>
      </c>
      <c r="T3049" s="8" t="s">
        <v>40</v>
      </c>
      <c r="U3049" s="67">
        <v>0.58699999999999997</v>
      </c>
      <c r="V3049" s="4">
        <v>1</v>
      </c>
      <c r="W3049" s="4">
        <v>3427</v>
      </c>
      <c r="X3049" s="67">
        <v>0</v>
      </c>
      <c r="Y3049" s="67">
        <v>5.8999999999999997E-2</v>
      </c>
      <c r="Z3049" s="4">
        <v>1</v>
      </c>
      <c r="AA3049" s="4">
        <v>2597</v>
      </c>
      <c r="AB3049" s="67">
        <v>0</v>
      </c>
      <c r="AC3049" s="4">
        <v>0.704542</v>
      </c>
      <c r="AD3049" s="4">
        <v>8.8569999999999993</v>
      </c>
    </row>
    <row r="3050" spans="1:30" x14ac:dyDescent="0.2">
      <c r="A3050" s="8" t="s">
        <v>782</v>
      </c>
      <c r="B3050" s="8">
        <v>16</v>
      </c>
      <c r="C3050" s="8">
        <v>70843862</v>
      </c>
      <c r="D3050" s="8">
        <v>70843862</v>
      </c>
      <c r="E3050" s="8" t="s">
        <v>130</v>
      </c>
      <c r="F3050" s="8" t="s">
        <v>3108</v>
      </c>
      <c r="G3050" s="8" t="s">
        <v>3109</v>
      </c>
      <c r="H3050" s="8" t="s">
        <v>7</v>
      </c>
      <c r="I3050" s="66" t="s">
        <v>6359</v>
      </c>
      <c r="J3050" s="66" t="s">
        <v>40</v>
      </c>
      <c r="K3050" s="66" t="s">
        <v>6373</v>
      </c>
      <c r="L3050" s="66" t="s">
        <v>6374</v>
      </c>
      <c r="M3050" s="66" t="s">
        <v>6375</v>
      </c>
      <c r="N3050" s="66" t="s">
        <v>3302</v>
      </c>
      <c r="O3050" s="8" t="s">
        <v>3390</v>
      </c>
      <c r="P3050" s="8" t="s">
        <v>6376</v>
      </c>
      <c r="Q3050" s="8">
        <v>-1</v>
      </c>
      <c r="R3050" s="8" t="s">
        <v>40</v>
      </c>
      <c r="S3050" s="8" t="s">
        <v>40</v>
      </c>
      <c r="T3050" s="8" t="s">
        <v>40</v>
      </c>
      <c r="U3050" s="67">
        <v>0.373</v>
      </c>
      <c r="V3050" s="4">
        <v>1</v>
      </c>
      <c r="W3050" s="4">
        <v>3425</v>
      </c>
      <c r="X3050" s="67">
        <v>0</v>
      </c>
      <c r="Y3050" s="67">
        <v>0</v>
      </c>
      <c r="Z3050" s="4">
        <v>0</v>
      </c>
      <c r="AA3050" s="4">
        <v>2598</v>
      </c>
      <c r="AB3050" s="67">
        <v>0</v>
      </c>
      <c r="AC3050" s="4">
        <v>6.7048699999999997</v>
      </c>
      <c r="AD3050" s="4">
        <v>32</v>
      </c>
    </row>
    <row r="3051" spans="1:30" x14ac:dyDescent="0.2">
      <c r="A3051" s="8" t="s">
        <v>782</v>
      </c>
      <c r="B3051" s="8">
        <v>16</v>
      </c>
      <c r="C3051" s="8">
        <v>70843863</v>
      </c>
      <c r="D3051" s="8">
        <v>70843863</v>
      </c>
      <c r="E3051" s="8" t="s">
        <v>121</v>
      </c>
      <c r="F3051" s="8" t="s">
        <v>3101</v>
      </c>
      <c r="G3051" s="8" t="s">
        <v>3102</v>
      </c>
      <c r="H3051" s="8" t="s">
        <v>7</v>
      </c>
      <c r="I3051" s="66" t="s">
        <v>6359</v>
      </c>
      <c r="J3051" s="66" t="s">
        <v>40</v>
      </c>
      <c r="K3051" s="66" t="s">
        <v>6366</v>
      </c>
      <c r="L3051" s="66" t="s">
        <v>6377</v>
      </c>
      <c r="M3051" s="66" t="s">
        <v>6378</v>
      </c>
      <c r="N3051" s="66" t="s">
        <v>3188</v>
      </c>
      <c r="O3051" s="8" t="s">
        <v>3497</v>
      </c>
      <c r="P3051" s="8" t="s">
        <v>6379</v>
      </c>
      <c r="Q3051" s="8">
        <v>-1</v>
      </c>
      <c r="R3051" s="8" t="s">
        <v>40</v>
      </c>
      <c r="S3051" s="8" t="s">
        <v>40</v>
      </c>
      <c r="T3051" s="8" t="s">
        <v>40</v>
      </c>
      <c r="U3051" s="67">
        <v>0.46500000000000002</v>
      </c>
      <c r="V3051" s="4">
        <v>2</v>
      </c>
      <c r="W3051" s="4">
        <v>3425</v>
      </c>
      <c r="X3051" s="67">
        <v>1E-3</v>
      </c>
      <c r="Y3051" s="67">
        <v>0</v>
      </c>
      <c r="Z3051" s="4">
        <v>0</v>
      </c>
      <c r="AA3051" s="4">
        <v>2598</v>
      </c>
      <c r="AB3051" s="67">
        <v>0</v>
      </c>
      <c r="AC3051" s="4">
        <v>0.94553699999999996</v>
      </c>
      <c r="AD3051" s="4">
        <v>10.35</v>
      </c>
    </row>
    <row r="3052" spans="1:30" x14ac:dyDescent="0.2">
      <c r="A3052" s="8" t="s">
        <v>782</v>
      </c>
      <c r="B3052" s="8">
        <v>16</v>
      </c>
      <c r="C3052" s="8">
        <v>70843905</v>
      </c>
      <c r="D3052" s="8">
        <v>70843905</v>
      </c>
      <c r="E3052" s="8" t="s">
        <v>130</v>
      </c>
      <c r="F3052" s="8" t="s">
        <v>3101</v>
      </c>
      <c r="G3052" s="8" t="s">
        <v>3102</v>
      </c>
      <c r="H3052" s="8" t="s">
        <v>7</v>
      </c>
      <c r="I3052" s="66" t="s">
        <v>6359</v>
      </c>
      <c r="J3052" s="66" t="s">
        <v>40</v>
      </c>
      <c r="K3052" s="66" t="s">
        <v>6380</v>
      </c>
      <c r="L3052" s="66" t="s">
        <v>6381</v>
      </c>
      <c r="M3052" s="66" t="s">
        <v>6382</v>
      </c>
      <c r="N3052" s="66" t="s">
        <v>130</v>
      </c>
      <c r="O3052" s="8" t="s">
        <v>3155</v>
      </c>
      <c r="P3052" s="8" t="s">
        <v>6383</v>
      </c>
      <c r="Q3052" s="8">
        <v>-1</v>
      </c>
      <c r="R3052" s="8" t="s">
        <v>40</v>
      </c>
      <c r="S3052" s="8" t="s">
        <v>40</v>
      </c>
      <c r="T3052" s="8" t="s">
        <v>40</v>
      </c>
      <c r="U3052" s="67">
        <v>0.57899999999999996</v>
      </c>
      <c r="V3052" s="4">
        <v>2</v>
      </c>
      <c r="W3052" s="4">
        <v>3427</v>
      </c>
      <c r="X3052" s="67">
        <v>1E-3</v>
      </c>
      <c r="Y3052" s="67">
        <v>0</v>
      </c>
      <c r="Z3052" s="4">
        <v>0</v>
      </c>
      <c r="AA3052" s="4">
        <v>2600</v>
      </c>
      <c r="AB3052" s="67">
        <v>0</v>
      </c>
      <c r="AC3052" s="4">
        <v>1.201505</v>
      </c>
      <c r="AD3052" s="4">
        <v>11.75</v>
      </c>
    </row>
    <row r="3053" spans="1:30" x14ac:dyDescent="0.2">
      <c r="A3053" s="8" t="s">
        <v>782</v>
      </c>
      <c r="B3053" s="8">
        <v>16</v>
      </c>
      <c r="C3053" s="8">
        <v>70843909</v>
      </c>
      <c r="D3053" s="8">
        <v>70843909</v>
      </c>
      <c r="E3053" s="8" t="s">
        <v>130</v>
      </c>
      <c r="F3053" s="8" t="s">
        <v>3108</v>
      </c>
      <c r="G3053" s="8" t="s">
        <v>3109</v>
      </c>
      <c r="H3053" s="8" t="s">
        <v>7</v>
      </c>
      <c r="I3053" s="66" t="s">
        <v>6359</v>
      </c>
      <c r="J3053" s="66" t="s">
        <v>40</v>
      </c>
      <c r="K3053" s="66" t="s">
        <v>6384</v>
      </c>
      <c r="L3053" s="66" t="s">
        <v>6385</v>
      </c>
      <c r="M3053" s="66" t="s">
        <v>6386</v>
      </c>
      <c r="N3053" s="66" t="s">
        <v>3423</v>
      </c>
      <c r="O3053" s="8" t="s">
        <v>3424</v>
      </c>
      <c r="P3053" s="8" t="s">
        <v>6387</v>
      </c>
      <c r="Q3053" s="8">
        <v>-1</v>
      </c>
      <c r="R3053" s="8">
        <v>12.59572665</v>
      </c>
      <c r="S3053" s="8">
        <v>1.3890913090000001</v>
      </c>
      <c r="T3053" s="8">
        <v>13.984817960000001</v>
      </c>
      <c r="U3053" s="67">
        <v>0.50800000000000001</v>
      </c>
      <c r="V3053" s="4">
        <v>3</v>
      </c>
      <c r="W3053" s="4">
        <v>3427</v>
      </c>
      <c r="X3053" s="67">
        <v>1E-3</v>
      </c>
      <c r="Y3053" s="67">
        <v>0.49</v>
      </c>
      <c r="Z3053" s="4">
        <v>3</v>
      </c>
      <c r="AA3053" s="4">
        <v>2600</v>
      </c>
      <c r="AB3053" s="67">
        <v>1E-3</v>
      </c>
      <c r="AC3053" s="4">
        <v>5.1387510000000001</v>
      </c>
      <c r="AD3053" s="4">
        <v>25.4</v>
      </c>
    </row>
    <row r="3054" spans="1:30" x14ac:dyDescent="0.2">
      <c r="A3054" s="8" t="s">
        <v>782</v>
      </c>
      <c r="B3054" s="8">
        <v>16</v>
      </c>
      <c r="C3054" s="8">
        <v>70852283</v>
      </c>
      <c r="D3054" s="8">
        <v>70852283</v>
      </c>
      <c r="E3054" s="8" t="s">
        <v>130</v>
      </c>
      <c r="F3054" s="8" t="s">
        <v>3108</v>
      </c>
      <c r="G3054" s="8" t="s">
        <v>3109</v>
      </c>
      <c r="H3054" s="8" t="s">
        <v>7</v>
      </c>
      <c r="I3054" s="66" t="s">
        <v>6388</v>
      </c>
      <c r="J3054" s="66" t="s">
        <v>40</v>
      </c>
      <c r="K3054" s="66" t="s">
        <v>6389</v>
      </c>
      <c r="L3054" s="66" t="s">
        <v>6390</v>
      </c>
      <c r="M3054" s="66" t="s">
        <v>6391</v>
      </c>
      <c r="N3054" s="66" t="s">
        <v>3147</v>
      </c>
      <c r="O3054" s="8" t="s">
        <v>3148</v>
      </c>
      <c r="P3054" s="8" t="s">
        <v>6392</v>
      </c>
      <c r="Q3054" s="8">
        <v>-1</v>
      </c>
      <c r="R3054" s="8" t="s">
        <v>40</v>
      </c>
      <c r="S3054" s="8" t="s">
        <v>40</v>
      </c>
      <c r="T3054" s="8" t="s">
        <v>40</v>
      </c>
      <c r="U3054" s="67">
        <v>0.27200000000000002</v>
      </c>
      <c r="V3054" s="4">
        <v>534</v>
      </c>
      <c r="W3054" s="4">
        <v>3426</v>
      </c>
      <c r="X3054" s="67">
        <v>0.156</v>
      </c>
      <c r="Y3054" s="67">
        <v>0.26600000000000001</v>
      </c>
      <c r="Z3054" s="4">
        <v>423</v>
      </c>
      <c r="AA3054" s="4">
        <v>2597</v>
      </c>
      <c r="AB3054" s="67">
        <v>0.16300000000000001</v>
      </c>
      <c r="AC3054" s="4">
        <v>1.1584810000000001</v>
      </c>
      <c r="AD3054" s="4">
        <v>11.53</v>
      </c>
    </row>
    <row r="3055" spans="1:30" x14ac:dyDescent="0.2">
      <c r="A3055" s="8" t="s">
        <v>782</v>
      </c>
      <c r="B3055" s="8">
        <v>16</v>
      </c>
      <c r="C3055" s="8">
        <v>70852284</v>
      </c>
      <c r="D3055" s="8">
        <v>70852284</v>
      </c>
      <c r="E3055" s="8" t="s">
        <v>121</v>
      </c>
      <c r="F3055" s="8" t="s">
        <v>3101</v>
      </c>
      <c r="G3055" s="8" t="s">
        <v>3102</v>
      </c>
      <c r="H3055" s="8" t="s">
        <v>7</v>
      </c>
      <c r="I3055" s="66" t="s">
        <v>6388</v>
      </c>
      <c r="J3055" s="66" t="s">
        <v>40</v>
      </c>
      <c r="K3055" s="66" t="s">
        <v>6393</v>
      </c>
      <c r="L3055" s="66" t="s">
        <v>6394</v>
      </c>
      <c r="M3055" s="66" t="s">
        <v>6395</v>
      </c>
      <c r="N3055" s="66" t="s">
        <v>3136</v>
      </c>
      <c r="O3055" s="8" t="s">
        <v>3872</v>
      </c>
      <c r="P3055" s="8" t="s">
        <v>6396</v>
      </c>
      <c r="Q3055" s="8">
        <v>-1</v>
      </c>
      <c r="R3055" s="8" t="s">
        <v>40</v>
      </c>
      <c r="S3055" s="8" t="s">
        <v>40</v>
      </c>
      <c r="T3055" s="8" t="s">
        <v>40</v>
      </c>
      <c r="U3055" s="67">
        <v>0.23</v>
      </c>
      <c r="V3055" s="4">
        <v>7</v>
      </c>
      <c r="W3055" s="4">
        <v>3426</v>
      </c>
      <c r="X3055" s="67">
        <v>2E-3</v>
      </c>
      <c r="Y3055" s="67">
        <v>0.23599999999999999</v>
      </c>
      <c r="Z3055" s="4">
        <v>7</v>
      </c>
      <c r="AA3055" s="4">
        <v>2597</v>
      </c>
      <c r="AB3055" s="67">
        <v>3.0000000000000001E-3</v>
      </c>
      <c r="AC3055" s="4">
        <v>0.993672</v>
      </c>
      <c r="AD3055" s="4">
        <v>10.63</v>
      </c>
    </row>
    <row r="3056" spans="1:30" x14ac:dyDescent="0.2">
      <c r="A3056" s="8" t="s">
        <v>782</v>
      </c>
      <c r="B3056" s="8">
        <v>16</v>
      </c>
      <c r="C3056" s="8">
        <v>70852289</v>
      </c>
      <c r="D3056" s="8">
        <v>70852289</v>
      </c>
      <c r="E3056" s="8" t="s">
        <v>130</v>
      </c>
      <c r="F3056" s="8" t="s">
        <v>3108</v>
      </c>
      <c r="G3056" s="8" t="s">
        <v>3109</v>
      </c>
      <c r="H3056" s="8" t="s">
        <v>7</v>
      </c>
      <c r="I3056" s="66" t="s">
        <v>6388</v>
      </c>
      <c r="J3056" s="66" t="s">
        <v>40</v>
      </c>
      <c r="K3056" s="66" t="s">
        <v>6397</v>
      </c>
      <c r="L3056" s="66" t="s">
        <v>6398</v>
      </c>
      <c r="M3056" s="66" t="s">
        <v>6399</v>
      </c>
      <c r="N3056" s="66" t="s">
        <v>3219</v>
      </c>
      <c r="O3056" s="8" t="s">
        <v>3275</v>
      </c>
      <c r="P3056" s="8" t="s">
        <v>6400</v>
      </c>
      <c r="Q3056" s="8">
        <v>-1</v>
      </c>
      <c r="R3056" s="8" t="s">
        <v>40</v>
      </c>
      <c r="S3056" s="8" t="s">
        <v>40</v>
      </c>
      <c r="T3056" s="8" t="s">
        <v>40</v>
      </c>
      <c r="U3056" s="67">
        <v>0.254</v>
      </c>
      <c r="V3056" s="4">
        <v>3</v>
      </c>
      <c r="W3056" s="4">
        <v>3426</v>
      </c>
      <c r="X3056" s="67">
        <v>1E-3</v>
      </c>
      <c r="Y3056" s="67">
        <v>0.22500000000000001</v>
      </c>
      <c r="Z3056" s="4">
        <v>1</v>
      </c>
      <c r="AA3056" s="4">
        <v>2597</v>
      </c>
      <c r="AB3056" s="67">
        <v>0</v>
      </c>
      <c r="AC3056" s="4">
        <v>6.5109529999999998</v>
      </c>
      <c r="AD3056" s="4">
        <v>31</v>
      </c>
    </row>
    <row r="3057" spans="1:30" x14ac:dyDescent="0.2">
      <c r="A3057" s="8" t="s">
        <v>782</v>
      </c>
      <c r="B3057" s="8">
        <v>16</v>
      </c>
      <c r="C3057" s="8">
        <v>70852290</v>
      </c>
      <c r="D3057" s="8">
        <v>70852290</v>
      </c>
      <c r="E3057" s="8" t="s">
        <v>121</v>
      </c>
      <c r="F3057" s="8" t="s">
        <v>3101</v>
      </c>
      <c r="G3057" s="8" t="s">
        <v>3102</v>
      </c>
      <c r="H3057" s="8" t="s">
        <v>7</v>
      </c>
      <c r="I3057" s="66" t="s">
        <v>6388</v>
      </c>
      <c r="J3057" s="66" t="s">
        <v>40</v>
      </c>
      <c r="K3057" s="66" t="s">
        <v>6401</v>
      </c>
      <c r="L3057" s="66" t="s">
        <v>6402</v>
      </c>
      <c r="M3057" s="66" t="s">
        <v>3264</v>
      </c>
      <c r="N3057" s="66" t="s">
        <v>3165</v>
      </c>
      <c r="O3057" s="8" t="s">
        <v>3400</v>
      </c>
      <c r="P3057" s="8" t="s">
        <v>6403</v>
      </c>
      <c r="Q3057" s="8">
        <v>-1</v>
      </c>
      <c r="R3057" s="8" t="s">
        <v>40</v>
      </c>
      <c r="S3057" s="8" t="s">
        <v>40</v>
      </c>
      <c r="T3057" s="8" t="s">
        <v>40</v>
      </c>
      <c r="U3057" s="67">
        <v>0.28799999999999998</v>
      </c>
      <c r="V3057" s="4">
        <v>1</v>
      </c>
      <c r="W3057" s="4">
        <v>3426</v>
      </c>
      <c r="X3057" s="67">
        <v>0</v>
      </c>
      <c r="Y3057" s="67">
        <v>0.22</v>
      </c>
      <c r="Z3057" s="4">
        <v>1</v>
      </c>
      <c r="AA3057" s="4">
        <v>2597</v>
      </c>
      <c r="AB3057" s="67">
        <v>0</v>
      </c>
      <c r="AC3057" s="4">
        <v>0.34084500000000001</v>
      </c>
      <c r="AD3057" s="4">
        <v>6.0819999999999999</v>
      </c>
    </row>
    <row r="3058" spans="1:30" x14ac:dyDescent="0.2">
      <c r="A3058" s="8" t="s">
        <v>782</v>
      </c>
      <c r="B3058" s="8">
        <v>16</v>
      </c>
      <c r="C3058" s="8">
        <v>70852297</v>
      </c>
      <c r="D3058" s="8">
        <v>70852297</v>
      </c>
      <c r="E3058" s="8" t="s">
        <v>130</v>
      </c>
      <c r="F3058" s="8" t="s">
        <v>3108</v>
      </c>
      <c r="G3058" s="8" t="s">
        <v>3109</v>
      </c>
      <c r="H3058" s="8" t="s">
        <v>7</v>
      </c>
      <c r="I3058" s="66" t="s">
        <v>6388</v>
      </c>
      <c r="J3058" s="66" t="s">
        <v>40</v>
      </c>
      <c r="K3058" s="66" t="s">
        <v>6404</v>
      </c>
      <c r="L3058" s="66" t="s">
        <v>6405</v>
      </c>
      <c r="M3058" s="66" t="s">
        <v>6406</v>
      </c>
      <c r="N3058" s="66" t="s">
        <v>3112</v>
      </c>
      <c r="O3058" s="8" t="s">
        <v>3140</v>
      </c>
      <c r="P3058" s="8" t="s">
        <v>6407</v>
      </c>
      <c r="Q3058" s="8">
        <v>-1</v>
      </c>
      <c r="R3058" s="8" t="s">
        <v>40</v>
      </c>
      <c r="S3058" s="8" t="s">
        <v>40</v>
      </c>
      <c r="T3058" s="8" t="s">
        <v>40</v>
      </c>
      <c r="U3058" s="67">
        <v>0.51700000000000002</v>
      </c>
      <c r="V3058" s="4">
        <v>3422</v>
      </c>
      <c r="W3058" s="4">
        <v>3426</v>
      </c>
      <c r="X3058" s="67">
        <v>0.999</v>
      </c>
      <c r="Y3058" s="67">
        <v>0.50900000000000001</v>
      </c>
      <c r="Z3058" s="4">
        <v>2583</v>
      </c>
      <c r="AA3058" s="4">
        <v>2597</v>
      </c>
      <c r="AB3058" s="67">
        <v>0.995</v>
      </c>
      <c r="AC3058" s="4">
        <v>3.8897309999999998</v>
      </c>
      <c r="AD3058" s="4">
        <v>23.5</v>
      </c>
    </row>
    <row r="3059" spans="1:30" x14ac:dyDescent="0.2">
      <c r="A3059" s="8" t="s">
        <v>782</v>
      </c>
      <c r="B3059" s="8">
        <v>16</v>
      </c>
      <c r="C3059" s="8">
        <v>70852305</v>
      </c>
      <c r="D3059" s="8">
        <v>70852305</v>
      </c>
      <c r="E3059" s="8" t="s">
        <v>130</v>
      </c>
      <c r="F3059" s="8" t="s">
        <v>3101</v>
      </c>
      <c r="G3059" s="8" t="s">
        <v>3102</v>
      </c>
      <c r="H3059" s="8" t="s">
        <v>7</v>
      </c>
      <c r="I3059" s="66" t="s">
        <v>6388</v>
      </c>
      <c r="J3059" s="66" t="s">
        <v>40</v>
      </c>
      <c r="K3059" s="66" t="s">
        <v>6408</v>
      </c>
      <c r="L3059" s="66" t="s">
        <v>6409</v>
      </c>
      <c r="M3059" s="66" t="s">
        <v>6410</v>
      </c>
      <c r="N3059" s="66" t="s">
        <v>130</v>
      </c>
      <c r="O3059" s="8" t="s">
        <v>3155</v>
      </c>
      <c r="P3059" s="8" t="s">
        <v>6411</v>
      </c>
      <c r="Q3059" s="8">
        <v>-1</v>
      </c>
      <c r="R3059" s="8" t="s">
        <v>40</v>
      </c>
      <c r="S3059" s="8" t="s">
        <v>40</v>
      </c>
      <c r="T3059" s="8" t="s">
        <v>40</v>
      </c>
      <c r="U3059" s="67">
        <v>0.51600000000000001</v>
      </c>
      <c r="V3059" s="4">
        <v>3421</v>
      </c>
      <c r="W3059" s="4">
        <v>3426</v>
      </c>
      <c r="X3059" s="67">
        <v>0.999</v>
      </c>
      <c r="Y3059" s="67">
        <v>0.50900000000000001</v>
      </c>
      <c r="Z3059" s="4">
        <v>2583</v>
      </c>
      <c r="AA3059" s="4">
        <v>2597</v>
      </c>
      <c r="AB3059" s="67">
        <v>0.995</v>
      </c>
      <c r="AC3059" s="4">
        <v>1.468421</v>
      </c>
      <c r="AD3059" s="4">
        <v>13.15</v>
      </c>
    </row>
    <row r="3060" spans="1:30" x14ac:dyDescent="0.2">
      <c r="A3060" s="8" t="s">
        <v>782</v>
      </c>
      <c r="B3060" s="8">
        <v>16</v>
      </c>
      <c r="C3060" s="8">
        <v>70852342</v>
      </c>
      <c r="D3060" s="8">
        <v>70852342</v>
      </c>
      <c r="E3060" s="8" t="s">
        <v>127</v>
      </c>
      <c r="F3060" s="8" t="s">
        <v>3108</v>
      </c>
      <c r="G3060" s="8" t="s">
        <v>3109</v>
      </c>
      <c r="H3060" s="8" t="s">
        <v>7</v>
      </c>
      <c r="I3060" s="66" t="s">
        <v>6388</v>
      </c>
      <c r="J3060" s="66" t="s">
        <v>40</v>
      </c>
      <c r="K3060" s="66" t="s">
        <v>6412</v>
      </c>
      <c r="L3060" s="66" t="s">
        <v>6413</v>
      </c>
      <c r="M3060" s="66" t="s">
        <v>6414</v>
      </c>
      <c r="N3060" s="66" t="s">
        <v>6415</v>
      </c>
      <c r="O3060" s="8" t="s">
        <v>6416</v>
      </c>
      <c r="P3060" s="8" t="s">
        <v>6417</v>
      </c>
      <c r="Q3060" s="8">
        <v>-1</v>
      </c>
      <c r="R3060" s="8" t="s">
        <v>40</v>
      </c>
      <c r="S3060" s="8" t="s">
        <v>40</v>
      </c>
      <c r="T3060" s="8" t="s">
        <v>40</v>
      </c>
      <c r="U3060" s="67">
        <v>0.25700000000000001</v>
      </c>
      <c r="V3060" s="4">
        <v>1</v>
      </c>
      <c r="W3060" s="4">
        <v>3431</v>
      </c>
      <c r="X3060" s="67">
        <v>0</v>
      </c>
      <c r="Y3060" s="67">
        <v>0</v>
      </c>
      <c r="Z3060" s="4">
        <v>0</v>
      </c>
      <c r="AA3060" s="4">
        <v>2602</v>
      </c>
      <c r="AB3060" s="67">
        <v>0</v>
      </c>
      <c r="AC3060" s="4">
        <v>4.7594969999999996</v>
      </c>
      <c r="AD3060" s="4">
        <v>24.7</v>
      </c>
    </row>
    <row r="3061" spans="1:30" x14ac:dyDescent="0.2">
      <c r="A3061" s="8" t="s">
        <v>782</v>
      </c>
      <c r="B3061" s="8">
        <v>16</v>
      </c>
      <c r="C3061" s="8">
        <v>70852359</v>
      </c>
      <c r="D3061" s="8">
        <v>70852359</v>
      </c>
      <c r="E3061" s="8" t="s">
        <v>130</v>
      </c>
      <c r="F3061" s="8" t="s">
        <v>3101</v>
      </c>
      <c r="G3061" s="8" t="s">
        <v>3102</v>
      </c>
      <c r="H3061" s="8" t="s">
        <v>7</v>
      </c>
      <c r="I3061" s="66" t="s">
        <v>6388</v>
      </c>
      <c r="J3061" s="66" t="s">
        <v>40</v>
      </c>
      <c r="K3061" s="66" t="s">
        <v>6418</v>
      </c>
      <c r="L3061" s="66" t="s">
        <v>6419</v>
      </c>
      <c r="M3061" s="66" t="s">
        <v>6420</v>
      </c>
      <c r="N3061" s="66" t="s">
        <v>121</v>
      </c>
      <c r="O3061" s="8" t="s">
        <v>3104</v>
      </c>
      <c r="P3061" s="8" t="s">
        <v>6421</v>
      </c>
      <c r="Q3061" s="8">
        <v>-1</v>
      </c>
      <c r="R3061" s="8" t="s">
        <v>40</v>
      </c>
      <c r="S3061" s="8" t="s">
        <v>40</v>
      </c>
      <c r="T3061" s="8" t="s">
        <v>40</v>
      </c>
      <c r="U3061" s="67">
        <v>0.224</v>
      </c>
      <c r="V3061" s="4">
        <v>1</v>
      </c>
      <c r="W3061" s="4">
        <v>3431</v>
      </c>
      <c r="X3061" s="67">
        <v>0</v>
      </c>
      <c r="Y3061" s="67">
        <v>0</v>
      </c>
      <c r="Z3061" s="4">
        <v>0</v>
      </c>
      <c r="AA3061" s="4">
        <v>2602</v>
      </c>
      <c r="AB3061" s="67">
        <v>0</v>
      </c>
      <c r="AC3061" s="4">
        <v>1.368025</v>
      </c>
      <c r="AD3061" s="4">
        <v>12.62</v>
      </c>
    </row>
    <row r="3062" spans="1:30" x14ac:dyDescent="0.2">
      <c r="A3062" s="8" t="s">
        <v>782</v>
      </c>
      <c r="B3062" s="8">
        <v>16</v>
      </c>
      <c r="C3062" s="8">
        <v>70852360</v>
      </c>
      <c r="D3062" s="8">
        <v>70852360</v>
      </c>
      <c r="E3062" s="8" t="s">
        <v>121</v>
      </c>
      <c r="F3062" s="8" t="s">
        <v>3108</v>
      </c>
      <c r="G3062" s="8" t="s">
        <v>3109</v>
      </c>
      <c r="H3062" s="8" t="s">
        <v>7</v>
      </c>
      <c r="I3062" s="66" t="s">
        <v>6388</v>
      </c>
      <c r="J3062" s="66" t="s">
        <v>40</v>
      </c>
      <c r="K3062" s="66" t="s">
        <v>6422</v>
      </c>
      <c r="L3062" s="66" t="s">
        <v>6423</v>
      </c>
      <c r="M3062" s="66" t="s">
        <v>6420</v>
      </c>
      <c r="N3062" s="66" t="s">
        <v>3128</v>
      </c>
      <c r="O3062" s="8" t="s">
        <v>3129</v>
      </c>
      <c r="P3062" s="8" t="s">
        <v>6424</v>
      </c>
      <c r="Q3062" s="8">
        <v>-1</v>
      </c>
      <c r="R3062" s="8" t="s">
        <v>40</v>
      </c>
      <c r="S3062" s="8" t="s">
        <v>40</v>
      </c>
      <c r="T3062" s="8" t="s">
        <v>40</v>
      </c>
      <c r="U3062" s="67">
        <v>0.314</v>
      </c>
      <c r="V3062" s="4">
        <v>1</v>
      </c>
      <c r="W3062" s="4">
        <v>3431</v>
      </c>
      <c r="X3062" s="67">
        <v>0</v>
      </c>
      <c r="Y3062" s="67">
        <v>0</v>
      </c>
      <c r="Z3062" s="4">
        <v>0</v>
      </c>
      <c r="AA3062" s="4">
        <v>2602</v>
      </c>
      <c r="AB3062" s="67">
        <v>0</v>
      </c>
      <c r="AC3062" s="4">
        <v>0.12556</v>
      </c>
      <c r="AD3062" s="4">
        <v>3.8820000000000001</v>
      </c>
    </row>
    <row r="3063" spans="1:30" x14ac:dyDescent="0.2">
      <c r="A3063" s="8" t="s">
        <v>782</v>
      </c>
      <c r="B3063" s="8">
        <v>16</v>
      </c>
      <c r="C3063" s="8">
        <v>70852367</v>
      </c>
      <c r="D3063" s="8">
        <v>70852367</v>
      </c>
      <c r="E3063" s="8" t="s">
        <v>121</v>
      </c>
      <c r="F3063" s="8" t="s">
        <v>81</v>
      </c>
      <c r="G3063" s="8" t="s">
        <v>3469</v>
      </c>
      <c r="H3063" s="8" t="s">
        <v>7</v>
      </c>
      <c r="I3063" s="66" t="s">
        <v>6388</v>
      </c>
      <c r="J3063" s="66" t="s">
        <v>40</v>
      </c>
      <c r="K3063" s="66" t="s">
        <v>6425</v>
      </c>
      <c r="L3063" s="66" t="s">
        <v>6426</v>
      </c>
      <c r="M3063" s="66" t="s">
        <v>6427</v>
      </c>
      <c r="N3063" s="66" t="s">
        <v>137</v>
      </c>
      <c r="O3063" s="8" t="s">
        <v>139</v>
      </c>
      <c r="P3063" s="8" t="s">
        <v>40</v>
      </c>
      <c r="Q3063" s="8">
        <v>-1</v>
      </c>
      <c r="R3063" s="8" t="s">
        <v>40</v>
      </c>
      <c r="S3063" s="8" t="s">
        <v>40</v>
      </c>
      <c r="T3063" s="8" t="s">
        <v>40</v>
      </c>
      <c r="U3063" s="67">
        <v>0</v>
      </c>
      <c r="V3063" s="4">
        <v>0</v>
      </c>
      <c r="W3063" s="4">
        <v>3431</v>
      </c>
      <c r="X3063" s="67">
        <v>0</v>
      </c>
      <c r="Y3063" s="67">
        <v>0.27300000000000002</v>
      </c>
      <c r="Z3063" s="4">
        <v>1</v>
      </c>
      <c r="AA3063" s="4">
        <v>2602</v>
      </c>
      <c r="AB3063" s="67">
        <v>0</v>
      </c>
      <c r="AC3063" s="4">
        <v>15.784791</v>
      </c>
      <c r="AD3063" s="4">
        <v>52</v>
      </c>
    </row>
    <row r="3064" spans="1:30" x14ac:dyDescent="0.2">
      <c r="A3064" s="8" t="s">
        <v>782</v>
      </c>
      <c r="B3064" s="8">
        <v>16</v>
      </c>
      <c r="C3064" s="8">
        <v>70852369</v>
      </c>
      <c r="D3064" s="8">
        <v>70852369</v>
      </c>
      <c r="E3064" s="8" t="s">
        <v>130</v>
      </c>
      <c r="F3064" s="8" t="s">
        <v>3108</v>
      </c>
      <c r="G3064" s="8" t="s">
        <v>3109</v>
      </c>
      <c r="H3064" s="8" t="s">
        <v>7</v>
      </c>
      <c r="I3064" s="66" t="s">
        <v>6388</v>
      </c>
      <c r="J3064" s="66" t="s">
        <v>40</v>
      </c>
      <c r="K3064" s="66" t="s">
        <v>6428</v>
      </c>
      <c r="L3064" s="66" t="s">
        <v>6429</v>
      </c>
      <c r="M3064" s="66" t="s">
        <v>6430</v>
      </c>
      <c r="N3064" s="66" t="s">
        <v>3112</v>
      </c>
      <c r="O3064" s="8" t="s">
        <v>3140</v>
      </c>
      <c r="P3064" s="8" t="s">
        <v>40</v>
      </c>
      <c r="Q3064" s="8">
        <v>-1</v>
      </c>
      <c r="R3064" s="8" t="s">
        <v>40</v>
      </c>
      <c r="S3064" s="8" t="s">
        <v>40</v>
      </c>
      <c r="T3064" s="8" t="s">
        <v>40</v>
      </c>
      <c r="U3064" s="67">
        <v>0</v>
      </c>
      <c r="V3064" s="4">
        <v>0</v>
      </c>
      <c r="W3064" s="4">
        <v>3431</v>
      </c>
      <c r="X3064" s="67">
        <v>0</v>
      </c>
      <c r="Y3064" s="67">
        <v>0.25800000000000001</v>
      </c>
      <c r="Z3064" s="4">
        <v>1</v>
      </c>
      <c r="AA3064" s="4">
        <v>2602</v>
      </c>
      <c r="AB3064" s="67">
        <v>0</v>
      </c>
      <c r="AC3064" s="4">
        <v>8.0109250000000003</v>
      </c>
      <c r="AD3064" s="4">
        <v>35</v>
      </c>
    </row>
    <row r="3065" spans="1:30" x14ac:dyDescent="0.2">
      <c r="A3065" s="8" t="s">
        <v>782</v>
      </c>
      <c r="B3065" s="8">
        <v>16</v>
      </c>
      <c r="C3065" s="8">
        <v>70852389</v>
      </c>
      <c r="D3065" s="8">
        <v>70852389</v>
      </c>
      <c r="E3065" s="8" t="s">
        <v>121</v>
      </c>
      <c r="F3065" s="8" t="s">
        <v>3101</v>
      </c>
      <c r="G3065" s="8" t="s">
        <v>3102</v>
      </c>
      <c r="H3065" s="8" t="s">
        <v>7</v>
      </c>
      <c r="I3065" s="66" t="s">
        <v>6388</v>
      </c>
      <c r="J3065" s="66" t="s">
        <v>40</v>
      </c>
      <c r="K3065" s="66" t="s">
        <v>6431</v>
      </c>
      <c r="L3065" s="66" t="s">
        <v>6432</v>
      </c>
      <c r="M3065" s="66" t="s">
        <v>6433</v>
      </c>
      <c r="N3065" s="66" t="s">
        <v>3136</v>
      </c>
      <c r="O3065" s="8" t="s">
        <v>3872</v>
      </c>
      <c r="P3065" s="8" t="s">
        <v>6434</v>
      </c>
      <c r="Q3065" s="8">
        <v>-1</v>
      </c>
      <c r="R3065" s="8" t="s">
        <v>40</v>
      </c>
      <c r="S3065" s="8" t="s">
        <v>40</v>
      </c>
      <c r="T3065" s="8" t="s">
        <v>40</v>
      </c>
      <c r="U3065" s="67">
        <v>0.25</v>
      </c>
      <c r="V3065" s="4">
        <v>1</v>
      </c>
      <c r="W3065" s="4">
        <v>3431</v>
      </c>
      <c r="X3065" s="67">
        <v>0</v>
      </c>
      <c r="Y3065" s="67">
        <v>0.23499999999999999</v>
      </c>
      <c r="Z3065" s="4">
        <v>1</v>
      </c>
      <c r="AA3065" s="4">
        <v>2602</v>
      </c>
      <c r="AB3065" s="67">
        <v>0</v>
      </c>
      <c r="AC3065" s="4">
        <v>2.0587149999999999</v>
      </c>
      <c r="AD3065" s="4">
        <v>16.59</v>
      </c>
    </row>
    <row r="3066" spans="1:30" x14ac:dyDescent="0.2">
      <c r="A3066" s="8" t="s">
        <v>782</v>
      </c>
      <c r="B3066" s="8">
        <v>16</v>
      </c>
      <c r="C3066" s="8">
        <v>70852389</v>
      </c>
      <c r="D3066" s="8">
        <v>70852389</v>
      </c>
      <c r="E3066" s="8" t="s">
        <v>123</v>
      </c>
      <c r="F3066" s="8" t="s">
        <v>3108</v>
      </c>
      <c r="G3066" s="8" t="s">
        <v>3109</v>
      </c>
      <c r="H3066" s="8" t="s">
        <v>7</v>
      </c>
      <c r="I3066" s="66" t="s">
        <v>6388</v>
      </c>
      <c r="J3066" s="66" t="s">
        <v>40</v>
      </c>
      <c r="K3066" s="66" t="s">
        <v>6431</v>
      </c>
      <c r="L3066" s="66" t="s">
        <v>6432</v>
      </c>
      <c r="M3066" s="66" t="s">
        <v>6433</v>
      </c>
      <c r="N3066" s="66" t="s">
        <v>3924</v>
      </c>
      <c r="O3066" s="8" t="s">
        <v>3925</v>
      </c>
      <c r="P3066" s="8" t="s">
        <v>6434</v>
      </c>
      <c r="Q3066" s="8">
        <v>-1</v>
      </c>
      <c r="R3066" s="8" t="s">
        <v>40</v>
      </c>
      <c r="S3066" s="8" t="s">
        <v>40</v>
      </c>
      <c r="T3066" s="8" t="s">
        <v>40</v>
      </c>
      <c r="U3066" s="67">
        <v>0</v>
      </c>
      <c r="V3066" s="4">
        <v>0</v>
      </c>
      <c r="W3066" s="4">
        <v>3431</v>
      </c>
      <c r="X3066" s="67">
        <v>0</v>
      </c>
      <c r="Y3066" s="67">
        <v>0.21299999999999999</v>
      </c>
      <c r="Z3066" s="4">
        <v>1</v>
      </c>
      <c r="AA3066" s="4">
        <v>2602</v>
      </c>
      <c r="AB3066" s="67">
        <v>0</v>
      </c>
      <c r="AC3066" s="4">
        <v>4.9458820000000001</v>
      </c>
      <c r="AD3066" s="4">
        <v>25</v>
      </c>
    </row>
    <row r="3067" spans="1:30" x14ac:dyDescent="0.2">
      <c r="A3067" s="8" t="s">
        <v>782</v>
      </c>
      <c r="B3067" s="8">
        <v>16</v>
      </c>
      <c r="C3067" s="8">
        <v>70852440</v>
      </c>
      <c r="D3067" s="8">
        <v>70852440</v>
      </c>
      <c r="E3067" s="8" t="s">
        <v>121</v>
      </c>
      <c r="F3067" s="8" t="s">
        <v>3108</v>
      </c>
      <c r="G3067" s="8" t="s">
        <v>3109</v>
      </c>
      <c r="H3067" s="8" t="s">
        <v>7</v>
      </c>
      <c r="I3067" s="66" t="s">
        <v>6388</v>
      </c>
      <c r="J3067" s="66" t="s">
        <v>40</v>
      </c>
      <c r="K3067" s="66" t="s">
        <v>6398</v>
      </c>
      <c r="L3067" s="66" t="s">
        <v>6435</v>
      </c>
      <c r="M3067" s="66" t="s">
        <v>6436</v>
      </c>
      <c r="N3067" s="66" t="s">
        <v>3580</v>
      </c>
      <c r="O3067" s="8" t="s">
        <v>5670</v>
      </c>
      <c r="P3067" s="8" t="s">
        <v>40</v>
      </c>
      <c r="Q3067" s="8">
        <v>-1</v>
      </c>
      <c r="R3067" s="8" t="s">
        <v>40</v>
      </c>
      <c r="S3067" s="8" t="s">
        <v>40</v>
      </c>
      <c r="T3067" s="8" t="s">
        <v>40</v>
      </c>
      <c r="U3067" s="67">
        <v>0</v>
      </c>
      <c r="V3067" s="4">
        <v>0</v>
      </c>
      <c r="W3067" s="4">
        <v>3435</v>
      </c>
      <c r="X3067" s="67">
        <v>0</v>
      </c>
      <c r="Y3067" s="67">
        <v>0.317</v>
      </c>
      <c r="Z3067" s="4">
        <v>1</v>
      </c>
      <c r="AA3067" s="4">
        <v>2602</v>
      </c>
      <c r="AB3067" s="67">
        <v>0</v>
      </c>
      <c r="AC3067" s="4">
        <v>3.7335470000000002</v>
      </c>
      <c r="AD3067" s="4">
        <v>23.3</v>
      </c>
    </row>
    <row r="3068" spans="1:30" x14ac:dyDescent="0.2">
      <c r="A3068" s="8" t="s">
        <v>782</v>
      </c>
      <c r="B3068" s="8">
        <v>16</v>
      </c>
      <c r="C3068" s="8">
        <v>70852460</v>
      </c>
      <c r="D3068" s="8">
        <v>70852460</v>
      </c>
      <c r="E3068" s="8" t="s">
        <v>130</v>
      </c>
      <c r="F3068" s="8" t="s">
        <v>3108</v>
      </c>
      <c r="G3068" s="8" t="s">
        <v>3109</v>
      </c>
      <c r="H3068" s="8" t="s">
        <v>7</v>
      </c>
      <c r="I3068" s="66" t="s">
        <v>6388</v>
      </c>
      <c r="J3068" s="66" t="s">
        <v>40</v>
      </c>
      <c r="K3068" s="66" t="s">
        <v>6437</v>
      </c>
      <c r="L3068" s="66" t="s">
        <v>6438</v>
      </c>
      <c r="M3068" s="66" t="s">
        <v>6439</v>
      </c>
      <c r="N3068" s="66" t="s">
        <v>3141</v>
      </c>
      <c r="O3068" s="8" t="s">
        <v>3371</v>
      </c>
      <c r="P3068" s="8" t="s">
        <v>40</v>
      </c>
      <c r="Q3068" s="8">
        <v>-1</v>
      </c>
      <c r="R3068" s="8" t="s">
        <v>40</v>
      </c>
      <c r="S3068" s="8" t="s">
        <v>40</v>
      </c>
      <c r="T3068" s="8" t="s">
        <v>40</v>
      </c>
      <c r="U3068" s="67">
        <v>0.25700000000000001</v>
      </c>
      <c r="V3068" s="4">
        <v>1</v>
      </c>
      <c r="W3068" s="4">
        <v>3431</v>
      </c>
      <c r="X3068" s="67">
        <v>0</v>
      </c>
      <c r="Y3068" s="67">
        <v>0.24399999999999999</v>
      </c>
      <c r="Z3068" s="4">
        <v>1</v>
      </c>
      <c r="AA3068" s="4">
        <v>2598</v>
      </c>
      <c r="AB3068" s="67">
        <v>0</v>
      </c>
      <c r="AC3068" s="4">
        <v>7.2936449999999997</v>
      </c>
      <c r="AD3068" s="4">
        <v>34</v>
      </c>
    </row>
    <row r="3069" spans="1:30" x14ac:dyDescent="0.2">
      <c r="A3069" s="8" t="s">
        <v>782</v>
      </c>
      <c r="B3069" s="8">
        <v>16</v>
      </c>
      <c r="C3069" s="8">
        <v>70852465</v>
      </c>
      <c r="D3069" s="8">
        <v>70852465</v>
      </c>
      <c r="E3069" s="8" t="s">
        <v>130</v>
      </c>
      <c r="F3069" s="8" t="s">
        <v>3108</v>
      </c>
      <c r="G3069" s="8" t="s">
        <v>3109</v>
      </c>
      <c r="H3069" s="8" t="s">
        <v>7</v>
      </c>
      <c r="I3069" s="66" t="s">
        <v>6388</v>
      </c>
      <c r="J3069" s="66" t="s">
        <v>40</v>
      </c>
      <c r="K3069" s="66" t="s">
        <v>6440</v>
      </c>
      <c r="L3069" s="66" t="s">
        <v>6441</v>
      </c>
      <c r="M3069" s="66" t="s">
        <v>6442</v>
      </c>
      <c r="N3069" s="66" t="s">
        <v>3112</v>
      </c>
      <c r="O3069" s="8" t="s">
        <v>3113</v>
      </c>
      <c r="P3069" s="8" t="s">
        <v>6443</v>
      </c>
      <c r="Q3069" s="8">
        <v>-1</v>
      </c>
      <c r="R3069" s="8" t="s">
        <v>40</v>
      </c>
      <c r="S3069" s="8" t="s">
        <v>40</v>
      </c>
      <c r="T3069" s="8" t="s">
        <v>40</v>
      </c>
      <c r="U3069" s="67">
        <v>0.24099999999999999</v>
      </c>
      <c r="V3069" s="4">
        <v>1</v>
      </c>
      <c r="W3069" s="4">
        <v>3431</v>
      </c>
      <c r="X3069" s="67">
        <v>0</v>
      </c>
      <c r="Y3069" s="67">
        <v>0</v>
      </c>
      <c r="Z3069" s="4">
        <v>0</v>
      </c>
      <c r="AA3069" s="4">
        <v>2598</v>
      </c>
      <c r="AB3069" s="67">
        <v>0</v>
      </c>
      <c r="AC3069" s="4">
        <v>5.9651940000000003</v>
      </c>
      <c r="AD3069" s="4">
        <v>27.7</v>
      </c>
    </row>
    <row r="3070" spans="1:30" x14ac:dyDescent="0.2">
      <c r="A3070" s="8" t="s">
        <v>782</v>
      </c>
      <c r="B3070" s="8">
        <v>16</v>
      </c>
      <c r="C3070" s="8">
        <v>70852466</v>
      </c>
      <c r="D3070" s="8">
        <v>70852466</v>
      </c>
      <c r="E3070" s="8" t="s">
        <v>121</v>
      </c>
      <c r="F3070" s="8" t="s">
        <v>81</v>
      </c>
      <c r="G3070" s="8" t="s">
        <v>3469</v>
      </c>
      <c r="H3070" s="8" t="s">
        <v>7</v>
      </c>
      <c r="I3070" s="66" t="s">
        <v>6388</v>
      </c>
      <c r="J3070" s="66" t="s">
        <v>40</v>
      </c>
      <c r="K3070" s="66" t="s">
        <v>6444</v>
      </c>
      <c r="L3070" s="66" t="s">
        <v>6445</v>
      </c>
      <c r="M3070" s="66" t="s">
        <v>6442</v>
      </c>
      <c r="N3070" s="66" t="s">
        <v>124</v>
      </c>
      <c r="O3070" s="8" t="s">
        <v>125</v>
      </c>
      <c r="P3070" s="8" t="s">
        <v>6446</v>
      </c>
      <c r="Q3070" s="8">
        <v>-1</v>
      </c>
      <c r="R3070" s="8" t="s">
        <v>40</v>
      </c>
      <c r="S3070" s="8" t="s">
        <v>40</v>
      </c>
      <c r="T3070" s="8" t="s">
        <v>40</v>
      </c>
      <c r="U3070" s="67">
        <v>0.20599999999999999</v>
      </c>
      <c r="V3070" s="4">
        <v>1</v>
      </c>
      <c r="W3070" s="4">
        <v>3431</v>
      </c>
      <c r="X3070" s="67">
        <v>0</v>
      </c>
      <c r="Y3070" s="67">
        <v>0</v>
      </c>
      <c r="Z3070" s="4">
        <v>0</v>
      </c>
      <c r="AA3070" s="4">
        <v>2598</v>
      </c>
      <c r="AB3070" s="67">
        <v>0</v>
      </c>
      <c r="AC3070" s="4">
        <v>15.954618</v>
      </c>
      <c r="AD3070" s="4">
        <v>53</v>
      </c>
    </row>
    <row r="3071" spans="1:30" x14ac:dyDescent="0.2">
      <c r="A3071" s="8" t="s">
        <v>782</v>
      </c>
      <c r="B3071" s="8">
        <v>16</v>
      </c>
      <c r="C3071" s="8">
        <v>70852476</v>
      </c>
      <c r="D3071" s="8">
        <v>70852476</v>
      </c>
      <c r="E3071" s="8" t="s">
        <v>130</v>
      </c>
      <c r="F3071" s="8" t="s">
        <v>78</v>
      </c>
      <c r="G3071" s="8" t="s">
        <v>3469</v>
      </c>
      <c r="H3071" s="8" t="s">
        <v>7</v>
      </c>
      <c r="I3071" s="66" t="s">
        <v>40</v>
      </c>
      <c r="J3071" s="66" t="s">
        <v>6447</v>
      </c>
      <c r="K3071" s="66" t="s">
        <v>40</v>
      </c>
      <c r="L3071" s="66" t="s">
        <v>40</v>
      </c>
      <c r="M3071" s="66" t="s">
        <v>40</v>
      </c>
      <c r="N3071" s="66" t="s">
        <v>40</v>
      </c>
      <c r="O3071" s="8" t="s">
        <v>40</v>
      </c>
      <c r="P3071" s="8" t="s">
        <v>40</v>
      </c>
      <c r="Q3071" s="8">
        <v>-1</v>
      </c>
      <c r="R3071" s="8">
        <v>6.4063279450000001</v>
      </c>
      <c r="S3071" s="8">
        <v>1.003623876</v>
      </c>
      <c r="T3071" s="8">
        <v>7.409951822</v>
      </c>
      <c r="U3071" s="67">
        <v>0</v>
      </c>
      <c r="V3071" s="4">
        <v>0</v>
      </c>
      <c r="W3071" s="4">
        <v>3431</v>
      </c>
      <c r="X3071" s="67">
        <v>0</v>
      </c>
      <c r="Y3071" s="67">
        <v>0.33200000000000002</v>
      </c>
      <c r="Z3071" s="4">
        <v>1</v>
      </c>
      <c r="AA3071" s="4">
        <v>2598</v>
      </c>
      <c r="AB3071" s="67">
        <v>0</v>
      </c>
      <c r="AC3071" s="4">
        <v>5.4289569999999996</v>
      </c>
      <c r="AD3071" s="4">
        <v>26.1</v>
      </c>
    </row>
    <row r="3072" spans="1:30" x14ac:dyDescent="0.2">
      <c r="A3072" s="8" t="s">
        <v>782</v>
      </c>
      <c r="B3072" s="8">
        <v>16</v>
      </c>
      <c r="C3072" s="8">
        <v>70861176</v>
      </c>
      <c r="D3072" s="8">
        <v>70861176</v>
      </c>
      <c r="E3072" s="8" t="s">
        <v>130</v>
      </c>
      <c r="F3072" s="8" t="s">
        <v>3101</v>
      </c>
      <c r="G3072" s="8" t="s">
        <v>3102</v>
      </c>
      <c r="H3072" s="8" t="s">
        <v>7</v>
      </c>
      <c r="I3072" s="66" t="s">
        <v>6448</v>
      </c>
      <c r="J3072" s="66" t="s">
        <v>40</v>
      </c>
      <c r="K3072" s="66" t="s">
        <v>6449</v>
      </c>
      <c r="L3072" s="66" t="s">
        <v>6450</v>
      </c>
      <c r="M3072" s="66" t="s">
        <v>6451</v>
      </c>
      <c r="N3072" s="66" t="s">
        <v>130</v>
      </c>
      <c r="O3072" s="8" t="s">
        <v>3155</v>
      </c>
      <c r="P3072" s="8" t="s">
        <v>40</v>
      </c>
      <c r="Q3072" s="8">
        <v>-1</v>
      </c>
      <c r="R3072" s="8" t="s">
        <v>40</v>
      </c>
      <c r="S3072" s="8" t="s">
        <v>40</v>
      </c>
      <c r="T3072" s="8" t="s">
        <v>40</v>
      </c>
      <c r="U3072" s="67">
        <v>0.25700000000000001</v>
      </c>
      <c r="V3072" s="4">
        <v>19</v>
      </c>
      <c r="W3072" s="4">
        <v>3432</v>
      </c>
      <c r="X3072" s="67">
        <v>6.0000000000000001E-3</v>
      </c>
      <c r="Y3072" s="67">
        <v>0.251</v>
      </c>
      <c r="Z3072" s="4">
        <v>20</v>
      </c>
      <c r="AA3072" s="4">
        <v>2601</v>
      </c>
      <c r="AB3072" s="67">
        <v>8.0000000000000002E-3</v>
      </c>
      <c r="AC3072" s="4">
        <v>1.4579139999999999</v>
      </c>
      <c r="AD3072" s="4">
        <v>13.09</v>
      </c>
    </row>
    <row r="3073" spans="1:30" x14ac:dyDescent="0.2">
      <c r="A3073" s="8" t="s">
        <v>782</v>
      </c>
      <c r="B3073" s="8">
        <v>16</v>
      </c>
      <c r="C3073" s="8">
        <v>70861177</v>
      </c>
      <c r="D3073" s="8">
        <v>70861177</v>
      </c>
      <c r="E3073" s="8" t="s">
        <v>121</v>
      </c>
      <c r="F3073" s="8" t="s">
        <v>3108</v>
      </c>
      <c r="G3073" s="8" t="s">
        <v>3109</v>
      </c>
      <c r="H3073" s="8" t="s">
        <v>7</v>
      </c>
      <c r="I3073" s="66" t="s">
        <v>6448</v>
      </c>
      <c r="J3073" s="66" t="s">
        <v>40</v>
      </c>
      <c r="K3073" s="66" t="s">
        <v>6452</v>
      </c>
      <c r="L3073" s="66" t="s">
        <v>6453</v>
      </c>
      <c r="M3073" s="66" t="s">
        <v>6451</v>
      </c>
      <c r="N3073" s="66" t="s">
        <v>3157</v>
      </c>
      <c r="O3073" s="8" t="s">
        <v>3158</v>
      </c>
      <c r="P3073" s="8" t="s">
        <v>40</v>
      </c>
      <c r="Q3073" s="8">
        <v>-1</v>
      </c>
      <c r="R3073" s="8" t="s">
        <v>40</v>
      </c>
      <c r="S3073" s="8" t="s">
        <v>40</v>
      </c>
      <c r="T3073" s="8" t="s">
        <v>40</v>
      </c>
      <c r="U3073" s="67">
        <v>0.254</v>
      </c>
      <c r="V3073" s="4">
        <v>1</v>
      </c>
      <c r="W3073" s="4">
        <v>3432</v>
      </c>
      <c r="X3073" s="67">
        <v>0</v>
      </c>
      <c r="Y3073" s="67">
        <v>0</v>
      </c>
      <c r="Z3073" s="4">
        <v>0</v>
      </c>
      <c r="AA3073" s="4">
        <v>2601</v>
      </c>
      <c r="AB3073" s="67">
        <v>0</v>
      </c>
      <c r="AC3073" s="4">
        <v>1.0613900000000001</v>
      </c>
      <c r="AD3073" s="4">
        <v>11</v>
      </c>
    </row>
    <row r="3074" spans="1:30" x14ac:dyDescent="0.2">
      <c r="A3074" s="8" t="s">
        <v>782</v>
      </c>
      <c r="B3074" s="8">
        <v>16</v>
      </c>
      <c r="C3074" s="8">
        <v>70861230</v>
      </c>
      <c r="D3074" s="8">
        <v>70861234</v>
      </c>
      <c r="E3074" s="8" t="s">
        <v>3793</v>
      </c>
      <c r="F3074" s="8" t="s">
        <v>4199</v>
      </c>
      <c r="G3074" s="8" t="s">
        <v>3109</v>
      </c>
      <c r="H3074" s="8" t="s">
        <v>7</v>
      </c>
      <c r="I3074" s="66" t="s">
        <v>6448</v>
      </c>
      <c r="J3074" s="66" t="s">
        <v>40</v>
      </c>
      <c r="K3074" s="66" t="s">
        <v>6454</v>
      </c>
      <c r="L3074" s="66" t="s">
        <v>6455</v>
      </c>
      <c r="M3074" s="66" t="s">
        <v>6456</v>
      </c>
      <c r="N3074" s="66" t="s">
        <v>6457</v>
      </c>
      <c r="O3074" s="8" t="s">
        <v>6458</v>
      </c>
      <c r="P3074" s="8" t="s">
        <v>40</v>
      </c>
      <c r="Q3074" s="8">
        <v>-1</v>
      </c>
      <c r="R3074" s="8" t="s">
        <v>40</v>
      </c>
      <c r="S3074" s="8" t="s">
        <v>40</v>
      </c>
      <c r="T3074" s="8" t="s">
        <v>40</v>
      </c>
      <c r="U3074" s="67">
        <v>0.29899999999999999</v>
      </c>
      <c r="V3074" s="4">
        <v>1</v>
      </c>
      <c r="W3074" s="4">
        <v>3432</v>
      </c>
      <c r="X3074" s="67">
        <v>0</v>
      </c>
      <c r="Y3074" s="67">
        <v>0</v>
      </c>
      <c r="Z3074" s="4">
        <v>0</v>
      </c>
      <c r="AA3074" s="4">
        <v>2601</v>
      </c>
      <c r="AB3074" s="67">
        <v>0</v>
      </c>
      <c r="AC3074" s="4">
        <v>-1.398903</v>
      </c>
      <c r="AD3074" s="4">
        <v>3.0000000000000001E-3</v>
      </c>
    </row>
    <row r="3075" spans="1:30" x14ac:dyDescent="0.2">
      <c r="A3075" s="8" t="s">
        <v>782</v>
      </c>
      <c r="B3075" s="8">
        <v>16</v>
      </c>
      <c r="C3075" s="8">
        <v>70861242</v>
      </c>
      <c r="D3075" s="8">
        <v>70861242</v>
      </c>
      <c r="E3075" s="8" t="s">
        <v>121</v>
      </c>
      <c r="F3075" s="8" t="s">
        <v>3101</v>
      </c>
      <c r="G3075" s="8" t="s">
        <v>3102</v>
      </c>
      <c r="H3075" s="8" t="s">
        <v>7</v>
      </c>
      <c r="I3075" s="66" t="s">
        <v>6448</v>
      </c>
      <c r="J3075" s="66" t="s">
        <v>40</v>
      </c>
      <c r="K3075" s="66" t="s">
        <v>6459</v>
      </c>
      <c r="L3075" s="66" t="s">
        <v>6460</v>
      </c>
      <c r="M3075" s="66" t="s">
        <v>6461</v>
      </c>
      <c r="N3075" s="66" t="s">
        <v>3410</v>
      </c>
      <c r="O3075" s="8" t="s">
        <v>3411</v>
      </c>
      <c r="P3075" s="8" t="s">
        <v>40</v>
      </c>
      <c r="Q3075" s="8">
        <v>-1</v>
      </c>
      <c r="R3075" s="8" t="s">
        <v>40</v>
      </c>
      <c r="S3075" s="8" t="s">
        <v>40</v>
      </c>
      <c r="T3075" s="8" t="s">
        <v>40</v>
      </c>
      <c r="U3075" s="67">
        <v>0</v>
      </c>
      <c r="V3075" s="4">
        <v>0</v>
      </c>
      <c r="W3075" s="4">
        <v>3432</v>
      </c>
      <c r="X3075" s="67">
        <v>0</v>
      </c>
      <c r="Y3075" s="67">
        <v>0.247</v>
      </c>
      <c r="Z3075" s="4">
        <v>1</v>
      </c>
      <c r="AA3075" s="4">
        <v>2601</v>
      </c>
      <c r="AB3075" s="67">
        <v>0</v>
      </c>
      <c r="AC3075" s="4">
        <v>1.0586370000000001</v>
      </c>
      <c r="AD3075" s="4">
        <v>10.99</v>
      </c>
    </row>
    <row r="3076" spans="1:30" x14ac:dyDescent="0.2">
      <c r="A3076" s="8" t="s">
        <v>782</v>
      </c>
      <c r="B3076" s="8">
        <v>16</v>
      </c>
      <c r="C3076" s="8">
        <v>70861274</v>
      </c>
      <c r="D3076" s="8">
        <v>70861274</v>
      </c>
      <c r="E3076" s="8" t="s">
        <v>130</v>
      </c>
      <c r="F3076" s="8" t="s">
        <v>3108</v>
      </c>
      <c r="G3076" s="8" t="s">
        <v>3109</v>
      </c>
      <c r="H3076" s="8" t="s">
        <v>7</v>
      </c>
      <c r="I3076" s="66" t="s">
        <v>6448</v>
      </c>
      <c r="J3076" s="66" t="s">
        <v>40</v>
      </c>
      <c r="K3076" s="66" t="s">
        <v>6462</v>
      </c>
      <c r="L3076" s="66" t="s">
        <v>6463</v>
      </c>
      <c r="M3076" s="66" t="s">
        <v>6464</v>
      </c>
      <c r="N3076" s="66" t="s">
        <v>3219</v>
      </c>
      <c r="O3076" s="8" t="s">
        <v>3275</v>
      </c>
      <c r="P3076" s="8" t="s">
        <v>40</v>
      </c>
      <c r="Q3076" s="8">
        <v>-1</v>
      </c>
      <c r="R3076" s="8" t="s">
        <v>40</v>
      </c>
      <c r="S3076" s="8" t="s">
        <v>40</v>
      </c>
      <c r="T3076" s="8" t="s">
        <v>40</v>
      </c>
      <c r="U3076" s="67">
        <v>7.6999999999999999E-2</v>
      </c>
      <c r="V3076" s="4">
        <v>1</v>
      </c>
      <c r="W3076" s="4">
        <v>3433</v>
      </c>
      <c r="X3076" s="67">
        <v>0</v>
      </c>
      <c r="Y3076" s="67">
        <v>0.222</v>
      </c>
      <c r="Z3076" s="4">
        <v>2</v>
      </c>
      <c r="AA3076" s="4">
        <v>2601</v>
      </c>
      <c r="AB3076" s="67">
        <v>1E-3</v>
      </c>
      <c r="AC3076" s="4">
        <v>7.6248339999999999</v>
      </c>
      <c r="AD3076" s="4">
        <v>34</v>
      </c>
    </row>
    <row r="3077" spans="1:30" x14ac:dyDescent="0.2">
      <c r="A3077" s="8" t="s">
        <v>782</v>
      </c>
      <c r="B3077" s="8">
        <v>16</v>
      </c>
      <c r="C3077" s="8">
        <v>70861276</v>
      </c>
      <c r="D3077" s="8">
        <v>70861276</v>
      </c>
      <c r="E3077" s="8" t="s">
        <v>121</v>
      </c>
      <c r="F3077" s="8" t="s">
        <v>3108</v>
      </c>
      <c r="G3077" s="8" t="s">
        <v>3109</v>
      </c>
      <c r="H3077" s="8" t="s">
        <v>7</v>
      </c>
      <c r="I3077" s="66" t="s">
        <v>6448</v>
      </c>
      <c r="J3077" s="66" t="s">
        <v>40</v>
      </c>
      <c r="K3077" s="66" t="s">
        <v>6465</v>
      </c>
      <c r="L3077" s="66" t="s">
        <v>6466</v>
      </c>
      <c r="M3077" s="66" t="s">
        <v>6467</v>
      </c>
      <c r="N3077" s="66" t="s">
        <v>3309</v>
      </c>
      <c r="O3077" s="8" t="s">
        <v>3310</v>
      </c>
      <c r="P3077" s="8" t="s">
        <v>6468</v>
      </c>
      <c r="Q3077" s="8">
        <v>-1</v>
      </c>
      <c r="R3077" s="8" t="s">
        <v>40</v>
      </c>
      <c r="S3077" s="8" t="s">
        <v>40</v>
      </c>
      <c r="T3077" s="8" t="s">
        <v>40</v>
      </c>
      <c r="U3077" s="67">
        <v>0.26600000000000001</v>
      </c>
      <c r="V3077" s="4">
        <v>1</v>
      </c>
      <c r="W3077" s="4">
        <v>3433</v>
      </c>
      <c r="X3077" s="67">
        <v>0</v>
      </c>
      <c r="Y3077" s="67">
        <v>0.27400000000000002</v>
      </c>
      <c r="Z3077" s="4">
        <v>2</v>
      </c>
      <c r="AA3077" s="4">
        <v>2601</v>
      </c>
      <c r="AB3077" s="67">
        <v>1E-3</v>
      </c>
      <c r="AC3077" s="4">
        <v>4.5595230000000004</v>
      </c>
      <c r="AD3077" s="4">
        <v>24.4</v>
      </c>
    </row>
    <row r="3078" spans="1:30" x14ac:dyDescent="0.2">
      <c r="A3078" s="8" t="s">
        <v>782</v>
      </c>
      <c r="B3078" s="8">
        <v>16</v>
      </c>
      <c r="C3078" s="8">
        <v>70862299</v>
      </c>
      <c r="D3078" s="8">
        <v>70862299</v>
      </c>
      <c r="E3078" s="8" t="s">
        <v>130</v>
      </c>
      <c r="F3078" s="8" t="s">
        <v>3108</v>
      </c>
      <c r="G3078" s="8" t="s">
        <v>3109</v>
      </c>
      <c r="H3078" s="8" t="s">
        <v>7</v>
      </c>
      <c r="I3078" s="66" t="s">
        <v>6469</v>
      </c>
      <c r="J3078" s="66" t="s">
        <v>40</v>
      </c>
      <c r="K3078" s="66" t="s">
        <v>6470</v>
      </c>
      <c r="L3078" s="66" t="s">
        <v>6471</v>
      </c>
      <c r="M3078" s="66" t="s">
        <v>6472</v>
      </c>
      <c r="N3078" s="66" t="s">
        <v>4011</v>
      </c>
      <c r="O3078" s="8" t="s">
        <v>4480</v>
      </c>
      <c r="P3078" s="8" t="s">
        <v>40</v>
      </c>
      <c r="Q3078" s="8">
        <v>-1</v>
      </c>
      <c r="R3078" s="8" t="s">
        <v>40</v>
      </c>
      <c r="S3078" s="8" t="s">
        <v>40</v>
      </c>
      <c r="T3078" s="8" t="s">
        <v>40</v>
      </c>
      <c r="U3078" s="67">
        <v>0.31</v>
      </c>
      <c r="V3078" s="4">
        <v>1</v>
      </c>
      <c r="W3078" s="4">
        <v>3427</v>
      </c>
      <c r="X3078" s="67">
        <v>0</v>
      </c>
      <c r="Y3078" s="67">
        <v>0.05</v>
      </c>
      <c r="Z3078" s="4">
        <v>1</v>
      </c>
      <c r="AA3078" s="4">
        <v>2598</v>
      </c>
      <c r="AB3078" s="67">
        <v>0</v>
      </c>
      <c r="AC3078" s="4">
        <v>7.8573899999999997</v>
      </c>
      <c r="AD3078" s="4">
        <v>35</v>
      </c>
    </row>
    <row r="3079" spans="1:30" x14ac:dyDescent="0.2">
      <c r="A3079" s="8" t="s">
        <v>782</v>
      </c>
      <c r="B3079" s="8">
        <v>16</v>
      </c>
      <c r="C3079" s="8">
        <v>70862300</v>
      </c>
      <c r="D3079" s="8">
        <v>70862300</v>
      </c>
      <c r="E3079" s="8" t="s">
        <v>121</v>
      </c>
      <c r="F3079" s="8" t="s">
        <v>3101</v>
      </c>
      <c r="G3079" s="8" t="s">
        <v>3102</v>
      </c>
      <c r="H3079" s="8" t="s">
        <v>7</v>
      </c>
      <c r="I3079" s="66" t="s">
        <v>6469</v>
      </c>
      <c r="J3079" s="66" t="s">
        <v>40</v>
      </c>
      <c r="K3079" s="66" t="s">
        <v>6473</v>
      </c>
      <c r="L3079" s="66" t="s">
        <v>6474</v>
      </c>
      <c r="M3079" s="66" t="s">
        <v>6475</v>
      </c>
      <c r="N3079" s="66" t="s">
        <v>130</v>
      </c>
      <c r="O3079" s="8" t="s">
        <v>3506</v>
      </c>
      <c r="P3079" s="8" t="s">
        <v>6476</v>
      </c>
      <c r="Q3079" s="8">
        <v>-1</v>
      </c>
      <c r="R3079" s="8" t="s">
        <v>40</v>
      </c>
      <c r="S3079" s="8" t="s">
        <v>40</v>
      </c>
      <c r="T3079" s="8" t="s">
        <v>40</v>
      </c>
      <c r="U3079" s="67">
        <v>0.23200000000000001</v>
      </c>
      <c r="V3079" s="4">
        <v>1</v>
      </c>
      <c r="W3079" s="4">
        <v>3427</v>
      </c>
      <c r="X3079" s="67">
        <v>0</v>
      </c>
      <c r="Y3079" s="67">
        <v>0</v>
      </c>
      <c r="Z3079" s="4">
        <v>0</v>
      </c>
      <c r="AA3079" s="4">
        <v>2598</v>
      </c>
      <c r="AB3079" s="67">
        <v>0</v>
      </c>
      <c r="AC3079" s="4">
        <v>1.805885</v>
      </c>
      <c r="AD3079" s="4">
        <v>15.02</v>
      </c>
    </row>
    <row r="3080" spans="1:30" x14ac:dyDescent="0.2">
      <c r="A3080" s="8" t="s">
        <v>782</v>
      </c>
      <c r="B3080" s="8">
        <v>16</v>
      </c>
      <c r="C3080" s="8">
        <v>70862315</v>
      </c>
      <c r="D3080" s="8">
        <v>70862315</v>
      </c>
      <c r="E3080" s="8" t="s">
        <v>121</v>
      </c>
      <c r="F3080" s="8" t="s">
        <v>3101</v>
      </c>
      <c r="G3080" s="8" t="s">
        <v>3102</v>
      </c>
      <c r="H3080" s="8" t="s">
        <v>7</v>
      </c>
      <c r="I3080" s="66" t="s">
        <v>6469</v>
      </c>
      <c r="J3080" s="66" t="s">
        <v>40</v>
      </c>
      <c r="K3080" s="66" t="s">
        <v>6477</v>
      </c>
      <c r="L3080" s="66" t="s">
        <v>6478</v>
      </c>
      <c r="M3080" s="66" t="s">
        <v>6479</v>
      </c>
      <c r="N3080" s="66" t="s">
        <v>3165</v>
      </c>
      <c r="O3080" s="8" t="s">
        <v>3400</v>
      </c>
      <c r="P3080" s="8" t="s">
        <v>6480</v>
      </c>
      <c r="Q3080" s="8">
        <v>-1</v>
      </c>
      <c r="R3080" s="8" t="s">
        <v>40</v>
      </c>
      <c r="S3080" s="8" t="s">
        <v>40</v>
      </c>
      <c r="T3080" s="8" t="s">
        <v>40</v>
      </c>
      <c r="U3080" s="67">
        <v>0.39500000000000002</v>
      </c>
      <c r="V3080" s="4">
        <v>1</v>
      </c>
      <c r="W3080" s="4">
        <v>3427</v>
      </c>
      <c r="X3080" s="67">
        <v>0</v>
      </c>
      <c r="Y3080" s="67">
        <v>0</v>
      </c>
      <c r="Z3080" s="4">
        <v>0</v>
      </c>
      <c r="AA3080" s="4">
        <v>2598</v>
      </c>
      <c r="AB3080" s="67">
        <v>0</v>
      </c>
      <c r="AC3080" s="4">
        <v>1.283399</v>
      </c>
      <c r="AD3080" s="4">
        <v>12.18</v>
      </c>
    </row>
    <row r="3081" spans="1:30" x14ac:dyDescent="0.2">
      <c r="A3081" s="8" t="s">
        <v>782</v>
      </c>
      <c r="B3081" s="8">
        <v>16</v>
      </c>
      <c r="C3081" s="8">
        <v>70863531</v>
      </c>
      <c r="D3081" s="8">
        <v>70863531</v>
      </c>
      <c r="E3081" s="8" t="s">
        <v>130</v>
      </c>
      <c r="F3081" s="8" t="s">
        <v>3108</v>
      </c>
      <c r="G3081" s="8" t="s">
        <v>3109</v>
      </c>
      <c r="H3081" s="8" t="s">
        <v>7</v>
      </c>
      <c r="I3081" s="66" t="s">
        <v>6481</v>
      </c>
      <c r="J3081" s="66" t="s">
        <v>40</v>
      </c>
      <c r="K3081" s="66" t="s">
        <v>6482</v>
      </c>
      <c r="L3081" s="66" t="s">
        <v>6483</v>
      </c>
      <c r="M3081" s="66" t="s">
        <v>6484</v>
      </c>
      <c r="N3081" s="66" t="s">
        <v>3171</v>
      </c>
      <c r="O3081" s="8" t="s">
        <v>3172</v>
      </c>
      <c r="P3081" s="8" t="s">
        <v>6485</v>
      </c>
      <c r="Q3081" s="8">
        <v>-1</v>
      </c>
      <c r="R3081" s="8" t="s">
        <v>40</v>
      </c>
      <c r="S3081" s="8" t="s">
        <v>40</v>
      </c>
      <c r="T3081" s="8" t="s">
        <v>40</v>
      </c>
      <c r="U3081" s="67">
        <v>0</v>
      </c>
      <c r="V3081" s="4">
        <v>0</v>
      </c>
      <c r="W3081" s="4">
        <v>3427</v>
      </c>
      <c r="X3081" s="67">
        <v>0</v>
      </c>
      <c r="Y3081" s="67">
        <v>0.26700000000000002</v>
      </c>
      <c r="Z3081" s="4">
        <v>1</v>
      </c>
      <c r="AA3081" s="4">
        <v>2602</v>
      </c>
      <c r="AB3081" s="67">
        <v>0</v>
      </c>
      <c r="AC3081" s="4">
        <v>7.5017569999999996</v>
      </c>
      <c r="AD3081" s="4">
        <v>34</v>
      </c>
    </row>
    <row r="3082" spans="1:30" x14ac:dyDescent="0.2">
      <c r="A3082" s="8" t="s">
        <v>782</v>
      </c>
      <c r="B3082" s="8">
        <v>16</v>
      </c>
      <c r="C3082" s="8">
        <v>70863552</v>
      </c>
      <c r="D3082" s="8">
        <v>70863552</v>
      </c>
      <c r="E3082" s="8" t="s">
        <v>130</v>
      </c>
      <c r="F3082" s="8" t="s">
        <v>3108</v>
      </c>
      <c r="G3082" s="8" t="s">
        <v>3109</v>
      </c>
      <c r="H3082" s="8" t="s">
        <v>7</v>
      </c>
      <c r="I3082" s="66" t="s">
        <v>6481</v>
      </c>
      <c r="J3082" s="66" t="s">
        <v>40</v>
      </c>
      <c r="K3082" s="66" t="s">
        <v>6486</v>
      </c>
      <c r="L3082" s="66" t="s">
        <v>6487</v>
      </c>
      <c r="M3082" s="66" t="s">
        <v>6488</v>
      </c>
      <c r="N3082" s="66" t="s">
        <v>3171</v>
      </c>
      <c r="O3082" s="8" t="s">
        <v>3172</v>
      </c>
      <c r="P3082" s="8" t="s">
        <v>6489</v>
      </c>
      <c r="Q3082" s="8">
        <v>-1</v>
      </c>
      <c r="R3082" s="8" t="s">
        <v>40</v>
      </c>
      <c r="S3082" s="8" t="s">
        <v>40</v>
      </c>
      <c r="T3082" s="8" t="s">
        <v>40</v>
      </c>
      <c r="U3082" s="67">
        <v>0.24099999999999999</v>
      </c>
      <c r="V3082" s="4">
        <v>1</v>
      </c>
      <c r="W3082" s="4">
        <v>3427</v>
      </c>
      <c r="X3082" s="67">
        <v>0</v>
      </c>
      <c r="Y3082" s="67">
        <v>0.26800000000000002</v>
      </c>
      <c r="Z3082" s="4">
        <v>1</v>
      </c>
      <c r="AA3082" s="4">
        <v>2602</v>
      </c>
      <c r="AB3082" s="67">
        <v>0</v>
      </c>
      <c r="AC3082" s="4">
        <v>5.7820799999999997</v>
      </c>
      <c r="AD3082" s="4">
        <v>27.1</v>
      </c>
    </row>
    <row r="3083" spans="1:30" x14ac:dyDescent="0.2">
      <c r="A3083" s="8" t="s">
        <v>782</v>
      </c>
      <c r="B3083" s="8">
        <v>16</v>
      </c>
      <c r="C3083" s="8">
        <v>70863593</v>
      </c>
      <c r="D3083" s="8">
        <v>70863593</v>
      </c>
      <c r="E3083" s="8" t="s">
        <v>121</v>
      </c>
      <c r="F3083" s="8" t="s">
        <v>3101</v>
      </c>
      <c r="G3083" s="8" t="s">
        <v>3102</v>
      </c>
      <c r="H3083" s="8" t="s">
        <v>7</v>
      </c>
      <c r="I3083" s="66" t="s">
        <v>6481</v>
      </c>
      <c r="J3083" s="66" t="s">
        <v>40</v>
      </c>
      <c r="K3083" s="66" t="s">
        <v>6490</v>
      </c>
      <c r="L3083" s="66" t="s">
        <v>6491</v>
      </c>
      <c r="M3083" s="66" t="s">
        <v>6492</v>
      </c>
      <c r="N3083" s="66" t="s">
        <v>121</v>
      </c>
      <c r="O3083" s="8" t="s">
        <v>4466</v>
      </c>
      <c r="P3083" s="8" t="s">
        <v>6493</v>
      </c>
      <c r="Q3083" s="8">
        <v>-1</v>
      </c>
      <c r="R3083" s="8" t="s">
        <v>40</v>
      </c>
      <c r="S3083" s="8" t="s">
        <v>40</v>
      </c>
      <c r="T3083" s="8" t="s">
        <v>40</v>
      </c>
      <c r="U3083" s="67">
        <v>0.28899999999999998</v>
      </c>
      <c r="V3083" s="4">
        <v>1233</v>
      </c>
      <c r="W3083" s="4">
        <v>3429</v>
      </c>
      <c r="X3083" s="67">
        <v>0.36</v>
      </c>
      <c r="Y3083" s="67">
        <v>0.28399999999999997</v>
      </c>
      <c r="Z3083" s="4">
        <v>947</v>
      </c>
      <c r="AA3083" s="4">
        <v>2602</v>
      </c>
      <c r="AB3083" s="67">
        <v>0.36399999999999999</v>
      </c>
      <c r="AC3083" s="4">
        <v>1.322525</v>
      </c>
      <c r="AD3083" s="4">
        <v>12.39</v>
      </c>
    </row>
    <row r="3084" spans="1:30" x14ac:dyDescent="0.2">
      <c r="A3084" s="8" t="s">
        <v>782</v>
      </c>
      <c r="B3084" s="8">
        <v>16</v>
      </c>
      <c r="C3084" s="8">
        <v>70863608</v>
      </c>
      <c r="D3084" s="8">
        <v>70863608</v>
      </c>
      <c r="E3084" s="8" t="s">
        <v>130</v>
      </c>
      <c r="F3084" s="8" t="s">
        <v>3108</v>
      </c>
      <c r="G3084" s="8" t="s">
        <v>3109</v>
      </c>
      <c r="H3084" s="8" t="s">
        <v>7</v>
      </c>
      <c r="I3084" s="66" t="s">
        <v>6481</v>
      </c>
      <c r="J3084" s="66" t="s">
        <v>40</v>
      </c>
      <c r="K3084" s="66" t="s">
        <v>6494</v>
      </c>
      <c r="L3084" s="66" t="s">
        <v>6495</v>
      </c>
      <c r="M3084" s="66" t="s">
        <v>6496</v>
      </c>
      <c r="N3084" s="66" t="s">
        <v>3508</v>
      </c>
      <c r="O3084" s="8" t="s">
        <v>3968</v>
      </c>
      <c r="P3084" s="8" t="s">
        <v>6497</v>
      </c>
      <c r="Q3084" s="8">
        <v>-1</v>
      </c>
      <c r="R3084" s="8" t="s">
        <v>40</v>
      </c>
      <c r="S3084" s="8" t="s">
        <v>40</v>
      </c>
      <c r="T3084" s="8" t="s">
        <v>40</v>
      </c>
      <c r="U3084" s="67">
        <v>0.247</v>
      </c>
      <c r="V3084" s="4">
        <v>34</v>
      </c>
      <c r="W3084" s="4">
        <v>3429</v>
      </c>
      <c r="X3084" s="67">
        <v>0.01</v>
      </c>
      <c r="Y3084" s="67">
        <v>0.245</v>
      </c>
      <c r="Z3084" s="4">
        <v>22</v>
      </c>
      <c r="AA3084" s="4">
        <v>2602</v>
      </c>
      <c r="AB3084" s="67">
        <v>8.0000000000000002E-3</v>
      </c>
      <c r="AC3084" s="4">
        <v>3.4110960000000001</v>
      </c>
      <c r="AD3084" s="4">
        <v>23</v>
      </c>
    </row>
    <row r="3085" spans="1:30" x14ac:dyDescent="0.2">
      <c r="A3085" s="8" t="s">
        <v>782</v>
      </c>
      <c r="B3085" s="8">
        <v>16</v>
      </c>
      <c r="C3085" s="8">
        <v>70863631</v>
      </c>
      <c r="D3085" s="8">
        <v>70863631</v>
      </c>
      <c r="E3085" s="8" t="s">
        <v>130</v>
      </c>
      <c r="F3085" s="8" t="s">
        <v>3108</v>
      </c>
      <c r="G3085" s="8" t="s">
        <v>3109</v>
      </c>
      <c r="H3085" s="8" t="s">
        <v>7</v>
      </c>
      <c r="I3085" s="66" t="s">
        <v>6481</v>
      </c>
      <c r="J3085" s="66" t="s">
        <v>40</v>
      </c>
      <c r="K3085" s="66" t="s">
        <v>6498</v>
      </c>
      <c r="L3085" s="66" t="s">
        <v>6499</v>
      </c>
      <c r="M3085" s="66" t="s">
        <v>6500</v>
      </c>
      <c r="N3085" s="66" t="s">
        <v>3141</v>
      </c>
      <c r="O3085" s="8" t="s">
        <v>3371</v>
      </c>
      <c r="P3085" s="8" t="s">
        <v>6501</v>
      </c>
      <c r="Q3085" s="8">
        <v>-1</v>
      </c>
      <c r="R3085" s="8" t="s">
        <v>40</v>
      </c>
      <c r="S3085" s="8" t="s">
        <v>40</v>
      </c>
      <c r="T3085" s="8" t="s">
        <v>40</v>
      </c>
      <c r="U3085" s="67">
        <v>0</v>
      </c>
      <c r="V3085" s="4">
        <v>0</v>
      </c>
      <c r="W3085" s="4">
        <v>3427</v>
      </c>
      <c r="X3085" s="67">
        <v>0</v>
      </c>
      <c r="Y3085" s="67">
        <v>0.23400000000000001</v>
      </c>
      <c r="Z3085" s="4">
        <v>1</v>
      </c>
      <c r="AA3085" s="4">
        <v>2598</v>
      </c>
      <c r="AB3085" s="67">
        <v>0</v>
      </c>
      <c r="AC3085" s="4">
        <v>7.8636340000000002</v>
      </c>
      <c r="AD3085" s="4">
        <v>35</v>
      </c>
    </row>
    <row r="3086" spans="1:30" x14ac:dyDescent="0.2">
      <c r="A3086" s="8" t="s">
        <v>782</v>
      </c>
      <c r="B3086" s="8">
        <v>16</v>
      </c>
      <c r="C3086" s="8">
        <v>70863632</v>
      </c>
      <c r="D3086" s="8">
        <v>70863632</v>
      </c>
      <c r="E3086" s="8" t="s">
        <v>121</v>
      </c>
      <c r="F3086" s="8" t="s">
        <v>3101</v>
      </c>
      <c r="G3086" s="8" t="s">
        <v>3102</v>
      </c>
      <c r="H3086" s="8" t="s">
        <v>7</v>
      </c>
      <c r="I3086" s="66" t="s">
        <v>6481</v>
      </c>
      <c r="J3086" s="66" t="s">
        <v>40</v>
      </c>
      <c r="K3086" s="66" t="s">
        <v>6502</v>
      </c>
      <c r="L3086" s="66" t="s">
        <v>6503</v>
      </c>
      <c r="M3086" s="66" t="s">
        <v>6504</v>
      </c>
      <c r="N3086" s="66" t="s">
        <v>127</v>
      </c>
      <c r="O3086" s="8" t="s">
        <v>3284</v>
      </c>
      <c r="P3086" s="8" t="s">
        <v>6505</v>
      </c>
      <c r="Q3086" s="8">
        <v>-1</v>
      </c>
      <c r="R3086" s="8" t="s">
        <v>40</v>
      </c>
      <c r="S3086" s="8" t="s">
        <v>40</v>
      </c>
      <c r="T3086" s="8" t="s">
        <v>40</v>
      </c>
      <c r="U3086" s="67">
        <v>0.254</v>
      </c>
      <c r="V3086" s="4">
        <v>43</v>
      </c>
      <c r="W3086" s="4">
        <v>3427</v>
      </c>
      <c r="X3086" s="67">
        <v>1.2999999999999999E-2</v>
      </c>
      <c r="Y3086" s="67">
        <v>0.23699999999999999</v>
      </c>
      <c r="Z3086" s="4">
        <v>22</v>
      </c>
      <c r="AA3086" s="4">
        <v>2598</v>
      </c>
      <c r="AB3086" s="67">
        <v>8.0000000000000002E-3</v>
      </c>
      <c r="AC3086" s="4">
        <v>1.5636300000000001</v>
      </c>
      <c r="AD3086" s="4">
        <v>13.65</v>
      </c>
    </row>
    <row r="3087" spans="1:30" x14ac:dyDescent="0.2">
      <c r="A3087" s="8" t="s">
        <v>782</v>
      </c>
      <c r="B3087" s="8">
        <v>16</v>
      </c>
      <c r="C3087" s="8">
        <v>70863634</v>
      </c>
      <c r="D3087" s="8">
        <v>70863634</v>
      </c>
      <c r="E3087" s="8" t="s">
        <v>121</v>
      </c>
      <c r="F3087" s="8" t="s">
        <v>3108</v>
      </c>
      <c r="G3087" s="8" t="s">
        <v>3109</v>
      </c>
      <c r="H3087" s="8" t="s">
        <v>7</v>
      </c>
      <c r="I3087" s="66" t="s">
        <v>6481</v>
      </c>
      <c r="J3087" s="66" t="s">
        <v>40</v>
      </c>
      <c r="K3087" s="66" t="s">
        <v>6506</v>
      </c>
      <c r="L3087" s="66" t="s">
        <v>6507</v>
      </c>
      <c r="M3087" s="66" t="s">
        <v>6504</v>
      </c>
      <c r="N3087" s="66" t="s">
        <v>6508</v>
      </c>
      <c r="O3087" s="8" t="s">
        <v>6509</v>
      </c>
      <c r="P3087" s="8" t="s">
        <v>40</v>
      </c>
      <c r="Q3087" s="8">
        <v>-1</v>
      </c>
      <c r="R3087" s="8" t="s">
        <v>40</v>
      </c>
      <c r="S3087" s="8" t="s">
        <v>40</v>
      </c>
      <c r="T3087" s="8" t="s">
        <v>40</v>
      </c>
      <c r="U3087" s="67">
        <v>0.27200000000000002</v>
      </c>
      <c r="V3087" s="4">
        <v>1</v>
      </c>
      <c r="W3087" s="4">
        <v>3427</v>
      </c>
      <c r="X3087" s="67">
        <v>0</v>
      </c>
      <c r="Y3087" s="67">
        <v>0.30099999999999999</v>
      </c>
      <c r="Z3087" s="4">
        <v>1</v>
      </c>
      <c r="AA3087" s="4">
        <v>2598</v>
      </c>
      <c r="AB3087" s="67">
        <v>0</v>
      </c>
      <c r="AC3087" s="4">
        <v>7.5699149999999999</v>
      </c>
      <c r="AD3087" s="4">
        <v>34</v>
      </c>
    </row>
    <row r="3088" spans="1:30" x14ac:dyDescent="0.2">
      <c r="A3088" s="8" t="s">
        <v>782</v>
      </c>
      <c r="B3088" s="8">
        <v>16</v>
      </c>
      <c r="C3088" s="8">
        <v>70863659</v>
      </c>
      <c r="D3088" s="8">
        <v>70863659</v>
      </c>
      <c r="E3088" s="8" t="s">
        <v>121</v>
      </c>
      <c r="F3088" s="8" t="s">
        <v>3101</v>
      </c>
      <c r="G3088" s="8" t="s">
        <v>3102</v>
      </c>
      <c r="H3088" s="8" t="s">
        <v>7</v>
      </c>
      <c r="I3088" s="66" t="s">
        <v>6481</v>
      </c>
      <c r="J3088" s="66" t="s">
        <v>40</v>
      </c>
      <c r="K3088" s="66" t="s">
        <v>6510</v>
      </c>
      <c r="L3088" s="66" t="s">
        <v>6511</v>
      </c>
      <c r="M3088" s="66" t="s">
        <v>6512</v>
      </c>
      <c r="N3088" s="66" t="s">
        <v>130</v>
      </c>
      <c r="O3088" s="8" t="s">
        <v>3506</v>
      </c>
      <c r="P3088" s="8" t="s">
        <v>6513</v>
      </c>
      <c r="Q3088" s="8">
        <v>-1</v>
      </c>
      <c r="R3088" s="8" t="s">
        <v>40</v>
      </c>
      <c r="S3088" s="8" t="s">
        <v>40</v>
      </c>
      <c r="T3088" s="8" t="s">
        <v>40</v>
      </c>
      <c r="U3088" s="67">
        <v>0</v>
      </c>
      <c r="V3088" s="4">
        <v>0</v>
      </c>
      <c r="W3088" s="4">
        <v>3427</v>
      </c>
      <c r="X3088" s="67">
        <v>0</v>
      </c>
      <c r="Y3088" s="67">
        <v>0.25</v>
      </c>
      <c r="Z3088" s="4">
        <v>1</v>
      </c>
      <c r="AA3088" s="4">
        <v>2598</v>
      </c>
      <c r="AB3088" s="67">
        <v>0</v>
      </c>
      <c r="AC3088" s="4">
        <v>1.0471200000000001</v>
      </c>
      <c r="AD3088" s="4">
        <v>10.93</v>
      </c>
    </row>
    <row r="3089" spans="1:30" x14ac:dyDescent="0.2">
      <c r="A3089" s="8" t="s">
        <v>782</v>
      </c>
      <c r="B3089" s="8">
        <v>16</v>
      </c>
      <c r="C3089" s="8">
        <v>70863664</v>
      </c>
      <c r="D3089" s="8">
        <v>70863664</v>
      </c>
      <c r="E3089" s="8" t="s">
        <v>130</v>
      </c>
      <c r="F3089" s="8" t="s">
        <v>3108</v>
      </c>
      <c r="G3089" s="8" t="s">
        <v>3109</v>
      </c>
      <c r="H3089" s="8" t="s">
        <v>7</v>
      </c>
      <c r="I3089" s="66" t="s">
        <v>6481</v>
      </c>
      <c r="J3089" s="66" t="s">
        <v>40</v>
      </c>
      <c r="K3089" s="66" t="s">
        <v>6514</v>
      </c>
      <c r="L3089" s="66" t="s">
        <v>6515</v>
      </c>
      <c r="M3089" s="66" t="s">
        <v>6516</v>
      </c>
      <c r="N3089" s="66" t="s">
        <v>3252</v>
      </c>
      <c r="O3089" s="8" t="s">
        <v>3457</v>
      </c>
      <c r="P3089" s="8" t="s">
        <v>40</v>
      </c>
      <c r="Q3089" s="8">
        <v>-1</v>
      </c>
      <c r="R3089" s="8" t="s">
        <v>40</v>
      </c>
      <c r="S3089" s="8" t="s">
        <v>40</v>
      </c>
      <c r="T3089" s="8" t="s">
        <v>40</v>
      </c>
      <c r="U3089" s="67">
        <v>0.28399999999999997</v>
      </c>
      <c r="V3089" s="4">
        <v>1</v>
      </c>
      <c r="W3089" s="4">
        <v>3427</v>
      </c>
      <c r="X3089" s="67">
        <v>0</v>
      </c>
      <c r="Y3089" s="67">
        <v>0</v>
      </c>
      <c r="Z3089" s="4">
        <v>0</v>
      </c>
      <c r="AA3089" s="4">
        <v>2598</v>
      </c>
      <c r="AB3089" s="67">
        <v>0</v>
      </c>
      <c r="AC3089" s="4">
        <v>5.7965580000000001</v>
      </c>
      <c r="AD3089" s="4">
        <v>27.1</v>
      </c>
    </row>
    <row r="3090" spans="1:30" x14ac:dyDescent="0.2">
      <c r="A3090" s="8" t="s">
        <v>782</v>
      </c>
      <c r="B3090" s="8">
        <v>16</v>
      </c>
      <c r="C3090" s="8">
        <v>70863673</v>
      </c>
      <c r="D3090" s="8">
        <v>70863673</v>
      </c>
      <c r="E3090" s="8" t="s">
        <v>121</v>
      </c>
      <c r="F3090" s="8" t="s">
        <v>3108</v>
      </c>
      <c r="G3090" s="8" t="s">
        <v>3109</v>
      </c>
      <c r="H3090" s="8" t="s">
        <v>7</v>
      </c>
      <c r="I3090" s="66" t="s">
        <v>6481</v>
      </c>
      <c r="J3090" s="66" t="s">
        <v>40</v>
      </c>
      <c r="K3090" s="66" t="s">
        <v>6517</v>
      </c>
      <c r="L3090" s="66" t="s">
        <v>6518</v>
      </c>
      <c r="M3090" s="66" t="s">
        <v>6519</v>
      </c>
      <c r="N3090" s="66" t="s">
        <v>3144</v>
      </c>
      <c r="O3090" s="8" t="s">
        <v>3145</v>
      </c>
      <c r="P3090" s="8" t="s">
        <v>6520</v>
      </c>
      <c r="Q3090" s="8">
        <v>-1</v>
      </c>
      <c r="R3090" s="8" t="s">
        <v>40</v>
      </c>
      <c r="S3090" s="8" t="s">
        <v>40</v>
      </c>
      <c r="T3090" s="8" t="s">
        <v>40</v>
      </c>
      <c r="U3090" s="67">
        <v>0.27300000000000002</v>
      </c>
      <c r="V3090" s="4">
        <v>92</v>
      </c>
      <c r="W3090" s="4">
        <v>3431</v>
      </c>
      <c r="X3090" s="67">
        <v>2.7E-2</v>
      </c>
      <c r="Y3090" s="67">
        <v>0.26800000000000002</v>
      </c>
      <c r="Z3090" s="4">
        <v>82</v>
      </c>
      <c r="AA3090" s="4">
        <v>2603</v>
      </c>
      <c r="AB3090" s="67">
        <v>3.2000000000000001E-2</v>
      </c>
      <c r="AC3090" s="4">
        <v>7.5939810000000003</v>
      </c>
      <c r="AD3090" s="4">
        <v>34</v>
      </c>
    </row>
    <row r="3091" spans="1:30" x14ac:dyDescent="0.2">
      <c r="A3091" s="8" t="s">
        <v>782</v>
      </c>
      <c r="B3091" s="8">
        <v>16</v>
      </c>
      <c r="C3091" s="8">
        <v>70863695</v>
      </c>
      <c r="D3091" s="8">
        <v>70863695</v>
      </c>
      <c r="E3091" s="8" t="s">
        <v>130</v>
      </c>
      <c r="F3091" s="8" t="s">
        <v>3101</v>
      </c>
      <c r="G3091" s="8" t="s">
        <v>3102</v>
      </c>
      <c r="H3091" s="8" t="s">
        <v>7</v>
      </c>
      <c r="I3091" s="66" t="s">
        <v>6481</v>
      </c>
      <c r="J3091" s="66" t="s">
        <v>40</v>
      </c>
      <c r="K3091" s="66" t="s">
        <v>6521</v>
      </c>
      <c r="L3091" s="66" t="s">
        <v>6522</v>
      </c>
      <c r="M3091" s="66" t="s">
        <v>6523</v>
      </c>
      <c r="N3091" s="66" t="s">
        <v>130</v>
      </c>
      <c r="O3091" s="8" t="s">
        <v>3155</v>
      </c>
      <c r="P3091" s="8" t="s">
        <v>6524</v>
      </c>
      <c r="Q3091" s="8">
        <v>-1</v>
      </c>
      <c r="R3091" s="8" t="s">
        <v>40</v>
      </c>
      <c r="S3091" s="8" t="s">
        <v>40</v>
      </c>
      <c r="T3091" s="8" t="s">
        <v>40</v>
      </c>
      <c r="U3091" s="67">
        <v>0</v>
      </c>
      <c r="V3091" s="4">
        <v>0</v>
      </c>
      <c r="W3091" s="4">
        <v>3431</v>
      </c>
      <c r="X3091" s="67">
        <v>0</v>
      </c>
      <c r="Y3091" s="67">
        <v>0.24299999999999999</v>
      </c>
      <c r="Z3091" s="4">
        <v>1</v>
      </c>
      <c r="AA3091" s="4">
        <v>2603</v>
      </c>
      <c r="AB3091" s="67">
        <v>0</v>
      </c>
      <c r="AC3091" s="4">
        <v>0.99644500000000003</v>
      </c>
      <c r="AD3091" s="4">
        <v>10.64</v>
      </c>
    </row>
    <row r="3092" spans="1:30" x14ac:dyDescent="0.2">
      <c r="A3092" s="8" t="s">
        <v>782</v>
      </c>
      <c r="B3092" s="8">
        <v>16</v>
      </c>
      <c r="C3092" s="8">
        <v>70863709</v>
      </c>
      <c r="D3092" s="8">
        <v>70863709</v>
      </c>
      <c r="E3092" s="8" t="s">
        <v>121</v>
      </c>
      <c r="F3092" s="8" t="s">
        <v>3108</v>
      </c>
      <c r="G3092" s="8" t="s">
        <v>3109</v>
      </c>
      <c r="H3092" s="8" t="s">
        <v>7</v>
      </c>
      <c r="I3092" s="66" t="s">
        <v>6481</v>
      </c>
      <c r="J3092" s="66" t="s">
        <v>40</v>
      </c>
      <c r="K3092" s="66" t="s">
        <v>6525</v>
      </c>
      <c r="L3092" s="66" t="s">
        <v>6526</v>
      </c>
      <c r="M3092" s="66" t="s">
        <v>6527</v>
      </c>
      <c r="N3092" s="66" t="s">
        <v>3144</v>
      </c>
      <c r="O3092" s="8" t="s">
        <v>3145</v>
      </c>
      <c r="P3092" s="8" t="s">
        <v>6528</v>
      </c>
      <c r="Q3092" s="8">
        <v>-1</v>
      </c>
      <c r="R3092" s="8" t="s">
        <v>40</v>
      </c>
      <c r="S3092" s="8" t="s">
        <v>40</v>
      </c>
      <c r="T3092" s="8" t="s">
        <v>40</v>
      </c>
      <c r="U3092" s="67">
        <v>0.314</v>
      </c>
      <c r="V3092" s="4">
        <v>5</v>
      </c>
      <c r="W3092" s="4">
        <v>3431</v>
      </c>
      <c r="X3092" s="67">
        <v>1E-3</v>
      </c>
      <c r="Y3092" s="67">
        <v>0.26200000000000001</v>
      </c>
      <c r="Z3092" s="4">
        <v>5</v>
      </c>
      <c r="AA3092" s="4">
        <v>2603</v>
      </c>
      <c r="AB3092" s="67">
        <v>2E-3</v>
      </c>
      <c r="AC3092" s="4">
        <v>7.2385330000000003</v>
      </c>
      <c r="AD3092" s="4">
        <v>34</v>
      </c>
    </row>
    <row r="3093" spans="1:30" x14ac:dyDescent="0.2">
      <c r="A3093" s="8" t="s">
        <v>782</v>
      </c>
      <c r="B3093" s="8">
        <v>16</v>
      </c>
      <c r="C3093" s="8">
        <v>70863709</v>
      </c>
      <c r="D3093" s="8">
        <v>70863709</v>
      </c>
      <c r="E3093" s="8" t="s">
        <v>130</v>
      </c>
      <c r="F3093" s="8" t="s">
        <v>3108</v>
      </c>
      <c r="G3093" s="8" t="s">
        <v>3109</v>
      </c>
      <c r="H3093" s="8" t="s">
        <v>7</v>
      </c>
      <c r="I3093" s="66" t="s">
        <v>6481</v>
      </c>
      <c r="J3093" s="66" t="s">
        <v>40</v>
      </c>
      <c r="K3093" s="66" t="s">
        <v>6525</v>
      </c>
      <c r="L3093" s="66" t="s">
        <v>6526</v>
      </c>
      <c r="M3093" s="66" t="s">
        <v>6527</v>
      </c>
      <c r="N3093" s="66" t="s">
        <v>4253</v>
      </c>
      <c r="O3093" s="8" t="s">
        <v>4254</v>
      </c>
      <c r="P3093" s="8" t="s">
        <v>6528</v>
      </c>
      <c r="Q3093" s="8">
        <v>-1</v>
      </c>
      <c r="R3093" s="8" t="s">
        <v>40</v>
      </c>
      <c r="S3093" s="8" t="s">
        <v>40</v>
      </c>
      <c r="T3093" s="8" t="s">
        <v>40</v>
      </c>
      <c r="U3093" s="67">
        <v>0.29099999999999998</v>
      </c>
      <c r="V3093" s="4">
        <v>4</v>
      </c>
      <c r="W3093" s="4">
        <v>3431</v>
      </c>
      <c r="X3093" s="67">
        <v>1E-3</v>
      </c>
      <c r="Y3093" s="67">
        <v>0.12</v>
      </c>
      <c r="Z3093" s="4">
        <v>1</v>
      </c>
      <c r="AA3093" s="4">
        <v>2603</v>
      </c>
      <c r="AB3093" s="67">
        <v>0</v>
      </c>
      <c r="AC3093" s="4">
        <v>6.6602119999999996</v>
      </c>
      <c r="AD3093" s="4">
        <v>32</v>
      </c>
    </row>
    <row r="3094" spans="1:30" x14ac:dyDescent="0.2">
      <c r="A3094" s="8" t="s">
        <v>782</v>
      </c>
      <c r="B3094" s="8">
        <v>16</v>
      </c>
      <c r="C3094" s="8">
        <v>70863719</v>
      </c>
      <c r="D3094" s="8">
        <v>70863719</v>
      </c>
      <c r="E3094" s="8" t="s">
        <v>130</v>
      </c>
      <c r="F3094" s="8" t="s">
        <v>3101</v>
      </c>
      <c r="G3094" s="8" t="s">
        <v>3102</v>
      </c>
      <c r="H3094" s="8" t="s">
        <v>7</v>
      </c>
      <c r="I3094" s="66" t="s">
        <v>6481</v>
      </c>
      <c r="J3094" s="66" t="s">
        <v>40</v>
      </c>
      <c r="K3094" s="66" t="s">
        <v>6529</v>
      </c>
      <c r="L3094" s="66" t="s">
        <v>6530</v>
      </c>
      <c r="M3094" s="66" t="s">
        <v>6531</v>
      </c>
      <c r="N3094" s="66" t="s">
        <v>130</v>
      </c>
      <c r="O3094" s="8" t="s">
        <v>3155</v>
      </c>
      <c r="P3094" s="8" t="s">
        <v>6532</v>
      </c>
      <c r="Q3094" s="8">
        <v>-1</v>
      </c>
      <c r="R3094" s="8" t="s">
        <v>40</v>
      </c>
      <c r="S3094" s="8" t="s">
        <v>40</v>
      </c>
      <c r="T3094" s="8" t="s">
        <v>40</v>
      </c>
      <c r="U3094" s="67">
        <v>0.246</v>
      </c>
      <c r="V3094" s="4">
        <v>1</v>
      </c>
      <c r="W3094" s="4">
        <v>3431</v>
      </c>
      <c r="X3094" s="67">
        <v>0</v>
      </c>
      <c r="Y3094" s="67">
        <v>0.29799999999999999</v>
      </c>
      <c r="Z3094" s="4">
        <v>1</v>
      </c>
      <c r="AA3094" s="4">
        <v>2603</v>
      </c>
      <c r="AB3094" s="67">
        <v>0</v>
      </c>
      <c r="AC3094" s="4">
        <v>2.2290369999999999</v>
      </c>
      <c r="AD3094" s="4">
        <v>17.7</v>
      </c>
    </row>
    <row r="3095" spans="1:30" x14ac:dyDescent="0.2">
      <c r="A3095" s="8" t="s">
        <v>782</v>
      </c>
      <c r="B3095" s="8">
        <v>16</v>
      </c>
      <c r="C3095" s="8">
        <v>70863720</v>
      </c>
      <c r="D3095" s="8">
        <v>70863720</v>
      </c>
      <c r="E3095" s="8" t="s">
        <v>121</v>
      </c>
      <c r="F3095" s="8" t="s">
        <v>3108</v>
      </c>
      <c r="G3095" s="8" t="s">
        <v>3109</v>
      </c>
      <c r="H3095" s="8" t="s">
        <v>7</v>
      </c>
      <c r="I3095" s="66" t="s">
        <v>6481</v>
      </c>
      <c r="J3095" s="66" t="s">
        <v>40</v>
      </c>
      <c r="K3095" s="66" t="s">
        <v>6533</v>
      </c>
      <c r="L3095" s="66" t="s">
        <v>6534</v>
      </c>
      <c r="M3095" s="66" t="s">
        <v>6531</v>
      </c>
      <c r="N3095" s="66" t="s">
        <v>3157</v>
      </c>
      <c r="O3095" s="8" t="s">
        <v>3158</v>
      </c>
      <c r="P3095" s="8" t="s">
        <v>6535</v>
      </c>
      <c r="Q3095" s="8">
        <v>-1</v>
      </c>
      <c r="R3095" s="8" t="s">
        <v>40</v>
      </c>
      <c r="S3095" s="8" t="s">
        <v>40</v>
      </c>
      <c r="T3095" s="8" t="s">
        <v>40</v>
      </c>
      <c r="U3095" s="67">
        <v>0.36799999999999999</v>
      </c>
      <c r="V3095" s="4">
        <v>2960</v>
      </c>
      <c r="W3095" s="4">
        <v>3431</v>
      </c>
      <c r="X3095" s="67">
        <v>0.86299999999999999</v>
      </c>
      <c r="Y3095" s="67">
        <v>0.36699999999999999</v>
      </c>
      <c r="Z3095" s="4">
        <v>2252</v>
      </c>
      <c r="AA3095" s="4">
        <v>2603</v>
      </c>
      <c r="AB3095" s="67">
        <v>0.86499999999999999</v>
      </c>
      <c r="AC3095" s="4">
        <v>5.3702019999999999</v>
      </c>
      <c r="AD3095" s="4">
        <v>25.9</v>
      </c>
    </row>
    <row r="3096" spans="1:30" x14ac:dyDescent="0.2">
      <c r="A3096" s="8" t="s">
        <v>782</v>
      </c>
      <c r="B3096" s="8">
        <v>16</v>
      </c>
      <c r="C3096" s="8">
        <v>70866760</v>
      </c>
      <c r="D3096" s="8">
        <v>70866760</v>
      </c>
      <c r="E3096" s="8" t="s">
        <v>130</v>
      </c>
      <c r="F3096" s="8" t="s">
        <v>3101</v>
      </c>
      <c r="G3096" s="8" t="s">
        <v>3102</v>
      </c>
      <c r="H3096" s="8" t="s">
        <v>7</v>
      </c>
      <c r="I3096" s="66" t="s">
        <v>6536</v>
      </c>
      <c r="J3096" s="66" t="s">
        <v>40</v>
      </c>
      <c r="K3096" s="66" t="s">
        <v>6537</v>
      </c>
      <c r="L3096" s="66" t="s">
        <v>6538</v>
      </c>
      <c r="M3096" s="66" t="s">
        <v>6539</v>
      </c>
      <c r="N3096" s="66" t="s">
        <v>121</v>
      </c>
      <c r="O3096" s="8" t="s">
        <v>3104</v>
      </c>
      <c r="P3096" s="8" t="s">
        <v>6540</v>
      </c>
      <c r="Q3096" s="8">
        <v>-1</v>
      </c>
      <c r="R3096" s="8" t="s">
        <v>40</v>
      </c>
      <c r="S3096" s="8" t="s">
        <v>40</v>
      </c>
      <c r="T3096" s="8" t="s">
        <v>40</v>
      </c>
      <c r="U3096" s="67">
        <v>0.52200000000000002</v>
      </c>
      <c r="V3096" s="4">
        <v>3423</v>
      </c>
      <c r="W3096" s="4">
        <v>3427</v>
      </c>
      <c r="X3096" s="67">
        <v>0.999</v>
      </c>
      <c r="Y3096" s="67">
        <v>0.52600000000000002</v>
      </c>
      <c r="Z3096" s="4">
        <v>2591</v>
      </c>
      <c r="AA3096" s="4">
        <v>2599</v>
      </c>
      <c r="AB3096" s="67">
        <v>0.997</v>
      </c>
      <c r="AC3096" s="4">
        <v>1.4041520000000001</v>
      </c>
      <c r="AD3096" s="4">
        <v>12.81</v>
      </c>
    </row>
    <row r="3097" spans="1:30" x14ac:dyDescent="0.2">
      <c r="A3097" s="8" t="s">
        <v>782</v>
      </c>
      <c r="B3097" s="8">
        <v>16</v>
      </c>
      <c r="C3097" s="8">
        <v>70866774</v>
      </c>
      <c r="D3097" s="8">
        <v>70866774</v>
      </c>
      <c r="E3097" s="8" t="s">
        <v>130</v>
      </c>
      <c r="F3097" s="8" t="s">
        <v>3108</v>
      </c>
      <c r="G3097" s="8" t="s">
        <v>3109</v>
      </c>
      <c r="H3097" s="8" t="s">
        <v>7</v>
      </c>
      <c r="I3097" s="66" t="s">
        <v>6536</v>
      </c>
      <c r="J3097" s="66" t="s">
        <v>40</v>
      </c>
      <c r="K3097" s="66" t="s">
        <v>6541</v>
      </c>
      <c r="L3097" s="66" t="s">
        <v>6542</v>
      </c>
      <c r="M3097" s="66" t="s">
        <v>6543</v>
      </c>
      <c r="N3097" s="66" t="s">
        <v>3168</v>
      </c>
      <c r="O3097" s="8" t="s">
        <v>3169</v>
      </c>
      <c r="P3097" s="8" t="s">
        <v>6544</v>
      </c>
      <c r="Q3097" s="8">
        <v>-1</v>
      </c>
      <c r="R3097" s="8" t="s">
        <v>40</v>
      </c>
      <c r="S3097" s="8" t="s">
        <v>40</v>
      </c>
      <c r="T3097" s="8" t="s">
        <v>40</v>
      </c>
      <c r="U3097" s="67">
        <v>0.24099999999999999</v>
      </c>
      <c r="V3097" s="4">
        <v>1</v>
      </c>
      <c r="W3097" s="4">
        <v>3427</v>
      </c>
      <c r="X3097" s="67">
        <v>0</v>
      </c>
      <c r="Y3097" s="67">
        <v>0</v>
      </c>
      <c r="Z3097" s="4">
        <v>0</v>
      </c>
      <c r="AA3097" s="4">
        <v>2599</v>
      </c>
      <c r="AB3097" s="67">
        <v>0</v>
      </c>
      <c r="AC3097" s="4">
        <v>3.504426</v>
      </c>
      <c r="AD3097" s="4">
        <v>23.1</v>
      </c>
    </row>
    <row r="3098" spans="1:30" x14ac:dyDescent="0.2">
      <c r="A3098" s="8" t="s">
        <v>782</v>
      </c>
      <c r="B3098" s="8">
        <v>16</v>
      </c>
      <c r="C3098" s="8">
        <v>70866787</v>
      </c>
      <c r="D3098" s="8">
        <v>70866787</v>
      </c>
      <c r="E3098" s="8" t="s">
        <v>130</v>
      </c>
      <c r="F3098" s="8" t="s">
        <v>3101</v>
      </c>
      <c r="G3098" s="8" t="s">
        <v>3102</v>
      </c>
      <c r="H3098" s="8" t="s">
        <v>7</v>
      </c>
      <c r="I3098" s="66" t="s">
        <v>6536</v>
      </c>
      <c r="J3098" s="66" t="s">
        <v>40</v>
      </c>
      <c r="K3098" s="66" t="s">
        <v>6545</v>
      </c>
      <c r="L3098" s="66" t="s">
        <v>6546</v>
      </c>
      <c r="M3098" s="66" t="s">
        <v>3276</v>
      </c>
      <c r="N3098" s="66" t="s">
        <v>3126</v>
      </c>
      <c r="O3098" s="8" t="s">
        <v>3419</v>
      </c>
      <c r="P3098" s="8" t="s">
        <v>6547</v>
      </c>
      <c r="Q3098" s="8">
        <v>-1</v>
      </c>
      <c r="R3098" s="8" t="s">
        <v>40</v>
      </c>
      <c r="S3098" s="8" t="s">
        <v>40</v>
      </c>
      <c r="T3098" s="8" t="s">
        <v>40</v>
      </c>
      <c r="U3098" s="67">
        <v>0.23200000000000001</v>
      </c>
      <c r="V3098" s="4">
        <v>1</v>
      </c>
      <c r="W3098" s="4">
        <v>3427</v>
      </c>
      <c r="X3098" s="67">
        <v>0</v>
      </c>
      <c r="Y3098" s="67">
        <v>0.29599999999999999</v>
      </c>
      <c r="Z3098" s="4">
        <v>1</v>
      </c>
      <c r="AA3098" s="4">
        <v>2599</v>
      </c>
      <c r="AB3098" s="67">
        <v>0</v>
      </c>
      <c r="AC3098" s="4">
        <v>1.8014330000000001</v>
      </c>
      <c r="AD3098" s="4">
        <v>14.99</v>
      </c>
    </row>
    <row r="3099" spans="1:30" x14ac:dyDescent="0.2">
      <c r="A3099" s="8" t="s">
        <v>782</v>
      </c>
      <c r="B3099" s="8">
        <v>16</v>
      </c>
      <c r="C3099" s="8">
        <v>70866797</v>
      </c>
      <c r="D3099" s="8">
        <v>70866797</v>
      </c>
      <c r="E3099" s="8" t="s">
        <v>130</v>
      </c>
      <c r="F3099" s="8" t="s">
        <v>3108</v>
      </c>
      <c r="G3099" s="8" t="s">
        <v>3109</v>
      </c>
      <c r="H3099" s="8" t="s">
        <v>7</v>
      </c>
      <c r="I3099" s="66" t="s">
        <v>6536</v>
      </c>
      <c r="J3099" s="66" t="s">
        <v>40</v>
      </c>
      <c r="K3099" s="66" t="s">
        <v>6548</v>
      </c>
      <c r="L3099" s="66" t="s">
        <v>6549</v>
      </c>
      <c r="M3099" s="66" t="s">
        <v>6550</v>
      </c>
      <c r="N3099" s="66" t="s">
        <v>4004</v>
      </c>
      <c r="O3099" s="8" t="s">
        <v>4005</v>
      </c>
      <c r="P3099" s="8" t="s">
        <v>40</v>
      </c>
      <c r="Q3099" s="8">
        <v>-1</v>
      </c>
      <c r="R3099" s="8" t="s">
        <v>40</v>
      </c>
      <c r="S3099" s="8" t="s">
        <v>40</v>
      </c>
      <c r="T3099" s="8" t="s">
        <v>40</v>
      </c>
      <c r="U3099" s="67">
        <v>0.218</v>
      </c>
      <c r="V3099" s="4">
        <v>1</v>
      </c>
      <c r="W3099" s="4">
        <v>3427</v>
      </c>
      <c r="X3099" s="67">
        <v>0</v>
      </c>
      <c r="Y3099" s="67">
        <v>0</v>
      </c>
      <c r="Z3099" s="4">
        <v>0</v>
      </c>
      <c r="AA3099" s="4">
        <v>2599</v>
      </c>
      <c r="AB3099" s="67">
        <v>0</v>
      </c>
      <c r="AC3099" s="4">
        <v>1.681338</v>
      </c>
      <c r="AD3099" s="4">
        <v>14.3</v>
      </c>
    </row>
    <row r="3100" spans="1:30" x14ac:dyDescent="0.2">
      <c r="A3100" s="8" t="s">
        <v>782</v>
      </c>
      <c r="B3100" s="8">
        <v>16</v>
      </c>
      <c r="C3100" s="8">
        <v>70866813</v>
      </c>
      <c r="D3100" s="8">
        <v>70866813</v>
      </c>
      <c r="E3100" s="8" t="s">
        <v>130</v>
      </c>
      <c r="F3100" s="8" t="s">
        <v>3108</v>
      </c>
      <c r="G3100" s="8" t="s">
        <v>3109</v>
      </c>
      <c r="H3100" s="8" t="s">
        <v>7</v>
      </c>
      <c r="I3100" s="66" t="s">
        <v>6536</v>
      </c>
      <c r="J3100" s="66" t="s">
        <v>40</v>
      </c>
      <c r="K3100" s="66" t="s">
        <v>6551</v>
      </c>
      <c r="L3100" s="66" t="s">
        <v>6552</v>
      </c>
      <c r="M3100" s="66" t="s">
        <v>6553</v>
      </c>
      <c r="N3100" s="66" t="s">
        <v>3302</v>
      </c>
      <c r="O3100" s="8" t="s">
        <v>3390</v>
      </c>
      <c r="P3100" s="8" t="s">
        <v>6554</v>
      </c>
      <c r="Q3100" s="8">
        <v>-1</v>
      </c>
      <c r="R3100" s="8" t="s">
        <v>40</v>
      </c>
      <c r="S3100" s="8" t="s">
        <v>40</v>
      </c>
      <c r="T3100" s="8" t="s">
        <v>40</v>
      </c>
      <c r="U3100" s="67">
        <v>0.23599999999999999</v>
      </c>
      <c r="V3100" s="4">
        <v>1</v>
      </c>
      <c r="W3100" s="4">
        <v>3427</v>
      </c>
      <c r="X3100" s="67">
        <v>0</v>
      </c>
      <c r="Y3100" s="67">
        <v>0</v>
      </c>
      <c r="Z3100" s="4">
        <v>0</v>
      </c>
      <c r="AA3100" s="4">
        <v>2599</v>
      </c>
      <c r="AB3100" s="67">
        <v>0</v>
      </c>
      <c r="AC3100" s="4">
        <v>6.5720029999999996</v>
      </c>
      <c r="AD3100" s="4">
        <v>31</v>
      </c>
    </row>
    <row r="3101" spans="1:30" x14ac:dyDescent="0.2">
      <c r="A3101" s="8" t="s">
        <v>782</v>
      </c>
      <c r="B3101" s="8">
        <v>16</v>
      </c>
      <c r="C3101" s="8">
        <v>70866820</v>
      </c>
      <c r="D3101" s="8">
        <v>70866820</v>
      </c>
      <c r="E3101" s="8" t="s">
        <v>121</v>
      </c>
      <c r="F3101" s="8" t="s">
        <v>3101</v>
      </c>
      <c r="G3101" s="8" t="s">
        <v>3102</v>
      </c>
      <c r="H3101" s="8" t="s">
        <v>7</v>
      </c>
      <c r="I3101" s="66" t="s">
        <v>6536</v>
      </c>
      <c r="J3101" s="66" t="s">
        <v>40</v>
      </c>
      <c r="K3101" s="66" t="s">
        <v>6555</v>
      </c>
      <c r="L3101" s="66" t="s">
        <v>6556</v>
      </c>
      <c r="M3101" s="66" t="s">
        <v>6557</v>
      </c>
      <c r="N3101" s="66" t="s">
        <v>3410</v>
      </c>
      <c r="O3101" s="8" t="s">
        <v>3411</v>
      </c>
      <c r="P3101" s="8" t="s">
        <v>40</v>
      </c>
      <c r="Q3101" s="8">
        <v>-1</v>
      </c>
      <c r="R3101" s="8" t="s">
        <v>40</v>
      </c>
      <c r="S3101" s="8" t="s">
        <v>40</v>
      </c>
      <c r="T3101" s="8" t="s">
        <v>40</v>
      </c>
      <c r="U3101" s="67">
        <v>0.23899999999999999</v>
      </c>
      <c r="V3101" s="4">
        <v>1</v>
      </c>
      <c r="W3101" s="4">
        <v>3427</v>
      </c>
      <c r="X3101" s="67">
        <v>0</v>
      </c>
      <c r="Y3101" s="67">
        <v>0</v>
      </c>
      <c r="Z3101" s="4">
        <v>0</v>
      </c>
      <c r="AA3101" s="4">
        <v>2599</v>
      </c>
      <c r="AB3101" s="67">
        <v>0</v>
      </c>
      <c r="AC3101" s="4">
        <v>1.5354E-2</v>
      </c>
      <c r="AD3101" s="4">
        <v>2.7349999999999999</v>
      </c>
    </row>
    <row r="3102" spans="1:30" x14ac:dyDescent="0.2">
      <c r="A3102" s="8" t="s">
        <v>782</v>
      </c>
      <c r="B3102" s="8">
        <v>16</v>
      </c>
      <c r="C3102" s="8">
        <v>70866828</v>
      </c>
      <c r="D3102" s="8">
        <v>70866828</v>
      </c>
      <c r="E3102" s="8" t="s">
        <v>130</v>
      </c>
      <c r="F3102" s="8" t="s">
        <v>3108</v>
      </c>
      <c r="G3102" s="8" t="s">
        <v>3109</v>
      </c>
      <c r="H3102" s="8" t="s">
        <v>7</v>
      </c>
      <c r="I3102" s="66" t="s">
        <v>6536</v>
      </c>
      <c r="J3102" s="66" t="s">
        <v>40</v>
      </c>
      <c r="K3102" s="66" t="s">
        <v>6558</v>
      </c>
      <c r="L3102" s="66" t="s">
        <v>6559</v>
      </c>
      <c r="M3102" s="66" t="s">
        <v>6560</v>
      </c>
      <c r="N3102" s="66" t="s">
        <v>3843</v>
      </c>
      <c r="O3102" s="8" t="s">
        <v>5688</v>
      </c>
      <c r="P3102" s="8" t="s">
        <v>6561</v>
      </c>
      <c r="Q3102" s="8">
        <v>-1</v>
      </c>
      <c r="R3102" s="8" t="s">
        <v>40</v>
      </c>
      <c r="S3102" s="8" t="s">
        <v>40</v>
      </c>
      <c r="T3102" s="8" t="s">
        <v>40</v>
      </c>
      <c r="U3102" s="67">
        <v>0.23100000000000001</v>
      </c>
      <c r="V3102" s="4">
        <v>1</v>
      </c>
      <c r="W3102" s="4">
        <v>3429</v>
      </c>
      <c r="X3102" s="67">
        <v>0</v>
      </c>
      <c r="Y3102" s="67">
        <v>0.245</v>
      </c>
      <c r="Z3102" s="4">
        <v>1</v>
      </c>
      <c r="AA3102" s="4">
        <v>2599</v>
      </c>
      <c r="AB3102" s="67">
        <v>0</v>
      </c>
      <c r="AC3102" s="4">
        <v>2.4553039999999999</v>
      </c>
      <c r="AD3102" s="4">
        <v>19.18</v>
      </c>
    </row>
    <row r="3103" spans="1:30" x14ac:dyDescent="0.2">
      <c r="A3103" s="8" t="s">
        <v>782</v>
      </c>
      <c r="B3103" s="8">
        <v>16</v>
      </c>
      <c r="C3103" s="8">
        <v>70866832</v>
      </c>
      <c r="D3103" s="8">
        <v>70866832</v>
      </c>
      <c r="E3103" s="8" t="s">
        <v>130</v>
      </c>
      <c r="F3103" s="8" t="s">
        <v>3108</v>
      </c>
      <c r="G3103" s="8" t="s">
        <v>3109</v>
      </c>
      <c r="H3103" s="8" t="s">
        <v>7</v>
      </c>
      <c r="I3103" s="66" t="s">
        <v>6536</v>
      </c>
      <c r="J3103" s="66" t="s">
        <v>40</v>
      </c>
      <c r="K3103" s="66" t="s">
        <v>6515</v>
      </c>
      <c r="L3103" s="66" t="s">
        <v>6562</v>
      </c>
      <c r="M3103" s="66" t="s">
        <v>6563</v>
      </c>
      <c r="N3103" s="66" t="s">
        <v>5344</v>
      </c>
      <c r="O3103" s="8" t="s">
        <v>6564</v>
      </c>
      <c r="P3103" s="8" t="s">
        <v>6565</v>
      </c>
      <c r="Q3103" s="8">
        <v>-1</v>
      </c>
      <c r="R3103" s="8" t="s">
        <v>40</v>
      </c>
      <c r="S3103" s="8" t="s">
        <v>40</v>
      </c>
      <c r="T3103" s="8" t="s">
        <v>40</v>
      </c>
      <c r="U3103" s="67">
        <v>0.29799999999999999</v>
      </c>
      <c r="V3103" s="4">
        <v>2093</v>
      </c>
      <c r="W3103" s="4">
        <v>3429</v>
      </c>
      <c r="X3103" s="67">
        <v>0.61</v>
      </c>
      <c r="Y3103" s="67">
        <v>0.29899999999999999</v>
      </c>
      <c r="Z3103" s="4">
        <v>1585</v>
      </c>
      <c r="AA3103" s="4">
        <v>2599</v>
      </c>
      <c r="AB3103" s="67">
        <v>0.61</v>
      </c>
      <c r="AC3103" s="4">
        <v>3.1564670000000001</v>
      </c>
      <c r="AD3103" s="4">
        <v>22.6</v>
      </c>
    </row>
    <row r="3104" spans="1:30" x14ac:dyDescent="0.2">
      <c r="A3104" s="8" t="s">
        <v>782</v>
      </c>
      <c r="B3104" s="8">
        <v>16</v>
      </c>
      <c r="C3104" s="8">
        <v>70866856</v>
      </c>
      <c r="D3104" s="8">
        <v>70866856</v>
      </c>
      <c r="E3104" s="8" t="s">
        <v>130</v>
      </c>
      <c r="F3104" s="8" t="s">
        <v>3101</v>
      </c>
      <c r="G3104" s="8" t="s">
        <v>3102</v>
      </c>
      <c r="H3104" s="8" t="s">
        <v>7</v>
      </c>
      <c r="I3104" s="66" t="s">
        <v>6536</v>
      </c>
      <c r="J3104" s="66" t="s">
        <v>40</v>
      </c>
      <c r="K3104" s="66" t="s">
        <v>6566</v>
      </c>
      <c r="L3104" s="66" t="s">
        <v>6567</v>
      </c>
      <c r="M3104" s="66" t="s">
        <v>6568</v>
      </c>
      <c r="N3104" s="66" t="s">
        <v>3118</v>
      </c>
      <c r="O3104" s="8" t="s">
        <v>3213</v>
      </c>
      <c r="P3104" s="8" t="s">
        <v>6569</v>
      </c>
      <c r="Q3104" s="8">
        <v>-1</v>
      </c>
      <c r="R3104" s="8" t="s">
        <v>40</v>
      </c>
      <c r="S3104" s="8" t="s">
        <v>40</v>
      </c>
      <c r="T3104" s="8" t="s">
        <v>40</v>
      </c>
      <c r="U3104" s="67">
        <v>0.28199999999999997</v>
      </c>
      <c r="V3104" s="4">
        <v>2</v>
      </c>
      <c r="W3104" s="4">
        <v>3429</v>
      </c>
      <c r="X3104" s="67">
        <v>1E-3</v>
      </c>
      <c r="Y3104" s="67">
        <v>0</v>
      </c>
      <c r="Z3104" s="4">
        <v>0</v>
      </c>
      <c r="AA3104" s="4">
        <v>2599</v>
      </c>
      <c r="AB3104" s="67">
        <v>0</v>
      </c>
      <c r="AC3104" s="4">
        <v>1.0449170000000001</v>
      </c>
      <c r="AD3104" s="4">
        <v>10.91</v>
      </c>
    </row>
    <row r="3105" spans="1:30" x14ac:dyDescent="0.2">
      <c r="A3105" s="8" t="s">
        <v>782</v>
      </c>
      <c r="B3105" s="8">
        <v>16</v>
      </c>
      <c r="C3105" s="8">
        <v>70866861</v>
      </c>
      <c r="D3105" s="8">
        <v>70866861</v>
      </c>
      <c r="E3105" s="8" t="s">
        <v>130</v>
      </c>
      <c r="F3105" s="8" t="s">
        <v>3108</v>
      </c>
      <c r="G3105" s="8" t="s">
        <v>3109</v>
      </c>
      <c r="H3105" s="8" t="s">
        <v>7</v>
      </c>
      <c r="I3105" s="66" t="s">
        <v>6536</v>
      </c>
      <c r="J3105" s="66" t="s">
        <v>40</v>
      </c>
      <c r="K3105" s="66" t="s">
        <v>6570</v>
      </c>
      <c r="L3105" s="66" t="s">
        <v>6571</v>
      </c>
      <c r="M3105" s="66" t="s">
        <v>6572</v>
      </c>
      <c r="N3105" s="66" t="s">
        <v>3141</v>
      </c>
      <c r="O3105" s="8" t="s">
        <v>3371</v>
      </c>
      <c r="P3105" s="8" t="s">
        <v>6573</v>
      </c>
      <c r="Q3105" s="8">
        <v>-1</v>
      </c>
      <c r="R3105" s="8" t="s">
        <v>40</v>
      </c>
      <c r="S3105" s="8" t="s">
        <v>40</v>
      </c>
      <c r="T3105" s="8" t="s">
        <v>40</v>
      </c>
      <c r="U3105" s="67">
        <v>0</v>
      </c>
      <c r="V3105" s="4">
        <v>0</v>
      </c>
      <c r="W3105" s="4">
        <v>3425</v>
      </c>
      <c r="X3105" s="67">
        <v>0</v>
      </c>
      <c r="Y3105" s="67">
        <v>0.2</v>
      </c>
      <c r="Z3105" s="4">
        <v>1</v>
      </c>
      <c r="AA3105" s="4">
        <v>2595</v>
      </c>
      <c r="AB3105" s="67">
        <v>0</v>
      </c>
      <c r="AC3105" s="4">
        <v>4.6852220000000004</v>
      </c>
      <c r="AD3105" s="4">
        <v>24.6</v>
      </c>
    </row>
    <row r="3106" spans="1:30" x14ac:dyDescent="0.2">
      <c r="A3106" s="8" t="s">
        <v>782</v>
      </c>
      <c r="B3106" s="8">
        <v>16</v>
      </c>
      <c r="C3106" s="8">
        <v>70866862</v>
      </c>
      <c r="D3106" s="8">
        <v>70866862</v>
      </c>
      <c r="E3106" s="8" t="s">
        <v>121</v>
      </c>
      <c r="F3106" s="8" t="s">
        <v>3101</v>
      </c>
      <c r="G3106" s="8" t="s">
        <v>3102</v>
      </c>
      <c r="H3106" s="8" t="s">
        <v>7</v>
      </c>
      <c r="I3106" s="66" t="s">
        <v>6536</v>
      </c>
      <c r="J3106" s="66" t="s">
        <v>40</v>
      </c>
      <c r="K3106" s="66" t="s">
        <v>6574</v>
      </c>
      <c r="L3106" s="66" t="s">
        <v>6575</v>
      </c>
      <c r="M3106" s="66" t="s">
        <v>6576</v>
      </c>
      <c r="N3106" s="66" t="s">
        <v>130</v>
      </c>
      <c r="O3106" s="8" t="s">
        <v>3506</v>
      </c>
      <c r="P3106" s="8" t="s">
        <v>40</v>
      </c>
      <c r="Q3106" s="8">
        <v>-1</v>
      </c>
      <c r="R3106" s="8" t="s">
        <v>40</v>
      </c>
      <c r="S3106" s="8" t="s">
        <v>40</v>
      </c>
      <c r="T3106" s="8" t="s">
        <v>40</v>
      </c>
      <c r="U3106" s="67">
        <v>0.31900000000000001</v>
      </c>
      <c r="V3106" s="4">
        <v>1</v>
      </c>
      <c r="W3106" s="4">
        <v>3425</v>
      </c>
      <c r="X3106" s="67">
        <v>0</v>
      </c>
      <c r="Y3106" s="67">
        <v>0.23200000000000001</v>
      </c>
      <c r="Z3106" s="4">
        <v>2</v>
      </c>
      <c r="AA3106" s="4">
        <v>2595</v>
      </c>
      <c r="AB3106" s="67">
        <v>1E-3</v>
      </c>
      <c r="AC3106" s="4">
        <v>0.87567499999999998</v>
      </c>
      <c r="AD3106" s="4">
        <v>9.9220000000000006</v>
      </c>
    </row>
    <row r="3107" spans="1:30" x14ac:dyDescent="0.2">
      <c r="A3107" s="8" t="s">
        <v>782</v>
      </c>
      <c r="B3107" s="8">
        <v>16</v>
      </c>
      <c r="C3107" s="8">
        <v>70866925</v>
      </c>
      <c r="D3107" s="8">
        <v>70866925</v>
      </c>
      <c r="E3107" s="8" t="s">
        <v>123</v>
      </c>
      <c r="F3107" s="8" t="s">
        <v>3108</v>
      </c>
      <c r="G3107" s="8" t="s">
        <v>3109</v>
      </c>
      <c r="H3107" s="8" t="s">
        <v>7</v>
      </c>
      <c r="I3107" s="66" t="s">
        <v>6536</v>
      </c>
      <c r="J3107" s="66" t="s">
        <v>40</v>
      </c>
      <c r="K3107" s="66" t="s">
        <v>6542</v>
      </c>
      <c r="L3107" s="66" t="s">
        <v>6577</v>
      </c>
      <c r="M3107" s="66" t="s">
        <v>3278</v>
      </c>
      <c r="N3107" s="66" t="s">
        <v>3262</v>
      </c>
      <c r="O3107" s="8" t="s">
        <v>3263</v>
      </c>
      <c r="P3107" s="8" t="s">
        <v>6578</v>
      </c>
      <c r="Q3107" s="8">
        <v>-1</v>
      </c>
      <c r="R3107" s="8" t="s">
        <v>40</v>
      </c>
      <c r="S3107" s="8" t="s">
        <v>40</v>
      </c>
      <c r="T3107" s="8" t="s">
        <v>40</v>
      </c>
      <c r="U3107" s="67">
        <v>0.23899999999999999</v>
      </c>
      <c r="V3107" s="4">
        <v>1</v>
      </c>
      <c r="W3107" s="4">
        <v>3429</v>
      </c>
      <c r="X3107" s="67">
        <v>0</v>
      </c>
      <c r="Y3107" s="67">
        <v>0</v>
      </c>
      <c r="Z3107" s="4">
        <v>0</v>
      </c>
      <c r="AA3107" s="4">
        <v>2600</v>
      </c>
      <c r="AB3107" s="67">
        <v>0</v>
      </c>
      <c r="AC3107" s="4">
        <v>2.2781799999999999</v>
      </c>
      <c r="AD3107" s="4">
        <v>18.02</v>
      </c>
    </row>
    <row r="3108" spans="1:30" x14ac:dyDescent="0.2">
      <c r="A3108" s="8" t="s">
        <v>782</v>
      </c>
      <c r="B3108" s="8">
        <v>16</v>
      </c>
      <c r="C3108" s="8">
        <v>70866961</v>
      </c>
      <c r="D3108" s="8">
        <v>70866961</v>
      </c>
      <c r="E3108" s="8" t="s">
        <v>130</v>
      </c>
      <c r="F3108" s="8" t="s">
        <v>81</v>
      </c>
      <c r="G3108" s="8" t="s">
        <v>3469</v>
      </c>
      <c r="H3108" s="8" t="s">
        <v>7</v>
      </c>
      <c r="I3108" s="66" t="s">
        <v>6536</v>
      </c>
      <c r="J3108" s="66" t="s">
        <v>40</v>
      </c>
      <c r="K3108" s="66" t="s">
        <v>6579</v>
      </c>
      <c r="L3108" s="66" t="s">
        <v>6580</v>
      </c>
      <c r="M3108" s="66" t="s">
        <v>6581</v>
      </c>
      <c r="N3108" s="66" t="s">
        <v>206</v>
      </c>
      <c r="O3108" s="8" t="s">
        <v>493</v>
      </c>
      <c r="P3108" s="8" t="s">
        <v>40</v>
      </c>
      <c r="Q3108" s="8">
        <v>-1</v>
      </c>
      <c r="R3108" s="8" t="s">
        <v>40</v>
      </c>
      <c r="S3108" s="8" t="s">
        <v>40</v>
      </c>
      <c r="T3108" s="8" t="s">
        <v>40</v>
      </c>
      <c r="U3108" s="67">
        <v>0</v>
      </c>
      <c r="V3108" s="4">
        <v>0</v>
      </c>
      <c r="W3108" s="4">
        <v>3429</v>
      </c>
      <c r="X3108" s="67">
        <v>0</v>
      </c>
      <c r="Y3108" s="67">
        <v>0.28699999999999998</v>
      </c>
      <c r="Z3108" s="4">
        <v>1</v>
      </c>
      <c r="AA3108" s="4">
        <v>2599</v>
      </c>
      <c r="AB3108" s="67">
        <v>0</v>
      </c>
      <c r="AC3108" s="4">
        <v>17.515753</v>
      </c>
      <c r="AD3108" s="4">
        <v>59</v>
      </c>
    </row>
    <row r="3109" spans="1:30" x14ac:dyDescent="0.2">
      <c r="A3109" s="8" t="s">
        <v>782</v>
      </c>
      <c r="B3109" s="8">
        <v>16</v>
      </c>
      <c r="C3109" s="8">
        <v>70866970</v>
      </c>
      <c r="D3109" s="8">
        <v>70866970</v>
      </c>
      <c r="E3109" s="8" t="s">
        <v>127</v>
      </c>
      <c r="F3109" s="8" t="s">
        <v>3108</v>
      </c>
      <c r="G3109" s="8" t="s">
        <v>3109</v>
      </c>
      <c r="H3109" s="8" t="s">
        <v>7</v>
      </c>
      <c r="I3109" s="66" t="s">
        <v>6536</v>
      </c>
      <c r="J3109" s="66" t="s">
        <v>40</v>
      </c>
      <c r="K3109" s="66" t="s">
        <v>6582</v>
      </c>
      <c r="L3109" s="66" t="s">
        <v>6583</v>
      </c>
      <c r="M3109" s="66" t="s">
        <v>6584</v>
      </c>
      <c r="N3109" s="66" t="s">
        <v>4253</v>
      </c>
      <c r="O3109" s="8" t="s">
        <v>6194</v>
      </c>
      <c r="P3109" s="8" t="s">
        <v>40</v>
      </c>
      <c r="Q3109" s="8">
        <v>-1</v>
      </c>
      <c r="R3109" s="8">
        <v>5.5514417470000001</v>
      </c>
      <c r="S3109" s="8">
        <v>2.5316611999999999E-2</v>
      </c>
      <c r="T3109" s="8">
        <v>5.5767583590000003</v>
      </c>
      <c r="U3109" s="67">
        <v>0.24199999999999999</v>
      </c>
      <c r="V3109" s="4">
        <v>1</v>
      </c>
      <c r="W3109" s="4">
        <v>3429</v>
      </c>
      <c r="X3109" s="67">
        <v>0</v>
      </c>
      <c r="Y3109" s="67">
        <v>0.29299999999999998</v>
      </c>
      <c r="Z3109" s="4">
        <v>1</v>
      </c>
      <c r="AA3109" s="4">
        <v>2599</v>
      </c>
      <c r="AB3109" s="67">
        <v>0</v>
      </c>
      <c r="AC3109" s="4">
        <v>4.8066360000000001</v>
      </c>
      <c r="AD3109" s="4">
        <v>24.8</v>
      </c>
    </row>
    <row r="3110" spans="1:30" x14ac:dyDescent="0.2">
      <c r="A3110" s="8" t="s">
        <v>782</v>
      </c>
      <c r="B3110" s="8">
        <v>16</v>
      </c>
      <c r="C3110" s="8">
        <v>70867803</v>
      </c>
      <c r="D3110" s="8">
        <v>70867803</v>
      </c>
      <c r="E3110" s="8" t="s">
        <v>130</v>
      </c>
      <c r="F3110" s="8" t="s">
        <v>3108</v>
      </c>
      <c r="G3110" s="8" t="s">
        <v>3109</v>
      </c>
      <c r="H3110" s="8" t="s">
        <v>7</v>
      </c>
      <c r="I3110" s="66" t="s">
        <v>6585</v>
      </c>
      <c r="J3110" s="66" t="s">
        <v>40</v>
      </c>
      <c r="K3110" s="66" t="s">
        <v>6586</v>
      </c>
      <c r="L3110" s="66" t="s">
        <v>6587</v>
      </c>
      <c r="M3110" s="66" t="s">
        <v>6588</v>
      </c>
      <c r="N3110" s="66" t="s">
        <v>3219</v>
      </c>
      <c r="O3110" s="8" t="s">
        <v>3220</v>
      </c>
      <c r="P3110" s="8" t="s">
        <v>6589</v>
      </c>
      <c r="Q3110" s="8">
        <v>-1</v>
      </c>
      <c r="R3110" s="8" t="s">
        <v>40</v>
      </c>
      <c r="S3110" s="8" t="s">
        <v>40</v>
      </c>
      <c r="T3110" s="8" t="s">
        <v>40</v>
      </c>
      <c r="U3110" s="67">
        <v>0.252</v>
      </c>
      <c r="V3110" s="4">
        <v>1</v>
      </c>
      <c r="W3110" s="4">
        <v>3431</v>
      </c>
      <c r="X3110" s="67">
        <v>0</v>
      </c>
      <c r="Y3110" s="67">
        <v>0</v>
      </c>
      <c r="Z3110" s="4">
        <v>0</v>
      </c>
      <c r="AA3110" s="4">
        <v>2603</v>
      </c>
      <c r="AB3110" s="67">
        <v>0</v>
      </c>
      <c r="AC3110" s="4">
        <v>6.9000450000000004</v>
      </c>
      <c r="AD3110" s="4">
        <v>33</v>
      </c>
    </row>
    <row r="3111" spans="1:30" x14ac:dyDescent="0.2">
      <c r="A3111" s="8" t="s">
        <v>782</v>
      </c>
      <c r="B3111" s="8">
        <v>16</v>
      </c>
      <c r="C3111" s="8">
        <v>70867815</v>
      </c>
      <c r="D3111" s="8">
        <v>70867815</v>
      </c>
      <c r="E3111" s="8" t="s">
        <v>121</v>
      </c>
      <c r="F3111" s="8" t="s">
        <v>3108</v>
      </c>
      <c r="G3111" s="8" t="s">
        <v>3109</v>
      </c>
      <c r="H3111" s="8" t="s">
        <v>7</v>
      </c>
      <c r="I3111" s="66" t="s">
        <v>6585</v>
      </c>
      <c r="J3111" s="66" t="s">
        <v>40</v>
      </c>
      <c r="K3111" s="66" t="s">
        <v>6590</v>
      </c>
      <c r="L3111" s="66" t="s">
        <v>6591</v>
      </c>
      <c r="M3111" s="66" t="s">
        <v>6592</v>
      </c>
      <c r="N3111" s="66" t="s">
        <v>3931</v>
      </c>
      <c r="O3111" s="8" t="s">
        <v>6593</v>
      </c>
      <c r="P3111" s="8" t="s">
        <v>6594</v>
      </c>
      <c r="Q3111" s="8">
        <v>-1</v>
      </c>
      <c r="R3111" s="8" t="s">
        <v>40</v>
      </c>
      <c r="S3111" s="8" t="s">
        <v>40</v>
      </c>
      <c r="T3111" s="8" t="s">
        <v>40</v>
      </c>
      <c r="U3111" s="67">
        <v>0.49399999999999999</v>
      </c>
      <c r="V3111" s="4">
        <v>3425</v>
      </c>
      <c r="W3111" s="4">
        <v>3431</v>
      </c>
      <c r="X3111" s="67">
        <v>0.998</v>
      </c>
      <c r="Y3111" s="67">
        <v>0.496</v>
      </c>
      <c r="Z3111" s="4">
        <v>2595</v>
      </c>
      <c r="AA3111" s="4">
        <v>2603</v>
      </c>
      <c r="AB3111" s="67">
        <v>0.997</v>
      </c>
      <c r="AC3111" s="4">
        <v>-0.34641300000000003</v>
      </c>
      <c r="AD3111" s="4">
        <v>0.51900000000000002</v>
      </c>
    </row>
    <row r="3112" spans="1:30" x14ac:dyDescent="0.2">
      <c r="A3112" s="8" t="s">
        <v>782</v>
      </c>
      <c r="B3112" s="8">
        <v>16</v>
      </c>
      <c r="C3112" s="8">
        <v>70867831</v>
      </c>
      <c r="D3112" s="8">
        <v>70867831</v>
      </c>
      <c r="E3112" s="8" t="s">
        <v>123</v>
      </c>
      <c r="F3112" s="8" t="s">
        <v>3101</v>
      </c>
      <c r="G3112" s="8" t="s">
        <v>3102</v>
      </c>
      <c r="H3112" s="8" t="s">
        <v>7</v>
      </c>
      <c r="I3112" s="66" t="s">
        <v>6585</v>
      </c>
      <c r="J3112" s="66" t="s">
        <v>40</v>
      </c>
      <c r="K3112" s="66" t="s">
        <v>6571</v>
      </c>
      <c r="L3112" s="66" t="s">
        <v>6595</v>
      </c>
      <c r="M3112" s="66" t="s">
        <v>6596</v>
      </c>
      <c r="N3112" s="66" t="s">
        <v>130</v>
      </c>
      <c r="O3112" s="8" t="s">
        <v>4257</v>
      </c>
      <c r="P3112" s="8" t="s">
        <v>6597</v>
      </c>
      <c r="Q3112" s="8">
        <v>-1</v>
      </c>
      <c r="R3112" s="8" t="s">
        <v>40</v>
      </c>
      <c r="S3112" s="8" t="s">
        <v>40</v>
      </c>
      <c r="T3112" s="8" t="s">
        <v>40</v>
      </c>
      <c r="U3112" s="67">
        <v>0.49399999999999999</v>
      </c>
      <c r="V3112" s="4">
        <v>3426</v>
      </c>
      <c r="W3112" s="4">
        <v>3431</v>
      </c>
      <c r="X3112" s="67">
        <v>0.999</v>
      </c>
      <c r="Y3112" s="67">
        <v>0.496</v>
      </c>
      <c r="Z3112" s="4">
        <v>2595</v>
      </c>
      <c r="AA3112" s="4">
        <v>2603</v>
      </c>
      <c r="AB3112" s="67">
        <v>0.997</v>
      </c>
      <c r="AC3112" s="4">
        <v>-1.0429679999999999</v>
      </c>
      <c r="AD3112" s="4">
        <v>1.2999999999999999E-2</v>
      </c>
    </row>
    <row r="3113" spans="1:30" x14ac:dyDescent="0.2">
      <c r="A3113" s="8" t="s">
        <v>782</v>
      </c>
      <c r="B3113" s="8">
        <v>16</v>
      </c>
      <c r="C3113" s="8">
        <v>70867840</v>
      </c>
      <c r="D3113" s="8">
        <v>70867840</v>
      </c>
      <c r="E3113" s="8" t="s">
        <v>130</v>
      </c>
      <c r="F3113" s="8" t="s">
        <v>3101</v>
      </c>
      <c r="G3113" s="8" t="s">
        <v>3102</v>
      </c>
      <c r="H3113" s="8" t="s">
        <v>7</v>
      </c>
      <c r="I3113" s="66" t="s">
        <v>6585</v>
      </c>
      <c r="J3113" s="66" t="s">
        <v>40</v>
      </c>
      <c r="K3113" s="66" t="s">
        <v>6598</v>
      </c>
      <c r="L3113" s="66" t="s">
        <v>6599</v>
      </c>
      <c r="M3113" s="66" t="s">
        <v>6600</v>
      </c>
      <c r="N3113" s="66" t="s">
        <v>130</v>
      </c>
      <c r="O3113" s="8" t="s">
        <v>3155</v>
      </c>
      <c r="P3113" s="8" t="s">
        <v>6601</v>
      </c>
      <c r="Q3113" s="8">
        <v>-1</v>
      </c>
      <c r="R3113" s="8" t="s">
        <v>40</v>
      </c>
      <c r="S3113" s="8" t="s">
        <v>40</v>
      </c>
      <c r="T3113" s="8" t="s">
        <v>40</v>
      </c>
      <c r="U3113" s="67">
        <v>0.27800000000000002</v>
      </c>
      <c r="V3113" s="4">
        <v>2</v>
      </c>
      <c r="W3113" s="4">
        <v>3431</v>
      </c>
      <c r="X3113" s="67">
        <v>1E-3</v>
      </c>
      <c r="Y3113" s="67">
        <v>0</v>
      </c>
      <c r="Z3113" s="4">
        <v>0</v>
      </c>
      <c r="AA3113" s="4">
        <v>2603</v>
      </c>
      <c r="AB3113" s="67">
        <v>0</v>
      </c>
      <c r="AC3113" s="4">
        <v>1.1796580000000001</v>
      </c>
      <c r="AD3113" s="4">
        <v>11.64</v>
      </c>
    </row>
    <row r="3114" spans="1:30" x14ac:dyDescent="0.2">
      <c r="A3114" s="8" t="s">
        <v>782</v>
      </c>
      <c r="B3114" s="8">
        <v>16</v>
      </c>
      <c r="C3114" s="8">
        <v>70867843</v>
      </c>
      <c r="D3114" s="8">
        <v>70867843</v>
      </c>
      <c r="E3114" s="8" t="s">
        <v>127</v>
      </c>
      <c r="F3114" s="8" t="s">
        <v>3108</v>
      </c>
      <c r="G3114" s="8" t="s">
        <v>3109</v>
      </c>
      <c r="H3114" s="8" t="s">
        <v>7</v>
      </c>
      <c r="I3114" s="66" t="s">
        <v>6585</v>
      </c>
      <c r="J3114" s="66" t="s">
        <v>40</v>
      </c>
      <c r="K3114" s="66" t="s">
        <v>6602</v>
      </c>
      <c r="L3114" s="66" t="s">
        <v>6603</v>
      </c>
      <c r="M3114" s="66" t="s">
        <v>6604</v>
      </c>
      <c r="N3114" s="66" t="s">
        <v>3746</v>
      </c>
      <c r="O3114" s="8" t="s">
        <v>6605</v>
      </c>
      <c r="P3114" s="8" t="s">
        <v>40</v>
      </c>
      <c r="Q3114" s="8">
        <v>-1</v>
      </c>
      <c r="R3114" s="8" t="s">
        <v>40</v>
      </c>
      <c r="S3114" s="8" t="s">
        <v>40</v>
      </c>
      <c r="T3114" s="8" t="s">
        <v>40</v>
      </c>
      <c r="U3114" s="67">
        <v>0.27</v>
      </c>
      <c r="V3114" s="4">
        <v>1</v>
      </c>
      <c r="W3114" s="4">
        <v>3431</v>
      </c>
      <c r="X3114" s="67">
        <v>0</v>
      </c>
      <c r="Y3114" s="67">
        <v>0.28199999999999997</v>
      </c>
      <c r="Z3114" s="4">
        <v>1</v>
      </c>
      <c r="AA3114" s="4">
        <v>2603</v>
      </c>
      <c r="AB3114" s="67">
        <v>0</v>
      </c>
      <c r="AC3114" s="4">
        <v>3.0343239999999998</v>
      </c>
      <c r="AD3114" s="4">
        <v>22.3</v>
      </c>
    </row>
    <row r="3115" spans="1:30" x14ac:dyDescent="0.2">
      <c r="A3115" s="8" t="s">
        <v>782</v>
      </c>
      <c r="B3115" s="8">
        <v>16</v>
      </c>
      <c r="C3115" s="8">
        <v>70867854</v>
      </c>
      <c r="D3115" s="8">
        <v>70867854</v>
      </c>
      <c r="E3115" s="8" t="s">
        <v>130</v>
      </c>
      <c r="F3115" s="8" t="s">
        <v>3108</v>
      </c>
      <c r="G3115" s="8" t="s">
        <v>3109</v>
      </c>
      <c r="H3115" s="8" t="s">
        <v>7</v>
      </c>
      <c r="I3115" s="66" t="s">
        <v>6585</v>
      </c>
      <c r="J3115" s="66" t="s">
        <v>40</v>
      </c>
      <c r="K3115" s="66" t="s">
        <v>6606</v>
      </c>
      <c r="L3115" s="66" t="s">
        <v>6607</v>
      </c>
      <c r="M3115" s="66" t="s">
        <v>6608</v>
      </c>
      <c r="N3115" s="66" t="s">
        <v>3168</v>
      </c>
      <c r="O3115" s="8" t="s">
        <v>3169</v>
      </c>
      <c r="P3115" s="8" t="s">
        <v>6609</v>
      </c>
      <c r="Q3115" s="8">
        <v>-1</v>
      </c>
      <c r="R3115" s="8" t="s">
        <v>40</v>
      </c>
      <c r="S3115" s="8" t="s">
        <v>40</v>
      </c>
      <c r="T3115" s="8" t="s">
        <v>40</v>
      </c>
      <c r="U3115" s="67">
        <v>0.25600000000000001</v>
      </c>
      <c r="V3115" s="4">
        <v>3</v>
      </c>
      <c r="W3115" s="4">
        <v>3431</v>
      </c>
      <c r="X3115" s="67">
        <v>1E-3</v>
      </c>
      <c r="Y3115" s="67">
        <v>0.254</v>
      </c>
      <c r="Z3115" s="4">
        <v>2</v>
      </c>
      <c r="AA3115" s="4">
        <v>2603</v>
      </c>
      <c r="AB3115" s="67">
        <v>1E-3</v>
      </c>
      <c r="AC3115" s="4">
        <v>5.5970810000000002</v>
      </c>
      <c r="AD3115" s="4">
        <v>26.5</v>
      </c>
    </row>
    <row r="3116" spans="1:30" x14ac:dyDescent="0.2">
      <c r="A3116" s="8" t="s">
        <v>782</v>
      </c>
      <c r="B3116" s="8">
        <v>16</v>
      </c>
      <c r="C3116" s="8">
        <v>70867855</v>
      </c>
      <c r="D3116" s="8">
        <v>70867855</v>
      </c>
      <c r="E3116" s="8" t="s">
        <v>123</v>
      </c>
      <c r="F3116" s="8" t="s">
        <v>3101</v>
      </c>
      <c r="G3116" s="8" t="s">
        <v>3102</v>
      </c>
      <c r="H3116" s="8" t="s">
        <v>7</v>
      </c>
      <c r="I3116" s="66" t="s">
        <v>6585</v>
      </c>
      <c r="J3116" s="66" t="s">
        <v>40</v>
      </c>
      <c r="K3116" s="66" t="s">
        <v>6610</v>
      </c>
      <c r="L3116" s="66" t="s">
        <v>6611</v>
      </c>
      <c r="M3116" s="66" t="s">
        <v>6612</v>
      </c>
      <c r="N3116" s="66" t="s">
        <v>3165</v>
      </c>
      <c r="O3116" s="8" t="s">
        <v>4242</v>
      </c>
      <c r="P3116" s="8" t="s">
        <v>6613</v>
      </c>
      <c r="Q3116" s="8">
        <v>-1</v>
      </c>
      <c r="R3116" s="8" t="s">
        <v>40</v>
      </c>
      <c r="S3116" s="8" t="s">
        <v>40</v>
      </c>
      <c r="T3116" s="8" t="s">
        <v>40</v>
      </c>
      <c r="U3116" s="67">
        <v>0.23100000000000001</v>
      </c>
      <c r="V3116" s="4">
        <v>44</v>
      </c>
      <c r="W3116" s="4">
        <v>3431</v>
      </c>
      <c r="X3116" s="67">
        <v>1.2999999999999999E-2</v>
      </c>
      <c r="Y3116" s="67">
        <v>0.23499999999999999</v>
      </c>
      <c r="Z3116" s="4">
        <v>30</v>
      </c>
      <c r="AA3116" s="4">
        <v>2603</v>
      </c>
      <c r="AB3116" s="67">
        <v>1.2E-2</v>
      </c>
      <c r="AC3116" s="4">
        <v>-0.161583</v>
      </c>
      <c r="AD3116" s="4">
        <v>1.3149999999999999</v>
      </c>
    </row>
    <row r="3117" spans="1:30" x14ac:dyDescent="0.2">
      <c r="A3117" s="8" t="s">
        <v>782</v>
      </c>
      <c r="B3117" s="8">
        <v>16</v>
      </c>
      <c r="C3117" s="8">
        <v>70867911</v>
      </c>
      <c r="D3117" s="8">
        <v>70867911</v>
      </c>
      <c r="E3117" s="8" t="s">
        <v>130</v>
      </c>
      <c r="F3117" s="8" t="s">
        <v>3108</v>
      </c>
      <c r="G3117" s="8" t="s">
        <v>3109</v>
      </c>
      <c r="H3117" s="8" t="s">
        <v>7</v>
      </c>
      <c r="I3117" s="66" t="s">
        <v>6585</v>
      </c>
      <c r="J3117" s="66" t="s">
        <v>40</v>
      </c>
      <c r="K3117" s="66" t="s">
        <v>6614</v>
      </c>
      <c r="L3117" s="66" t="s">
        <v>6615</v>
      </c>
      <c r="M3117" s="66" t="s">
        <v>6616</v>
      </c>
      <c r="N3117" s="66" t="s">
        <v>4011</v>
      </c>
      <c r="O3117" s="8" t="s">
        <v>4480</v>
      </c>
      <c r="P3117" s="8" t="s">
        <v>6617</v>
      </c>
      <c r="Q3117" s="8">
        <v>-1</v>
      </c>
      <c r="R3117" s="8" t="s">
        <v>40</v>
      </c>
      <c r="S3117" s="8" t="s">
        <v>40</v>
      </c>
      <c r="T3117" s="8" t="s">
        <v>40</v>
      </c>
      <c r="U3117" s="67">
        <v>0.25800000000000001</v>
      </c>
      <c r="V3117" s="4">
        <v>13</v>
      </c>
      <c r="W3117" s="4">
        <v>3432</v>
      </c>
      <c r="X3117" s="67">
        <v>4.0000000000000001E-3</v>
      </c>
      <c r="Y3117" s="67">
        <v>0.22900000000000001</v>
      </c>
      <c r="Z3117" s="4">
        <v>11</v>
      </c>
      <c r="AA3117" s="4">
        <v>2601</v>
      </c>
      <c r="AB3117" s="67">
        <v>4.0000000000000001E-3</v>
      </c>
      <c r="AC3117" s="4">
        <v>7.0278010000000002</v>
      </c>
      <c r="AD3117" s="4">
        <v>33</v>
      </c>
    </row>
    <row r="3118" spans="1:30" x14ac:dyDescent="0.2">
      <c r="A3118" s="8" t="s">
        <v>782</v>
      </c>
      <c r="B3118" s="8">
        <v>16</v>
      </c>
      <c r="C3118" s="8">
        <v>70867931</v>
      </c>
      <c r="D3118" s="8">
        <v>70867931</v>
      </c>
      <c r="E3118" s="8" t="s">
        <v>130</v>
      </c>
      <c r="F3118" s="8" t="s">
        <v>3108</v>
      </c>
      <c r="G3118" s="8" t="s">
        <v>3109</v>
      </c>
      <c r="H3118" s="8" t="s">
        <v>7</v>
      </c>
      <c r="I3118" s="66" t="s">
        <v>6585</v>
      </c>
      <c r="J3118" s="66" t="s">
        <v>40</v>
      </c>
      <c r="K3118" s="66" t="s">
        <v>6580</v>
      </c>
      <c r="L3118" s="66" t="s">
        <v>6618</v>
      </c>
      <c r="M3118" s="66" t="s">
        <v>6619</v>
      </c>
      <c r="N3118" s="66" t="s">
        <v>3171</v>
      </c>
      <c r="O3118" s="8" t="s">
        <v>3172</v>
      </c>
      <c r="P3118" s="8" t="s">
        <v>6620</v>
      </c>
      <c r="Q3118" s="8">
        <v>-1</v>
      </c>
      <c r="R3118" s="8" t="s">
        <v>40</v>
      </c>
      <c r="S3118" s="8" t="s">
        <v>40</v>
      </c>
      <c r="T3118" s="8" t="s">
        <v>40</v>
      </c>
      <c r="U3118" s="67">
        <v>0.217</v>
      </c>
      <c r="V3118" s="4">
        <v>8</v>
      </c>
      <c r="W3118" s="4">
        <v>3432</v>
      </c>
      <c r="X3118" s="67">
        <v>2E-3</v>
      </c>
      <c r="Y3118" s="67">
        <v>0.24299999999999999</v>
      </c>
      <c r="Z3118" s="4">
        <v>5</v>
      </c>
      <c r="AA3118" s="4">
        <v>2601</v>
      </c>
      <c r="AB3118" s="67">
        <v>2E-3</v>
      </c>
      <c r="AC3118" s="4">
        <v>7.4484890000000004</v>
      </c>
      <c r="AD3118" s="4">
        <v>34</v>
      </c>
    </row>
    <row r="3119" spans="1:30" x14ac:dyDescent="0.2">
      <c r="A3119" s="8" t="s">
        <v>782</v>
      </c>
      <c r="B3119" s="8">
        <v>16</v>
      </c>
      <c r="C3119" s="8">
        <v>70867941</v>
      </c>
      <c r="D3119" s="8">
        <v>70867941</v>
      </c>
      <c r="E3119" s="8" t="s">
        <v>127</v>
      </c>
      <c r="F3119" s="8" t="s">
        <v>3108</v>
      </c>
      <c r="G3119" s="8" t="s">
        <v>3109</v>
      </c>
      <c r="H3119" s="8" t="s">
        <v>7</v>
      </c>
      <c r="I3119" s="66" t="s">
        <v>6585</v>
      </c>
      <c r="J3119" s="66" t="s">
        <v>40</v>
      </c>
      <c r="K3119" s="66" t="s">
        <v>6621</v>
      </c>
      <c r="L3119" s="66" t="s">
        <v>6622</v>
      </c>
      <c r="M3119" s="66" t="s">
        <v>6623</v>
      </c>
      <c r="N3119" s="66" t="s">
        <v>3302</v>
      </c>
      <c r="O3119" s="8" t="s">
        <v>3650</v>
      </c>
      <c r="P3119" s="8" t="s">
        <v>6624</v>
      </c>
      <c r="Q3119" s="8">
        <v>-1</v>
      </c>
      <c r="R3119" s="8" t="s">
        <v>40</v>
      </c>
      <c r="S3119" s="8" t="s">
        <v>40</v>
      </c>
      <c r="T3119" s="8" t="s">
        <v>40</v>
      </c>
      <c r="U3119" s="67">
        <v>0.17</v>
      </c>
      <c r="V3119" s="4">
        <v>1</v>
      </c>
      <c r="W3119" s="4">
        <v>3432</v>
      </c>
      <c r="X3119" s="67">
        <v>0</v>
      </c>
      <c r="Y3119" s="67">
        <v>0</v>
      </c>
      <c r="Z3119" s="4">
        <v>0</v>
      </c>
      <c r="AA3119" s="4">
        <v>2601</v>
      </c>
      <c r="AB3119" s="67">
        <v>0</v>
      </c>
      <c r="AC3119" s="4">
        <v>7.1736149999999999</v>
      </c>
      <c r="AD3119" s="4">
        <v>34</v>
      </c>
    </row>
    <row r="3120" spans="1:30" x14ac:dyDescent="0.2">
      <c r="A3120" s="8" t="s">
        <v>782</v>
      </c>
      <c r="B3120" s="8">
        <v>16</v>
      </c>
      <c r="C3120" s="8">
        <v>70867943</v>
      </c>
      <c r="D3120" s="8">
        <v>70867943</v>
      </c>
      <c r="E3120" s="8" t="s">
        <v>130</v>
      </c>
      <c r="F3120" s="8" t="s">
        <v>3108</v>
      </c>
      <c r="G3120" s="8" t="s">
        <v>3109</v>
      </c>
      <c r="H3120" s="8" t="s">
        <v>7</v>
      </c>
      <c r="I3120" s="66" t="s">
        <v>6585</v>
      </c>
      <c r="J3120" s="66" t="s">
        <v>40</v>
      </c>
      <c r="K3120" s="66" t="s">
        <v>6625</v>
      </c>
      <c r="L3120" s="66" t="s">
        <v>6626</v>
      </c>
      <c r="M3120" s="66" t="s">
        <v>6627</v>
      </c>
      <c r="N3120" s="66" t="s">
        <v>4069</v>
      </c>
      <c r="O3120" s="8" t="s">
        <v>4070</v>
      </c>
      <c r="P3120" s="8" t="s">
        <v>6628</v>
      </c>
      <c r="Q3120" s="8">
        <v>-1</v>
      </c>
      <c r="R3120" s="8" t="s">
        <v>40</v>
      </c>
      <c r="S3120" s="8" t="s">
        <v>40</v>
      </c>
      <c r="T3120" s="8" t="s">
        <v>40</v>
      </c>
      <c r="U3120" s="67">
        <v>0.255</v>
      </c>
      <c r="V3120" s="4">
        <v>1</v>
      </c>
      <c r="W3120" s="4">
        <v>3432</v>
      </c>
      <c r="X3120" s="67">
        <v>0</v>
      </c>
      <c r="Y3120" s="67">
        <v>0</v>
      </c>
      <c r="Z3120" s="4">
        <v>0</v>
      </c>
      <c r="AA3120" s="4">
        <v>2601</v>
      </c>
      <c r="AB3120" s="67">
        <v>0</v>
      </c>
      <c r="AC3120" s="4">
        <v>2.338549</v>
      </c>
      <c r="AD3120" s="4">
        <v>18.420000000000002</v>
      </c>
    </row>
    <row r="3121" spans="1:30" x14ac:dyDescent="0.2">
      <c r="A3121" s="8" t="s">
        <v>782</v>
      </c>
      <c r="B3121" s="8">
        <v>16</v>
      </c>
      <c r="C3121" s="8">
        <v>70867946</v>
      </c>
      <c r="D3121" s="8">
        <v>70867946</v>
      </c>
      <c r="E3121" s="8" t="s">
        <v>127</v>
      </c>
      <c r="F3121" s="8" t="s">
        <v>3108</v>
      </c>
      <c r="G3121" s="8" t="s">
        <v>3109</v>
      </c>
      <c r="H3121" s="8" t="s">
        <v>7</v>
      </c>
      <c r="I3121" s="66" t="s">
        <v>6585</v>
      </c>
      <c r="J3121" s="66" t="s">
        <v>40</v>
      </c>
      <c r="K3121" s="66" t="s">
        <v>6629</v>
      </c>
      <c r="L3121" s="66" t="s">
        <v>6630</v>
      </c>
      <c r="M3121" s="66" t="s">
        <v>6631</v>
      </c>
      <c r="N3121" s="66" t="s">
        <v>6632</v>
      </c>
      <c r="O3121" s="8" t="s">
        <v>6633</v>
      </c>
      <c r="P3121" s="8" t="s">
        <v>6634</v>
      </c>
      <c r="Q3121" s="8">
        <v>-1</v>
      </c>
      <c r="R3121" s="8" t="s">
        <v>40</v>
      </c>
      <c r="S3121" s="8" t="s">
        <v>40</v>
      </c>
      <c r="T3121" s="8" t="s">
        <v>40</v>
      </c>
      <c r="U3121" s="67">
        <v>0</v>
      </c>
      <c r="V3121" s="4">
        <v>0</v>
      </c>
      <c r="W3121" s="4">
        <v>3432</v>
      </c>
      <c r="X3121" s="67">
        <v>0</v>
      </c>
      <c r="Y3121" s="67">
        <v>0.33200000000000002</v>
      </c>
      <c r="Z3121" s="4">
        <v>1</v>
      </c>
      <c r="AA3121" s="4">
        <v>2601</v>
      </c>
      <c r="AB3121" s="67">
        <v>0</v>
      </c>
      <c r="AC3121" s="4">
        <v>3.2906580000000001</v>
      </c>
      <c r="AD3121" s="4">
        <v>22.8</v>
      </c>
    </row>
    <row r="3122" spans="1:30" x14ac:dyDescent="0.2">
      <c r="A3122" s="8" t="s">
        <v>782</v>
      </c>
      <c r="B3122" s="8">
        <v>16</v>
      </c>
      <c r="C3122" s="8">
        <v>70867951</v>
      </c>
      <c r="D3122" s="8">
        <v>70867951</v>
      </c>
      <c r="E3122" s="8" t="s">
        <v>130</v>
      </c>
      <c r="F3122" s="8" t="s">
        <v>3108</v>
      </c>
      <c r="G3122" s="8" t="s">
        <v>3109</v>
      </c>
      <c r="H3122" s="8" t="s">
        <v>7</v>
      </c>
      <c r="I3122" s="66" t="s">
        <v>6585</v>
      </c>
      <c r="J3122" s="66" t="s">
        <v>40</v>
      </c>
      <c r="K3122" s="66" t="s">
        <v>6635</v>
      </c>
      <c r="L3122" s="66" t="s">
        <v>6636</v>
      </c>
      <c r="M3122" s="66" t="s">
        <v>6637</v>
      </c>
      <c r="N3122" s="66" t="s">
        <v>3712</v>
      </c>
      <c r="O3122" s="8" t="s">
        <v>3713</v>
      </c>
      <c r="P3122" s="8" t="s">
        <v>6638</v>
      </c>
      <c r="Q3122" s="8">
        <v>-1</v>
      </c>
      <c r="R3122" s="8" t="s">
        <v>40</v>
      </c>
      <c r="S3122" s="8" t="s">
        <v>40</v>
      </c>
      <c r="T3122" s="8" t="s">
        <v>40</v>
      </c>
      <c r="U3122" s="67">
        <v>0.23400000000000001</v>
      </c>
      <c r="V3122" s="4">
        <v>11</v>
      </c>
      <c r="W3122" s="4">
        <v>3432</v>
      </c>
      <c r="X3122" s="67">
        <v>3.0000000000000001E-3</v>
      </c>
      <c r="Y3122" s="67">
        <v>0.21199999999999999</v>
      </c>
      <c r="Z3122" s="4">
        <v>7</v>
      </c>
      <c r="AA3122" s="4">
        <v>2601</v>
      </c>
      <c r="AB3122" s="67">
        <v>3.0000000000000001E-3</v>
      </c>
      <c r="AC3122" s="4">
        <v>3.711096</v>
      </c>
      <c r="AD3122" s="4">
        <v>23.3</v>
      </c>
    </row>
    <row r="3123" spans="1:30" x14ac:dyDescent="0.2">
      <c r="A3123" s="8" t="s">
        <v>782</v>
      </c>
      <c r="B3123" s="8">
        <v>16</v>
      </c>
      <c r="C3123" s="8">
        <v>70867982</v>
      </c>
      <c r="D3123" s="8">
        <v>70867982</v>
      </c>
      <c r="E3123" s="8" t="s">
        <v>121</v>
      </c>
      <c r="F3123" s="8" t="s">
        <v>3108</v>
      </c>
      <c r="G3123" s="8" t="s">
        <v>3109</v>
      </c>
      <c r="H3123" s="8" t="s">
        <v>7</v>
      </c>
      <c r="I3123" s="66" t="s">
        <v>6585</v>
      </c>
      <c r="J3123" s="66" t="s">
        <v>40</v>
      </c>
      <c r="K3123" s="66" t="s">
        <v>6595</v>
      </c>
      <c r="L3123" s="66" t="s">
        <v>6639</v>
      </c>
      <c r="M3123" s="66" t="s">
        <v>6640</v>
      </c>
      <c r="N3123" s="66" t="s">
        <v>3639</v>
      </c>
      <c r="O3123" s="8" t="s">
        <v>6641</v>
      </c>
      <c r="P3123" s="8" t="s">
        <v>6642</v>
      </c>
      <c r="Q3123" s="8">
        <v>-1</v>
      </c>
      <c r="R3123" s="8" t="s">
        <v>40</v>
      </c>
      <c r="S3123" s="8" t="s">
        <v>40</v>
      </c>
      <c r="T3123" s="8" t="s">
        <v>40</v>
      </c>
      <c r="U3123" s="67">
        <v>0.23899999999999999</v>
      </c>
      <c r="V3123" s="4">
        <v>31</v>
      </c>
      <c r="W3123" s="4">
        <v>3426</v>
      </c>
      <c r="X3123" s="67">
        <v>8.9999999999999993E-3</v>
      </c>
      <c r="Y3123" s="67">
        <v>0.23899999999999999</v>
      </c>
      <c r="Z3123" s="4">
        <v>20</v>
      </c>
      <c r="AA3123" s="4">
        <v>2600</v>
      </c>
      <c r="AB3123" s="67">
        <v>8.0000000000000002E-3</v>
      </c>
      <c r="AC3123" s="4">
        <v>6.7829620000000004</v>
      </c>
      <c r="AD3123" s="4">
        <v>32</v>
      </c>
    </row>
    <row r="3124" spans="1:30" x14ac:dyDescent="0.2">
      <c r="A3124" s="8" t="s">
        <v>782</v>
      </c>
      <c r="B3124" s="8">
        <v>16</v>
      </c>
      <c r="C3124" s="8">
        <v>70867990</v>
      </c>
      <c r="D3124" s="8">
        <v>70867990</v>
      </c>
      <c r="E3124" s="8" t="s">
        <v>130</v>
      </c>
      <c r="F3124" s="8" t="s">
        <v>3101</v>
      </c>
      <c r="G3124" s="8" t="s">
        <v>3102</v>
      </c>
      <c r="H3124" s="8" t="s">
        <v>7</v>
      </c>
      <c r="I3124" s="66" t="s">
        <v>6585</v>
      </c>
      <c r="J3124" s="66" t="s">
        <v>40</v>
      </c>
      <c r="K3124" s="66" t="s">
        <v>6643</v>
      </c>
      <c r="L3124" s="66" t="s">
        <v>6644</v>
      </c>
      <c r="M3124" s="66" t="s">
        <v>6645</v>
      </c>
      <c r="N3124" s="66" t="s">
        <v>3165</v>
      </c>
      <c r="O3124" s="8" t="s">
        <v>3308</v>
      </c>
      <c r="P3124" s="8" t="s">
        <v>6646</v>
      </c>
      <c r="Q3124" s="8">
        <v>-1</v>
      </c>
      <c r="R3124" s="8" t="s">
        <v>40</v>
      </c>
      <c r="S3124" s="8" t="s">
        <v>40</v>
      </c>
      <c r="T3124" s="8" t="s">
        <v>40</v>
      </c>
      <c r="U3124" s="67">
        <v>0.26400000000000001</v>
      </c>
      <c r="V3124" s="4">
        <v>100</v>
      </c>
      <c r="W3124" s="4">
        <v>3426</v>
      </c>
      <c r="X3124" s="67">
        <v>2.9000000000000001E-2</v>
      </c>
      <c r="Y3124" s="67">
        <v>0.26800000000000002</v>
      </c>
      <c r="Z3124" s="4">
        <v>64</v>
      </c>
      <c r="AA3124" s="4">
        <v>2600</v>
      </c>
      <c r="AB3124" s="67">
        <v>2.5000000000000001E-2</v>
      </c>
      <c r="AC3124" s="4">
        <v>1.4094359999999999</v>
      </c>
      <c r="AD3124" s="4">
        <v>12.84</v>
      </c>
    </row>
    <row r="3125" spans="1:30" x14ac:dyDescent="0.2">
      <c r="A3125" s="8" t="s">
        <v>782</v>
      </c>
      <c r="B3125" s="8">
        <v>16</v>
      </c>
      <c r="C3125" s="8">
        <v>70867990</v>
      </c>
      <c r="D3125" s="8">
        <v>70867990</v>
      </c>
      <c r="E3125" s="8" t="s">
        <v>127</v>
      </c>
      <c r="F3125" s="8" t="s">
        <v>3101</v>
      </c>
      <c r="G3125" s="8" t="s">
        <v>3102</v>
      </c>
      <c r="H3125" s="8" t="s">
        <v>7</v>
      </c>
      <c r="I3125" s="66" t="s">
        <v>6585</v>
      </c>
      <c r="J3125" s="66" t="s">
        <v>40</v>
      </c>
      <c r="K3125" s="66" t="s">
        <v>6643</v>
      </c>
      <c r="L3125" s="66" t="s">
        <v>6644</v>
      </c>
      <c r="M3125" s="66" t="s">
        <v>6645</v>
      </c>
      <c r="N3125" s="66" t="s">
        <v>3165</v>
      </c>
      <c r="O3125" s="8" t="s">
        <v>6212</v>
      </c>
      <c r="P3125" s="8" t="s">
        <v>6646</v>
      </c>
      <c r="Q3125" s="8">
        <v>-1</v>
      </c>
      <c r="R3125" s="8" t="s">
        <v>40</v>
      </c>
      <c r="S3125" s="8" t="s">
        <v>40</v>
      </c>
      <c r="T3125" s="8" t="s">
        <v>40</v>
      </c>
      <c r="U3125" s="67">
        <v>5.0000000000000001E-3</v>
      </c>
      <c r="V3125" s="4">
        <v>0</v>
      </c>
      <c r="W3125" s="4">
        <v>3426</v>
      </c>
      <c r="X3125" s="67">
        <v>0</v>
      </c>
      <c r="Y3125" s="67">
        <v>2.9000000000000001E-2</v>
      </c>
      <c r="Z3125" s="4">
        <v>1</v>
      </c>
      <c r="AA3125" s="4">
        <v>2600</v>
      </c>
      <c r="AB3125" s="67">
        <v>0</v>
      </c>
      <c r="AC3125" s="4">
        <v>0.99829000000000001</v>
      </c>
      <c r="AD3125" s="4">
        <v>10.65</v>
      </c>
    </row>
    <row r="3126" spans="1:30" x14ac:dyDescent="0.2">
      <c r="A3126" s="8" t="s">
        <v>782</v>
      </c>
      <c r="B3126" s="8">
        <v>16</v>
      </c>
      <c r="C3126" s="8">
        <v>70868002</v>
      </c>
      <c r="D3126" s="8">
        <v>70868002</v>
      </c>
      <c r="E3126" s="8" t="s">
        <v>121</v>
      </c>
      <c r="F3126" s="8" t="s">
        <v>3101</v>
      </c>
      <c r="G3126" s="8" t="s">
        <v>3102</v>
      </c>
      <c r="H3126" s="8" t="s">
        <v>7</v>
      </c>
      <c r="I3126" s="66" t="s">
        <v>6585</v>
      </c>
      <c r="J3126" s="66" t="s">
        <v>40</v>
      </c>
      <c r="K3126" s="66" t="s">
        <v>6647</v>
      </c>
      <c r="L3126" s="66" t="s">
        <v>6648</v>
      </c>
      <c r="M3126" s="66" t="s">
        <v>6649</v>
      </c>
      <c r="N3126" s="66" t="s">
        <v>3118</v>
      </c>
      <c r="O3126" s="8" t="s">
        <v>3382</v>
      </c>
      <c r="P3126" s="8" t="s">
        <v>6650</v>
      </c>
      <c r="Q3126" s="8">
        <v>-1</v>
      </c>
      <c r="R3126" s="8" t="s">
        <v>40</v>
      </c>
      <c r="S3126" s="8" t="s">
        <v>40</v>
      </c>
      <c r="T3126" s="8" t="s">
        <v>40</v>
      </c>
      <c r="U3126" s="67">
        <v>0.32600000000000001</v>
      </c>
      <c r="V3126" s="4">
        <v>1</v>
      </c>
      <c r="W3126" s="4">
        <v>3426</v>
      </c>
      <c r="X3126" s="67">
        <v>0</v>
      </c>
      <c r="Y3126" s="67">
        <v>0</v>
      </c>
      <c r="Z3126" s="4">
        <v>0</v>
      </c>
      <c r="AA3126" s="4">
        <v>2600</v>
      </c>
      <c r="AB3126" s="67">
        <v>0</v>
      </c>
      <c r="AC3126" s="4">
        <v>0.91646899999999998</v>
      </c>
      <c r="AD3126" s="4">
        <v>10.17</v>
      </c>
    </row>
    <row r="3127" spans="1:30" x14ac:dyDescent="0.2">
      <c r="A3127" s="8" t="s">
        <v>782</v>
      </c>
      <c r="B3127" s="8">
        <v>16</v>
      </c>
      <c r="C3127" s="8">
        <v>70868008</v>
      </c>
      <c r="D3127" s="8">
        <v>70868008</v>
      </c>
      <c r="E3127" s="8" t="s">
        <v>130</v>
      </c>
      <c r="F3127" s="8" t="s">
        <v>3101</v>
      </c>
      <c r="G3127" s="8" t="s">
        <v>3102</v>
      </c>
      <c r="H3127" s="8" t="s">
        <v>7</v>
      </c>
      <c r="I3127" s="66" t="s">
        <v>6585</v>
      </c>
      <c r="J3127" s="66" t="s">
        <v>40</v>
      </c>
      <c r="K3127" s="66" t="s">
        <v>6651</v>
      </c>
      <c r="L3127" s="66" t="s">
        <v>6652</v>
      </c>
      <c r="M3127" s="66" t="s">
        <v>6653</v>
      </c>
      <c r="N3127" s="66" t="s">
        <v>3126</v>
      </c>
      <c r="O3127" s="8" t="s">
        <v>3419</v>
      </c>
      <c r="P3127" s="8" t="s">
        <v>40</v>
      </c>
      <c r="Q3127" s="8">
        <v>-1</v>
      </c>
      <c r="R3127" s="8" t="s">
        <v>40</v>
      </c>
      <c r="S3127" s="8" t="s">
        <v>40</v>
      </c>
      <c r="T3127" s="8" t="s">
        <v>40</v>
      </c>
      <c r="U3127" s="67">
        <v>0.27900000000000003</v>
      </c>
      <c r="V3127" s="4">
        <v>1</v>
      </c>
      <c r="W3127" s="4">
        <v>3426</v>
      </c>
      <c r="X3127" s="67">
        <v>0</v>
      </c>
      <c r="Y3127" s="67">
        <v>0.26400000000000001</v>
      </c>
      <c r="Z3127" s="4">
        <v>1</v>
      </c>
      <c r="AA3127" s="4">
        <v>2600</v>
      </c>
      <c r="AB3127" s="67">
        <v>0</v>
      </c>
      <c r="AC3127" s="4">
        <v>1.29573</v>
      </c>
      <c r="AD3127" s="4">
        <v>12.25</v>
      </c>
    </row>
    <row r="3128" spans="1:30" x14ac:dyDescent="0.2">
      <c r="A3128" s="8" t="s">
        <v>782</v>
      </c>
      <c r="B3128" s="8">
        <v>16</v>
      </c>
      <c r="C3128" s="8">
        <v>70868029</v>
      </c>
      <c r="D3128" s="8">
        <v>70868029</v>
      </c>
      <c r="E3128" s="8" t="s">
        <v>130</v>
      </c>
      <c r="F3128" s="8" t="s">
        <v>3101</v>
      </c>
      <c r="G3128" s="8" t="s">
        <v>3102</v>
      </c>
      <c r="H3128" s="8" t="s">
        <v>7</v>
      </c>
      <c r="I3128" s="66" t="s">
        <v>6585</v>
      </c>
      <c r="J3128" s="66" t="s">
        <v>40</v>
      </c>
      <c r="K3128" s="66" t="s">
        <v>6654</v>
      </c>
      <c r="L3128" s="66" t="s">
        <v>6655</v>
      </c>
      <c r="M3128" s="66" t="s">
        <v>521</v>
      </c>
      <c r="N3128" s="66" t="s">
        <v>3229</v>
      </c>
      <c r="O3128" s="8" t="s">
        <v>3763</v>
      </c>
      <c r="P3128" s="8" t="s">
        <v>6656</v>
      </c>
      <c r="Q3128" s="8">
        <v>-1</v>
      </c>
      <c r="R3128" s="8" t="s">
        <v>40</v>
      </c>
      <c r="S3128" s="8" t="s">
        <v>40</v>
      </c>
      <c r="T3128" s="8" t="s">
        <v>40</v>
      </c>
      <c r="U3128" s="67">
        <v>0.21299999999999999</v>
      </c>
      <c r="V3128" s="4">
        <v>1</v>
      </c>
      <c r="W3128" s="4">
        <v>3426</v>
      </c>
      <c r="X3128" s="67">
        <v>0</v>
      </c>
      <c r="Y3128" s="67">
        <v>0</v>
      </c>
      <c r="Z3128" s="4">
        <v>0</v>
      </c>
      <c r="AA3128" s="4">
        <v>2600</v>
      </c>
      <c r="AB3128" s="67">
        <v>0</v>
      </c>
      <c r="AC3128" s="4">
        <v>1.5879989999999999</v>
      </c>
      <c r="AD3128" s="4">
        <v>13.79</v>
      </c>
    </row>
    <row r="3129" spans="1:30" x14ac:dyDescent="0.2">
      <c r="A3129" s="8" t="s">
        <v>782</v>
      </c>
      <c r="B3129" s="8">
        <v>16</v>
      </c>
      <c r="C3129" s="8">
        <v>70868034</v>
      </c>
      <c r="D3129" s="8">
        <v>70868034</v>
      </c>
      <c r="E3129" s="8" t="s">
        <v>130</v>
      </c>
      <c r="F3129" s="8" t="s">
        <v>3108</v>
      </c>
      <c r="G3129" s="8" t="s">
        <v>3109</v>
      </c>
      <c r="H3129" s="8" t="s">
        <v>7</v>
      </c>
      <c r="I3129" s="66" t="s">
        <v>6585</v>
      </c>
      <c r="J3129" s="66" t="s">
        <v>40</v>
      </c>
      <c r="K3129" s="66" t="s">
        <v>6657</v>
      </c>
      <c r="L3129" s="66" t="s">
        <v>6658</v>
      </c>
      <c r="M3129" s="66" t="s">
        <v>6659</v>
      </c>
      <c r="N3129" s="66" t="s">
        <v>4872</v>
      </c>
      <c r="O3129" s="8" t="s">
        <v>4873</v>
      </c>
      <c r="P3129" s="8" t="s">
        <v>6660</v>
      </c>
      <c r="Q3129" s="8">
        <v>-1</v>
      </c>
      <c r="R3129" s="8" t="s">
        <v>40</v>
      </c>
      <c r="S3129" s="8" t="s">
        <v>40</v>
      </c>
      <c r="T3129" s="8" t="s">
        <v>40</v>
      </c>
      <c r="U3129" s="67">
        <v>0.26</v>
      </c>
      <c r="V3129" s="4">
        <v>5</v>
      </c>
      <c r="W3129" s="4">
        <v>3426</v>
      </c>
      <c r="X3129" s="67">
        <v>1E-3</v>
      </c>
      <c r="Y3129" s="67">
        <v>0.27200000000000002</v>
      </c>
      <c r="Z3129" s="4">
        <v>2</v>
      </c>
      <c r="AA3129" s="4">
        <v>2600</v>
      </c>
      <c r="AB3129" s="67">
        <v>1E-3</v>
      </c>
      <c r="AC3129" s="4">
        <v>5.135929</v>
      </c>
      <c r="AD3129" s="4">
        <v>25.4</v>
      </c>
    </row>
    <row r="3130" spans="1:30" x14ac:dyDescent="0.2">
      <c r="A3130" s="8" t="s">
        <v>782</v>
      </c>
      <c r="B3130" s="8">
        <v>16</v>
      </c>
      <c r="C3130" s="8">
        <v>70868038</v>
      </c>
      <c r="D3130" s="8">
        <v>70868038</v>
      </c>
      <c r="E3130" s="8" t="s">
        <v>123</v>
      </c>
      <c r="F3130" s="8" t="s">
        <v>3108</v>
      </c>
      <c r="G3130" s="8" t="s">
        <v>3109</v>
      </c>
      <c r="H3130" s="8" t="s">
        <v>7</v>
      </c>
      <c r="I3130" s="66" t="s">
        <v>6585</v>
      </c>
      <c r="J3130" s="66" t="s">
        <v>40</v>
      </c>
      <c r="K3130" s="66" t="s">
        <v>6661</v>
      </c>
      <c r="L3130" s="66" t="s">
        <v>6662</v>
      </c>
      <c r="M3130" s="66" t="s">
        <v>6663</v>
      </c>
      <c r="N3130" s="66" t="s">
        <v>3924</v>
      </c>
      <c r="O3130" s="8" t="s">
        <v>3925</v>
      </c>
      <c r="P3130" s="8" t="s">
        <v>40</v>
      </c>
      <c r="Q3130" s="8">
        <v>-1</v>
      </c>
      <c r="R3130" s="8" t="s">
        <v>40</v>
      </c>
      <c r="S3130" s="8" t="s">
        <v>40</v>
      </c>
      <c r="T3130" s="8" t="s">
        <v>40</v>
      </c>
      <c r="U3130" s="67">
        <v>0</v>
      </c>
      <c r="V3130" s="4">
        <v>0</v>
      </c>
      <c r="W3130" s="4">
        <v>3426</v>
      </c>
      <c r="X3130" s="67">
        <v>0</v>
      </c>
      <c r="Y3130" s="67">
        <v>0.23799999999999999</v>
      </c>
      <c r="Z3130" s="4">
        <v>1</v>
      </c>
      <c r="AA3130" s="4">
        <v>2600</v>
      </c>
      <c r="AB3130" s="67">
        <v>0</v>
      </c>
      <c r="AC3130" s="4">
        <v>4.1000329999999998</v>
      </c>
      <c r="AD3130" s="4">
        <v>23.7</v>
      </c>
    </row>
    <row r="3131" spans="1:30" x14ac:dyDescent="0.2">
      <c r="A3131" s="8" t="s">
        <v>782</v>
      </c>
      <c r="B3131" s="8">
        <v>16</v>
      </c>
      <c r="C3131" s="8">
        <v>70868053</v>
      </c>
      <c r="D3131" s="8">
        <v>70868053</v>
      </c>
      <c r="E3131" s="8" t="s">
        <v>130</v>
      </c>
      <c r="F3131" s="8" t="s">
        <v>3101</v>
      </c>
      <c r="G3131" s="8" t="s">
        <v>3102</v>
      </c>
      <c r="H3131" s="8" t="s">
        <v>7</v>
      </c>
      <c r="I3131" s="66" t="s">
        <v>6585</v>
      </c>
      <c r="J3131" s="66" t="s">
        <v>40</v>
      </c>
      <c r="K3131" s="66" t="s">
        <v>6664</v>
      </c>
      <c r="L3131" s="66" t="s">
        <v>6665</v>
      </c>
      <c r="M3131" s="66" t="s">
        <v>6666</v>
      </c>
      <c r="N3131" s="66" t="s">
        <v>121</v>
      </c>
      <c r="O3131" s="8" t="s">
        <v>3104</v>
      </c>
      <c r="P3131" s="8" t="s">
        <v>6667</v>
      </c>
      <c r="Q3131" s="8">
        <v>-1</v>
      </c>
      <c r="R3131" s="8" t="s">
        <v>40</v>
      </c>
      <c r="S3131" s="8" t="s">
        <v>40</v>
      </c>
      <c r="T3131" s="8" t="s">
        <v>40</v>
      </c>
      <c r="U3131" s="67">
        <v>0.27500000000000002</v>
      </c>
      <c r="V3131" s="4">
        <v>10</v>
      </c>
      <c r="W3131" s="4">
        <v>3426</v>
      </c>
      <c r="X3131" s="67">
        <v>3.0000000000000001E-3</v>
      </c>
      <c r="Y3131" s="67">
        <v>0.251</v>
      </c>
      <c r="Z3131" s="4">
        <v>5</v>
      </c>
      <c r="AA3131" s="4">
        <v>2600</v>
      </c>
      <c r="AB3131" s="67">
        <v>2E-3</v>
      </c>
      <c r="AC3131" s="4">
        <v>2.1799650000000002</v>
      </c>
      <c r="AD3131" s="4">
        <v>17.38</v>
      </c>
    </row>
    <row r="3132" spans="1:30" x14ac:dyDescent="0.2">
      <c r="A3132" s="8" t="s">
        <v>782</v>
      </c>
      <c r="B3132" s="8">
        <v>16</v>
      </c>
      <c r="C3132" s="8">
        <v>70868054</v>
      </c>
      <c r="D3132" s="8">
        <v>70868054</v>
      </c>
      <c r="E3132" s="8" t="s">
        <v>121</v>
      </c>
      <c r="F3132" s="8" t="s">
        <v>3108</v>
      </c>
      <c r="G3132" s="8" t="s">
        <v>3109</v>
      </c>
      <c r="H3132" s="8" t="s">
        <v>7</v>
      </c>
      <c r="I3132" s="66" t="s">
        <v>6585</v>
      </c>
      <c r="J3132" s="66" t="s">
        <v>40</v>
      </c>
      <c r="K3132" s="66" t="s">
        <v>6668</v>
      </c>
      <c r="L3132" s="66" t="s">
        <v>6669</v>
      </c>
      <c r="M3132" s="66" t="s">
        <v>6666</v>
      </c>
      <c r="N3132" s="66" t="s">
        <v>3128</v>
      </c>
      <c r="O3132" s="8" t="s">
        <v>3129</v>
      </c>
      <c r="P3132" s="8" t="s">
        <v>6670</v>
      </c>
      <c r="Q3132" s="8">
        <v>-1</v>
      </c>
      <c r="R3132" s="8" t="s">
        <v>40</v>
      </c>
      <c r="S3132" s="8" t="s">
        <v>40</v>
      </c>
      <c r="T3132" s="8" t="s">
        <v>40</v>
      </c>
      <c r="U3132" s="67">
        <v>0.26300000000000001</v>
      </c>
      <c r="V3132" s="4">
        <v>126</v>
      </c>
      <c r="W3132" s="4">
        <v>3426</v>
      </c>
      <c r="X3132" s="67">
        <v>3.6999999999999998E-2</v>
      </c>
      <c r="Y3132" s="67">
        <v>0.252</v>
      </c>
      <c r="Z3132" s="4">
        <v>117</v>
      </c>
      <c r="AA3132" s="4">
        <v>2600</v>
      </c>
      <c r="AB3132" s="67">
        <v>4.4999999999999998E-2</v>
      </c>
      <c r="AC3132" s="4">
        <v>0.5403</v>
      </c>
      <c r="AD3132" s="4">
        <v>7.7320000000000002</v>
      </c>
    </row>
    <row r="3133" spans="1:30" x14ac:dyDescent="0.2">
      <c r="A3133" s="8" t="s">
        <v>782</v>
      </c>
      <c r="B3133" s="8">
        <v>16</v>
      </c>
      <c r="C3133" s="8">
        <v>70868062</v>
      </c>
      <c r="D3133" s="8">
        <v>70868062</v>
      </c>
      <c r="E3133" s="8" t="s">
        <v>127</v>
      </c>
      <c r="F3133" s="8" t="s">
        <v>3101</v>
      </c>
      <c r="G3133" s="8" t="s">
        <v>3102</v>
      </c>
      <c r="H3133" s="8" t="s">
        <v>7</v>
      </c>
      <c r="I3133" s="66" t="s">
        <v>6585</v>
      </c>
      <c r="J3133" s="66" t="s">
        <v>40</v>
      </c>
      <c r="K3133" s="66" t="s">
        <v>6615</v>
      </c>
      <c r="L3133" s="66" t="s">
        <v>6671</v>
      </c>
      <c r="M3133" s="66" t="s">
        <v>6672</v>
      </c>
      <c r="N3133" s="66" t="s">
        <v>3126</v>
      </c>
      <c r="O3133" s="8" t="s">
        <v>6673</v>
      </c>
      <c r="P3133" s="8" t="s">
        <v>6674</v>
      </c>
      <c r="Q3133" s="8">
        <v>-1</v>
      </c>
      <c r="R3133" s="8" t="s">
        <v>40</v>
      </c>
      <c r="S3133" s="8" t="s">
        <v>40</v>
      </c>
      <c r="T3133" s="8" t="s">
        <v>40</v>
      </c>
      <c r="U3133" s="67">
        <v>0.48</v>
      </c>
      <c r="V3133" s="4">
        <v>3419</v>
      </c>
      <c r="W3133" s="4">
        <v>3426</v>
      </c>
      <c r="X3133" s="67">
        <v>0.998</v>
      </c>
      <c r="Y3133" s="67">
        <v>0.47899999999999998</v>
      </c>
      <c r="Z3133" s="4">
        <v>2585</v>
      </c>
      <c r="AA3133" s="4">
        <v>2600</v>
      </c>
      <c r="AB3133" s="67">
        <v>0.99399999999999999</v>
      </c>
      <c r="AC3133" s="4">
        <v>0.24485699999999999</v>
      </c>
      <c r="AD3133" s="4">
        <v>5.1449999999999996</v>
      </c>
    </row>
    <row r="3134" spans="1:30" x14ac:dyDescent="0.2">
      <c r="A3134" s="8" t="s">
        <v>782</v>
      </c>
      <c r="B3134" s="8">
        <v>16</v>
      </c>
      <c r="C3134" s="8">
        <v>70868065</v>
      </c>
      <c r="D3134" s="8">
        <v>70868065</v>
      </c>
      <c r="E3134" s="8" t="s">
        <v>123</v>
      </c>
      <c r="F3134" s="8" t="s">
        <v>3101</v>
      </c>
      <c r="G3134" s="8" t="s">
        <v>3102</v>
      </c>
      <c r="H3134" s="8" t="s">
        <v>7</v>
      </c>
      <c r="I3134" s="66" t="s">
        <v>6585</v>
      </c>
      <c r="J3134" s="66" t="s">
        <v>40</v>
      </c>
      <c r="K3134" s="66" t="s">
        <v>6675</v>
      </c>
      <c r="L3134" s="66" t="s">
        <v>6676</v>
      </c>
      <c r="M3134" s="66" t="s">
        <v>6677</v>
      </c>
      <c r="N3134" s="66" t="s">
        <v>3118</v>
      </c>
      <c r="O3134" s="8" t="s">
        <v>4518</v>
      </c>
      <c r="P3134" s="8" t="s">
        <v>6678</v>
      </c>
      <c r="Q3134" s="8">
        <v>-1</v>
      </c>
      <c r="R3134" s="8">
        <v>7.1480726829999996</v>
      </c>
      <c r="S3134" s="8">
        <v>0.63010156399999995</v>
      </c>
      <c r="T3134" s="8">
        <v>7.7781742469999999</v>
      </c>
      <c r="U3134" s="67">
        <v>0</v>
      </c>
      <c r="V3134" s="4">
        <v>0</v>
      </c>
      <c r="W3134" s="4">
        <v>3426</v>
      </c>
      <c r="X3134" s="67">
        <v>0</v>
      </c>
      <c r="Y3134" s="67">
        <v>0.159</v>
      </c>
      <c r="Z3134" s="4">
        <v>1</v>
      </c>
      <c r="AA3134" s="4">
        <v>2600</v>
      </c>
      <c r="AB3134" s="67">
        <v>0</v>
      </c>
      <c r="AC3134" s="4">
        <v>-0.32659300000000002</v>
      </c>
      <c r="AD3134" s="4">
        <v>0.57699999999999996</v>
      </c>
    </row>
    <row r="3135" spans="1:30" x14ac:dyDescent="0.2">
      <c r="A3135" s="8" t="s">
        <v>782</v>
      </c>
      <c r="B3135" s="8">
        <v>16</v>
      </c>
      <c r="C3135" s="8">
        <v>70869591</v>
      </c>
      <c r="D3135" s="8">
        <v>70869591</v>
      </c>
      <c r="E3135" s="8" t="s">
        <v>121</v>
      </c>
      <c r="F3135" s="8" t="s">
        <v>3101</v>
      </c>
      <c r="G3135" s="8" t="s">
        <v>3102</v>
      </c>
      <c r="H3135" s="8" t="s">
        <v>7</v>
      </c>
      <c r="I3135" s="66" t="s">
        <v>6679</v>
      </c>
      <c r="J3135" s="66" t="s">
        <v>40</v>
      </c>
      <c r="K3135" s="66" t="s">
        <v>6680</v>
      </c>
      <c r="L3135" s="66" t="s">
        <v>6681</v>
      </c>
      <c r="M3135" s="66" t="s">
        <v>6682</v>
      </c>
      <c r="N3135" s="66" t="s">
        <v>3126</v>
      </c>
      <c r="O3135" s="8" t="s">
        <v>3216</v>
      </c>
      <c r="P3135" s="8" t="s">
        <v>40</v>
      </c>
      <c r="Q3135" s="8">
        <v>-1</v>
      </c>
      <c r="R3135" s="8" t="s">
        <v>40</v>
      </c>
      <c r="S3135" s="8" t="s">
        <v>40</v>
      </c>
      <c r="T3135" s="8" t="s">
        <v>40</v>
      </c>
      <c r="U3135" s="67">
        <v>0.24099999999999999</v>
      </c>
      <c r="V3135" s="4">
        <v>1</v>
      </c>
      <c r="W3135" s="4">
        <v>3425</v>
      </c>
      <c r="X3135" s="67">
        <v>0</v>
      </c>
      <c r="Y3135" s="67">
        <v>0</v>
      </c>
      <c r="Z3135" s="4">
        <v>0</v>
      </c>
      <c r="AA3135" s="4">
        <v>2599</v>
      </c>
      <c r="AB3135" s="67">
        <v>0</v>
      </c>
      <c r="AC3135" s="4">
        <v>0.95571899999999999</v>
      </c>
      <c r="AD3135" s="4">
        <v>10.41</v>
      </c>
    </row>
    <row r="3136" spans="1:30" x14ac:dyDescent="0.2">
      <c r="A3136" s="8" t="s">
        <v>782</v>
      </c>
      <c r="B3136" s="8">
        <v>16</v>
      </c>
      <c r="C3136" s="8">
        <v>70869639</v>
      </c>
      <c r="D3136" s="8">
        <v>70869639</v>
      </c>
      <c r="E3136" s="8" t="s">
        <v>130</v>
      </c>
      <c r="F3136" s="8" t="s">
        <v>3101</v>
      </c>
      <c r="G3136" s="8" t="s">
        <v>3102</v>
      </c>
      <c r="H3136" s="8" t="s">
        <v>7</v>
      </c>
      <c r="I3136" s="66" t="s">
        <v>6679</v>
      </c>
      <c r="J3136" s="66" t="s">
        <v>40</v>
      </c>
      <c r="K3136" s="66" t="s">
        <v>6683</v>
      </c>
      <c r="L3136" s="66" t="s">
        <v>6684</v>
      </c>
      <c r="M3136" s="66" t="s">
        <v>6685</v>
      </c>
      <c r="N3136" s="66" t="s">
        <v>3126</v>
      </c>
      <c r="O3136" s="8" t="s">
        <v>3419</v>
      </c>
      <c r="P3136" s="8" t="s">
        <v>6686</v>
      </c>
      <c r="Q3136" s="8">
        <v>-1</v>
      </c>
      <c r="R3136" s="8" t="s">
        <v>40</v>
      </c>
      <c r="S3136" s="8" t="s">
        <v>40</v>
      </c>
      <c r="T3136" s="8" t="s">
        <v>40</v>
      </c>
      <c r="U3136" s="67">
        <v>0.313</v>
      </c>
      <c r="V3136" s="4">
        <v>9</v>
      </c>
      <c r="W3136" s="4">
        <v>3425</v>
      </c>
      <c r="X3136" s="67">
        <v>3.0000000000000001E-3</v>
      </c>
      <c r="Y3136" s="67">
        <v>0.308</v>
      </c>
      <c r="Z3136" s="4">
        <v>8</v>
      </c>
      <c r="AA3136" s="4">
        <v>2599</v>
      </c>
      <c r="AB3136" s="67">
        <v>3.0000000000000001E-3</v>
      </c>
      <c r="AC3136" s="4">
        <v>1.7154389999999999</v>
      </c>
      <c r="AD3136" s="4">
        <v>14.5</v>
      </c>
    </row>
    <row r="3137" spans="1:30" x14ac:dyDescent="0.2">
      <c r="A3137" s="8" t="s">
        <v>782</v>
      </c>
      <c r="B3137" s="8">
        <v>16</v>
      </c>
      <c r="C3137" s="8">
        <v>70869678</v>
      </c>
      <c r="D3137" s="8">
        <v>70869678</v>
      </c>
      <c r="E3137" s="8" t="s">
        <v>127</v>
      </c>
      <c r="F3137" s="8" t="s">
        <v>3108</v>
      </c>
      <c r="G3137" s="8" t="s">
        <v>3109</v>
      </c>
      <c r="H3137" s="8" t="s">
        <v>7</v>
      </c>
      <c r="I3137" s="66" t="s">
        <v>6679</v>
      </c>
      <c r="J3137" s="66" t="s">
        <v>40</v>
      </c>
      <c r="K3137" s="66" t="s">
        <v>6687</v>
      </c>
      <c r="L3137" s="66" t="s">
        <v>6688</v>
      </c>
      <c r="M3137" s="66" t="s">
        <v>6689</v>
      </c>
      <c r="N3137" s="66" t="s">
        <v>3746</v>
      </c>
      <c r="O3137" s="8" t="s">
        <v>6605</v>
      </c>
      <c r="P3137" s="8" t="s">
        <v>40</v>
      </c>
      <c r="Q3137" s="8">
        <v>-1</v>
      </c>
      <c r="R3137" s="8" t="s">
        <v>40</v>
      </c>
      <c r="S3137" s="8" t="s">
        <v>40</v>
      </c>
      <c r="T3137" s="8" t="s">
        <v>40</v>
      </c>
      <c r="U3137" s="67">
        <v>0.28599999999999998</v>
      </c>
      <c r="V3137" s="4">
        <v>2</v>
      </c>
      <c r="W3137" s="4">
        <v>3425</v>
      </c>
      <c r="X3137" s="67">
        <v>1E-3</v>
      </c>
      <c r="Y3137" s="67">
        <v>0.39300000000000002</v>
      </c>
      <c r="Z3137" s="4">
        <v>2</v>
      </c>
      <c r="AA3137" s="4">
        <v>2599</v>
      </c>
      <c r="AB3137" s="67">
        <v>1E-3</v>
      </c>
      <c r="AC3137" s="4">
        <v>5.2702879999999999</v>
      </c>
      <c r="AD3137" s="4">
        <v>25.7</v>
      </c>
    </row>
    <row r="3138" spans="1:30" x14ac:dyDescent="0.2">
      <c r="A3138" s="8" t="s">
        <v>782</v>
      </c>
      <c r="B3138" s="8">
        <v>16</v>
      </c>
      <c r="C3138" s="8">
        <v>70871601</v>
      </c>
      <c r="D3138" s="8">
        <v>70871601</v>
      </c>
      <c r="E3138" s="8" t="s">
        <v>123</v>
      </c>
      <c r="F3138" s="8" t="s">
        <v>3108</v>
      </c>
      <c r="G3138" s="8" t="s">
        <v>3109</v>
      </c>
      <c r="H3138" s="8" t="s">
        <v>7</v>
      </c>
      <c r="I3138" s="66" t="s">
        <v>6690</v>
      </c>
      <c r="J3138" s="66" t="s">
        <v>40</v>
      </c>
      <c r="K3138" s="66" t="s">
        <v>6691</v>
      </c>
      <c r="L3138" s="66" t="s">
        <v>6692</v>
      </c>
      <c r="M3138" s="66" t="s">
        <v>6693</v>
      </c>
      <c r="N3138" s="66" t="s">
        <v>4290</v>
      </c>
      <c r="O3138" s="8" t="s">
        <v>5675</v>
      </c>
      <c r="P3138" s="8" t="s">
        <v>6694</v>
      </c>
      <c r="Q3138" s="8">
        <v>-1</v>
      </c>
      <c r="R3138" s="8" t="s">
        <v>40</v>
      </c>
      <c r="S3138" s="8" t="s">
        <v>40</v>
      </c>
      <c r="T3138" s="8" t="s">
        <v>40</v>
      </c>
      <c r="U3138" s="67">
        <v>0.501</v>
      </c>
      <c r="V3138" s="4">
        <v>3420</v>
      </c>
      <c r="W3138" s="4">
        <v>3428</v>
      </c>
      <c r="X3138" s="67">
        <v>0.998</v>
      </c>
      <c r="Y3138" s="67">
        <v>0.502</v>
      </c>
      <c r="Z3138" s="4">
        <v>2603</v>
      </c>
      <c r="AA3138" s="4">
        <v>2603</v>
      </c>
      <c r="AB3138" s="67">
        <v>1</v>
      </c>
      <c r="AC3138" s="4">
        <v>0.69441900000000001</v>
      </c>
      <c r="AD3138" s="4">
        <v>8.7899999999999991</v>
      </c>
    </row>
    <row r="3139" spans="1:30" x14ac:dyDescent="0.2">
      <c r="A3139" s="8" t="s">
        <v>782</v>
      </c>
      <c r="B3139" s="8">
        <v>16</v>
      </c>
      <c r="C3139" s="8">
        <v>70871622</v>
      </c>
      <c r="D3139" s="8">
        <v>70871622</v>
      </c>
      <c r="E3139" s="8" t="s">
        <v>130</v>
      </c>
      <c r="F3139" s="8" t="s">
        <v>3108</v>
      </c>
      <c r="G3139" s="8" t="s">
        <v>3109</v>
      </c>
      <c r="H3139" s="8" t="s">
        <v>7</v>
      </c>
      <c r="I3139" s="66" t="s">
        <v>6690</v>
      </c>
      <c r="J3139" s="66" t="s">
        <v>40</v>
      </c>
      <c r="K3139" s="66" t="s">
        <v>6695</v>
      </c>
      <c r="L3139" s="66" t="s">
        <v>6696</v>
      </c>
      <c r="M3139" s="66" t="s">
        <v>6697</v>
      </c>
      <c r="N3139" s="66" t="s">
        <v>3141</v>
      </c>
      <c r="O3139" s="8" t="s">
        <v>3142</v>
      </c>
      <c r="P3139" s="8" t="s">
        <v>6698</v>
      </c>
      <c r="Q3139" s="8">
        <v>-1</v>
      </c>
      <c r="R3139" s="8" t="s">
        <v>40</v>
      </c>
      <c r="S3139" s="8" t="s">
        <v>40</v>
      </c>
      <c r="T3139" s="8" t="s">
        <v>40</v>
      </c>
      <c r="U3139" s="67">
        <v>0.246</v>
      </c>
      <c r="V3139" s="4">
        <v>1</v>
      </c>
      <c r="W3139" s="4">
        <v>3428</v>
      </c>
      <c r="X3139" s="67">
        <v>0</v>
      </c>
      <c r="Y3139" s="67">
        <v>0.23400000000000001</v>
      </c>
      <c r="Z3139" s="4">
        <v>1</v>
      </c>
      <c r="AA3139" s="4">
        <v>2603</v>
      </c>
      <c r="AB3139" s="67">
        <v>0</v>
      </c>
      <c r="AC3139" s="4">
        <v>5.848719</v>
      </c>
      <c r="AD3139" s="4">
        <v>27.3</v>
      </c>
    </row>
    <row r="3140" spans="1:30" x14ac:dyDescent="0.2">
      <c r="A3140" s="8" t="s">
        <v>782</v>
      </c>
      <c r="B3140" s="8">
        <v>16</v>
      </c>
      <c r="C3140" s="8">
        <v>70871666</v>
      </c>
      <c r="D3140" s="8">
        <v>70871666</v>
      </c>
      <c r="E3140" s="8" t="s">
        <v>123</v>
      </c>
      <c r="F3140" s="8" t="s">
        <v>3108</v>
      </c>
      <c r="G3140" s="8" t="s">
        <v>3109</v>
      </c>
      <c r="H3140" s="8" t="s">
        <v>7</v>
      </c>
      <c r="I3140" s="66" t="s">
        <v>6690</v>
      </c>
      <c r="J3140" s="66" t="s">
        <v>40</v>
      </c>
      <c r="K3140" s="66" t="s">
        <v>6699</v>
      </c>
      <c r="L3140" s="66" t="s">
        <v>6700</v>
      </c>
      <c r="M3140" s="66" t="s">
        <v>6701</v>
      </c>
      <c r="N3140" s="66" t="s">
        <v>6023</v>
      </c>
      <c r="O3140" s="8" t="s">
        <v>6024</v>
      </c>
      <c r="P3140" s="8" t="s">
        <v>6702</v>
      </c>
      <c r="Q3140" s="8">
        <v>-1</v>
      </c>
      <c r="R3140" s="8" t="s">
        <v>40</v>
      </c>
      <c r="S3140" s="8" t="s">
        <v>40</v>
      </c>
      <c r="T3140" s="8" t="s">
        <v>40</v>
      </c>
      <c r="U3140" s="67">
        <v>0.251</v>
      </c>
      <c r="V3140" s="4">
        <v>44</v>
      </c>
      <c r="W3140" s="4">
        <v>3428</v>
      </c>
      <c r="X3140" s="67">
        <v>1.2999999999999999E-2</v>
      </c>
      <c r="Y3140" s="67">
        <v>0.253</v>
      </c>
      <c r="Z3140" s="4">
        <v>35</v>
      </c>
      <c r="AA3140" s="4">
        <v>2603</v>
      </c>
      <c r="AB3140" s="67">
        <v>1.2999999999999999E-2</v>
      </c>
      <c r="AC3140" s="4">
        <v>5.6442100000000002</v>
      </c>
      <c r="AD3140" s="4">
        <v>26.6</v>
      </c>
    </row>
    <row r="3141" spans="1:30" x14ac:dyDescent="0.2">
      <c r="A3141" s="8" t="s">
        <v>782</v>
      </c>
      <c r="B3141" s="8">
        <v>16</v>
      </c>
      <c r="C3141" s="8">
        <v>70871682</v>
      </c>
      <c r="D3141" s="8">
        <v>70871682</v>
      </c>
      <c r="E3141" s="8" t="s">
        <v>123</v>
      </c>
      <c r="F3141" s="8" t="s">
        <v>3108</v>
      </c>
      <c r="G3141" s="8" t="s">
        <v>3109</v>
      </c>
      <c r="H3141" s="8" t="s">
        <v>7</v>
      </c>
      <c r="I3141" s="66" t="s">
        <v>6690</v>
      </c>
      <c r="J3141" s="66" t="s">
        <v>40</v>
      </c>
      <c r="K3141" s="66" t="s">
        <v>6703</v>
      </c>
      <c r="L3141" s="66" t="s">
        <v>6704</v>
      </c>
      <c r="M3141" s="66" t="s">
        <v>6705</v>
      </c>
      <c r="N3141" s="66" t="s">
        <v>4736</v>
      </c>
      <c r="O3141" s="8" t="s">
        <v>4737</v>
      </c>
      <c r="P3141" s="8" t="s">
        <v>6706</v>
      </c>
      <c r="Q3141" s="8">
        <v>-1</v>
      </c>
      <c r="R3141" s="8" t="s">
        <v>40</v>
      </c>
      <c r="S3141" s="8" t="s">
        <v>40</v>
      </c>
      <c r="T3141" s="8" t="s">
        <v>40</v>
      </c>
      <c r="U3141" s="67">
        <v>0.252</v>
      </c>
      <c r="V3141" s="4">
        <v>13</v>
      </c>
      <c r="W3141" s="4">
        <v>3428</v>
      </c>
      <c r="X3141" s="67">
        <v>4.0000000000000001E-3</v>
      </c>
      <c r="Y3141" s="67">
        <v>0.255</v>
      </c>
      <c r="Z3141" s="4">
        <v>9</v>
      </c>
      <c r="AA3141" s="4">
        <v>2603</v>
      </c>
      <c r="AB3141" s="67">
        <v>3.0000000000000001E-3</v>
      </c>
      <c r="AC3141" s="4">
        <v>4.7905860000000002</v>
      </c>
      <c r="AD3141" s="4">
        <v>24.7</v>
      </c>
    </row>
    <row r="3142" spans="1:30" x14ac:dyDescent="0.2">
      <c r="A3142" s="8" t="s">
        <v>782</v>
      </c>
      <c r="B3142" s="8">
        <v>16</v>
      </c>
      <c r="C3142" s="8">
        <v>70871740</v>
      </c>
      <c r="D3142" s="8">
        <v>70871740</v>
      </c>
      <c r="E3142" s="8" t="s">
        <v>127</v>
      </c>
      <c r="F3142" s="8" t="s">
        <v>3101</v>
      </c>
      <c r="G3142" s="8" t="s">
        <v>3102</v>
      </c>
      <c r="H3142" s="8" t="s">
        <v>7</v>
      </c>
      <c r="I3142" s="66" t="s">
        <v>6690</v>
      </c>
      <c r="J3142" s="66" t="s">
        <v>40</v>
      </c>
      <c r="K3142" s="66" t="s">
        <v>6707</v>
      </c>
      <c r="L3142" s="66" t="s">
        <v>6708</v>
      </c>
      <c r="M3142" s="66" t="s">
        <v>6709</v>
      </c>
      <c r="N3142" s="66" t="s">
        <v>3118</v>
      </c>
      <c r="O3142" s="8" t="s">
        <v>4298</v>
      </c>
      <c r="P3142" s="8" t="s">
        <v>40</v>
      </c>
      <c r="Q3142" s="8">
        <v>-1</v>
      </c>
      <c r="R3142" s="8" t="s">
        <v>40</v>
      </c>
      <c r="S3142" s="8" t="s">
        <v>40</v>
      </c>
      <c r="T3142" s="8" t="s">
        <v>40</v>
      </c>
      <c r="U3142" s="67">
        <v>0.23699999999999999</v>
      </c>
      <c r="V3142" s="4">
        <v>2</v>
      </c>
      <c r="W3142" s="4">
        <v>3432</v>
      </c>
      <c r="X3142" s="67">
        <v>1E-3</v>
      </c>
      <c r="Y3142" s="67">
        <v>0.24099999999999999</v>
      </c>
      <c r="Z3142" s="4">
        <v>1</v>
      </c>
      <c r="AA3142" s="4">
        <v>2599</v>
      </c>
      <c r="AB3142" s="67">
        <v>0</v>
      </c>
      <c r="AC3142" s="4">
        <v>8.0397999999999997E-2</v>
      </c>
      <c r="AD3142" s="4">
        <v>3.399</v>
      </c>
    </row>
    <row r="3143" spans="1:30" x14ac:dyDescent="0.2">
      <c r="A3143" s="8" t="s">
        <v>782</v>
      </c>
      <c r="B3143" s="8">
        <v>16</v>
      </c>
      <c r="C3143" s="8">
        <v>70871747</v>
      </c>
      <c r="D3143" s="8">
        <v>70871747</v>
      </c>
      <c r="E3143" s="8" t="s">
        <v>123</v>
      </c>
      <c r="F3143" s="8" t="s">
        <v>3108</v>
      </c>
      <c r="G3143" s="8" t="s">
        <v>3109</v>
      </c>
      <c r="H3143" s="8" t="s">
        <v>7</v>
      </c>
      <c r="I3143" s="66" t="s">
        <v>6690</v>
      </c>
      <c r="J3143" s="66" t="s">
        <v>40</v>
      </c>
      <c r="K3143" s="66" t="s">
        <v>6710</v>
      </c>
      <c r="L3143" s="66" t="s">
        <v>6711</v>
      </c>
      <c r="M3143" s="66" t="s">
        <v>6712</v>
      </c>
      <c r="N3143" s="66" t="s">
        <v>3741</v>
      </c>
      <c r="O3143" s="8" t="s">
        <v>3921</v>
      </c>
      <c r="P3143" s="8" t="s">
        <v>6713</v>
      </c>
      <c r="Q3143" s="8">
        <v>-1</v>
      </c>
      <c r="R3143" s="8" t="s">
        <v>40</v>
      </c>
      <c r="S3143" s="8" t="s">
        <v>40</v>
      </c>
      <c r="T3143" s="8" t="s">
        <v>40</v>
      </c>
      <c r="U3143" s="67">
        <v>0.49099999999999999</v>
      </c>
      <c r="V3143" s="4">
        <v>3426</v>
      </c>
      <c r="W3143" s="4">
        <v>3432</v>
      </c>
      <c r="X3143" s="67">
        <v>0.998</v>
      </c>
      <c r="Y3143" s="67">
        <v>0.49199999999999999</v>
      </c>
      <c r="Z3143" s="4">
        <v>2594</v>
      </c>
      <c r="AA3143" s="4">
        <v>2599</v>
      </c>
      <c r="AB3143" s="67">
        <v>0.998</v>
      </c>
      <c r="AC3143" s="4">
        <v>0.66558499999999998</v>
      </c>
      <c r="AD3143" s="4">
        <v>8.6</v>
      </c>
    </row>
    <row r="3144" spans="1:30" x14ac:dyDescent="0.2">
      <c r="A3144" s="8" t="s">
        <v>782</v>
      </c>
      <c r="B3144" s="8">
        <v>16</v>
      </c>
      <c r="C3144" s="8">
        <v>70871749</v>
      </c>
      <c r="D3144" s="8">
        <v>70871749</v>
      </c>
      <c r="E3144" s="8" t="s">
        <v>121</v>
      </c>
      <c r="F3144" s="8" t="s">
        <v>3101</v>
      </c>
      <c r="G3144" s="8" t="s">
        <v>3102</v>
      </c>
      <c r="H3144" s="8" t="s">
        <v>7</v>
      </c>
      <c r="I3144" s="66" t="s">
        <v>6690</v>
      </c>
      <c r="J3144" s="66" t="s">
        <v>40</v>
      </c>
      <c r="K3144" s="66" t="s">
        <v>6714</v>
      </c>
      <c r="L3144" s="66" t="s">
        <v>6715</v>
      </c>
      <c r="M3144" s="66" t="s">
        <v>6716</v>
      </c>
      <c r="N3144" s="66" t="s">
        <v>3196</v>
      </c>
      <c r="O3144" s="8" t="s">
        <v>4278</v>
      </c>
      <c r="P3144" s="8" t="s">
        <v>40</v>
      </c>
      <c r="Q3144" s="8">
        <v>-1</v>
      </c>
      <c r="R3144" s="8" t="s">
        <v>40</v>
      </c>
      <c r="S3144" s="8" t="s">
        <v>40</v>
      </c>
      <c r="T3144" s="8" t="s">
        <v>40</v>
      </c>
      <c r="U3144" s="67">
        <v>0</v>
      </c>
      <c r="V3144" s="4">
        <v>0</v>
      </c>
      <c r="W3144" s="4">
        <v>3432</v>
      </c>
      <c r="X3144" s="67">
        <v>0</v>
      </c>
      <c r="Y3144" s="67">
        <v>0.251</v>
      </c>
      <c r="Z3144" s="4">
        <v>1</v>
      </c>
      <c r="AA3144" s="4">
        <v>2599</v>
      </c>
      <c r="AB3144" s="67">
        <v>0</v>
      </c>
      <c r="AC3144" s="4">
        <v>3.0648000000000002E-2</v>
      </c>
      <c r="AD3144" s="4">
        <v>2.8860000000000001</v>
      </c>
    </row>
    <row r="3145" spans="1:30" x14ac:dyDescent="0.2">
      <c r="A3145" s="8" t="s">
        <v>782</v>
      </c>
      <c r="B3145" s="8">
        <v>16</v>
      </c>
      <c r="C3145" s="8">
        <v>70871757</v>
      </c>
      <c r="D3145" s="8">
        <v>70871757</v>
      </c>
      <c r="E3145" s="8" t="s">
        <v>130</v>
      </c>
      <c r="F3145" s="8" t="s">
        <v>3108</v>
      </c>
      <c r="G3145" s="8" t="s">
        <v>3109</v>
      </c>
      <c r="H3145" s="8" t="s">
        <v>7</v>
      </c>
      <c r="I3145" s="66" t="s">
        <v>6690</v>
      </c>
      <c r="J3145" s="66" t="s">
        <v>40</v>
      </c>
      <c r="K3145" s="66" t="s">
        <v>6717</v>
      </c>
      <c r="L3145" s="66" t="s">
        <v>6718</v>
      </c>
      <c r="M3145" s="66" t="s">
        <v>6719</v>
      </c>
      <c r="N3145" s="66" t="s">
        <v>3141</v>
      </c>
      <c r="O3145" s="8" t="s">
        <v>3371</v>
      </c>
      <c r="P3145" s="8" t="s">
        <v>6720</v>
      </c>
      <c r="Q3145" s="8">
        <v>-1</v>
      </c>
      <c r="R3145" s="8" t="s">
        <v>40</v>
      </c>
      <c r="S3145" s="8" t="s">
        <v>40</v>
      </c>
      <c r="T3145" s="8" t="s">
        <v>40</v>
      </c>
      <c r="U3145" s="67">
        <v>0.254</v>
      </c>
      <c r="V3145" s="4">
        <v>1</v>
      </c>
      <c r="W3145" s="4">
        <v>3432</v>
      </c>
      <c r="X3145" s="67">
        <v>0</v>
      </c>
      <c r="Y3145" s="67">
        <v>0</v>
      </c>
      <c r="Z3145" s="4">
        <v>0</v>
      </c>
      <c r="AA3145" s="4">
        <v>2599</v>
      </c>
      <c r="AB3145" s="67">
        <v>0</v>
      </c>
      <c r="AC3145" s="4">
        <v>6.3118619999999996</v>
      </c>
      <c r="AD3145" s="4">
        <v>29.2</v>
      </c>
    </row>
    <row r="3146" spans="1:30" x14ac:dyDescent="0.2">
      <c r="A3146" s="8" t="s">
        <v>782</v>
      </c>
      <c r="B3146" s="8">
        <v>16</v>
      </c>
      <c r="C3146" s="8">
        <v>70871758</v>
      </c>
      <c r="D3146" s="8">
        <v>70871758</v>
      </c>
      <c r="E3146" s="8" t="s">
        <v>121</v>
      </c>
      <c r="F3146" s="8" t="s">
        <v>3101</v>
      </c>
      <c r="G3146" s="8" t="s">
        <v>3102</v>
      </c>
      <c r="H3146" s="8" t="s">
        <v>7</v>
      </c>
      <c r="I3146" s="66" t="s">
        <v>6690</v>
      </c>
      <c r="J3146" s="66" t="s">
        <v>40</v>
      </c>
      <c r="K3146" s="66" t="s">
        <v>6721</v>
      </c>
      <c r="L3146" s="66" t="s">
        <v>6722</v>
      </c>
      <c r="M3146" s="66" t="s">
        <v>6723</v>
      </c>
      <c r="N3146" s="66" t="s">
        <v>3126</v>
      </c>
      <c r="O3146" s="8" t="s">
        <v>3216</v>
      </c>
      <c r="P3146" s="8" t="s">
        <v>6724</v>
      </c>
      <c r="Q3146" s="8">
        <v>-1</v>
      </c>
      <c r="R3146" s="8" t="s">
        <v>40</v>
      </c>
      <c r="S3146" s="8" t="s">
        <v>40</v>
      </c>
      <c r="T3146" s="8" t="s">
        <v>40</v>
      </c>
      <c r="U3146" s="67">
        <v>0.23</v>
      </c>
      <c r="V3146" s="4">
        <v>1</v>
      </c>
      <c r="W3146" s="4">
        <v>3432</v>
      </c>
      <c r="X3146" s="67">
        <v>0</v>
      </c>
      <c r="Y3146" s="67">
        <v>0</v>
      </c>
      <c r="Z3146" s="4">
        <v>0</v>
      </c>
      <c r="AA3146" s="4">
        <v>2599</v>
      </c>
      <c r="AB3146" s="67">
        <v>0</v>
      </c>
      <c r="AC3146" s="4">
        <v>0.33819300000000002</v>
      </c>
      <c r="AD3146" s="4">
        <v>6.0570000000000004</v>
      </c>
    </row>
    <row r="3147" spans="1:30" x14ac:dyDescent="0.2">
      <c r="A3147" s="8" t="s">
        <v>782</v>
      </c>
      <c r="B3147" s="8">
        <v>16</v>
      </c>
      <c r="C3147" s="8">
        <v>70873976</v>
      </c>
      <c r="D3147" s="8">
        <v>70873976</v>
      </c>
      <c r="E3147" s="8" t="s">
        <v>121</v>
      </c>
      <c r="F3147" s="8" t="s">
        <v>3108</v>
      </c>
      <c r="G3147" s="8" t="s">
        <v>3109</v>
      </c>
      <c r="H3147" s="8" t="s">
        <v>7</v>
      </c>
      <c r="I3147" s="66" t="s">
        <v>6725</v>
      </c>
      <c r="J3147" s="66" t="s">
        <v>40</v>
      </c>
      <c r="K3147" s="66" t="s">
        <v>6726</v>
      </c>
      <c r="L3147" s="66" t="s">
        <v>6727</v>
      </c>
      <c r="M3147" s="66" t="s">
        <v>6728</v>
      </c>
      <c r="N3147" s="66" t="s">
        <v>3558</v>
      </c>
      <c r="O3147" s="8" t="s">
        <v>4336</v>
      </c>
      <c r="P3147" s="8" t="s">
        <v>40</v>
      </c>
      <c r="Q3147" s="8">
        <v>-1</v>
      </c>
      <c r="R3147" s="8" t="s">
        <v>40</v>
      </c>
      <c r="S3147" s="8" t="s">
        <v>40</v>
      </c>
      <c r="T3147" s="8" t="s">
        <v>40</v>
      </c>
      <c r="U3147" s="67">
        <v>0.18</v>
      </c>
      <c r="V3147" s="4">
        <v>1</v>
      </c>
      <c r="W3147" s="4">
        <v>3421</v>
      </c>
      <c r="X3147" s="67">
        <v>0</v>
      </c>
      <c r="Y3147" s="67">
        <v>6.7000000000000004E-2</v>
      </c>
      <c r="Z3147" s="4">
        <v>1</v>
      </c>
      <c r="AA3147" s="4">
        <v>2588</v>
      </c>
      <c r="AB3147" s="67">
        <v>0</v>
      </c>
      <c r="AC3147" s="4">
        <v>5.150334</v>
      </c>
      <c r="AD3147" s="4">
        <v>25.4</v>
      </c>
    </row>
    <row r="3148" spans="1:30" x14ac:dyDescent="0.2">
      <c r="A3148" s="8" t="s">
        <v>782</v>
      </c>
      <c r="B3148" s="8">
        <v>16</v>
      </c>
      <c r="C3148" s="8">
        <v>70874018</v>
      </c>
      <c r="D3148" s="8">
        <v>70874018</v>
      </c>
      <c r="E3148" s="8" t="s">
        <v>121</v>
      </c>
      <c r="F3148" s="8" t="s">
        <v>3108</v>
      </c>
      <c r="G3148" s="8" t="s">
        <v>3109</v>
      </c>
      <c r="H3148" s="8" t="s">
        <v>7</v>
      </c>
      <c r="I3148" s="66" t="s">
        <v>6725</v>
      </c>
      <c r="J3148" s="66" t="s">
        <v>40</v>
      </c>
      <c r="K3148" s="66" t="s">
        <v>6729</v>
      </c>
      <c r="L3148" s="66" t="s">
        <v>6730</v>
      </c>
      <c r="M3148" s="66" t="s">
        <v>6731</v>
      </c>
      <c r="N3148" s="66" t="s">
        <v>3309</v>
      </c>
      <c r="O3148" s="8" t="s">
        <v>3595</v>
      </c>
      <c r="P3148" s="8" t="s">
        <v>6732</v>
      </c>
      <c r="Q3148" s="8">
        <v>-1</v>
      </c>
      <c r="R3148" s="8" t="s">
        <v>40</v>
      </c>
      <c r="S3148" s="8" t="s">
        <v>40</v>
      </c>
      <c r="T3148" s="8" t="s">
        <v>40</v>
      </c>
      <c r="U3148" s="67">
        <v>0</v>
      </c>
      <c r="V3148" s="4">
        <v>0</v>
      </c>
      <c r="W3148" s="4">
        <v>3421</v>
      </c>
      <c r="X3148" s="67">
        <v>0</v>
      </c>
      <c r="Y3148" s="67">
        <v>0.21</v>
      </c>
      <c r="Z3148" s="4">
        <v>2</v>
      </c>
      <c r="AA3148" s="4">
        <v>2588</v>
      </c>
      <c r="AB3148" s="67">
        <v>1E-3</v>
      </c>
      <c r="AC3148" s="4">
        <v>6.6527310000000002</v>
      </c>
      <c r="AD3148" s="4">
        <v>32</v>
      </c>
    </row>
    <row r="3149" spans="1:30" x14ac:dyDescent="0.2">
      <c r="A3149" s="8" t="s">
        <v>782</v>
      </c>
      <c r="B3149" s="8">
        <v>16</v>
      </c>
      <c r="C3149" s="8">
        <v>70874048</v>
      </c>
      <c r="D3149" s="8">
        <v>70874048</v>
      </c>
      <c r="E3149" s="8" t="s">
        <v>121</v>
      </c>
      <c r="F3149" s="8" t="s">
        <v>3108</v>
      </c>
      <c r="G3149" s="8" t="s">
        <v>3109</v>
      </c>
      <c r="H3149" s="8" t="s">
        <v>7</v>
      </c>
      <c r="I3149" s="66" t="s">
        <v>6725</v>
      </c>
      <c r="J3149" s="66" t="s">
        <v>40</v>
      </c>
      <c r="K3149" s="66" t="s">
        <v>6733</v>
      </c>
      <c r="L3149" s="66" t="s">
        <v>6734</v>
      </c>
      <c r="M3149" s="66" t="s">
        <v>6735</v>
      </c>
      <c r="N3149" s="66" t="s">
        <v>3518</v>
      </c>
      <c r="O3149" s="8" t="s">
        <v>6736</v>
      </c>
      <c r="P3149" s="8" t="s">
        <v>40</v>
      </c>
      <c r="Q3149" s="8">
        <v>-1</v>
      </c>
      <c r="R3149" s="8" t="s">
        <v>40</v>
      </c>
      <c r="S3149" s="8" t="s">
        <v>40</v>
      </c>
      <c r="T3149" s="8" t="s">
        <v>40</v>
      </c>
      <c r="U3149" s="67">
        <v>0.215</v>
      </c>
      <c r="V3149" s="4">
        <v>1</v>
      </c>
      <c r="W3149" s="4">
        <v>3421</v>
      </c>
      <c r="X3149" s="67">
        <v>0</v>
      </c>
      <c r="Y3149" s="67">
        <v>0</v>
      </c>
      <c r="Z3149" s="4">
        <v>0</v>
      </c>
      <c r="AA3149" s="4">
        <v>2588</v>
      </c>
      <c r="AB3149" s="67">
        <v>0</v>
      </c>
      <c r="AC3149" s="4">
        <v>7.3068470000000003</v>
      </c>
      <c r="AD3149" s="4">
        <v>34</v>
      </c>
    </row>
    <row r="3150" spans="1:30" x14ac:dyDescent="0.2">
      <c r="A3150" s="8" t="s">
        <v>782</v>
      </c>
      <c r="B3150" s="8">
        <v>16</v>
      </c>
      <c r="C3150" s="8">
        <v>70874051</v>
      </c>
      <c r="D3150" s="8">
        <v>70874051</v>
      </c>
      <c r="E3150" s="8" t="s">
        <v>130</v>
      </c>
      <c r="F3150" s="8" t="s">
        <v>3108</v>
      </c>
      <c r="G3150" s="8" t="s">
        <v>3109</v>
      </c>
      <c r="H3150" s="8" t="s">
        <v>7</v>
      </c>
      <c r="I3150" s="66" t="s">
        <v>6725</v>
      </c>
      <c r="J3150" s="66" t="s">
        <v>40</v>
      </c>
      <c r="K3150" s="66" t="s">
        <v>6737</v>
      </c>
      <c r="L3150" s="66" t="s">
        <v>6738</v>
      </c>
      <c r="M3150" s="66" t="s">
        <v>6739</v>
      </c>
      <c r="N3150" s="66" t="s">
        <v>6740</v>
      </c>
      <c r="O3150" s="8" t="s">
        <v>6741</v>
      </c>
      <c r="P3150" s="8" t="s">
        <v>40</v>
      </c>
      <c r="Q3150" s="8">
        <v>-1</v>
      </c>
      <c r="R3150" s="8" t="s">
        <v>40</v>
      </c>
      <c r="S3150" s="8" t="s">
        <v>40</v>
      </c>
      <c r="T3150" s="8" t="s">
        <v>40</v>
      </c>
      <c r="U3150" s="67">
        <v>0.28100000000000003</v>
      </c>
      <c r="V3150" s="4">
        <v>1</v>
      </c>
      <c r="W3150" s="4">
        <v>3421</v>
      </c>
      <c r="X3150" s="67">
        <v>0</v>
      </c>
      <c r="Y3150" s="67">
        <v>0</v>
      </c>
      <c r="Z3150" s="4">
        <v>0</v>
      </c>
      <c r="AA3150" s="4">
        <v>2588</v>
      </c>
      <c r="AB3150" s="67">
        <v>0</v>
      </c>
      <c r="AC3150" s="4">
        <v>6.3527500000000003</v>
      </c>
      <c r="AD3150" s="4">
        <v>29.4</v>
      </c>
    </row>
    <row r="3151" spans="1:30" x14ac:dyDescent="0.2">
      <c r="A3151" s="8" t="s">
        <v>782</v>
      </c>
      <c r="B3151" s="8">
        <v>16</v>
      </c>
      <c r="C3151" s="8">
        <v>70874080</v>
      </c>
      <c r="D3151" s="8">
        <v>70874080</v>
      </c>
      <c r="E3151" s="8" t="s">
        <v>130</v>
      </c>
      <c r="F3151" s="8" t="s">
        <v>3101</v>
      </c>
      <c r="G3151" s="8" t="s">
        <v>3102</v>
      </c>
      <c r="H3151" s="8" t="s">
        <v>7</v>
      </c>
      <c r="I3151" s="66" t="s">
        <v>6725</v>
      </c>
      <c r="J3151" s="66" t="s">
        <v>40</v>
      </c>
      <c r="K3151" s="66" t="s">
        <v>6742</v>
      </c>
      <c r="L3151" s="66" t="s">
        <v>6743</v>
      </c>
      <c r="M3151" s="66" t="s">
        <v>6744</v>
      </c>
      <c r="N3151" s="66" t="s">
        <v>121</v>
      </c>
      <c r="O3151" s="8" t="s">
        <v>4319</v>
      </c>
      <c r="P3151" s="8" t="s">
        <v>40</v>
      </c>
      <c r="Q3151" s="8">
        <v>-1</v>
      </c>
      <c r="R3151" s="8" t="s">
        <v>40</v>
      </c>
      <c r="S3151" s="8" t="s">
        <v>40</v>
      </c>
      <c r="T3151" s="8" t="s">
        <v>40</v>
      </c>
      <c r="U3151" s="67">
        <v>0</v>
      </c>
      <c r="V3151" s="4">
        <v>0</v>
      </c>
      <c r="W3151" s="4">
        <v>3432</v>
      </c>
      <c r="X3151" s="67">
        <v>0</v>
      </c>
      <c r="Y3151" s="67">
        <v>0.30299999999999999</v>
      </c>
      <c r="Z3151" s="4">
        <v>1</v>
      </c>
      <c r="AA3151" s="4">
        <v>2603</v>
      </c>
      <c r="AB3151" s="67">
        <v>0</v>
      </c>
      <c r="AC3151" s="4">
        <v>-0.46442499999999998</v>
      </c>
      <c r="AD3151" s="4">
        <v>0.26900000000000002</v>
      </c>
    </row>
    <row r="3152" spans="1:30" x14ac:dyDescent="0.2">
      <c r="A3152" s="8" t="s">
        <v>782</v>
      </c>
      <c r="B3152" s="8">
        <v>16</v>
      </c>
      <c r="C3152" s="8">
        <v>70874086</v>
      </c>
      <c r="D3152" s="8">
        <v>70874086</v>
      </c>
      <c r="E3152" s="8" t="s">
        <v>121</v>
      </c>
      <c r="F3152" s="8" t="s">
        <v>3101</v>
      </c>
      <c r="G3152" s="8" t="s">
        <v>3102</v>
      </c>
      <c r="H3152" s="8" t="s">
        <v>7</v>
      </c>
      <c r="I3152" s="66" t="s">
        <v>6725</v>
      </c>
      <c r="J3152" s="66" t="s">
        <v>40</v>
      </c>
      <c r="K3152" s="66" t="s">
        <v>6745</v>
      </c>
      <c r="L3152" s="66" t="s">
        <v>6746</v>
      </c>
      <c r="M3152" s="66" t="s">
        <v>6747</v>
      </c>
      <c r="N3152" s="66" t="s">
        <v>3107</v>
      </c>
      <c r="O3152" s="8" t="s">
        <v>3719</v>
      </c>
      <c r="P3152" s="8" t="s">
        <v>40</v>
      </c>
      <c r="Q3152" s="8">
        <v>-1</v>
      </c>
      <c r="R3152" s="8" t="s">
        <v>40</v>
      </c>
      <c r="S3152" s="8" t="s">
        <v>40</v>
      </c>
      <c r="T3152" s="8" t="s">
        <v>40</v>
      </c>
      <c r="U3152" s="67">
        <v>0.21299999999999999</v>
      </c>
      <c r="V3152" s="4">
        <v>1</v>
      </c>
      <c r="W3152" s="4">
        <v>3432</v>
      </c>
      <c r="X3152" s="67">
        <v>0</v>
      </c>
      <c r="Y3152" s="67">
        <v>0</v>
      </c>
      <c r="Z3152" s="4">
        <v>0</v>
      </c>
      <c r="AA3152" s="4">
        <v>2603</v>
      </c>
      <c r="AB3152" s="67">
        <v>0</v>
      </c>
      <c r="AC3152" s="4">
        <v>1.53596</v>
      </c>
      <c r="AD3152" s="4">
        <v>13.5</v>
      </c>
    </row>
    <row r="3153" spans="1:30" x14ac:dyDescent="0.2">
      <c r="A3153" s="8" t="s">
        <v>782</v>
      </c>
      <c r="B3153" s="8">
        <v>16</v>
      </c>
      <c r="C3153" s="8">
        <v>70874110</v>
      </c>
      <c r="D3153" s="8">
        <v>70874110</v>
      </c>
      <c r="E3153" s="8" t="s">
        <v>121</v>
      </c>
      <c r="F3153" s="8" t="s">
        <v>3101</v>
      </c>
      <c r="G3153" s="8" t="s">
        <v>3102</v>
      </c>
      <c r="H3153" s="8" t="s">
        <v>7</v>
      </c>
      <c r="I3153" s="66" t="s">
        <v>6725</v>
      </c>
      <c r="J3153" s="66" t="s">
        <v>40</v>
      </c>
      <c r="K3153" s="66" t="s">
        <v>6748</v>
      </c>
      <c r="L3153" s="66" t="s">
        <v>6749</v>
      </c>
      <c r="M3153" s="66" t="s">
        <v>6750</v>
      </c>
      <c r="N3153" s="66" t="s">
        <v>123</v>
      </c>
      <c r="O3153" s="8" t="s">
        <v>3345</v>
      </c>
      <c r="P3153" s="8" t="s">
        <v>6751</v>
      </c>
      <c r="Q3153" s="8">
        <v>-1</v>
      </c>
      <c r="R3153" s="8" t="s">
        <v>40</v>
      </c>
      <c r="S3153" s="8" t="s">
        <v>40</v>
      </c>
      <c r="T3153" s="8" t="s">
        <v>40</v>
      </c>
      <c r="U3153" s="67">
        <v>0.23200000000000001</v>
      </c>
      <c r="V3153" s="4">
        <v>7</v>
      </c>
      <c r="W3153" s="4">
        <v>3432</v>
      </c>
      <c r="X3153" s="67">
        <v>2E-3</v>
      </c>
      <c r="Y3153" s="67">
        <v>0.245</v>
      </c>
      <c r="Z3153" s="4">
        <v>3</v>
      </c>
      <c r="AA3153" s="4">
        <v>2603</v>
      </c>
      <c r="AB3153" s="67">
        <v>1E-3</v>
      </c>
      <c r="AC3153" s="4">
        <v>0.56338699999999997</v>
      </c>
      <c r="AD3153" s="4">
        <v>7.899</v>
      </c>
    </row>
    <row r="3154" spans="1:30" x14ac:dyDescent="0.2">
      <c r="A3154" s="8" t="s">
        <v>782</v>
      </c>
      <c r="B3154" s="8">
        <v>16</v>
      </c>
      <c r="C3154" s="8">
        <v>70874111</v>
      </c>
      <c r="D3154" s="8">
        <v>70874111</v>
      </c>
      <c r="E3154" s="8" t="s">
        <v>127</v>
      </c>
      <c r="F3154" s="8" t="s">
        <v>3108</v>
      </c>
      <c r="G3154" s="8" t="s">
        <v>3109</v>
      </c>
      <c r="H3154" s="8" t="s">
        <v>7</v>
      </c>
      <c r="I3154" s="66" t="s">
        <v>6725</v>
      </c>
      <c r="J3154" s="66" t="s">
        <v>40</v>
      </c>
      <c r="K3154" s="66" t="s">
        <v>6752</v>
      </c>
      <c r="L3154" s="66" t="s">
        <v>6753</v>
      </c>
      <c r="M3154" s="66" t="s">
        <v>6750</v>
      </c>
      <c r="N3154" s="66" t="s">
        <v>6632</v>
      </c>
      <c r="O3154" s="8" t="s">
        <v>6633</v>
      </c>
      <c r="P3154" s="8" t="s">
        <v>6754</v>
      </c>
      <c r="Q3154" s="8">
        <v>-1</v>
      </c>
      <c r="R3154" s="8" t="s">
        <v>40</v>
      </c>
      <c r="S3154" s="8" t="s">
        <v>40</v>
      </c>
      <c r="T3154" s="8" t="s">
        <v>40</v>
      </c>
      <c r="U3154" s="67">
        <v>0.23200000000000001</v>
      </c>
      <c r="V3154" s="4">
        <v>7</v>
      </c>
      <c r="W3154" s="4">
        <v>3432</v>
      </c>
      <c r="X3154" s="67">
        <v>2E-3</v>
      </c>
      <c r="Y3154" s="67">
        <v>0.246</v>
      </c>
      <c r="Z3154" s="4">
        <v>3</v>
      </c>
      <c r="AA3154" s="4">
        <v>2603</v>
      </c>
      <c r="AB3154" s="67">
        <v>1E-3</v>
      </c>
      <c r="AC3154" s="4">
        <v>5.3178029999999996</v>
      </c>
      <c r="AD3154" s="4">
        <v>25.8</v>
      </c>
    </row>
    <row r="3155" spans="1:30" x14ac:dyDescent="0.2">
      <c r="A3155" s="8" t="s">
        <v>782</v>
      </c>
      <c r="B3155" s="8">
        <v>16</v>
      </c>
      <c r="C3155" s="8">
        <v>70883627</v>
      </c>
      <c r="D3155" s="8">
        <v>70883629</v>
      </c>
      <c r="E3155" s="8" t="s">
        <v>4135</v>
      </c>
      <c r="F3155" s="8" t="s">
        <v>79</v>
      </c>
      <c r="G3155" s="8" t="s">
        <v>3469</v>
      </c>
      <c r="H3155" s="8" t="s">
        <v>7</v>
      </c>
      <c r="I3155" s="66" t="s">
        <v>6755</v>
      </c>
      <c r="J3155" s="66" t="s">
        <v>6756</v>
      </c>
      <c r="K3155" s="66" t="s">
        <v>6757</v>
      </c>
      <c r="L3155" s="66" t="s">
        <v>6758</v>
      </c>
      <c r="M3155" s="66" t="s">
        <v>6759</v>
      </c>
      <c r="N3155" s="66" t="s">
        <v>40</v>
      </c>
      <c r="O3155" s="8" t="s">
        <v>40</v>
      </c>
      <c r="P3155" s="8" t="s">
        <v>40</v>
      </c>
      <c r="Q3155" s="8">
        <v>-1</v>
      </c>
      <c r="R3155" s="8" t="s">
        <v>40</v>
      </c>
      <c r="S3155" s="8" t="s">
        <v>40</v>
      </c>
      <c r="T3155" s="8" t="s">
        <v>40</v>
      </c>
      <c r="U3155" s="67">
        <v>0</v>
      </c>
      <c r="V3155" s="4">
        <v>0</v>
      </c>
      <c r="W3155" s="4">
        <v>3432</v>
      </c>
      <c r="X3155" s="67">
        <v>0</v>
      </c>
      <c r="Y3155" s="67">
        <v>0.26700000000000002</v>
      </c>
      <c r="Z3155" s="4">
        <v>1</v>
      </c>
      <c r="AA3155" s="4">
        <v>2602</v>
      </c>
      <c r="AB3155" s="67">
        <v>0</v>
      </c>
      <c r="AC3155" s="4">
        <v>11.015935000000001</v>
      </c>
      <c r="AD3155" s="4">
        <v>37</v>
      </c>
    </row>
    <row r="3156" spans="1:30" x14ac:dyDescent="0.2">
      <c r="A3156" s="8" t="s">
        <v>782</v>
      </c>
      <c r="B3156" s="8">
        <v>16</v>
      </c>
      <c r="C3156" s="8">
        <v>70883657</v>
      </c>
      <c r="D3156" s="8">
        <v>70883657</v>
      </c>
      <c r="E3156" s="8" t="s">
        <v>127</v>
      </c>
      <c r="F3156" s="8" t="s">
        <v>3108</v>
      </c>
      <c r="G3156" s="8" t="s">
        <v>3109</v>
      </c>
      <c r="H3156" s="8" t="s">
        <v>7</v>
      </c>
      <c r="I3156" s="66" t="s">
        <v>6755</v>
      </c>
      <c r="J3156" s="66" t="s">
        <v>40</v>
      </c>
      <c r="K3156" s="66" t="s">
        <v>6760</v>
      </c>
      <c r="L3156" s="66" t="s">
        <v>6761</v>
      </c>
      <c r="M3156" s="66" t="s">
        <v>6762</v>
      </c>
      <c r="N3156" s="66" t="s">
        <v>4040</v>
      </c>
      <c r="O3156" s="8" t="s">
        <v>5618</v>
      </c>
      <c r="P3156" s="8" t="s">
        <v>40</v>
      </c>
      <c r="Q3156" s="8">
        <v>-1</v>
      </c>
      <c r="R3156" s="8" t="s">
        <v>40</v>
      </c>
      <c r="S3156" s="8" t="s">
        <v>40</v>
      </c>
      <c r="T3156" s="8" t="s">
        <v>40</v>
      </c>
      <c r="U3156" s="67">
        <v>0.26900000000000002</v>
      </c>
      <c r="V3156" s="4">
        <v>1</v>
      </c>
      <c r="W3156" s="4">
        <v>3432</v>
      </c>
      <c r="X3156" s="67">
        <v>0</v>
      </c>
      <c r="Y3156" s="67">
        <v>0</v>
      </c>
      <c r="Z3156" s="4">
        <v>0</v>
      </c>
      <c r="AA3156" s="4">
        <v>2602</v>
      </c>
      <c r="AB3156" s="67">
        <v>0</v>
      </c>
      <c r="AC3156" s="4">
        <v>4.2197560000000003</v>
      </c>
      <c r="AD3156" s="4">
        <v>23.9</v>
      </c>
    </row>
    <row r="3157" spans="1:30" x14ac:dyDescent="0.2">
      <c r="A3157" s="8" t="s">
        <v>782</v>
      </c>
      <c r="B3157" s="8">
        <v>16</v>
      </c>
      <c r="C3157" s="8">
        <v>70883691</v>
      </c>
      <c r="D3157" s="8">
        <v>70883691</v>
      </c>
      <c r="E3157" s="8" t="s">
        <v>130</v>
      </c>
      <c r="F3157" s="8" t="s">
        <v>3108</v>
      </c>
      <c r="G3157" s="8" t="s">
        <v>3109</v>
      </c>
      <c r="H3157" s="8" t="s">
        <v>7</v>
      </c>
      <c r="I3157" s="66" t="s">
        <v>6755</v>
      </c>
      <c r="J3157" s="66" t="s">
        <v>40</v>
      </c>
      <c r="K3157" s="66" t="s">
        <v>6734</v>
      </c>
      <c r="L3157" s="66" t="s">
        <v>6763</v>
      </c>
      <c r="M3157" s="66" t="s">
        <v>6764</v>
      </c>
      <c r="N3157" s="66" t="s">
        <v>3147</v>
      </c>
      <c r="O3157" s="8" t="s">
        <v>3148</v>
      </c>
      <c r="P3157" s="8" t="s">
        <v>6765</v>
      </c>
      <c r="Q3157" s="8">
        <v>-1</v>
      </c>
      <c r="R3157" s="8" t="s">
        <v>40</v>
      </c>
      <c r="S3157" s="8" t="s">
        <v>40</v>
      </c>
      <c r="T3157" s="8" t="s">
        <v>40</v>
      </c>
      <c r="U3157" s="67">
        <v>0.27200000000000002</v>
      </c>
      <c r="V3157" s="4">
        <v>1</v>
      </c>
      <c r="W3157" s="4">
        <v>3432</v>
      </c>
      <c r="X3157" s="67">
        <v>0</v>
      </c>
      <c r="Y3157" s="67">
        <v>0.21299999999999999</v>
      </c>
      <c r="Z3157" s="4">
        <v>1</v>
      </c>
      <c r="AA3157" s="4">
        <v>2602</v>
      </c>
      <c r="AB3157" s="67">
        <v>0</v>
      </c>
      <c r="AC3157" s="4">
        <v>2.6225269999999998</v>
      </c>
      <c r="AD3157" s="4">
        <v>20.3</v>
      </c>
    </row>
    <row r="3158" spans="1:30" x14ac:dyDescent="0.2">
      <c r="A3158" s="8" t="s">
        <v>782</v>
      </c>
      <c r="B3158" s="8">
        <v>16</v>
      </c>
      <c r="C3158" s="8">
        <v>70883694</v>
      </c>
      <c r="D3158" s="8">
        <v>70883694</v>
      </c>
      <c r="E3158" s="8" t="s">
        <v>121</v>
      </c>
      <c r="F3158" s="8" t="s">
        <v>3108</v>
      </c>
      <c r="G3158" s="8" t="s">
        <v>3109</v>
      </c>
      <c r="H3158" s="8" t="s">
        <v>7</v>
      </c>
      <c r="I3158" s="66" t="s">
        <v>6755</v>
      </c>
      <c r="J3158" s="66" t="s">
        <v>40</v>
      </c>
      <c r="K3158" s="66" t="s">
        <v>6738</v>
      </c>
      <c r="L3158" s="66" t="s">
        <v>6766</v>
      </c>
      <c r="M3158" s="66" t="s">
        <v>6767</v>
      </c>
      <c r="N3158" s="66" t="s">
        <v>3115</v>
      </c>
      <c r="O3158" s="8" t="s">
        <v>5730</v>
      </c>
      <c r="P3158" s="8" t="s">
        <v>6768</v>
      </c>
      <c r="Q3158" s="8">
        <v>-1</v>
      </c>
      <c r="R3158" s="8" t="s">
        <v>40</v>
      </c>
      <c r="S3158" s="8" t="s">
        <v>40</v>
      </c>
      <c r="T3158" s="8" t="s">
        <v>40</v>
      </c>
      <c r="U3158" s="67">
        <v>0.25900000000000001</v>
      </c>
      <c r="V3158" s="4">
        <v>725</v>
      </c>
      <c r="W3158" s="4">
        <v>3433</v>
      </c>
      <c r="X3158" s="67">
        <v>0.21099999999999999</v>
      </c>
      <c r="Y3158" s="67">
        <v>0.254</v>
      </c>
      <c r="Z3158" s="4">
        <v>500</v>
      </c>
      <c r="AA3158" s="4">
        <v>2602</v>
      </c>
      <c r="AB3158" s="67">
        <v>0.192</v>
      </c>
      <c r="AC3158" s="4">
        <v>3.4545460000000001</v>
      </c>
      <c r="AD3158" s="4">
        <v>23</v>
      </c>
    </row>
    <row r="3159" spans="1:30" x14ac:dyDescent="0.2">
      <c r="A3159" s="8" t="s">
        <v>782</v>
      </c>
      <c r="B3159" s="8">
        <v>16</v>
      </c>
      <c r="C3159" s="8">
        <v>70883725</v>
      </c>
      <c r="D3159" s="8">
        <v>70883725</v>
      </c>
      <c r="E3159" s="8" t="s">
        <v>121</v>
      </c>
      <c r="F3159" s="8" t="s">
        <v>3101</v>
      </c>
      <c r="G3159" s="8" t="s">
        <v>3102</v>
      </c>
      <c r="H3159" s="8" t="s">
        <v>7</v>
      </c>
      <c r="I3159" s="66" t="s">
        <v>6755</v>
      </c>
      <c r="J3159" s="66" t="s">
        <v>40</v>
      </c>
      <c r="K3159" s="66" t="s">
        <v>6769</v>
      </c>
      <c r="L3159" s="66" t="s">
        <v>6770</v>
      </c>
      <c r="M3159" s="66" t="s">
        <v>6771</v>
      </c>
      <c r="N3159" s="66" t="s">
        <v>3136</v>
      </c>
      <c r="O3159" s="8" t="s">
        <v>3872</v>
      </c>
      <c r="P3159" s="8" t="s">
        <v>40</v>
      </c>
      <c r="Q3159" s="8">
        <v>-1</v>
      </c>
      <c r="R3159" s="8" t="s">
        <v>40</v>
      </c>
      <c r="S3159" s="8" t="s">
        <v>40</v>
      </c>
      <c r="T3159" s="8" t="s">
        <v>40</v>
      </c>
      <c r="U3159" s="67">
        <v>0.26300000000000001</v>
      </c>
      <c r="V3159" s="4">
        <v>2</v>
      </c>
      <c r="W3159" s="4">
        <v>3433</v>
      </c>
      <c r="X3159" s="67">
        <v>1E-3</v>
      </c>
      <c r="Y3159" s="67">
        <v>0.25700000000000001</v>
      </c>
      <c r="Z3159" s="4">
        <v>2</v>
      </c>
      <c r="AA3159" s="4">
        <v>2602</v>
      </c>
      <c r="AB3159" s="67">
        <v>1E-3</v>
      </c>
      <c r="AC3159" s="4">
        <v>1.049407</v>
      </c>
      <c r="AD3159" s="4">
        <v>10.94</v>
      </c>
    </row>
    <row r="3160" spans="1:30" x14ac:dyDescent="0.2">
      <c r="A3160" s="8" t="s">
        <v>782</v>
      </c>
      <c r="B3160" s="8">
        <v>16</v>
      </c>
      <c r="C3160" s="8">
        <v>70883756</v>
      </c>
      <c r="D3160" s="8">
        <v>70883756</v>
      </c>
      <c r="E3160" s="8" t="s">
        <v>121</v>
      </c>
      <c r="F3160" s="8" t="s">
        <v>3108</v>
      </c>
      <c r="G3160" s="8" t="s">
        <v>3109</v>
      </c>
      <c r="H3160" s="8" t="s">
        <v>7</v>
      </c>
      <c r="I3160" s="66" t="s">
        <v>6755</v>
      </c>
      <c r="J3160" s="66" t="s">
        <v>40</v>
      </c>
      <c r="K3160" s="66" t="s">
        <v>6772</v>
      </c>
      <c r="L3160" s="66" t="s">
        <v>6773</v>
      </c>
      <c r="M3160" s="66" t="s">
        <v>6774</v>
      </c>
      <c r="N3160" s="66" t="s">
        <v>3558</v>
      </c>
      <c r="O3160" s="8" t="s">
        <v>3559</v>
      </c>
      <c r="P3160" s="8" t="s">
        <v>6775</v>
      </c>
      <c r="Q3160" s="8">
        <v>-1</v>
      </c>
      <c r="R3160" s="8" t="s">
        <v>40</v>
      </c>
      <c r="S3160" s="8" t="s">
        <v>40</v>
      </c>
      <c r="T3160" s="8" t="s">
        <v>40</v>
      </c>
      <c r="U3160" s="67">
        <v>0.22900000000000001</v>
      </c>
      <c r="V3160" s="4">
        <v>1</v>
      </c>
      <c r="W3160" s="4">
        <v>3427</v>
      </c>
      <c r="X3160" s="67">
        <v>0</v>
      </c>
      <c r="Y3160" s="67">
        <v>0</v>
      </c>
      <c r="Z3160" s="4">
        <v>0</v>
      </c>
      <c r="AA3160" s="4">
        <v>2597</v>
      </c>
      <c r="AB3160" s="67">
        <v>0</v>
      </c>
      <c r="AC3160" s="4">
        <v>0.993618</v>
      </c>
      <c r="AD3160" s="4">
        <v>10.63</v>
      </c>
    </row>
    <row r="3161" spans="1:30" x14ac:dyDescent="0.2">
      <c r="A3161" s="8" t="s">
        <v>782</v>
      </c>
      <c r="B3161" s="8">
        <v>16</v>
      </c>
      <c r="C3161" s="8">
        <v>70883765</v>
      </c>
      <c r="D3161" s="8">
        <v>70883765</v>
      </c>
      <c r="E3161" s="8" t="s">
        <v>130</v>
      </c>
      <c r="F3161" s="8" t="s">
        <v>3108</v>
      </c>
      <c r="G3161" s="8" t="s">
        <v>3109</v>
      </c>
      <c r="H3161" s="8" t="s">
        <v>7</v>
      </c>
      <c r="I3161" s="66" t="s">
        <v>6755</v>
      </c>
      <c r="J3161" s="66" t="s">
        <v>40</v>
      </c>
      <c r="K3161" s="66" t="s">
        <v>6776</v>
      </c>
      <c r="L3161" s="66" t="s">
        <v>6777</v>
      </c>
      <c r="M3161" s="66" t="s">
        <v>6778</v>
      </c>
      <c r="N3161" s="66" t="s">
        <v>3423</v>
      </c>
      <c r="O3161" s="8" t="s">
        <v>3424</v>
      </c>
      <c r="P3161" s="8" t="s">
        <v>40</v>
      </c>
      <c r="Q3161" s="8">
        <v>-1</v>
      </c>
      <c r="R3161" s="8" t="s">
        <v>40</v>
      </c>
      <c r="S3161" s="8" t="s">
        <v>40</v>
      </c>
      <c r="T3161" s="8" t="s">
        <v>40</v>
      </c>
      <c r="U3161" s="67">
        <v>0.17</v>
      </c>
      <c r="V3161" s="4">
        <v>1</v>
      </c>
      <c r="W3161" s="4">
        <v>3427</v>
      </c>
      <c r="X3161" s="67">
        <v>0</v>
      </c>
      <c r="Y3161" s="67">
        <v>0</v>
      </c>
      <c r="Z3161" s="4">
        <v>0</v>
      </c>
      <c r="AA3161" s="4">
        <v>2597</v>
      </c>
      <c r="AB3161" s="67">
        <v>0</v>
      </c>
      <c r="AC3161" s="4">
        <v>5.0518460000000003</v>
      </c>
      <c r="AD3161" s="4">
        <v>25.2</v>
      </c>
    </row>
    <row r="3162" spans="1:30" x14ac:dyDescent="0.2">
      <c r="A3162" s="8" t="s">
        <v>782</v>
      </c>
      <c r="B3162" s="8">
        <v>16</v>
      </c>
      <c r="C3162" s="8">
        <v>70883797</v>
      </c>
      <c r="D3162" s="8">
        <v>70883797</v>
      </c>
      <c r="E3162" s="8" t="s">
        <v>121</v>
      </c>
      <c r="F3162" s="8" t="s">
        <v>3108</v>
      </c>
      <c r="G3162" s="8" t="s">
        <v>3109</v>
      </c>
      <c r="H3162" s="8" t="s">
        <v>7</v>
      </c>
      <c r="I3162" s="66" t="s">
        <v>6755</v>
      </c>
      <c r="J3162" s="66" t="s">
        <v>40</v>
      </c>
      <c r="K3162" s="66" t="s">
        <v>6779</v>
      </c>
      <c r="L3162" s="66" t="s">
        <v>6780</v>
      </c>
      <c r="M3162" s="66" t="s">
        <v>3300</v>
      </c>
      <c r="N3162" s="66" t="s">
        <v>3162</v>
      </c>
      <c r="O3162" s="8" t="s">
        <v>4180</v>
      </c>
      <c r="P3162" s="8" t="s">
        <v>40</v>
      </c>
      <c r="Q3162" s="8">
        <v>-1</v>
      </c>
      <c r="R3162" s="8" t="s">
        <v>40</v>
      </c>
      <c r="S3162" s="8" t="s">
        <v>40</v>
      </c>
      <c r="T3162" s="8" t="s">
        <v>40</v>
      </c>
      <c r="U3162" s="67">
        <v>0</v>
      </c>
      <c r="V3162" s="4">
        <v>0</v>
      </c>
      <c r="W3162" s="4">
        <v>3427</v>
      </c>
      <c r="X3162" s="67">
        <v>0</v>
      </c>
      <c r="Y3162" s="67">
        <v>0.217</v>
      </c>
      <c r="Z3162" s="4">
        <v>1</v>
      </c>
      <c r="AA3162" s="4">
        <v>2600</v>
      </c>
      <c r="AB3162" s="67">
        <v>0</v>
      </c>
      <c r="AC3162" s="4">
        <v>6.6357499999999998</v>
      </c>
      <c r="AD3162" s="4">
        <v>32</v>
      </c>
    </row>
    <row r="3163" spans="1:30" x14ac:dyDescent="0.2">
      <c r="A3163" s="8" t="s">
        <v>782</v>
      </c>
      <c r="B3163" s="8">
        <v>16</v>
      </c>
      <c r="C3163" s="8">
        <v>70883827</v>
      </c>
      <c r="D3163" s="8">
        <v>70883827</v>
      </c>
      <c r="E3163" s="8" t="s">
        <v>130</v>
      </c>
      <c r="F3163" s="8" t="s">
        <v>3101</v>
      </c>
      <c r="G3163" s="8" t="s">
        <v>3102</v>
      </c>
      <c r="H3163" s="8" t="s">
        <v>7</v>
      </c>
      <c r="I3163" s="66" t="s">
        <v>6755</v>
      </c>
      <c r="J3163" s="66" t="s">
        <v>40</v>
      </c>
      <c r="K3163" s="66" t="s">
        <v>6781</v>
      </c>
      <c r="L3163" s="66" t="s">
        <v>6782</v>
      </c>
      <c r="M3163" s="66" t="s">
        <v>3305</v>
      </c>
      <c r="N3163" s="66" t="s">
        <v>3210</v>
      </c>
      <c r="O3163" s="8" t="s">
        <v>3211</v>
      </c>
      <c r="P3163" s="8" t="s">
        <v>6783</v>
      </c>
      <c r="Q3163" s="8">
        <v>-1</v>
      </c>
      <c r="R3163" s="8" t="s">
        <v>40</v>
      </c>
      <c r="S3163" s="8" t="s">
        <v>40</v>
      </c>
      <c r="T3163" s="8" t="s">
        <v>40</v>
      </c>
      <c r="U3163" s="67">
        <v>0.34799999999999998</v>
      </c>
      <c r="V3163" s="4">
        <v>1</v>
      </c>
      <c r="W3163" s="4">
        <v>3417</v>
      </c>
      <c r="X3163" s="67">
        <v>0</v>
      </c>
      <c r="Y3163" s="67">
        <v>0</v>
      </c>
      <c r="Z3163" s="4">
        <v>0</v>
      </c>
      <c r="AA3163" s="4">
        <v>2591</v>
      </c>
      <c r="AB3163" s="67">
        <v>0</v>
      </c>
      <c r="AC3163" s="4">
        <v>0.51616499999999998</v>
      </c>
      <c r="AD3163" s="4">
        <v>7.5529999999999999</v>
      </c>
    </row>
    <row r="3164" spans="1:30" x14ac:dyDescent="0.2">
      <c r="A3164" s="8" t="s">
        <v>782</v>
      </c>
      <c r="B3164" s="8">
        <v>16</v>
      </c>
      <c r="C3164" s="8">
        <v>70883827</v>
      </c>
      <c r="D3164" s="8">
        <v>70883827</v>
      </c>
      <c r="E3164" s="8" t="s">
        <v>121</v>
      </c>
      <c r="F3164" s="8" t="s">
        <v>3108</v>
      </c>
      <c r="G3164" s="8" t="s">
        <v>3109</v>
      </c>
      <c r="H3164" s="8" t="s">
        <v>7</v>
      </c>
      <c r="I3164" s="66" t="s">
        <v>6755</v>
      </c>
      <c r="J3164" s="66" t="s">
        <v>40</v>
      </c>
      <c r="K3164" s="66" t="s">
        <v>6781</v>
      </c>
      <c r="L3164" s="66" t="s">
        <v>6782</v>
      </c>
      <c r="M3164" s="66" t="s">
        <v>3305</v>
      </c>
      <c r="N3164" s="66" t="s">
        <v>3746</v>
      </c>
      <c r="O3164" s="8" t="s">
        <v>3747</v>
      </c>
      <c r="P3164" s="8" t="s">
        <v>6783</v>
      </c>
      <c r="Q3164" s="8">
        <v>-1</v>
      </c>
      <c r="R3164" s="8" t="s">
        <v>40</v>
      </c>
      <c r="S3164" s="8" t="s">
        <v>40</v>
      </c>
      <c r="T3164" s="8" t="s">
        <v>40</v>
      </c>
      <c r="U3164" s="67">
        <v>0.24099999999999999</v>
      </c>
      <c r="V3164" s="4">
        <v>13</v>
      </c>
      <c r="W3164" s="4">
        <v>3417</v>
      </c>
      <c r="X3164" s="67">
        <v>4.0000000000000001E-3</v>
      </c>
      <c r="Y3164" s="67">
        <v>0.27800000000000002</v>
      </c>
      <c r="Z3164" s="4">
        <v>10</v>
      </c>
      <c r="AA3164" s="4">
        <v>2591</v>
      </c>
      <c r="AB3164" s="67">
        <v>4.0000000000000001E-3</v>
      </c>
      <c r="AC3164" s="4">
        <v>2.3690180000000001</v>
      </c>
      <c r="AD3164" s="4">
        <v>18.62</v>
      </c>
    </row>
    <row r="3165" spans="1:30" x14ac:dyDescent="0.2">
      <c r="A3165" s="8" t="s">
        <v>782</v>
      </c>
      <c r="B3165" s="8">
        <v>16</v>
      </c>
      <c r="C3165" s="8">
        <v>70883845</v>
      </c>
      <c r="D3165" s="8">
        <v>70883845</v>
      </c>
      <c r="E3165" s="8" t="s">
        <v>130</v>
      </c>
      <c r="F3165" s="8" t="s">
        <v>3101</v>
      </c>
      <c r="G3165" s="8" t="s">
        <v>3102</v>
      </c>
      <c r="H3165" s="8" t="s">
        <v>7</v>
      </c>
      <c r="I3165" s="66" t="s">
        <v>6755</v>
      </c>
      <c r="J3165" s="66" t="s">
        <v>40</v>
      </c>
      <c r="K3165" s="66" t="s">
        <v>6766</v>
      </c>
      <c r="L3165" s="66" t="s">
        <v>6784</v>
      </c>
      <c r="M3165" s="66" t="s">
        <v>6785</v>
      </c>
      <c r="N3165" s="66" t="s">
        <v>3207</v>
      </c>
      <c r="O3165" s="8" t="s">
        <v>3208</v>
      </c>
      <c r="P3165" s="8" t="s">
        <v>6786</v>
      </c>
      <c r="Q3165" s="8">
        <v>-1</v>
      </c>
      <c r="R3165" s="8" t="s">
        <v>40</v>
      </c>
      <c r="S3165" s="8" t="s">
        <v>40</v>
      </c>
      <c r="T3165" s="8" t="s">
        <v>40</v>
      </c>
      <c r="U3165" s="67">
        <v>0.26900000000000002</v>
      </c>
      <c r="V3165" s="4">
        <v>29</v>
      </c>
      <c r="W3165" s="4">
        <v>3417</v>
      </c>
      <c r="X3165" s="67">
        <v>8.0000000000000002E-3</v>
      </c>
      <c r="Y3165" s="67">
        <v>0.29699999999999999</v>
      </c>
      <c r="Z3165" s="4">
        <v>25</v>
      </c>
      <c r="AA3165" s="4">
        <v>2591</v>
      </c>
      <c r="AB3165" s="67">
        <v>0.01</v>
      </c>
      <c r="AC3165" s="4">
        <v>0.80681199999999997</v>
      </c>
      <c r="AD3165" s="4">
        <v>9.5060000000000002</v>
      </c>
    </row>
    <row r="3166" spans="1:30" x14ac:dyDescent="0.2">
      <c r="A3166" s="8" t="s">
        <v>782</v>
      </c>
      <c r="B3166" s="8">
        <v>16</v>
      </c>
      <c r="C3166" s="8">
        <v>70884360</v>
      </c>
      <c r="D3166" s="8">
        <v>70884360</v>
      </c>
      <c r="E3166" s="8" t="s">
        <v>121</v>
      </c>
      <c r="F3166" s="8" t="s">
        <v>3101</v>
      </c>
      <c r="G3166" s="8" t="s">
        <v>3102</v>
      </c>
      <c r="H3166" s="8" t="s">
        <v>7</v>
      </c>
      <c r="I3166" s="66" t="s">
        <v>6787</v>
      </c>
      <c r="J3166" s="66" t="s">
        <v>40</v>
      </c>
      <c r="K3166" s="66" t="s">
        <v>6788</v>
      </c>
      <c r="L3166" s="66" t="s">
        <v>6789</v>
      </c>
      <c r="M3166" s="66" t="s">
        <v>6790</v>
      </c>
      <c r="N3166" s="66" t="s">
        <v>3196</v>
      </c>
      <c r="O3166" s="8" t="s">
        <v>4278</v>
      </c>
      <c r="P3166" s="8" t="s">
        <v>40</v>
      </c>
      <c r="Q3166" s="8">
        <v>-1</v>
      </c>
      <c r="R3166" s="8" t="s">
        <v>40</v>
      </c>
      <c r="S3166" s="8" t="s">
        <v>40</v>
      </c>
      <c r="T3166" s="8" t="s">
        <v>40</v>
      </c>
      <c r="U3166" s="67">
        <v>0.27700000000000002</v>
      </c>
      <c r="V3166" s="4">
        <v>2</v>
      </c>
      <c r="W3166" s="4">
        <v>3430</v>
      </c>
      <c r="X3166" s="67">
        <v>1E-3</v>
      </c>
      <c r="Y3166" s="67">
        <v>0.253</v>
      </c>
      <c r="Z3166" s="4">
        <v>1</v>
      </c>
      <c r="AA3166" s="4">
        <v>2601</v>
      </c>
      <c r="AB3166" s="67">
        <v>0</v>
      </c>
      <c r="AC3166" s="4">
        <v>0.411412</v>
      </c>
      <c r="AD3166" s="4">
        <v>6.7130000000000001</v>
      </c>
    </row>
    <row r="3167" spans="1:30" x14ac:dyDescent="0.2">
      <c r="A3167" s="8" t="s">
        <v>782</v>
      </c>
      <c r="B3167" s="8">
        <v>16</v>
      </c>
      <c r="C3167" s="8">
        <v>70884389</v>
      </c>
      <c r="D3167" s="8">
        <v>70884389</v>
      </c>
      <c r="E3167" s="8" t="s">
        <v>127</v>
      </c>
      <c r="F3167" s="8" t="s">
        <v>3101</v>
      </c>
      <c r="G3167" s="8" t="s">
        <v>3102</v>
      </c>
      <c r="H3167" s="8" t="s">
        <v>7</v>
      </c>
      <c r="I3167" s="66" t="s">
        <v>6787</v>
      </c>
      <c r="J3167" s="66" t="s">
        <v>40</v>
      </c>
      <c r="K3167" s="66" t="s">
        <v>6791</v>
      </c>
      <c r="L3167" s="66" t="s">
        <v>6792</v>
      </c>
      <c r="M3167" s="66" t="s">
        <v>6793</v>
      </c>
      <c r="N3167" s="66" t="s">
        <v>3126</v>
      </c>
      <c r="O3167" s="8" t="s">
        <v>3127</v>
      </c>
      <c r="P3167" s="8" t="s">
        <v>40</v>
      </c>
      <c r="Q3167" s="8">
        <v>-1</v>
      </c>
      <c r="R3167" s="8" t="s">
        <v>40</v>
      </c>
      <c r="S3167" s="8" t="s">
        <v>40</v>
      </c>
      <c r="T3167" s="8" t="s">
        <v>40</v>
      </c>
      <c r="U3167" s="67">
        <v>0.23599999999999999</v>
      </c>
      <c r="V3167" s="4">
        <v>1</v>
      </c>
      <c r="W3167" s="4">
        <v>3430</v>
      </c>
      <c r="X3167" s="67">
        <v>0</v>
      </c>
      <c r="Y3167" s="67">
        <v>0</v>
      </c>
      <c r="Z3167" s="4">
        <v>0</v>
      </c>
      <c r="AA3167" s="4">
        <v>2601</v>
      </c>
      <c r="AB3167" s="67">
        <v>0</v>
      </c>
      <c r="AC3167" s="4">
        <v>1.3207E-2</v>
      </c>
      <c r="AD3167" s="4">
        <v>2.714</v>
      </c>
    </row>
    <row r="3168" spans="1:30" x14ac:dyDescent="0.2">
      <c r="A3168" s="8" t="s">
        <v>782</v>
      </c>
      <c r="B3168" s="8">
        <v>16</v>
      </c>
      <c r="C3168" s="8">
        <v>70884396</v>
      </c>
      <c r="D3168" s="8">
        <v>70884396</v>
      </c>
      <c r="E3168" s="8" t="s">
        <v>121</v>
      </c>
      <c r="F3168" s="8" t="s">
        <v>3101</v>
      </c>
      <c r="G3168" s="8" t="s">
        <v>3102</v>
      </c>
      <c r="H3168" s="8" t="s">
        <v>7</v>
      </c>
      <c r="I3168" s="66" t="s">
        <v>6787</v>
      </c>
      <c r="J3168" s="66" t="s">
        <v>40</v>
      </c>
      <c r="K3168" s="66" t="s">
        <v>6794</v>
      </c>
      <c r="L3168" s="66" t="s">
        <v>6795</v>
      </c>
      <c r="M3168" s="66" t="s">
        <v>6796</v>
      </c>
      <c r="N3168" s="66" t="s">
        <v>3136</v>
      </c>
      <c r="O3168" s="8" t="s">
        <v>3872</v>
      </c>
      <c r="P3168" s="8" t="s">
        <v>40</v>
      </c>
      <c r="Q3168" s="8">
        <v>-1</v>
      </c>
      <c r="R3168" s="8" t="s">
        <v>40</v>
      </c>
      <c r="S3168" s="8" t="s">
        <v>40</v>
      </c>
      <c r="T3168" s="8" t="s">
        <v>40</v>
      </c>
      <c r="U3168" s="67">
        <v>0.224</v>
      </c>
      <c r="V3168" s="4">
        <v>1</v>
      </c>
      <c r="W3168" s="4">
        <v>3430</v>
      </c>
      <c r="X3168" s="67">
        <v>0</v>
      </c>
      <c r="Y3168" s="67">
        <v>0</v>
      </c>
      <c r="Z3168" s="4">
        <v>0</v>
      </c>
      <c r="AA3168" s="4">
        <v>2601</v>
      </c>
      <c r="AB3168" s="67">
        <v>0</v>
      </c>
      <c r="AC3168" s="4">
        <v>0.545566</v>
      </c>
      <c r="AD3168" s="4">
        <v>7.77</v>
      </c>
    </row>
    <row r="3169" spans="1:30" x14ac:dyDescent="0.2">
      <c r="A3169" s="8" t="s">
        <v>782</v>
      </c>
      <c r="B3169" s="8">
        <v>16</v>
      </c>
      <c r="C3169" s="8">
        <v>70884470</v>
      </c>
      <c r="D3169" s="8">
        <v>70884470</v>
      </c>
      <c r="E3169" s="8" t="s">
        <v>127</v>
      </c>
      <c r="F3169" s="8" t="s">
        <v>3108</v>
      </c>
      <c r="G3169" s="8" t="s">
        <v>3109</v>
      </c>
      <c r="H3169" s="8" t="s">
        <v>7</v>
      </c>
      <c r="I3169" s="66" t="s">
        <v>6787</v>
      </c>
      <c r="J3169" s="66" t="s">
        <v>40</v>
      </c>
      <c r="K3169" s="66" t="s">
        <v>6797</v>
      </c>
      <c r="L3169" s="66" t="s">
        <v>6798</v>
      </c>
      <c r="M3169" s="66" t="s">
        <v>6799</v>
      </c>
      <c r="N3169" s="66" t="s">
        <v>3788</v>
      </c>
      <c r="O3169" s="8" t="s">
        <v>4086</v>
      </c>
      <c r="P3169" s="8" t="s">
        <v>6800</v>
      </c>
      <c r="Q3169" s="8">
        <v>-1</v>
      </c>
      <c r="R3169" s="8" t="s">
        <v>40</v>
      </c>
      <c r="S3169" s="8" t="s">
        <v>40</v>
      </c>
      <c r="T3169" s="8" t="s">
        <v>40</v>
      </c>
      <c r="U3169" s="67">
        <v>0.20300000000000001</v>
      </c>
      <c r="V3169" s="4">
        <v>1</v>
      </c>
      <c r="W3169" s="4">
        <v>3428</v>
      </c>
      <c r="X3169" s="67">
        <v>0</v>
      </c>
      <c r="Y3169" s="67">
        <v>0.34100000000000003</v>
      </c>
      <c r="Z3169" s="4">
        <v>1</v>
      </c>
      <c r="AA3169" s="4">
        <v>2599</v>
      </c>
      <c r="AB3169" s="67">
        <v>0</v>
      </c>
      <c r="AC3169" s="4">
        <v>-0.35824600000000001</v>
      </c>
      <c r="AD3169" s="4">
        <v>0.48699999999999999</v>
      </c>
    </row>
    <row r="3170" spans="1:30" x14ac:dyDescent="0.2">
      <c r="A3170" s="8" t="s">
        <v>782</v>
      </c>
      <c r="B3170" s="8">
        <v>16</v>
      </c>
      <c r="C3170" s="8">
        <v>70884477</v>
      </c>
      <c r="D3170" s="8">
        <v>70884477</v>
      </c>
      <c r="E3170" s="8" t="s">
        <v>130</v>
      </c>
      <c r="F3170" s="8" t="s">
        <v>3101</v>
      </c>
      <c r="G3170" s="8" t="s">
        <v>3102</v>
      </c>
      <c r="H3170" s="8" t="s">
        <v>7</v>
      </c>
      <c r="I3170" s="66" t="s">
        <v>6787</v>
      </c>
      <c r="J3170" s="66" t="s">
        <v>40</v>
      </c>
      <c r="K3170" s="66" t="s">
        <v>6801</v>
      </c>
      <c r="L3170" s="66" t="s">
        <v>6802</v>
      </c>
      <c r="M3170" s="66" t="s">
        <v>6803</v>
      </c>
      <c r="N3170" s="66" t="s">
        <v>3118</v>
      </c>
      <c r="O3170" s="8" t="s">
        <v>4386</v>
      </c>
      <c r="P3170" s="8" t="s">
        <v>40</v>
      </c>
      <c r="Q3170" s="8">
        <v>-1</v>
      </c>
      <c r="R3170" s="8" t="s">
        <v>40</v>
      </c>
      <c r="S3170" s="8" t="s">
        <v>40</v>
      </c>
      <c r="T3170" s="8" t="s">
        <v>40</v>
      </c>
      <c r="U3170" s="67">
        <v>0.156</v>
      </c>
      <c r="V3170" s="4">
        <v>1</v>
      </c>
      <c r="W3170" s="4">
        <v>3428</v>
      </c>
      <c r="X3170" s="67">
        <v>0</v>
      </c>
      <c r="Y3170" s="67">
        <v>0</v>
      </c>
      <c r="Z3170" s="4">
        <v>0</v>
      </c>
      <c r="AA3170" s="4">
        <v>2599</v>
      </c>
      <c r="AB3170" s="67">
        <v>0</v>
      </c>
      <c r="AC3170" s="4">
        <v>0.41021800000000003</v>
      </c>
      <c r="AD3170" s="4">
        <v>6.702</v>
      </c>
    </row>
    <row r="3171" spans="1:30" x14ac:dyDescent="0.2">
      <c r="A3171" s="8" t="s">
        <v>782</v>
      </c>
      <c r="B3171" s="8">
        <v>16</v>
      </c>
      <c r="C3171" s="8">
        <v>70884501</v>
      </c>
      <c r="D3171" s="8">
        <v>70884501</v>
      </c>
      <c r="E3171" s="8" t="s">
        <v>127</v>
      </c>
      <c r="F3171" s="8" t="s">
        <v>3108</v>
      </c>
      <c r="G3171" s="8" t="s">
        <v>3109</v>
      </c>
      <c r="H3171" s="8" t="s">
        <v>7</v>
      </c>
      <c r="I3171" s="66" t="s">
        <v>6787</v>
      </c>
      <c r="J3171" s="66" t="s">
        <v>40</v>
      </c>
      <c r="K3171" s="66" t="s">
        <v>6804</v>
      </c>
      <c r="L3171" s="66" t="s">
        <v>6805</v>
      </c>
      <c r="M3171" s="66" t="s">
        <v>5237</v>
      </c>
      <c r="N3171" s="66" t="s">
        <v>3580</v>
      </c>
      <c r="O3171" s="8" t="s">
        <v>5105</v>
      </c>
      <c r="P3171" s="8" t="s">
        <v>6806</v>
      </c>
      <c r="Q3171" s="8">
        <v>-1</v>
      </c>
      <c r="R3171" s="8" t="s">
        <v>40</v>
      </c>
      <c r="S3171" s="8" t="s">
        <v>40</v>
      </c>
      <c r="T3171" s="8" t="s">
        <v>40</v>
      </c>
      <c r="U3171" s="67">
        <v>0.254</v>
      </c>
      <c r="V3171" s="4">
        <v>2</v>
      </c>
      <c r="W3171" s="4">
        <v>3428</v>
      </c>
      <c r="X3171" s="67">
        <v>1E-3</v>
      </c>
      <c r="Y3171" s="67">
        <v>0.21299999999999999</v>
      </c>
      <c r="Z3171" s="4">
        <v>1</v>
      </c>
      <c r="AA3171" s="4">
        <v>2599</v>
      </c>
      <c r="AB3171" s="67">
        <v>0</v>
      </c>
      <c r="AC3171" s="4">
        <v>5.7393280000000004</v>
      </c>
      <c r="AD3171" s="4">
        <v>26.9</v>
      </c>
    </row>
    <row r="3172" spans="1:30" x14ac:dyDescent="0.2">
      <c r="A3172" s="8" t="s">
        <v>782</v>
      </c>
      <c r="B3172" s="8">
        <v>16</v>
      </c>
      <c r="C3172" s="8">
        <v>70884524</v>
      </c>
      <c r="D3172" s="8">
        <v>70884524</v>
      </c>
      <c r="E3172" s="8" t="s">
        <v>127</v>
      </c>
      <c r="F3172" s="8" t="s">
        <v>3108</v>
      </c>
      <c r="G3172" s="8" t="s">
        <v>3109</v>
      </c>
      <c r="H3172" s="8" t="s">
        <v>7</v>
      </c>
      <c r="I3172" s="66" t="s">
        <v>6787</v>
      </c>
      <c r="J3172" s="66" t="s">
        <v>40</v>
      </c>
      <c r="K3172" s="66" t="s">
        <v>6807</v>
      </c>
      <c r="L3172" s="66" t="s">
        <v>6808</v>
      </c>
      <c r="M3172" s="66" t="s">
        <v>6809</v>
      </c>
      <c r="N3172" s="66" t="s">
        <v>4552</v>
      </c>
      <c r="O3172" s="8" t="s">
        <v>5991</v>
      </c>
      <c r="P3172" s="8" t="s">
        <v>6810</v>
      </c>
      <c r="Q3172" s="8">
        <v>-1</v>
      </c>
      <c r="R3172" s="8" t="s">
        <v>40</v>
      </c>
      <c r="S3172" s="8" t="s">
        <v>40</v>
      </c>
      <c r="T3172" s="8" t="s">
        <v>40</v>
      </c>
      <c r="U3172" s="67">
        <v>0.47299999999999998</v>
      </c>
      <c r="V3172" s="4">
        <v>3421</v>
      </c>
      <c r="W3172" s="4">
        <v>3428</v>
      </c>
      <c r="X3172" s="67">
        <v>0.998</v>
      </c>
      <c r="Y3172" s="67">
        <v>0.47399999999999998</v>
      </c>
      <c r="Z3172" s="4">
        <v>2591</v>
      </c>
      <c r="AA3172" s="4">
        <v>2599</v>
      </c>
      <c r="AB3172" s="67">
        <v>0.997</v>
      </c>
      <c r="AC3172" s="4">
        <v>4.9580820000000001</v>
      </c>
      <c r="AD3172" s="4">
        <v>25</v>
      </c>
    </row>
    <row r="3173" spans="1:30" x14ac:dyDescent="0.2">
      <c r="A3173" s="8" t="s">
        <v>782</v>
      </c>
      <c r="B3173" s="8">
        <v>16</v>
      </c>
      <c r="C3173" s="8">
        <v>70884534</v>
      </c>
      <c r="D3173" s="8">
        <v>70884534</v>
      </c>
      <c r="E3173" s="8" t="s">
        <v>121</v>
      </c>
      <c r="F3173" s="8" t="s">
        <v>3101</v>
      </c>
      <c r="G3173" s="8" t="s">
        <v>3102</v>
      </c>
      <c r="H3173" s="8" t="s">
        <v>7</v>
      </c>
      <c r="I3173" s="66" t="s">
        <v>6787</v>
      </c>
      <c r="J3173" s="66" t="s">
        <v>40</v>
      </c>
      <c r="K3173" s="66" t="s">
        <v>6811</v>
      </c>
      <c r="L3173" s="66" t="s">
        <v>6812</v>
      </c>
      <c r="M3173" s="66" t="s">
        <v>6813</v>
      </c>
      <c r="N3173" s="66" t="s">
        <v>130</v>
      </c>
      <c r="O3173" s="8" t="s">
        <v>6020</v>
      </c>
      <c r="P3173" s="8" t="s">
        <v>40</v>
      </c>
      <c r="Q3173" s="8">
        <v>-1</v>
      </c>
      <c r="R3173" s="8" t="s">
        <v>40</v>
      </c>
      <c r="S3173" s="8" t="s">
        <v>40</v>
      </c>
      <c r="T3173" s="8" t="s">
        <v>40</v>
      </c>
      <c r="U3173" s="67">
        <v>0.47299999999999998</v>
      </c>
      <c r="V3173" s="4">
        <v>3428</v>
      </c>
      <c r="W3173" s="4">
        <v>3428</v>
      </c>
      <c r="X3173" s="67">
        <v>1</v>
      </c>
      <c r="Y3173" s="67">
        <v>0.47399999999999998</v>
      </c>
      <c r="Z3173" s="4">
        <v>2599</v>
      </c>
      <c r="AA3173" s="4">
        <v>2599</v>
      </c>
      <c r="AB3173" s="67">
        <v>1</v>
      </c>
      <c r="AC3173" s="4">
        <v>0.97358999999999996</v>
      </c>
      <c r="AD3173" s="4">
        <v>10.51</v>
      </c>
    </row>
    <row r="3174" spans="1:30" x14ac:dyDescent="0.2">
      <c r="A3174" s="8" t="s">
        <v>782</v>
      </c>
      <c r="B3174" s="8">
        <v>16</v>
      </c>
      <c r="C3174" s="8">
        <v>70884550</v>
      </c>
      <c r="D3174" s="8">
        <v>70884550</v>
      </c>
      <c r="E3174" s="8" t="s">
        <v>127</v>
      </c>
      <c r="F3174" s="8" t="s">
        <v>3108</v>
      </c>
      <c r="G3174" s="8" t="s">
        <v>3109</v>
      </c>
      <c r="H3174" s="8" t="s">
        <v>7</v>
      </c>
      <c r="I3174" s="66" t="s">
        <v>6787</v>
      </c>
      <c r="J3174" s="66" t="s">
        <v>40</v>
      </c>
      <c r="K3174" s="66" t="s">
        <v>6814</v>
      </c>
      <c r="L3174" s="66" t="s">
        <v>6815</v>
      </c>
      <c r="M3174" s="66" t="s">
        <v>6816</v>
      </c>
      <c r="N3174" s="66" t="s">
        <v>3887</v>
      </c>
      <c r="O3174" s="8" t="s">
        <v>3917</v>
      </c>
      <c r="P3174" s="8" t="s">
        <v>40</v>
      </c>
      <c r="Q3174" s="8">
        <v>-1</v>
      </c>
      <c r="R3174" s="8" t="s">
        <v>40</v>
      </c>
      <c r="S3174" s="8" t="s">
        <v>40</v>
      </c>
      <c r="T3174" s="8" t="s">
        <v>40</v>
      </c>
      <c r="U3174" s="67">
        <v>0.30499999999999999</v>
      </c>
      <c r="V3174" s="4">
        <v>1</v>
      </c>
      <c r="W3174" s="4">
        <v>3428</v>
      </c>
      <c r="X3174" s="67">
        <v>0</v>
      </c>
      <c r="Y3174" s="67">
        <v>0.254</v>
      </c>
      <c r="Z3174" s="4">
        <v>1</v>
      </c>
      <c r="AA3174" s="4">
        <v>2599</v>
      </c>
      <c r="AB3174" s="67">
        <v>0</v>
      </c>
      <c r="AC3174" s="4">
        <v>4.160819</v>
      </c>
      <c r="AD3174" s="4">
        <v>23.8</v>
      </c>
    </row>
    <row r="3175" spans="1:30" x14ac:dyDescent="0.2">
      <c r="A3175" s="8" t="s">
        <v>782</v>
      </c>
      <c r="B3175" s="8">
        <v>16</v>
      </c>
      <c r="C3175" s="8">
        <v>70889057</v>
      </c>
      <c r="D3175" s="8">
        <v>70889057</v>
      </c>
      <c r="E3175" s="8" t="s">
        <v>130</v>
      </c>
      <c r="F3175" s="8" t="s">
        <v>3108</v>
      </c>
      <c r="G3175" s="8" t="s">
        <v>3109</v>
      </c>
      <c r="H3175" s="8" t="s">
        <v>7</v>
      </c>
      <c r="I3175" s="66" t="s">
        <v>6817</v>
      </c>
      <c r="J3175" s="66" t="s">
        <v>40</v>
      </c>
      <c r="K3175" s="66" t="s">
        <v>6818</v>
      </c>
      <c r="L3175" s="66" t="s">
        <v>6819</v>
      </c>
      <c r="M3175" s="66" t="s">
        <v>6820</v>
      </c>
      <c r="N3175" s="66" t="s">
        <v>3712</v>
      </c>
      <c r="O3175" s="8" t="s">
        <v>3713</v>
      </c>
      <c r="P3175" s="8" t="s">
        <v>6821</v>
      </c>
      <c r="Q3175" s="8">
        <v>-1</v>
      </c>
      <c r="R3175" s="8" t="s">
        <v>40</v>
      </c>
      <c r="S3175" s="8" t="s">
        <v>40</v>
      </c>
      <c r="T3175" s="8" t="s">
        <v>40</v>
      </c>
      <c r="U3175" s="67">
        <v>0.25</v>
      </c>
      <c r="V3175" s="4">
        <v>10</v>
      </c>
      <c r="W3175" s="4">
        <v>3432</v>
      </c>
      <c r="X3175" s="67">
        <v>3.0000000000000001E-3</v>
      </c>
      <c r="Y3175" s="67">
        <v>0.247</v>
      </c>
      <c r="Z3175" s="4">
        <v>15</v>
      </c>
      <c r="AA3175" s="4">
        <v>2602</v>
      </c>
      <c r="AB3175" s="67">
        <v>6.0000000000000001E-3</v>
      </c>
      <c r="AC3175" s="4">
        <v>5.0742029999999998</v>
      </c>
      <c r="AD3175" s="4">
        <v>25.3</v>
      </c>
    </row>
    <row r="3176" spans="1:30" x14ac:dyDescent="0.2">
      <c r="A3176" s="8" t="s">
        <v>782</v>
      </c>
      <c r="B3176" s="8">
        <v>16</v>
      </c>
      <c r="C3176" s="8">
        <v>70889073</v>
      </c>
      <c r="D3176" s="8">
        <v>70889073</v>
      </c>
      <c r="E3176" s="8" t="s">
        <v>127</v>
      </c>
      <c r="F3176" s="8" t="s">
        <v>3108</v>
      </c>
      <c r="G3176" s="8" t="s">
        <v>3109</v>
      </c>
      <c r="H3176" s="8" t="s">
        <v>7</v>
      </c>
      <c r="I3176" s="66" t="s">
        <v>6817</v>
      </c>
      <c r="J3176" s="66" t="s">
        <v>40</v>
      </c>
      <c r="K3176" s="66" t="s">
        <v>6822</v>
      </c>
      <c r="L3176" s="66" t="s">
        <v>6823</v>
      </c>
      <c r="M3176" s="66" t="s">
        <v>6824</v>
      </c>
      <c r="N3176" s="66" t="s">
        <v>3821</v>
      </c>
      <c r="O3176" s="8" t="s">
        <v>3822</v>
      </c>
      <c r="P3176" s="8" t="s">
        <v>6825</v>
      </c>
      <c r="Q3176" s="8">
        <v>-1</v>
      </c>
      <c r="R3176" s="8" t="s">
        <v>40</v>
      </c>
      <c r="S3176" s="8" t="s">
        <v>40</v>
      </c>
      <c r="T3176" s="8" t="s">
        <v>40</v>
      </c>
      <c r="U3176" s="67">
        <v>0.23699999999999999</v>
      </c>
      <c r="V3176" s="4">
        <v>4</v>
      </c>
      <c r="W3176" s="4">
        <v>3432</v>
      </c>
      <c r="X3176" s="67">
        <v>1E-3</v>
      </c>
      <c r="Y3176" s="67">
        <v>0.251</v>
      </c>
      <c r="Z3176" s="4">
        <v>1</v>
      </c>
      <c r="AA3176" s="4">
        <v>2602</v>
      </c>
      <c r="AB3176" s="67">
        <v>0</v>
      </c>
      <c r="AC3176" s="4">
        <v>4.9936369999999997</v>
      </c>
      <c r="AD3176" s="4">
        <v>25.1</v>
      </c>
    </row>
    <row r="3177" spans="1:30" x14ac:dyDescent="0.2">
      <c r="A3177" s="8" t="s">
        <v>782</v>
      </c>
      <c r="B3177" s="8">
        <v>16</v>
      </c>
      <c r="C3177" s="8">
        <v>70889092</v>
      </c>
      <c r="D3177" s="8">
        <v>70889092</v>
      </c>
      <c r="E3177" s="8" t="s">
        <v>127</v>
      </c>
      <c r="F3177" s="8" t="s">
        <v>3108</v>
      </c>
      <c r="G3177" s="8" t="s">
        <v>3109</v>
      </c>
      <c r="H3177" s="8" t="s">
        <v>7</v>
      </c>
      <c r="I3177" s="66" t="s">
        <v>6817</v>
      </c>
      <c r="J3177" s="66" t="s">
        <v>40</v>
      </c>
      <c r="K3177" s="66" t="s">
        <v>6826</v>
      </c>
      <c r="L3177" s="66" t="s">
        <v>6827</v>
      </c>
      <c r="M3177" s="66" t="s">
        <v>6828</v>
      </c>
      <c r="N3177" s="66" t="s">
        <v>4552</v>
      </c>
      <c r="O3177" s="8" t="s">
        <v>5991</v>
      </c>
      <c r="P3177" s="8" t="s">
        <v>6829</v>
      </c>
      <c r="Q3177" s="8">
        <v>-1</v>
      </c>
      <c r="R3177" s="8" t="s">
        <v>40</v>
      </c>
      <c r="S3177" s="8" t="s">
        <v>40</v>
      </c>
      <c r="T3177" s="8" t="s">
        <v>40</v>
      </c>
      <c r="U3177" s="67">
        <v>0.254</v>
      </c>
      <c r="V3177" s="4">
        <v>21</v>
      </c>
      <c r="W3177" s="4">
        <v>3432</v>
      </c>
      <c r="X3177" s="67">
        <v>6.0000000000000001E-3</v>
      </c>
      <c r="Y3177" s="67">
        <v>0.25700000000000001</v>
      </c>
      <c r="Z3177" s="4">
        <v>13</v>
      </c>
      <c r="AA3177" s="4">
        <v>2602</v>
      </c>
      <c r="AB3177" s="67">
        <v>5.0000000000000001E-3</v>
      </c>
      <c r="AC3177" s="4">
        <v>5.0399339999999997</v>
      </c>
      <c r="AD3177" s="4">
        <v>25.2</v>
      </c>
    </row>
    <row r="3178" spans="1:30" x14ac:dyDescent="0.2">
      <c r="A3178" s="8" t="s">
        <v>782</v>
      </c>
      <c r="B3178" s="8">
        <v>16</v>
      </c>
      <c r="C3178" s="8">
        <v>70889101</v>
      </c>
      <c r="D3178" s="8">
        <v>70889101</v>
      </c>
      <c r="E3178" s="8" t="s">
        <v>121</v>
      </c>
      <c r="F3178" s="8" t="s">
        <v>3108</v>
      </c>
      <c r="G3178" s="8" t="s">
        <v>3109</v>
      </c>
      <c r="H3178" s="8" t="s">
        <v>7</v>
      </c>
      <c r="I3178" s="66" t="s">
        <v>6817</v>
      </c>
      <c r="J3178" s="66" t="s">
        <v>40</v>
      </c>
      <c r="K3178" s="66" t="s">
        <v>6830</v>
      </c>
      <c r="L3178" s="66" t="s">
        <v>6831</v>
      </c>
      <c r="M3178" s="66" t="s">
        <v>6832</v>
      </c>
      <c r="N3178" s="66" t="s">
        <v>3144</v>
      </c>
      <c r="O3178" s="8" t="s">
        <v>3145</v>
      </c>
      <c r="P3178" s="8" t="s">
        <v>40</v>
      </c>
      <c r="Q3178" s="8">
        <v>-1</v>
      </c>
      <c r="R3178" s="8" t="s">
        <v>40</v>
      </c>
      <c r="S3178" s="8" t="s">
        <v>40</v>
      </c>
      <c r="T3178" s="8" t="s">
        <v>40</v>
      </c>
      <c r="U3178" s="67">
        <v>0.17699999999999999</v>
      </c>
      <c r="V3178" s="4">
        <v>2</v>
      </c>
      <c r="W3178" s="4">
        <v>3432</v>
      </c>
      <c r="X3178" s="67">
        <v>1E-3</v>
      </c>
      <c r="Y3178" s="67">
        <v>0</v>
      </c>
      <c r="Z3178" s="4">
        <v>0</v>
      </c>
      <c r="AA3178" s="4">
        <v>2602</v>
      </c>
      <c r="AB3178" s="67">
        <v>0</v>
      </c>
      <c r="AC3178" s="4">
        <v>5.4456340000000001</v>
      </c>
      <c r="AD3178" s="4">
        <v>26.1</v>
      </c>
    </row>
    <row r="3179" spans="1:30" x14ac:dyDescent="0.2">
      <c r="A3179" s="8" t="s">
        <v>782</v>
      </c>
      <c r="B3179" s="8">
        <v>16</v>
      </c>
      <c r="C3179" s="8">
        <v>70889103</v>
      </c>
      <c r="D3179" s="8">
        <v>70889103</v>
      </c>
      <c r="E3179" s="8" t="s">
        <v>121</v>
      </c>
      <c r="F3179" s="8" t="s">
        <v>3108</v>
      </c>
      <c r="G3179" s="8" t="s">
        <v>3109</v>
      </c>
      <c r="H3179" s="8" t="s">
        <v>7</v>
      </c>
      <c r="I3179" s="66" t="s">
        <v>6817</v>
      </c>
      <c r="J3179" s="66" t="s">
        <v>40</v>
      </c>
      <c r="K3179" s="66" t="s">
        <v>6833</v>
      </c>
      <c r="L3179" s="66" t="s">
        <v>6834</v>
      </c>
      <c r="M3179" s="66" t="s">
        <v>6835</v>
      </c>
      <c r="N3179" s="66" t="s">
        <v>4364</v>
      </c>
      <c r="O3179" s="8" t="s">
        <v>4365</v>
      </c>
      <c r="P3179" s="8" t="s">
        <v>40</v>
      </c>
      <c r="Q3179" s="8">
        <v>-1</v>
      </c>
      <c r="R3179" s="8" t="s">
        <v>40</v>
      </c>
      <c r="S3179" s="8" t="s">
        <v>40</v>
      </c>
      <c r="T3179" s="8" t="s">
        <v>40</v>
      </c>
      <c r="U3179" s="67">
        <v>0.23899999999999999</v>
      </c>
      <c r="V3179" s="4">
        <v>1</v>
      </c>
      <c r="W3179" s="4">
        <v>3432</v>
      </c>
      <c r="X3179" s="67">
        <v>0</v>
      </c>
      <c r="Y3179" s="67">
        <v>0</v>
      </c>
      <c r="Z3179" s="4">
        <v>0</v>
      </c>
      <c r="AA3179" s="4">
        <v>2602</v>
      </c>
      <c r="AB3179" s="67">
        <v>0</v>
      </c>
      <c r="AC3179" s="4">
        <v>6.2249990000000004</v>
      </c>
      <c r="AD3179" s="4">
        <v>28.8</v>
      </c>
    </row>
    <row r="3180" spans="1:30" x14ac:dyDescent="0.2">
      <c r="A3180" s="8" t="s">
        <v>782</v>
      </c>
      <c r="B3180" s="8">
        <v>16</v>
      </c>
      <c r="C3180" s="8">
        <v>70889114</v>
      </c>
      <c r="D3180" s="8">
        <v>70889114</v>
      </c>
      <c r="E3180" s="8" t="s">
        <v>121</v>
      </c>
      <c r="F3180" s="8" t="s">
        <v>3101</v>
      </c>
      <c r="G3180" s="8" t="s">
        <v>3102</v>
      </c>
      <c r="H3180" s="8" t="s">
        <v>7</v>
      </c>
      <c r="I3180" s="66" t="s">
        <v>6817</v>
      </c>
      <c r="J3180" s="66" t="s">
        <v>40</v>
      </c>
      <c r="K3180" s="66" t="s">
        <v>6836</v>
      </c>
      <c r="L3180" s="66" t="s">
        <v>6837</v>
      </c>
      <c r="M3180" s="66" t="s">
        <v>6838</v>
      </c>
      <c r="N3180" s="66" t="s">
        <v>3188</v>
      </c>
      <c r="O3180" s="8" t="s">
        <v>3497</v>
      </c>
      <c r="P3180" s="8" t="s">
        <v>6839</v>
      </c>
      <c r="Q3180" s="8">
        <v>-1</v>
      </c>
      <c r="R3180" s="8" t="s">
        <v>40</v>
      </c>
      <c r="S3180" s="8" t="s">
        <v>40</v>
      </c>
      <c r="T3180" s="8" t="s">
        <v>40</v>
      </c>
      <c r="U3180" s="67">
        <v>0.23400000000000001</v>
      </c>
      <c r="V3180" s="4">
        <v>23</v>
      </c>
      <c r="W3180" s="4">
        <v>3433</v>
      </c>
      <c r="X3180" s="67">
        <v>7.0000000000000001E-3</v>
      </c>
      <c r="Y3180" s="67">
        <v>0.26200000000000001</v>
      </c>
      <c r="Z3180" s="4">
        <v>26</v>
      </c>
      <c r="AA3180" s="4">
        <v>2603</v>
      </c>
      <c r="AB3180" s="67">
        <v>0.01</v>
      </c>
      <c r="AC3180" s="4">
        <v>1.2933889999999999</v>
      </c>
      <c r="AD3180" s="4">
        <v>12.23</v>
      </c>
    </row>
    <row r="3181" spans="1:30" x14ac:dyDescent="0.2">
      <c r="A3181" s="8" t="s">
        <v>782</v>
      </c>
      <c r="B3181" s="8">
        <v>16</v>
      </c>
      <c r="C3181" s="8">
        <v>70889114</v>
      </c>
      <c r="D3181" s="8">
        <v>70889114</v>
      </c>
      <c r="E3181" s="8" t="s">
        <v>130</v>
      </c>
      <c r="F3181" s="8" t="s">
        <v>3108</v>
      </c>
      <c r="G3181" s="8" t="s">
        <v>3109</v>
      </c>
      <c r="H3181" s="8" t="s">
        <v>7</v>
      </c>
      <c r="I3181" s="66" t="s">
        <v>6817</v>
      </c>
      <c r="J3181" s="66" t="s">
        <v>40</v>
      </c>
      <c r="K3181" s="66" t="s">
        <v>6836</v>
      </c>
      <c r="L3181" s="66" t="s">
        <v>6837</v>
      </c>
      <c r="M3181" s="66" t="s">
        <v>6838</v>
      </c>
      <c r="N3181" s="66" t="s">
        <v>3508</v>
      </c>
      <c r="O3181" s="8" t="s">
        <v>3968</v>
      </c>
      <c r="P3181" s="8" t="s">
        <v>6839</v>
      </c>
      <c r="Q3181" s="8">
        <v>-1</v>
      </c>
      <c r="R3181" s="8" t="s">
        <v>40</v>
      </c>
      <c r="S3181" s="8" t="s">
        <v>40</v>
      </c>
      <c r="T3181" s="8" t="s">
        <v>40</v>
      </c>
      <c r="U3181" s="67">
        <v>0.24</v>
      </c>
      <c r="V3181" s="4">
        <v>11</v>
      </c>
      <c r="W3181" s="4">
        <v>3433</v>
      </c>
      <c r="X3181" s="67">
        <v>3.0000000000000001E-3</v>
      </c>
      <c r="Y3181" s="67">
        <v>0.17199999999999999</v>
      </c>
      <c r="Z3181" s="4">
        <v>9</v>
      </c>
      <c r="AA3181" s="4">
        <v>2603</v>
      </c>
      <c r="AB3181" s="67">
        <v>3.0000000000000001E-3</v>
      </c>
      <c r="AC3181" s="4">
        <v>4.6999700000000004</v>
      </c>
      <c r="AD3181" s="4">
        <v>24.6</v>
      </c>
    </row>
    <row r="3182" spans="1:30" x14ac:dyDescent="0.2">
      <c r="A3182" s="8" t="s">
        <v>782</v>
      </c>
      <c r="B3182" s="8">
        <v>16</v>
      </c>
      <c r="C3182" s="8">
        <v>70889126</v>
      </c>
      <c r="D3182" s="8">
        <v>70889126</v>
      </c>
      <c r="E3182" s="8" t="s">
        <v>121</v>
      </c>
      <c r="F3182" s="8" t="s">
        <v>3101</v>
      </c>
      <c r="G3182" s="8" t="s">
        <v>3102</v>
      </c>
      <c r="H3182" s="8" t="s">
        <v>7</v>
      </c>
      <c r="I3182" s="66" t="s">
        <v>6817</v>
      </c>
      <c r="J3182" s="66" t="s">
        <v>40</v>
      </c>
      <c r="K3182" s="66" t="s">
        <v>6840</v>
      </c>
      <c r="L3182" s="66" t="s">
        <v>6841</v>
      </c>
      <c r="M3182" s="66" t="s">
        <v>6842</v>
      </c>
      <c r="N3182" s="66" t="s">
        <v>3188</v>
      </c>
      <c r="O3182" s="8" t="s">
        <v>3497</v>
      </c>
      <c r="P3182" s="8" t="s">
        <v>6843</v>
      </c>
      <c r="Q3182" s="8">
        <v>-1</v>
      </c>
      <c r="R3182" s="8" t="s">
        <v>40</v>
      </c>
      <c r="S3182" s="8" t="s">
        <v>40</v>
      </c>
      <c r="T3182" s="8" t="s">
        <v>40</v>
      </c>
      <c r="U3182" s="67">
        <v>0</v>
      </c>
      <c r="V3182" s="4">
        <v>0</v>
      </c>
      <c r="W3182" s="4">
        <v>3433</v>
      </c>
      <c r="X3182" s="67">
        <v>0</v>
      </c>
      <c r="Y3182" s="67">
        <v>0.246</v>
      </c>
      <c r="Z3182" s="4">
        <v>1</v>
      </c>
      <c r="AA3182" s="4">
        <v>2603</v>
      </c>
      <c r="AB3182" s="67">
        <v>0</v>
      </c>
      <c r="AC3182" s="4">
        <v>1.5244519999999999</v>
      </c>
      <c r="AD3182" s="4">
        <v>13.44</v>
      </c>
    </row>
    <row r="3183" spans="1:30" x14ac:dyDescent="0.2">
      <c r="A3183" s="8" t="s">
        <v>782</v>
      </c>
      <c r="B3183" s="8">
        <v>16</v>
      </c>
      <c r="C3183" s="8">
        <v>70889147</v>
      </c>
      <c r="D3183" s="8">
        <v>70889147</v>
      </c>
      <c r="E3183" s="8" t="s">
        <v>127</v>
      </c>
      <c r="F3183" s="8" t="s">
        <v>3101</v>
      </c>
      <c r="G3183" s="8" t="s">
        <v>3102</v>
      </c>
      <c r="H3183" s="8" t="s">
        <v>7</v>
      </c>
      <c r="I3183" s="66" t="s">
        <v>6817</v>
      </c>
      <c r="J3183" s="66" t="s">
        <v>40</v>
      </c>
      <c r="K3183" s="66" t="s">
        <v>6808</v>
      </c>
      <c r="L3183" s="66" t="s">
        <v>6844</v>
      </c>
      <c r="M3183" s="66" t="s">
        <v>6845</v>
      </c>
      <c r="N3183" s="66" t="s">
        <v>3136</v>
      </c>
      <c r="O3183" s="8" t="s">
        <v>3137</v>
      </c>
      <c r="P3183" s="8" t="s">
        <v>6846</v>
      </c>
      <c r="Q3183" s="8">
        <v>-1</v>
      </c>
      <c r="R3183" s="8" t="s">
        <v>40</v>
      </c>
      <c r="S3183" s="8" t="s">
        <v>40</v>
      </c>
      <c r="T3183" s="8" t="s">
        <v>40</v>
      </c>
      <c r="U3183" s="67">
        <v>0.53900000000000003</v>
      </c>
      <c r="V3183" s="4">
        <v>3428</v>
      </c>
      <c r="W3183" s="4">
        <v>3428</v>
      </c>
      <c r="X3183" s="67">
        <v>1</v>
      </c>
      <c r="Y3183" s="67">
        <v>0.54200000000000004</v>
      </c>
      <c r="Z3183" s="4">
        <v>2596</v>
      </c>
      <c r="AA3183" s="4">
        <v>2600</v>
      </c>
      <c r="AB3183" s="67">
        <v>0.998</v>
      </c>
      <c r="AC3183" s="4">
        <v>1.0124679999999999</v>
      </c>
      <c r="AD3183" s="4">
        <v>10.73</v>
      </c>
    </row>
    <row r="3184" spans="1:30" x14ac:dyDescent="0.2">
      <c r="A3184" s="8" t="s">
        <v>782</v>
      </c>
      <c r="B3184" s="8">
        <v>16</v>
      </c>
      <c r="C3184" s="8">
        <v>70889159</v>
      </c>
      <c r="D3184" s="8">
        <v>70889159</v>
      </c>
      <c r="E3184" s="8" t="s">
        <v>130</v>
      </c>
      <c r="F3184" s="8" t="s">
        <v>3101</v>
      </c>
      <c r="G3184" s="8" t="s">
        <v>3102</v>
      </c>
      <c r="H3184" s="8" t="s">
        <v>7</v>
      </c>
      <c r="I3184" s="66" t="s">
        <v>6817</v>
      </c>
      <c r="J3184" s="66" t="s">
        <v>40</v>
      </c>
      <c r="K3184" s="66" t="s">
        <v>6847</v>
      </c>
      <c r="L3184" s="66" t="s">
        <v>6848</v>
      </c>
      <c r="M3184" s="66" t="s">
        <v>6849</v>
      </c>
      <c r="N3184" s="66" t="s">
        <v>130</v>
      </c>
      <c r="O3184" s="8" t="s">
        <v>6850</v>
      </c>
      <c r="P3184" s="8" t="s">
        <v>6851</v>
      </c>
      <c r="Q3184" s="8">
        <v>-1</v>
      </c>
      <c r="R3184" s="8" t="s">
        <v>40</v>
      </c>
      <c r="S3184" s="8" t="s">
        <v>40</v>
      </c>
      <c r="T3184" s="8" t="s">
        <v>40</v>
      </c>
      <c r="U3184" s="67">
        <v>0</v>
      </c>
      <c r="V3184" s="4">
        <v>0</v>
      </c>
      <c r="W3184" s="4">
        <v>3428</v>
      </c>
      <c r="X3184" s="67">
        <v>0</v>
      </c>
      <c r="Y3184" s="67">
        <v>0.248</v>
      </c>
      <c r="Z3184" s="4">
        <v>1</v>
      </c>
      <c r="AA3184" s="4">
        <v>2600</v>
      </c>
      <c r="AB3184" s="67">
        <v>0</v>
      </c>
      <c r="AC3184" s="4">
        <v>-0.495645</v>
      </c>
      <c r="AD3184" s="4">
        <v>0.22500000000000001</v>
      </c>
    </row>
    <row r="3185" spans="1:30" x14ac:dyDescent="0.2">
      <c r="A3185" s="8" t="s">
        <v>782</v>
      </c>
      <c r="B3185" s="8">
        <v>16</v>
      </c>
      <c r="C3185" s="8">
        <v>70891640</v>
      </c>
      <c r="D3185" s="8">
        <v>70891640</v>
      </c>
      <c r="E3185" s="8" t="s">
        <v>123</v>
      </c>
      <c r="F3185" s="8" t="s">
        <v>3108</v>
      </c>
      <c r="G3185" s="8" t="s">
        <v>3109</v>
      </c>
      <c r="H3185" s="8" t="s">
        <v>7</v>
      </c>
      <c r="I3185" s="66" t="s">
        <v>6852</v>
      </c>
      <c r="J3185" s="66" t="s">
        <v>40</v>
      </c>
      <c r="K3185" s="66" t="s">
        <v>6853</v>
      </c>
      <c r="L3185" s="66" t="s">
        <v>6854</v>
      </c>
      <c r="M3185" s="66" t="s">
        <v>6855</v>
      </c>
      <c r="N3185" s="66" t="s">
        <v>4050</v>
      </c>
      <c r="O3185" s="8" t="s">
        <v>4051</v>
      </c>
      <c r="P3185" s="8" t="s">
        <v>6856</v>
      </c>
      <c r="Q3185" s="8">
        <v>-1</v>
      </c>
      <c r="R3185" s="8" t="s">
        <v>40</v>
      </c>
      <c r="S3185" s="8" t="s">
        <v>40</v>
      </c>
      <c r="T3185" s="8" t="s">
        <v>40</v>
      </c>
      <c r="U3185" s="67">
        <v>0.27300000000000002</v>
      </c>
      <c r="V3185" s="4">
        <v>1145</v>
      </c>
      <c r="W3185" s="4">
        <v>3432</v>
      </c>
      <c r="X3185" s="67">
        <v>0.33400000000000002</v>
      </c>
      <c r="Y3185" s="67">
        <v>0.27900000000000003</v>
      </c>
      <c r="Z3185" s="4">
        <v>884</v>
      </c>
      <c r="AA3185" s="4">
        <v>2602</v>
      </c>
      <c r="AB3185" s="67">
        <v>0.34</v>
      </c>
      <c r="AC3185" s="4">
        <v>2.341253</v>
      </c>
      <c r="AD3185" s="4">
        <v>18.440000000000001</v>
      </c>
    </row>
    <row r="3186" spans="1:30" x14ac:dyDescent="0.2">
      <c r="A3186" s="8" t="s">
        <v>782</v>
      </c>
      <c r="B3186" s="8">
        <v>16</v>
      </c>
      <c r="C3186" s="8">
        <v>70891654</v>
      </c>
      <c r="D3186" s="8">
        <v>70891654</v>
      </c>
      <c r="E3186" s="8" t="s">
        <v>121</v>
      </c>
      <c r="F3186" s="8" t="s">
        <v>3101</v>
      </c>
      <c r="G3186" s="8" t="s">
        <v>3102</v>
      </c>
      <c r="H3186" s="8" t="s">
        <v>7</v>
      </c>
      <c r="I3186" s="66" t="s">
        <v>6852</v>
      </c>
      <c r="J3186" s="66" t="s">
        <v>40</v>
      </c>
      <c r="K3186" s="66" t="s">
        <v>6857</v>
      </c>
      <c r="L3186" s="66" t="s">
        <v>6858</v>
      </c>
      <c r="M3186" s="66" t="s">
        <v>6859</v>
      </c>
      <c r="N3186" s="66" t="s">
        <v>3126</v>
      </c>
      <c r="O3186" s="8" t="s">
        <v>3216</v>
      </c>
      <c r="P3186" s="8" t="s">
        <v>6860</v>
      </c>
      <c r="Q3186" s="8">
        <v>-1</v>
      </c>
      <c r="R3186" s="8" t="s">
        <v>40</v>
      </c>
      <c r="S3186" s="8" t="s">
        <v>40</v>
      </c>
      <c r="T3186" s="8" t="s">
        <v>40</v>
      </c>
      <c r="U3186" s="67">
        <v>0.22600000000000001</v>
      </c>
      <c r="V3186" s="4">
        <v>1</v>
      </c>
      <c r="W3186" s="4">
        <v>3432</v>
      </c>
      <c r="X3186" s="67">
        <v>0</v>
      </c>
      <c r="Y3186" s="67">
        <v>0.214</v>
      </c>
      <c r="Z3186" s="4">
        <v>1</v>
      </c>
      <c r="AA3186" s="4">
        <v>2602</v>
      </c>
      <c r="AB3186" s="67">
        <v>0</v>
      </c>
      <c r="AC3186" s="4">
        <v>1.027979</v>
      </c>
      <c r="AD3186" s="4">
        <v>10.82</v>
      </c>
    </row>
    <row r="3187" spans="1:30" x14ac:dyDescent="0.2">
      <c r="A3187" s="8" t="s">
        <v>782</v>
      </c>
      <c r="B3187" s="8">
        <v>16</v>
      </c>
      <c r="C3187" s="8">
        <v>70891662</v>
      </c>
      <c r="D3187" s="8">
        <v>70891662</v>
      </c>
      <c r="E3187" s="8" t="s">
        <v>130</v>
      </c>
      <c r="F3187" s="8" t="s">
        <v>3108</v>
      </c>
      <c r="G3187" s="8" t="s">
        <v>3109</v>
      </c>
      <c r="H3187" s="8" t="s">
        <v>7</v>
      </c>
      <c r="I3187" s="66" t="s">
        <v>6852</v>
      </c>
      <c r="J3187" s="66" t="s">
        <v>40</v>
      </c>
      <c r="K3187" s="66" t="s">
        <v>6861</v>
      </c>
      <c r="L3187" s="66" t="s">
        <v>6862</v>
      </c>
      <c r="M3187" s="66" t="s">
        <v>3298</v>
      </c>
      <c r="N3187" s="66" t="s">
        <v>3141</v>
      </c>
      <c r="O3187" s="8" t="s">
        <v>3142</v>
      </c>
      <c r="P3187" s="8" t="s">
        <v>6863</v>
      </c>
      <c r="Q3187" s="8">
        <v>-1</v>
      </c>
      <c r="R3187" s="8" t="s">
        <v>40</v>
      </c>
      <c r="S3187" s="8" t="s">
        <v>40</v>
      </c>
      <c r="T3187" s="8" t="s">
        <v>40</v>
      </c>
      <c r="U3187" s="67">
        <v>0.253</v>
      </c>
      <c r="V3187" s="4">
        <v>1</v>
      </c>
      <c r="W3187" s="4">
        <v>3432</v>
      </c>
      <c r="X3187" s="67">
        <v>0</v>
      </c>
      <c r="Y3187" s="67">
        <v>0</v>
      </c>
      <c r="Z3187" s="4">
        <v>0</v>
      </c>
      <c r="AA3187" s="4">
        <v>2602</v>
      </c>
      <c r="AB3187" s="67">
        <v>0</v>
      </c>
      <c r="AC3187" s="4">
        <v>4.8267709999999999</v>
      </c>
      <c r="AD3187" s="4">
        <v>24.8</v>
      </c>
    </row>
    <row r="3188" spans="1:30" x14ac:dyDescent="0.2">
      <c r="A3188" s="8" t="s">
        <v>782</v>
      </c>
      <c r="B3188" s="8">
        <v>16</v>
      </c>
      <c r="C3188" s="8">
        <v>70891699</v>
      </c>
      <c r="D3188" s="8">
        <v>70891699</v>
      </c>
      <c r="E3188" s="8" t="s">
        <v>130</v>
      </c>
      <c r="F3188" s="8" t="s">
        <v>3108</v>
      </c>
      <c r="G3188" s="8" t="s">
        <v>3109</v>
      </c>
      <c r="H3188" s="8" t="s">
        <v>7</v>
      </c>
      <c r="I3188" s="66" t="s">
        <v>6852</v>
      </c>
      <c r="J3188" s="66" t="s">
        <v>40</v>
      </c>
      <c r="K3188" s="66" t="s">
        <v>6864</v>
      </c>
      <c r="L3188" s="66" t="s">
        <v>6865</v>
      </c>
      <c r="M3188" s="66" t="s">
        <v>6866</v>
      </c>
      <c r="N3188" s="66" t="s">
        <v>5344</v>
      </c>
      <c r="O3188" s="8" t="s">
        <v>6564</v>
      </c>
      <c r="P3188" s="8" t="s">
        <v>6867</v>
      </c>
      <c r="Q3188" s="8">
        <v>-1</v>
      </c>
      <c r="R3188" s="8" t="s">
        <v>40</v>
      </c>
      <c r="S3188" s="8" t="s">
        <v>40</v>
      </c>
      <c r="T3188" s="8" t="s">
        <v>40</v>
      </c>
      <c r="U3188" s="67">
        <v>0.26700000000000002</v>
      </c>
      <c r="V3188" s="4">
        <v>1</v>
      </c>
      <c r="W3188" s="4">
        <v>3433</v>
      </c>
      <c r="X3188" s="67">
        <v>0</v>
      </c>
      <c r="Y3188" s="67">
        <v>0</v>
      </c>
      <c r="Z3188" s="4">
        <v>0</v>
      </c>
      <c r="AA3188" s="4">
        <v>2603</v>
      </c>
      <c r="AB3188" s="67">
        <v>0</v>
      </c>
      <c r="AC3188" s="4">
        <v>3.3947270000000001</v>
      </c>
      <c r="AD3188" s="4">
        <v>23</v>
      </c>
    </row>
    <row r="3189" spans="1:30" x14ac:dyDescent="0.2">
      <c r="A3189" s="8" t="s">
        <v>782</v>
      </c>
      <c r="B3189" s="8">
        <v>16</v>
      </c>
      <c r="C3189" s="8">
        <v>70891707</v>
      </c>
      <c r="D3189" s="8">
        <v>70891707</v>
      </c>
      <c r="E3189" s="8" t="s">
        <v>130</v>
      </c>
      <c r="F3189" s="8" t="s">
        <v>3108</v>
      </c>
      <c r="G3189" s="8" t="s">
        <v>3109</v>
      </c>
      <c r="H3189" s="8" t="s">
        <v>7</v>
      </c>
      <c r="I3189" s="66" t="s">
        <v>6852</v>
      </c>
      <c r="J3189" s="66" t="s">
        <v>40</v>
      </c>
      <c r="K3189" s="66" t="s">
        <v>6868</v>
      </c>
      <c r="L3189" s="66" t="s">
        <v>6869</v>
      </c>
      <c r="M3189" s="66" t="s">
        <v>6870</v>
      </c>
      <c r="N3189" s="66" t="s">
        <v>3141</v>
      </c>
      <c r="O3189" s="8" t="s">
        <v>3371</v>
      </c>
      <c r="P3189" s="8" t="s">
        <v>6871</v>
      </c>
      <c r="Q3189" s="8">
        <v>-1</v>
      </c>
      <c r="R3189" s="8" t="s">
        <v>40</v>
      </c>
      <c r="S3189" s="8" t="s">
        <v>40</v>
      </c>
      <c r="T3189" s="8" t="s">
        <v>40</v>
      </c>
      <c r="U3189" s="67">
        <v>0.245</v>
      </c>
      <c r="V3189" s="4">
        <v>1</v>
      </c>
      <c r="W3189" s="4">
        <v>3428</v>
      </c>
      <c r="X3189" s="67">
        <v>0</v>
      </c>
      <c r="Y3189" s="67">
        <v>0.05</v>
      </c>
      <c r="Z3189" s="4">
        <v>1</v>
      </c>
      <c r="AA3189" s="4">
        <v>2598</v>
      </c>
      <c r="AB3189" s="67">
        <v>0</v>
      </c>
      <c r="AC3189" s="4">
        <v>6.5968429999999998</v>
      </c>
      <c r="AD3189" s="4">
        <v>31</v>
      </c>
    </row>
    <row r="3190" spans="1:30" x14ac:dyDescent="0.2">
      <c r="A3190" s="8" t="s">
        <v>782</v>
      </c>
      <c r="B3190" s="8">
        <v>16</v>
      </c>
      <c r="C3190" s="8">
        <v>70891712</v>
      </c>
      <c r="D3190" s="8">
        <v>70891712</v>
      </c>
      <c r="E3190" s="8" t="s">
        <v>130</v>
      </c>
      <c r="F3190" s="8" t="s">
        <v>3108</v>
      </c>
      <c r="G3190" s="8" t="s">
        <v>3109</v>
      </c>
      <c r="H3190" s="8" t="s">
        <v>7</v>
      </c>
      <c r="I3190" s="66" t="s">
        <v>6852</v>
      </c>
      <c r="J3190" s="66" t="s">
        <v>40</v>
      </c>
      <c r="K3190" s="66" t="s">
        <v>6872</v>
      </c>
      <c r="L3190" s="66" t="s">
        <v>6873</v>
      </c>
      <c r="M3190" s="66" t="s">
        <v>6874</v>
      </c>
      <c r="N3190" s="66" t="s">
        <v>3430</v>
      </c>
      <c r="O3190" s="8" t="s">
        <v>3431</v>
      </c>
      <c r="P3190" s="8" t="s">
        <v>6875</v>
      </c>
      <c r="Q3190" s="8">
        <v>-1</v>
      </c>
      <c r="R3190" s="8" t="s">
        <v>40</v>
      </c>
      <c r="S3190" s="8" t="s">
        <v>40</v>
      </c>
      <c r="T3190" s="8" t="s">
        <v>40</v>
      </c>
      <c r="U3190" s="67">
        <v>0</v>
      </c>
      <c r="V3190" s="4">
        <v>0</v>
      </c>
      <c r="W3190" s="4">
        <v>3428</v>
      </c>
      <c r="X3190" s="67">
        <v>0</v>
      </c>
      <c r="Y3190" s="67">
        <v>0.26300000000000001</v>
      </c>
      <c r="Z3190" s="4">
        <v>2</v>
      </c>
      <c r="AA3190" s="4">
        <v>2598</v>
      </c>
      <c r="AB3190" s="67">
        <v>1E-3</v>
      </c>
      <c r="AC3190" s="4">
        <v>5.5366860000000004</v>
      </c>
      <c r="AD3190" s="4">
        <v>26.3</v>
      </c>
    </row>
    <row r="3191" spans="1:30" x14ac:dyDescent="0.2">
      <c r="A3191" s="8" t="s">
        <v>782</v>
      </c>
      <c r="B3191" s="8">
        <v>16</v>
      </c>
      <c r="C3191" s="8">
        <v>70891725</v>
      </c>
      <c r="D3191" s="8">
        <v>70891725</v>
      </c>
      <c r="E3191" s="8" t="s">
        <v>127</v>
      </c>
      <c r="F3191" s="8" t="s">
        <v>3108</v>
      </c>
      <c r="G3191" s="8" t="s">
        <v>3109</v>
      </c>
      <c r="H3191" s="8" t="s">
        <v>7</v>
      </c>
      <c r="I3191" s="66" t="s">
        <v>6852</v>
      </c>
      <c r="J3191" s="66" t="s">
        <v>40</v>
      </c>
      <c r="K3191" s="66" t="s">
        <v>6876</v>
      </c>
      <c r="L3191" s="66" t="s">
        <v>6877</v>
      </c>
      <c r="M3191" s="66" t="s">
        <v>6878</v>
      </c>
      <c r="N3191" s="66" t="s">
        <v>4726</v>
      </c>
      <c r="O3191" s="8" t="s">
        <v>4727</v>
      </c>
      <c r="P3191" s="8" t="s">
        <v>6879</v>
      </c>
      <c r="Q3191" s="8">
        <v>-1</v>
      </c>
      <c r="R3191" s="8" t="s">
        <v>40</v>
      </c>
      <c r="S3191" s="8" t="s">
        <v>40</v>
      </c>
      <c r="T3191" s="8" t="s">
        <v>40</v>
      </c>
      <c r="U3191" s="67">
        <v>0.24299999999999999</v>
      </c>
      <c r="V3191" s="4">
        <v>1</v>
      </c>
      <c r="W3191" s="4">
        <v>3428</v>
      </c>
      <c r="X3191" s="67">
        <v>0</v>
      </c>
      <c r="Y3191" s="67">
        <v>0.215</v>
      </c>
      <c r="Z3191" s="4">
        <v>1</v>
      </c>
      <c r="AA3191" s="4">
        <v>2598</v>
      </c>
      <c r="AB3191" s="67">
        <v>0</v>
      </c>
      <c r="AC3191" s="4">
        <v>5.1492300000000002</v>
      </c>
      <c r="AD3191" s="4">
        <v>25.4</v>
      </c>
    </row>
    <row r="3192" spans="1:30" x14ac:dyDescent="0.2">
      <c r="A3192" s="8" t="s">
        <v>782</v>
      </c>
      <c r="B3192" s="8">
        <v>16</v>
      </c>
      <c r="C3192" s="8">
        <v>70891735</v>
      </c>
      <c r="D3192" s="8">
        <v>70891735</v>
      </c>
      <c r="E3192" s="8" t="s">
        <v>127</v>
      </c>
      <c r="F3192" s="8" t="s">
        <v>3101</v>
      </c>
      <c r="G3192" s="8" t="s">
        <v>3102</v>
      </c>
      <c r="H3192" s="8" t="s">
        <v>7</v>
      </c>
      <c r="I3192" s="66" t="s">
        <v>6852</v>
      </c>
      <c r="J3192" s="66" t="s">
        <v>40</v>
      </c>
      <c r="K3192" s="66" t="s">
        <v>6880</v>
      </c>
      <c r="L3192" s="66" t="s">
        <v>6881</v>
      </c>
      <c r="M3192" s="66" t="s">
        <v>6882</v>
      </c>
      <c r="N3192" s="66" t="s">
        <v>130</v>
      </c>
      <c r="O3192" s="8" t="s">
        <v>3226</v>
      </c>
      <c r="P3192" s="8" t="s">
        <v>40</v>
      </c>
      <c r="Q3192" s="8">
        <v>-1</v>
      </c>
      <c r="R3192" s="8" t="s">
        <v>40</v>
      </c>
      <c r="S3192" s="8" t="s">
        <v>40</v>
      </c>
      <c r="T3192" s="8" t="s">
        <v>40</v>
      </c>
      <c r="U3192" s="67">
        <v>0.252</v>
      </c>
      <c r="V3192" s="4">
        <v>1</v>
      </c>
      <c r="W3192" s="4">
        <v>3428</v>
      </c>
      <c r="X3192" s="67">
        <v>0</v>
      </c>
      <c r="Y3192" s="67">
        <v>5.6000000000000001E-2</v>
      </c>
      <c r="Z3192" s="4">
        <v>1</v>
      </c>
      <c r="AA3192" s="4">
        <v>2598</v>
      </c>
      <c r="AB3192" s="67">
        <v>0</v>
      </c>
      <c r="AC3192" s="4">
        <v>-0.43932500000000002</v>
      </c>
      <c r="AD3192" s="4">
        <v>0.31</v>
      </c>
    </row>
    <row r="3193" spans="1:30" x14ac:dyDescent="0.2">
      <c r="A3193" s="8" t="s">
        <v>782</v>
      </c>
      <c r="B3193" s="8">
        <v>16</v>
      </c>
      <c r="C3193" s="8">
        <v>70891771</v>
      </c>
      <c r="D3193" s="8">
        <v>70891771</v>
      </c>
      <c r="E3193" s="8" t="s">
        <v>121</v>
      </c>
      <c r="F3193" s="8" t="s">
        <v>3101</v>
      </c>
      <c r="G3193" s="8" t="s">
        <v>3102</v>
      </c>
      <c r="H3193" s="8" t="s">
        <v>7</v>
      </c>
      <c r="I3193" s="66" t="s">
        <v>6852</v>
      </c>
      <c r="J3193" s="66" t="s">
        <v>40</v>
      </c>
      <c r="K3193" s="66" t="s">
        <v>6883</v>
      </c>
      <c r="L3193" s="66" t="s">
        <v>6884</v>
      </c>
      <c r="M3193" s="66" t="s">
        <v>6885</v>
      </c>
      <c r="N3193" s="66" t="s">
        <v>3136</v>
      </c>
      <c r="O3193" s="8" t="s">
        <v>3872</v>
      </c>
      <c r="P3193" s="8" t="s">
        <v>6886</v>
      </c>
      <c r="Q3193" s="8">
        <v>-1</v>
      </c>
      <c r="R3193" s="8">
        <v>7.820399181</v>
      </c>
      <c r="S3193" s="8">
        <v>-1.419092756</v>
      </c>
      <c r="T3193" s="8">
        <v>6.4013064249999996</v>
      </c>
      <c r="U3193" s="67">
        <v>0.25800000000000001</v>
      </c>
      <c r="V3193" s="4">
        <v>1</v>
      </c>
      <c r="W3193" s="4">
        <v>3428</v>
      </c>
      <c r="X3193" s="67">
        <v>0</v>
      </c>
      <c r="Y3193" s="67">
        <v>0</v>
      </c>
      <c r="Z3193" s="4">
        <v>0</v>
      </c>
      <c r="AA3193" s="4">
        <v>2598</v>
      </c>
      <c r="AB3193" s="67">
        <v>0</v>
      </c>
      <c r="AC3193" s="4">
        <v>0.117243</v>
      </c>
      <c r="AD3193" s="4">
        <v>3.7930000000000001</v>
      </c>
    </row>
    <row r="3194" spans="1:30" x14ac:dyDescent="0.2">
      <c r="A3194" s="8" t="s">
        <v>782</v>
      </c>
      <c r="B3194" s="8">
        <v>16</v>
      </c>
      <c r="C3194" s="8">
        <v>70893976</v>
      </c>
      <c r="D3194" s="8">
        <v>70893976</v>
      </c>
      <c r="E3194" s="8" t="s">
        <v>130</v>
      </c>
      <c r="F3194" s="8" t="s">
        <v>3108</v>
      </c>
      <c r="G3194" s="8" t="s">
        <v>3109</v>
      </c>
      <c r="H3194" s="8" t="s">
        <v>7</v>
      </c>
      <c r="I3194" s="66" t="s">
        <v>6887</v>
      </c>
      <c r="J3194" s="66" t="s">
        <v>40</v>
      </c>
      <c r="K3194" s="66" t="s">
        <v>6888</v>
      </c>
      <c r="L3194" s="66" t="s">
        <v>6889</v>
      </c>
      <c r="M3194" s="66" t="s">
        <v>6890</v>
      </c>
      <c r="N3194" s="66" t="s">
        <v>3147</v>
      </c>
      <c r="O3194" s="8" t="s">
        <v>3148</v>
      </c>
      <c r="P3194" s="8" t="s">
        <v>6891</v>
      </c>
      <c r="Q3194" s="8">
        <v>-1</v>
      </c>
      <c r="R3194" s="8" t="s">
        <v>40</v>
      </c>
      <c r="S3194" s="8" t="s">
        <v>40</v>
      </c>
      <c r="T3194" s="8" t="s">
        <v>40</v>
      </c>
      <c r="U3194" s="67">
        <v>0.28100000000000003</v>
      </c>
      <c r="V3194" s="4">
        <v>192</v>
      </c>
      <c r="W3194" s="4">
        <v>3433</v>
      </c>
      <c r="X3194" s="67">
        <v>5.6000000000000001E-2</v>
      </c>
      <c r="Y3194" s="67">
        <v>0.27900000000000003</v>
      </c>
      <c r="Z3194" s="4">
        <v>135</v>
      </c>
      <c r="AA3194" s="4">
        <v>2602</v>
      </c>
      <c r="AB3194" s="67">
        <v>5.1999999999999998E-2</v>
      </c>
      <c r="AC3194" s="4">
        <v>3.6477189999999999</v>
      </c>
      <c r="AD3194" s="4">
        <v>23.2</v>
      </c>
    </row>
    <row r="3195" spans="1:30" x14ac:dyDescent="0.2">
      <c r="A3195" s="8" t="s">
        <v>782</v>
      </c>
      <c r="B3195" s="8">
        <v>16</v>
      </c>
      <c r="C3195" s="8">
        <v>70894021</v>
      </c>
      <c r="D3195" s="8">
        <v>70894021</v>
      </c>
      <c r="E3195" s="8" t="s">
        <v>127</v>
      </c>
      <c r="F3195" s="8" t="s">
        <v>3108</v>
      </c>
      <c r="G3195" s="8" t="s">
        <v>3109</v>
      </c>
      <c r="H3195" s="8" t="s">
        <v>7</v>
      </c>
      <c r="I3195" s="66" t="s">
        <v>6887</v>
      </c>
      <c r="J3195" s="66" t="s">
        <v>40</v>
      </c>
      <c r="K3195" s="66" t="s">
        <v>6892</v>
      </c>
      <c r="L3195" s="66" t="s">
        <v>6893</v>
      </c>
      <c r="M3195" s="66" t="s">
        <v>6894</v>
      </c>
      <c r="N3195" s="66" t="s">
        <v>3508</v>
      </c>
      <c r="O3195" s="8" t="s">
        <v>3509</v>
      </c>
      <c r="P3195" s="8" t="s">
        <v>40</v>
      </c>
      <c r="Q3195" s="8">
        <v>-1</v>
      </c>
      <c r="R3195" s="8" t="s">
        <v>40</v>
      </c>
      <c r="S3195" s="8" t="s">
        <v>40</v>
      </c>
      <c r="T3195" s="8" t="s">
        <v>40</v>
      </c>
      <c r="U3195" s="67">
        <v>0.26100000000000001</v>
      </c>
      <c r="V3195" s="4">
        <v>4</v>
      </c>
      <c r="W3195" s="4">
        <v>3433</v>
      </c>
      <c r="X3195" s="67">
        <v>1E-3</v>
      </c>
      <c r="Y3195" s="67">
        <v>0.27500000000000002</v>
      </c>
      <c r="Z3195" s="4">
        <v>2</v>
      </c>
      <c r="AA3195" s="4">
        <v>2602</v>
      </c>
      <c r="AB3195" s="67">
        <v>1E-3</v>
      </c>
      <c r="AC3195" s="4">
        <v>6.6671399999999998</v>
      </c>
      <c r="AD3195" s="4">
        <v>32</v>
      </c>
    </row>
    <row r="3196" spans="1:30" x14ac:dyDescent="0.2">
      <c r="A3196" s="8" t="s">
        <v>782</v>
      </c>
      <c r="B3196" s="8">
        <v>16</v>
      </c>
      <c r="C3196" s="8">
        <v>70894023</v>
      </c>
      <c r="D3196" s="8">
        <v>70894023</v>
      </c>
      <c r="E3196" s="8" t="s">
        <v>121</v>
      </c>
      <c r="F3196" s="8" t="s">
        <v>3108</v>
      </c>
      <c r="G3196" s="8" t="s">
        <v>3109</v>
      </c>
      <c r="H3196" s="8" t="s">
        <v>7</v>
      </c>
      <c r="I3196" s="66" t="s">
        <v>6887</v>
      </c>
      <c r="J3196" s="66" t="s">
        <v>40</v>
      </c>
      <c r="K3196" s="66" t="s">
        <v>6895</v>
      </c>
      <c r="L3196" s="66" t="s">
        <v>6896</v>
      </c>
      <c r="M3196" s="66" t="s">
        <v>6897</v>
      </c>
      <c r="N3196" s="66" t="s">
        <v>3128</v>
      </c>
      <c r="O3196" s="8" t="s">
        <v>3205</v>
      </c>
      <c r="P3196" s="8" t="s">
        <v>40</v>
      </c>
      <c r="Q3196" s="8">
        <v>-1</v>
      </c>
      <c r="R3196" s="8" t="s">
        <v>40</v>
      </c>
      <c r="S3196" s="8" t="s">
        <v>40</v>
      </c>
      <c r="T3196" s="8" t="s">
        <v>40</v>
      </c>
      <c r="U3196" s="67">
        <v>0.26700000000000002</v>
      </c>
      <c r="V3196" s="4">
        <v>1</v>
      </c>
      <c r="W3196" s="4">
        <v>3433</v>
      </c>
      <c r="X3196" s="67">
        <v>0</v>
      </c>
      <c r="Y3196" s="67">
        <v>0</v>
      </c>
      <c r="Z3196" s="4">
        <v>0</v>
      </c>
      <c r="AA3196" s="4">
        <v>2602</v>
      </c>
      <c r="AB3196" s="67">
        <v>0</v>
      </c>
      <c r="AC3196" s="4">
        <v>4.9112390000000001</v>
      </c>
      <c r="AD3196" s="4">
        <v>25</v>
      </c>
    </row>
    <row r="3197" spans="1:30" x14ac:dyDescent="0.2">
      <c r="A3197" s="8" t="s">
        <v>782</v>
      </c>
      <c r="B3197" s="8">
        <v>16</v>
      </c>
      <c r="C3197" s="8">
        <v>70894024</v>
      </c>
      <c r="D3197" s="8">
        <v>70894024</v>
      </c>
      <c r="E3197" s="8" t="s">
        <v>130</v>
      </c>
      <c r="F3197" s="8" t="s">
        <v>3108</v>
      </c>
      <c r="G3197" s="8" t="s">
        <v>3109</v>
      </c>
      <c r="H3197" s="8" t="s">
        <v>7</v>
      </c>
      <c r="I3197" s="66" t="s">
        <v>6887</v>
      </c>
      <c r="J3197" s="66" t="s">
        <v>40</v>
      </c>
      <c r="K3197" s="66" t="s">
        <v>6898</v>
      </c>
      <c r="L3197" s="66" t="s">
        <v>6899</v>
      </c>
      <c r="M3197" s="66" t="s">
        <v>6897</v>
      </c>
      <c r="N3197" s="66" t="s">
        <v>3147</v>
      </c>
      <c r="O3197" s="8" t="s">
        <v>3589</v>
      </c>
      <c r="P3197" s="8" t="s">
        <v>6900</v>
      </c>
      <c r="Q3197" s="8">
        <v>-1</v>
      </c>
      <c r="R3197" s="8" t="s">
        <v>40</v>
      </c>
      <c r="S3197" s="8" t="s">
        <v>40</v>
      </c>
      <c r="T3197" s="8" t="s">
        <v>40</v>
      </c>
      <c r="U3197" s="67">
        <v>0.27300000000000002</v>
      </c>
      <c r="V3197" s="4">
        <v>1240</v>
      </c>
      <c r="W3197" s="4">
        <v>3433</v>
      </c>
      <c r="X3197" s="67">
        <v>0.36099999999999999</v>
      </c>
      <c r="Y3197" s="67">
        <v>0.27300000000000002</v>
      </c>
      <c r="Z3197" s="4">
        <v>938</v>
      </c>
      <c r="AA3197" s="4">
        <v>2602</v>
      </c>
      <c r="AB3197" s="67">
        <v>0.36</v>
      </c>
      <c r="AC3197" s="4">
        <v>4.2797559999999999</v>
      </c>
      <c r="AD3197" s="4">
        <v>24</v>
      </c>
    </row>
    <row r="3198" spans="1:30" x14ac:dyDescent="0.2">
      <c r="A3198" s="8" t="s">
        <v>782</v>
      </c>
      <c r="B3198" s="8">
        <v>16</v>
      </c>
      <c r="C3198" s="8">
        <v>70894031</v>
      </c>
      <c r="D3198" s="8">
        <v>70894031</v>
      </c>
      <c r="E3198" s="8" t="s">
        <v>121</v>
      </c>
      <c r="F3198" s="8" t="s">
        <v>3101</v>
      </c>
      <c r="G3198" s="8" t="s">
        <v>3102</v>
      </c>
      <c r="H3198" s="8" t="s">
        <v>7</v>
      </c>
      <c r="I3198" s="66" t="s">
        <v>6887</v>
      </c>
      <c r="J3198" s="66" t="s">
        <v>40</v>
      </c>
      <c r="K3198" s="66" t="s">
        <v>6901</v>
      </c>
      <c r="L3198" s="66" t="s">
        <v>6902</v>
      </c>
      <c r="M3198" s="66" t="s">
        <v>6903</v>
      </c>
      <c r="N3198" s="66" t="s">
        <v>3196</v>
      </c>
      <c r="O3198" s="8" t="s">
        <v>4278</v>
      </c>
      <c r="P3198" s="8" t="s">
        <v>40</v>
      </c>
      <c r="Q3198" s="8">
        <v>-1</v>
      </c>
      <c r="R3198" s="8" t="s">
        <v>40</v>
      </c>
      <c r="S3198" s="8" t="s">
        <v>40</v>
      </c>
      <c r="T3198" s="8" t="s">
        <v>40</v>
      </c>
      <c r="U3198" s="67">
        <v>0</v>
      </c>
      <c r="V3198" s="4">
        <v>0</v>
      </c>
      <c r="W3198" s="4">
        <v>3433</v>
      </c>
      <c r="X3198" s="67">
        <v>0</v>
      </c>
      <c r="Y3198" s="67">
        <v>0.214</v>
      </c>
      <c r="Z3198" s="4">
        <v>1</v>
      </c>
      <c r="AA3198" s="4">
        <v>2602</v>
      </c>
      <c r="AB3198" s="67">
        <v>0</v>
      </c>
      <c r="AC3198" s="4">
        <v>1.033291</v>
      </c>
      <c r="AD3198" s="4">
        <v>10.85</v>
      </c>
    </row>
    <row r="3199" spans="1:30" x14ac:dyDescent="0.2">
      <c r="A3199" s="8" t="s">
        <v>782</v>
      </c>
      <c r="B3199" s="8">
        <v>16</v>
      </c>
      <c r="C3199" s="8">
        <v>70894068</v>
      </c>
      <c r="D3199" s="8">
        <v>70894072</v>
      </c>
      <c r="E3199" s="8" t="s">
        <v>4198</v>
      </c>
      <c r="F3199" s="8" t="s">
        <v>4199</v>
      </c>
      <c r="G3199" s="8" t="s">
        <v>3109</v>
      </c>
      <c r="H3199" s="8" t="s">
        <v>7</v>
      </c>
      <c r="I3199" s="66" t="s">
        <v>6887</v>
      </c>
      <c r="J3199" s="66" t="s">
        <v>40</v>
      </c>
      <c r="K3199" s="66" t="s">
        <v>6904</v>
      </c>
      <c r="L3199" s="66" t="s">
        <v>6905</v>
      </c>
      <c r="M3199" s="66" t="s">
        <v>6906</v>
      </c>
      <c r="N3199" s="66" t="s">
        <v>6907</v>
      </c>
      <c r="O3199" s="8" t="s">
        <v>6908</v>
      </c>
      <c r="P3199" s="8" t="s">
        <v>40</v>
      </c>
      <c r="Q3199" s="8">
        <v>-1</v>
      </c>
      <c r="R3199" s="8" t="s">
        <v>40</v>
      </c>
      <c r="S3199" s="8" t="s">
        <v>40</v>
      </c>
      <c r="T3199" s="8" t="s">
        <v>40</v>
      </c>
      <c r="U3199" s="67">
        <v>0</v>
      </c>
      <c r="V3199" s="4">
        <v>0</v>
      </c>
      <c r="W3199" s="4">
        <v>3426</v>
      </c>
      <c r="X3199" s="67">
        <v>0</v>
      </c>
      <c r="Y3199" s="67">
        <v>0.40699999999999997</v>
      </c>
      <c r="Z3199" s="4">
        <v>1</v>
      </c>
      <c r="AA3199" s="4">
        <v>2600</v>
      </c>
      <c r="AB3199" s="67">
        <v>0</v>
      </c>
      <c r="AC3199" s="4">
        <v>-2.3223699999999998</v>
      </c>
      <c r="AD3199" s="4">
        <v>1E-3</v>
      </c>
    </row>
    <row r="3200" spans="1:30" x14ac:dyDescent="0.2">
      <c r="A3200" s="8" t="s">
        <v>782</v>
      </c>
      <c r="B3200" s="8">
        <v>16</v>
      </c>
      <c r="C3200" s="8">
        <v>70894075</v>
      </c>
      <c r="D3200" s="8">
        <v>70894075</v>
      </c>
      <c r="E3200" s="8" t="s">
        <v>127</v>
      </c>
      <c r="F3200" s="8" t="s">
        <v>3108</v>
      </c>
      <c r="G3200" s="8" t="s">
        <v>3109</v>
      </c>
      <c r="H3200" s="8" t="s">
        <v>7</v>
      </c>
      <c r="I3200" s="66" t="s">
        <v>6887</v>
      </c>
      <c r="J3200" s="66" t="s">
        <v>40</v>
      </c>
      <c r="K3200" s="66" t="s">
        <v>6909</v>
      </c>
      <c r="L3200" s="66" t="s">
        <v>6910</v>
      </c>
      <c r="M3200" s="66" t="s">
        <v>6911</v>
      </c>
      <c r="N3200" s="66" t="s">
        <v>3535</v>
      </c>
      <c r="O3200" s="8" t="s">
        <v>6341</v>
      </c>
      <c r="P3200" s="8" t="s">
        <v>6912</v>
      </c>
      <c r="Q3200" s="8">
        <v>-1</v>
      </c>
      <c r="R3200" s="8" t="s">
        <v>40</v>
      </c>
      <c r="S3200" s="8" t="s">
        <v>40</v>
      </c>
      <c r="T3200" s="8" t="s">
        <v>40</v>
      </c>
      <c r="U3200" s="67">
        <v>0.215</v>
      </c>
      <c r="V3200" s="4">
        <v>1</v>
      </c>
      <c r="W3200" s="4">
        <v>3426</v>
      </c>
      <c r="X3200" s="67">
        <v>0</v>
      </c>
      <c r="Y3200" s="67">
        <v>0</v>
      </c>
      <c r="Z3200" s="4">
        <v>0</v>
      </c>
      <c r="AA3200" s="4">
        <v>2600</v>
      </c>
      <c r="AB3200" s="67">
        <v>0</v>
      </c>
      <c r="AC3200" s="4">
        <v>6.0356810000000003</v>
      </c>
      <c r="AD3200" s="4">
        <v>28</v>
      </c>
    </row>
    <row r="3201" spans="1:30" x14ac:dyDescent="0.2">
      <c r="A3201" s="8" t="s">
        <v>782</v>
      </c>
      <c r="B3201" s="8">
        <v>16</v>
      </c>
      <c r="C3201" s="8">
        <v>70894087</v>
      </c>
      <c r="D3201" s="8">
        <v>70894087</v>
      </c>
      <c r="E3201" s="8" t="s">
        <v>123</v>
      </c>
      <c r="F3201" s="8" t="s">
        <v>3108</v>
      </c>
      <c r="G3201" s="8" t="s">
        <v>3109</v>
      </c>
      <c r="H3201" s="8" t="s">
        <v>7</v>
      </c>
      <c r="I3201" s="66" t="s">
        <v>6887</v>
      </c>
      <c r="J3201" s="66" t="s">
        <v>40</v>
      </c>
      <c r="K3201" s="66" t="s">
        <v>6913</v>
      </c>
      <c r="L3201" s="66" t="s">
        <v>6914</v>
      </c>
      <c r="M3201" s="66" t="s">
        <v>3306</v>
      </c>
      <c r="N3201" s="66" t="s">
        <v>3914</v>
      </c>
      <c r="O3201" s="8" t="s">
        <v>3915</v>
      </c>
      <c r="P3201" s="8" t="s">
        <v>6915</v>
      </c>
      <c r="Q3201" s="8">
        <v>-1</v>
      </c>
      <c r="R3201" s="8" t="s">
        <v>40</v>
      </c>
      <c r="S3201" s="8" t="s">
        <v>40</v>
      </c>
      <c r="T3201" s="8" t="s">
        <v>40</v>
      </c>
      <c r="U3201" s="67">
        <v>0.46800000000000003</v>
      </c>
      <c r="V3201" s="4">
        <v>3257</v>
      </c>
      <c r="W3201" s="4">
        <v>3426</v>
      </c>
      <c r="X3201" s="67">
        <v>0.95099999999999996</v>
      </c>
      <c r="Y3201" s="67">
        <v>0.47</v>
      </c>
      <c r="Z3201" s="4">
        <v>2465</v>
      </c>
      <c r="AA3201" s="4">
        <v>2600</v>
      </c>
      <c r="AB3201" s="67">
        <v>0.94799999999999995</v>
      </c>
      <c r="AC3201" s="4">
        <v>5.2688059999999997</v>
      </c>
      <c r="AD3201" s="4">
        <v>25.7</v>
      </c>
    </row>
    <row r="3202" spans="1:30" x14ac:dyDescent="0.2">
      <c r="A3202" s="8" t="s">
        <v>782</v>
      </c>
      <c r="B3202" s="8">
        <v>16</v>
      </c>
      <c r="C3202" s="8">
        <v>70894593</v>
      </c>
      <c r="D3202" s="8">
        <v>70894593</v>
      </c>
      <c r="E3202" s="8" t="s">
        <v>121</v>
      </c>
      <c r="F3202" s="8" t="s">
        <v>3108</v>
      </c>
      <c r="G3202" s="8" t="s">
        <v>3109</v>
      </c>
      <c r="H3202" s="8" t="s">
        <v>7</v>
      </c>
      <c r="I3202" s="66" t="s">
        <v>6916</v>
      </c>
      <c r="J3202" s="66" t="s">
        <v>40</v>
      </c>
      <c r="K3202" s="66" t="s">
        <v>6917</v>
      </c>
      <c r="L3202" s="66" t="s">
        <v>6918</v>
      </c>
      <c r="M3202" s="66" t="s">
        <v>6919</v>
      </c>
      <c r="N3202" s="66" t="s">
        <v>3177</v>
      </c>
      <c r="O3202" s="8" t="s">
        <v>3178</v>
      </c>
      <c r="P3202" s="8" t="s">
        <v>6920</v>
      </c>
      <c r="Q3202" s="8">
        <v>-1</v>
      </c>
      <c r="R3202" s="8">
        <v>3.8471112810000001</v>
      </c>
      <c r="S3202" s="8">
        <v>7.0511893529999998</v>
      </c>
      <c r="T3202" s="8">
        <v>10.89830063</v>
      </c>
      <c r="U3202" s="67">
        <v>0.24</v>
      </c>
      <c r="V3202" s="4">
        <v>3</v>
      </c>
      <c r="W3202" s="4">
        <v>3433</v>
      </c>
      <c r="X3202" s="67">
        <v>1E-3</v>
      </c>
      <c r="Y3202" s="67">
        <v>0.25700000000000001</v>
      </c>
      <c r="Z3202" s="4">
        <v>5</v>
      </c>
      <c r="AA3202" s="4">
        <v>2604</v>
      </c>
      <c r="AB3202" s="67">
        <v>2E-3</v>
      </c>
      <c r="AC3202" s="4">
        <v>6.2418290000000001</v>
      </c>
      <c r="AD3202" s="4">
        <v>28.9</v>
      </c>
    </row>
    <row r="3203" spans="1:30" x14ac:dyDescent="0.2">
      <c r="A3203" s="8" t="s">
        <v>782</v>
      </c>
      <c r="B3203" s="8">
        <v>16</v>
      </c>
      <c r="C3203" s="8">
        <v>70894594</v>
      </c>
      <c r="D3203" s="8">
        <v>70894594</v>
      </c>
      <c r="E3203" s="8" t="s">
        <v>121</v>
      </c>
      <c r="F3203" s="8" t="s">
        <v>3101</v>
      </c>
      <c r="G3203" s="8" t="s">
        <v>3102</v>
      </c>
      <c r="H3203" s="8" t="s">
        <v>7</v>
      </c>
      <c r="I3203" s="66" t="s">
        <v>6916</v>
      </c>
      <c r="J3203" s="66" t="s">
        <v>40</v>
      </c>
      <c r="K3203" s="66" t="s">
        <v>6921</v>
      </c>
      <c r="L3203" s="66" t="s">
        <v>6922</v>
      </c>
      <c r="M3203" s="66" t="s">
        <v>6923</v>
      </c>
      <c r="N3203" s="66" t="s">
        <v>3126</v>
      </c>
      <c r="O3203" s="8" t="s">
        <v>3216</v>
      </c>
      <c r="P3203" s="8" t="s">
        <v>40</v>
      </c>
      <c r="Q3203" s="8">
        <v>-1</v>
      </c>
      <c r="R3203" s="8">
        <v>10.89830063</v>
      </c>
      <c r="S3203" s="8">
        <v>0</v>
      </c>
      <c r="T3203" s="8">
        <v>10.89830063</v>
      </c>
      <c r="U3203" s="67">
        <v>0.312</v>
      </c>
      <c r="V3203" s="4">
        <v>1</v>
      </c>
      <c r="W3203" s="4">
        <v>3433</v>
      </c>
      <c r="X3203" s="67">
        <v>0</v>
      </c>
      <c r="Y3203" s="67">
        <v>0.05</v>
      </c>
      <c r="Z3203" s="4">
        <v>1</v>
      </c>
      <c r="AA3203" s="4">
        <v>2604</v>
      </c>
      <c r="AB3203" s="67">
        <v>0</v>
      </c>
      <c r="AC3203" s="4">
        <v>0.239206</v>
      </c>
      <c r="AD3203" s="4">
        <v>5.0869999999999997</v>
      </c>
    </row>
    <row r="3204" spans="1:30" x14ac:dyDescent="0.2">
      <c r="A3204" s="8" t="s">
        <v>782</v>
      </c>
      <c r="B3204" s="8">
        <v>16</v>
      </c>
      <c r="C3204" s="8">
        <v>70894603</v>
      </c>
      <c r="D3204" s="8">
        <v>70894603</v>
      </c>
      <c r="E3204" s="8" t="s">
        <v>121</v>
      </c>
      <c r="F3204" s="8" t="s">
        <v>3101</v>
      </c>
      <c r="G3204" s="8" t="s">
        <v>3102</v>
      </c>
      <c r="H3204" s="8" t="s">
        <v>7</v>
      </c>
      <c r="I3204" s="66" t="s">
        <v>6916</v>
      </c>
      <c r="J3204" s="66" t="s">
        <v>40</v>
      </c>
      <c r="K3204" s="66" t="s">
        <v>6924</v>
      </c>
      <c r="L3204" s="66" t="s">
        <v>6925</v>
      </c>
      <c r="M3204" s="66" t="s">
        <v>6926</v>
      </c>
      <c r="N3204" s="66" t="s">
        <v>127</v>
      </c>
      <c r="O3204" s="8" t="s">
        <v>5331</v>
      </c>
      <c r="P3204" s="8" t="s">
        <v>6927</v>
      </c>
      <c r="Q3204" s="8">
        <v>-1</v>
      </c>
      <c r="R3204" s="8" t="s">
        <v>40</v>
      </c>
      <c r="S3204" s="8" t="s">
        <v>40</v>
      </c>
      <c r="T3204" s="8" t="s">
        <v>40</v>
      </c>
      <c r="U3204" s="67">
        <v>0.28799999999999998</v>
      </c>
      <c r="V3204" s="4">
        <v>19</v>
      </c>
      <c r="W3204" s="4">
        <v>3433</v>
      </c>
      <c r="X3204" s="67">
        <v>6.0000000000000001E-3</v>
      </c>
      <c r="Y3204" s="67">
        <v>0.248</v>
      </c>
      <c r="Z3204" s="4">
        <v>23</v>
      </c>
      <c r="AA3204" s="4">
        <v>2604</v>
      </c>
      <c r="AB3204" s="67">
        <v>8.9999999999999993E-3</v>
      </c>
      <c r="AC3204" s="4">
        <v>0.90600899999999995</v>
      </c>
      <c r="AD3204" s="4">
        <v>10.11</v>
      </c>
    </row>
    <row r="3205" spans="1:30" x14ac:dyDescent="0.2">
      <c r="A3205" s="8" t="s">
        <v>782</v>
      </c>
      <c r="B3205" s="8">
        <v>16</v>
      </c>
      <c r="C3205" s="8">
        <v>70894615</v>
      </c>
      <c r="D3205" s="8">
        <v>70894615</v>
      </c>
      <c r="E3205" s="8" t="s">
        <v>130</v>
      </c>
      <c r="F3205" s="8" t="s">
        <v>3101</v>
      </c>
      <c r="G3205" s="8" t="s">
        <v>3102</v>
      </c>
      <c r="H3205" s="8" t="s">
        <v>7</v>
      </c>
      <c r="I3205" s="66" t="s">
        <v>6916</v>
      </c>
      <c r="J3205" s="66" t="s">
        <v>40</v>
      </c>
      <c r="K3205" s="66" t="s">
        <v>6928</v>
      </c>
      <c r="L3205" s="66" t="s">
        <v>6929</v>
      </c>
      <c r="M3205" s="66" t="s">
        <v>6930</v>
      </c>
      <c r="N3205" s="66" t="s">
        <v>3118</v>
      </c>
      <c r="O3205" s="8" t="s">
        <v>3213</v>
      </c>
      <c r="P3205" s="8" t="s">
        <v>40</v>
      </c>
      <c r="Q3205" s="8">
        <v>-1</v>
      </c>
      <c r="R3205" s="8" t="s">
        <v>40</v>
      </c>
      <c r="S3205" s="8" t="s">
        <v>40</v>
      </c>
      <c r="T3205" s="8" t="s">
        <v>40</v>
      </c>
      <c r="U3205" s="67">
        <v>0</v>
      </c>
      <c r="V3205" s="4">
        <v>0</v>
      </c>
      <c r="W3205" s="4">
        <v>3433</v>
      </c>
      <c r="X3205" s="67">
        <v>0</v>
      </c>
      <c r="Y3205" s="67">
        <v>0.24099999999999999</v>
      </c>
      <c r="Z3205" s="4">
        <v>1</v>
      </c>
      <c r="AA3205" s="4">
        <v>2604</v>
      </c>
      <c r="AB3205" s="67">
        <v>0</v>
      </c>
      <c r="AC3205" s="4">
        <v>1.2361390000000001</v>
      </c>
      <c r="AD3205" s="4">
        <v>11.94</v>
      </c>
    </row>
    <row r="3206" spans="1:30" x14ac:dyDescent="0.2">
      <c r="A3206" s="8" t="s">
        <v>782</v>
      </c>
      <c r="B3206" s="8">
        <v>16</v>
      </c>
      <c r="C3206" s="8">
        <v>70894642</v>
      </c>
      <c r="D3206" s="8">
        <v>70894642</v>
      </c>
      <c r="E3206" s="8" t="s">
        <v>130</v>
      </c>
      <c r="F3206" s="8" t="s">
        <v>3108</v>
      </c>
      <c r="G3206" s="8" t="s">
        <v>3109</v>
      </c>
      <c r="H3206" s="8" t="s">
        <v>7</v>
      </c>
      <c r="I3206" s="66" t="s">
        <v>6916</v>
      </c>
      <c r="J3206" s="66" t="s">
        <v>40</v>
      </c>
      <c r="K3206" s="66" t="s">
        <v>6931</v>
      </c>
      <c r="L3206" s="66" t="s">
        <v>6932</v>
      </c>
      <c r="M3206" s="66" t="s">
        <v>3314</v>
      </c>
      <c r="N3206" s="66" t="s">
        <v>5344</v>
      </c>
      <c r="O3206" s="8" t="s">
        <v>6564</v>
      </c>
      <c r="P3206" s="8" t="s">
        <v>40</v>
      </c>
      <c r="Q3206" s="8">
        <v>-1</v>
      </c>
      <c r="R3206" s="8" t="s">
        <v>40</v>
      </c>
      <c r="S3206" s="8" t="s">
        <v>40</v>
      </c>
      <c r="T3206" s="8" t="s">
        <v>40</v>
      </c>
      <c r="U3206" s="67">
        <v>0.248</v>
      </c>
      <c r="V3206" s="4">
        <v>1</v>
      </c>
      <c r="W3206" s="4">
        <v>3433</v>
      </c>
      <c r="X3206" s="67">
        <v>0</v>
      </c>
      <c r="Y3206" s="67">
        <v>0.25900000000000001</v>
      </c>
      <c r="Z3206" s="4">
        <v>2</v>
      </c>
      <c r="AA3206" s="4">
        <v>2604</v>
      </c>
      <c r="AB3206" s="67">
        <v>1E-3</v>
      </c>
      <c r="AC3206" s="4">
        <v>4.1122759999999996</v>
      </c>
      <c r="AD3206" s="4">
        <v>23.7</v>
      </c>
    </row>
    <row r="3207" spans="1:30" x14ac:dyDescent="0.2">
      <c r="A3207" s="8" t="s">
        <v>782</v>
      </c>
      <c r="B3207" s="8">
        <v>16</v>
      </c>
      <c r="C3207" s="8">
        <v>70894648</v>
      </c>
      <c r="D3207" s="8">
        <v>70894648</v>
      </c>
      <c r="E3207" s="8" t="s">
        <v>123</v>
      </c>
      <c r="F3207" s="8" t="s">
        <v>3108</v>
      </c>
      <c r="G3207" s="8" t="s">
        <v>3109</v>
      </c>
      <c r="H3207" s="8" t="s">
        <v>7</v>
      </c>
      <c r="I3207" s="66" t="s">
        <v>6916</v>
      </c>
      <c r="J3207" s="66" t="s">
        <v>40</v>
      </c>
      <c r="K3207" s="66" t="s">
        <v>6933</v>
      </c>
      <c r="L3207" s="66" t="s">
        <v>6934</v>
      </c>
      <c r="M3207" s="66" t="s">
        <v>6935</v>
      </c>
      <c r="N3207" s="66" t="s">
        <v>4018</v>
      </c>
      <c r="O3207" s="8" t="s">
        <v>6936</v>
      </c>
      <c r="P3207" s="8" t="s">
        <v>40</v>
      </c>
      <c r="Q3207" s="8">
        <v>-1</v>
      </c>
      <c r="R3207" s="8" t="s">
        <v>40</v>
      </c>
      <c r="S3207" s="8" t="s">
        <v>40</v>
      </c>
      <c r="T3207" s="8" t="s">
        <v>40</v>
      </c>
      <c r="U3207" s="67">
        <v>0.25600000000000001</v>
      </c>
      <c r="V3207" s="4">
        <v>1</v>
      </c>
      <c r="W3207" s="4">
        <v>3433</v>
      </c>
      <c r="X3207" s="67">
        <v>0</v>
      </c>
      <c r="Y3207" s="67">
        <v>0</v>
      </c>
      <c r="Z3207" s="4">
        <v>0</v>
      </c>
      <c r="AA3207" s="4">
        <v>2604</v>
      </c>
      <c r="AB3207" s="67">
        <v>0</v>
      </c>
      <c r="AC3207" s="4">
        <v>1.8658399999999999</v>
      </c>
      <c r="AD3207" s="4">
        <v>15.38</v>
      </c>
    </row>
    <row r="3208" spans="1:30" x14ac:dyDescent="0.2">
      <c r="A3208" s="8" t="s">
        <v>782</v>
      </c>
      <c r="B3208" s="8">
        <v>16</v>
      </c>
      <c r="C3208" s="8">
        <v>70894651</v>
      </c>
      <c r="D3208" s="8">
        <v>70894651</v>
      </c>
      <c r="E3208" s="8" t="s">
        <v>130</v>
      </c>
      <c r="F3208" s="8" t="s">
        <v>3101</v>
      </c>
      <c r="G3208" s="8" t="s">
        <v>3102</v>
      </c>
      <c r="H3208" s="8" t="s">
        <v>7</v>
      </c>
      <c r="I3208" s="66" t="s">
        <v>6916</v>
      </c>
      <c r="J3208" s="66" t="s">
        <v>40</v>
      </c>
      <c r="K3208" s="66" t="s">
        <v>6937</v>
      </c>
      <c r="L3208" s="66" t="s">
        <v>6938</v>
      </c>
      <c r="M3208" s="66" t="s">
        <v>6939</v>
      </c>
      <c r="N3208" s="66" t="s">
        <v>3126</v>
      </c>
      <c r="O3208" s="8" t="s">
        <v>3419</v>
      </c>
      <c r="P3208" s="8" t="s">
        <v>40</v>
      </c>
      <c r="Q3208" s="8">
        <v>-1</v>
      </c>
      <c r="R3208" s="8" t="s">
        <v>40</v>
      </c>
      <c r="S3208" s="8" t="s">
        <v>40</v>
      </c>
      <c r="T3208" s="8" t="s">
        <v>40</v>
      </c>
      <c r="U3208" s="67">
        <v>0.245</v>
      </c>
      <c r="V3208" s="4">
        <v>42</v>
      </c>
      <c r="W3208" s="4">
        <v>3433</v>
      </c>
      <c r="X3208" s="67">
        <v>1.2E-2</v>
      </c>
      <c r="Y3208" s="67">
        <v>0.248</v>
      </c>
      <c r="Z3208" s="4">
        <v>35</v>
      </c>
      <c r="AA3208" s="4">
        <v>2604</v>
      </c>
      <c r="AB3208" s="67">
        <v>1.2999999999999999E-2</v>
      </c>
      <c r="AC3208" s="4">
        <v>0.23361199999999999</v>
      </c>
      <c r="AD3208" s="4">
        <v>5.03</v>
      </c>
    </row>
    <row r="3209" spans="1:30" x14ac:dyDescent="0.2">
      <c r="A3209" s="8" t="s">
        <v>782</v>
      </c>
      <c r="B3209" s="8">
        <v>16</v>
      </c>
      <c r="C3209" s="8">
        <v>70894662</v>
      </c>
      <c r="D3209" s="8">
        <v>70894662</v>
      </c>
      <c r="E3209" s="8" t="s">
        <v>127</v>
      </c>
      <c r="F3209" s="8" t="s">
        <v>3108</v>
      </c>
      <c r="G3209" s="8" t="s">
        <v>3109</v>
      </c>
      <c r="H3209" s="8" t="s">
        <v>7</v>
      </c>
      <c r="I3209" s="66" t="s">
        <v>6916</v>
      </c>
      <c r="J3209" s="66" t="s">
        <v>40</v>
      </c>
      <c r="K3209" s="66" t="s">
        <v>6940</v>
      </c>
      <c r="L3209" s="66" t="s">
        <v>6941</v>
      </c>
      <c r="M3209" s="66" t="s">
        <v>6942</v>
      </c>
      <c r="N3209" s="66" t="s">
        <v>3302</v>
      </c>
      <c r="O3209" s="8" t="s">
        <v>3650</v>
      </c>
      <c r="P3209" s="8" t="s">
        <v>6943</v>
      </c>
      <c r="Q3209" s="8">
        <v>-1</v>
      </c>
      <c r="R3209" s="8" t="s">
        <v>40</v>
      </c>
      <c r="S3209" s="8" t="s">
        <v>40</v>
      </c>
      <c r="T3209" s="8" t="s">
        <v>40</v>
      </c>
      <c r="U3209" s="67">
        <v>0.247</v>
      </c>
      <c r="V3209" s="4">
        <v>4</v>
      </c>
      <c r="W3209" s="4">
        <v>3433</v>
      </c>
      <c r="X3209" s="67">
        <v>1E-3</v>
      </c>
      <c r="Y3209" s="67">
        <v>0.20599999999999999</v>
      </c>
      <c r="Z3209" s="4">
        <v>2</v>
      </c>
      <c r="AA3209" s="4">
        <v>2604</v>
      </c>
      <c r="AB3209" s="67">
        <v>1E-3</v>
      </c>
      <c r="AC3209" s="4">
        <v>4.2351660000000004</v>
      </c>
      <c r="AD3209" s="4">
        <v>23.9</v>
      </c>
    </row>
    <row r="3210" spans="1:30" x14ac:dyDescent="0.2">
      <c r="A3210" s="8" t="s">
        <v>782</v>
      </c>
      <c r="B3210" s="8">
        <v>16</v>
      </c>
      <c r="C3210" s="8">
        <v>70894662</v>
      </c>
      <c r="D3210" s="8">
        <v>70894662</v>
      </c>
      <c r="E3210" s="8" t="s">
        <v>121</v>
      </c>
      <c r="F3210" s="8" t="s">
        <v>3108</v>
      </c>
      <c r="G3210" s="8" t="s">
        <v>3109</v>
      </c>
      <c r="H3210" s="8" t="s">
        <v>7</v>
      </c>
      <c r="I3210" s="66" t="s">
        <v>6916</v>
      </c>
      <c r="J3210" s="66" t="s">
        <v>40</v>
      </c>
      <c r="K3210" s="66" t="s">
        <v>6940</v>
      </c>
      <c r="L3210" s="66" t="s">
        <v>6941</v>
      </c>
      <c r="M3210" s="66" t="s">
        <v>6942</v>
      </c>
      <c r="N3210" s="66" t="s">
        <v>4789</v>
      </c>
      <c r="O3210" s="8" t="s">
        <v>4790</v>
      </c>
      <c r="P3210" s="8" t="s">
        <v>6943</v>
      </c>
      <c r="Q3210" s="8">
        <v>-1</v>
      </c>
      <c r="R3210" s="8" t="s">
        <v>40</v>
      </c>
      <c r="S3210" s="8" t="s">
        <v>40</v>
      </c>
      <c r="T3210" s="8" t="s">
        <v>40</v>
      </c>
      <c r="U3210" s="67">
        <v>0.15</v>
      </c>
      <c r="V3210" s="4">
        <v>1</v>
      </c>
      <c r="W3210" s="4">
        <v>3433</v>
      </c>
      <c r="X3210" s="67">
        <v>0</v>
      </c>
      <c r="Y3210" s="67">
        <v>0.22500000000000001</v>
      </c>
      <c r="Z3210" s="4">
        <v>1</v>
      </c>
      <c r="AA3210" s="4">
        <v>2604</v>
      </c>
      <c r="AB3210" s="67">
        <v>0</v>
      </c>
      <c r="AC3210" s="4">
        <v>4.9383710000000001</v>
      </c>
      <c r="AD3210" s="4">
        <v>25</v>
      </c>
    </row>
    <row r="3211" spans="1:30" x14ac:dyDescent="0.2">
      <c r="A3211" s="8" t="s">
        <v>782</v>
      </c>
      <c r="B3211" s="8">
        <v>16</v>
      </c>
      <c r="C3211" s="8">
        <v>70894673</v>
      </c>
      <c r="D3211" s="8">
        <v>70894673</v>
      </c>
      <c r="E3211" s="8" t="s">
        <v>130</v>
      </c>
      <c r="F3211" s="8" t="s">
        <v>3108</v>
      </c>
      <c r="G3211" s="8" t="s">
        <v>3109</v>
      </c>
      <c r="H3211" s="8" t="s">
        <v>7</v>
      </c>
      <c r="I3211" s="66" t="s">
        <v>6916</v>
      </c>
      <c r="J3211" s="66" t="s">
        <v>40</v>
      </c>
      <c r="K3211" s="66" t="s">
        <v>6944</v>
      </c>
      <c r="L3211" s="66" t="s">
        <v>6945</v>
      </c>
      <c r="M3211" s="66" t="s">
        <v>6946</v>
      </c>
      <c r="N3211" s="66" t="s">
        <v>3112</v>
      </c>
      <c r="O3211" s="8" t="s">
        <v>3113</v>
      </c>
      <c r="P3211" s="8" t="s">
        <v>6947</v>
      </c>
      <c r="Q3211" s="8">
        <v>-1</v>
      </c>
      <c r="R3211" s="8" t="s">
        <v>40</v>
      </c>
      <c r="S3211" s="8" t="s">
        <v>40</v>
      </c>
      <c r="T3211" s="8" t="s">
        <v>40</v>
      </c>
      <c r="U3211" s="67">
        <v>0.253</v>
      </c>
      <c r="V3211" s="4">
        <v>2</v>
      </c>
      <c r="W3211" s="4">
        <v>3433</v>
      </c>
      <c r="X3211" s="67">
        <v>1E-3</v>
      </c>
      <c r="Y3211" s="67">
        <v>0.247</v>
      </c>
      <c r="Z3211" s="4">
        <v>1</v>
      </c>
      <c r="AA3211" s="4">
        <v>2604</v>
      </c>
      <c r="AB3211" s="67">
        <v>0</v>
      </c>
      <c r="AC3211" s="4">
        <v>3.884118</v>
      </c>
      <c r="AD3211" s="4">
        <v>23.5</v>
      </c>
    </row>
    <row r="3212" spans="1:30" x14ac:dyDescent="0.2">
      <c r="A3212" s="8" t="s">
        <v>782</v>
      </c>
      <c r="B3212" s="8">
        <v>16</v>
      </c>
      <c r="C3212" s="8">
        <v>70894674</v>
      </c>
      <c r="D3212" s="8">
        <v>70894674</v>
      </c>
      <c r="E3212" s="8" t="s">
        <v>121</v>
      </c>
      <c r="F3212" s="8" t="s">
        <v>81</v>
      </c>
      <c r="G3212" s="8" t="s">
        <v>3469</v>
      </c>
      <c r="H3212" s="8" t="s">
        <v>7</v>
      </c>
      <c r="I3212" s="66" t="s">
        <v>6916</v>
      </c>
      <c r="J3212" s="66" t="s">
        <v>40</v>
      </c>
      <c r="K3212" s="66" t="s">
        <v>6948</v>
      </c>
      <c r="L3212" s="66" t="s">
        <v>6949</v>
      </c>
      <c r="M3212" s="66" t="s">
        <v>6946</v>
      </c>
      <c r="N3212" s="66" t="s">
        <v>124</v>
      </c>
      <c r="O3212" s="8" t="s">
        <v>125</v>
      </c>
      <c r="P3212" s="8" t="s">
        <v>6950</v>
      </c>
      <c r="Q3212" s="8">
        <v>-1</v>
      </c>
      <c r="R3212" s="8" t="s">
        <v>40</v>
      </c>
      <c r="S3212" s="8" t="s">
        <v>40</v>
      </c>
      <c r="T3212" s="8" t="s">
        <v>40</v>
      </c>
      <c r="U3212" s="67">
        <v>0.24299999999999999</v>
      </c>
      <c r="V3212" s="4">
        <v>2</v>
      </c>
      <c r="W3212" s="4">
        <v>3433</v>
      </c>
      <c r="X3212" s="67">
        <v>1E-3</v>
      </c>
      <c r="Y3212" s="67">
        <v>0.14299999999999999</v>
      </c>
      <c r="Z3212" s="4">
        <v>1</v>
      </c>
      <c r="AA3212" s="4">
        <v>2604</v>
      </c>
      <c r="AB3212" s="67">
        <v>0</v>
      </c>
      <c r="AC3212" s="4">
        <v>14.210986999999999</v>
      </c>
      <c r="AD3212" s="4">
        <v>45</v>
      </c>
    </row>
    <row r="3213" spans="1:30" x14ac:dyDescent="0.2">
      <c r="A3213" s="8" t="s">
        <v>782</v>
      </c>
      <c r="B3213" s="8">
        <v>16</v>
      </c>
      <c r="C3213" s="8">
        <v>70894682</v>
      </c>
      <c r="D3213" s="8">
        <v>70894682</v>
      </c>
      <c r="E3213" s="8" t="s">
        <v>121</v>
      </c>
      <c r="F3213" s="8" t="s">
        <v>3108</v>
      </c>
      <c r="G3213" s="8" t="s">
        <v>3109</v>
      </c>
      <c r="H3213" s="8" t="s">
        <v>7</v>
      </c>
      <c r="I3213" s="66" t="s">
        <v>6916</v>
      </c>
      <c r="J3213" s="66" t="s">
        <v>40</v>
      </c>
      <c r="K3213" s="66" t="s">
        <v>6951</v>
      </c>
      <c r="L3213" s="66" t="s">
        <v>6952</v>
      </c>
      <c r="M3213" s="66" t="s">
        <v>6953</v>
      </c>
      <c r="N3213" s="66" t="s">
        <v>3309</v>
      </c>
      <c r="O3213" s="8" t="s">
        <v>3676</v>
      </c>
      <c r="P3213" s="8" t="s">
        <v>6954</v>
      </c>
      <c r="Q3213" s="8">
        <v>-1</v>
      </c>
      <c r="R3213" s="8" t="s">
        <v>40</v>
      </c>
      <c r="S3213" s="8" t="s">
        <v>40</v>
      </c>
      <c r="T3213" s="8" t="s">
        <v>40</v>
      </c>
      <c r="U3213" s="67">
        <v>0.23300000000000001</v>
      </c>
      <c r="V3213" s="4">
        <v>2</v>
      </c>
      <c r="W3213" s="4">
        <v>3433</v>
      </c>
      <c r="X3213" s="67">
        <v>1E-3</v>
      </c>
      <c r="Y3213" s="67">
        <v>0.249</v>
      </c>
      <c r="Z3213" s="4">
        <v>1</v>
      </c>
      <c r="AA3213" s="4">
        <v>2604</v>
      </c>
      <c r="AB3213" s="67">
        <v>0</v>
      </c>
      <c r="AC3213" s="4">
        <v>5.378698</v>
      </c>
      <c r="AD3213" s="4">
        <v>25.9</v>
      </c>
    </row>
    <row r="3214" spans="1:30" x14ac:dyDescent="0.2">
      <c r="A3214" s="8" t="s">
        <v>782</v>
      </c>
      <c r="B3214" s="8">
        <v>16</v>
      </c>
      <c r="C3214" s="8">
        <v>70894688</v>
      </c>
      <c r="D3214" s="8">
        <v>70894688</v>
      </c>
      <c r="E3214" s="8" t="s">
        <v>130</v>
      </c>
      <c r="F3214" s="8" t="s">
        <v>3108</v>
      </c>
      <c r="G3214" s="8" t="s">
        <v>3109</v>
      </c>
      <c r="H3214" s="8" t="s">
        <v>7</v>
      </c>
      <c r="I3214" s="66" t="s">
        <v>6916</v>
      </c>
      <c r="J3214" s="66" t="s">
        <v>40</v>
      </c>
      <c r="K3214" s="66" t="s">
        <v>6955</v>
      </c>
      <c r="L3214" s="66" t="s">
        <v>6956</v>
      </c>
      <c r="M3214" s="66" t="s">
        <v>6957</v>
      </c>
      <c r="N3214" s="66" t="s">
        <v>3171</v>
      </c>
      <c r="O3214" s="8" t="s">
        <v>3172</v>
      </c>
      <c r="P3214" s="8" t="s">
        <v>6958</v>
      </c>
      <c r="Q3214" s="8">
        <v>-1</v>
      </c>
      <c r="R3214" s="8" t="s">
        <v>40</v>
      </c>
      <c r="S3214" s="8" t="s">
        <v>40</v>
      </c>
      <c r="T3214" s="8" t="s">
        <v>40</v>
      </c>
      <c r="U3214" s="67">
        <v>0.26700000000000002</v>
      </c>
      <c r="V3214" s="4">
        <v>1</v>
      </c>
      <c r="W3214" s="4">
        <v>3433</v>
      </c>
      <c r="X3214" s="67">
        <v>0</v>
      </c>
      <c r="Y3214" s="67">
        <v>0.23899999999999999</v>
      </c>
      <c r="Z3214" s="4">
        <v>2</v>
      </c>
      <c r="AA3214" s="4">
        <v>2604</v>
      </c>
      <c r="AB3214" s="67">
        <v>1E-3</v>
      </c>
      <c r="AC3214" s="4">
        <v>3.4479199999999999</v>
      </c>
      <c r="AD3214" s="4">
        <v>23</v>
      </c>
    </row>
    <row r="3215" spans="1:30" x14ac:dyDescent="0.2">
      <c r="A3215" s="8" t="s">
        <v>782</v>
      </c>
      <c r="B3215" s="8">
        <v>16</v>
      </c>
      <c r="C3215" s="8">
        <v>70894689</v>
      </c>
      <c r="D3215" s="8">
        <v>70894689</v>
      </c>
      <c r="E3215" s="8" t="s">
        <v>121</v>
      </c>
      <c r="F3215" s="8" t="s">
        <v>3108</v>
      </c>
      <c r="G3215" s="8" t="s">
        <v>3109</v>
      </c>
      <c r="H3215" s="8" t="s">
        <v>7</v>
      </c>
      <c r="I3215" s="66" t="s">
        <v>6916</v>
      </c>
      <c r="J3215" s="66" t="s">
        <v>40</v>
      </c>
      <c r="K3215" s="66" t="s">
        <v>6959</v>
      </c>
      <c r="L3215" s="66" t="s">
        <v>6960</v>
      </c>
      <c r="M3215" s="66" t="s">
        <v>6957</v>
      </c>
      <c r="N3215" s="66" t="s">
        <v>3144</v>
      </c>
      <c r="O3215" s="8" t="s">
        <v>3145</v>
      </c>
      <c r="P3215" s="8" t="s">
        <v>40</v>
      </c>
      <c r="Q3215" s="8">
        <v>-1</v>
      </c>
      <c r="R3215" s="8" t="s">
        <v>40</v>
      </c>
      <c r="S3215" s="8" t="s">
        <v>40</v>
      </c>
      <c r="T3215" s="8" t="s">
        <v>40</v>
      </c>
      <c r="U3215" s="67">
        <v>0.23400000000000001</v>
      </c>
      <c r="V3215" s="4">
        <v>1</v>
      </c>
      <c r="W3215" s="4">
        <v>3433</v>
      </c>
      <c r="X3215" s="67">
        <v>0</v>
      </c>
      <c r="Y3215" s="67">
        <v>0.23499999999999999</v>
      </c>
      <c r="Z3215" s="4">
        <v>1</v>
      </c>
      <c r="AA3215" s="4">
        <v>2604</v>
      </c>
      <c r="AB3215" s="67">
        <v>0</v>
      </c>
      <c r="AC3215" s="4">
        <v>5.9506209999999999</v>
      </c>
      <c r="AD3215" s="4">
        <v>27.7</v>
      </c>
    </row>
    <row r="3216" spans="1:30" x14ac:dyDescent="0.2">
      <c r="A3216" s="8" t="s">
        <v>782</v>
      </c>
      <c r="B3216" s="8">
        <v>16</v>
      </c>
      <c r="C3216" s="8">
        <v>70894692</v>
      </c>
      <c r="D3216" s="8">
        <v>70894692</v>
      </c>
      <c r="E3216" s="8" t="s">
        <v>121</v>
      </c>
      <c r="F3216" s="8" t="s">
        <v>81</v>
      </c>
      <c r="G3216" s="8" t="s">
        <v>3469</v>
      </c>
      <c r="H3216" s="8" t="s">
        <v>7</v>
      </c>
      <c r="I3216" s="66" t="s">
        <v>6916</v>
      </c>
      <c r="J3216" s="66" t="s">
        <v>40</v>
      </c>
      <c r="K3216" s="66" t="s">
        <v>6961</v>
      </c>
      <c r="L3216" s="66" t="s">
        <v>6962</v>
      </c>
      <c r="M3216" s="66" t="s">
        <v>6963</v>
      </c>
      <c r="N3216" s="66" t="s">
        <v>137</v>
      </c>
      <c r="O3216" s="8" t="s">
        <v>138</v>
      </c>
      <c r="P3216" s="8" t="s">
        <v>6964</v>
      </c>
      <c r="Q3216" s="8">
        <v>-1</v>
      </c>
      <c r="R3216" s="8" t="s">
        <v>40</v>
      </c>
      <c r="S3216" s="8" t="s">
        <v>40</v>
      </c>
      <c r="T3216" s="8" t="s">
        <v>40</v>
      </c>
      <c r="U3216" s="67">
        <v>0.23</v>
      </c>
      <c r="V3216" s="4">
        <v>1</v>
      </c>
      <c r="W3216" s="4">
        <v>3433</v>
      </c>
      <c r="X3216" s="67">
        <v>0</v>
      </c>
      <c r="Y3216" s="67">
        <v>8.0000000000000002E-3</v>
      </c>
      <c r="Z3216" s="4">
        <v>0</v>
      </c>
      <c r="AA3216" s="4">
        <v>2604</v>
      </c>
      <c r="AB3216" s="67">
        <v>0</v>
      </c>
      <c r="AC3216" s="4">
        <v>13.135270999999999</v>
      </c>
      <c r="AD3216" s="4">
        <v>41</v>
      </c>
    </row>
    <row r="3217" spans="1:30" x14ac:dyDescent="0.2">
      <c r="A3217" s="8" t="s">
        <v>782</v>
      </c>
      <c r="B3217" s="8">
        <v>16</v>
      </c>
      <c r="C3217" s="8">
        <v>70894692</v>
      </c>
      <c r="D3217" s="8">
        <v>70894692</v>
      </c>
      <c r="E3217" s="8" t="s">
        <v>123</v>
      </c>
      <c r="F3217" s="8" t="s">
        <v>3108</v>
      </c>
      <c r="G3217" s="8" t="s">
        <v>3109</v>
      </c>
      <c r="H3217" s="8" t="s">
        <v>7</v>
      </c>
      <c r="I3217" s="66" t="s">
        <v>6916</v>
      </c>
      <c r="J3217" s="66" t="s">
        <v>40</v>
      </c>
      <c r="K3217" s="66" t="s">
        <v>6961</v>
      </c>
      <c r="L3217" s="66" t="s">
        <v>6962</v>
      </c>
      <c r="M3217" s="66" t="s">
        <v>6963</v>
      </c>
      <c r="N3217" s="66" t="s">
        <v>3906</v>
      </c>
      <c r="O3217" s="8" t="s">
        <v>3907</v>
      </c>
      <c r="P3217" s="8" t="s">
        <v>6964</v>
      </c>
      <c r="Q3217" s="8">
        <v>-1</v>
      </c>
      <c r="R3217" s="8" t="s">
        <v>40</v>
      </c>
      <c r="S3217" s="8" t="s">
        <v>40</v>
      </c>
      <c r="T3217" s="8" t="s">
        <v>40</v>
      </c>
      <c r="U3217" s="67">
        <v>0</v>
      </c>
      <c r="V3217" s="4">
        <v>0</v>
      </c>
      <c r="W3217" s="4">
        <v>3433</v>
      </c>
      <c r="X3217" s="67">
        <v>0</v>
      </c>
      <c r="Y3217" s="67">
        <v>0.249</v>
      </c>
      <c r="Z3217" s="4">
        <v>3</v>
      </c>
      <c r="AA3217" s="4">
        <v>2604</v>
      </c>
      <c r="AB3217" s="67">
        <v>1E-3</v>
      </c>
      <c r="AC3217" s="4">
        <v>1.886163</v>
      </c>
      <c r="AD3217" s="4">
        <v>15.5</v>
      </c>
    </row>
    <row r="3218" spans="1:30" x14ac:dyDescent="0.2">
      <c r="A3218" s="8" t="s">
        <v>782</v>
      </c>
      <c r="B3218" s="8">
        <v>16</v>
      </c>
      <c r="C3218" s="8">
        <v>70894711</v>
      </c>
      <c r="D3218" s="8">
        <v>70894711</v>
      </c>
      <c r="E3218" s="8" t="s">
        <v>130</v>
      </c>
      <c r="F3218" s="8" t="s">
        <v>3101</v>
      </c>
      <c r="G3218" s="8" t="s">
        <v>3102</v>
      </c>
      <c r="H3218" s="8" t="s">
        <v>7</v>
      </c>
      <c r="I3218" s="66" t="s">
        <v>6916</v>
      </c>
      <c r="J3218" s="66" t="s">
        <v>40</v>
      </c>
      <c r="K3218" s="66" t="s">
        <v>6965</v>
      </c>
      <c r="L3218" s="66" t="s">
        <v>6966</v>
      </c>
      <c r="M3218" s="66" t="s">
        <v>6967</v>
      </c>
      <c r="N3218" s="66" t="s">
        <v>3107</v>
      </c>
      <c r="O3218" s="8" t="s">
        <v>3989</v>
      </c>
      <c r="P3218" s="8" t="s">
        <v>6968</v>
      </c>
      <c r="Q3218" s="8">
        <v>-1</v>
      </c>
      <c r="R3218" s="8" t="s">
        <v>40</v>
      </c>
      <c r="S3218" s="8" t="s">
        <v>40</v>
      </c>
      <c r="T3218" s="8" t="s">
        <v>40</v>
      </c>
      <c r="U3218" s="67">
        <v>0.222</v>
      </c>
      <c r="V3218" s="4">
        <v>1</v>
      </c>
      <c r="W3218" s="4">
        <v>3426</v>
      </c>
      <c r="X3218" s="67">
        <v>0</v>
      </c>
      <c r="Y3218" s="67">
        <v>0</v>
      </c>
      <c r="Z3218" s="4">
        <v>0</v>
      </c>
      <c r="AA3218" s="4">
        <v>2599</v>
      </c>
      <c r="AB3218" s="67">
        <v>0</v>
      </c>
      <c r="AC3218" s="4">
        <v>1.457689</v>
      </c>
      <c r="AD3218" s="4">
        <v>13.09</v>
      </c>
    </row>
    <row r="3219" spans="1:30" x14ac:dyDescent="0.2">
      <c r="A3219" s="8" t="s">
        <v>782</v>
      </c>
      <c r="B3219" s="8">
        <v>16</v>
      </c>
      <c r="C3219" s="8">
        <v>70894739</v>
      </c>
      <c r="D3219" s="8">
        <v>70894739</v>
      </c>
      <c r="E3219" s="8" t="s">
        <v>123</v>
      </c>
      <c r="F3219" s="8" t="s">
        <v>3108</v>
      </c>
      <c r="G3219" s="8" t="s">
        <v>3109</v>
      </c>
      <c r="H3219" s="8" t="s">
        <v>7</v>
      </c>
      <c r="I3219" s="66" t="s">
        <v>6916</v>
      </c>
      <c r="J3219" s="66" t="s">
        <v>40</v>
      </c>
      <c r="K3219" s="66" t="s">
        <v>6969</v>
      </c>
      <c r="L3219" s="66" t="s">
        <v>6970</v>
      </c>
      <c r="M3219" s="66" t="s">
        <v>6971</v>
      </c>
      <c r="N3219" s="66" t="s">
        <v>3131</v>
      </c>
      <c r="O3219" s="8" t="s">
        <v>3669</v>
      </c>
      <c r="P3219" s="8" t="s">
        <v>40</v>
      </c>
      <c r="Q3219" s="8">
        <v>-1</v>
      </c>
      <c r="R3219" s="8" t="s">
        <v>40</v>
      </c>
      <c r="S3219" s="8" t="s">
        <v>40</v>
      </c>
      <c r="T3219" s="8" t="s">
        <v>40</v>
      </c>
      <c r="U3219" s="67">
        <v>0.25800000000000001</v>
      </c>
      <c r="V3219" s="4">
        <v>2</v>
      </c>
      <c r="W3219" s="4">
        <v>3426</v>
      </c>
      <c r="X3219" s="67">
        <v>1E-3</v>
      </c>
      <c r="Y3219" s="67">
        <v>0.218</v>
      </c>
      <c r="Z3219" s="4">
        <v>1</v>
      </c>
      <c r="AA3219" s="4">
        <v>2599</v>
      </c>
      <c r="AB3219" s="67">
        <v>0</v>
      </c>
      <c r="AC3219" s="4">
        <v>5.382447</v>
      </c>
      <c r="AD3219" s="4">
        <v>25.9</v>
      </c>
    </row>
    <row r="3220" spans="1:30" x14ac:dyDescent="0.2">
      <c r="A3220" s="8" t="s">
        <v>782</v>
      </c>
      <c r="B3220" s="8">
        <v>16</v>
      </c>
      <c r="C3220" s="8">
        <v>70894765</v>
      </c>
      <c r="D3220" s="8">
        <v>70894765</v>
      </c>
      <c r="E3220" s="8" t="s">
        <v>127</v>
      </c>
      <c r="F3220" s="8" t="s">
        <v>3101</v>
      </c>
      <c r="G3220" s="8" t="s">
        <v>3102</v>
      </c>
      <c r="H3220" s="8" t="s">
        <v>7</v>
      </c>
      <c r="I3220" s="66" t="s">
        <v>6916</v>
      </c>
      <c r="J3220" s="66" t="s">
        <v>40</v>
      </c>
      <c r="K3220" s="66" t="s">
        <v>6972</v>
      </c>
      <c r="L3220" s="66" t="s">
        <v>6973</v>
      </c>
      <c r="M3220" s="66" t="s">
        <v>6974</v>
      </c>
      <c r="N3220" s="66" t="s">
        <v>3126</v>
      </c>
      <c r="O3220" s="8" t="s">
        <v>3183</v>
      </c>
      <c r="P3220" s="8" t="s">
        <v>6975</v>
      </c>
      <c r="Q3220" s="8">
        <v>-1</v>
      </c>
      <c r="R3220" s="8" t="s">
        <v>40</v>
      </c>
      <c r="S3220" s="8" t="s">
        <v>40</v>
      </c>
      <c r="T3220" s="8" t="s">
        <v>40</v>
      </c>
      <c r="U3220" s="67">
        <v>0.246</v>
      </c>
      <c r="V3220" s="4">
        <v>1</v>
      </c>
      <c r="W3220" s="4">
        <v>3426</v>
      </c>
      <c r="X3220" s="67">
        <v>0</v>
      </c>
      <c r="Y3220" s="67">
        <v>0</v>
      </c>
      <c r="Z3220" s="4">
        <v>0</v>
      </c>
      <c r="AA3220" s="4">
        <v>2599</v>
      </c>
      <c r="AB3220" s="67">
        <v>0</v>
      </c>
      <c r="AC3220" s="4">
        <v>0.575017</v>
      </c>
      <c r="AD3220" s="4">
        <v>7.9809999999999999</v>
      </c>
    </row>
    <row r="3221" spans="1:30" x14ac:dyDescent="0.2">
      <c r="A3221" s="8" t="s">
        <v>782</v>
      </c>
      <c r="B3221" s="8">
        <v>16</v>
      </c>
      <c r="C3221" s="8">
        <v>70894771</v>
      </c>
      <c r="D3221" s="8">
        <v>70894771</v>
      </c>
      <c r="E3221" s="8" t="s">
        <v>130</v>
      </c>
      <c r="F3221" s="8" t="s">
        <v>3101</v>
      </c>
      <c r="G3221" s="8" t="s">
        <v>3102</v>
      </c>
      <c r="H3221" s="8" t="s">
        <v>7</v>
      </c>
      <c r="I3221" s="66" t="s">
        <v>6916</v>
      </c>
      <c r="J3221" s="66" t="s">
        <v>40</v>
      </c>
      <c r="K3221" s="66" t="s">
        <v>6976</v>
      </c>
      <c r="L3221" s="66" t="s">
        <v>6977</v>
      </c>
      <c r="M3221" s="66" t="s">
        <v>6978</v>
      </c>
      <c r="N3221" s="66" t="s">
        <v>3165</v>
      </c>
      <c r="O3221" s="8" t="s">
        <v>3308</v>
      </c>
      <c r="P3221" s="8" t="s">
        <v>6979</v>
      </c>
      <c r="Q3221" s="8">
        <v>-1</v>
      </c>
      <c r="R3221" s="8" t="s">
        <v>40</v>
      </c>
      <c r="S3221" s="8" t="s">
        <v>40</v>
      </c>
      <c r="T3221" s="8" t="s">
        <v>40</v>
      </c>
      <c r="U3221" s="67">
        <v>0.252</v>
      </c>
      <c r="V3221" s="4">
        <v>172</v>
      </c>
      <c r="W3221" s="4">
        <v>3426</v>
      </c>
      <c r="X3221" s="67">
        <v>0.05</v>
      </c>
      <c r="Y3221" s="67">
        <v>0.252</v>
      </c>
      <c r="Z3221" s="4">
        <v>152</v>
      </c>
      <c r="AA3221" s="4">
        <v>2599</v>
      </c>
      <c r="AB3221" s="67">
        <v>5.8000000000000003E-2</v>
      </c>
      <c r="AC3221" s="4">
        <v>1.674661</v>
      </c>
      <c r="AD3221" s="4">
        <v>14.26</v>
      </c>
    </row>
    <row r="3222" spans="1:30" x14ac:dyDescent="0.2">
      <c r="A3222" s="8" t="s">
        <v>782</v>
      </c>
      <c r="B3222" s="8">
        <v>16</v>
      </c>
      <c r="C3222" s="8">
        <v>70894772</v>
      </c>
      <c r="D3222" s="8">
        <v>70894772</v>
      </c>
      <c r="E3222" s="8" t="s">
        <v>121</v>
      </c>
      <c r="F3222" s="8" t="s">
        <v>3108</v>
      </c>
      <c r="G3222" s="8" t="s">
        <v>3109</v>
      </c>
      <c r="H3222" s="8" t="s">
        <v>7</v>
      </c>
      <c r="I3222" s="66" t="s">
        <v>6916</v>
      </c>
      <c r="J3222" s="66" t="s">
        <v>40</v>
      </c>
      <c r="K3222" s="66" t="s">
        <v>6980</v>
      </c>
      <c r="L3222" s="66" t="s">
        <v>6981</v>
      </c>
      <c r="M3222" s="66" t="s">
        <v>6978</v>
      </c>
      <c r="N3222" s="66" t="s">
        <v>3309</v>
      </c>
      <c r="O3222" s="8" t="s">
        <v>3310</v>
      </c>
      <c r="P3222" s="8" t="s">
        <v>40</v>
      </c>
      <c r="Q3222" s="8">
        <v>-1</v>
      </c>
      <c r="R3222" s="8" t="s">
        <v>40</v>
      </c>
      <c r="S3222" s="8" t="s">
        <v>40</v>
      </c>
      <c r="T3222" s="8" t="s">
        <v>40</v>
      </c>
      <c r="U3222" s="67">
        <v>0.26</v>
      </c>
      <c r="V3222" s="4">
        <v>2</v>
      </c>
      <c r="W3222" s="4">
        <v>3426</v>
      </c>
      <c r="X3222" s="67">
        <v>1E-3</v>
      </c>
      <c r="Y3222" s="67">
        <v>0.245</v>
      </c>
      <c r="Z3222" s="4">
        <v>2</v>
      </c>
      <c r="AA3222" s="4">
        <v>2599</v>
      </c>
      <c r="AB3222" s="67">
        <v>1E-3</v>
      </c>
      <c r="AC3222" s="4">
        <v>3.8157450000000002</v>
      </c>
      <c r="AD3222" s="4">
        <v>23.4</v>
      </c>
    </row>
    <row r="3223" spans="1:30" x14ac:dyDescent="0.2">
      <c r="A3223" s="8" t="s">
        <v>782</v>
      </c>
      <c r="B3223" s="8">
        <v>16</v>
      </c>
      <c r="C3223" s="8">
        <v>70894788</v>
      </c>
      <c r="D3223" s="8">
        <v>70894788</v>
      </c>
      <c r="E3223" s="8" t="s">
        <v>121</v>
      </c>
      <c r="F3223" s="8" t="s">
        <v>3108</v>
      </c>
      <c r="G3223" s="8" t="s">
        <v>3109</v>
      </c>
      <c r="H3223" s="8" t="s">
        <v>7</v>
      </c>
      <c r="I3223" s="66" t="s">
        <v>6916</v>
      </c>
      <c r="J3223" s="66" t="s">
        <v>40</v>
      </c>
      <c r="K3223" s="66" t="s">
        <v>6982</v>
      </c>
      <c r="L3223" s="66" t="s">
        <v>6983</v>
      </c>
      <c r="M3223" s="66" t="s">
        <v>6984</v>
      </c>
      <c r="N3223" s="66" t="s">
        <v>3334</v>
      </c>
      <c r="O3223" s="8" t="s">
        <v>3981</v>
      </c>
      <c r="P3223" s="8" t="s">
        <v>40</v>
      </c>
      <c r="Q3223" s="8">
        <v>-1</v>
      </c>
      <c r="R3223" s="8" t="s">
        <v>40</v>
      </c>
      <c r="S3223" s="8" t="s">
        <v>40</v>
      </c>
      <c r="T3223" s="8" t="s">
        <v>40</v>
      </c>
      <c r="U3223" s="67">
        <v>0.27400000000000002</v>
      </c>
      <c r="V3223" s="4">
        <v>1</v>
      </c>
      <c r="W3223" s="4">
        <v>3426</v>
      </c>
      <c r="X3223" s="67">
        <v>0</v>
      </c>
      <c r="Y3223" s="67">
        <v>0</v>
      </c>
      <c r="Z3223" s="4">
        <v>0</v>
      </c>
      <c r="AA3223" s="4">
        <v>2599</v>
      </c>
      <c r="AB3223" s="67">
        <v>0</v>
      </c>
      <c r="AC3223" s="4">
        <v>4.4093869999999997</v>
      </c>
      <c r="AD3223" s="4">
        <v>24.1</v>
      </c>
    </row>
    <row r="3224" spans="1:30" x14ac:dyDescent="0.2">
      <c r="A3224" s="8" t="s">
        <v>782</v>
      </c>
      <c r="B3224" s="8">
        <v>16</v>
      </c>
      <c r="C3224" s="8">
        <v>70894795</v>
      </c>
      <c r="D3224" s="8">
        <v>70894795</v>
      </c>
      <c r="E3224" s="8" t="s">
        <v>130</v>
      </c>
      <c r="F3224" s="8" t="s">
        <v>3108</v>
      </c>
      <c r="G3224" s="8" t="s">
        <v>3109</v>
      </c>
      <c r="H3224" s="8" t="s">
        <v>7</v>
      </c>
      <c r="I3224" s="66" t="s">
        <v>6916</v>
      </c>
      <c r="J3224" s="66" t="s">
        <v>40</v>
      </c>
      <c r="K3224" s="66" t="s">
        <v>6985</v>
      </c>
      <c r="L3224" s="66" t="s">
        <v>6986</v>
      </c>
      <c r="M3224" s="66" t="s">
        <v>6987</v>
      </c>
      <c r="N3224" s="66" t="s">
        <v>5344</v>
      </c>
      <c r="O3224" s="8" t="s">
        <v>6564</v>
      </c>
      <c r="P3224" s="8" t="s">
        <v>40</v>
      </c>
      <c r="Q3224" s="8">
        <v>-1</v>
      </c>
      <c r="R3224" s="8" t="s">
        <v>40</v>
      </c>
      <c r="S3224" s="8" t="s">
        <v>40</v>
      </c>
      <c r="T3224" s="8" t="s">
        <v>40</v>
      </c>
      <c r="U3224" s="67">
        <v>0</v>
      </c>
      <c r="V3224" s="4">
        <v>0</v>
      </c>
      <c r="W3224" s="4">
        <v>3426</v>
      </c>
      <c r="X3224" s="67">
        <v>0</v>
      </c>
      <c r="Y3224" s="67">
        <v>0.313</v>
      </c>
      <c r="Z3224" s="4">
        <v>1</v>
      </c>
      <c r="AA3224" s="4">
        <v>2599</v>
      </c>
      <c r="AB3224" s="67">
        <v>0</v>
      </c>
      <c r="AC3224" s="4">
        <v>6.0972520000000001</v>
      </c>
      <c r="AD3224" s="4">
        <v>28.2</v>
      </c>
    </row>
    <row r="3225" spans="1:30" x14ac:dyDescent="0.2">
      <c r="A3225" s="8" t="s">
        <v>782</v>
      </c>
      <c r="B3225" s="8">
        <v>16</v>
      </c>
      <c r="C3225" s="8">
        <v>70895972</v>
      </c>
      <c r="D3225" s="8">
        <v>70895972</v>
      </c>
      <c r="E3225" s="8" t="s">
        <v>127</v>
      </c>
      <c r="F3225" s="8" t="s">
        <v>3108</v>
      </c>
      <c r="G3225" s="8" t="s">
        <v>3109</v>
      </c>
      <c r="H3225" s="8" t="s">
        <v>7</v>
      </c>
      <c r="I3225" s="66" t="s">
        <v>6988</v>
      </c>
      <c r="J3225" s="66" t="s">
        <v>40</v>
      </c>
      <c r="K3225" s="66" t="s">
        <v>6989</v>
      </c>
      <c r="L3225" s="66" t="s">
        <v>6990</v>
      </c>
      <c r="M3225" s="66" t="s">
        <v>6991</v>
      </c>
      <c r="N3225" s="66" t="s">
        <v>3783</v>
      </c>
      <c r="O3225" s="8" t="s">
        <v>6992</v>
      </c>
      <c r="P3225" s="8" t="s">
        <v>40</v>
      </c>
      <c r="Q3225" s="8">
        <v>-1</v>
      </c>
      <c r="R3225" s="8" t="s">
        <v>40</v>
      </c>
      <c r="S3225" s="8" t="s">
        <v>40</v>
      </c>
      <c r="T3225" s="8" t="s">
        <v>40</v>
      </c>
      <c r="U3225" s="67">
        <v>0.192</v>
      </c>
      <c r="V3225" s="4">
        <v>1</v>
      </c>
      <c r="W3225" s="4">
        <v>3426</v>
      </c>
      <c r="X3225" s="67">
        <v>0</v>
      </c>
      <c r="Y3225" s="67">
        <v>0.32800000000000001</v>
      </c>
      <c r="Z3225" s="4">
        <v>1</v>
      </c>
      <c r="AA3225" s="4">
        <v>2596</v>
      </c>
      <c r="AB3225" s="67">
        <v>0</v>
      </c>
      <c r="AC3225" s="4">
        <v>5.7659820000000002</v>
      </c>
      <c r="AD3225" s="4">
        <v>27</v>
      </c>
    </row>
    <row r="3226" spans="1:30" x14ac:dyDescent="0.2">
      <c r="A3226" s="8" t="s">
        <v>782</v>
      </c>
      <c r="B3226" s="8">
        <v>16</v>
      </c>
      <c r="C3226" s="8">
        <v>70895974</v>
      </c>
      <c r="D3226" s="8">
        <v>70895974</v>
      </c>
      <c r="E3226" s="8" t="s">
        <v>123</v>
      </c>
      <c r="F3226" s="8" t="s">
        <v>3108</v>
      </c>
      <c r="G3226" s="8" t="s">
        <v>3109</v>
      </c>
      <c r="H3226" s="8" t="s">
        <v>7</v>
      </c>
      <c r="I3226" s="66" t="s">
        <v>6988</v>
      </c>
      <c r="J3226" s="66" t="s">
        <v>40</v>
      </c>
      <c r="K3226" s="66" t="s">
        <v>6993</v>
      </c>
      <c r="L3226" s="66" t="s">
        <v>6994</v>
      </c>
      <c r="M3226" s="66" t="s">
        <v>3318</v>
      </c>
      <c r="N3226" s="66" t="s">
        <v>4018</v>
      </c>
      <c r="O3226" s="8" t="s">
        <v>4308</v>
      </c>
      <c r="P3226" s="8" t="s">
        <v>40</v>
      </c>
      <c r="Q3226" s="8">
        <v>-1</v>
      </c>
      <c r="R3226" s="8" t="s">
        <v>40</v>
      </c>
      <c r="S3226" s="8" t="s">
        <v>40</v>
      </c>
      <c r="T3226" s="8" t="s">
        <v>40</v>
      </c>
      <c r="U3226" s="67">
        <v>0.308</v>
      </c>
      <c r="V3226" s="4">
        <v>1</v>
      </c>
      <c r="W3226" s="4">
        <v>3426</v>
      </c>
      <c r="X3226" s="67">
        <v>0</v>
      </c>
      <c r="Y3226" s="67">
        <v>0.375</v>
      </c>
      <c r="Z3226" s="4">
        <v>1</v>
      </c>
      <c r="AA3226" s="4">
        <v>2596</v>
      </c>
      <c r="AB3226" s="67">
        <v>0</v>
      </c>
      <c r="AC3226" s="4">
        <v>0.93449199999999999</v>
      </c>
      <c r="AD3226" s="4">
        <v>10.28</v>
      </c>
    </row>
    <row r="3227" spans="1:30" x14ac:dyDescent="0.2">
      <c r="A3227" s="8" t="s">
        <v>782</v>
      </c>
      <c r="B3227" s="8">
        <v>16</v>
      </c>
      <c r="C3227" s="8">
        <v>70896015</v>
      </c>
      <c r="D3227" s="8">
        <v>70896017</v>
      </c>
      <c r="E3227" s="8" t="s">
        <v>3896</v>
      </c>
      <c r="F3227" s="8" t="s">
        <v>80</v>
      </c>
      <c r="G3227" s="8" t="s">
        <v>3469</v>
      </c>
      <c r="H3227" s="8" t="s">
        <v>7</v>
      </c>
      <c r="I3227" s="66" t="s">
        <v>6988</v>
      </c>
      <c r="J3227" s="66" t="s">
        <v>40</v>
      </c>
      <c r="K3227" s="66" t="s">
        <v>6995</v>
      </c>
      <c r="L3227" s="66" t="s">
        <v>6996</v>
      </c>
      <c r="M3227" s="66" t="s">
        <v>6997</v>
      </c>
      <c r="N3227" s="66" t="s">
        <v>6998</v>
      </c>
      <c r="O3227" s="8" t="s">
        <v>6999</v>
      </c>
      <c r="P3227" s="8" t="s">
        <v>40</v>
      </c>
      <c r="Q3227" s="8">
        <v>-1</v>
      </c>
      <c r="R3227" s="8" t="s">
        <v>40</v>
      </c>
      <c r="S3227" s="8" t="s">
        <v>40</v>
      </c>
      <c r="T3227" s="8" t="s">
        <v>40</v>
      </c>
      <c r="U3227" s="67">
        <v>0.58199999999999996</v>
      </c>
      <c r="V3227" s="4">
        <v>3426</v>
      </c>
      <c r="W3227" s="4">
        <v>3426</v>
      </c>
      <c r="X3227" s="67">
        <v>1</v>
      </c>
      <c r="Y3227" s="67">
        <v>0.59499999999999997</v>
      </c>
      <c r="Z3227" s="4">
        <v>2592</v>
      </c>
      <c r="AA3227" s="4">
        <v>2596</v>
      </c>
      <c r="AB3227" s="67">
        <v>0.998</v>
      </c>
      <c r="AC3227" s="4">
        <v>4.7167870000000001</v>
      </c>
      <c r="AD3227" s="4">
        <v>24.6</v>
      </c>
    </row>
    <row r="3228" spans="1:30" x14ac:dyDescent="0.2">
      <c r="A3228" s="8" t="s">
        <v>782</v>
      </c>
      <c r="B3228" s="8">
        <v>16</v>
      </c>
      <c r="C3228" s="8">
        <v>70896028</v>
      </c>
      <c r="D3228" s="8">
        <v>70896028</v>
      </c>
      <c r="E3228" s="8" t="s">
        <v>130</v>
      </c>
      <c r="F3228" s="8" t="s">
        <v>3101</v>
      </c>
      <c r="G3228" s="8" t="s">
        <v>3102</v>
      </c>
      <c r="H3228" s="8" t="s">
        <v>7</v>
      </c>
      <c r="I3228" s="66" t="s">
        <v>6988</v>
      </c>
      <c r="J3228" s="66" t="s">
        <v>40</v>
      </c>
      <c r="K3228" s="66" t="s">
        <v>7000</v>
      </c>
      <c r="L3228" s="66" t="s">
        <v>7001</v>
      </c>
      <c r="M3228" s="66" t="s">
        <v>7002</v>
      </c>
      <c r="N3228" s="66" t="s">
        <v>3165</v>
      </c>
      <c r="O3228" s="8" t="s">
        <v>3308</v>
      </c>
      <c r="P3228" s="8" t="s">
        <v>7003</v>
      </c>
      <c r="Q3228" s="8">
        <v>-1</v>
      </c>
      <c r="R3228" s="8" t="s">
        <v>40</v>
      </c>
      <c r="S3228" s="8" t="s">
        <v>40</v>
      </c>
      <c r="T3228" s="8" t="s">
        <v>40</v>
      </c>
      <c r="U3228" s="67">
        <v>0</v>
      </c>
      <c r="V3228" s="4">
        <v>0</v>
      </c>
      <c r="W3228" s="4">
        <v>3426</v>
      </c>
      <c r="X3228" s="67">
        <v>0</v>
      </c>
      <c r="Y3228" s="67">
        <v>0.19</v>
      </c>
      <c r="Z3228" s="4">
        <v>1</v>
      </c>
      <c r="AA3228" s="4">
        <v>2596</v>
      </c>
      <c r="AB3228" s="67">
        <v>0</v>
      </c>
      <c r="AC3228" s="4">
        <v>1.1245700000000001</v>
      </c>
      <c r="AD3228" s="4">
        <v>11.35</v>
      </c>
    </row>
    <row r="3229" spans="1:30" x14ac:dyDescent="0.2">
      <c r="A3229" s="8" t="s">
        <v>782</v>
      </c>
      <c r="B3229" s="8">
        <v>16</v>
      </c>
      <c r="C3229" s="8">
        <v>70896029</v>
      </c>
      <c r="D3229" s="8">
        <v>70896029</v>
      </c>
      <c r="E3229" s="8" t="s">
        <v>121</v>
      </c>
      <c r="F3229" s="8" t="s">
        <v>3108</v>
      </c>
      <c r="G3229" s="8" t="s">
        <v>3109</v>
      </c>
      <c r="H3229" s="8" t="s">
        <v>7</v>
      </c>
      <c r="I3229" s="66" t="s">
        <v>6988</v>
      </c>
      <c r="J3229" s="66" t="s">
        <v>40</v>
      </c>
      <c r="K3229" s="66" t="s">
        <v>7004</v>
      </c>
      <c r="L3229" s="66" t="s">
        <v>7005</v>
      </c>
      <c r="M3229" s="66" t="s">
        <v>7002</v>
      </c>
      <c r="N3229" s="66" t="s">
        <v>3309</v>
      </c>
      <c r="O3229" s="8" t="s">
        <v>3310</v>
      </c>
      <c r="P3229" s="8" t="s">
        <v>7006</v>
      </c>
      <c r="Q3229" s="8">
        <v>-1</v>
      </c>
      <c r="R3229" s="8" t="s">
        <v>40</v>
      </c>
      <c r="S3229" s="8" t="s">
        <v>40</v>
      </c>
      <c r="T3229" s="8" t="s">
        <v>40</v>
      </c>
      <c r="U3229" s="67">
        <v>0.27300000000000002</v>
      </c>
      <c r="V3229" s="4">
        <v>2</v>
      </c>
      <c r="W3229" s="4">
        <v>3426</v>
      </c>
      <c r="X3229" s="67">
        <v>1E-3</v>
      </c>
      <c r="Y3229" s="67">
        <v>0.19600000000000001</v>
      </c>
      <c r="Z3229" s="4">
        <v>2</v>
      </c>
      <c r="AA3229" s="4">
        <v>2596</v>
      </c>
      <c r="AB3229" s="67">
        <v>1E-3</v>
      </c>
      <c r="AC3229" s="4">
        <v>4.1885279999999998</v>
      </c>
      <c r="AD3229" s="4">
        <v>23.8</v>
      </c>
    </row>
    <row r="3230" spans="1:30" x14ac:dyDescent="0.2">
      <c r="A3230" s="8" t="s">
        <v>782</v>
      </c>
      <c r="B3230" s="8">
        <v>16</v>
      </c>
      <c r="C3230" s="8">
        <v>70896033</v>
      </c>
      <c r="D3230" s="8">
        <v>70896033</v>
      </c>
      <c r="E3230" s="8" t="s">
        <v>130</v>
      </c>
      <c r="F3230" s="8" t="s">
        <v>3108</v>
      </c>
      <c r="G3230" s="8" t="s">
        <v>3109</v>
      </c>
      <c r="H3230" s="8" t="s">
        <v>7</v>
      </c>
      <c r="I3230" s="66" t="s">
        <v>6988</v>
      </c>
      <c r="J3230" s="66" t="s">
        <v>40</v>
      </c>
      <c r="K3230" s="66" t="s">
        <v>7007</v>
      </c>
      <c r="L3230" s="66" t="s">
        <v>7008</v>
      </c>
      <c r="M3230" s="66" t="s">
        <v>7009</v>
      </c>
      <c r="N3230" s="66" t="s">
        <v>3168</v>
      </c>
      <c r="O3230" s="8" t="s">
        <v>3169</v>
      </c>
      <c r="P3230" s="8" t="s">
        <v>7010</v>
      </c>
      <c r="Q3230" s="8">
        <v>-1</v>
      </c>
      <c r="R3230" s="8" t="s">
        <v>40</v>
      </c>
      <c r="S3230" s="8" t="s">
        <v>40</v>
      </c>
      <c r="T3230" s="8" t="s">
        <v>40</v>
      </c>
      <c r="U3230" s="67">
        <v>0.34499999999999997</v>
      </c>
      <c r="V3230" s="4">
        <v>1187</v>
      </c>
      <c r="W3230" s="4">
        <v>3426</v>
      </c>
      <c r="X3230" s="67">
        <v>0.34599999999999997</v>
      </c>
      <c r="Y3230" s="67">
        <v>0.35699999999999998</v>
      </c>
      <c r="Z3230" s="4">
        <v>893</v>
      </c>
      <c r="AA3230" s="4">
        <v>2596</v>
      </c>
      <c r="AB3230" s="67">
        <v>0.34399999999999997</v>
      </c>
      <c r="AC3230" s="4">
        <v>4.2585329999999999</v>
      </c>
      <c r="AD3230" s="4">
        <v>23.9</v>
      </c>
    </row>
    <row r="3231" spans="1:30" x14ac:dyDescent="0.2">
      <c r="A3231" s="8" t="s">
        <v>782</v>
      </c>
      <c r="B3231" s="8">
        <v>16</v>
      </c>
      <c r="C3231" s="8">
        <v>70896079</v>
      </c>
      <c r="D3231" s="8">
        <v>70896079</v>
      </c>
      <c r="E3231" s="8" t="s">
        <v>121</v>
      </c>
      <c r="F3231" s="8" t="s">
        <v>3101</v>
      </c>
      <c r="G3231" s="8" t="s">
        <v>3102</v>
      </c>
      <c r="H3231" s="8" t="s">
        <v>7</v>
      </c>
      <c r="I3231" s="66" t="s">
        <v>6988</v>
      </c>
      <c r="J3231" s="66" t="s">
        <v>40</v>
      </c>
      <c r="K3231" s="66" t="s">
        <v>7011</v>
      </c>
      <c r="L3231" s="66" t="s">
        <v>7012</v>
      </c>
      <c r="M3231" s="66" t="s">
        <v>7013</v>
      </c>
      <c r="N3231" s="66" t="s">
        <v>121</v>
      </c>
      <c r="O3231" s="8" t="s">
        <v>4466</v>
      </c>
      <c r="P3231" s="8" t="s">
        <v>7014</v>
      </c>
      <c r="Q3231" s="8">
        <v>-1</v>
      </c>
      <c r="R3231" s="8" t="s">
        <v>40</v>
      </c>
      <c r="S3231" s="8" t="s">
        <v>40</v>
      </c>
      <c r="T3231" s="8" t="s">
        <v>40</v>
      </c>
      <c r="U3231" s="67">
        <v>0.28999999999999998</v>
      </c>
      <c r="V3231" s="4">
        <v>1</v>
      </c>
      <c r="W3231" s="4">
        <v>3425</v>
      </c>
      <c r="X3231" s="67">
        <v>0</v>
      </c>
      <c r="Y3231" s="67">
        <v>8.3000000000000004E-2</v>
      </c>
      <c r="Z3231" s="4">
        <v>1</v>
      </c>
      <c r="AA3231" s="4">
        <v>2591</v>
      </c>
      <c r="AB3231" s="67">
        <v>0</v>
      </c>
      <c r="AC3231" s="4">
        <v>0.80773799999999996</v>
      </c>
      <c r="AD3231" s="4">
        <v>9.5120000000000005</v>
      </c>
    </row>
    <row r="3232" spans="1:30" x14ac:dyDescent="0.2">
      <c r="A3232" s="8" t="s">
        <v>782</v>
      </c>
      <c r="B3232" s="8">
        <v>16</v>
      </c>
      <c r="C3232" s="8">
        <v>70896087</v>
      </c>
      <c r="D3232" s="8">
        <v>70896087</v>
      </c>
      <c r="E3232" s="8" t="s">
        <v>130</v>
      </c>
      <c r="F3232" s="8" t="s">
        <v>3108</v>
      </c>
      <c r="G3232" s="8" t="s">
        <v>3109</v>
      </c>
      <c r="H3232" s="8" t="s">
        <v>7</v>
      </c>
      <c r="I3232" s="66" t="s">
        <v>6988</v>
      </c>
      <c r="J3232" s="66" t="s">
        <v>40</v>
      </c>
      <c r="K3232" s="66" t="s">
        <v>7015</v>
      </c>
      <c r="L3232" s="66" t="s">
        <v>7016</v>
      </c>
      <c r="M3232" s="66" t="s">
        <v>7017</v>
      </c>
      <c r="N3232" s="66" t="s">
        <v>3180</v>
      </c>
      <c r="O3232" s="8" t="s">
        <v>5633</v>
      </c>
      <c r="P3232" s="8" t="s">
        <v>7018</v>
      </c>
      <c r="Q3232" s="8">
        <v>-1</v>
      </c>
      <c r="R3232" s="8" t="s">
        <v>40</v>
      </c>
      <c r="S3232" s="8" t="s">
        <v>40</v>
      </c>
      <c r="T3232" s="8" t="s">
        <v>40</v>
      </c>
      <c r="U3232" s="67">
        <v>0.183</v>
      </c>
      <c r="V3232" s="4">
        <v>1</v>
      </c>
      <c r="W3232" s="4">
        <v>3425</v>
      </c>
      <c r="X3232" s="67">
        <v>0</v>
      </c>
      <c r="Y3232" s="67">
        <v>0.34</v>
      </c>
      <c r="Z3232" s="4">
        <v>1</v>
      </c>
      <c r="AA3232" s="4">
        <v>2591</v>
      </c>
      <c r="AB3232" s="67">
        <v>0</v>
      </c>
      <c r="AC3232" s="4">
        <v>2.69556</v>
      </c>
      <c r="AD3232" s="4">
        <v>20.8</v>
      </c>
    </row>
    <row r="3233" spans="1:30" x14ac:dyDescent="0.2">
      <c r="A3233" s="8" t="s">
        <v>782</v>
      </c>
      <c r="B3233" s="8">
        <v>16</v>
      </c>
      <c r="C3233" s="8">
        <v>70896090</v>
      </c>
      <c r="D3233" s="8">
        <v>70896090</v>
      </c>
      <c r="E3233" s="8" t="s">
        <v>130</v>
      </c>
      <c r="F3233" s="8" t="s">
        <v>3108</v>
      </c>
      <c r="G3233" s="8" t="s">
        <v>3109</v>
      </c>
      <c r="H3233" s="8" t="s">
        <v>7</v>
      </c>
      <c r="I3233" s="66" t="s">
        <v>6988</v>
      </c>
      <c r="J3233" s="66" t="s">
        <v>40</v>
      </c>
      <c r="K3233" s="66" t="s">
        <v>7019</v>
      </c>
      <c r="L3233" s="66" t="s">
        <v>7020</v>
      </c>
      <c r="M3233" s="66" t="s">
        <v>7021</v>
      </c>
      <c r="N3233" s="66" t="s">
        <v>3219</v>
      </c>
      <c r="O3233" s="8" t="s">
        <v>3275</v>
      </c>
      <c r="P3233" s="8" t="s">
        <v>7022</v>
      </c>
      <c r="Q3233" s="8">
        <v>-1</v>
      </c>
      <c r="R3233" s="8" t="s">
        <v>40</v>
      </c>
      <c r="S3233" s="8" t="s">
        <v>40</v>
      </c>
      <c r="T3233" s="8" t="s">
        <v>40</v>
      </c>
      <c r="U3233" s="67">
        <v>0.26100000000000001</v>
      </c>
      <c r="V3233" s="4">
        <v>16</v>
      </c>
      <c r="W3233" s="4">
        <v>3425</v>
      </c>
      <c r="X3233" s="67">
        <v>5.0000000000000001E-3</v>
      </c>
      <c r="Y3233" s="67">
        <v>0.27300000000000002</v>
      </c>
      <c r="Z3233" s="4">
        <v>7</v>
      </c>
      <c r="AA3233" s="4">
        <v>2591</v>
      </c>
      <c r="AB3233" s="67">
        <v>3.0000000000000001E-3</v>
      </c>
      <c r="AC3233" s="4">
        <v>2.5372300000000001</v>
      </c>
      <c r="AD3233" s="4">
        <v>19.71</v>
      </c>
    </row>
    <row r="3234" spans="1:30" x14ac:dyDescent="0.2">
      <c r="A3234" s="8" t="s">
        <v>782</v>
      </c>
      <c r="B3234" s="8">
        <v>16</v>
      </c>
      <c r="C3234" s="8">
        <v>70896091</v>
      </c>
      <c r="D3234" s="8">
        <v>70896091</v>
      </c>
      <c r="E3234" s="8" t="s">
        <v>130</v>
      </c>
      <c r="F3234" s="8" t="s">
        <v>3108</v>
      </c>
      <c r="G3234" s="8" t="s">
        <v>3109</v>
      </c>
      <c r="H3234" s="8" t="s">
        <v>7</v>
      </c>
      <c r="I3234" s="66" t="s">
        <v>6988</v>
      </c>
      <c r="J3234" s="66" t="s">
        <v>40</v>
      </c>
      <c r="K3234" s="66" t="s">
        <v>7023</v>
      </c>
      <c r="L3234" s="66" t="s">
        <v>7024</v>
      </c>
      <c r="M3234" s="66" t="s">
        <v>7025</v>
      </c>
      <c r="N3234" s="66" t="s">
        <v>3712</v>
      </c>
      <c r="O3234" s="8" t="s">
        <v>3713</v>
      </c>
      <c r="P3234" s="8" t="s">
        <v>40</v>
      </c>
      <c r="Q3234" s="8">
        <v>-1</v>
      </c>
      <c r="R3234" s="8" t="s">
        <v>40</v>
      </c>
      <c r="S3234" s="8" t="s">
        <v>40</v>
      </c>
      <c r="T3234" s="8" t="s">
        <v>40</v>
      </c>
      <c r="U3234" s="67">
        <v>0.28799999999999998</v>
      </c>
      <c r="V3234" s="4">
        <v>1</v>
      </c>
      <c r="W3234" s="4">
        <v>3425</v>
      </c>
      <c r="X3234" s="67">
        <v>0</v>
      </c>
      <c r="Y3234" s="67">
        <v>0.23100000000000001</v>
      </c>
      <c r="Z3234" s="4">
        <v>1</v>
      </c>
      <c r="AA3234" s="4">
        <v>2591</v>
      </c>
      <c r="AB3234" s="67">
        <v>0</v>
      </c>
      <c r="AC3234" s="4">
        <v>0.71652499999999997</v>
      </c>
      <c r="AD3234" s="4">
        <v>8.9350000000000005</v>
      </c>
    </row>
    <row r="3235" spans="1:30" x14ac:dyDescent="0.2">
      <c r="A3235" s="8" t="s">
        <v>782</v>
      </c>
      <c r="B3235" s="8">
        <v>16</v>
      </c>
      <c r="C3235" s="8">
        <v>70896118</v>
      </c>
      <c r="D3235" s="8">
        <v>70896118</v>
      </c>
      <c r="E3235" s="8" t="s">
        <v>127</v>
      </c>
      <c r="F3235" s="8" t="s">
        <v>3101</v>
      </c>
      <c r="G3235" s="8" t="s">
        <v>3102</v>
      </c>
      <c r="H3235" s="8" t="s">
        <v>7</v>
      </c>
      <c r="I3235" s="66" t="s">
        <v>6988</v>
      </c>
      <c r="J3235" s="66" t="s">
        <v>40</v>
      </c>
      <c r="K3235" s="66" t="s">
        <v>7026</v>
      </c>
      <c r="L3235" s="66" t="s">
        <v>7027</v>
      </c>
      <c r="M3235" s="66" t="s">
        <v>7028</v>
      </c>
      <c r="N3235" s="66" t="s">
        <v>3295</v>
      </c>
      <c r="O3235" s="8" t="s">
        <v>3327</v>
      </c>
      <c r="P3235" s="8" t="s">
        <v>7029</v>
      </c>
      <c r="Q3235" s="8">
        <v>-1</v>
      </c>
      <c r="R3235" s="8" t="s">
        <v>40</v>
      </c>
      <c r="S3235" s="8" t="s">
        <v>40</v>
      </c>
      <c r="T3235" s="8" t="s">
        <v>40</v>
      </c>
      <c r="U3235" s="67">
        <v>0.47499999999999998</v>
      </c>
      <c r="V3235" s="4">
        <v>3401</v>
      </c>
      <c r="W3235" s="4">
        <v>3425</v>
      </c>
      <c r="X3235" s="67">
        <v>0.99299999999999999</v>
      </c>
      <c r="Y3235" s="67">
        <v>0.47499999999999998</v>
      </c>
      <c r="Z3235" s="4">
        <v>2558</v>
      </c>
      <c r="AA3235" s="4">
        <v>2591</v>
      </c>
      <c r="AB3235" s="67">
        <v>0.98699999999999999</v>
      </c>
      <c r="AC3235" s="4">
        <v>-0.51141300000000001</v>
      </c>
      <c r="AD3235" s="4">
        <v>0.20599999999999999</v>
      </c>
    </row>
    <row r="3236" spans="1:30" x14ac:dyDescent="0.2">
      <c r="A3236" s="8" t="s">
        <v>782</v>
      </c>
      <c r="B3236" s="8">
        <v>16</v>
      </c>
      <c r="C3236" s="8">
        <v>70896122</v>
      </c>
      <c r="D3236" s="8">
        <v>70896122</v>
      </c>
      <c r="E3236" s="8" t="s">
        <v>123</v>
      </c>
      <c r="F3236" s="8" t="s">
        <v>3108</v>
      </c>
      <c r="G3236" s="8" t="s">
        <v>3109</v>
      </c>
      <c r="H3236" s="8" t="s">
        <v>7</v>
      </c>
      <c r="I3236" s="66" t="s">
        <v>6988</v>
      </c>
      <c r="J3236" s="66" t="s">
        <v>40</v>
      </c>
      <c r="K3236" s="66" t="s">
        <v>7030</v>
      </c>
      <c r="L3236" s="66" t="s">
        <v>7031</v>
      </c>
      <c r="M3236" s="66" t="s">
        <v>7032</v>
      </c>
      <c r="N3236" s="66" t="s">
        <v>7033</v>
      </c>
      <c r="O3236" s="8" t="s">
        <v>7034</v>
      </c>
      <c r="P3236" s="8" t="s">
        <v>7035</v>
      </c>
      <c r="Q3236" s="8">
        <v>-1</v>
      </c>
      <c r="R3236" s="8" t="s">
        <v>40</v>
      </c>
      <c r="S3236" s="8" t="s">
        <v>40</v>
      </c>
      <c r="T3236" s="8" t="s">
        <v>40</v>
      </c>
      <c r="U3236" s="67">
        <v>0.35899999999999999</v>
      </c>
      <c r="V3236" s="4">
        <v>2946</v>
      </c>
      <c r="W3236" s="4">
        <v>3425</v>
      </c>
      <c r="X3236" s="67">
        <v>0.86</v>
      </c>
      <c r="Y3236" s="67">
        <v>0.35599999999999998</v>
      </c>
      <c r="Z3236" s="4">
        <v>2159</v>
      </c>
      <c r="AA3236" s="4">
        <v>2591</v>
      </c>
      <c r="AB3236" s="67">
        <v>0.83299999999999996</v>
      </c>
      <c r="AC3236" s="4">
        <v>-0.70886700000000002</v>
      </c>
      <c r="AD3236" s="4">
        <v>6.9000000000000006E-2</v>
      </c>
    </row>
    <row r="3237" spans="1:30" x14ac:dyDescent="0.2">
      <c r="A3237" s="8" t="s">
        <v>782</v>
      </c>
      <c r="B3237" s="8">
        <v>16</v>
      </c>
      <c r="C3237" s="8">
        <v>70896144</v>
      </c>
      <c r="D3237" s="8">
        <v>70896144</v>
      </c>
      <c r="E3237" s="8" t="s">
        <v>130</v>
      </c>
      <c r="F3237" s="8" t="s">
        <v>3108</v>
      </c>
      <c r="G3237" s="8" t="s">
        <v>3109</v>
      </c>
      <c r="H3237" s="8" t="s">
        <v>7</v>
      </c>
      <c r="I3237" s="66" t="s">
        <v>6988</v>
      </c>
      <c r="J3237" s="66" t="s">
        <v>40</v>
      </c>
      <c r="K3237" s="66" t="s">
        <v>7036</v>
      </c>
      <c r="L3237" s="66" t="s">
        <v>7037</v>
      </c>
      <c r="M3237" s="66" t="s">
        <v>7038</v>
      </c>
      <c r="N3237" s="66" t="s">
        <v>3219</v>
      </c>
      <c r="O3237" s="8" t="s">
        <v>3220</v>
      </c>
      <c r="P3237" s="8" t="s">
        <v>7039</v>
      </c>
      <c r="Q3237" s="8">
        <v>-1</v>
      </c>
      <c r="R3237" s="8" t="s">
        <v>40</v>
      </c>
      <c r="S3237" s="8" t="s">
        <v>40</v>
      </c>
      <c r="T3237" s="8" t="s">
        <v>40</v>
      </c>
      <c r="U3237" s="67">
        <v>5.7000000000000002E-2</v>
      </c>
      <c r="V3237" s="4">
        <v>1</v>
      </c>
      <c r="W3237" s="4">
        <v>3425</v>
      </c>
      <c r="X3237" s="67">
        <v>0</v>
      </c>
      <c r="Y3237" s="67">
        <v>0.2</v>
      </c>
      <c r="Z3237" s="4">
        <v>1</v>
      </c>
      <c r="AA3237" s="4">
        <v>2591</v>
      </c>
      <c r="AB3237" s="67">
        <v>0</v>
      </c>
      <c r="AC3237" s="4">
        <v>3.2444299999999999</v>
      </c>
      <c r="AD3237" s="4">
        <v>22.8</v>
      </c>
    </row>
    <row r="3238" spans="1:30" x14ac:dyDescent="0.2">
      <c r="A3238" s="8" t="s">
        <v>782</v>
      </c>
      <c r="B3238" s="8">
        <v>16</v>
      </c>
      <c r="C3238" s="8">
        <v>70896999</v>
      </c>
      <c r="D3238" s="8">
        <v>70896999</v>
      </c>
      <c r="E3238" s="8" t="s">
        <v>130</v>
      </c>
      <c r="F3238" s="8" t="s">
        <v>3108</v>
      </c>
      <c r="G3238" s="8" t="s">
        <v>3109</v>
      </c>
      <c r="H3238" s="8" t="s">
        <v>7</v>
      </c>
      <c r="I3238" s="66" t="s">
        <v>7040</v>
      </c>
      <c r="J3238" s="66" t="s">
        <v>40</v>
      </c>
      <c r="K3238" s="66" t="s">
        <v>7041</v>
      </c>
      <c r="L3238" s="66" t="s">
        <v>7042</v>
      </c>
      <c r="M3238" s="66" t="s">
        <v>7043</v>
      </c>
      <c r="N3238" s="66" t="s">
        <v>6166</v>
      </c>
      <c r="O3238" s="8" t="s">
        <v>6167</v>
      </c>
      <c r="P3238" s="8" t="s">
        <v>40</v>
      </c>
      <c r="Q3238" s="8">
        <v>-1</v>
      </c>
      <c r="R3238" s="8" t="s">
        <v>40</v>
      </c>
      <c r="S3238" s="8" t="s">
        <v>40</v>
      </c>
      <c r="T3238" s="8" t="s">
        <v>40</v>
      </c>
      <c r="U3238" s="67">
        <v>0</v>
      </c>
      <c r="V3238" s="4">
        <v>0</v>
      </c>
      <c r="W3238" s="4">
        <v>3425</v>
      </c>
      <c r="X3238" s="67">
        <v>0</v>
      </c>
      <c r="Y3238" s="67">
        <v>0.216</v>
      </c>
      <c r="Z3238" s="4">
        <v>1</v>
      </c>
      <c r="AA3238" s="4">
        <v>2601</v>
      </c>
      <c r="AB3238" s="67">
        <v>0</v>
      </c>
      <c r="AC3238" s="4">
        <v>2.4568490000000001</v>
      </c>
      <c r="AD3238" s="4">
        <v>19.190000000000001</v>
      </c>
    </row>
    <row r="3239" spans="1:30" x14ac:dyDescent="0.2">
      <c r="A3239" s="8" t="s">
        <v>782</v>
      </c>
      <c r="B3239" s="8">
        <v>16</v>
      </c>
      <c r="C3239" s="8">
        <v>70897006</v>
      </c>
      <c r="D3239" s="8">
        <v>70897006</v>
      </c>
      <c r="E3239" s="8" t="s">
        <v>121</v>
      </c>
      <c r="F3239" s="8" t="s">
        <v>3108</v>
      </c>
      <c r="G3239" s="8" t="s">
        <v>3109</v>
      </c>
      <c r="H3239" s="8" t="s">
        <v>7</v>
      </c>
      <c r="I3239" s="66" t="s">
        <v>7040</v>
      </c>
      <c r="J3239" s="66" t="s">
        <v>40</v>
      </c>
      <c r="K3239" s="66" t="s">
        <v>7044</v>
      </c>
      <c r="L3239" s="66" t="s">
        <v>7045</v>
      </c>
      <c r="M3239" s="66" t="s">
        <v>7046</v>
      </c>
      <c r="N3239" s="66" t="s">
        <v>4794</v>
      </c>
      <c r="O3239" s="8" t="s">
        <v>4850</v>
      </c>
      <c r="P3239" s="8" t="s">
        <v>40</v>
      </c>
      <c r="Q3239" s="8">
        <v>-1</v>
      </c>
      <c r="R3239" s="8" t="s">
        <v>40</v>
      </c>
      <c r="S3239" s="8" t="s">
        <v>40</v>
      </c>
      <c r="T3239" s="8" t="s">
        <v>40</v>
      </c>
      <c r="U3239" s="67">
        <v>0.34499999999999997</v>
      </c>
      <c r="V3239" s="4">
        <v>1</v>
      </c>
      <c r="W3239" s="4">
        <v>3425</v>
      </c>
      <c r="X3239" s="67">
        <v>0</v>
      </c>
      <c r="Y3239" s="67">
        <v>0</v>
      </c>
      <c r="Z3239" s="4">
        <v>0</v>
      </c>
      <c r="AA3239" s="4">
        <v>2601</v>
      </c>
      <c r="AB3239" s="67">
        <v>0</v>
      </c>
      <c r="AC3239" s="4">
        <v>3.4665180000000002</v>
      </c>
      <c r="AD3239" s="4">
        <v>23</v>
      </c>
    </row>
    <row r="3240" spans="1:30" x14ac:dyDescent="0.2">
      <c r="A3240" s="8" t="s">
        <v>782</v>
      </c>
      <c r="B3240" s="8">
        <v>16</v>
      </c>
      <c r="C3240" s="8">
        <v>70897035</v>
      </c>
      <c r="D3240" s="8">
        <v>70897035</v>
      </c>
      <c r="E3240" s="8" t="s">
        <v>121</v>
      </c>
      <c r="F3240" s="8" t="s">
        <v>3108</v>
      </c>
      <c r="G3240" s="8" t="s">
        <v>3109</v>
      </c>
      <c r="H3240" s="8" t="s">
        <v>7</v>
      </c>
      <c r="I3240" s="66" t="s">
        <v>7040</v>
      </c>
      <c r="J3240" s="66" t="s">
        <v>40</v>
      </c>
      <c r="K3240" s="66" t="s">
        <v>7047</v>
      </c>
      <c r="L3240" s="66" t="s">
        <v>7048</v>
      </c>
      <c r="M3240" s="66" t="s">
        <v>7049</v>
      </c>
      <c r="N3240" s="66" t="s">
        <v>3624</v>
      </c>
      <c r="O3240" s="8" t="s">
        <v>3625</v>
      </c>
      <c r="P3240" s="8" t="s">
        <v>7050</v>
      </c>
      <c r="Q3240" s="8">
        <v>-1</v>
      </c>
      <c r="R3240" s="8" t="s">
        <v>40</v>
      </c>
      <c r="S3240" s="8" t="s">
        <v>40</v>
      </c>
      <c r="T3240" s="8" t="s">
        <v>40</v>
      </c>
      <c r="U3240" s="67">
        <v>0</v>
      </c>
      <c r="V3240" s="4">
        <v>0</v>
      </c>
      <c r="W3240" s="4">
        <v>3430</v>
      </c>
      <c r="X3240" s="67">
        <v>0</v>
      </c>
      <c r="Y3240" s="67">
        <v>0.20100000000000001</v>
      </c>
      <c r="Z3240" s="4">
        <v>1</v>
      </c>
      <c r="AA3240" s="4">
        <v>2603</v>
      </c>
      <c r="AB3240" s="67">
        <v>0</v>
      </c>
      <c r="AC3240" s="4">
        <v>3.7862149999999999</v>
      </c>
      <c r="AD3240" s="4">
        <v>23.4</v>
      </c>
    </row>
    <row r="3241" spans="1:30" x14ac:dyDescent="0.2">
      <c r="A3241" s="8" t="s">
        <v>782</v>
      </c>
      <c r="B3241" s="8">
        <v>16</v>
      </c>
      <c r="C3241" s="8">
        <v>70897039</v>
      </c>
      <c r="D3241" s="8">
        <v>70897039</v>
      </c>
      <c r="E3241" s="8" t="s">
        <v>127</v>
      </c>
      <c r="F3241" s="8" t="s">
        <v>3108</v>
      </c>
      <c r="G3241" s="8" t="s">
        <v>3109</v>
      </c>
      <c r="H3241" s="8" t="s">
        <v>7</v>
      </c>
      <c r="I3241" s="66" t="s">
        <v>7040</v>
      </c>
      <c r="J3241" s="66" t="s">
        <v>40</v>
      </c>
      <c r="K3241" s="66" t="s">
        <v>7051</v>
      </c>
      <c r="L3241" s="66" t="s">
        <v>7052</v>
      </c>
      <c r="M3241" s="66" t="s">
        <v>7053</v>
      </c>
      <c r="N3241" s="66" t="s">
        <v>3788</v>
      </c>
      <c r="O3241" s="8" t="s">
        <v>7054</v>
      </c>
      <c r="P3241" s="8" t="s">
        <v>7055</v>
      </c>
      <c r="Q3241" s="8">
        <v>-1</v>
      </c>
      <c r="R3241" s="8" t="s">
        <v>40</v>
      </c>
      <c r="S3241" s="8" t="s">
        <v>40</v>
      </c>
      <c r="T3241" s="8" t="s">
        <v>40</v>
      </c>
      <c r="U3241" s="67">
        <v>0.48599999999999999</v>
      </c>
      <c r="V3241" s="4">
        <v>3426</v>
      </c>
      <c r="W3241" s="4">
        <v>3430</v>
      </c>
      <c r="X3241" s="67">
        <v>0.999</v>
      </c>
      <c r="Y3241" s="67">
        <v>0.5</v>
      </c>
      <c r="Z3241" s="4">
        <v>2600</v>
      </c>
      <c r="AA3241" s="4">
        <v>2603</v>
      </c>
      <c r="AB3241" s="67">
        <v>0.999</v>
      </c>
      <c r="AC3241" s="4">
        <v>1.315313</v>
      </c>
      <c r="AD3241" s="4">
        <v>12.35</v>
      </c>
    </row>
    <row r="3242" spans="1:30" x14ac:dyDescent="0.2">
      <c r="A3242" s="8" t="s">
        <v>782</v>
      </c>
      <c r="B3242" s="8">
        <v>16</v>
      </c>
      <c r="C3242" s="8">
        <v>70897057</v>
      </c>
      <c r="D3242" s="8">
        <v>70897057</v>
      </c>
      <c r="E3242" s="8" t="s">
        <v>123</v>
      </c>
      <c r="F3242" s="8" t="s">
        <v>3108</v>
      </c>
      <c r="G3242" s="8" t="s">
        <v>3109</v>
      </c>
      <c r="H3242" s="8" t="s">
        <v>7</v>
      </c>
      <c r="I3242" s="66" t="s">
        <v>7040</v>
      </c>
      <c r="J3242" s="66" t="s">
        <v>40</v>
      </c>
      <c r="K3242" s="66" t="s">
        <v>7056</v>
      </c>
      <c r="L3242" s="66" t="s">
        <v>7057</v>
      </c>
      <c r="M3242" s="66" t="s">
        <v>7058</v>
      </c>
      <c r="N3242" s="66" t="s">
        <v>3906</v>
      </c>
      <c r="O3242" s="8" t="s">
        <v>3907</v>
      </c>
      <c r="P3242" s="8" t="s">
        <v>40</v>
      </c>
      <c r="Q3242" s="8">
        <v>-1</v>
      </c>
      <c r="R3242" s="8" t="s">
        <v>40</v>
      </c>
      <c r="S3242" s="8" t="s">
        <v>40</v>
      </c>
      <c r="T3242" s="8" t="s">
        <v>40</v>
      </c>
      <c r="U3242" s="67">
        <v>0.27600000000000002</v>
      </c>
      <c r="V3242" s="4">
        <v>1</v>
      </c>
      <c r="W3242" s="4">
        <v>3430</v>
      </c>
      <c r="X3242" s="67">
        <v>0</v>
      </c>
      <c r="Y3242" s="67">
        <v>0</v>
      </c>
      <c r="Z3242" s="4">
        <v>0</v>
      </c>
      <c r="AA3242" s="4">
        <v>2603</v>
      </c>
      <c r="AB3242" s="67">
        <v>0</v>
      </c>
      <c r="AC3242" s="4">
        <v>1.534837</v>
      </c>
      <c r="AD3242" s="4">
        <v>13.5</v>
      </c>
    </row>
    <row r="3243" spans="1:30" x14ac:dyDescent="0.2">
      <c r="A3243" s="8" t="s">
        <v>782</v>
      </c>
      <c r="B3243" s="8">
        <v>16</v>
      </c>
      <c r="C3243" s="8">
        <v>70897062</v>
      </c>
      <c r="D3243" s="8">
        <v>70897062</v>
      </c>
      <c r="E3243" s="8" t="s">
        <v>130</v>
      </c>
      <c r="F3243" s="8" t="s">
        <v>3108</v>
      </c>
      <c r="G3243" s="8" t="s">
        <v>3109</v>
      </c>
      <c r="H3243" s="8" t="s">
        <v>7</v>
      </c>
      <c r="I3243" s="66" t="s">
        <v>7040</v>
      </c>
      <c r="J3243" s="66" t="s">
        <v>40</v>
      </c>
      <c r="K3243" s="66" t="s">
        <v>7059</v>
      </c>
      <c r="L3243" s="66" t="s">
        <v>7060</v>
      </c>
      <c r="M3243" s="66" t="s">
        <v>7061</v>
      </c>
      <c r="N3243" s="66" t="s">
        <v>3171</v>
      </c>
      <c r="O3243" s="8" t="s">
        <v>3222</v>
      </c>
      <c r="P3243" s="8" t="s">
        <v>7062</v>
      </c>
      <c r="Q3243" s="8">
        <v>-1</v>
      </c>
      <c r="R3243" s="8" t="s">
        <v>40</v>
      </c>
      <c r="S3243" s="8" t="s">
        <v>40</v>
      </c>
      <c r="T3243" s="8" t="s">
        <v>40</v>
      </c>
      <c r="U3243" s="67">
        <v>0.27500000000000002</v>
      </c>
      <c r="V3243" s="4">
        <v>108</v>
      </c>
      <c r="W3243" s="4">
        <v>3430</v>
      </c>
      <c r="X3243" s="67">
        <v>3.1E-2</v>
      </c>
      <c r="Y3243" s="67">
        <v>0.28499999999999998</v>
      </c>
      <c r="Z3243" s="4">
        <v>92</v>
      </c>
      <c r="AA3243" s="4">
        <v>2603</v>
      </c>
      <c r="AB3243" s="67">
        <v>3.5000000000000003E-2</v>
      </c>
      <c r="AC3243" s="4">
        <v>-0.174647</v>
      </c>
      <c r="AD3243" s="4">
        <v>1.238</v>
      </c>
    </row>
    <row r="3244" spans="1:30" x14ac:dyDescent="0.2">
      <c r="A3244" s="8" t="s">
        <v>782</v>
      </c>
      <c r="B3244" s="8">
        <v>16</v>
      </c>
      <c r="C3244" s="8">
        <v>70897063</v>
      </c>
      <c r="D3244" s="8">
        <v>70897063</v>
      </c>
      <c r="E3244" s="8" t="s">
        <v>121</v>
      </c>
      <c r="F3244" s="8" t="s">
        <v>3108</v>
      </c>
      <c r="G3244" s="8" t="s">
        <v>3109</v>
      </c>
      <c r="H3244" s="8" t="s">
        <v>7</v>
      </c>
      <c r="I3244" s="66" t="s">
        <v>7040</v>
      </c>
      <c r="J3244" s="66" t="s">
        <v>40</v>
      </c>
      <c r="K3244" s="66" t="s">
        <v>7063</v>
      </c>
      <c r="L3244" s="66" t="s">
        <v>7064</v>
      </c>
      <c r="M3244" s="66" t="s">
        <v>7061</v>
      </c>
      <c r="N3244" s="66" t="s">
        <v>3144</v>
      </c>
      <c r="O3244" s="8" t="s">
        <v>4644</v>
      </c>
      <c r="P3244" s="8" t="s">
        <v>7065</v>
      </c>
      <c r="Q3244" s="8">
        <v>-1</v>
      </c>
      <c r="R3244" s="8" t="s">
        <v>40</v>
      </c>
      <c r="S3244" s="8" t="s">
        <v>40</v>
      </c>
      <c r="T3244" s="8" t="s">
        <v>40</v>
      </c>
      <c r="U3244" s="67">
        <v>0.249</v>
      </c>
      <c r="V3244" s="4">
        <v>2</v>
      </c>
      <c r="W3244" s="4">
        <v>3430</v>
      </c>
      <c r="X3244" s="67">
        <v>1E-3</v>
      </c>
      <c r="Y3244" s="67">
        <v>0.246</v>
      </c>
      <c r="Z3244" s="4">
        <v>5</v>
      </c>
      <c r="AA3244" s="4">
        <v>2603</v>
      </c>
      <c r="AB3244" s="67">
        <v>2E-3</v>
      </c>
      <c r="AC3244" s="4">
        <v>3.2455379999999998</v>
      </c>
      <c r="AD3244" s="4">
        <v>22.8</v>
      </c>
    </row>
    <row r="3245" spans="1:30" x14ac:dyDescent="0.2">
      <c r="A3245" s="8" t="s">
        <v>782</v>
      </c>
      <c r="B3245" s="8">
        <v>16</v>
      </c>
      <c r="C3245" s="8">
        <v>70897081</v>
      </c>
      <c r="D3245" s="8">
        <v>70897081</v>
      </c>
      <c r="E3245" s="8" t="s">
        <v>127</v>
      </c>
      <c r="F3245" s="8" t="s">
        <v>3108</v>
      </c>
      <c r="G3245" s="8" t="s">
        <v>3109</v>
      </c>
      <c r="H3245" s="8" t="s">
        <v>7</v>
      </c>
      <c r="I3245" s="66" t="s">
        <v>7040</v>
      </c>
      <c r="J3245" s="66" t="s">
        <v>40</v>
      </c>
      <c r="K3245" s="66" t="s">
        <v>7066</v>
      </c>
      <c r="L3245" s="66" t="s">
        <v>7067</v>
      </c>
      <c r="M3245" s="66" t="s">
        <v>7068</v>
      </c>
      <c r="N3245" s="66" t="s">
        <v>3570</v>
      </c>
      <c r="O3245" s="8" t="s">
        <v>3571</v>
      </c>
      <c r="P3245" s="8" t="s">
        <v>7069</v>
      </c>
      <c r="Q3245" s="8">
        <v>-1</v>
      </c>
      <c r="R3245" s="8" t="s">
        <v>40</v>
      </c>
      <c r="S3245" s="8" t="s">
        <v>40</v>
      </c>
      <c r="T3245" s="8" t="s">
        <v>40</v>
      </c>
      <c r="U3245" s="67">
        <v>0.215</v>
      </c>
      <c r="V3245" s="4">
        <v>1</v>
      </c>
      <c r="W3245" s="4">
        <v>3430</v>
      </c>
      <c r="X3245" s="67">
        <v>0</v>
      </c>
      <c r="Y3245" s="67">
        <v>0.23</v>
      </c>
      <c r="Z3245" s="4">
        <v>2</v>
      </c>
      <c r="AA3245" s="4">
        <v>2603</v>
      </c>
      <c r="AB3245" s="67">
        <v>1E-3</v>
      </c>
      <c r="AC3245" s="4">
        <v>1.0028509999999999</v>
      </c>
      <c r="AD3245" s="4">
        <v>10.68</v>
      </c>
    </row>
    <row r="3246" spans="1:30" x14ac:dyDescent="0.2">
      <c r="A3246" s="8" t="s">
        <v>782</v>
      </c>
      <c r="B3246" s="8">
        <v>16</v>
      </c>
      <c r="C3246" s="8">
        <v>70897082</v>
      </c>
      <c r="D3246" s="8">
        <v>70897082</v>
      </c>
      <c r="E3246" s="8" t="s">
        <v>121</v>
      </c>
      <c r="F3246" s="8" t="s">
        <v>3101</v>
      </c>
      <c r="G3246" s="8" t="s">
        <v>3102</v>
      </c>
      <c r="H3246" s="8" t="s">
        <v>7</v>
      </c>
      <c r="I3246" s="66" t="s">
        <v>7040</v>
      </c>
      <c r="J3246" s="66" t="s">
        <v>40</v>
      </c>
      <c r="K3246" s="66" t="s">
        <v>7070</v>
      </c>
      <c r="L3246" s="66" t="s">
        <v>7071</v>
      </c>
      <c r="M3246" s="66" t="s">
        <v>7072</v>
      </c>
      <c r="N3246" s="66" t="s">
        <v>3188</v>
      </c>
      <c r="O3246" s="8" t="s">
        <v>3497</v>
      </c>
      <c r="P3246" s="8" t="s">
        <v>7073</v>
      </c>
      <c r="Q3246" s="8">
        <v>-1</v>
      </c>
      <c r="R3246" s="8" t="s">
        <v>40</v>
      </c>
      <c r="S3246" s="8" t="s">
        <v>40</v>
      </c>
      <c r="T3246" s="8" t="s">
        <v>40</v>
      </c>
      <c r="U3246" s="67">
        <v>0.214</v>
      </c>
      <c r="V3246" s="4">
        <v>4</v>
      </c>
      <c r="W3246" s="4">
        <v>3430</v>
      </c>
      <c r="X3246" s="67">
        <v>1E-3</v>
      </c>
      <c r="Y3246" s="67">
        <v>0.33300000000000002</v>
      </c>
      <c r="Z3246" s="4">
        <v>1</v>
      </c>
      <c r="AA3246" s="4">
        <v>2603</v>
      </c>
      <c r="AB3246" s="67">
        <v>0</v>
      </c>
      <c r="AC3246" s="4">
        <v>0.47425200000000001</v>
      </c>
      <c r="AD3246" s="4">
        <v>7.2309999999999999</v>
      </c>
    </row>
    <row r="3247" spans="1:30" x14ac:dyDescent="0.2">
      <c r="A3247" s="8" t="s">
        <v>782</v>
      </c>
      <c r="B3247" s="8">
        <v>16</v>
      </c>
      <c r="C3247" s="8">
        <v>70897087</v>
      </c>
      <c r="D3247" s="8">
        <v>70897087</v>
      </c>
      <c r="E3247" s="8" t="s">
        <v>123</v>
      </c>
      <c r="F3247" s="8" t="s">
        <v>78</v>
      </c>
      <c r="G3247" s="8" t="s">
        <v>3469</v>
      </c>
      <c r="H3247" s="8" t="s">
        <v>7</v>
      </c>
      <c r="I3247" s="66" t="s">
        <v>40</v>
      </c>
      <c r="J3247" s="66" t="s">
        <v>191</v>
      </c>
      <c r="K3247" s="66" t="s">
        <v>40</v>
      </c>
      <c r="L3247" s="66" t="s">
        <v>40</v>
      </c>
      <c r="M3247" s="66" t="s">
        <v>40</v>
      </c>
      <c r="N3247" s="66" t="s">
        <v>40</v>
      </c>
      <c r="O3247" s="8" t="s">
        <v>40</v>
      </c>
      <c r="P3247" s="8" t="s">
        <v>940</v>
      </c>
      <c r="Q3247" s="8">
        <v>-1</v>
      </c>
      <c r="R3247" s="8">
        <v>7.3835284620000001</v>
      </c>
      <c r="S3247" s="8">
        <v>0.51415009899999997</v>
      </c>
      <c r="T3247" s="8">
        <v>7.8976785620000003</v>
      </c>
      <c r="U3247" s="67">
        <v>0.25</v>
      </c>
      <c r="V3247" s="4">
        <v>11</v>
      </c>
      <c r="W3247" s="4">
        <v>3430</v>
      </c>
      <c r="X3247" s="67">
        <v>3.0000000000000001E-3</v>
      </c>
      <c r="Y3247" s="67">
        <v>0.25600000000000001</v>
      </c>
      <c r="Z3247" s="4">
        <v>6</v>
      </c>
      <c r="AA3247" s="4">
        <v>2601</v>
      </c>
      <c r="AB3247" s="67">
        <v>2E-3</v>
      </c>
      <c r="AC3247" s="4">
        <v>2.5812680000000001</v>
      </c>
      <c r="AD3247" s="4">
        <v>19.989999999999998</v>
      </c>
    </row>
    <row r="3248" spans="1:30" x14ac:dyDescent="0.2">
      <c r="A3248" s="8" t="s">
        <v>782</v>
      </c>
      <c r="B3248" s="8">
        <v>16</v>
      </c>
      <c r="C3248" s="8">
        <v>70900099</v>
      </c>
      <c r="D3248" s="8">
        <v>70900099</v>
      </c>
      <c r="E3248" s="8" t="s">
        <v>130</v>
      </c>
      <c r="F3248" s="8" t="s">
        <v>3108</v>
      </c>
      <c r="G3248" s="8" t="s">
        <v>3109</v>
      </c>
      <c r="H3248" s="8" t="s">
        <v>7</v>
      </c>
      <c r="I3248" s="66" t="s">
        <v>7074</v>
      </c>
      <c r="J3248" s="66" t="s">
        <v>40</v>
      </c>
      <c r="K3248" s="66" t="s">
        <v>7075</v>
      </c>
      <c r="L3248" s="66" t="s">
        <v>7076</v>
      </c>
      <c r="M3248" s="66" t="s">
        <v>7077</v>
      </c>
      <c r="N3248" s="66" t="s">
        <v>4056</v>
      </c>
      <c r="O3248" s="8" t="s">
        <v>4057</v>
      </c>
      <c r="P3248" s="8" t="s">
        <v>7078</v>
      </c>
      <c r="Q3248" s="8">
        <v>-1</v>
      </c>
      <c r="R3248" s="8" t="s">
        <v>40</v>
      </c>
      <c r="S3248" s="8" t="s">
        <v>40</v>
      </c>
      <c r="T3248" s="8" t="s">
        <v>40</v>
      </c>
      <c r="U3248" s="67">
        <v>0.129</v>
      </c>
      <c r="V3248" s="4">
        <v>1</v>
      </c>
      <c r="W3248" s="4">
        <v>3427</v>
      </c>
      <c r="X3248" s="67">
        <v>0</v>
      </c>
      <c r="Y3248" s="67">
        <v>0</v>
      </c>
      <c r="Z3248" s="4">
        <v>0</v>
      </c>
      <c r="AA3248" s="4">
        <v>2597</v>
      </c>
      <c r="AB3248" s="67">
        <v>0</v>
      </c>
      <c r="AC3248" s="4">
        <v>6.0903689999999999</v>
      </c>
      <c r="AD3248" s="4">
        <v>28.2</v>
      </c>
    </row>
    <row r="3249" spans="1:30" x14ac:dyDescent="0.2">
      <c r="A3249" s="8" t="s">
        <v>782</v>
      </c>
      <c r="B3249" s="8">
        <v>16</v>
      </c>
      <c r="C3249" s="8">
        <v>70900104</v>
      </c>
      <c r="D3249" s="8">
        <v>70900104</v>
      </c>
      <c r="E3249" s="8" t="s">
        <v>130</v>
      </c>
      <c r="F3249" s="8" t="s">
        <v>3101</v>
      </c>
      <c r="G3249" s="8" t="s">
        <v>3102</v>
      </c>
      <c r="H3249" s="8" t="s">
        <v>7</v>
      </c>
      <c r="I3249" s="66" t="s">
        <v>7074</v>
      </c>
      <c r="J3249" s="66" t="s">
        <v>40</v>
      </c>
      <c r="K3249" s="66" t="s">
        <v>7079</v>
      </c>
      <c r="L3249" s="66" t="s">
        <v>7080</v>
      </c>
      <c r="M3249" s="66" t="s">
        <v>5305</v>
      </c>
      <c r="N3249" s="66" t="s">
        <v>3229</v>
      </c>
      <c r="O3249" s="8" t="s">
        <v>3763</v>
      </c>
      <c r="P3249" s="8" t="s">
        <v>40</v>
      </c>
      <c r="Q3249" s="8">
        <v>-1</v>
      </c>
      <c r="R3249" s="8" t="s">
        <v>40</v>
      </c>
      <c r="S3249" s="8" t="s">
        <v>40</v>
      </c>
      <c r="T3249" s="8" t="s">
        <v>40</v>
      </c>
      <c r="U3249" s="67">
        <v>0.22900000000000001</v>
      </c>
      <c r="V3249" s="4">
        <v>1</v>
      </c>
      <c r="W3249" s="4">
        <v>3427</v>
      </c>
      <c r="X3249" s="67">
        <v>0</v>
      </c>
      <c r="Y3249" s="67">
        <v>0</v>
      </c>
      <c r="Z3249" s="4">
        <v>0</v>
      </c>
      <c r="AA3249" s="4">
        <v>2597</v>
      </c>
      <c r="AB3249" s="67">
        <v>0</v>
      </c>
      <c r="AC3249" s="4">
        <v>2.1146219999999998</v>
      </c>
      <c r="AD3249" s="4">
        <v>16.95</v>
      </c>
    </row>
    <row r="3250" spans="1:30" x14ac:dyDescent="0.2">
      <c r="A3250" s="8" t="s">
        <v>782</v>
      </c>
      <c r="B3250" s="8">
        <v>16</v>
      </c>
      <c r="C3250" s="8">
        <v>70900111</v>
      </c>
      <c r="D3250" s="8">
        <v>70900111</v>
      </c>
      <c r="E3250" s="8" t="s">
        <v>130</v>
      </c>
      <c r="F3250" s="8" t="s">
        <v>3108</v>
      </c>
      <c r="G3250" s="8" t="s">
        <v>3109</v>
      </c>
      <c r="H3250" s="8" t="s">
        <v>7</v>
      </c>
      <c r="I3250" s="66" t="s">
        <v>7074</v>
      </c>
      <c r="J3250" s="66" t="s">
        <v>40</v>
      </c>
      <c r="K3250" s="66" t="s">
        <v>7081</v>
      </c>
      <c r="L3250" s="66" t="s">
        <v>7082</v>
      </c>
      <c r="M3250" s="66" t="s">
        <v>7083</v>
      </c>
      <c r="N3250" s="66" t="s">
        <v>3171</v>
      </c>
      <c r="O3250" s="8" t="s">
        <v>3172</v>
      </c>
      <c r="P3250" s="8" t="s">
        <v>7084</v>
      </c>
      <c r="Q3250" s="8">
        <v>-1</v>
      </c>
      <c r="R3250" s="8" t="s">
        <v>40</v>
      </c>
      <c r="S3250" s="8" t="s">
        <v>40</v>
      </c>
      <c r="T3250" s="8" t="s">
        <v>40</v>
      </c>
      <c r="U3250" s="67">
        <v>0.24399999999999999</v>
      </c>
      <c r="V3250" s="4">
        <v>108</v>
      </c>
      <c r="W3250" s="4">
        <v>3427</v>
      </c>
      <c r="X3250" s="67">
        <v>3.2000000000000001E-2</v>
      </c>
      <c r="Y3250" s="67">
        <v>0.248</v>
      </c>
      <c r="Z3250" s="4">
        <v>94</v>
      </c>
      <c r="AA3250" s="4">
        <v>2597</v>
      </c>
      <c r="AB3250" s="67">
        <v>3.5999999999999997E-2</v>
      </c>
      <c r="AC3250" s="4">
        <v>1.8249930000000001</v>
      </c>
      <c r="AD3250" s="4">
        <v>15.13</v>
      </c>
    </row>
    <row r="3251" spans="1:30" x14ac:dyDescent="0.2">
      <c r="A3251" s="8" t="s">
        <v>782</v>
      </c>
      <c r="B3251" s="8">
        <v>16</v>
      </c>
      <c r="C3251" s="8">
        <v>70900112</v>
      </c>
      <c r="D3251" s="8">
        <v>70900112</v>
      </c>
      <c r="E3251" s="8" t="s">
        <v>121</v>
      </c>
      <c r="F3251" s="8" t="s">
        <v>3108</v>
      </c>
      <c r="G3251" s="8" t="s">
        <v>3109</v>
      </c>
      <c r="H3251" s="8" t="s">
        <v>7</v>
      </c>
      <c r="I3251" s="66" t="s">
        <v>7074</v>
      </c>
      <c r="J3251" s="66" t="s">
        <v>40</v>
      </c>
      <c r="K3251" s="66" t="s">
        <v>7085</v>
      </c>
      <c r="L3251" s="66" t="s">
        <v>7086</v>
      </c>
      <c r="M3251" s="66" t="s">
        <v>7083</v>
      </c>
      <c r="N3251" s="66" t="s">
        <v>3144</v>
      </c>
      <c r="O3251" s="8" t="s">
        <v>3145</v>
      </c>
      <c r="P3251" s="8" t="s">
        <v>7087</v>
      </c>
      <c r="Q3251" s="8">
        <v>-1</v>
      </c>
      <c r="R3251" s="8" t="s">
        <v>40</v>
      </c>
      <c r="S3251" s="8" t="s">
        <v>40</v>
      </c>
      <c r="T3251" s="8" t="s">
        <v>40</v>
      </c>
      <c r="U3251" s="67">
        <v>0</v>
      </c>
      <c r="V3251" s="4">
        <v>0</v>
      </c>
      <c r="W3251" s="4">
        <v>3427</v>
      </c>
      <c r="X3251" s="67">
        <v>0</v>
      </c>
      <c r="Y3251" s="67">
        <v>0.216</v>
      </c>
      <c r="Z3251" s="4">
        <v>1</v>
      </c>
      <c r="AA3251" s="4">
        <v>2597</v>
      </c>
      <c r="AB3251" s="67">
        <v>0</v>
      </c>
      <c r="AC3251" s="4">
        <v>3.0148329999999999</v>
      </c>
      <c r="AD3251" s="4">
        <v>22.3</v>
      </c>
    </row>
    <row r="3252" spans="1:30" x14ac:dyDescent="0.2">
      <c r="A3252" s="8" t="s">
        <v>782</v>
      </c>
      <c r="B3252" s="8">
        <v>16</v>
      </c>
      <c r="C3252" s="8">
        <v>70900112</v>
      </c>
      <c r="D3252" s="8">
        <v>70900112</v>
      </c>
      <c r="E3252" s="8" t="s">
        <v>123</v>
      </c>
      <c r="F3252" s="8" t="s">
        <v>3108</v>
      </c>
      <c r="G3252" s="8" t="s">
        <v>3109</v>
      </c>
      <c r="H3252" s="8" t="s">
        <v>7</v>
      </c>
      <c r="I3252" s="66" t="s">
        <v>7074</v>
      </c>
      <c r="J3252" s="66" t="s">
        <v>40</v>
      </c>
      <c r="K3252" s="66" t="s">
        <v>7085</v>
      </c>
      <c r="L3252" s="66" t="s">
        <v>7086</v>
      </c>
      <c r="M3252" s="66" t="s">
        <v>7083</v>
      </c>
      <c r="N3252" s="66" t="s">
        <v>3192</v>
      </c>
      <c r="O3252" s="8" t="s">
        <v>3660</v>
      </c>
      <c r="P3252" s="8" t="s">
        <v>7087</v>
      </c>
      <c r="Q3252" s="8">
        <v>-1</v>
      </c>
      <c r="R3252" s="8" t="s">
        <v>40</v>
      </c>
      <c r="S3252" s="8" t="s">
        <v>40</v>
      </c>
      <c r="T3252" s="8" t="s">
        <v>40</v>
      </c>
      <c r="U3252" s="67">
        <v>0</v>
      </c>
      <c r="V3252" s="4">
        <v>0</v>
      </c>
      <c r="W3252" s="4">
        <v>3427</v>
      </c>
      <c r="X3252" s="67">
        <v>0</v>
      </c>
      <c r="Y3252" s="67">
        <v>0.113</v>
      </c>
      <c r="Z3252" s="4">
        <v>1</v>
      </c>
      <c r="AA3252" s="4">
        <v>2597</v>
      </c>
      <c r="AB3252" s="67">
        <v>0</v>
      </c>
      <c r="AC3252" s="4">
        <v>1.7055800000000001</v>
      </c>
      <c r="AD3252" s="4">
        <v>14.44</v>
      </c>
    </row>
    <row r="3253" spans="1:30" x14ac:dyDescent="0.2">
      <c r="A3253" s="8" t="s">
        <v>782</v>
      </c>
      <c r="B3253" s="8">
        <v>16</v>
      </c>
      <c r="C3253" s="8">
        <v>70900142</v>
      </c>
      <c r="D3253" s="8">
        <v>70900142</v>
      </c>
      <c r="E3253" s="8" t="s">
        <v>130</v>
      </c>
      <c r="F3253" s="8" t="s">
        <v>3108</v>
      </c>
      <c r="G3253" s="8" t="s">
        <v>3109</v>
      </c>
      <c r="H3253" s="8" t="s">
        <v>7</v>
      </c>
      <c r="I3253" s="66" t="s">
        <v>7074</v>
      </c>
      <c r="J3253" s="66" t="s">
        <v>40</v>
      </c>
      <c r="K3253" s="66" t="s">
        <v>7088</v>
      </c>
      <c r="L3253" s="66" t="s">
        <v>7089</v>
      </c>
      <c r="M3253" s="66" t="s">
        <v>7090</v>
      </c>
      <c r="N3253" s="66" t="s">
        <v>3147</v>
      </c>
      <c r="O3253" s="8" t="s">
        <v>4321</v>
      </c>
      <c r="P3253" s="8" t="s">
        <v>40</v>
      </c>
      <c r="Q3253" s="8">
        <v>-1</v>
      </c>
      <c r="R3253" s="8" t="s">
        <v>40</v>
      </c>
      <c r="S3253" s="8" t="s">
        <v>40</v>
      </c>
      <c r="T3253" s="8" t="s">
        <v>40</v>
      </c>
      <c r="U3253" s="67">
        <v>0.317</v>
      </c>
      <c r="V3253" s="4">
        <v>2</v>
      </c>
      <c r="W3253" s="4">
        <v>3427</v>
      </c>
      <c r="X3253" s="67">
        <v>1E-3</v>
      </c>
      <c r="Y3253" s="67">
        <v>0.318</v>
      </c>
      <c r="Z3253" s="4">
        <v>1</v>
      </c>
      <c r="AA3253" s="4">
        <v>2597</v>
      </c>
      <c r="AB3253" s="67">
        <v>0</v>
      </c>
      <c r="AC3253" s="4">
        <v>5.850511</v>
      </c>
      <c r="AD3253" s="4">
        <v>27.3</v>
      </c>
    </row>
    <row r="3254" spans="1:30" x14ac:dyDescent="0.2">
      <c r="A3254" s="8" t="s">
        <v>782</v>
      </c>
      <c r="B3254" s="8">
        <v>16</v>
      </c>
      <c r="C3254" s="8">
        <v>70900170</v>
      </c>
      <c r="D3254" s="8">
        <v>70900170</v>
      </c>
      <c r="E3254" s="8" t="s">
        <v>130</v>
      </c>
      <c r="F3254" s="8" t="s">
        <v>3101</v>
      </c>
      <c r="G3254" s="8" t="s">
        <v>3102</v>
      </c>
      <c r="H3254" s="8" t="s">
        <v>7</v>
      </c>
      <c r="I3254" s="66" t="s">
        <v>7074</v>
      </c>
      <c r="J3254" s="66" t="s">
        <v>40</v>
      </c>
      <c r="K3254" s="66" t="s">
        <v>7091</v>
      </c>
      <c r="L3254" s="66" t="s">
        <v>7092</v>
      </c>
      <c r="M3254" s="66" t="s">
        <v>7093</v>
      </c>
      <c r="N3254" s="66" t="s">
        <v>3210</v>
      </c>
      <c r="O3254" s="8" t="s">
        <v>3211</v>
      </c>
      <c r="P3254" s="8" t="s">
        <v>7094</v>
      </c>
      <c r="Q3254" s="8">
        <v>-1</v>
      </c>
      <c r="R3254" s="8" t="s">
        <v>40</v>
      </c>
      <c r="S3254" s="8" t="s">
        <v>40</v>
      </c>
      <c r="T3254" s="8" t="s">
        <v>40</v>
      </c>
      <c r="U3254" s="67">
        <v>0.25</v>
      </c>
      <c r="V3254" s="4">
        <v>21</v>
      </c>
      <c r="W3254" s="4">
        <v>3434</v>
      </c>
      <c r="X3254" s="67">
        <v>6.0000000000000001E-3</v>
      </c>
      <c r="Y3254" s="67">
        <v>0.24399999999999999</v>
      </c>
      <c r="Z3254" s="4">
        <v>18</v>
      </c>
      <c r="AA3254" s="4">
        <v>2604</v>
      </c>
      <c r="AB3254" s="67">
        <v>7.0000000000000001E-3</v>
      </c>
      <c r="AC3254" s="4">
        <v>1.291577</v>
      </c>
      <c r="AD3254" s="4">
        <v>12.23</v>
      </c>
    </row>
    <row r="3255" spans="1:30" x14ac:dyDescent="0.2">
      <c r="A3255" s="8" t="s">
        <v>782</v>
      </c>
      <c r="B3255" s="8">
        <v>16</v>
      </c>
      <c r="C3255" s="8">
        <v>70900185</v>
      </c>
      <c r="D3255" s="8">
        <v>70900185</v>
      </c>
      <c r="E3255" s="8" t="s">
        <v>121</v>
      </c>
      <c r="F3255" s="8" t="s">
        <v>3101</v>
      </c>
      <c r="G3255" s="8" t="s">
        <v>3102</v>
      </c>
      <c r="H3255" s="8" t="s">
        <v>7</v>
      </c>
      <c r="I3255" s="66" t="s">
        <v>7074</v>
      </c>
      <c r="J3255" s="66" t="s">
        <v>40</v>
      </c>
      <c r="K3255" s="66" t="s">
        <v>7095</v>
      </c>
      <c r="L3255" s="66" t="s">
        <v>7096</v>
      </c>
      <c r="M3255" s="66" t="s">
        <v>7097</v>
      </c>
      <c r="N3255" s="66" t="s">
        <v>3196</v>
      </c>
      <c r="O3255" s="8" t="s">
        <v>4278</v>
      </c>
      <c r="P3255" s="8" t="s">
        <v>40</v>
      </c>
      <c r="Q3255" s="8">
        <v>-1</v>
      </c>
      <c r="R3255" s="8" t="s">
        <v>40</v>
      </c>
      <c r="S3255" s="8" t="s">
        <v>40</v>
      </c>
      <c r="T3255" s="8" t="s">
        <v>40</v>
      </c>
      <c r="U3255" s="67">
        <v>0.24199999999999999</v>
      </c>
      <c r="V3255" s="4">
        <v>1</v>
      </c>
      <c r="W3255" s="4">
        <v>3434</v>
      </c>
      <c r="X3255" s="67">
        <v>0</v>
      </c>
      <c r="Y3255" s="67">
        <v>0</v>
      </c>
      <c r="Z3255" s="4">
        <v>0</v>
      </c>
      <c r="AA3255" s="4">
        <v>2604</v>
      </c>
      <c r="AB3255" s="67">
        <v>0</v>
      </c>
      <c r="AC3255" s="4">
        <v>1.041709</v>
      </c>
      <c r="AD3255" s="4">
        <v>10.9</v>
      </c>
    </row>
    <row r="3256" spans="1:30" x14ac:dyDescent="0.2">
      <c r="A3256" s="8" t="s">
        <v>782</v>
      </c>
      <c r="B3256" s="8">
        <v>16</v>
      </c>
      <c r="C3256" s="8">
        <v>70900199</v>
      </c>
      <c r="D3256" s="8">
        <v>70900199</v>
      </c>
      <c r="E3256" s="8" t="s">
        <v>130</v>
      </c>
      <c r="F3256" s="8" t="s">
        <v>3108</v>
      </c>
      <c r="G3256" s="8" t="s">
        <v>3109</v>
      </c>
      <c r="H3256" s="8" t="s">
        <v>7</v>
      </c>
      <c r="I3256" s="66" t="s">
        <v>7074</v>
      </c>
      <c r="J3256" s="66" t="s">
        <v>40</v>
      </c>
      <c r="K3256" s="66" t="s">
        <v>7060</v>
      </c>
      <c r="L3256" s="66" t="s">
        <v>7098</v>
      </c>
      <c r="M3256" s="66" t="s">
        <v>7099</v>
      </c>
      <c r="N3256" s="66" t="s">
        <v>3244</v>
      </c>
      <c r="O3256" s="8" t="s">
        <v>3265</v>
      </c>
      <c r="P3256" s="8" t="s">
        <v>7100</v>
      </c>
      <c r="Q3256" s="8">
        <v>-1</v>
      </c>
      <c r="R3256" s="8" t="s">
        <v>40</v>
      </c>
      <c r="S3256" s="8" t="s">
        <v>40</v>
      </c>
      <c r="T3256" s="8" t="s">
        <v>40</v>
      </c>
      <c r="U3256" s="67">
        <v>0.255</v>
      </c>
      <c r="V3256" s="4">
        <v>11</v>
      </c>
      <c r="W3256" s="4">
        <v>3434</v>
      </c>
      <c r="X3256" s="67">
        <v>3.0000000000000001E-3</v>
      </c>
      <c r="Y3256" s="67">
        <v>0.23899999999999999</v>
      </c>
      <c r="Z3256" s="4">
        <v>6</v>
      </c>
      <c r="AA3256" s="4">
        <v>2604</v>
      </c>
      <c r="AB3256" s="67">
        <v>2E-3</v>
      </c>
      <c r="AC3256" s="4">
        <v>1.110913</v>
      </c>
      <c r="AD3256" s="4">
        <v>11.27</v>
      </c>
    </row>
    <row r="3257" spans="1:30" x14ac:dyDescent="0.2">
      <c r="A3257" s="8" t="s">
        <v>782</v>
      </c>
      <c r="B3257" s="8">
        <v>16</v>
      </c>
      <c r="C3257" s="8">
        <v>70900205</v>
      </c>
      <c r="D3257" s="8">
        <v>70900205</v>
      </c>
      <c r="E3257" s="8" t="s">
        <v>121</v>
      </c>
      <c r="F3257" s="8" t="s">
        <v>3108</v>
      </c>
      <c r="G3257" s="8" t="s">
        <v>3109</v>
      </c>
      <c r="H3257" s="8" t="s">
        <v>7</v>
      </c>
      <c r="I3257" s="66" t="s">
        <v>7074</v>
      </c>
      <c r="J3257" s="66" t="s">
        <v>40</v>
      </c>
      <c r="K3257" s="66" t="s">
        <v>7101</v>
      </c>
      <c r="L3257" s="66" t="s">
        <v>7102</v>
      </c>
      <c r="M3257" s="66" t="s">
        <v>7103</v>
      </c>
      <c r="N3257" s="66" t="s">
        <v>3115</v>
      </c>
      <c r="O3257" s="8" t="s">
        <v>3116</v>
      </c>
      <c r="P3257" s="8" t="s">
        <v>40</v>
      </c>
      <c r="Q3257" s="8">
        <v>-1</v>
      </c>
      <c r="R3257" s="8" t="s">
        <v>40</v>
      </c>
      <c r="S3257" s="8" t="s">
        <v>40</v>
      </c>
      <c r="T3257" s="8" t="s">
        <v>40</v>
      </c>
      <c r="U3257" s="67">
        <v>0.25800000000000001</v>
      </c>
      <c r="V3257" s="4">
        <v>1</v>
      </c>
      <c r="W3257" s="4">
        <v>3434</v>
      </c>
      <c r="X3257" s="67">
        <v>0</v>
      </c>
      <c r="Y3257" s="67">
        <v>0</v>
      </c>
      <c r="Z3257" s="4">
        <v>0</v>
      </c>
      <c r="AA3257" s="4">
        <v>2604</v>
      </c>
      <c r="AB3257" s="67">
        <v>0</v>
      </c>
      <c r="AC3257" s="4">
        <v>4.4983570000000004</v>
      </c>
      <c r="AD3257" s="4">
        <v>24.3</v>
      </c>
    </row>
    <row r="3258" spans="1:30" x14ac:dyDescent="0.2">
      <c r="A3258" s="8" t="s">
        <v>782</v>
      </c>
      <c r="B3258" s="8">
        <v>16</v>
      </c>
      <c r="C3258" s="8">
        <v>70900210</v>
      </c>
      <c r="D3258" s="8">
        <v>70900210</v>
      </c>
      <c r="E3258" s="8" t="s">
        <v>121</v>
      </c>
      <c r="F3258" s="8" t="s">
        <v>3108</v>
      </c>
      <c r="G3258" s="8" t="s">
        <v>3109</v>
      </c>
      <c r="H3258" s="8" t="s">
        <v>7</v>
      </c>
      <c r="I3258" s="66" t="s">
        <v>7074</v>
      </c>
      <c r="J3258" s="66" t="s">
        <v>40</v>
      </c>
      <c r="K3258" s="66" t="s">
        <v>7104</v>
      </c>
      <c r="L3258" s="66" t="s">
        <v>7105</v>
      </c>
      <c r="M3258" s="66" t="s">
        <v>7106</v>
      </c>
      <c r="N3258" s="66" t="s">
        <v>3309</v>
      </c>
      <c r="O3258" s="8" t="s">
        <v>3546</v>
      </c>
      <c r="P3258" s="8" t="s">
        <v>40</v>
      </c>
      <c r="Q3258" s="8">
        <v>-1</v>
      </c>
      <c r="R3258" s="8" t="s">
        <v>40</v>
      </c>
      <c r="S3258" s="8" t="s">
        <v>40</v>
      </c>
      <c r="T3258" s="8" t="s">
        <v>40</v>
      </c>
      <c r="U3258" s="67">
        <v>0.23499999999999999</v>
      </c>
      <c r="V3258" s="4">
        <v>1</v>
      </c>
      <c r="W3258" s="4">
        <v>3434</v>
      </c>
      <c r="X3258" s="67">
        <v>0</v>
      </c>
      <c r="Y3258" s="67">
        <v>0</v>
      </c>
      <c r="Z3258" s="4">
        <v>0</v>
      </c>
      <c r="AA3258" s="4">
        <v>2604</v>
      </c>
      <c r="AB3258" s="67">
        <v>0</v>
      </c>
      <c r="AC3258" s="4">
        <v>5.9992089999999996</v>
      </c>
      <c r="AD3258" s="4">
        <v>27.8</v>
      </c>
    </row>
    <row r="3259" spans="1:30" x14ac:dyDescent="0.2">
      <c r="A3259" s="8" t="s">
        <v>782</v>
      </c>
      <c r="B3259" s="8">
        <v>16</v>
      </c>
      <c r="C3259" s="8">
        <v>70900215</v>
      </c>
      <c r="D3259" s="8">
        <v>70900215</v>
      </c>
      <c r="E3259" s="8" t="s">
        <v>130</v>
      </c>
      <c r="F3259" s="8" t="s">
        <v>3101</v>
      </c>
      <c r="G3259" s="8" t="s">
        <v>3102</v>
      </c>
      <c r="H3259" s="8" t="s">
        <v>7</v>
      </c>
      <c r="I3259" s="66" t="s">
        <v>7074</v>
      </c>
      <c r="J3259" s="66" t="s">
        <v>40</v>
      </c>
      <c r="K3259" s="66" t="s">
        <v>7107</v>
      </c>
      <c r="L3259" s="66" t="s">
        <v>7108</v>
      </c>
      <c r="M3259" s="66" t="s">
        <v>7109</v>
      </c>
      <c r="N3259" s="66" t="s">
        <v>3165</v>
      </c>
      <c r="O3259" s="8" t="s">
        <v>3308</v>
      </c>
      <c r="P3259" s="8" t="s">
        <v>7110</v>
      </c>
      <c r="Q3259" s="8">
        <v>-1</v>
      </c>
      <c r="R3259" s="8" t="s">
        <v>40</v>
      </c>
      <c r="S3259" s="8" t="s">
        <v>40</v>
      </c>
      <c r="T3259" s="8" t="s">
        <v>40</v>
      </c>
      <c r="U3259" s="67">
        <v>0</v>
      </c>
      <c r="V3259" s="4">
        <v>0</v>
      </c>
      <c r="W3259" s="4">
        <v>3434</v>
      </c>
      <c r="X3259" s="67">
        <v>0</v>
      </c>
      <c r="Y3259" s="67">
        <v>0.255</v>
      </c>
      <c r="Z3259" s="4">
        <v>1</v>
      </c>
      <c r="AA3259" s="4">
        <v>2604</v>
      </c>
      <c r="AB3259" s="67">
        <v>0</v>
      </c>
      <c r="AC3259" s="4">
        <v>1.3572299999999999</v>
      </c>
      <c r="AD3259" s="4">
        <v>12.57</v>
      </c>
    </row>
    <row r="3260" spans="1:30" x14ac:dyDescent="0.2">
      <c r="A3260" s="8" t="s">
        <v>782</v>
      </c>
      <c r="B3260" s="8">
        <v>16</v>
      </c>
      <c r="C3260" s="8">
        <v>70900216</v>
      </c>
      <c r="D3260" s="8">
        <v>70900216</v>
      </c>
      <c r="E3260" s="8" t="s">
        <v>121</v>
      </c>
      <c r="F3260" s="8" t="s">
        <v>3108</v>
      </c>
      <c r="G3260" s="8" t="s">
        <v>3109</v>
      </c>
      <c r="H3260" s="8" t="s">
        <v>7</v>
      </c>
      <c r="I3260" s="66" t="s">
        <v>7074</v>
      </c>
      <c r="J3260" s="66" t="s">
        <v>40</v>
      </c>
      <c r="K3260" s="66" t="s">
        <v>7111</v>
      </c>
      <c r="L3260" s="66" t="s">
        <v>7112</v>
      </c>
      <c r="M3260" s="66" t="s">
        <v>7109</v>
      </c>
      <c r="N3260" s="66" t="s">
        <v>3309</v>
      </c>
      <c r="O3260" s="8" t="s">
        <v>3310</v>
      </c>
      <c r="P3260" s="8" t="s">
        <v>7113</v>
      </c>
      <c r="Q3260" s="8">
        <v>-1</v>
      </c>
      <c r="R3260" s="8" t="s">
        <v>40</v>
      </c>
      <c r="S3260" s="8" t="s">
        <v>40</v>
      </c>
      <c r="T3260" s="8" t="s">
        <v>40</v>
      </c>
      <c r="U3260" s="67">
        <v>0.24199999999999999</v>
      </c>
      <c r="V3260" s="4">
        <v>4</v>
      </c>
      <c r="W3260" s="4">
        <v>3434</v>
      </c>
      <c r="X3260" s="67">
        <v>1E-3</v>
      </c>
      <c r="Y3260" s="67">
        <v>0.22700000000000001</v>
      </c>
      <c r="Z3260" s="4">
        <v>1</v>
      </c>
      <c r="AA3260" s="4">
        <v>2604</v>
      </c>
      <c r="AB3260" s="67">
        <v>0</v>
      </c>
      <c r="AC3260" s="4">
        <v>5.771045</v>
      </c>
      <c r="AD3260" s="4">
        <v>27</v>
      </c>
    </row>
    <row r="3261" spans="1:30" x14ac:dyDescent="0.2">
      <c r="A3261" s="8" t="s">
        <v>782</v>
      </c>
      <c r="B3261" s="8">
        <v>16</v>
      </c>
      <c r="C3261" s="8">
        <v>70900221</v>
      </c>
      <c r="D3261" s="8">
        <v>70900221</v>
      </c>
      <c r="E3261" s="8" t="s">
        <v>130</v>
      </c>
      <c r="F3261" s="8" t="s">
        <v>3101</v>
      </c>
      <c r="G3261" s="8" t="s">
        <v>3102</v>
      </c>
      <c r="H3261" s="8" t="s">
        <v>7</v>
      </c>
      <c r="I3261" s="66" t="s">
        <v>7074</v>
      </c>
      <c r="J3261" s="66" t="s">
        <v>40</v>
      </c>
      <c r="K3261" s="66" t="s">
        <v>7114</v>
      </c>
      <c r="L3261" s="66" t="s">
        <v>7115</v>
      </c>
      <c r="M3261" s="66" t="s">
        <v>7116</v>
      </c>
      <c r="N3261" s="66" t="s">
        <v>130</v>
      </c>
      <c r="O3261" s="8" t="s">
        <v>3155</v>
      </c>
      <c r="P3261" s="8" t="s">
        <v>7117</v>
      </c>
      <c r="Q3261" s="8">
        <v>-1</v>
      </c>
      <c r="R3261" s="8" t="s">
        <v>40</v>
      </c>
      <c r="S3261" s="8" t="s">
        <v>40</v>
      </c>
      <c r="T3261" s="8" t="s">
        <v>40</v>
      </c>
      <c r="U3261" s="67">
        <v>0.23</v>
      </c>
      <c r="V3261" s="4">
        <v>3</v>
      </c>
      <c r="W3261" s="4">
        <v>3434</v>
      </c>
      <c r="X3261" s="67">
        <v>1E-3</v>
      </c>
      <c r="Y3261" s="67">
        <v>0.245</v>
      </c>
      <c r="Z3261" s="4">
        <v>2</v>
      </c>
      <c r="AA3261" s="4">
        <v>2604</v>
      </c>
      <c r="AB3261" s="67">
        <v>1E-3</v>
      </c>
      <c r="AC3261" s="4">
        <v>1.6044849999999999</v>
      </c>
      <c r="AD3261" s="4">
        <v>13.88</v>
      </c>
    </row>
    <row r="3262" spans="1:30" x14ac:dyDescent="0.2">
      <c r="A3262" s="8" t="s">
        <v>782</v>
      </c>
      <c r="B3262" s="8">
        <v>16</v>
      </c>
      <c r="C3262" s="8">
        <v>70900222</v>
      </c>
      <c r="D3262" s="8">
        <v>70900222</v>
      </c>
      <c r="E3262" s="8" t="s">
        <v>121</v>
      </c>
      <c r="F3262" s="8" t="s">
        <v>3108</v>
      </c>
      <c r="G3262" s="8" t="s">
        <v>3109</v>
      </c>
      <c r="H3262" s="8" t="s">
        <v>7</v>
      </c>
      <c r="I3262" s="66" t="s">
        <v>7074</v>
      </c>
      <c r="J3262" s="66" t="s">
        <v>40</v>
      </c>
      <c r="K3262" s="66" t="s">
        <v>7118</v>
      </c>
      <c r="L3262" s="66" t="s">
        <v>7119</v>
      </c>
      <c r="M3262" s="66" t="s">
        <v>7116</v>
      </c>
      <c r="N3262" s="66" t="s">
        <v>3157</v>
      </c>
      <c r="O3262" s="8" t="s">
        <v>3158</v>
      </c>
      <c r="P3262" s="8" t="s">
        <v>7120</v>
      </c>
      <c r="Q3262" s="8">
        <v>-1</v>
      </c>
      <c r="R3262" s="8" t="s">
        <v>40</v>
      </c>
      <c r="S3262" s="8" t="s">
        <v>40</v>
      </c>
      <c r="T3262" s="8" t="s">
        <v>40</v>
      </c>
      <c r="U3262" s="67">
        <v>0.217</v>
      </c>
      <c r="V3262" s="4">
        <v>2</v>
      </c>
      <c r="W3262" s="4">
        <v>3434</v>
      </c>
      <c r="X3262" s="67">
        <v>1E-3</v>
      </c>
      <c r="Y3262" s="67">
        <v>0.251</v>
      </c>
      <c r="Z3262" s="4">
        <v>1</v>
      </c>
      <c r="AA3262" s="4">
        <v>2604</v>
      </c>
      <c r="AB3262" s="67">
        <v>0</v>
      </c>
      <c r="AC3262" s="4">
        <v>5.2277579999999997</v>
      </c>
      <c r="AD3262" s="4">
        <v>25.6</v>
      </c>
    </row>
    <row r="3263" spans="1:30" x14ac:dyDescent="0.2">
      <c r="A3263" s="8" t="s">
        <v>782</v>
      </c>
      <c r="B3263" s="8">
        <v>16</v>
      </c>
      <c r="C3263" s="8">
        <v>70902472</v>
      </c>
      <c r="D3263" s="8">
        <v>70902472</v>
      </c>
      <c r="E3263" s="8" t="s">
        <v>121</v>
      </c>
      <c r="F3263" s="8" t="s">
        <v>79</v>
      </c>
      <c r="G3263" s="8" t="s">
        <v>3469</v>
      </c>
      <c r="H3263" s="8" t="s">
        <v>7</v>
      </c>
      <c r="I3263" s="66" t="s">
        <v>40</v>
      </c>
      <c r="J3263" s="66" t="s">
        <v>7121</v>
      </c>
      <c r="K3263" s="66" t="s">
        <v>40</v>
      </c>
      <c r="L3263" s="66" t="s">
        <v>40</v>
      </c>
      <c r="M3263" s="66" t="s">
        <v>40</v>
      </c>
      <c r="N3263" s="66" t="s">
        <v>40</v>
      </c>
      <c r="O3263" s="8" t="s">
        <v>40</v>
      </c>
      <c r="P3263" s="8" t="s">
        <v>40</v>
      </c>
      <c r="Q3263" s="8">
        <v>-1</v>
      </c>
      <c r="R3263" s="8">
        <v>4.2421766869999997</v>
      </c>
      <c r="S3263" s="8">
        <v>5.4794162999999996</v>
      </c>
      <c r="T3263" s="8">
        <v>9.7215929859999992</v>
      </c>
      <c r="U3263" s="67">
        <v>0.26400000000000001</v>
      </c>
      <c r="V3263" s="4">
        <v>1</v>
      </c>
      <c r="W3263" s="4">
        <v>3431</v>
      </c>
      <c r="X3263" s="67">
        <v>0</v>
      </c>
      <c r="Y3263" s="67">
        <v>0</v>
      </c>
      <c r="Z3263" s="4">
        <v>0</v>
      </c>
      <c r="AA3263" s="4">
        <v>2604</v>
      </c>
      <c r="AB3263" s="67">
        <v>0</v>
      </c>
      <c r="AC3263" s="4">
        <v>5.821288</v>
      </c>
      <c r="AD3263" s="4">
        <v>27.2</v>
      </c>
    </row>
    <row r="3264" spans="1:30" x14ac:dyDescent="0.2">
      <c r="A3264" s="8" t="s">
        <v>782</v>
      </c>
      <c r="B3264" s="8">
        <v>16</v>
      </c>
      <c r="C3264" s="8">
        <v>70902477</v>
      </c>
      <c r="D3264" s="8">
        <v>70902477</v>
      </c>
      <c r="E3264" s="8" t="s">
        <v>130</v>
      </c>
      <c r="F3264" s="8" t="s">
        <v>3108</v>
      </c>
      <c r="G3264" s="8" t="s">
        <v>3109</v>
      </c>
      <c r="H3264" s="8" t="s">
        <v>7</v>
      </c>
      <c r="I3264" s="66" t="s">
        <v>7122</v>
      </c>
      <c r="J3264" s="66" t="s">
        <v>40</v>
      </c>
      <c r="K3264" s="66" t="s">
        <v>7123</v>
      </c>
      <c r="L3264" s="66" t="s">
        <v>7124</v>
      </c>
      <c r="M3264" s="66" t="s">
        <v>5252</v>
      </c>
      <c r="N3264" s="66" t="s">
        <v>3112</v>
      </c>
      <c r="O3264" s="8" t="s">
        <v>3113</v>
      </c>
      <c r="P3264" s="8" t="s">
        <v>7125</v>
      </c>
      <c r="Q3264" s="8">
        <v>-1</v>
      </c>
      <c r="R3264" s="8" t="s">
        <v>40</v>
      </c>
      <c r="S3264" s="8" t="s">
        <v>40</v>
      </c>
      <c r="T3264" s="8" t="s">
        <v>40</v>
      </c>
      <c r="U3264" s="67">
        <v>0.249</v>
      </c>
      <c r="V3264" s="4">
        <v>1</v>
      </c>
      <c r="W3264" s="4">
        <v>3431</v>
      </c>
      <c r="X3264" s="67">
        <v>0</v>
      </c>
      <c r="Y3264" s="67">
        <v>0.23699999999999999</v>
      </c>
      <c r="Z3264" s="4">
        <v>2</v>
      </c>
      <c r="AA3264" s="4">
        <v>2604</v>
      </c>
      <c r="AB3264" s="67">
        <v>1E-3</v>
      </c>
      <c r="AC3264" s="4">
        <v>5.4680939999999998</v>
      </c>
      <c r="AD3264" s="4">
        <v>26.2</v>
      </c>
    </row>
    <row r="3265" spans="1:30" x14ac:dyDescent="0.2">
      <c r="A3265" s="8" t="s">
        <v>782</v>
      </c>
      <c r="B3265" s="8">
        <v>16</v>
      </c>
      <c r="C3265" s="8">
        <v>70902486</v>
      </c>
      <c r="D3265" s="8">
        <v>70902486</v>
      </c>
      <c r="E3265" s="8" t="s">
        <v>121</v>
      </c>
      <c r="F3265" s="8" t="s">
        <v>3108</v>
      </c>
      <c r="G3265" s="8" t="s">
        <v>3109</v>
      </c>
      <c r="H3265" s="8" t="s">
        <v>7</v>
      </c>
      <c r="I3265" s="66" t="s">
        <v>7122</v>
      </c>
      <c r="J3265" s="66" t="s">
        <v>40</v>
      </c>
      <c r="K3265" s="66" t="s">
        <v>7126</v>
      </c>
      <c r="L3265" s="66" t="s">
        <v>7127</v>
      </c>
      <c r="M3265" s="66" t="s">
        <v>7128</v>
      </c>
      <c r="N3265" s="66" t="s">
        <v>3558</v>
      </c>
      <c r="O3265" s="8" t="s">
        <v>5975</v>
      </c>
      <c r="P3265" s="8" t="s">
        <v>7129</v>
      </c>
      <c r="Q3265" s="8">
        <v>-1</v>
      </c>
      <c r="R3265" s="8" t="s">
        <v>40</v>
      </c>
      <c r="S3265" s="8" t="s">
        <v>40</v>
      </c>
      <c r="T3265" s="8" t="s">
        <v>40</v>
      </c>
      <c r="U3265" s="67">
        <v>0.25900000000000001</v>
      </c>
      <c r="V3265" s="4">
        <v>3</v>
      </c>
      <c r="W3265" s="4">
        <v>3431</v>
      </c>
      <c r="X3265" s="67">
        <v>1E-3</v>
      </c>
      <c r="Y3265" s="67">
        <v>0.255</v>
      </c>
      <c r="Z3265" s="4">
        <v>5</v>
      </c>
      <c r="AA3265" s="4">
        <v>2604</v>
      </c>
      <c r="AB3265" s="67">
        <v>2E-3</v>
      </c>
      <c r="AC3265" s="4">
        <v>2.0893000000000002</v>
      </c>
      <c r="AD3265" s="4">
        <v>16.78</v>
      </c>
    </row>
    <row r="3266" spans="1:30" x14ac:dyDescent="0.2">
      <c r="A3266" s="8" t="s">
        <v>782</v>
      </c>
      <c r="B3266" s="8">
        <v>16</v>
      </c>
      <c r="C3266" s="8">
        <v>70902491</v>
      </c>
      <c r="D3266" s="8">
        <v>70902491</v>
      </c>
      <c r="E3266" s="8" t="s">
        <v>127</v>
      </c>
      <c r="F3266" s="8" t="s">
        <v>3101</v>
      </c>
      <c r="G3266" s="8" t="s">
        <v>3102</v>
      </c>
      <c r="H3266" s="8" t="s">
        <v>7</v>
      </c>
      <c r="I3266" s="66" t="s">
        <v>7122</v>
      </c>
      <c r="J3266" s="66" t="s">
        <v>40</v>
      </c>
      <c r="K3266" s="66" t="s">
        <v>7130</v>
      </c>
      <c r="L3266" s="66" t="s">
        <v>7131</v>
      </c>
      <c r="M3266" s="66" t="s">
        <v>7132</v>
      </c>
      <c r="N3266" s="66" t="s">
        <v>130</v>
      </c>
      <c r="O3266" s="8" t="s">
        <v>3226</v>
      </c>
      <c r="P3266" s="8" t="s">
        <v>7133</v>
      </c>
      <c r="Q3266" s="8">
        <v>-1</v>
      </c>
      <c r="R3266" s="8" t="s">
        <v>40</v>
      </c>
      <c r="S3266" s="8" t="s">
        <v>40</v>
      </c>
      <c r="T3266" s="8" t="s">
        <v>40</v>
      </c>
      <c r="U3266" s="67">
        <v>0.23</v>
      </c>
      <c r="V3266" s="4">
        <v>1</v>
      </c>
      <c r="W3266" s="4">
        <v>3431</v>
      </c>
      <c r="X3266" s="67">
        <v>0</v>
      </c>
      <c r="Y3266" s="67">
        <v>0</v>
      </c>
      <c r="Z3266" s="4">
        <v>0</v>
      </c>
      <c r="AA3266" s="4">
        <v>2604</v>
      </c>
      <c r="AB3266" s="67">
        <v>0</v>
      </c>
      <c r="AC3266" s="4">
        <v>0.158827</v>
      </c>
      <c r="AD3266" s="4">
        <v>4.2409999999999997</v>
      </c>
    </row>
    <row r="3267" spans="1:30" x14ac:dyDescent="0.2">
      <c r="A3267" s="8" t="s">
        <v>782</v>
      </c>
      <c r="B3267" s="8">
        <v>16</v>
      </c>
      <c r="C3267" s="8">
        <v>70902499</v>
      </c>
      <c r="D3267" s="8">
        <v>70902499</v>
      </c>
      <c r="E3267" s="8" t="s">
        <v>130</v>
      </c>
      <c r="F3267" s="8" t="s">
        <v>3108</v>
      </c>
      <c r="G3267" s="8" t="s">
        <v>3109</v>
      </c>
      <c r="H3267" s="8" t="s">
        <v>7</v>
      </c>
      <c r="I3267" s="66" t="s">
        <v>7122</v>
      </c>
      <c r="J3267" s="66" t="s">
        <v>40</v>
      </c>
      <c r="K3267" s="66" t="s">
        <v>7134</v>
      </c>
      <c r="L3267" s="66" t="s">
        <v>7135</v>
      </c>
      <c r="M3267" s="66" t="s">
        <v>5256</v>
      </c>
      <c r="N3267" s="66" t="s">
        <v>3350</v>
      </c>
      <c r="O3267" s="8" t="s">
        <v>4489</v>
      </c>
      <c r="P3267" s="8" t="s">
        <v>7136</v>
      </c>
      <c r="Q3267" s="8">
        <v>-1</v>
      </c>
      <c r="R3267" s="8" t="s">
        <v>40</v>
      </c>
      <c r="S3267" s="8" t="s">
        <v>40</v>
      </c>
      <c r="T3267" s="8" t="s">
        <v>40</v>
      </c>
      <c r="U3267" s="67">
        <v>0.28100000000000003</v>
      </c>
      <c r="V3267" s="4">
        <v>1</v>
      </c>
      <c r="W3267" s="4">
        <v>3431</v>
      </c>
      <c r="X3267" s="67">
        <v>0</v>
      </c>
      <c r="Y3267" s="67">
        <v>0.33300000000000002</v>
      </c>
      <c r="Z3267" s="4">
        <v>1</v>
      </c>
      <c r="AA3267" s="4">
        <v>2604</v>
      </c>
      <c r="AB3267" s="67">
        <v>0</v>
      </c>
      <c r="AC3267" s="4">
        <v>3.5413019999999999</v>
      </c>
      <c r="AD3267" s="4">
        <v>23.1</v>
      </c>
    </row>
    <row r="3268" spans="1:30" x14ac:dyDescent="0.2">
      <c r="A3268" s="8" t="s">
        <v>782</v>
      </c>
      <c r="B3268" s="8">
        <v>16</v>
      </c>
      <c r="C3268" s="8">
        <v>70902500</v>
      </c>
      <c r="D3268" s="8">
        <v>70902500</v>
      </c>
      <c r="E3268" s="8" t="s">
        <v>130</v>
      </c>
      <c r="F3268" s="8" t="s">
        <v>3108</v>
      </c>
      <c r="G3268" s="8" t="s">
        <v>3109</v>
      </c>
      <c r="H3268" s="8" t="s">
        <v>7</v>
      </c>
      <c r="I3268" s="66" t="s">
        <v>7122</v>
      </c>
      <c r="J3268" s="66" t="s">
        <v>40</v>
      </c>
      <c r="K3268" s="66" t="s">
        <v>7137</v>
      </c>
      <c r="L3268" s="66" t="s">
        <v>7138</v>
      </c>
      <c r="M3268" s="66" t="s">
        <v>6180</v>
      </c>
      <c r="N3268" s="66" t="s">
        <v>3712</v>
      </c>
      <c r="O3268" s="8" t="s">
        <v>3713</v>
      </c>
      <c r="P3268" s="8" t="s">
        <v>40</v>
      </c>
      <c r="Q3268" s="8">
        <v>-1</v>
      </c>
      <c r="R3268" s="8" t="s">
        <v>40</v>
      </c>
      <c r="S3268" s="8" t="s">
        <v>40</v>
      </c>
      <c r="T3268" s="8" t="s">
        <v>40</v>
      </c>
      <c r="U3268" s="67">
        <v>0</v>
      </c>
      <c r="V3268" s="4">
        <v>0</v>
      </c>
      <c r="W3268" s="4">
        <v>3431</v>
      </c>
      <c r="X3268" s="67">
        <v>0</v>
      </c>
      <c r="Y3268" s="67">
        <v>0.26900000000000002</v>
      </c>
      <c r="Z3268" s="4">
        <v>1</v>
      </c>
      <c r="AA3268" s="4">
        <v>2604</v>
      </c>
      <c r="AB3268" s="67">
        <v>0</v>
      </c>
      <c r="AC3268" s="4">
        <v>0.36909199999999998</v>
      </c>
      <c r="AD3268" s="4">
        <v>6.34</v>
      </c>
    </row>
    <row r="3269" spans="1:30" x14ac:dyDescent="0.2">
      <c r="A3269" s="8" t="s">
        <v>782</v>
      </c>
      <c r="B3269" s="8">
        <v>16</v>
      </c>
      <c r="C3269" s="8">
        <v>70902514</v>
      </c>
      <c r="D3269" s="8">
        <v>70902514</v>
      </c>
      <c r="E3269" s="8" t="s">
        <v>130</v>
      </c>
      <c r="F3269" s="8" t="s">
        <v>3108</v>
      </c>
      <c r="G3269" s="8" t="s">
        <v>3109</v>
      </c>
      <c r="H3269" s="8" t="s">
        <v>7</v>
      </c>
      <c r="I3269" s="66" t="s">
        <v>7122</v>
      </c>
      <c r="J3269" s="66" t="s">
        <v>40</v>
      </c>
      <c r="K3269" s="66" t="s">
        <v>7139</v>
      </c>
      <c r="L3269" s="66" t="s">
        <v>7140</v>
      </c>
      <c r="M3269" s="66" t="s">
        <v>7141</v>
      </c>
      <c r="N3269" s="66" t="s">
        <v>3244</v>
      </c>
      <c r="O3269" s="8" t="s">
        <v>3265</v>
      </c>
      <c r="P3269" s="8" t="s">
        <v>7142</v>
      </c>
      <c r="Q3269" s="8">
        <v>-1</v>
      </c>
      <c r="R3269" s="8" t="s">
        <v>40</v>
      </c>
      <c r="S3269" s="8" t="s">
        <v>40</v>
      </c>
      <c r="T3269" s="8" t="s">
        <v>40</v>
      </c>
      <c r="U3269" s="67">
        <v>0.27700000000000002</v>
      </c>
      <c r="V3269" s="4">
        <v>5</v>
      </c>
      <c r="W3269" s="4">
        <v>3431</v>
      </c>
      <c r="X3269" s="67">
        <v>1E-3</v>
      </c>
      <c r="Y3269" s="67">
        <v>0.27400000000000002</v>
      </c>
      <c r="Z3269" s="4">
        <v>4</v>
      </c>
      <c r="AA3269" s="4">
        <v>2604</v>
      </c>
      <c r="AB3269" s="67">
        <v>2E-3</v>
      </c>
      <c r="AC3269" s="4">
        <v>2.5134949999999998</v>
      </c>
      <c r="AD3269" s="4">
        <v>19.55</v>
      </c>
    </row>
    <row r="3270" spans="1:30" x14ac:dyDescent="0.2">
      <c r="A3270" s="8" t="s">
        <v>782</v>
      </c>
      <c r="B3270" s="8">
        <v>16</v>
      </c>
      <c r="C3270" s="8">
        <v>70902515</v>
      </c>
      <c r="D3270" s="8">
        <v>70902515</v>
      </c>
      <c r="E3270" s="8" t="s">
        <v>121</v>
      </c>
      <c r="F3270" s="8" t="s">
        <v>3101</v>
      </c>
      <c r="G3270" s="8" t="s">
        <v>3102</v>
      </c>
      <c r="H3270" s="8" t="s">
        <v>7</v>
      </c>
      <c r="I3270" s="66" t="s">
        <v>7122</v>
      </c>
      <c r="J3270" s="66" t="s">
        <v>40</v>
      </c>
      <c r="K3270" s="66" t="s">
        <v>7143</v>
      </c>
      <c r="L3270" s="66" t="s">
        <v>7144</v>
      </c>
      <c r="M3270" s="66" t="s">
        <v>7145</v>
      </c>
      <c r="N3270" s="66" t="s">
        <v>3121</v>
      </c>
      <c r="O3270" s="8" t="s">
        <v>3122</v>
      </c>
      <c r="P3270" s="8" t="s">
        <v>7146</v>
      </c>
      <c r="Q3270" s="8">
        <v>-1</v>
      </c>
      <c r="R3270" s="8" t="s">
        <v>40</v>
      </c>
      <c r="S3270" s="8" t="s">
        <v>40</v>
      </c>
      <c r="T3270" s="8" t="s">
        <v>40</v>
      </c>
      <c r="U3270" s="67">
        <v>0</v>
      </c>
      <c r="V3270" s="4">
        <v>0</v>
      </c>
      <c r="W3270" s="4">
        <v>3431</v>
      </c>
      <c r="X3270" s="67">
        <v>0</v>
      </c>
      <c r="Y3270" s="67">
        <v>0.22800000000000001</v>
      </c>
      <c r="Z3270" s="4">
        <v>3</v>
      </c>
      <c r="AA3270" s="4">
        <v>2604</v>
      </c>
      <c r="AB3270" s="67">
        <v>1E-3</v>
      </c>
      <c r="AC3270" s="4">
        <v>0.99854200000000004</v>
      </c>
      <c r="AD3270" s="4">
        <v>10.65</v>
      </c>
    </row>
    <row r="3271" spans="1:30" x14ac:dyDescent="0.2">
      <c r="A3271" s="8" t="s">
        <v>782</v>
      </c>
      <c r="B3271" s="8">
        <v>16</v>
      </c>
      <c r="C3271" s="8">
        <v>70902527</v>
      </c>
      <c r="D3271" s="8">
        <v>70902527</v>
      </c>
      <c r="E3271" s="8" t="s">
        <v>123</v>
      </c>
      <c r="F3271" s="8" t="s">
        <v>3101</v>
      </c>
      <c r="G3271" s="8" t="s">
        <v>3102</v>
      </c>
      <c r="H3271" s="8" t="s">
        <v>7</v>
      </c>
      <c r="I3271" s="66" t="s">
        <v>7122</v>
      </c>
      <c r="J3271" s="66" t="s">
        <v>40</v>
      </c>
      <c r="K3271" s="66" t="s">
        <v>7147</v>
      </c>
      <c r="L3271" s="66" t="s">
        <v>7148</v>
      </c>
      <c r="M3271" s="66" t="s">
        <v>3325</v>
      </c>
      <c r="N3271" s="66" t="s">
        <v>3118</v>
      </c>
      <c r="O3271" s="8" t="s">
        <v>4518</v>
      </c>
      <c r="P3271" s="8" t="s">
        <v>7149</v>
      </c>
      <c r="Q3271" s="8">
        <v>-1</v>
      </c>
      <c r="R3271" s="8" t="s">
        <v>40</v>
      </c>
      <c r="S3271" s="8" t="s">
        <v>40</v>
      </c>
      <c r="T3271" s="8" t="s">
        <v>40</v>
      </c>
      <c r="U3271" s="67">
        <v>0.26</v>
      </c>
      <c r="V3271" s="4">
        <v>4</v>
      </c>
      <c r="W3271" s="4">
        <v>3431</v>
      </c>
      <c r="X3271" s="67">
        <v>1E-3</v>
      </c>
      <c r="Y3271" s="67">
        <v>0.252</v>
      </c>
      <c r="Z3271" s="4">
        <v>8</v>
      </c>
      <c r="AA3271" s="4">
        <v>2604</v>
      </c>
      <c r="AB3271" s="67">
        <v>3.0000000000000001E-3</v>
      </c>
      <c r="AC3271" s="4">
        <v>0.93651099999999998</v>
      </c>
      <c r="AD3271" s="4">
        <v>10.29</v>
      </c>
    </row>
    <row r="3272" spans="1:30" x14ac:dyDescent="0.2">
      <c r="A3272" s="8" t="s">
        <v>782</v>
      </c>
      <c r="B3272" s="8">
        <v>16</v>
      </c>
      <c r="C3272" s="8">
        <v>70902530</v>
      </c>
      <c r="D3272" s="8">
        <v>70902530</v>
      </c>
      <c r="E3272" s="8" t="s">
        <v>123</v>
      </c>
      <c r="F3272" s="8" t="s">
        <v>3101</v>
      </c>
      <c r="G3272" s="8" t="s">
        <v>3102</v>
      </c>
      <c r="H3272" s="8" t="s">
        <v>7</v>
      </c>
      <c r="I3272" s="66" t="s">
        <v>7122</v>
      </c>
      <c r="J3272" s="66" t="s">
        <v>40</v>
      </c>
      <c r="K3272" s="66" t="s">
        <v>7150</v>
      </c>
      <c r="L3272" s="66" t="s">
        <v>7151</v>
      </c>
      <c r="M3272" s="66" t="s">
        <v>7152</v>
      </c>
      <c r="N3272" s="66" t="s">
        <v>130</v>
      </c>
      <c r="O3272" s="8" t="s">
        <v>4257</v>
      </c>
      <c r="P3272" s="8" t="s">
        <v>7153</v>
      </c>
      <c r="Q3272" s="8">
        <v>-1</v>
      </c>
      <c r="R3272" s="8" t="s">
        <v>40</v>
      </c>
      <c r="S3272" s="8" t="s">
        <v>40</v>
      </c>
      <c r="T3272" s="8" t="s">
        <v>40</v>
      </c>
      <c r="U3272" s="67">
        <v>0.24399999999999999</v>
      </c>
      <c r="V3272" s="4">
        <v>15</v>
      </c>
      <c r="W3272" s="4">
        <v>3431</v>
      </c>
      <c r="X3272" s="67">
        <v>4.0000000000000001E-3</v>
      </c>
      <c r="Y3272" s="67">
        <v>0.25800000000000001</v>
      </c>
      <c r="Z3272" s="4">
        <v>9</v>
      </c>
      <c r="AA3272" s="4">
        <v>2604</v>
      </c>
      <c r="AB3272" s="67">
        <v>3.0000000000000001E-3</v>
      </c>
      <c r="AC3272" s="4">
        <v>0.65736399999999995</v>
      </c>
      <c r="AD3272" s="4">
        <v>8.5449999999999999</v>
      </c>
    </row>
    <row r="3273" spans="1:30" x14ac:dyDescent="0.2">
      <c r="A3273" s="8" t="s">
        <v>782</v>
      </c>
      <c r="B3273" s="8">
        <v>16</v>
      </c>
      <c r="C3273" s="8">
        <v>70902541</v>
      </c>
      <c r="D3273" s="8">
        <v>70902541</v>
      </c>
      <c r="E3273" s="8" t="s">
        <v>121</v>
      </c>
      <c r="F3273" s="8" t="s">
        <v>3108</v>
      </c>
      <c r="G3273" s="8" t="s">
        <v>3109</v>
      </c>
      <c r="H3273" s="8" t="s">
        <v>7</v>
      </c>
      <c r="I3273" s="66" t="s">
        <v>7122</v>
      </c>
      <c r="J3273" s="66" t="s">
        <v>40</v>
      </c>
      <c r="K3273" s="66" t="s">
        <v>7154</v>
      </c>
      <c r="L3273" s="66" t="s">
        <v>7155</v>
      </c>
      <c r="M3273" s="66" t="s">
        <v>457</v>
      </c>
      <c r="N3273" s="66" t="s">
        <v>3144</v>
      </c>
      <c r="O3273" s="8" t="s">
        <v>3145</v>
      </c>
      <c r="P3273" s="8" t="s">
        <v>7156</v>
      </c>
      <c r="Q3273" s="8">
        <v>-1</v>
      </c>
      <c r="R3273" s="8" t="s">
        <v>40</v>
      </c>
      <c r="S3273" s="8" t="s">
        <v>40</v>
      </c>
      <c r="T3273" s="8" t="s">
        <v>40</v>
      </c>
      <c r="U3273" s="67">
        <v>0.23699999999999999</v>
      </c>
      <c r="V3273" s="4">
        <v>582</v>
      </c>
      <c r="W3273" s="4">
        <v>3432</v>
      </c>
      <c r="X3273" s="67">
        <v>0.17</v>
      </c>
      <c r="Y3273" s="67">
        <v>0.23400000000000001</v>
      </c>
      <c r="Z3273" s="4">
        <v>440</v>
      </c>
      <c r="AA3273" s="4">
        <v>2604</v>
      </c>
      <c r="AB3273" s="67">
        <v>0.16900000000000001</v>
      </c>
      <c r="AC3273" s="4">
        <v>6.5729139999999999</v>
      </c>
      <c r="AD3273" s="4">
        <v>31</v>
      </c>
    </row>
    <row r="3274" spans="1:30" x14ac:dyDescent="0.2">
      <c r="A3274" s="8" t="s">
        <v>782</v>
      </c>
      <c r="B3274" s="8">
        <v>16</v>
      </c>
      <c r="C3274" s="8">
        <v>70902553</v>
      </c>
      <c r="D3274" s="8">
        <v>70902553</v>
      </c>
      <c r="E3274" s="8" t="s">
        <v>130</v>
      </c>
      <c r="F3274" s="8" t="s">
        <v>3108</v>
      </c>
      <c r="G3274" s="8" t="s">
        <v>3109</v>
      </c>
      <c r="H3274" s="8" t="s">
        <v>7</v>
      </c>
      <c r="I3274" s="66" t="s">
        <v>7122</v>
      </c>
      <c r="J3274" s="66" t="s">
        <v>40</v>
      </c>
      <c r="K3274" s="66" t="s">
        <v>7157</v>
      </c>
      <c r="L3274" s="66" t="s">
        <v>7158</v>
      </c>
      <c r="M3274" s="66" t="s">
        <v>7159</v>
      </c>
      <c r="N3274" s="66" t="s">
        <v>3219</v>
      </c>
      <c r="O3274" s="8" t="s">
        <v>3275</v>
      </c>
      <c r="P3274" s="8" t="s">
        <v>7160</v>
      </c>
      <c r="Q3274" s="8">
        <v>-1</v>
      </c>
      <c r="R3274" s="8" t="s">
        <v>40</v>
      </c>
      <c r="S3274" s="8" t="s">
        <v>40</v>
      </c>
      <c r="T3274" s="8" t="s">
        <v>40</v>
      </c>
      <c r="U3274" s="67">
        <v>0.27900000000000003</v>
      </c>
      <c r="V3274" s="4">
        <v>3</v>
      </c>
      <c r="W3274" s="4">
        <v>3432</v>
      </c>
      <c r="X3274" s="67">
        <v>1E-3</v>
      </c>
      <c r="Y3274" s="67">
        <v>0.249</v>
      </c>
      <c r="Z3274" s="4">
        <v>1</v>
      </c>
      <c r="AA3274" s="4">
        <v>2604</v>
      </c>
      <c r="AB3274" s="67">
        <v>0</v>
      </c>
      <c r="AC3274" s="4">
        <v>7.3232739999999996</v>
      </c>
      <c r="AD3274" s="4">
        <v>34</v>
      </c>
    </row>
    <row r="3275" spans="1:30" x14ac:dyDescent="0.2">
      <c r="A3275" s="8" t="s">
        <v>782</v>
      </c>
      <c r="B3275" s="8">
        <v>16</v>
      </c>
      <c r="C3275" s="8">
        <v>70902554</v>
      </c>
      <c r="D3275" s="8">
        <v>70902554</v>
      </c>
      <c r="E3275" s="8" t="s">
        <v>121</v>
      </c>
      <c r="F3275" s="8" t="s">
        <v>3101</v>
      </c>
      <c r="G3275" s="8" t="s">
        <v>3102</v>
      </c>
      <c r="H3275" s="8" t="s">
        <v>7</v>
      </c>
      <c r="I3275" s="66" t="s">
        <v>7122</v>
      </c>
      <c r="J3275" s="66" t="s">
        <v>40</v>
      </c>
      <c r="K3275" s="66" t="s">
        <v>7161</v>
      </c>
      <c r="L3275" s="66" t="s">
        <v>7162</v>
      </c>
      <c r="M3275" s="66" t="s">
        <v>5261</v>
      </c>
      <c r="N3275" s="66" t="s">
        <v>3165</v>
      </c>
      <c r="O3275" s="8" t="s">
        <v>3400</v>
      </c>
      <c r="P3275" s="8" t="s">
        <v>7163</v>
      </c>
      <c r="Q3275" s="8">
        <v>-1</v>
      </c>
      <c r="R3275" s="8" t="s">
        <v>40</v>
      </c>
      <c r="S3275" s="8" t="s">
        <v>40</v>
      </c>
      <c r="T3275" s="8" t="s">
        <v>40</v>
      </c>
      <c r="U3275" s="67">
        <v>0.309</v>
      </c>
      <c r="V3275" s="4">
        <v>1</v>
      </c>
      <c r="W3275" s="4">
        <v>3432</v>
      </c>
      <c r="X3275" s="67">
        <v>0</v>
      </c>
      <c r="Y3275" s="67">
        <v>0.30199999999999999</v>
      </c>
      <c r="Z3275" s="4">
        <v>1</v>
      </c>
      <c r="AA3275" s="4">
        <v>2604</v>
      </c>
      <c r="AB3275" s="67">
        <v>0</v>
      </c>
      <c r="AC3275" s="4">
        <v>1.3858330000000001</v>
      </c>
      <c r="AD3275" s="4">
        <v>12.71</v>
      </c>
    </row>
    <row r="3276" spans="1:30" x14ac:dyDescent="0.2">
      <c r="A3276" s="8" t="s">
        <v>782</v>
      </c>
      <c r="B3276" s="8">
        <v>16</v>
      </c>
      <c r="C3276" s="8">
        <v>70902559</v>
      </c>
      <c r="D3276" s="8">
        <v>70902559</v>
      </c>
      <c r="E3276" s="8" t="s">
        <v>130</v>
      </c>
      <c r="F3276" s="8" t="s">
        <v>3108</v>
      </c>
      <c r="G3276" s="8" t="s">
        <v>3109</v>
      </c>
      <c r="H3276" s="8" t="s">
        <v>7</v>
      </c>
      <c r="I3276" s="66" t="s">
        <v>7122</v>
      </c>
      <c r="J3276" s="66" t="s">
        <v>40</v>
      </c>
      <c r="K3276" s="66" t="s">
        <v>7164</v>
      </c>
      <c r="L3276" s="66" t="s">
        <v>7165</v>
      </c>
      <c r="M3276" s="66" t="s">
        <v>7166</v>
      </c>
      <c r="N3276" s="66" t="s">
        <v>3244</v>
      </c>
      <c r="O3276" s="8" t="s">
        <v>3245</v>
      </c>
      <c r="P3276" s="8" t="s">
        <v>7167</v>
      </c>
      <c r="Q3276" s="8">
        <v>-1</v>
      </c>
      <c r="R3276" s="8" t="s">
        <v>40</v>
      </c>
      <c r="S3276" s="8" t="s">
        <v>40</v>
      </c>
      <c r="T3276" s="8" t="s">
        <v>40</v>
      </c>
      <c r="U3276" s="67">
        <v>0.48899999999999999</v>
      </c>
      <c r="V3276" s="4">
        <v>3428</v>
      </c>
      <c r="W3276" s="4">
        <v>3432</v>
      </c>
      <c r="X3276" s="67">
        <v>0.999</v>
      </c>
      <c r="Y3276" s="67">
        <v>0.495</v>
      </c>
      <c r="Z3276" s="4">
        <v>2602</v>
      </c>
      <c r="AA3276" s="4">
        <v>2604</v>
      </c>
      <c r="AB3276" s="67">
        <v>0.999</v>
      </c>
      <c r="AC3276" s="4">
        <v>4.6867599999999996</v>
      </c>
      <c r="AD3276" s="4">
        <v>24.6</v>
      </c>
    </row>
    <row r="3277" spans="1:30" x14ac:dyDescent="0.2">
      <c r="A3277" s="8" t="s">
        <v>782</v>
      </c>
      <c r="B3277" s="8">
        <v>16</v>
      </c>
      <c r="C3277" s="8">
        <v>70902568</v>
      </c>
      <c r="D3277" s="8">
        <v>70902568</v>
      </c>
      <c r="E3277" s="8" t="s">
        <v>130</v>
      </c>
      <c r="F3277" s="8" t="s">
        <v>3108</v>
      </c>
      <c r="G3277" s="8" t="s">
        <v>3109</v>
      </c>
      <c r="H3277" s="8" t="s">
        <v>7</v>
      </c>
      <c r="I3277" s="66" t="s">
        <v>7122</v>
      </c>
      <c r="J3277" s="66" t="s">
        <v>40</v>
      </c>
      <c r="K3277" s="66" t="s">
        <v>7168</v>
      </c>
      <c r="L3277" s="66" t="s">
        <v>7169</v>
      </c>
      <c r="M3277" s="66" t="s">
        <v>3343</v>
      </c>
      <c r="N3277" s="66" t="s">
        <v>3147</v>
      </c>
      <c r="O3277" s="8" t="s">
        <v>3589</v>
      </c>
      <c r="P3277" s="8" t="s">
        <v>7170</v>
      </c>
      <c r="Q3277" s="8">
        <v>-1</v>
      </c>
      <c r="R3277" s="8" t="s">
        <v>40</v>
      </c>
      <c r="S3277" s="8" t="s">
        <v>40</v>
      </c>
      <c r="T3277" s="8" t="s">
        <v>40</v>
      </c>
      <c r="U3277" s="67">
        <v>0.48799999999999999</v>
      </c>
      <c r="V3277" s="4">
        <v>3427</v>
      </c>
      <c r="W3277" s="4">
        <v>3432</v>
      </c>
      <c r="X3277" s="67">
        <v>0.999</v>
      </c>
      <c r="Y3277" s="67">
        <v>0.495</v>
      </c>
      <c r="Z3277" s="4">
        <v>2602</v>
      </c>
      <c r="AA3277" s="4">
        <v>2604</v>
      </c>
      <c r="AB3277" s="67">
        <v>0.999</v>
      </c>
      <c r="AC3277" s="4">
        <v>4.2885210000000002</v>
      </c>
      <c r="AD3277" s="4">
        <v>24</v>
      </c>
    </row>
    <row r="3278" spans="1:30" x14ac:dyDescent="0.2">
      <c r="A3278" s="8" t="s">
        <v>782</v>
      </c>
      <c r="B3278" s="8">
        <v>16</v>
      </c>
      <c r="C3278" s="8">
        <v>70902582</v>
      </c>
      <c r="D3278" s="8">
        <v>70902582</v>
      </c>
      <c r="E3278" s="8" t="s">
        <v>127</v>
      </c>
      <c r="F3278" s="8" t="s">
        <v>3108</v>
      </c>
      <c r="G3278" s="8" t="s">
        <v>3109</v>
      </c>
      <c r="H3278" s="8" t="s">
        <v>7</v>
      </c>
      <c r="I3278" s="66" t="s">
        <v>7122</v>
      </c>
      <c r="J3278" s="66" t="s">
        <v>40</v>
      </c>
      <c r="K3278" s="66" t="s">
        <v>7171</v>
      </c>
      <c r="L3278" s="66" t="s">
        <v>7172</v>
      </c>
      <c r="M3278" s="66" t="s">
        <v>7173</v>
      </c>
      <c r="N3278" s="66" t="s">
        <v>3875</v>
      </c>
      <c r="O3278" s="8" t="s">
        <v>3876</v>
      </c>
      <c r="P3278" s="8" t="s">
        <v>7174</v>
      </c>
      <c r="Q3278" s="8">
        <v>-1</v>
      </c>
      <c r="R3278" s="8" t="s">
        <v>40</v>
      </c>
      <c r="S3278" s="8" t="s">
        <v>40</v>
      </c>
      <c r="T3278" s="8" t="s">
        <v>40</v>
      </c>
      <c r="U3278" s="67">
        <v>0.17599999999999999</v>
      </c>
      <c r="V3278" s="4">
        <v>1</v>
      </c>
      <c r="W3278" s="4">
        <v>3428</v>
      </c>
      <c r="X3278" s="67">
        <v>0</v>
      </c>
      <c r="Y3278" s="67">
        <v>0.223</v>
      </c>
      <c r="Z3278" s="4">
        <v>3</v>
      </c>
      <c r="AA3278" s="4">
        <v>2600</v>
      </c>
      <c r="AB3278" s="67">
        <v>1E-3</v>
      </c>
      <c r="AC3278" s="4">
        <v>-0.72442799999999996</v>
      </c>
      <c r="AD3278" s="4">
        <v>6.3E-2</v>
      </c>
    </row>
    <row r="3279" spans="1:30" x14ac:dyDescent="0.2">
      <c r="A3279" s="8" t="s">
        <v>782</v>
      </c>
      <c r="B3279" s="8">
        <v>16</v>
      </c>
      <c r="C3279" s="8">
        <v>70902591</v>
      </c>
      <c r="D3279" s="8">
        <v>70902591</v>
      </c>
      <c r="E3279" s="8" t="s">
        <v>123</v>
      </c>
      <c r="F3279" s="8" t="s">
        <v>3108</v>
      </c>
      <c r="G3279" s="8" t="s">
        <v>3109</v>
      </c>
      <c r="H3279" s="8" t="s">
        <v>7</v>
      </c>
      <c r="I3279" s="66" t="s">
        <v>7122</v>
      </c>
      <c r="J3279" s="66" t="s">
        <v>40</v>
      </c>
      <c r="K3279" s="66" t="s">
        <v>7175</v>
      </c>
      <c r="L3279" s="66" t="s">
        <v>7176</v>
      </c>
      <c r="M3279" s="66" t="s">
        <v>7177</v>
      </c>
      <c r="N3279" s="66" t="s">
        <v>3741</v>
      </c>
      <c r="O3279" s="8" t="s">
        <v>3921</v>
      </c>
      <c r="P3279" s="8" t="s">
        <v>40</v>
      </c>
      <c r="Q3279" s="8">
        <v>-1</v>
      </c>
      <c r="R3279" s="8" t="s">
        <v>40</v>
      </c>
      <c r="S3279" s="8" t="s">
        <v>40</v>
      </c>
      <c r="T3279" s="8" t="s">
        <v>40</v>
      </c>
      <c r="U3279" s="67">
        <v>0</v>
      </c>
      <c r="V3279" s="4">
        <v>0</v>
      </c>
      <c r="W3279" s="4">
        <v>3428</v>
      </c>
      <c r="X3279" s="67">
        <v>0</v>
      </c>
      <c r="Y3279" s="67">
        <v>0.28100000000000003</v>
      </c>
      <c r="Z3279" s="4">
        <v>1</v>
      </c>
      <c r="AA3279" s="4">
        <v>2600</v>
      </c>
      <c r="AB3279" s="67">
        <v>0</v>
      </c>
      <c r="AC3279" s="4">
        <v>3.8395380000000001</v>
      </c>
      <c r="AD3279" s="4">
        <v>23.4</v>
      </c>
    </row>
    <row r="3280" spans="1:30" x14ac:dyDescent="0.2">
      <c r="A3280" s="8" t="s">
        <v>782</v>
      </c>
      <c r="B3280" s="8">
        <v>16</v>
      </c>
      <c r="C3280" s="8">
        <v>70902603</v>
      </c>
      <c r="D3280" s="8">
        <v>70902603</v>
      </c>
      <c r="E3280" s="8" t="s">
        <v>130</v>
      </c>
      <c r="F3280" s="8" t="s">
        <v>3108</v>
      </c>
      <c r="G3280" s="8" t="s">
        <v>3109</v>
      </c>
      <c r="H3280" s="8" t="s">
        <v>7</v>
      </c>
      <c r="I3280" s="66" t="s">
        <v>7122</v>
      </c>
      <c r="J3280" s="66" t="s">
        <v>40</v>
      </c>
      <c r="K3280" s="66" t="s">
        <v>7178</v>
      </c>
      <c r="L3280" s="66" t="s">
        <v>7179</v>
      </c>
      <c r="M3280" s="66" t="s">
        <v>7180</v>
      </c>
      <c r="N3280" s="66" t="s">
        <v>4332</v>
      </c>
      <c r="O3280" s="8" t="s">
        <v>4333</v>
      </c>
      <c r="P3280" s="8" t="s">
        <v>7181</v>
      </c>
      <c r="Q3280" s="8">
        <v>-1</v>
      </c>
      <c r="R3280" s="8" t="s">
        <v>40</v>
      </c>
      <c r="S3280" s="8" t="s">
        <v>40</v>
      </c>
      <c r="T3280" s="8" t="s">
        <v>40</v>
      </c>
      <c r="U3280" s="67">
        <v>0.255</v>
      </c>
      <c r="V3280" s="4">
        <v>1</v>
      </c>
      <c r="W3280" s="4">
        <v>3428</v>
      </c>
      <c r="X3280" s="67">
        <v>0</v>
      </c>
      <c r="Y3280" s="67">
        <v>6.7000000000000004E-2</v>
      </c>
      <c r="Z3280" s="4">
        <v>1</v>
      </c>
      <c r="AA3280" s="4">
        <v>2600</v>
      </c>
      <c r="AB3280" s="67">
        <v>0</v>
      </c>
      <c r="AC3280" s="4">
        <v>0.77313100000000001</v>
      </c>
      <c r="AD3280" s="4">
        <v>9.2970000000000006</v>
      </c>
    </row>
    <row r="3281" spans="1:30" x14ac:dyDescent="0.2">
      <c r="A3281" s="8" t="s">
        <v>782</v>
      </c>
      <c r="B3281" s="8">
        <v>16</v>
      </c>
      <c r="C3281" s="8">
        <v>70902609</v>
      </c>
      <c r="D3281" s="8">
        <v>70902609</v>
      </c>
      <c r="E3281" s="8" t="s">
        <v>130</v>
      </c>
      <c r="F3281" s="8" t="s">
        <v>3108</v>
      </c>
      <c r="G3281" s="8" t="s">
        <v>3109</v>
      </c>
      <c r="H3281" s="8" t="s">
        <v>7</v>
      </c>
      <c r="I3281" s="66" t="s">
        <v>7122</v>
      </c>
      <c r="J3281" s="66" t="s">
        <v>40</v>
      </c>
      <c r="K3281" s="66" t="s">
        <v>7182</v>
      </c>
      <c r="L3281" s="66" t="s">
        <v>7183</v>
      </c>
      <c r="M3281" s="66" t="s">
        <v>7184</v>
      </c>
      <c r="N3281" s="66" t="s">
        <v>3112</v>
      </c>
      <c r="O3281" s="8" t="s">
        <v>3140</v>
      </c>
      <c r="P3281" s="8" t="s">
        <v>7185</v>
      </c>
      <c r="Q3281" s="8">
        <v>-1</v>
      </c>
      <c r="R3281" s="8" t="s">
        <v>40</v>
      </c>
      <c r="S3281" s="8" t="s">
        <v>40</v>
      </c>
      <c r="T3281" s="8" t="s">
        <v>40</v>
      </c>
      <c r="U3281" s="67">
        <v>0.30299999999999999</v>
      </c>
      <c r="V3281" s="4">
        <v>7</v>
      </c>
      <c r="W3281" s="4">
        <v>3428</v>
      </c>
      <c r="X3281" s="67">
        <v>2E-3</v>
      </c>
      <c r="Y3281" s="67">
        <v>0.27</v>
      </c>
      <c r="Z3281" s="4">
        <v>5</v>
      </c>
      <c r="AA3281" s="4">
        <v>2600</v>
      </c>
      <c r="AB3281" s="67">
        <v>2E-3</v>
      </c>
      <c r="AC3281" s="4">
        <v>1.804162</v>
      </c>
      <c r="AD3281" s="4">
        <v>15.01</v>
      </c>
    </row>
    <row r="3282" spans="1:30" x14ac:dyDescent="0.2">
      <c r="A3282" s="8" t="s">
        <v>782</v>
      </c>
      <c r="B3282" s="8">
        <v>16</v>
      </c>
      <c r="C3282" s="8">
        <v>70902610</v>
      </c>
      <c r="D3282" s="8">
        <v>70902610</v>
      </c>
      <c r="E3282" s="8" t="s">
        <v>121</v>
      </c>
      <c r="F3282" s="8" t="s">
        <v>3108</v>
      </c>
      <c r="G3282" s="8" t="s">
        <v>3109</v>
      </c>
      <c r="H3282" s="8" t="s">
        <v>7</v>
      </c>
      <c r="I3282" s="66" t="s">
        <v>7122</v>
      </c>
      <c r="J3282" s="66" t="s">
        <v>40</v>
      </c>
      <c r="K3282" s="66" t="s">
        <v>7186</v>
      </c>
      <c r="L3282" s="66" t="s">
        <v>7187</v>
      </c>
      <c r="M3282" s="66" t="s">
        <v>7184</v>
      </c>
      <c r="N3282" s="66" t="s">
        <v>3177</v>
      </c>
      <c r="O3282" s="8" t="s">
        <v>3178</v>
      </c>
      <c r="P3282" s="8" t="s">
        <v>7188</v>
      </c>
      <c r="Q3282" s="8">
        <v>-1</v>
      </c>
      <c r="R3282" s="8" t="s">
        <v>40</v>
      </c>
      <c r="S3282" s="8" t="s">
        <v>40</v>
      </c>
      <c r="T3282" s="8" t="s">
        <v>40</v>
      </c>
      <c r="U3282" s="67">
        <v>0.29799999999999999</v>
      </c>
      <c r="V3282" s="4">
        <v>26</v>
      </c>
      <c r="W3282" s="4">
        <v>3428</v>
      </c>
      <c r="X3282" s="67">
        <v>8.0000000000000002E-3</v>
      </c>
      <c r="Y3282" s="67">
        <v>0.28899999999999998</v>
      </c>
      <c r="Z3282" s="4">
        <v>29</v>
      </c>
      <c r="AA3282" s="4">
        <v>2600</v>
      </c>
      <c r="AB3282" s="67">
        <v>1.0999999999999999E-2</v>
      </c>
      <c r="AC3282" s="4">
        <v>3.8058480000000001</v>
      </c>
      <c r="AD3282" s="4">
        <v>23.4</v>
      </c>
    </row>
    <row r="3283" spans="1:30" x14ac:dyDescent="0.2">
      <c r="A3283" s="8" t="s">
        <v>782</v>
      </c>
      <c r="B3283" s="8">
        <v>16</v>
      </c>
      <c r="C3283" s="8">
        <v>70902622</v>
      </c>
      <c r="D3283" s="8">
        <v>70902622</v>
      </c>
      <c r="E3283" s="8" t="s">
        <v>121</v>
      </c>
      <c r="F3283" s="8" t="s">
        <v>3101</v>
      </c>
      <c r="G3283" s="8" t="s">
        <v>3102</v>
      </c>
      <c r="H3283" s="8" t="s">
        <v>7</v>
      </c>
      <c r="I3283" s="66" t="s">
        <v>7122</v>
      </c>
      <c r="J3283" s="66" t="s">
        <v>40</v>
      </c>
      <c r="K3283" s="66" t="s">
        <v>7189</v>
      </c>
      <c r="L3283" s="66" t="s">
        <v>7190</v>
      </c>
      <c r="M3283" s="66" t="s">
        <v>7191</v>
      </c>
      <c r="N3283" s="66" t="s">
        <v>3126</v>
      </c>
      <c r="O3283" s="8" t="s">
        <v>4812</v>
      </c>
      <c r="P3283" s="8" t="s">
        <v>40</v>
      </c>
      <c r="Q3283" s="8">
        <v>-1</v>
      </c>
      <c r="R3283" s="8" t="s">
        <v>40</v>
      </c>
      <c r="S3283" s="8" t="s">
        <v>40</v>
      </c>
      <c r="T3283" s="8" t="s">
        <v>40</v>
      </c>
      <c r="U3283" s="67">
        <v>0.22600000000000001</v>
      </c>
      <c r="V3283" s="4">
        <v>1</v>
      </c>
      <c r="W3283" s="4">
        <v>3428</v>
      </c>
      <c r="X3283" s="67">
        <v>0</v>
      </c>
      <c r="Y3283" s="67">
        <v>0.20899999999999999</v>
      </c>
      <c r="Z3283" s="4">
        <v>1</v>
      </c>
      <c r="AA3283" s="4">
        <v>2600</v>
      </c>
      <c r="AB3283" s="67">
        <v>0</v>
      </c>
      <c r="AC3283" s="4">
        <v>0.92032999999999998</v>
      </c>
      <c r="AD3283" s="4">
        <v>10.199999999999999</v>
      </c>
    </row>
    <row r="3284" spans="1:30" x14ac:dyDescent="0.2">
      <c r="A3284" s="8" t="s">
        <v>782</v>
      </c>
      <c r="B3284" s="8">
        <v>16</v>
      </c>
      <c r="C3284" s="8">
        <v>70902627</v>
      </c>
      <c r="D3284" s="8">
        <v>70902627</v>
      </c>
      <c r="E3284" s="8" t="s">
        <v>127</v>
      </c>
      <c r="F3284" s="8" t="s">
        <v>3108</v>
      </c>
      <c r="G3284" s="8" t="s">
        <v>3109</v>
      </c>
      <c r="H3284" s="8" t="s">
        <v>7</v>
      </c>
      <c r="I3284" s="66" t="s">
        <v>7122</v>
      </c>
      <c r="J3284" s="66" t="s">
        <v>40</v>
      </c>
      <c r="K3284" s="66" t="s">
        <v>7192</v>
      </c>
      <c r="L3284" s="66" t="s">
        <v>7193</v>
      </c>
      <c r="M3284" s="66" t="s">
        <v>7194</v>
      </c>
      <c r="N3284" s="66" t="s">
        <v>3887</v>
      </c>
      <c r="O3284" s="8" t="s">
        <v>3888</v>
      </c>
      <c r="P3284" s="8" t="s">
        <v>7195</v>
      </c>
      <c r="Q3284" s="8">
        <v>-1</v>
      </c>
      <c r="R3284" s="8" t="s">
        <v>40</v>
      </c>
      <c r="S3284" s="8" t="s">
        <v>40</v>
      </c>
      <c r="T3284" s="8" t="s">
        <v>40</v>
      </c>
      <c r="U3284" s="67">
        <v>0</v>
      </c>
      <c r="V3284" s="4">
        <v>0</v>
      </c>
      <c r="W3284" s="4">
        <v>3428</v>
      </c>
      <c r="X3284" s="67">
        <v>0</v>
      </c>
      <c r="Y3284" s="67">
        <v>0.26600000000000001</v>
      </c>
      <c r="Z3284" s="4">
        <v>1</v>
      </c>
      <c r="AA3284" s="4">
        <v>2600</v>
      </c>
      <c r="AB3284" s="67">
        <v>0</v>
      </c>
      <c r="AC3284" s="4">
        <v>3.7406950000000001</v>
      </c>
      <c r="AD3284" s="4">
        <v>23.3</v>
      </c>
    </row>
    <row r="3285" spans="1:30" x14ac:dyDescent="0.2">
      <c r="A3285" s="8" t="s">
        <v>782</v>
      </c>
      <c r="B3285" s="8">
        <v>16</v>
      </c>
      <c r="C3285" s="8">
        <v>70902683</v>
      </c>
      <c r="D3285" s="8">
        <v>70902683</v>
      </c>
      <c r="E3285" s="8" t="s">
        <v>121</v>
      </c>
      <c r="F3285" s="8" t="s">
        <v>3101</v>
      </c>
      <c r="G3285" s="8" t="s">
        <v>3102</v>
      </c>
      <c r="H3285" s="8" t="s">
        <v>7</v>
      </c>
      <c r="I3285" s="66" t="s">
        <v>7122</v>
      </c>
      <c r="J3285" s="66" t="s">
        <v>40</v>
      </c>
      <c r="K3285" s="66" t="s">
        <v>7196</v>
      </c>
      <c r="L3285" s="66" t="s">
        <v>7197</v>
      </c>
      <c r="M3285" s="66" t="s">
        <v>7198</v>
      </c>
      <c r="N3285" s="66" t="s">
        <v>3295</v>
      </c>
      <c r="O3285" s="8" t="s">
        <v>3296</v>
      </c>
      <c r="P3285" s="8" t="s">
        <v>7199</v>
      </c>
      <c r="Q3285" s="8">
        <v>-1</v>
      </c>
      <c r="R3285" s="8" t="s">
        <v>40</v>
      </c>
      <c r="S3285" s="8" t="s">
        <v>40</v>
      </c>
      <c r="T3285" s="8" t="s">
        <v>40</v>
      </c>
      <c r="U3285" s="67">
        <v>0.47399999999999998</v>
      </c>
      <c r="V3285" s="4">
        <v>3400</v>
      </c>
      <c r="W3285" s="4">
        <v>3425</v>
      </c>
      <c r="X3285" s="67">
        <v>0.99299999999999999</v>
      </c>
      <c r="Y3285" s="67">
        <v>0.48</v>
      </c>
      <c r="Z3285" s="4">
        <v>2568</v>
      </c>
      <c r="AA3285" s="4">
        <v>2599</v>
      </c>
      <c r="AB3285" s="67">
        <v>0.98799999999999999</v>
      </c>
      <c r="AC3285" s="4">
        <v>0.63210200000000005</v>
      </c>
      <c r="AD3285" s="4">
        <v>8.3759999999999994</v>
      </c>
    </row>
    <row r="3286" spans="1:30" x14ac:dyDescent="0.2">
      <c r="A3286" s="8" t="s">
        <v>782</v>
      </c>
      <c r="B3286" s="8">
        <v>16</v>
      </c>
      <c r="C3286" s="8">
        <v>70905967</v>
      </c>
      <c r="D3286" s="8">
        <v>70905967</v>
      </c>
      <c r="E3286" s="8" t="s">
        <v>127</v>
      </c>
      <c r="F3286" s="8" t="s">
        <v>3101</v>
      </c>
      <c r="G3286" s="8" t="s">
        <v>3102</v>
      </c>
      <c r="H3286" s="8" t="s">
        <v>7</v>
      </c>
      <c r="I3286" s="66" t="s">
        <v>7200</v>
      </c>
      <c r="J3286" s="66" t="s">
        <v>40</v>
      </c>
      <c r="K3286" s="66" t="s">
        <v>7169</v>
      </c>
      <c r="L3286" s="66" t="s">
        <v>7201</v>
      </c>
      <c r="M3286" s="66" t="s">
        <v>7202</v>
      </c>
      <c r="N3286" s="66" t="s">
        <v>3118</v>
      </c>
      <c r="O3286" s="8" t="s">
        <v>4298</v>
      </c>
      <c r="P3286" s="8" t="s">
        <v>40</v>
      </c>
      <c r="Q3286" s="8">
        <v>-1</v>
      </c>
      <c r="R3286" s="8" t="s">
        <v>40</v>
      </c>
      <c r="S3286" s="8" t="s">
        <v>40</v>
      </c>
      <c r="T3286" s="8" t="s">
        <v>40</v>
      </c>
      <c r="U3286" s="67">
        <v>0.26300000000000001</v>
      </c>
      <c r="V3286" s="4">
        <v>1</v>
      </c>
      <c r="W3286" s="4">
        <v>3432</v>
      </c>
      <c r="X3286" s="67">
        <v>0</v>
      </c>
      <c r="Y3286" s="67">
        <v>0</v>
      </c>
      <c r="Z3286" s="4">
        <v>0</v>
      </c>
      <c r="AA3286" s="4">
        <v>2604</v>
      </c>
      <c r="AB3286" s="67">
        <v>0</v>
      </c>
      <c r="AC3286" s="4">
        <v>-0.165632</v>
      </c>
      <c r="AD3286" s="4">
        <v>1.2909999999999999</v>
      </c>
    </row>
    <row r="3287" spans="1:30" x14ac:dyDescent="0.2">
      <c r="A3287" s="8" t="s">
        <v>782</v>
      </c>
      <c r="B3287" s="8">
        <v>16</v>
      </c>
      <c r="C3287" s="8">
        <v>70905983</v>
      </c>
      <c r="D3287" s="8">
        <v>70905983</v>
      </c>
      <c r="E3287" s="8" t="s">
        <v>121</v>
      </c>
      <c r="F3287" s="8" t="s">
        <v>3108</v>
      </c>
      <c r="G3287" s="8" t="s">
        <v>3109</v>
      </c>
      <c r="H3287" s="8" t="s">
        <v>7</v>
      </c>
      <c r="I3287" s="66" t="s">
        <v>7200</v>
      </c>
      <c r="J3287" s="66" t="s">
        <v>40</v>
      </c>
      <c r="K3287" s="66" t="s">
        <v>7203</v>
      </c>
      <c r="L3287" s="66" t="s">
        <v>7204</v>
      </c>
      <c r="M3287" s="66" t="s">
        <v>7205</v>
      </c>
      <c r="N3287" s="66" t="s">
        <v>3639</v>
      </c>
      <c r="O3287" s="8" t="s">
        <v>5069</v>
      </c>
      <c r="P3287" s="8" t="s">
        <v>7206</v>
      </c>
      <c r="Q3287" s="8">
        <v>-1</v>
      </c>
      <c r="R3287" s="8" t="s">
        <v>40</v>
      </c>
      <c r="S3287" s="8" t="s">
        <v>40</v>
      </c>
      <c r="T3287" s="8" t="s">
        <v>40</v>
      </c>
      <c r="U3287" s="67">
        <v>0.26300000000000001</v>
      </c>
      <c r="V3287" s="4">
        <v>3</v>
      </c>
      <c r="W3287" s="4">
        <v>3432</v>
      </c>
      <c r="X3287" s="67">
        <v>1E-3</v>
      </c>
      <c r="Y3287" s="67">
        <v>0.249</v>
      </c>
      <c r="Z3287" s="4">
        <v>1</v>
      </c>
      <c r="AA3287" s="4">
        <v>2604</v>
      </c>
      <c r="AB3287" s="67">
        <v>0</v>
      </c>
      <c r="AC3287" s="4">
        <v>6.5001939999999996</v>
      </c>
      <c r="AD3287" s="4">
        <v>31</v>
      </c>
    </row>
    <row r="3288" spans="1:30" x14ac:dyDescent="0.2">
      <c r="A3288" s="8" t="s">
        <v>782</v>
      </c>
      <c r="B3288" s="8">
        <v>16</v>
      </c>
      <c r="C3288" s="8">
        <v>70905984</v>
      </c>
      <c r="D3288" s="8">
        <v>70905984</v>
      </c>
      <c r="E3288" s="8" t="s">
        <v>121</v>
      </c>
      <c r="F3288" s="8" t="s">
        <v>3108</v>
      </c>
      <c r="G3288" s="8" t="s">
        <v>3109</v>
      </c>
      <c r="H3288" s="8" t="s">
        <v>7</v>
      </c>
      <c r="I3288" s="66" t="s">
        <v>7200</v>
      </c>
      <c r="J3288" s="66" t="s">
        <v>40</v>
      </c>
      <c r="K3288" s="66" t="s">
        <v>7207</v>
      </c>
      <c r="L3288" s="66" t="s">
        <v>7208</v>
      </c>
      <c r="M3288" s="66" t="s">
        <v>7205</v>
      </c>
      <c r="N3288" s="66" t="s">
        <v>3177</v>
      </c>
      <c r="O3288" s="8" t="s">
        <v>3178</v>
      </c>
      <c r="P3288" s="8" t="s">
        <v>7209</v>
      </c>
      <c r="Q3288" s="8">
        <v>-1</v>
      </c>
      <c r="R3288" s="8" t="s">
        <v>40</v>
      </c>
      <c r="S3288" s="8" t="s">
        <v>40</v>
      </c>
      <c r="T3288" s="8" t="s">
        <v>40</v>
      </c>
      <c r="U3288" s="67">
        <v>0.25800000000000001</v>
      </c>
      <c r="V3288" s="4">
        <v>6</v>
      </c>
      <c r="W3288" s="4">
        <v>3432</v>
      </c>
      <c r="X3288" s="67">
        <v>2E-3</v>
      </c>
      <c r="Y3288" s="67">
        <v>0.26200000000000001</v>
      </c>
      <c r="Z3288" s="4">
        <v>4</v>
      </c>
      <c r="AA3288" s="4">
        <v>2604</v>
      </c>
      <c r="AB3288" s="67">
        <v>2E-3</v>
      </c>
      <c r="AC3288" s="4">
        <v>6.4865370000000002</v>
      </c>
      <c r="AD3288" s="4">
        <v>30</v>
      </c>
    </row>
    <row r="3289" spans="1:30" x14ac:dyDescent="0.2">
      <c r="A3289" s="8" t="s">
        <v>782</v>
      </c>
      <c r="B3289" s="8">
        <v>16</v>
      </c>
      <c r="C3289" s="8">
        <v>70905989</v>
      </c>
      <c r="D3289" s="8">
        <v>70905989</v>
      </c>
      <c r="E3289" s="8" t="s">
        <v>123</v>
      </c>
      <c r="F3289" s="8" t="s">
        <v>3108</v>
      </c>
      <c r="G3289" s="8" t="s">
        <v>3109</v>
      </c>
      <c r="H3289" s="8" t="s">
        <v>7</v>
      </c>
      <c r="I3289" s="66" t="s">
        <v>7200</v>
      </c>
      <c r="J3289" s="66" t="s">
        <v>40</v>
      </c>
      <c r="K3289" s="66" t="s">
        <v>7210</v>
      </c>
      <c r="L3289" s="66" t="s">
        <v>7211</v>
      </c>
      <c r="M3289" s="66" t="s">
        <v>7212</v>
      </c>
      <c r="N3289" s="66" t="s">
        <v>7213</v>
      </c>
      <c r="O3289" s="8" t="s">
        <v>7214</v>
      </c>
      <c r="P3289" s="8" t="s">
        <v>7215</v>
      </c>
      <c r="Q3289" s="8">
        <v>-1</v>
      </c>
      <c r="R3289" s="8" t="s">
        <v>40</v>
      </c>
      <c r="S3289" s="8" t="s">
        <v>40</v>
      </c>
      <c r="T3289" s="8" t="s">
        <v>40</v>
      </c>
      <c r="U3289" s="67">
        <v>0.26700000000000002</v>
      </c>
      <c r="V3289" s="4">
        <v>2</v>
      </c>
      <c r="W3289" s="4">
        <v>3432</v>
      </c>
      <c r="X3289" s="67">
        <v>1E-3</v>
      </c>
      <c r="Y3289" s="67">
        <v>5.6000000000000001E-2</v>
      </c>
      <c r="Z3289" s="4">
        <v>1</v>
      </c>
      <c r="AA3289" s="4">
        <v>2604</v>
      </c>
      <c r="AB3289" s="67">
        <v>0</v>
      </c>
      <c r="AC3289" s="4">
        <v>1.9447080000000001</v>
      </c>
      <c r="AD3289" s="4">
        <v>15.86</v>
      </c>
    </row>
    <row r="3290" spans="1:30" x14ac:dyDescent="0.2">
      <c r="A3290" s="8" t="s">
        <v>782</v>
      </c>
      <c r="B3290" s="8">
        <v>16</v>
      </c>
      <c r="C3290" s="8">
        <v>70905995</v>
      </c>
      <c r="D3290" s="8">
        <v>70905995</v>
      </c>
      <c r="E3290" s="8" t="s">
        <v>130</v>
      </c>
      <c r="F3290" s="8" t="s">
        <v>3108</v>
      </c>
      <c r="G3290" s="8" t="s">
        <v>3109</v>
      </c>
      <c r="H3290" s="8" t="s">
        <v>7</v>
      </c>
      <c r="I3290" s="66" t="s">
        <v>7200</v>
      </c>
      <c r="J3290" s="66" t="s">
        <v>40</v>
      </c>
      <c r="K3290" s="66" t="s">
        <v>7216</v>
      </c>
      <c r="L3290" s="66" t="s">
        <v>7217</v>
      </c>
      <c r="M3290" s="66" t="s">
        <v>7218</v>
      </c>
      <c r="N3290" s="66" t="s">
        <v>5926</v>
      </c>
      <c r="O3290" s="8" t="s">
        <v>5927</v>
      </c>
      <c r="P3290" s="8" t="s">
        <v>7219</v>
      </c>
      <c r="Q3290" s="8">
        <v>-1</v>
      </c>
      <c r="R3290" s="8" t="s">
        <v>40</v>
      </c>
      <c r="S3290" s="8" t="s">
        <v>40</v>
      </c>
      <c r="T3290" s="8" t="s">
        <v>40</v>
      </c>
      <c r="U3290" s="67">
        <v>0</v>
      </c>
      <c r="V3290" s="4">
        <v>0</v>
      </c>
      <c r="W3290" s="4">
        <v>3432</v>
      </c>
      <c r="X3290" s="67">
        <v>0</v>
      </c>
      <c r="Y3290" s="67">
        <v>0.23</v>
      </c>
      <c r="Z3290" s="4">
        <v>1</v>
      </c>
      <c r="AA3290" s="4">
        <v>2604</v>
      </c>
      <c r="AB3290" s="67">
        <v>0</v>
      </c>
      <c r="AC3290" s="4">
        <v>0.92406600000000005</v>
      </c>
      <c r="AD3290" s="4">
        <v>10.220000000000001</v>
      </c>
    </row>
    <row r="3291" spans="1:30" x14ac:dyDescent="0.2">
      <c r="A3291" s="8" t="s">
        <v>782</v>
      </c>
      <c r="B3291" s="8">
        <v>16</v>
      </c>
      <c r="C3291" s="8">
        <v>70905999</v>
      </c>
      <c r="D3291" s="8">
        <v>70905999</v>
      </c>
      <c r="E3291" s="8" t="s">
        <v>123</v>
      </c>
      <c r="F3291" s="8" t="s">
        <v>3108</v>
      </c>
      <c r="G3291" s="8" t="s">
        <v>3109</v>
      </c>
      <c r="H3291" s="8" t="s">
        <v>7</v>
      </c>
      <c r="I3291" s="66" t="s">
        <v>7200</v>
      </c>
      <c r="J3291" s="66" t="s">
        <v>40</v>
      </c>
      <c r="K3291" s="66" t="s">
        <v>7220</v>
      </c>
      <c r="L3291" s="66" t="s">
        <v>7221</v>
      </c>
      <c r="M3291" s="66" t="s">
        <v>7222</v>
      </c>
      <c r="N3291" s="66" t="s">
        <v>3906</v>
      </c>
      <c r="O3291" s="8" t="s">
        <v>5249</v>
      </c>
      <c r="P3291" s="8" t="s">
        <v>40</v>
      </c>
      <c r="Q3291" s="8">
        <v>-1</v>
      </c>
      <c r="R3291" s="8" t="s">
        <v>40</v>
      </c>
      <c r="S3291" s="8" t="s">
        <v>40</v>
      </c>
      <c r="T3291" s="8" t="s">
        <v>40</v>
      </c>
      <c r="U3291" s="67">
        <v>0.24399999999999999</v>
      </c>
      <c r="V3291" s="4">
        <v>1</v>
      </c>
      <c r="W3291" s="4">
        <v>3432</v>
      </c>
      <c r="X3291" s="67">
        <v>0</v>
      </c>
      <c r="Y3291" s="67">
        <v>0</v>
      </c>
      <c r="Z3291" s="4">
        <v>0</v>
      </c>
      <c r="AA3291" s="4">
        <v>2604</v>
      </c>
      <c r="AB3291" s="67">
        <v>0</v>
      </c>
      <c r="AC3291" s="4">
        <v>0.44549699999999998</v>
      </c>
      <c r="AD3291" s="4">
        <v>7</v>
      </c>
    </row>
    <row r="3292" spans="1:30" x14ac:dyDescent="0.2">
      <c r="A3292" s="8" t="s">
        <v>782</v>
      </c>
      <c r="B3292" s="8">
        <v>16</v>
      </c>
      <c r="C3292" s="8">
        <v>70906042</v>
      </c>
      <c r="D3292" s="8">
        <v>70906042</v>
      </c>
      <c r="E3292" s="8" t="s">
        <v>123</v>
      </c>
      <c r="F3292" s="8" t="s">
        <v>3108</v>
      </c>
      <c r="G3292" s="8" t="s">
        <v>3109</v>
      </c>
      <c r="H3292" s="8" t="s">
        <v>7</v>
      </c>
      <c r="I3292" s="66" t="s">
        <v>7200</v>
      </c>
      <c r="J3292" s="66" t="s">
        <v>40</v>
      </c>
      <c r="K3292" s="66" t="s">
        <v>7223</v>
      </c>
      <c r="L3292" s="66" t="s">
        <v>7224</v>
      </c>
      <c r="M3292" s="66" t="s">
        <v>7225</v>
      </c>
      <c r="N3292" s="66" t="s">
        <v>3924</v>
      </c>
      <c r="O3292" s="8" t="s">
        <v>7226</v>
      </c>
      <c r="P3292" s="8" t="s">
        <v>40</v>
      </c>
      <c r="Q3292" s="8">
        <v>-1</v>
      </c>
      <c r="R3292" s="8" t="s">
        <v>40</v>
      </c>
      <c r="S3292" s="8" t="s">
        <v>40</v>
      </c>
      <c r="T3292" s="8" t="s">
        <v>40</v>
      </c>
      <c r="U3292" s="67">
        <v>0.23</v>
      </c>
      <c r="V3292" s="4">
        <v>1</v>
      </c>
      <c r="W3292" s="4">
        <v>3431</v>
      </c>
      <c r="X3292" s="67">
        <v>0</v>
      </c>
      <c r="Y3292" s="67">
        <v>0</v>
      </c>
      <c r="Z3292" s="4">
        <v>0</v>
      </c>
      <c r="AA3292" s="4">
        <v>2603</v>
      </c>
      <c r="AB3292" s="67">
        <v>0</v>
      </c>
      <c r="AC3292" s="4">
        <v>5.1618539999999999</v>
      </c>
      <c r="AD3292" s="4">
        <v>25.4</v>
      </c>
    </row>
    <row r="3293" spans="1:30" x14ac:dyDescent="0.2">
      <c r="A3293" s="8" t="s">
        <v>782</v>
      </c>
      <c r="B3293" s="8">
        <v>16</v>
      </c>
      <c r="C3293" s="8">
        <v>70906082</v>
      </c>
      <c r="D3293" s="8">
        <v>70906082</v>
      </c>
      <c r="E3293" s="8" t="s">
        <v>121</v>
      </c>
      <c r="F3293" s="8" t="s">
        <v>3108</v>
      </c>
      <c r="G3293" s="8" t="s">
        <v>3109</v>
      </c>
      <c r="H3293" s="8" t="s">
        <v>7</v>
      </c>
      <c r="I3293" s="66" t="s">
        <v>7200</v>
      </c>
      <c r="J3293" s="66" t="s">
        <v>40</v>
      </c>
      <c r="K3293" s="66" t="s">
        <v>7197</v>
      </c>
      <c r="L3293" s="66" t="s">
        <v>7227</v>
      </c>
      <c r="M3293" s="66" t="s">
        <v>7228</v>
      </c>
      <c r="N3293" s="66" t="s">
        <v>3128</v>
      </c>
      <c r="O3293" s="8" t="s">
        <v>3406</v>
      </c>
      <c r="P3293" s="8" t="s">
        <v>7229</v>
      </c>
      <c r="Q3293" s="8">
        <v>-1</v>
      </c>
      <c r="R3293" s="8">
        <v>7.5121114249999996</v>
      </c>
      <c r="S3293" s="8">
        <v>0</v>
      </c>
      <c r="T3293" s="8">
        <v>7.5121114249999996</v>
      </c>
      <c r="U3293" s="67">
        <v>0</v>
      </c>
      <c r="V3293" s="4">
        <v>0</v>
      </c>
      <c r="W3293" s="4">
        <v>3431</v>
      </c>
      <c r="X3293" s="67">
        <v>0</v>
      </c>
      <c r="Y3293" s="67">
        <v>0.221</v>
      </c>
      <c r="Z3293" s="4">
        <v>1</v>
      </c>
      <c r="AA3293" s="4">
        <v>2603</v>
      </c>
      <c r="AB3293" s="67">
        <v>0</v>
      </c>
      <c r="AC3293" s="4">
        <v>6.1289389999999999</v>
      </c>
      <c r="AD3293" s="4">
        <v>28.4</v>
      </c>
    </row>
    <row r="3294" spans="1:30" x14ac:dyDescent="0.2">
      <c r="A3294" s="8" t="s">
        <v>782</v>
      </c>
      <c r="B3294" s="8">
        <v>16</v>
      </c>
      <c r="C3294" s="8">
        <v>70908233</v>
      </c>
      <c r="D3294" s="8">
        <v>70908233</v>
      </c>
      <c r="E3294" s="8" t="s">
        <v>121</v>
      </c>
      <c r="F3294" s="8" t="s">
        <v>3101</v>
      </c>
      <c r="G3294" s="8" t="s">
        <v>3102</v>
      </c>
      <c r="H3294" s="8" t="s">
        <v>7</v>
      </c>
      <c r="I3294" s="66" t="s">
        <v>7230</v>
      </c>
      <c r="J3294" s="66" t="s">
        <v>40</v>
      </c>
      <c r="K3294" s="66" t="s">
        <v>7231</v>
      </c>
      <c r="L3294" s="66" t="s">
        <v>7232</v>
      </c>
      <c r="M3294" s="66" t="s">
        <v>7233</v>
      </c>
      <c r="N3294" s="66" t="s">
        <v>3121</v>
      </c>
      <c r="O3294" s="8" t="s">
        <v>3122</v>
      </c>
      <c r="P3294" s="8" t="s">
        <v>7234</v>
      </c>
      <c r="Q3294" s="8">
        <v>-1</v>
      </c>
      <c r="R3294" s="8" t="s">
        <v>40</v>
      </c>
      <c r="S3294" s="8" t="s">
        <v>40</v>
      </c>
      <c r="T3294" s="8" t="s">
        <v>40</v>
      </c>
      <c r="U3294" s="67">
        <v>0.27100000000000002</v>
      </c>
      <c r="V3294" s="4">
        <v>6</v>
      </c>
      <c r="W3294" s="4">
        <v>3432</v>
      </c>
      <c r="X3294" s="67">
        <v>2E-3</v>
      </c>
      <c r="Y3294" s="67">
        <v>0.249</v>
      </c>
      <c r="Z3294" s="4">
        <v>4</v>
      </c>
      <c r="AA3294" s="4">
        <v>2603</v>
      </c>
      <c r="AB3294" s="67">
        <v>2E-3</v>
      </c>
      <c r="AC3294" s="4">
        <v>-0.43333500000000003</v>
      </c>
      <c r="AD3294" s="4">
        <v>0.32100000000000001</v>
      </c>
    </row>
    <row r="3295" spans="1:30" x14ac:dyDescent="0.2">
      <c r="A3295" s="8" t="s">
        <v>782</v>
      </c>
      <c r="B3295" s="8">
        <v>16</v>
      </c>
      <c r="C3295" s="8">
        <v>70908239</v>
      </c>
      <c r="D3295" s="8">
        <v>70908239</v>
      </c>
      <c r="E3295" s="8" t="s">
        <v>121</v>
      </c>
      <c r="F3295" s="8" t="s">
        <v>3101</v>
      </c>
      <c r="G3295" s="8" t="s">
        <v>3102</v>
      </c>
      <c r="H3295" s="8" t="s">
        <v>7</v>
      </c>
      <c r="I3295" s="66" t="s">
        <v>7230</v>
      </c>
      <c r="J3295" s="66" t="s">
        <v>40</v>
      </c>
      <c r="K3295" s="66" t="s">
        <v>7235</v>
      </c>
      <c r="L3295" s="66" t="s">
        <v>7236</v>
      </c>
      <c r="M3295" s="66" t="s">
        <v>7237</v>
      </c>
      <c r="N3295" s="66" t="s">
        <v>3136</v>
      </c>
      <c r="O3295" s="8" t="s">
        <v>3872</v>
      </c>
      <c r="P3295" s="8" t="s">
        <v>7238</v>
      </c>
      <c r="Q3295" s="8">
        <v>-1</v>
      </c>
      <c r="R3295" s="8" t="s">
        <v>40</v>
      </c>
      <c r="S3295" s="8" t="s">
        <v>40</v>
      </c>
      <c r="T3295" s="8" t="s">
        <v>40</v>
      </c>
      <c r="U3295" s="67">
        <v>0.28699999999999998</v>
      </c>
      <c r="V3295" s="4">
        <v>1643</v>
      </c>
      <c r="W3295" s="4">
        <v>3432</v>
      </c>
      <c r="X3295" s="67">
        <v>0.47899999999999998</v>
      </c>
      <c r="Y3295" s="67">
        <v>0.27900000000000003</v>
      </c>
      <c r="Z3295" s="4">
        <v>1231</v>
      </c>
      <c r="AA3295" s="4">
        <v>2603</v>
      </c>
      <c r="AB3295" s="67">
        <v>0.47299999999999998</v>
      </c>
      <c r="AC3295" s="4">
        <v>0.47874100000000003</v>
      </c>
      <c r="AD3295" s="4">
        <v>7.2670000000000003</v>
      </c>
    </row>
    <row r="3296" spans="1:30" x14ac:dyDescent="0.2">
      <c r="A3296" s="8" t="s">
        <v>782</v>
      </c>
      <c r="B3296" s="8">
        <v>16</v>
      </c>
      <c r="C3296" s="8">
        <v>70908245</v>
      </c>
      <c r="D3296" s="8">
        <v>70908245</v>
      </c>
      <c r="E3296" s="8" t="s">
        <v>121</v>
      </c>
      <c r="F3296" s="8" t="s">
        <v>3108</v>
      </c>
      <c r="G3296" s="8" t="s">
        <v>3109</v>
      </c>
      <c r="H3296" s="8" t="s">
        <v>7</v>
      </c>
      <c r="I3296" s="66" t="s">
        <v>7230</v>
      </c>
      <c r="J3296" s="66" t="s">
        <v>40</v>
      </c>
      <c r="K3296" s="66" t="s">
        <v>7239</v>
      </c>
      <c r="L3296" s="66" t="s">
        <v>7240</v>
      </c>
      <c r="M3296" s="66" t="s">
        <v>7241</v>
      </c>
      <c r="N3296" s="66" t="s">
        <v>4094</v>
      </c>
      <c r="O3296" s="8" t="s">
        <v>4162</v>
      </c>
      <c r="P3296" s="8" t="s">
        <v>40</v>
      </c>
      <c r="Q3296" s="8">
        <v>-1</v>
      </c>
      <c r="R3296" s="8" t="s">
        <v>40</v>
      </c>
      <c r="S3296" s="8" t="s">
        <v>40</v>
      </c>
      <c r="T3296" s="8" t="s">
        <v>40</v>
      </c>
      <c r="U3296" s="67">
        <v>0</v>
      </c>
      <c r="V3296" s="4">
        <v>0</v>
      </c>
      <c r="W3296" s="4">
        <v>3432</v>
      </c>
      <c r="X3296" s="67">
        <v>0</v>
      </c>
      <c r="Y3296" s="67">
        <v>0.252</v>
      </c>
      <c r="Z3296" s="4">
        <v>1</v>
      </c>
      <c r="AA3296" s="4">
        <v>2603</v>
      </c>
      <c r="AB3296" s="67">
        <v>0</v>
      </c>
      <c r="AC3296" s="4">
        <v>2.0879349999999999</v>
      </c>
      <c r="AD3296" s="4">
        <v>16.78</v>
      </c>
    </row>
    <row r="3297" spans="1:30" x14ac:dyDescent="0.2">
      <c r="A3297" s="8" t="s">
        <v>782</v>
      </c>
      <c r="B3297" s="8">
        <v>16</v>
      </c>
      <c r="C3297" s="8">
        <v>70908286</v>
      </c>
      <c r="D3297" s="8">
        <v>70908286</v>
      </c>
      <c r="E3297" s="8" t="s">
        <v>121</v>
      </c>
      <c r="F3297" s="8" t="s">
        <v>3108</v>
      </c>
      <c r="G3297" s="8" t="s">
        <v>3109</v>
      </c>
      <c r="H3297" s="8" t="s">
        <v>7</v>
      </c>
      <c r="I3297" s="66" t="s">
        <v>7230</v>
      </c>
      <c r="J3297" s="66" t="s">
        <v>40</v>
      </c>
      <c r="K3297" s="66" t="s">
        <v>7242</v>
      </c>
      <c r="L3297" s="66" t="s">
        <v>7243</v>
      </c>
      <c r="M3297" s="66" t="s">
        <v>5332</v>
      </c>
      <c r="N3297" s="66" t="s">
        <v>3334</v>
      </c>
      <c r="O3297" s="8" t="s">
        <v>3531</v>
      </c>
      <c r="P3297" s="8" t="s">
        <v>7244</v>
      </c>
      <c r="Q3297" s="8">
        <v>-1</v>
      </c>
      <c r="R3297" s="8" t="s">
        <v>40</v>
      </c>
      <c r="S3297" s="8" t="s">
        <v>40</v>
      </c>
      <c r="T3297" s="8" t="s">
        <v>40</v>
      </c>
      <c r="U3297" s="67">
        <v>0.27200000000000002</v>
      </c>
      <c r="V3297" s="4">
        <v>1</v>
      </c>
      <c r="W3297" s="4">
        <v>3432</v>
      </c>
      <c r="X3297" s="67">
        <v>0</v>
      </c>
      <c r="Y3297" s="67">
        <v>0</v>
      </c>
      <c r="Z3297" s="4">
        <v>0</v>
      </c>
      <c r="AA3297" s="4">
        <v>2603</v>
      </c>
      <c r="AB3297" s="67">
        <v>0</v>
      </c>
      <c r="AC3297" s="4">
        <v>-1.5900510000000001</v>
      </c>
      <c r="AD3297" s="4">
        <v>2E-3</v>
      </c>
    </row>
    <row r="3298" spans="1:30" x14ac:dyDescent="0.2">
      <c r="A3298" s="8" t="s">
        <v>782</v>
      </c>
      <c r="B3298" s="8">
        <v>16</v>
      </c>
      <c r="C3298" s="8">
        <v>70908433</v>
      </c>
      <c r="D3298" s="8">
        <v>70908433</v>
      </c>
      <c r="E3298" s="8" t="s">
        <v>130</v>
      </c>
      <c r="F3298" s="8" t="s">
        <v>3108</v>
      </c>
      <c r="G3298" s="8" t="s">
        <v>3109</v>
      </c>
      <c r="H3298" s="8" t="s">
        <v>7</v>
      </c>
      <c r="I3298" s="66" t="s">
        <v>7230</v>
      </c>
      <c r="J3298" s="66" t="s">
        <v>40</v>
      </c>
      <c r="K3298" s="66" t="s">
        <v>7245</v>
      </c>
      <c r="L3298" s="66" t="s">
        <v>7246</v>
      </c>
      <c r="M3298" s="66" t="s">
        <v>7247</v>
      </c>
      <c r="N3298" s="66" t="s">
        <v>3244</v>
      </c>
      <c r="O3298" s="8" t="s">
        <v>3250</v>
      </c>
      <c r="P3298" s="8" t="s">
        <v>40</v>
      </c>
      <c r="Q3298" s="8">
        <v>-1</v>
      </c>
      <c r="R3298" s="8" t="s">
        <v>40</v>
      </c>
      <c r="S3298" s="8" t="s">
        <v>40</v>
      </c>
      <c r="T3298" s="8" t="s">
        <v>40</v>
      </c>
      <c r="U3298" s="67">
        <v>0.24299999999999999</v>
      </c>
      <c r="V3298" s="4">
        <v>1</v>
      </c>
      <c r="W3298" s="4">
        <v>3428</v>
      </c>
      <c r="X3298" s="67">
        <v>0</v>
      </c>
      <c r="Y3298" s="67">
        <v>0</v>
      </c>
      <c r="Z3298" s="4">
        <v>0</v>
      </c>
      <c r="AA3298" s="4">
        <v>2599</v>
      </c>
      <c r="AB3298" s="67">
        <v>0</v>
      </c>
      <c r="AC3298" s="4">
        <v>-1.0090840000000001</v>
      </c>
      <c r="AD3298" s="4">
        <v>1.4999999999999999E-2</v>
      </c>
    </row>
    <row r="3299" spans="1:30" x14ac:dyDescent="0.2">
      <c r="A3299" s="8" t="s">
        <v>782</v>
      </c>
      <c r="B3299" s="8">
        <v>16</v>
      </c>
      <c r="C3299" s="8">
        <v>70908434</v>
      </c>
      <c r="D3299" s="8">
        <v>70908434</v>
      </c>
      <c r="E3299" s="8" t="s">
        <v>123</v>
      </c>
      <c r="F3299" s="8" t="s">
        <v>3101</v>
      </c>
      <c r="G3299" s="8" t="s">
        <v>3102</v>
      </c>
      <c r="H3299" s="8" t="s">
        <v>7</v>
      </c>
      <c r="I3299" s="66" t="s">
        <v>7230</v>
      </c>
      <c r="J3299" s="66" t="s">
        <v>40</v>
      </c>
      <c r="K3299" s="66" t="s">
        <v>7248</v>
      </c>
      <c r="L3299" s="66" t="s">
        <v>7249</v>
      </c>
      <c r="M3299" s="66" t="s">
        <v>7250</v>
      </c>
      <c r="N3299" s="66" t="s">
        <v>3118</v>
      </c>
      <c r="O3299" s="8" t="s">
        <v>4518</v>
      </c>
      <c r="P3299" s="8" t="s">
        <v>7251</v>
      </c>
      <c r="Q3299" s="8">
        <v>-1</v>
      </c>
      <c r="R3299" s="8" t="s">
        <v>40</v>
      </c>
      <c r="S3299" s="8" t="s">
        <v>40</v>
      </c>
      <c r="T3299" s="8" t="s">
        <v>40</v>
      </c>
      <c r="U3299" s="67">
        <v>0.29799999999999999</v>
      </c>
      <c r="V3299" s="4">
        <v>1</v>
      </c>
      <c r="W3299" s="4">
        <v>3428</v>
      </c>
      <c r="X3299" s="67">
        <v>0</v>
      </c>
      <c r="Y3299" s="67">
        <v>0.246</v>
      </c>
      <c r="Z3299" s="4">
        <v>3</v>
      </c>
      <c r="AA3299" s="4">
        <v>2599</v>
      </c>
      <c r="AB3299" s="67">
        <v>1E-3</v>
      </c>
      <c r="AC3299" s="4">
        <v>0.18157300000000001</v>
      </c>
      <c r="AD3299" s="4">
        <v>4.484</v>
      </c>
    </row>
    <row r="3300" spans="1:30" x14ac:dyDescent="0.2">
      <c r="A3300" s="8" t="s">
        <v>782</v>
      </c>
      <c r="B3300" s="8">
        <v>16</v>
      </c>
      <c r="C3300" s="8">
        <v>70908434</v>
      </c>
      <c r="D3300" s="8">
        <v>70908434</v>
      </c>
      <c r="E3300" s="8" t="s">
        <v>121</v>
      </c>
      <c r="F3300" s="8" t="s">
        <v>3101</v>
      </c>
      <c r="G3300" s="8" t="s">
        <v>3102</v>
      </c>
      <c r="H3300" s="8" t="s">
        <v>7</v>
      </c>
      <c r="I3300" s="66" t="s">
        <v>7230</v>
      </c>
      <c r="J3300" s="66" t="s">
        <v>40</v>
      </c>
      <c r="K3300" s="66" t="s">
        <v>7248</v>
      </c>
      <c r="L3300" s="66" t="s">
        <v>7249</v>
      </c>
      <c r="M3300" s="66" t="s">
        <v>7250</v>
      </c>
      <c r="N3300" s="66" t="s">
        <v>3118</v>
      </c>
      <c r="O3300" s="8" t="s">
        <v>3382</v>
      </c>
      <c r="P3300" s="8" t="s">
        <v>7251</v>
      </c>
      <c r="Q3300" s="8">
        <v>-1</v>
      </c>
      <c r="R3300" s="8" t="s">
        <v>40</v>
      </c>
      <c r="S3300" s="8" t="s">
        <v>40</v>
      </c>
      <c r="T3300" s="8" t="s">
        <v>40</v>
      </c>
      <c r="U3300" s="67">
        <v>0.17100000000000001</v>
      </c>
      <c r="V3300" s="4">
        <v>1</v>
      </c>
      <c r="W3300" s="4">
        <v>3428</v>
      </c>
      <c r="X3300" s="67">
        <v>0</v>
      </c>
      <c r="Y3300" s="67">
        <v>0</v>
      </c>
      <c r="Z3300" s="4">
        <v>0</v>
      </c>
      <c r="AA3300" s="4">
        <v>2599</v>
      </c>
      <c r="AB3300" s="67">
        <v>0</v>
      </c>
      <c r="AC3300" s="4">
        <v>0.87692700000000001</v>
      </c>
      <c r="AD3300" s="4">
        <v>9.93</v>
      </c>
    </row>
    <row r="3301" spans="1:30" x14ac:dyDescent="0.2">
      <c r="A3301" s="8" t="s">
        <v>782</v>
      </c>
      <c r="B3301" s="8">
        <v>16</v>
      </c>
      <c r="C3301" s="8">
        <v>70908736</v>
      </c>
      <c r="D3301" s="8">
        <v>70908736</v>
      </c>
      <c r="E3301" s="8" t="s">
        <v>127</v>
      </c>
      <c r="F3301" s="8" t="s">
        <v>3101</v>
      </c>
      <c r="G3301" s="8" t="s">
        <v>3102</v>
      </c>
      <c r="H3301" s="8" t="s">
        <v>7</v>
      </c>
      <c r="I3301" s="66" t="s">
        <v>7252</v>
      </c>
      <c r="J3301" s="66" t="s">
        <v>40</v>
      </c>
      <c r="K3301" s="66" t="s">
        <v>7253</v>
      </c>
      <c r="L3301" s="66" t="s">
        <v>7254</v>
      </c>
      <c r="M3301" s="66" t="s">
        <v>7255</v>
      </c>
      <c r="N3301" s="66" t="s">
        <v>3196</v>
      </c>
      <c r="O3301" s="8" t="s">
        <v>3197</v>
      </c>
      <c r="P3301" s="8" t="s">
        <v>7256</v>
      </c>
      <c r="Q3301" s="8">
        <v>-1</v>
      </c>
      <c r="R3301" s="8" t="s">
        <v>40</v>
      </c>
      <c r="S3301" s="8" t="s">
        <v>40</v>
      </c>
      <c r="T3301" s="8" t="s">
        <v>40</v>
      </c>
      <c r="U3301" s="67">
        <v>0.47799999999999998</v>
      </c>
      <c r="V3301" s="4">
        <v>3421</v>
      </c>
      <c r="W3301" s="4">
        <v>3427</v>
      </c>
      <c r="X3301" s="67">
        <v>0.998</v>
      </c>
      <c r="Y3301" s="67">
        <v>0.47899999999999998</v>
      </c>
      <c r="Z3301" s="4">
        <v>2582</v>
      </c>
      <c r="AA3301" s="4">
        <v>2601</v>
      </c>
      <c r="AB3301" s="67">
        <v>0.99299999999999999</v>
      </c>
      <c r="AC3301" s="4">
        <v>-0.14552599999999999</v>
      </c>
      <c r="AD3301" s="4">
        <v>1.415</v>
      </c>
    </row>
    <row r="3302" spans="1:30" x14ac:dyDescent="0.2">
      <c r="A3302" s="8" t="s">
        <v>782</v>
      </c>
      <c r="B3302" s="8">
        <v>16</v>
      </c>
      <c r="C3302" s="8">
        <v>70908760</v>
      </c>
      <c r="D3302" s="8">
        <v>70908760</v>
      </c>
      <c r="E3302" s="8" t="s">
        <v>130</v>
      </c>
      <c r="F3302" s="8" t="s">
        <v>3101</v>
      </c>
      <c r="G3302" s="8" t="s">
        <v>3102</v>
      </c>
      <c r="H3302" s="8" t="s">
        <v>7</v>
      </c>
      <c r="I3302" s="66" t="s">
        <v>7252</v>
      </c>
      <c r="J3302" s="66" t="s">
        <v>40</v>
      </c>
      <c r="K3302" s="66" t="s">
        <v>7257</v>
      </c>
      <c r="L3302" s="66" t="s">
        <v>7258</v>
      </c>
      <c r="M3302" s="66" t="s">
        <v>7259</v>
      </c>
      <c r="N3302" s="66" t="s">
        <v>121</v>
      </c>
      <c r="O3302" s="8" t="s">
        <v>3104</v>
      </c>
      <c r="P3302" s="8" t="s">
        <v>7260</v>
      </c>
      <c r="Q3302" s="8">
        <v>-1</v>
      </c>
      <c r="R3302" s="8" t="s">
        <v>40</v>
      </c>
      <c r="S3302" s="8" t="s">
        <v>40</v>
      </c>
      <c r="T3302" s="8" t="s">
        <v>40</v>
      </c>
      <c r="U3302" s="67">
        <v>0.27400000000000002</v>
      </c>
      <c r="V3302" s="4">
        <v>3</v>
      </c>
      <c r="W3302" s="4">
        <v>3427</v>
      </c>
      <c r="X3302" s="67">
        <v>1E-3</v>
      </c>
      <c r="Y3302" s="67">
        <v>0.252</v>
      </c>
      <c r="Z3302" s="4">
        <v>2</v>
      </c>
      <c r="AA3302" s="4">
        <v>2601</v>
      </c>
      <c r="AB3302" s="67">
        <v>1E-3</v>
      </c>
      <c r="AC3302" s="4">
        <v>1.6403000000000001</v>
      </c>
      <c r="AD3302" s="4">
        <v>14.07</v>
      </c>
    </row>
    <row r="3303" spans="1:30" x14ac:dyDescent="0.2">
      <c r="A3303" s="8" t="s">
        <v>782</v>
      </c>
      <c r="B3303" s="8">
        <v>16</v>
      </c>
      <c r="C3303" s="8">
        <v>70908761</v>
      </c>
      <c r="D3303" s="8">
        <v>70908761</v>
      </c>
      <c r="E3303" s="8" t="s">
        <v>121</v>
      </c>
      <c r="F3303" s="8" t="s">
        <v>3108</v>
      </c>
      <c r="G3303" s="8" t="s">
        <v>3109</v>
      </c>
      <c r="H3303" s="8" t="s">
        <v>7</v>
      </c>
      <c r="I3303" s="66" t="s">
        <v>7252</v>
      </c>
      <c r="J3303" s="66" t="s">
        <v>40</v>
      </c>
      <c r="K3303" s="66" t="s">
        <v>7261</v>
      </c>
      <c r="L3303" s="66" t="s">
        <v>7262</v>
      </c>
      <c r="M3303" s="66" t="s">
        <v>7259</v>
      </c>
      <c r="N3303" s="66" t="s">
        <v>3128</v>
      </c>
      <c r="O3303" s="8" t="s">
        <v>3129</v>
      </c>
      <c r="P3303" s="8" t="s">
        <v>7263</v>
      </c>
      <c r="Q3303" s="8">
        <v>-1</v>
      </c>
      <c r="R3303" s="8" t="s">
        <v>40</v>
      </c>
      <c r="S3303" s="8" t="s">
        <v>40</v>
      </c>
      <c r="T3303" s="8" t="s">
        <v>40</v>
      </c>
      <c r="U3303" s="67">
        <v>0.24299999999999999</v>
      </c>
      <c r="V3303" s="4">
        <v>3</v>
      </c>
      <c r="W3303" s="4">
        <v>3427</v>
      </c>
      <c r="X3303" s="67">
        <v>1E-3</v>
      </c>
      <c r="Y3303" s="67">
        <v>0</v>
      </c>
      <c r="Z3303" s="4">
        <v>0</v>
      </c>
      <c r="AA3303" s="4">
        <v>2601</v>
      </c>
      <c r="AB3303" s="67">
        <v>0</v>
      </c>
      <c r="AC3303" s="4">
        <v>2.2400030000000002</v>
      </c>
      <c r="AD3303" s="4">
        <v>17.77</v>
      </c>
    </row>
    <row r="3304" spans="1:30" x14ac:dyDescent="0.2">
      <c r="A3304" s="8" t="s">
        <v>782</v>
      </c>
      <c r="B3304" s="8">
        <v>16</v>
      </c>
      <c r="C3304" s="8">
        <v>70908771</v>
      </c>
      <c r="D3304" s="8">
        <v>70908771</v>
      </c>
      <c r="E3304" s="8" t="s">
        <v>123</v>
      </c>
      <c r="F3304" s="8" t="s">
        <v>3108</v>
      </c>
      <c r="G3304" s="8" t="s">
        <v>3109</v>
      </c>
      <c r="H3304" s="8" t="s">
        <v>7</v>
      </c>
      <c r="I3304" s="66" t="s">
        <v>7252</v>
      </c>
      <c r="J3304" s="66" t="s">
        <v>40</v>
      </c>
      <c r="K3304" s="66" t="s">
        <v>7264</v>
      </c>
      <c r="L3304" s="66" t="s">
        <v>7265</v>
      </c>
      <c r="M3304" s="66" t="s">
        <v>7266</v>
      </c>
      <c r="N3304" s="66" t="s">
        <v>3124</v>
      </c>
      <c r="O3304" s="8" t="s">
        <v>3125</v>
      </c>
      <c r="P3304" s="8" t="s">
        <v>40</v>
      </c>
      <c r="Q3304" s="8">
        <v>-1</v>
      </c>
      <c r="R3304" s="8" t="s">
        <v>40</v>
      </c>
      <c r="S3304" s="8" t="s">
        <v>40</v>
      </c>
      <c r="T3304" s="8" t="s">
        <v>40</v>
      </c>
      <c r="U3304" s="67">
        <v>0.246</v>
      </c>
      <c r="V3304" s="4">
        <v>7</v>
      </c>
      <c r="W3304" s="4">
        <v>3427</v>
      </c>
      <c r="X3304" s="67">
        <v>2E-3</v>
      </c>
      <c r="Y3304" s="67">
        <v>0.24</v>
      </c>
      <c r="Z3304" s="4">
        <v>7</v>
      </c>
      <c r="AA3304" s="4">
        <v>2601</v>
      </c>
      <c r="AB3304" s="67">
        <v>3.0000000000000001E-3</v>
      </c>
      <c r="AC3304" s="4">
        <v>2.1429770000000001</v>
      </c>
      <c r="AD3304" s="4">
        <v>17.13</v>
      </c>
    </row>
    <row r="3305" spans="1:30" x14ac:dyDescent="0.2">
      <c r="A3305" s="8" t="s">
        <v>782</v>
      </c>
      <c r="B3305" s="8">
        <v>16</v>
      </c>
      <c r="C3305" s="8">
        <v>70908773</v>
      </c>
      <c r="D3305" s="8">
        <v>70908773</v>
      </c>
      <c r="E3305" s="8" t="s">
        <v>130</v>
      </c>
      <c r="F3305" s="8" t="s">
        <v>3108</v>
      </c>
      <c r="G3305" s="8" t="s">
        <v>3109</v>
      </c>
      <c r="H3305" s="8" t="s">
        <v>7</v>
      </c>
      <c r="I3305" s="66" t="s">
        <v>7252</v>
      </c>
      <c r="J3305" s="66" t="s">
        <v>40</v>
      </c>
      <c r="K3305" s="66" t="s">
        <v>7267</v>
      </c>
      <c r="L3305" s="66" t="s">
        <v>7268</v>
      </c>
      <c r="M3305" s="66" t="s">
        <v>7269</v>
      </c>
      <c r="N3305" s="66" t="s">
        <v>4332</v>
      </c>
      <c r="O3305" s="8" t="s">
        <v>4333</v>
      </c>
      <c r="P3305" s="8" t="s">
        <v>40</v>
      </c>
      <c r="Q3305" s="8">
        <v>-1</v>
      </c>
      <c r="R3305" s="8" t="s">
        <v>40</v>
      </c>
      <c r="S3305" s="8" t="s">
        <v>40</v>
      </c>
      <c r="T3305" s="8" t="s">
        <v>40</v>
      </c>
      <c r="U3305" s="67">
        <v>0.373</v>
      </c>
      <c r="V3305" s="4">
        <v>1</v>
      </c>
      <c r="W3305" s="4">
        <v>3427</v>
      </c>
      <c r="X3305" s="67">
        <v>0</v>
      </c>
      <c r="Y3305" s="67">
        <v>0</v>
      </c>
      <c r="Z3305" s="4">
        <v>0</v>
      </c>
      <c r="AA3305" s="4">
        <v>2601</v>
      </c>
      <c r="AB3305" s="67">
        <v>0</v>
      </c>
      <c r="AC3305" s="4">
        <v>0.306363</v>
      </c>
      <c r="AD3305" s="4">
        <v>5.7549999999999999</v>
      </c>
    </row>
    <row r="3306" spans="1:30" x14ac:dyDescent="0.2">
      <c r="A3306" s="8" t="s">
        <v>782</v>
      </c>
      <c r="B3306" s="8">
        <v>16</v>
      </c>
      <c r="C3306" s="8">
        <v>70908798</v>
      </c>
      <c r="D3306" s="8">
        <v>70908798</v>
      </c>
      <c r="E3306" s="8" t="s">
        <v>121</v>
      </c>
      <c r="F3306" s="8" t="s">
        <v>3101</v>
      </c>
      <c r="G3306" s="8" t="s">
        <v>3102</v>
      </c>
      <c r="H3306" s="8" t="s">
        <v>7</v>
      </c>
      <c r="I3306" s="66" t="s">
        <v>7252</v>
      </c>
      <c r="J3306" s="66" t="s">
        <v>40</v>
      </c>
      <c r="K3306" s="66" t="s">
        <v>7270</v>
      </c>
      <c r="L3306" s="66" t="s">
        <v>7271</v>
      </c>
      <c r="M3306" s="66" t="s">
        <v>7272</v>
      </c>
      <c r="N3306" s="66" t="s">
        <v>3126</v>
      </c>
      <c r="O3306" s="8" t="s">
        <v>4812</v>
      </c>
      <c r="P3306" s="8" t="s">
        <v>40</v>
      </c>
      <c r="Q3306" s="8">
        <v>-1</v>
      </c>
      <c r="R3306" s="8" t="s">
        <v>40</v>
      </c>
      <c r="S3306" s="8" t="s">
        <v>40</v>
      </c>
      <c r="T3306" s="8" t="s">
        <v>40</v>
      </c>
      <c r="U3306" s="67">
        <v>0.33300000000000002</v>
      </c>
      <c r="V3306" s="4">
        <v>1</v>
      </c>
      <c r="W3306" s="4">
        <v>3427</v>
      </c>
      <c r="X3306" s="67">
        <v>0</v>
      </c>
      <c r="Y3306" s="67">
        <v>0</v>
      </c>
      <c r="Z3306" s="4">
        <v>0</v>
      </c>
      <c r="AA3306" s="4">
        <v>2601</v>
      </c>
      <c r="AB3306" s="67">
        <v>0</v>
      </c>
      <c r="AC3306" s="4">
        <v>0.16848099999999999</v>
      </c>
      <c r="AD3306" s="4">
        <v>4.3440000000000003</v>
      </c>
    </row>
    <row r="3307" spans="1:30" x14ac:dyDescent="0.2">
      <c r="A3307" s="8" t="s">
        <v>782</v>
      </c>
      <c r="B3307" s="8">
        <v>16</v>
      </c>
      <c r="C3307" s="8">
        <v>70913212</v>
      </c>
      <c r="D3307" s="8">
        <v>70913212</v>
      </c>
      <c r="E3307" s="8" t="s">
        <v>121</v>
      </c>
      <c r="F3307" s="8" t="s">
        <v>3101</v>
      </c>
      <c r="G3307" s="8" t="s">
        <v>3102</v>
      </c>
      <c r="H3307" s="8" t="s">
        <v>7</v>
      </c>
      <c r="I3307" s="66" t="s">
        <v>7273</v>
      </c>
      <c r="J3307" s="66" t="s">
        <v>40</v>
      </c>
      <c r="K3307" s="66" t="s">
        <v>7274</v>
      </c>
      <c r="L3307" s="66" t="s">
        <v>7275</v>
      </c>
      <c r="M3307" s="66" t="s">
        <v>7276</v>
      </c>
      <c r="N3307" s="66" t="s">
        <v>3118</v>
      </c>
      <c r="O3307" s="8" t="s">
        <v>3382</v>
      </c>
      <c r="P3307" s="8" t="s">
        <v>40</v>
      </c>
      <c r="Q3307" s="8">
        <v>-1</v>
      </c>
      <c r="R3307" s="8" t="s">
        <v>40</v>
      </c>
      <c r="S3307" s="8" t="s">
        <v>40</v>
      </c>
      <c r="T3307" s="8" t="s">
        <v>40</v>
      </c>
      <c r="U3307" s="67">
        <v>0</v>
      </c>
      <c r="V3307" s="4">
        <v>0</v>
      </c>
      <c r="W3307" s="4">
        <v>3434</v>
      </c>
      <c r="X3307" s="67">
        <v>0</v>
      </c>
      <c r="Y3307" s="67">
        <v>0.254</v>
      </c>
      <c r="Z3307" s="4">
        <v>1</v>
      </c>
      <c r="AA3307" s="4">
        <v>2604</v>
      </c>
      <c r="AB3307" s="67">
        <v>0</v>
      </c>
      <c r="AC3307" s="4">
        <v>0.35098299999999999</v>
      </c>
      <c r="AD3307" s="4">
        <v>6.1760000000000002</v>
      </c>
    </row>
    <row r="3308" spans="1:30" x14ac:dyDescent="0.2">
      <c r="A3308" s="8" t="s">
        <v>782</v>
      </c>
      <c r="B3308" s="8">
        <v>16</v>
      </c>
      <c r="C3308" s="8">
        <v>70913216</v>
      </c>
      <c r="D3308" s="8">
        <v>70913216</v>
      </c>
      <c r="E3308" s="8" t="s">
        <v>130</v>
      </c>
      <c r="F3308" s="8" t="s">
        <v>3108</v>
      </c>
      <c r="G3308" s="8" t="s">
        <v>3109</v>
      </c>
      <c r="H3308" s="8" t="s">
        <v>7</v>
      </c>
      <c r="I3308" s="66" t="s">
        <v>7273</v>
      </c>
      <c r="J3308" s="66" t="s">
        <v>40</v>
      </c>
      <c r="K3308" s="66" t="s">
        <v>7277</v>
      </c>
      <c r="L3308" s="66" t="s">
        <v>7278</v>
      </c>
      <c r="M3308" s="66" t="s">
        <v>7279</v>
      </c>
      <c r="N3308" s="66" t="s">
        <v>3423</v>
      </c>
      <c r="O3308" s="8" t="s">
        <v>3803</v>
      </c>
      <c r="P3308" s="8" t="s">
        <v>7280</v>
      </c>
      <c r="Q3308" s="8">
        <v>-1</v>
      </c>
      <c r="R3308" s="8" t="s">
        <v>40</v>
      </c>
      <c r="S3308" s="8" t="s">
        <v>40</v>
      </c>
      <c r="T3308" s="8" t="s">
        <v>40</v>
      </c>
      <c r="U3308" s="67">
        <v>0</v>
      </c>
      <c r="V3308" s="4">
        <v>0</v>
      </c>
      <c r="W3308" s="4">
        <v>3434</v>
      </c>
      <c r="X3308" s="67">
        <v>0</v>
      </c>
      <c r="Y3308" s="67">
        <v>0.25600000000000001</v>
      </c>
      <c r="Z3308" s="4">
        <v>3</v>
      </c>
      <c r="AA3308" s="4">
        <v>2604</v>
      </c>
      <c r="AB3308" s="67">
        <v>1E-3</v>
      </c>
      <c r="AC3308" s="4">
        <v>5.8467529999999996</v>
      </c>
      <c r="AD3308" s="4">
        <v>27.3</v>
      </c>
    </row>
    <row r="3309" spans="1:30" x14ac:dyDescent="0.2">
      <c r="A3309" s="8" t="s">
        <v>782</v>
      </c>
      <c r="B3309" s="8">
        <v>16</v>
      </c>
      <c r="C3309" s="8">
        <v>70913229</v>
      </c>
      <c r="D3309" s="8">
        <v>70913229</v>
      </c>
      <c r="E3309" s="8" t="s">
        <v>121</v>
      </c>
      <c r="F3309" s="8" t="s">
        <v>3108</v>
      </c>
      <c r="G3309" s="8" t="s">
        <v>3109</v>
      </c>
      <c r="H3309" s="8" t="s">
        <v>7</v>
      </c>
      <c r="I3309" s="66" t="s">
        <v>7273</v>
      </c>
      <c r="J3309" s="66" t="s">
        <v>40</v>
      </c>
      <c r="K3309" s="66" t="s">
        <v>7281</v>
      </c>
      <c r="L3309" s="66" t="s">
        <v>7282</v>
      </c>
      <c r="M3309" s="66" t="s">
        <v>5306</v>
      </c>
      <c r="N3309" s="66" t="s">
        <v>3580</v>
      </c>
      <c r="O3309" s="8" t="s">
        <v>3581</v>
      </c>
      <c r="P3309" s="8" t="s">
        <v>40</v>
      </c>
      <c r="Q3309" s="8">
        <v>-1</v>
      </c>
      <c r="R3309" s="8" t="s">
        <v>40</v>
      </c>
      <c r="S3309" s="8" t="s">
        <v>40</v>
      </c>
      <c r="T3309" s="8" t="s">
        <v>40</v>
      </c>
      <c r="U3309" s="67">
        <v>0.216</v>
      </c>
      <c r="V3309" s="4">
        <v>1</v>
      </c>
      <c r="W3309" s="4">
        <v>3434</v>
      </c>
      <c r="X3309" s="67">
        <v>0</v>
      </c>
      <c r="Y3309" s="67">
        <v>0</v>
      </c>
      <c r="Z3309" s="4">
        <v>0</v>
      </c>
      <c r="AA3309" s="4">
        <v>2604</v>
      </c>
      <c r="AB3309" s="67">
        <v>0</v>
      </c>
      <c r="AC3309" s="4">
        <v>4.7301219999999997</v>
      </c>
      <c r="AD3309" s="4">
        <v>24.6</v>
      </c>
    </row>
    <row r="3310" spans="1:30" x14ac:dyDescent="0.2">
      <c r="A3310" s="8" t="s">
        <v>782</v>
      </c>
      <c r="B3310" s="8">
        <v>16</v>
      </c>
      <c r="C3310" s="8">
        <v>70913233</v>
      </c>
      <c r="D3310" s="8">
        <v>70913233</v>
      </c>
      <c r="E3310" s="8" t="s">
        <v>123</v>
      </c>
      <c r="F3310" s="8" t="s">
        <v>3101</v>
      </c>
      <c r="G3310" s="8" t="s">
        <v>3102</v>
      </c>
      <c r="H3310" s="8" t="s">
        <v>7</v>
      </c>
      <c r="I3310" s="66" t="s">
        <v>7273</v>
      </c>
      <c r="J3310" s="66" t="s">
        <v>40</v>
      </c>
      <c r="K3310" s="66" t="s">
        <v>7283</v>
      </c>
      <c r="L3310" s="66" t="s">
        <v>7284</v>
      </c>
      <c r="M3310" s="66" t="s">
        <v>7285</v>
      </c>
      <c r="N3310" s="66" t="s">
        <v>3126</v>
      </c>
      <c r="O3310" s="8" t="s">
        <v>3485</v>
      </c>
      <c r="P3310" s="8" t="s">
        <v>7286</v>
      </c>
      <c r="Q3310" s="8">
        <v>-1</v>
      </c>
      <c r="R3310" s="8" t="s">
        <v>40</v>
      </c>
      <c r="S3310" s="8" t="s">
        <v>40</v>
      </c>
      <c r="T3310" s="8" t="s">
        <v>40</v>
      </c>
      <c r="U3310" s="67">
        <v>0.25900000000000001</v>
      </c>
      <c r="V3310" s="4">
        <v>1</v>
      </c>
      <c r="W3310" s="4">
        <v>3434</v>
      </c>
      <c r="X3310" s="67">
        <v>0</v>
      </c>
      <c r="Y3310" s="67">
        <v>0</v>
      </c>
      <c r="Z3310" s="4">
        <v>0</v>
      </c>
      <c r="AA3310" s="4">
        <v>2604</v>
      </c>
      <c r="AB3310" s="67">
        <v>0</v>
      </c>
      <c r="AC3310" s="4">
        <v>-1.5429E-2</v>
      </c>
      <c r="AD3310" s="4">
        <v>2.4409999999999998</v>
      </c>
    </row>
    <row r="3311" spans="1:30" x14ac:dyDescent="0.2">
      <c r="A3311" s="8" t="s">
        <v>782</v>
      </c>
      <c r="B3311" s="8">
        <v>16</v>
      </c>
      <c r="C3311" s="8">
        <v>70913237</v>
      </c>
      <c r="D3311" s="8">
        <v>70913237</v>
      </c>
      <c r="E3311" s="8" t="s">
        <v>121</v>
      </c>
      <c r="F3311" s="8" t="s">
        <v>3108</v>
      </c>
      <c r="G3311" s="8" t="s">
        <v>3109</v>
      </c>
      <c r="H3311" s="8" t="s">
        <v>7</v>
      </c>
      <c r="I3311" s="66" t="s">
        <v>7273</v>
      </c>
      <c r="J3311" s="66" t="s">
        <v>40</v>
      </c>
      <c r="K3311" s="66" t="s">
        <v>7287</v>
      </c>
      <c r="L3311" s="66" t="s">
        <v>7288</v>
      </c>
      <c r="M3311" s="66" t="s">
        <v>7289</v>
      </c>
      <c r="N3311" s="66" t="s">
        <v>3309</v>
      </c>
      <c r="O3311" s="8" t="s">
        <v>3546</v>
      </c>
      <c r="P3311" s="8" t="s">
        <v>7290</v>
      </c>
      <c r="Q3311" s="8">
        <v>-1</v>
      </c>
      <c r="R3311" s="8" t="s">
        <v>40</v>
      </c>
      <c r="S3311" s="8" t="s">
        <v>40</v>
      </c>
      <c r="T3311" s="8" t="s">
        <v>40</v>
      </c>
      <c r="U3311" s="67">
        <v>0.23400000000000001</v>
      </c>
      <c r="V3311" s="4">
        <v>1</v>
      </c>
      <c r="W3311" s="4">
        <v>3434</v>
      </c>
      <c r="X3311" s="67">
        <v>0</v>
      </c>
      <c r="Y3311" s="67">
        <v>0</v>
      </c>
      <c r="Z3311" s="4">
        <v>0</v>
      </c>
      <c r="AA3311" s="4">
        <v>2604</v>
      </c>
      <c r="AB3311" s="67">
        <v>0</v>
      </c>
      <c r="AC3311" s="4">
        <v>4.3183170000000004</v>
      </c>
      <c r="AD3311" s="4">
        <v>24</v>
      </c>
    </row>
    <row r="3312" spans="1:30" x14ac:dyDescent="0.2">
      <c r="A3312" s="8" t="s">
        <v>782</v>
      </c>
      <c r="B3312" s="8">
        <v>16</v>
      </c>
      <c r="C3312" s="8">
        <v>70913247</v>
      </c>
      <c r="D3312" s="8">
        <v>70913247</v>
      </c>
      <c r="E3312" s="8" t="s">
        <v>121</v>
      </c>
      <c r="F3312" s="8" t="s">
        <v>81</v>
      </c>
      <c r="G3312" s="8" t="s">
        <v>3469</v>
      </c>
      <c r="H3312" s="8" t="s">
        <v>7</v>
      </c>
      <c r="I3312" s="66" t="s">
        <v>7273</v>
      </c>
      <c r="J3312" s="66" t="s">
        <v>40</v>
      </c>
      <c r="K3312" s="66" t="s">
        <v>7291</v>
      </c>
      <c r="L3312" s="66" t="s">
        <v>7292</v>
      </c>
      <c r="M3312" s="66" t="s">
        <v>7293</v>
      </c>
      <c r="N3312" s="66" t="s">
        <v>933</v>
      </c>
      <c r="O3312" s="8" t="s">
        <v>934</v>
      </c>
      <c r="P3312" s="8" t="s">
        <v>40</v>
      </c>
      <c r="Q3312" s="8">
        <v>-1</v>
      </c>
      <c r="R3312" s="8" t="s">
        <v>40</v>
      </c>
      <c r="S3312" s="8" t="s">
        <v>40</v>
      </c>
      <c r="T3312" s="8" t="s">
        <v>40</v>
      </c>
      <c r="U3312" s="67">
        <v>0.255</v>
      </c>
      <c r="V3312" s="4">
        <v>1</v>
      </c>
      <c r="W3312" s="4">
        <v>3434</v>
      </c>
      <c r="X3312" s="67">
        <v>0</v>
      </c>
      <c r="Y3312" s="67">
        <v>0.25</v>
      </c>
      <c r="Z3312" s="4">
        <v>1</v>
      </c>
      <c r="AA3312" s="4">
        <v>2604</v>
      </c>
      <c r="AB3312" s="67">
        <v>0</v>
      </c>
      <c r="AC3312" s="4">
        <v>14.113999</v>
      </c>
      <c r="AD3312" s="4">
        <v>44</v>
      </c>
    </row>
    <row r="3313" spans="1:30" x14ac:dyDescent="0.2">
      <c r="A3313" s="8" t="s">
        <v>782</v>
      </c>
      <c r="B3313" s="8">
        <v>16</v>
      </c>
      <c r="C3313" s="8">
        <v>70913272</v>
      </c>
      <c r="D3313" s="8">
        <v>70913272</v>
      </c>
      <c r="E3313" s="8" t="s">
        <v>127</v>
      </c>
      <c r="F3313" s="8" t="s">
        <v>3101</v>
      </c>
      <c r="G3313" s="8" t="s">
        <v>3102</v>
      </c>
      <c r="H3313" s="8" t="s">
        <v>7</v>
      </c>
      <c r="I3313" s="66" t="s">
        <v>7273</v>
      </c>
      <c r="J3313" s="66" t="s">
        <v>40</v>
      </c>
      <c r="K3313" s="66" t="s">
        <v>7294</v>
      </c>
      <c r="L3313" s="66" t="s">
        <v>7295</v>
      </c>
      <c r="M3313" s="66" t="s">
        <v>5354</v>
      </c>
      <c r="N3313" s="66" t="s">
        <v>3188</v>
      </c>
      <c r="O3313" s="8" t="s">
        <v>3189</v>
      </c>
      <c r="P3313" s="8" t="s">
        <v>7296</v>
      </c>
      <c r="Q3313" s="8">
        <v>-1</v>
      </c>
      <c r="R3313" s="8" t="s">
        <v>40</v>
      </c>
      <c r="S3313" s="8" t="s">
        <v>40</v>
      </c>
      <c r="T3313" s="8" t="s">
        <v>40</v>
      </c>
      <c r="U3313" s="67">
        <v>0.24299999999999999</v>
      </c>
      <c r="V3313" s="4">
        <v>1</v>
      </c>
      <c r="W3313" s="4">
        <v>3434</v>
      </c>
      <c r="X3313" s="67">
        <v>0</v>
      </c>
      <c r="Y3313" s="67">
        <v>0</v>
      </c>
      <c r="Z3313" s="4">
        <v>0</v>
      </c>
      <c r="AA3313" s="4">
        <v>2604</v>
      </c>
      <c r="AB3313" s="67">
        <v>0</v>
      </c>
      <c r="AC3313" s="4">
        <v>0.47332600000000002</v>
      </c>
      <c r="AD3313" s="4">
        <v>7.2240000000000002</v>
      </c>
    </row>
    <row r="3314" spans="1:30" x14ac:dyDescent="0.2">
      <c r="A3314" s="8" t="s">
        <v>782</v>
      </c>
      <c r="B3314" s="8">
        <v>16</v>
      </c>
      <c r="C3314" s="8">
        <v>70913278</v>
      </c>
      <c r="D3314" s="8">
        <v>70913278</v>
      </c>
      <c r="E3314" s="8" t="s">
        <v>130</v>
      </c>
      <c r="F3314" s="8" t="s">
        <v>3101</v>
      </c>
      <c r="G3314" s="8" t="s">
        <v>3102</v>
      </c>
      <c r="H3314" s="8" t="s">
        <v>7</v>
      </c>
      <c r="I3314" s="66" t="s">
        <v>7273</v>
      </c>
      <c r="J3314" s="66" t="s">
        <v>40</v>
      </c>
      <c r="K3314" s="66" t="s">
        <v>7297</v>
      </c>
      <c r="L3314" s="66" t="s">
        <v>7298</v>
      </c>
      <c r="M3314" s="66" t="s">
        <v>7299</v>
      </c>
      <c r="N3314" s="66" t="s">
        <v>3126</v>
      </c>
      <c r="O3314" s="8" t="s">
        <v>7300</v>
      </c>
      <c r="P3314" s="8" t="s">
        <v>40</v>
      </c>
      <c r="Q3314" s="8">
        <v>-1</v>
      </c>
      <c r="R3314" s="8" t="s">
        <v>40</v>
      </c>
      <c r="S3314" s="8" t="s">
        <v>40</v>
      </c>
      <c r="T3314" s="8" t="s">
        <v>40</v>
      </c>
      <c r="U3314" s="67">
        <v>0.20200000000000001</v>
      </c>
      <c r="V3314" s="4">
        <v>1</v>
      </c>
      <c r="W3314" s="4">
        <v>3434</v>
      </c>
      <c r="X3314" s="67">
        <v>0</v>
      </c>
      <c r="Y3314" s="67">
        <v>0</v>
      </c>
      <c r="Z3314" s="4">
        <v>0</v>
      </c>
      <c r="AA3314" s="4">
        <v>2604</v>
      </c>
      <c r="AB3314" s="67">
        <v>0</v>
      </c>
      <c r="AC3314" s="4">
        <v>0.17275799999999999</v>
      </c>
      <c r="AD3314" s="4">
        <v>4.3899999999999997</v>
      </c>
    </row>
    <row r="3315" spans="1:30" x14ac:dyDescent="0.2">
      <c r="A3315" s="8" t="s">
        <v>782</v>
      </c>
      <c r="B3315" s="8">
        <v>16</v>
      </c>
      <c r="C3315" s="8">
        <v>70913279</v>
      </c>
      <c r="D3315" s="8">
        <v>70913279</v>
      </c>
      <c r="E3315" s="8" t="s">
        <v>123</v>
      </c>
      <c r="F3315" s="8" t="s">
        <v>3108</v>
      </c>
      <c r="G3315" s="8" t="s">
        <v>3109</v>
      </c>
      <c r="H3315" s="8" t="s">
        <v>7</v>
      </c>
      <c r="I3315" s="66" t="s">
        <v>7273</v>
      </c>
      <c r="J3315" s="66" t="s">
        <v>40</v>
      </c>
      <c r="K3315" s="66" t="s">
        <v>7301</v>
      </c>
      <c r="L3315" s="66" t="s">
        <v>7302</v>
      </c>
      <c r="M3315" s="66" t="s">
        <v>7299</v>
      </c>
      <c r="N3315" s="66" t="s">
        <v>6219</v>
      </c>
      <c r="O3315" s="8" t="s">
        <v>7303</v>
      </c>
      <c r="P3315" s="8" t="s">
        <v>40</v>
      </c>
      <c r="Q3315" s="8">
        <v>-1</v>
      </c>
      <c r="R3315" s="8" t="s">
        <v>40</v>
      </c>
      <c r="S3315" s="8" t="s">
        <v>40</v>
      </c>
      <c r="T3315" s="8" t="s">
        <v>40</v>
      </c>
      <c r="U3315" s="67">
        <v>0.20200000000000001</v>
      </c>
      <c r="V3315" s="4">
        <v>1</v>
      </c>
      <c r="W3315" s="4">
        <v>3434</v>
      </c>
      <c r="X3315" s="67">
        <v>0</v>
      </c>
      <c r="Y3315" s="67">
        <v>0</v>
      </c>
      <c r="Z3315" s="4">
        <v>0</v>
      </c>
      <c r="AA3315" s="4">
        <v>2604</v>
      </c>
      <c r="AB3315" s="67">
        <v>0</v>
      </c>
      <c r="AC3315" s="4">
        <v>5.5640830000000001</v>
      </c>
      <c r="AD3315" s="4">
        <v>26.4</v>
      </c>
    </row>
    <row r="3316" spans="1:30" x14ac:dyDescent="0.2">
      <c r="A3316" s="8" t="s">
        <v>782</v>
      </c>
      <c r="B3316" s="8">
        <v>16</v>
      </c>
      <c r="C3316" s="8">
        <v>70913284</v>
      </c>
      <c r="D3316" s="8">
        <v>70913284</v>
      </c>
      <c r="E3316" s="8" t="s">
        <v>121</v>
      </c>
      <c r="F3316" s="8" t="s">
        <v>3101</v>
      </c>
      <c r="G3316" s="8" t="s">
        <v>3102</v>
      </c>
      <c r="H3316" s="8" t="s">
        <v>7</v>
      </c>
      <c r="I3316" s="66" t="s">
        <v>7273</v>
      </c>
      <c r="J3316" s="66" t="s">
        <v>40</v>
      </c>
      <c r="K3316" s="66" t="s">
        <v>7304</v>
      </c>
      <c r="L3316" s="66" t="s">
        <v>7305</v>
      </c>
      <c r="M3316" s="66" t="s">
        <v>7306</v>
      </c>
      <c r="N3316" s="66" t="s">
        <v>3165</v>
      </c>
      <c r="O3316" s="8" t="s">
        <v>3400</v>
      </c>
      <c r="P3316" s="8" t="s">
        <v>40</v>
      </c>
      <c r="Q3316" s="8">
        <v>-1</v>
      </c>
      <c r="R3316" s="8" t="s">
        <v>40</v>
      </c>
      <c r="S3316" s="8" t="s">
        <v>40</v>
      </c>
      <c r="T3316" s="8" t="s">
        <v>40</v>
      </c>
      <c r="U3316" s="67">
        <v>0.23300000000000001</v>
      </c>
      <c r="V3316" s="4">
        <v>1</v>
      </c>
      <c r="W3316" s="4">
        <v>3434</v>
      </c>
      <c r="X3316" s="67">
        <v>0</v>
      </c>
      <c r="Y3316" s="67">
        <v>0</v>
      </c>
      <c r="Z3316" s="4">
        <v>0</v>
      </c>
      <c r="AA3316" s="4">
        <v>2604</v>
      </c>
      <c r="AB3316" s="67">
        <v>0</v>
      </c>
      <c r="AC3316" s="4">
        <v>0.30705100000000002</v>
      </c>
      <c r="AD3316" s="4">
        <v>5.7619999999999996</v>
      </c>
    </row>
    <row r="3317" spans="1:30" x14ac:dyDescent="0.2">
      <c r="A3317" s="8" t="s">
        <v>782</v>
      </c>
      <c r="B3317" s="8">
        <v>16</v>
      </c>
      <c r="C3317" s="8">
        <v>70913302</v>
      </c>
      <c r="D3317" s="8">
        <v>70913302</v>
      </c>
      <c r="E3317" s="8" t="s">
        <v>130</v>
      </c>
      <c r="F3317" s="8" t="s">
        <v>3108</v>
      </c>
      <c r="G3317" s="8" t="s">
        <v>3109</v>
      </c>
      <c r="H3317" s="8" t="s">
        <v>7</v>
      </c>
      <c r="I3317" s="66" t="s">
        <v>7273</v>
      </c>
      <c r="J3317" s="66" t="s">
        <v>40</v>
      </c>
      <c r="K3317" s="66" t="s">
        <v>7307</v>
      </c>
      <c r="L3317" s="66" t="s">
        <v>7308</v>
      </c>
      <c r="M3317" s="66" t="s">
        <v>7309</v>
      </c>
      <c r="N3317" s="66" t="s">
        <v>3356</v>
      </c>
      <c r="O3317" s="8" t="s">
        <v>4462</v>
      </c>
      <c r="P3317" s="8" t="s">
        <v>7310</v>
      </c>
      <c r="Q3317" s="8">
        <v>-1</v>
      </c>
      <c r="R3317" s="8" t="s">
        <v>40</v>
      </c>
      <c r="S3317" s="8" t="s">
        <v>40</v>
      </c>
      <c r="T3317" s="8" t="s">
        <v>40</v>
      </c>
      <c r="U3317" s="67">
        <v>0</v>
      </c>
      <c r="V3317" s="4">
        <v>0</v>
      </c>
      <c r="W3317" s="4">
        <v>3427</v>
      </c>
      <c r="X3317" s="67">
        <v>0</v>
      </c>
      <c r="Y3317" s="67">
        <v>0.26600000000000001</v>
      </c>
      <c r="Z3317" s="4">
        <v>1</v>
      </c>
      <c r="AA3317" s="4">
        <v>2597</v>
      </c>
      <c r="AB3317" s="67">
        <v>0</v>
      </c>
      <c r="AC3317" s="4">
        <v>-1.051863</v>
      </c>
      <c r="AD3317" s="4">
        <v>1.2E-2</v>
      </c>
    </row>
    <row r="3318" spans="1:30" x14ac:dyDescent="0.2">
      <c r="A3318" s="8" t="s">
        <v>782</v>
      </c>
      <c r="B3318" s="8">
        <v>16</v>
      </c>
      <c r="C3318" s="8">
        <v>70913306</v>
      </c>
      <c r="D3318" s="8">
        <v>70913306</v>
      </c>
      <c r="E3318" s="8" t="s">
        <v>127</v>
      </c>
      <c r="F3318" s="8" t="s">
        <v>3108</v>
      </c>
      <c r="G3318" s="8" t="s">
        <v>3109</v>
      </c>
      <c r="H3318" s="8" t="s">
        <v>7</v>
      </c>
      <c r="I3318" s="66" t="s">
        <v>7273</v>
      </c>
      <c r="J3318" s="66" t="s">
        <v>40</v>
      </c>
      <c r="K3318" s="66" t="s">
        <v>7311</v>
      </c>
      <c r="L3318" s="66" t="s">
        <v>7312</v>
      </c>
      <c r="M3318" s="66" t="s">
        <v>7313</v>
      </c>
      <c r="N3318" s="66" t="s">
        <v>3821</v>
      </c>
      <c r="O3318" s="8" t="s">
        <v>4368</v>
      </c>
      <c r="P3318" s="8" t="s">
        <v>40</v>
      </c>
      <c r="Q3318" s="8">
        <v>-1</v>
      </c>
      <c r="R3318" s="8" t="s">
        <v>40</v>
      </c>
      <c r="S3318" s="8" t="s">
        <v>40</v>
      </c>
      <c r="T3318" s="8" t="s">
        <v>40</v>
      </c>
      <c r="U3318" s="67">
        <v>0.27800000000000002</v>
      </c>
      <c r="V3318" s="4">
        <v>1</v>
      </c>
      <c r="W3318" s="4">
        <v>3427</v>
      </c>
      <c r="X3318" s="67">
        <v>0</v>
      </c>
      <c r="Y3318" s="67">
        <v>0</v>
      </c>
      <c r="Z3318" s="4">
        <v>0</v>
      </c>
      <c r="AA3318" s="4">
        <v>2597</v>
      </c>
      <c r="AB3318" s="67">
        <v>0</v>
      </c>
      <c r="AC3318" s="4">
        <v>4.0584600000000002</v>
      </c>
      <c r="AD3318" s="4">
        <v>23.7</v>
      </c>
    </row>
    <row r="3319" spans="1:30" x14ac:dyDescent="0.2">
      <c r="A3319" s="8" t="s">
        <v>782</v>
      </c>
      <c r="B3319" s="8">
        <v>16</v>
      </c>
      <c r="C3319" s="8">
        <v>70913316</v>
      </c>
      <c r="D3319" s="8">
        <v>70913316</v>
      </c>
      <c r="E3319" s="8" t="s">
        <v>121</v>
      </c>
      <c r="F3319" s="8" t="s">
        <v>3108</v>
      </c>
      <c r="G3319" s="8" t="s">
        <v>3109</v>
      </c>
      <c r="H3319" s="8" t="s">
        <v>7</v>
      </c>
      <c r="I3319" s="66" t="s">
        <v>7273</v>
      </c>
      <c r="J3319" s="66" t="s">
        <v>40</v>
      </c>
      <c r="K3319" s="66" t="s">
        <v>7314</v>
      </c>
      <c r="L3319" s="66" t="s">
        <v>7315</v>
      </c>
      <c r="M3319" s="66" t="s">
        <v>7316</v>
      </c>
      <c r="N3319" s="66" t="s">
        <v>3177</v>
      </c>
      <c r="O3319" s="8" t="s">
        <v>3178</v>
      </c>
      <c r="P3319" s="8" t="s">
        <v>7317</v>
      </c>
      <c r="Q3319" s="8">
        <v>-1</v>
      </c>
      <c r="R3319" s="8" t="s">
        <v>40</v>
      </c>
      <c r="S3319" s="8" t="s">
        <v>40</v>
      </c>
      <c r="T3319" s="8" t="s">
        <v>40</v>
      </c>
      <c r="U3319" s="67">
        <v>0.26600000000000001</v>
      </c>
      <c r="V3319" s="4">
        <v>174</v>
      </c>
      <c r="W3319" s="4">
        <v>3427</v>
      </c>
      <c r="X3319" s="67">
        <v>5.0999999999999997E-2</v>
      </c>
      <c r="Y3319" s="67">
        <v>0.249</v>
      </c>
      <c r="Z3319" s="4">
        <v>138</v>
      </c>
      <c r="AA3319" s="4">
        <v>2597</v>
      </c>
      <c r="AB3319" s="67">
        <v>5.2999999999999999E-2</v>
      </c>
      <c r="AC3319" s="4">
        <v>5.9779220000000004</v>
      </c>
      <c r="AD3319" s="4">
        <v>27.8</v>
      </c>
    </row>
    <row r="3320" spans="1:30" x14ac:dyDescent="0.2">
      <c r="A3320" s="8" t="s">
        <v>782</v>
      </c>
      <c r="B3320" s="8">
        <v>16</v>
      </c>
      <c r="C3320" s="8">
        <v>70913319</v>
      </c>
      <c r="D3320" s="8">
        <v>70913319</v>
      </c>
      <c r="E3320" s="8" t="s">
        <v>130</v>
      </c>
      <c r="F3320" s="8" t="s">
        <v>3108</v>
      </c>
      <c r="G3320" s="8" t="s">
        <v>3109</v>
      </c>
      <c r="H3320" s="8" t="s">
        <v>7</v>
      </c>
      <c r="I3320" s="66" t="s">
        <v>7273</v>
      </c>
      <c r="J3320" s="66" t="s">
        <v>40</v>
      </c>
      <c r="K3320" s="66" t="s">
        <v>7318</v>
      </c>
      <c r="L3320" s="66" t="s">
        <v>7319</v>
      </c>
      <c r="M3320" s="66" t="s">
        <v>7320</v>
      </c>
      <c r="N3320" s="66" t="s">
        <v>3168</v>
      </c>
      <c r="O3320" s="8" t="s">
        <v>3169</v>
      </c>
      <c r="P3320" s="8" t="s">
        <v>40</v>
      </c>
      <c r="Q3320" s="8">
        <v>-1</v>
      </c>
      <c r="R3320" s="8" t="s">
        <v>40</v>
      </c>
      <c r="S3320" s="8" t="s">
        <v>40</v>
      </c>
      <c r="T3320" s="8" t="s">
        <v>40</v>
      </c>
      <c r="U3320" s="67">
        <v>0.23599999999999999</v>
      </c>
      <c r="V3320" s="4">
        <v>2</v>
      </c>
      <c r="W3320" s="4">
        <v>3427</v>
      </c>
      <c r="X3320" s="67">
        <v>1E-3</v>
      </c>
      <c r="Y3320" s="67">
        <v>0.31</v>
      </c>
      <c r="Z3320" s="4">
        <v>1</v>
      </c>
      <c r="AA3320" s="4">
        <v>2597</v>
      </c>
      <c r="AB3320" s="67">
        <v>0</v>
      </c>
      <c r="AC3320" s="4">
        <v>1.8919779999999999</v>
      </c>
      <c r="AD3320" s="4">
        <v>15.54</v>
      </c>
    </row>
    <row r="3321" spans="1:30" x14ac:dyDescent="0.2">
      <c r="A3321" s="8" t="s">
        <v>782</v>
      </c>
      <c r="B3321" s="8">
        <v>16</v>
      </c>
      <c r="C3321" s="8">
        <v>70913323</v>
      </c>
      <c r="D3321" s="8">
        <v>70913323</v>
      </c>
      <c r="E3321" s="8" t="s">
        <v>130</v>
      </c>
      <c r="F3321" s="8" t="s">
        <v>3101</v>
      </c>
      <c r="G3321" s="8" t="s">
        <v>3102</v>
      </c>
      <c r="H3321" s="8" t="s">
        <v>7</v>
      </c>
      <c r="I3321" s="66" t="s">
        <v>7273</v>
      </c>
      <c r="J3321" s="66" t="s">
        <v>40</v>
      </c>
      <c r="K3321" s="66" t="s">
        <v>7321</v>
      </c>
      <c r="L3321" s="66" t="s">
        <v>7322</v>
      </c>
      <c r="M3321" s="66" t="s">
        <v>7323</v>
      </c>
      <c r="N3321" s="66" t="s">
        <v>130</v>
      </c>
      <c r="O3321" s="8" t="s">
        <v>3155</v>
      </c>
      <c r="P3321" s="8" t="s">
        <v>7324</v>
      </c>
      <c r="Q3321" s="8">
        <v>-1</v>
      </c>
      <c r="R3321" s="8" t="s">
        <v>40</v>
      </c>
      <c r="S3321" s="8" t="s">
        <v>40</v>
      </c>
      <c r="T3321" s="8" t="s">
        <v>40</v>
      </c>
      <c r="U3321" s="67">
        <v>0</v>
      </c>
      <c r="V3321" s="4">
        <v>0</v>
      </c>
      <c r="W3321" s="4">
        <v>3427</v>
      </c>
      <c r="X3321" s="67">
        <v>0</v>
      </c>
      <c r="Y3321" s="67">
        <v>0.25700000000000001</v>
      </c>
      <c r="Z3321" s="4">
        <v>1</v>
      </c>
      <c r="AA3321" s="4">
        <v>2597</v>
      </c>
      <c r="AB3321" s="67">
        <v>0</v>
      </c>
      <c r="AC3321" s="4">
        <v>0.89447500000000002</v>
      </c>
      <c r="AD3321" s="4">
        <v>10.039999999999999</v>
      </c>
    </row>
    <row r="3322" spans="1:30" x14ac:dyDescent="0.2">
      <c r="A3322" s="8" t="s">
        <v>782</v>
      </c>
      <c r="B3322" s="8">
        <v>16</v>
      </c>
      <c r="C3322" s="8">
        <v>70913352</v>
      </c>
      <c r="D3322" s="8">
        <v>70913352</v>
      </c>
      <c r="E3322" s="8" t="s">
        <v>130</v>
      </c>
      <c r="F3322" s="8" t="s">
        <v>3108</v>
      </c>
      <c r="G3322" s="8" t="s">
        <v>3109</v>
      </c>
      <c r="H3322" s="8" t="s">
        <v>7</v>
      </c>
      <c r="I3322" s="66" t="s">
        <v>7273</v>
      </c>
      <c r="J3322" s="66" t="s">
        <v>40</v>
      </c>
      <c r="K3322" s="66" t="s">
        <v>7325</v>
      </c>
      <c r="L3322" s="66" t="s">
        <v>7326</v>
      </c>
      <c r="M3322" s="66" t="s">
        <v>381</v>
      </c>
      <c r="N3322" s="66" t="s">
        <v>3147</v>
      </c>
      <c r="O3322" s="8" t="s">
        <v>4321</v>
      </c>
      <c r="P3322" s="8" t="s">
        <v>40</v>
      </c>
      <c r="Q3322" s="8">
        <v>-1</v>
      </c>
      <c r="R3322" s="8" t="s">
        <v>40</v>
      </c>
      <c r="S3322" s="8" t="s">
        <v>40</v>
      </c>
      <c r="T3322" s="8" t="s">
        <v>40</v>
      </c>
      <c r="U3322" s="67">
        <v>0.28899999999999998</v>
      </c>
      <c r="V3322" s="4">
        <v>4</v>
      </c>
      <c r="W3322" s="4">
        <v>3427</v>
      </c>
      <c r="X3322" s="67">
        <v>1E-3</v>
      </c>
      <c r="Y3322" s="67">
        <v>0</v>
      </c>
      <c r="Z3322" s="4">
        <v>0</v>
      </c>
      <c r="AA3322" s="4">
        <v>2597</v>
      </c>
      <c r="AB3322" s="67">
        <v>0</v>
      </c>
      <c r="AC3322" s="4">
        <v>1.122676</v>
      </c>
      <c r="AD3322" s="4">
        <v>11.34</v>
      </c>
    </row>
    <row r="3323" spans="1:30" x14ac:dyDescent="0.2">
      <c r="A3323" s="8" t="s">
        <v>782</v>
      </c>
      <c r="B3323" s="8">
        <v>16</v>
      </c>
      <c r="C3323" s="8">
        <v>70913353</v>
      </c>
      <c r="D3323" s="8">
        <v>70913353</v>
      </c>
      <c r="E3323" s="8" t="s">
        <v>121</v>
      </c>
      <c r="F3323" s="8" t="s">
        <v>3101</v>
      </c>
      <c r="G3323" s="8" t="s">
        <v>3102</v>
      </c>
      <c r="H3323" s="8" t="s">
        <v>7</v>
      </c>
      <c r="I3323" s="66" t="s">
        <v>7273</v>
      </c>
      <c r="J3323" s="66" t="s">
        <v>40</v>
      </c>
      <c r="K3323" s="66" t="s">
        <v>7327</v>
      </c>
      <c r="L3323" s="66" t="s">
        <v>7328</v>
      </c>
      <c r="M3323" s="66" t="s">
        <v>7329</v>
      </c>
      <c r="N3323" s="66" t="s">
        <v>3136</v>
      </c>
      <c r="O3323" s="8" t="s">
        <v>3872</v>
      </c>
      <c r="P3323" s="8" t="s">
        <v>40</v>
      </c>
      <c r="Q3323" s="8">
        <v>-1</v>
      </c>
      <c r="R3323" s="8" t="s">
        <v>40</v>
      </c>
      <c r="S3323" s="8" t="s">
        <v>40</v>
      </c>
      <c r="T3323" s="8" t="s">
        <v>40</v>
      </c>
      <c r="U3323" s="67">
        <v>0.246</v>
      </c>
      <c r="V3323" s="4">
        <v>1</v>
      </c>
      <c r="W3323" s="4">
        <v>3427</v>
      </c>
      <c r="X3323" s="67">
        <v>0</v>
      </c>
      <c r="Y3323" s="67">
        <v>0.28399999999999997</v>
      </c>
      <c r="Z3323" s="4">
        <v>1</v>
      </c>
      <c r="AA3323" s="4">
        <v>2597</v>
      </c>
      <c r="AB3323" s="67">
        <v>0</v>
      </c>
      <c r="AC3323" s="4">
        <v>1.6602870000000001</v>
      </c>
      <c r="AD3323" s="4">
        <v>14.18</v>
      </c>
    </row>
    <row r="3324" spans="1:30" x14ac:dyDescent="0.2">
      <c r="A3324" s="8" t="s">
        <v>782</v>
      </c>
      <c r="B3324" s="8">
        <v>16</v>
      </c>
      <c r="C3324" s="8">
        <v>70913365</v>
      </c>
      <c r="D3324" s="8">
        <v>70913365</v>
      </c>
      <c r="E3324" s="8" t="s">
        <v>121</v>
      </c>
      <c r="F3324" s="8" t="s">
        <v>3101</v>
      </c>
      <c r="G3324" s="8" t="s">
        <v>3102</v>
      </c>
      <c r="H3324" s="8" t="s">
        <v>7</v>
      </c>
      <c r="I3324" s="66" t="s">
        <v>7273</v>
      </c>
      <c r="J3324" s="66" t="s">
        <v>40</v>
      </c>
      <c r="K3324" s="66" t="s">
        <v>7330</v>
      </c>
      <c r="L3324" s="66" t="s">
        <v>7331</v>
      </c>
      <c r="M3324" s="66" t="s">
        <v>7332</v>
      </c>
      <c r="N3324" s="66" t="s">
        <v>3126</v>
      </c>
      <c r="O3324" s="8" t="s">
        <v>3216</v>
      </c>
      <c r="P3324" s="8" t="s">
        <v>7333</v>
      </c>
      <c r="Q3324" s="8">
        <v>-1</v>
      </c>
      <c r="R3324" s="8" t="s">
        <v>40</v>
      </c>
      <c r="S3324" s="8" t="s">
        <v>40</v>
      </c>
      <c r="T3324" s="8" t="s">
        <v>40</v>
      </c>
      <c r="U3324" s="67">
        <v>0</v>
      </c>
      <c r="V3324" s="4">
        <v>0</v>
      </c>
      <c r="W3324" s="4">
        <v>3427</v>
      </c>
      <c r="X3324" s="67">
        <v>0</v>
      </c>
      <c r="Y3324" s="67">
        <v>0.248</v>
      </c>
      <c r="Z3324" s="4">
        <v>1</v>
      </c>
      <c r="AA3324" s="4">
        <v>2597</v>
      </c>
      <c r="AB3324" s="67">
        <v>0</v>
      </c>
      <c r="AC3324" s="4">
        <v>1.276672</v>
      </c>
      <c r="AD3324" s="4">
        <v>12.15</v>
      </c>
    </row>
    <row r="3325" spans="1:30" x14ac:dyDescent="0.2">
      <c r="A3325" s="8" t="s">
        <v>782</v>
      </c>
      <c r="B3325" s="8">
        <v>16</v>
      </c>
      <c r="C3325" s="8">
        <v>70913372</v>
      </c>
      <c r="D3325" s="8">
        <v>70913372</v>
      </c>
      <c r="E3325" s="8" t="s">
        <v>130</v>
      </c>
      <c r="F3325" s="8" t="s">
        <v>3108</v>
      </c>
      <c r="G3325" s="8" t="s">
        <v>3109</v>
      </c>
      <c r="H3325" s="8" t="s">
        <v>7</v>
      </c>
      <c r="I3325" s="66" t="s">
        <v>7273</v>
      </c>
      <c r="J3325" s="66" t="s">
        <v>40</v>
      </c>
      <c r="K3325" s="66" t="s">
        <v>7334</v>
      </c>
      <c r="L3325" s="66" t="s">
        <v>7335</v>
      </c>
      <c r="M3325" s="66" t="s">
        <v>7336</v>
      </c>
      <c r="N3325" s="66" t="s">
        <v>3112</v>
      </c>
      <c r="O3325" s="8" t="s">
        <v>3113</v>
      </c>
      <c r="P3325" s="8" t="s">
        <v>7337</v>
      </c>
      <c r="Q3325" s="8">
        <v>-1</v>
      </c>
      <c r="R3325" s="8" t="s">
        <v>40</v>
      </c>
      <c r="S3325" s="8" t="s">
        <v>40</v>
      </c>
      <c r="T3325" s="8" t="s">
        <v>40</v>
      </c>
      <c r="U3325" s="67">
        <v>0.219</v>
      </c>
      <c r="V3325" s="4">
        <v>3</v>
      </c>
      <c r="W3325" s="4">
        <v>3427</v>
      </c>
      <c r="X3325" s="67">
        <v>1E-3</v>
      </c>
      <c r="Y3325" s="67">
        <v>0.21099999999999999</v>
      </c>
      <c r="Z3325" s="4">
        <v>5</v>
      </c>
      <c r="AA3325" s="4">
        <v>2597</v>
      </c>
      <c r="AB3325" s="67">
        <v>2E-3</v>
      </c>
      <c r="AC3325" s="4">
        <v>5.004257</v>
      </c>
      <c r="AD3325" s="4">
        <v>25.1</v>
      </c>
    </row>
    <row r="3326" spans="1:30" x14ac:dyDescent="0.2">
      <c r="A3326" s="8" t="s">
        <v>782</v>
      </c>
      <c r="B3326" s="8">
        <v>16</v>
      </c>
      <c r="C3326" s="8">
        <v>70913377</v>
      </c>
      <c r="D3326" s="8">
        <v>70913377</v>
      </c>
      <c r="E3326" s="8" t="s">
        <v>130</v>
      </c>
      <c r="F3326" s="8" t="s">
        <v>3101</v>
      </c>
      <c r="G3326" s="8" t="s">
        <v>3102</v>
      </c>
      <c r="H3326" s="8" t="s">
        <v>7</v>
      </c>
      <c r="I3326" s="66" t="s">
        <v>7273</v>
      </c>
      <c r="J3326" s="66" t="s">
        <v>40</v>
      </c>
      <c r="K3326" s="66" t="s">
        <v>7338</v>
      </c>
      <c r="L3326" s="66" t="s">
        <v>7339</v>
      </c>
      <c r="M3326" s="66" t="s">
        <v>5367</v>
      </c>
      <c r="N3326" s="66" t="s">
        <v>3229</v>
      </c>
      <c r="O3326" s="8" t="s">
        <v>3763</v>
      </c>
      <c r="P3326" s="8" t="s">
        <v>7340</v>
      </c>
      <c r="Q3326" s="8">
        <v>-1</v>
      </c>
      <c r="R3326" s="8" t="s">
        <v>40</v>
      </c>
      <c r="S3326" s="8" t="s">
        <v>40</v>
      </c>
      <c r="T3326" s="8" t="s">
        <v>40</v>
      </c>
      <c r="U3326" s="67">
        <v>0.25700000000000001</v>
      </c>
      <c r="V3326" s="4">
        <v>1</v>
      </c>
      <c r="W3326" s="4">
        <v>3427</v>
      </c>
      <c r="X3326" s="67">
        <v>0</v>
      </c>
      <c r="Y3326" s="67">
        <v>0.23799999999999999</v>
      </c>
      <c r="Z3326" s="4">
        <v>3</v>
      </c>
      <c r="AA3326" s="4">
        <v>2597</v>
      </c>
      <c r="AB3326" s="67">
        <v>1E-3</v>
      </c>
      <c r="AC3326" s="4">
        <v>1.5240530000000001</v>
      </c>
      <c r="AD3326" s="4">
        <v>13.44</v>
      </c>
    </row>
    <row r="3327" spans="1:30" x14ac:dyDescent="0.2">
      <c r="A3327" s="8" t="s">
        <v>782</v>
      </c>
      <c r="B3327" s="8">
        <v>16</v>
      </c>
      <c r="C3327" s="8">
        <v>70913386</v>
      </c>
      <c r="D3327" s="8">
        <v>70913386</v>
      </c>
      <c r="E3327" s="8" t="s">
        <v>121</v>
      </c>
      <c r="F3327" s="8" t="s">
        <v>3101</v>
      </c>
      <c r="G3327" s="8" t="s">
        <v>3102</v>
      </c>
      <c r="H3327" s="8" t="s">
        <v>7</v>
      </c>
      <c r="I3327" s="66" t="s">
        <v>7273</v>
      </c>
      <c r="J3327" s="66" t="s">
        <v>40</v>
      </c>
      <c r="K3327" s="66" t="s">
        <v>7341</v>
      </c>
      <c r="L3327" s="66" t="s">
        <v>7342</v>
      </c>
      <c r="M3327" s="66" t="s">
        <v>7343</v>
      </c>
      <c r="N3327" s="66" t="s">
        <v>130</v>
      </c>
      <c r="O3327" s="8" t="s">
        <v>3506</v>
      </c>
      <c r="P3327" s="8" t="s">
        <v>7344</v>
      </c>
      <c r="Q3327" s="8">
        <v>-1</v>
      </c>
      <c r="R3327" s="8" t="s">
        <v>40</v>
      </c>
      <c r="S3327" s="8" t="s">
        <v>40</v>
      </c>
      <c r="T3327" s="8" t="s">
        <v>40</v>
      </c>
      <c r="U3327" s="67">
        <v>0.48499999999999999</v>
      </c>
      <c r="V3327" s="4">
        <v>3421</v>
      </c>
      <c r="W3327" s="4">
        <v>3427</v>
      </c>
      <c r="X3327" s="67">
        <v>0.998</v>
      </c>
      <c r="Y3327" s="67">
        <v>0.48399999999999999</v>
      </c>
      <c r="Z3327" s="4">
        <v>2591</v>
      </c>
      <c r="AA3327" s="4">
        <v>2597</v>
      </c>
      <c r="AB3327" s="67">
        <v>0.998</v>
      </c>
      <c r="AC3327" s="4">
        <v>0.420514</v>
      </c>
      <c r="AD3327" s="4">
        <v>6.79</v>
      </c>
    </row>
    <row r="3328" spans="1:30" x14ac:dyDescent="0.2">
      <c r="A3328" s="8" t="s">
        <v>782</v>
      </c>
      <c r="B3328" s="8">
        <v>16</v>
      </c>
      <c r="C3328" s="8">
        <v>70913513</v>
      </c>
      <c r="D3328" s="8">
        <v>70913513</v>
      </c>
      <c r="E3328" s="8" t="s">
        <v>130</v>
      </c>
      <c r="F3328" s="8" t="s">
        <v>3101</v>
      </c>
      <c r="G3328" s="8" t="s">
        <v>3102</v>
      </c>
      <c r="H3328" s="8" t="s">
        <v>7</v>
      </c>
      <c r="I3328" s="66" t="s">
        <v>7345</v>
      </c>
      <c r="J3328" s="66" t="s">
        <v>40</v>
      </c>
      <c r="K3328" s="66" t="s">
        <v>7346</v>
      </c>
      <c r="L3328" s="66" t="s">
        <v>7347</v>
      </c>
      <c r="M3328" s="66" t="s">
        <v>3358</v>
      </c>
      <c r="N3328" s="66" t="s">
        <v>3126</v>
      </c>
      <c r="O3328" s="8" t="s">
        <v>3199</v>
      </c>
      <c r="P3328" s="8" t="s">
        <v>40</v>
      </c>
      <c r="Q3328" s="8">
        <v>-1</v>
      </c>
      <c r="R3328" s="8" t="s">
        <v>40</v>
      </c>
      <c r="S3328" s="8" t="s">
        <v>40</v>
      </c>
      <c r="T3328" s="8" t="s">
        <v>40</v>
      </c>
      <c r="U3328" s="67">
        <v>0.29199999999999998</v>
      </c>
      <c r="V3328" s="4">
        <v>1</v>
      </c>
      <c r="W3328" s="4">
        <v>3428</v>
      </c>
      <c r="X3328" s="67">
        <v>0</v>
      </c>
      <c r="Y3328" s="67">
        <v>0.25800000000000001</v>
      </c>
      <c r="Z3328" s="4">
        <v>1</v>
      </c>
      <c r="AA3328" s="4">
        <v>2605</v>
      </c>
      <c r="AB3328" s="67">
        <v>0</v>
      </c>
      <c r="AC3328" s="4">
        <v>1.784006</v>
      </c>
      <c r="AD3328" s="4">
        <v>14.89</v>
      </c>
    </row>
    <row r="3329" spans="1:30" x14ac:dyDescent="0.2">
      <c r="A3329" s="8" t="s">
        <v>782</v>
      </c>
      <c r="B3329" s="8">
        <v>16</v>
      </c>
      <c r="C3329" s="8">
        <v>70913545</v>
      </c>
      <c r="D3329" s="8">
        <v>70913545</v>
      </c>
      <c r="E3329" s="8" t="s">
        <v>123</v>
      </c>
      <c r="F3329" s="8" t="s">
        <v>3108</v>
      </c>
      <c r="G3329" s="8" t="s">
        <v>3109</v>
      </c>
      <c r="H3329" s="8" t="s">
        <v>7</v>
      </c>
      <c r="I3329" s="66" t="s">
        <v>7345</v>
      </c>
      <c r="J3329" s="66" t="s">
        <v>40</v>
      </c>
      <c r="K3329" s="66" t="s">
        <v>7348</v>
      </c>
      <c r="L3329" s="66" t="s">
        <v>7349</v>
      </c>
      <c r="M3329" s="66" t="s">
        <v>7350</v>
      </c>
      <c r="N3329" s="66" t="s">
        <v>3906</v>
      </c>
      <c r="O3329" s="8" t="s">
        <v>3907</v>
      </c>
      <c r="P3329" s="8" t="s">
        <v>40</v>
      </c>
      <c r="Q3329" s="8">
        <v>-1</v>
      </c>
      <c r="R3329" s="8" t="s">
        <v>40</v>
      </c>
      <c r="S3329" s="8" t="s">
        <v>40</v>
      </c>
      <c r="T3329" s="8" t="s">
        <v>40</v>
      </c>
      <c r="U3329" s="67">
        <v>0.253</v>
      </c>
      <c r="V3329" s="4">
        <v>1</v>
      </c>
      <c r="W3329" s="4">
        <v>3428</v>
      </c>
      <c r="X3329" s="67">
        <v>0</v>
      </c>
      <c r="Y3329" s="67">
        <v>0</v>
      </c>
      <c r="Z3329" s="4">
        <v>0</v>
      </c>
      <c r="AA3329" s="4">
        <v>2605</v>
      </c>
      <c r="AB3329" s="67">
        <v>0</v>
      </c>
      <c r="AC3329" s="4">
        <v>2.3308390000000001</v>
      </c>
      <c r="AD3329" s="4">
        <v>18.37</v>
      </c>
    </row>
    <row r="3330" spans="1:30" x14ac:dyDescent="0.2">
      <c r="A3330" s="8" t="s">
        <v>782</v>
      </c>
      <c r="B3330" s="8">
        <v>16</v>
      </c>
      <c r="C3330" s="8">
        <v>70913556</v>
      </c>
      <c r="D3330" s="8">
        <v>70913556</v>
      </c>
      <c r="E3330" s="8" t="s">
        <v>127</v>
      </c>
      <c r="F3330" s="8" t="s">
        <v>3108</v>
      </c>
      <c r="G3330" s="8" t="s">
        <v>3109</v>
      </c>
      <c r="H3330" s="8" t="s">
        <v>7</v>
      </c>
      <c r="I3330" s="66" t="s">
        <v>7345</v>
      </c>
      <c r="J3330" s="66" t="s">
        <v>40</v>
      </c>
      <c r="K3330" s="66" t="s">
        <v>7351</v>
      </c>
      <c r="L3330" s="66" t="s">
        <v>7352</v>
      </c>
      <c r="M3330" s="66" t="s">
        <v>7353</v>
      </c>
      <c r="N3330" s="66" t="s">
        <v>3875</v>
      </c>
      <c r="O3330" s="8" t="s">
        <v>3876</v>
      </c>
      <c r="P3330" s="8" t="s">
        <v>7354</v>
      </c>
      <c r="Q3330" s="8">
        <v>-1</v>
      </c>
      <c r="R3330" s="8" t="s">
        <v>40</v>
      </c>
      <c r="S3330" s="8" t="s">
        <v>40</v>
      </c>
      <c r="T3330" s="8" t="s">
        <v>40</v>
      </c>
      <c r="U3330" s="67">
        <v>0.23</v>
      </c>
      <c r="V3330" s="4">
        <v>2</v>
      </c>
      <c r="W3330" s="4">
        <v>3428</v>
      </c>
      <c r="X3330" s="67">
        <v>1E-3</v>
      </c>
      <c r="Y3330" s="67">
        <v>0.23400000000000001</v>
      </c>
      <c r="Z3330" s="4">
        <v>5</v>
      </c>
      <c r="AA3330" s="4">
        <v>2605</v>
      </c>
      <c r="AB3330" s="67">
        <v>2E-3</v>
      </c>
      <c r="AC3330" s="4">
        <v>3.9810599999999998</v>
      </c>
      <c r="AD3330" s="4">
        <v>23.6</v>
      </c>
    </row>
    <row r="3331" spans="1:30" x14ac:dyDescent="0.2">
      <c r="A3331" s="8" t="s">
        <v>782</v>
      </c>
      <c r="B3331" s="8">
        <v>16</v>
      </c>
      <c r="C3331" s="8">
        <v>70913564</v>
      </c>
      <c r="D3331" s="8">
        <v>70913564</v>
      </c>
      <c r="E3331" s="8" t="s">
        <v>130</v>
      </c>
      <c r="F3331" s="8" t="s">
        <v>3101</v>
      </c>
      <c r="G3331" s="8" t="s">
        <v>3102</v>
      </c>
      <c r="H3331" s="8" t="s">
        <v>7</v>
      </c>
      <c r="I3331" s="66" t="s">
        <v>7345</v>
      </c>
      <c r="J3331" s="66" t="s">
        <v>40</v>
      </c>
      <c r="K3331" s="66" t="s">
        <v>7355</v>
      </c>
      <c r="L3331" s="66" t="s">
        <v>7356</v>
      </c>
      <c r="M3331" s="66" t="s">
        <v>7357</v>
      </c>
      <c r="N3331" s="66" t="s">
        <v>3165</v>
      </c>
      <c r="O3331" s="8" t="s">
        <v>3308</v>
      </c>
      <c r="P3331" s="8" t="s">
        <v>7358</v>
      </c>
      <c r="Q3331" s="8">
        <v>-1</v>
      </c>
      <c r="R3331" s="8" t="s">
        <v>40</v>
      </c>
      <c r="S3331" s="8" t="s">
        <v>40</v>
      </c>
      <c r="T3331" s="8" t="s">
        <v>40</v>
      </c>
      <c r="U3331" s="67">
        <v>0.22500000000000001</v>
      </c>
      <c r="V3331" s="4">
        <v>1</v>
      </c>
      <c r="W3331" s="4">
        <v>3428</v>
      </c>
      <c r="X3331" s="67">
        <v>0</v>
      </c>
      <c r="Y3331" s="67">
        <v>6.3E-2</v>
      </c>
      <c r="Z3331" s="4">
        <v>1</v>
      </c>
      <c r="AA3331" s="4">
        <v>2605</v>
      </c>
      <c r="AB3331" s="67">
        <v>0</v>
      </c>
      <c r="AC3331" s="4">
        <v>2.0679340000000002</v>
      </c>
      <c r="AD3331" s="4">
        <v>16.649999999999999</v>
      </c>
    </row>
    <row r="3332" spans="1:30" x14ac:dyDescent="0.2">
      <c r="A3332" s="8" t="s">
        <v>782</v>
      </c>
      <c r="B3332" s="8">
        <v>16</v>
      </c>
      <c r="C3332" s="8">
        <v>70913570</v>
      </c>
      <c r="D3332" s="8">
        <v>70913570</v>
      </c>
      <c r="E3332" s="8" t="s">
        <v>121</v>
      </c>
      <c r="F3332" s="8" t="s">
        <v>3101</v>
      </c>
      <c r="G3332" s="8" t="s">
        <v>3102</v>
      </c>
      <c r="H3332" s="8" t="s">
        <v>7</v>
      </c>
      <c r="I3332" s="66" t="s">
        <v>7345</v>
      </c>
      <c r="J3332" s="66" t="s">
        <v>40</v>
      </c>
      <c r="K3332" s="66" t="s">
        <v>7359</v>
      </c>
      <c r="L3332" s="66" t="s">
        <v>7360</v>
      </c>
      <c r="M3332" s="66" t="s">
        <v>7361</v>
      </c>
      <c r="N3332" s="66" t="s">
        <v>3188</v>
      </c>
      <c r="O3332" s="8" t="s">
        <v>3497</v>
      </c>
      <c r="P3332" s="8" t="s">
        <v>40</v>
      </c>
      <c r="Q3332" s="8">
        <v>-1</v>
      </c>
      <c r="R3332" s="8" t="s">
        <v>40</v>
      </c>
      <c r="S3332" s="8" t="s">
        <v>40</v>
      </c>
      <c r="T3332" s="8" t="s">
        <v>40</v>
      </c>
      <c r="U3332" s="67">
        <v>0</v>
      </c>
      <c r="V3332" s="4">
        <v>0</v>
      </c>
      <c r="W3332" s="4">
        <v>3433</v>
      </c>
      <c r="X3332" s="67">
        <v>0</v>
      </c>
      <c r="Y3332" s="67">
        <v>0.28299999999999997</v>
      </c>
      <c r="Z3332" s="4">
        <v>1</v>
      </c>
      <c r="AA3332" s="4">
        <v>2602</v>
      </c>
      <c r="AB3332" s="67">
        <v>0</v>
      </c>
      <c r="AC3332" s="4">
        <v>0.73043400000000003</v>
      </c>
      <c r="AD3332" s="4">
        <v>9.0250000000000004</v>
      </c>
    </row>
    <row r="3333" spans="1:30" x14ac:dyDescent="0.2">
      <c r="A3333" s="8" t="s">
        <v>782</v>
      </c>
      <c r="B3333" s="8">
        <v>16</v>
      </c>
      <c r="C3333" s="8">
        <v>70913574</v>
      </c>
      <c r="D3333" s="8">
        <v>70913574</v>
      </c>
      <c r="E3333" s="8" t="s">
        <v>121</v>
      </c>
      <c r="F3333" s="8" t="s">
        <v>3108</v>
      </c>
      <c r="G3333" s="8" t="s">
        <v>3109</v>
      </c>
      <c r="H3333" s="8" t="s">
        <v>7</v>
      </c>
      <c r="I3333" s="66" t="s">
        <v>7345</v>
      </c>
      <c r="J3333" s="66" t="s">
        <v>40</v>
      </c>
      <c r="K3333" s="66" t="s">
        <v>7362</v>
      </c>
      <c r="L3333" s="66" t="s">
        <v>7363</v>
      </c>
      <c r="M3333" s="66" t="s">
        <v>7364</v>
      </c>
      <c r="N3333" s="66" t="s">
        <v>4364</v>
      </c>
      <c r="O3333" s="8" t="s">
        <v>4365</v>
      </c>
      <c r="P3333" s="8" t="s">
        <v>40</v>
      </c>
      <c r="Q3333" s="8">
        <v>-1</v>
      </c>
      <c r="R3333" s="8" t="s">
        <v>40</v>
      </c>
      <c r="S3333" s="8" t="s">
        <v>40</v>
      </c>
      <c r="T3333" s="8" t="s">
        <v>40</v>
      </c>
      <c r="U3333" s="67">
        <v>0.22700000000000001</v>
      </c>
      <c r="V3333" s="4">
        <v>1</v>
      </c>
      <c r="W3333" s="4">
        <v>3433</v>
      </c>
      <c r="X3333" s="67">
        <v>0</v>
      </c>
      <c r="Y3333" s="67">
        <v>0.24399999999999999</v>
      </c>
      <c r="Z3333" s="4">
        <v>2</v>
      </c>
      <c r="AA3333" s="4">
        <v>2602</v>
      </c>
      <c r="AB3333" s="67">
        <v>1E-3</v>
      </c>
      <c r="AC3333" s="4">
        <v>2.18072</v>
      </c>
      <c r="AD3333" s="4">
        <v>17.38</v>
      </c>
    </row>
    <row r="3334" spans="1:30" x14ac:dyDescent="0.2">
      <c r="A3334" s="8" t="s">
        <v>782</v>
      </c>
      <c r="B3334" s="8">
        <v>16</v>
      </c>
      <c r="C3334" s="8">
        <v>70913579</v>
      </c>
      <c r="D3334" s="8">
        <v>70913579</v>
      </c>
      <c r="E3334" s="8" t="s">
        <v>130</v>
      </c>
      <c r="F3334" s="8" t="s">
        <v>3101</v>
      </c>
      <c r="G3334" s="8" t="s">
        <v>3102</v>
      </c>
      <c r="H3334" s="8" t="s">
        <v>7</v>
      </c>
      <c r="I3334" s="66" t="s">
        <v>7345</v>
      </c>
      <c r="J3334" s="66" t="s">
        <v>40</v>
      </c>
      <c r="K3334" s="66" t="s">
        <v>7365</v>
      </c>
      <c r="L3334" s="66" t="s">
        <v>7366</v>
      </c>
      <c r="M3334" s="66" t="s">
        <v>7367</v>
      </c>
      <c r="N3334" s="66" t="s">
        <v>130</v>
      </c>
      <c r="O3334" s="8" t="s">
        <v>3155</v>
      </c>
      <c r="P3334" s="8" t="s">
        <v>7368</v>
      </c>
      <c r="Q3334" s="8">
        <v>-1</v>
      </c>
      <c r="R3334" s="8" t="s">
        <v>40</v>
      </c>
      <c r="S3334" s="8" t="s">
        <v>40</v>
      </c>
      <c r="T3334" s="8" t="s">
        <v>40</v>
      </c>
      <c r="U3334" s="67">
        <v>0.26800000000000002</v>
      </c>
      <c r="V3334" s="4">
        <v>1</v>
      </c>
      <c r="W3334" s="4">
        <v>3433</v>
      </c>
      <c r="X3334" s="67">
        <v>0</v>
      </c>
      <c r="Y3334" s="67">
        <v>0.27200000000000002</v>
      </c>
      <c r="Z3334" s="4">
        <v>2</v>
      </c>
      <c r="AA3334" s="4">
        <v>2602</v>
      </c>
      <c r="AB3334" s="67">
        <v>1E-3</v>
      </c>
      <c r="AC3334" s="4">
        <v>1.4273750000000001</v>
      </c>
      <c r="AD3334" s="4">
        <v>12.93</v>
      </c>
    </row>
    <row r="3335" spans="1:30" x14ac:dyDescent="0.2">
      <c r="A3335" s="8" t="s">
        <v>782</v>
      </c>
      <c r="B3335" s="8">
        <v>16</v>
      </c>
      <c r="C3335" s="8">
        <v>70913580</v>
      </c>
      <c r="D3335" s="8">
        <v>70913580</v>
      </c>
      <c r="E3335" s="8" t="s">
        <v>121</v>
      </c>
      <c r="F3335" s="8" t="s">
        <v>3108</v>
      </c>
      <c r="G3335" s="8" t="s">
        <v>3109</v>
      </c>
      <c r="H3335" s="8" t="s">
        <v>7</v>
      </c>
      <c r="I3335" s="66" t="s">
        <v>7345</v>
      </c>
      <c r="J3335" s="66" t="s">
        <v>40</v>
      </c>
      <c r="K3335" s="66" t="s">
        <v>7369</v>
      </c>
      <c r="L3335" s="66" t="s">
        <v>7370</v>
      </c>
      <c r="M3335" s="66" t="s">
        <v>7367</v>
      </c>
      <c r="N3335" s="66" t="s">
        <v>3157</v>
      </c>
      <c r="O3335" s="8" t="s">
        <v>3158</v>
      </c>
      <c r="P3335" s="8" t="s">
        <v>7371</v>
      </c>
      <c r="Q3335" s="8">
        <v>-1</v>
      </c>
      <c r="R3335" s="8" t="s">
        <v>40</v>
      </c>
      <c r="S3335" s="8" t="s">
        <v>40</v>
      </c>
      <c r="T3335" s="8" t="s">
        <v>40</v>
      </c>
      <c r="U3335" s="67">
        <v>0.26100000000000001</v>
      </c>
      <c r="V3335" s="4">
        <v>4</v>
      </c>
      <c r="W3335" s="4">
        <v>3433</v>
      </c>
      <c r="X3335" s="67">
        <v>1E-3</v>
      </c>
      <c r="Y3335" s="67">
        <v>0.252</v>
      </c>
      <c r="Z3335" s="4">
        <v>2</v>
      </c>
      <c r="AA3335" s="4">
        <v>2602</v>
      </c>
      <c r="AB3335" s="67">
        <v>1E-3</v>
      </c>
      <c r="AC3335" s="4">
        <v>5.4896479999999999</v>
      </c>
      <c r="AD3335" s="4">
        <v>26.2</v>
      </c>
    </row>
    <row r="3336" spans="1:30" x14ac:dyDescent="0.2">
      <c r="A3336" s="8" t="s">
        <v>782</v>
      </c>
      <c r="B3336" s="8">
        <v>16</v>
      </c>
      <c r="C3336" s="8">
        <v>70913604</v>
      </c>
      <c r="D3336" s="8">
        <v>70913604</v>
      </c>
      <c r="E3336" s="8" t="s">
        <v>130</v>
      </c>
      <c r="F3336" s="8" t="s">
        <v>3108</v>
      </c>
      <c r="G3336" s="8" t="s">
        <v>3109</v>
      </c>
      <c r="H3336" s="8" t="s">
        <v>7</v>
      </c>
      <c r="I3336" s="66" t="s">
        <v>7345</v>
      </c>
      <c r="J3336" s="66" t="s">
        <v>40</v>
      </c>
      <c r="K3336" s="66" t="s">
        <v>7372</v>
      </c>
      <c r="L3336" s="66" t="s">
        <v>7373</v>
      </c>
      <c r="M3336" s="66" t="s">
        <v>7374</v>
      </c>
      <c r="N3336" s="66" t="s">
        <v>6209</v>
      </c>
      <c r="O3336" s="8" t="s">
        <v>6210</v>
      </c>
      <c r="P3336" s="8" t="s">
        <v>7375</v>
      </c>
      <c r="Q3336" s="8">
        <v>-1</v>
      </c>
      <c r="R3336" s="8" t="s">
        <v>40</v>
      </c>
      <c r="S3336" s="8" t="s">
        <v>40</v>
      </c>
      <c r="T3336" s="8" t="s">
        <v>40</v>
      </c>
      <c r="U3336" s="67">
        <v>0.26300000000000001</v>
      </c>
      <c r="V3336" s="4">
        <v>1</v>
      </c>
      <c r="W3336" s="4">
        <v>3433</v>
      </c>
      <c r="X3336" s="67">
        <v>0</v>
      </c>
      <c r="Y3336" s="67">
        <v>0</v>
      </c>
      <c r="Z3336" s="4">
        <v>0</v>
      </c>
      <c r="AA3336" s="4">
        <v>2602</v>
      </c>
      <c r="AB3336" s="67">
        <v>0</v>
      </c>
      <c r="AC3336" s="4">
        <v>2.9144329999999998</v>
      </c>
      <c r="AD3336" s="4">
        <v>21.9</v>
      </c>
    </row>
    <row r="3337" spans="1:30" x14ac:dyDescent="0.2">
      <c r="A3337" s="8" t="s">
        <v>782</v>
      </c>
      <c r="B3337" s="8">
        <v>16</v>
      </c>
      <c r="C3337" s="8">
        <v>70913607</v>
      </c>
      <c r="D3337" s="8">
        <v>70913607</v>
      </c>
      <c r="E3337" s="8" t="s">
        <v>127</v>
      </c>
      <c r="F3337" s="8" t="s">
        <v>3108</v>
      </c>
      <c r="G3337" s="8" t="s">
        <v>3109</v>
      </c>
      <c r="H3337" s="8" t="s">
        <v>7</v>
      </c>
      <c r="I3337" s="66" t="s">
        <v>7345</v>
      </c>
      <c r="J3337" s="66" t="s">
        <v>40</v>
      </c>
      <c r="K3337" s="66" t="s">
        <v>7376</v>
      </c>
      <c r="L3337" s="66" t="s">
        <v>7377</v>
      </c>
      <c r="M3337" s="66" t="s">
        <v>6155</v>
      </c>
      <c r="N3337" s="66" t="s">
        <v>3887</v>
      </c>
      <c r="O3337" s="8" t="s">
        <v>3917</v>
      </c>
      <c r="P3337" s="8" t="s">
        <v>40</v>
      </c>
      <c r="Q3337" s="8">
        <v>-1</v>
      </c>
      <c r="R3337" s="8" t="s">
        <v>40</v>
      </c>
      <c r="S3337" s="8" t="s">
        <v>40</v>
      </c>
      <c r="T3337" s="8" t="s">
        <v>40</v>
      </c>
      <c r="U3337" s="67">
        <v>0.246</v>
      </c>
      <c r="V3337" s="4">
        <v>1</v>
      </c>
      <c r="W3337" s="4">
        <v>3433</v>
      </c>
      <c r="X3337" s="67">
        <v>0</v>
      </c>
      <c r="Y3337" s="67">
        <v>0</v>
      </c>
      <c r="Z3337" s="4">
        <v>0</v>
      </c>
      <c r="AA3337" s="4">
        <v>2602</v>
      </c>
      <c r="AB3337" s="67">
        <v>0</v>
      </c>
      <c r="AC3337" s="4">
        <v>2.5226259999999998</v>
      </c>
      <c r="AD3337" s="4">
        <v>19.61</v>
      </c>
    </row>
    <row r="3338" spans="1:30" x14ac:dyDescent="0.2">
      <c r="A3338" s="8" t="s">
        <v>782</v>
      </c>
      <c r="B3338" s="8">
        <v>16</v>
      </c>
      <c r="C3338" s="8">
        <v>70913622</v>
      </c>
      <c r="D3338" s="8">
        <v>70913622</v>
      </c>
      <c r="E3338" s="8" t="s">
        <v>121</v>
      </c>
      <c r="F3338" s="8" t="s">
        <v>3108</v>
      </c>
      <c r="G3338" s="8" t="s">
        <v>3109</v>
      </c>
      <c r="H3338" s="8" t="s">
        <v>7</v>
      </c>
      <c r="I3338" s="66" t="s">
        <v>7345</v>
      </c>
      <c r="J3338" s="66" t="s">
        <v>40</v>
      </c>
      <c r="K3338" s="66" t="s">
        <v>7328</v>
      </c>
      <c r="L3338" s="66" t="s">
        <v>7378</v>
      </c>
      <c r="M3338" s="66" t="s">
        <v>7379</v>
      </c>
      <c r="N3338" s="66" t="s">
        <v>3309</v>
      </c>
      <c r="O3338" s="8" t="s">
        <v>3595</v>
      </c>
      <c r="P3338" s="8" t="s">
        <v>40</v>
      </c>
      <c r="Q3338" s="8">
        <v>-1</v>
      </c>
      <c r="R3338" s="8" t="s">
        <v>40</v>
      </c>
      <c r="S3338" s="8" t="s">
        <v>40</v>
      </c>
      <c r="T3338" s="8" t="s">
        <v>40</v>
      </c>
      <c r="U3338" s="67">
        <v>0</v>
      </c>
      <c r="V3338" s="4">
        <v>0</v>
      </c>
      <c r="W3338" s="4">
        <v>3433</v>
      </c>
      <c r="X3338" s="67">
        <v>0</v>
      </c>
      <c r="Y3338" s="67">
        <v>0.247</v>
      </c>
      <c r="Z3338" s="4">
        <v>1</v>
      </c>
      <c r="AA3338" s="4">
        <v>2602</v>
      </c>
      <c r="AB3338" s="67">
        <v>0</v>
      </c>
      <c r="AC3338" s="4">
        <v>6.6599069999999996</v>
      </c>
      <c r="AD3338" s="4">
        <v>32</v>
      </c>
    </row>
    <row r="3339" spans="1:30" x14ac:dyDescent="0.2">
      <c r="A3339" s="8" t="s">
        <v>782</v>
      </c>
      <c r="B3339" s="8">
        <v>16</v>
      </c>
      <c r="C3339" s="8">
        <v>70913644</v>
      </c>
      <c r="D3339" s="8">
        <v>70913644</v>
      </c>
      <c r="E3339" s="8" t="s">
        <v>130</v>
      </c>
      <c r="F3339" s="8" t="s">
        <v>3108</v>
      </c>
      <c r="G3339" s="8" t="s">
        <v>3109</v>
      </c>
      <c r="H3339" s="8" t="s">
        <v>7</v>
      </c>
      <c r="I3339" s="66" t="s">
        <v>7345</v>
      </c>
      <c r="J3339" s="66" t="s">
        <v>40</v>
      </c>
      <c r="K3339" s="66" t="s">
        <v>7380</v>
      </c>
      <c r="L3339" s="66" t="s">
        <v>7381</v>
      </c>
      <c r="M3339" s="66" t="s">
        <v>7382</v>
      </c>
      <c r="N3339" s="66" t="s">
        <v>3244</v>
      </c>
      <c r="O3339" s="8" t="s">
        <v>3245</v>
      </c>
      <c r="P3339" s="8" t="s">
        <v>7383</v>
      </c>
      <c r="Q3339" s="8">
        <v>-1</v>
      </c>
      <c r="R3339" s="8" t="s">
        <v>40</v>
      </c>
      <c r="S3339" s="8" t="s">
        <v>40</v>
      </c>
      <c r="T3339" s="8" t="s">
        <v>40</v>
      </c>
      <c r="U3339" s="67">
        <v>0.22600000000000001</v>
      </c>
      <c r="V3339" s="4">
        <v>1</v>
      </c>
      <c r="W3339" s="4">
        <v>3433</v>
      </c>
      <c r="X3339" s="67">
        <v>0</v>
      </c>
      <c r="Y3339" s="67">
        <v>0</v>
      </c>
      <c r="Z3339" s="4">
        <v>0</v>
      </c>
      <c r="AA3339" s="4">
        <v>2602</v>
      </c>
      <c r="AB3339" s="67">
        <v>0</v>
      </c>
      <c r="AC3339" s="4">
        <v>0.37371599999999999</v>
      </c>
      <c r="AD3339" s="4">
        <v>6.3819999999999997</v>
      </c>
    </row>
    <row r="3340" spans="1:30" x14ac:dyDescent="0.2">
      <c r="A3340" s="8" t="s">
        <v>782</v>
      </c>
      <c r="B3340" s="8">
        <v>16</v>
      </c>
      <c r="C3340" s="8">
        <v>70913645</v>
      </c>
      <c r="D3340" s="8">
        <v>70913645</v>
      </c>
      <c r="E3340" s="8" t="s">
        <v>121</v>
      </c>
      <c r="F3340" s="8" t="s">
        <v>3101</v>
      </c>
      <c r="G3340" s="8" t="s">
        <v>3102</v>
      </c>
      <c r="H3340" s="8" t="s">
        <v>7</v>
      </c>
      <c r="I3340" s="66" t="s">
        <v>7345</v>
      </c>
      <c r="J3340" s="66" t="s">
        <v>40</v>
      </c>
      <c r="K3340" s="66" t="s">
        <v>7384</v>
      </c>
      <c r="L3340" s="66" t="s">
        <v>7385</v>
      </c>
      <c r="M3340" s="66" t="s">
        <v>7386</v>
      </c>
      <c r="N3340" s="66" t="s">
        <v>3136</v>
      </c>
      <c r="O3340" s="8" t="s">
        <v>3872</v>
      </c>
      <c r="P3340" s="8" t="s">
        <v>7387</v>
      </c>
      <c r="Q3340" s="8">
        <v>-1</v>
      </c>
      <c r="R3340" s="8" t="s">
        <v>40</v>
      </c>
      <c r="S3340" s="8" t="s">
        <v>40</v>
      </c>
      <c r="T3340" s="8" t="s">
        <v>40</v>
      </c>
      <c r="U3340" s="67">
        <v>0.28899999999999998</v>
      </c>
      <c r="V3340" s="4">
        <v>1</v>
      </c>
      <c r="W3340" s="4">
        <v>3433</v>
      </c>
      <c r="X3340" s="67">
        <v>0</v>
      </c>
      <c r="Y3340" s="67">
        <v>0.24199999999999999</v>
      </c>
      <c r="Z3340" s="4">
        <v>1</v>
      </c>
      <c r="AA3340" s="4">
        <v>2602</v>
      </c>
      <c r="AB3340" s="67">
        <v>0</v>
      </c>
      <c r="AC3340" s="4">
        <v>1.747549</v>
      </c>
      <c r="AD3340" s="4">
        <v>14.68</v>
      </c>
    </row>
    <row r="3341" spans="1:30" x14ac:dyDescent="0.2">
      <c r="A3341" s="8" t="s">
        <v>782</v>
      </c>
      <c r="B3341" s="8">
        <v>16</v>
      </c>
      <c r="C3341" s="8">
        <v>70913649</v>
      </c>
      <c r="D3341" s="8">
        <v>70913649</v>
      </c>
      <c r="E3341" s="8" t="s">
        <v>130</v>
      </c>
      <c r="F3341" s="8" t="s">
        <v>3108</v>
      </c>
      <c r="G3341" s="8" t="s">
        <v>3109</v>
      </c>
      <c r="H3341" s="8" t="s">
        <v>7</v>
      </c>
      <c r="I3341" s="66" t="s">
        <v>7345</v>
      </c>
      <c r="J3341" s="66" t="s">
        <v>40</v>
      </c>
      <c r="K3341" s="66" t="s">
        <v>7388</v>
      </c>
      <c r="L3341" s="66" t="s">
        <v>7389</v>
      </c>
      <c r="M3341" s="66" t="s">
        <v>7390</v>
      </c>
      <c r="N3341" s="66" t="s">
        <v>3171</v>
      </c>
      <c r="O3341" s="8" t="s">
        <v>3172</v>
      </c>
      <c r="P3341" s="8" t="s">
        <v>7391</v>
      </c>
      <c r="Q3341" s="8">
        <v>-1</v>
      </c>
      <c r="R3341" s="8" t="s">
        <v>40</v>
      </c>
      <c r="S3341" s="8" t="s">
        <v>40</v>
      </c>
      <c r="T3341" s="8" t="s">
        <v>40</v>
      </c>
      <c r="U3341" s="67">
        <v>0.246</v>
      </c>
      <c r="V3341" s="4">
        <v>1</v>
      </c>
      <c r="W3341" s="4">
        <v>3433</v>
      </c>
      <c r="X3341" s="67">
        <v>0</v>
      </c>
      <c r="Y3341" s="67">
        <v>0.104</v>
      </c>
      <c r="Z3341" s="4">
        <v>2</v>
      </c>
      <c r="AA3341" s="4">
        <v>2602</v>
      </c>
      <c r="AB3341" s="67">
        <v>1E-3</v>
      </c>
      <c r="AC3341" s="4">
        <v>7.0900800000000004</v>
      </c>
      <c r="AD3341" s="4">
        <v>33</v>
      </c>
    </row>
    <row r="3342" spans="1:30" x14ac:dyDescent="0.2">
      <c r="A3342" s="8" t="s">
        <v>782</v>
      </c>
      <c r="B3342" s="8">
        <v>16</v>
      </c>
      <c r="C3342" s="8">
        <v>70913649</v>
      </c>
      <c r="D3342" s="8">
        <v>70913649</v>
      </c>
      <c r="E3342" s="8" t="s">
        <v>121</v>
      </c>
      <c r="F3342" s="8" t="s">
        <v>3108</v>
      </c>
      <c r="G3342" s="8" t="s">
        <v>3109</v>
      </c>
      <c r="H3342" s="8" t="s">
        <v>7</v>
      </c>
      <c r="I3342" s="66" t="s">
        <v>7345</v>
      </c>
      <c r="J3342" s="66" t="s">
        <v>40</v>
      </c>
      <c r="K3342" s="66" t="s">
        <v>7388</v>
      </c>
      <c r="L3342" s="66" t="s">
        <v>7389</v>
      </c>
      <c r="M3342" s="66" t="s">
        <v>7390</v>
      </c>
      <c r="N3342" s="66" t="s">
        <v>3639</v>
      </c>
      <c r="O3342" s="8" t="s">
        <v>4452</v>
      </c>
      <c r="P3342" s="8" t="s">
        <v>7391</v>
      </c>
      <c r="Q3342" s="8">
        <v>-1</v>
      </c>
      <c r="R3342" s="8" t="s">
        <v>40</v>
      </c>
      <c r="S3342" s="8" t="s">
        <v>40</v>
      </c>
      <c r="T3342" s="8" t="s">
        <v>40</v>
      </c>
      <c r="U3342" s="67">
        <v>0</v>
      </c>
      <c r="V3342" s="4">
        <v>0</v>
      </c>
      <c r="W3342" s="4">
        <v>3433</v>
      </c>
      <c r="X3342" s="67">
        <v>0</v>
      </c>
      <c r="Y3342" s="67">
        <v>0.182</v>
      </c>
      <c r="Z3342" s="4">
        <v>2</v>
      </c>
      <c r="AA3342" s="4">
        <v>2602</v>
      </c>
      <c r="AB3342" s="67">
        <v>1E-3</v>
      </c>
      <c r="AC3342" s="4">
        <v>7.1288499999999999</v>
      </c>
      <c r="AD3342" s="4">
        <v>34</v>
      </c>
    </row>
    <row r="3343" spans="1:30" x14ac:dyDescent="0.2">
      <c r="A3343" s="8" t="s">
        <v>782</v>
      </c>
      <c r="B3343" s="8">
        <v>16</v>
      </c>
      <c r="C3343" s="8">
        <v>70913651</v>
      </c>
      <c r="D3343" s="8">
        <v>70913651</v>
      </c>
      <c r="E3343" s="8" t="s">
        <v>121</v>
      </c>
      <c r="F3343" s="8" t="s">
        <v>3101</v>
      </c>
      <c r="G3343" s="8" t="s">
        <v>3102</v>
      </c>
      <c r="H3343" s="8" t="s">
        <v>7</v>
      </c>
      <c r="I3343" s="66" t="s">
        <v>7345</v>
      </c>
      <c r="J3343" s="66" t="s">
        <v>40</v>
      </c>
      <c r="K3343" s="66" t="s">
        <v>7392</v>
      </c>
      <c r="L3343" s="66" t="s">
        <v>7393</v>
      </c>
      <c r="M3343" s="66" t="s">
        <v>7394</v>
      </c>
      <c r="N3343" s="66" t="s">
        <v>121</v>
      </c>
      <c r="O3343" s="8" t="s">
        <v>4466</v>
      </c>
      <c r="P3343" s="8" t="s">
        <v>7395</v>
      </c>
      <c r="Q3343" s="8">
        <v>-1</v>
      </c>
      <c r="R3343" s="8" t="s">
        <v>40</v>
      </c>
      <c r="S3343" s="8" t="s">
        <v>40</v>
      </c>
      <c r="T3343" s="8" t="s">
        <v>40</v>
      </c>
      <c r="U3343" s="67">
        <v>0.27600000000000002</v>
      </c>
      <c r="V3343" s="4">
        <v>425</v>
      </c>
      <c r="W3343" s="4">
        <v>3433</v>
      </c>
      <c r="X3343" s="67">
        <v>0.124</v>
      </c>
      <c r="Y3343" s="67">
        <v>0.26600000000000001</v>
      </c>
      <c r="Z3343" s="4">
        <v>327</v>
      </c>
      <c r="AA3343" s="4">
        <v>2602</v>
      </c>
      <c r="AB3343" s="67">
        <v>0.126</v>
      </c>
      <c r="AC3343" s="4">
        <v>0.81406800000000001</v>
      </c>
      <c r="AD3343" s="4">
        <v>9.5500000000000007</v>
      </c>
    </row>
    <row r="3344" spans="1:30" x14ac:dyDescent="0.2">
      <c r="A3344" s="8" t="s">
        <v>782</v>
      </c>
      <c r="B3344" s="8">
        <v>16</v>
      </c>
      <c r="C3344" s="8">
        <v>70916616</v>
      </c>
      <c r="D3344" s="8">
        <v>70916616</v>
      </c>
      <c r="E3344" s="8" t="s">
        <v>130</v>
      </c>
      <c r="F3344" s="8" t="s">
        <v>3108</v>
      </c>
      <c r="G3344" s="8" t="s">
        <v>3109</v>
      </c>
      <c r="H3344" s="8" t="s">
        <v>7</v>
      </c>
      <c r="I3344" s="66" t="s">
        <v>7396</v>
      </c>
      <c r="J3344" s="66" t="s">
        <v>40</v>
      </c>
      <c r="K3344" s="66" t="s">
        <v>7397</v>
      </c>
      <c r="L3344" s="66" t="s">
        <v>7398</v>
      </c>
      <c r="M3344" s="66" t="s">
        <v>7399</v>
      </c>
      <c r="N3344" s="66" t="s">
        <v>3168</v>
      </c>
      <c r="O3344" s="8" t="s">
        <v>3169</v>
      </c>
      <c r="P3344" s="8" t="s">
        <v>7400</v>
      </c>
      <c r="Q3344" s="8">
        <v>-1</v>
      </c>
      <c r="R3344" s="8" t="s">
        <v>40</v>
      </c>
      <c r="S3344" s="8" t="s">
        <v>40</v>
      </c>
      <c r="T3344" s="8" t="s">
        <v>40</v>
      </c>
      <c r="U3344" s="67">
        <v>0.26300000000000001</v>
      </c>
      <c r="V3344" s="4">
        <v>5</v>
      </c>
      <c r="W3344" s="4">
        <v>3429</v>
      </c>
      <c r="X3344" s="67">
        <v>1E-3</v>
      </c>
      <c r="Y3344" s="67">
        <v>0.23799999999999999</v>
      </c>
      <c r="Z3344" s="4">
        <v>1</v>
      </c>
      <c r="AA3344" s="4">
        <v>2601</v>
      </c>
      <c r="AB3344" s="67">
        <v>0</v>
      </c>
      <c r="AC3344" s="4">
        <v>3.3091599999999999</v>
      </c>
      <c r="AD3344" s="4">
        <v>22.9</v>
      </c>
    </row>
    <row r="3345" spans="1:30" x14ac:dyDescent="0.2">
      <c r="A3345" s="8" t="s">
        <v>782</v>
      </c>
      <c r="B3345" s="8">
        <v>16</v>
      </c>
      <c r="C3345" s="8">
        <v>70916617</v>
      </c>
      <c r="D3345" s="8">
        <v>70916617</v>
      </c>
      <c r="E3345" s="8" t="s">
        <v>121</v>
      </c>
      <c r="F3345" s="8" t="s">
        <v>3101</v>
      </c>
      <c r="G3345" s="8" t="s">
        <v>3102</v>
      </c>
      <c r="H3345" s="8" t="s">
        <v>7</v>
      </c>
      <c r="I3345" s="66" t="s">
        <v>7396</v>
      </c>
      <c r="J3345" s="66" t="s">
        <v>40</v>
      </c>
      <c r="K3345" s="66" t="s">
        <v>7401</v>
      </c>
      <c r="L3345" s="66" t="s">
        <v>7402</v>
      </c>
      <c r="M3345" s="66" t="s">
        <v>7403</v>
      </c>
      <c r="N3345" s="66" t="s">
        <v>3196</v>
      </c>
      <c r="O3345" s="8" t="s">
        <v>4278</v>
      </c>
      <c r="P3345" s="8" t="s">
        <v>7404</v>
      </c>
      <c r="Q3345" s="8">
        <v>-1</v>
      </c>
      <c r="R3345" s="8" t="s">
        <v>40</v>
      </c>
      <c r="S3345" s="8" t="s">
        <v>40</v>
      </c>
      <c r="T3345" s="8" t="s">
        <v>40</v>
      </c>
      <c r="U3345" s="67">
        <v>0.23699999999999999</v>
      </c>
      <c r="V3345" s="4">
        <v>19</v>
      </c>
      <c r="W3345" s="4">
        <v>3429</v>
      </c>
      <c r="X3345" s="67">
        <v>6.0000000000000001E-3</v>
      </c>
      <c r="Y3345" s="67">
        <v>0.24099999999999999</v>
      </c>
      <c r="Z3345" s="4">
        <v>14</v>
      </c>
      <c r="AA3345" s="4">
        <v>2601</v>
      </c>
      <c r="AB3345" s="67">
        <v>5.0000000000000001E-3</v>
      </c>
      <c r="AC3345" s="4">
        <v>1.3130500000000001</v>
      </c>
      <c r="AD3345" s="4">
        <v>12.34</v>
      </c>
    </row>
    <row r="3346" spans="1:30" x14ac:dyDescent="0.2">
      <c r="A3346" s="8" t="s">
        <v>782</v>
      </c>
      <c r="B3346" s="8">
        <v>16</v>
      </c>
      <c r="C3346" s="8">
        <v>70916633</v>
      </c>
      <c r="D3346" s="8">
        <v>70916633</v>
      </c>
      <c r="E3346" s="8" t="s">
        <v>130</v>
      </c>
      <c r="F3346" s="8" t="s">
        <v>3108</v>
      </c>
      <c r="G3346" s="8" t="s">
        <v>3109</v>
      </c>
      <c r="H3346" s="8" t="s">
        <v>7</v>
      </c>
      <c r="I3346" s="66" t="s">
        <v>7396</v>
      </c>
      <c r="J3346" s="66" t="s">
        <v>40</v>
      </c>
      <c r="K3346" s="66" t="s">
        <v>7366</v>
      </c>
      <c r="L3346" s="66" t="s">
        <v>7405</v>
      </c>
      <c r="M3346" s="66" t="s">
        <v>5329</v>
      </c>
      <c r="N3346" s="66" t="s">
        <v>3171</v>
      </c>
      <c r="O3346" s="8" t="s">
        <v>3222</v>
      </c>
      <c r="P3346" s="8" t="s">
        <v>7406</v>
      </c>
      <c r="Q3346" s="8">
        <v>-1</v>
      </c>
      <c r="R3346" s="8" t="s">
        <v>40</v>
      </c>
      <c r="S3346" s="8" t="s">
        <v>40</v>
      </c>
      <c r="T3346" s="8" t="s">
        <v>40</v>
      </c>
      <c r="U3346" s="67">
        <v>0.218</v>
      </c>
      <c r="V3346" s="4">
        <v>2</v>
      </c>
      <c r="W3346" s="4">
        <v>3429</v>
      </c>
      <c r="X3346" s="67">
        <v>1E-3</v>
      </c>
      <c r="Y3346" s="67">
        <v>0</v>
      </c>
      <c r="Z3346" s="4">
        <v>0</v>
      </c>
      <c r="AA3346" s="4">
        <v>2601</v>
      </c>
      <c r="AB3346" s="67">
        <v>0</v>
      </c>
      <c r="AC3346" s="4">
        <v>6.1623089999999996</v>
      </c>
      <c r="AD3346" s="4">
        <v>28.5</v>
      </c>
    </row>
    <row r="3347" spans="1:30" x14ac:dyDescent="0.2">
      <c r="A3347" s="8" t="s">
        <v>782</v>
      </c>
      <c r="B3347" s="8">
        <v>16</v>
      </c>
      <c r="C3347" s="8">
        <v>70916656</v>
      </c>
      <c r="D3347" s="8">
        <v>70916656</v>
      </c>
      <c r="E3347" s="8" t="s">
        <v>127</v>
      </c>
      <c r="F3347" s="8" t="s">
        <v>3101</v>
      </c>
      <c r="G3347" s="8" t="s">
        <v>3102</v>
      </c>
      <c r="H3347" s="8" t="s">
        <v>7</v>
      </c>
      <c r="I3347" s="66" t="s">
        <v>7396</v>
      </c>
      <c r="J3347" s="66" t="s">
        <v>40</v>
      </c>
      <c r="K3347" s="66" t="s">
        <v>7407</v>
      </c>
      <c r="L3347" s="66" t="s">
        <v>7408</v>
      </c>
      <c r="M3347" s="66" t="s">
        <v>7409</v>
      </c>
      <c r="N3347" s="66" t="s">
        <v>3126</v>
      </c>
      <c r="O3347" s="8" t="s">
        <v>3183</v>
      </c>
      <c r="P3347" s="8" t="s">
        <v>7410</v>
      </c>
      <c r="Q3347" s="8">
        <v>-1</v>
      </c>
      <c r="R3347" s="8" t="s">
        <v>40</v>
      </c>
      <c r="S3347" s="8" t="s">
        <v>40</v>
      </c>
      <c r="T3347" s="8" t="s">
        <v>40</v>
      </c>
      <c r="U3347" s="67">
        <v>0.25600000000000001</v>
      </c>
      <c r="V3347" s="4">
        <v>2</v>
      </c>
      <c r="W3347" s="4">
        <v>3433</v>
      </c>
      <c r="X3347" s="67">
        <v>1E-3</v>
      </c>
      <c r="Y3347" s="67">
        <v>0</v>
      </c>
      <c r="Z3347" s="4">
        <v>0</v>
      </c>
      <c r="AA3347" s="4">
        <v>2606</v>
      </c>
      <c r="AB3347" s="67">
        <v>0</v>
      </c>
      <c r="AC3347" s="4">
        <v>0.180919</v>
      </c>
      <c r="AD3347" s="4">
        <v>4.4770000000000003</v>
      </c>
    </row>
    <row r="3348" spans="1:30" x14ac:dyDescent="0.2">
      <c r="A3348" s="8" t="s">
        <v>782</v>
      </c>
      <c r="B3348" s="8">
        <v>16</v>
      </c>
      <c r="C3348" s="8">
        <v>70916691</v>
      </c>
      <c r="D3348" s="8">
        <v>70916691</v>
      </c>
      <c r="E3348" s="8" t="s">
        <v>130</v>
      </c>
      <c r="F3348" s="8" t="s">
        <v>3108</v>
      </c>
      <c r="G3348" s="8" t="s">
        <v>3109</v>
      </c>
      <c r="H3348" s="8" t="s">
        <v>7</v>
      </c>
      <c r="I3348" s="66" t="s">
        <v>7396</v>
      </c>
      <c r="J3348" s="66" t="s">
        <v>40</v>
      </c>
      <c r="K3348" s="66" t="s">
        <v>7411</v>
      </c>
      <c r="L3348" s="66" t="s">
        <v>7412</v>
      </c>
      <c r="M3348" s="66" t="s">
        <v>7413</v>
      </c>
      <c r="N3348" s="66" t="s">
        <v>3141</v>
      </c>
      <c r="O3348" s="8" t="s">
        <v>3371</v>
      </c>
      <c r="P3348" s="8" t="s">
        <v>7414</v>
      </c>
      <c r="Q3348" s="8">
        <v>-1</v>
      </c>
      <c r="R3348" s="8" t="s">
        <v>40</v>
      </c>
      <c r="S3348" s="8" t="s">
        <v>40</v>
      </c>
      <c r="T3348" s="8" t="s">
        <v>40</v>
      </c>
      <c r="U3348" s="67">
        <v>0.26700000000000002</v>
      </c>
      <c r="V3348" s="4">
        <v>1</v>
      </c>
      <c r="W3348" s="4">
        <v>3432</v>
      </c>
      <c r="X3348" s="67">
        <v>0</v>
      </c>
      <c r="Y3348" s="67">
        <v>0</v>
      </c>
      <c r="Z3348" s="4">
        <v>0</v>
      </c>
      <c r="AA3348" s="4">
        <v>2604</v>
      </c>
      <c r="AB3348" s="67">
        <v>0</v>
      </c>
      <c r="AC3348" s="4">
        <v>5.3519319999999997</v>
      </c>
      <c r="AD3348" s="4">
        <v>25.9</v>
      </c>
    </row>
    <row r="3349" spans="1:30" x14ac:dyDescent="0.2">
      <c r="A3349" s="8" t="s">
        <v>782</v>
      </c>
      <c r="B3349" s="8">
        <v>16</v>
      </c>
      <c r="C3349" s="8">
        <v>70916692</v>
      </c>
      <c r="D3349" s="8">
        <v>70916692</v>
      </c>
      <c r="E3349" s="8" t="s">
        <v>121</v>
      </c>
      <c r="F3349" s="8" t="s">
        <v>3101</v>
      </c>
      <c r="G3349" s="8" t="s">
        <v>3102</v>
      </c>
      <c r="H3349" s="8" t="s">
        <v>7</v>
      </c>
      <c r="I3349" s="66" t="s">
        <v>7396</v>
      </c>
      <c r="J3349" s="66" t="s">
        <v>40</v>
      </c>
      <c r="K3349" s="66" t="s">
        <v>7415</v>
      </c>
      <c r="L3349" s="66" t="s">
        <v>7416</v>
      </c>
      <c r="M3349" s="66" t="s">
        <v>7417</v>
      </c>
      <c r="N3349" s="66" t="s">
        <v>3118</v>
      </c>
      <c r="O3349" s="8" t="s">
        <v>3382</v>
      </c>
      <c r="P3349" s="8" t="s">
        <v>7418</v>
      </c>
      <c r="Q3349" s="8">
        <v>-1</v>
      </c>
      <c r="R3349" s="8" t="s">
        <v>40</v>
      </c>
      <c r="S3349" s="8" t="s">
        <v>40</v>
      </c>
      <c r="T3349" s="8" t="s">
        <v>40</v>
      </c>
      <c r="U3349" s="67">
        <v>0.248</v>
      </c>
      <c r="V3349" s="4">
        <v>10</v>
      </c>
      <c r="W3349" s="4">
        <v>3432</v>
      </c>
      <c r="X3349" s="67">
        <v>3.0000000000000001E-3</v>
      </c>
      <c r="Y3349" s="67">
        <v>0.23499999999999999</v>
      </c>
      <c r="Z3349" s="4">
        <v>6</v>
      </c>
      <c r="AA3349" s="4">
        <v>2604</v>
      </c>
      <c r="AB3349" s="67">
        <v>2E-3</v>
      </c>
      <c r="AC3349" s="4">
        <v>1.5133859999999999</v>
      </c>
      <c r="AD3349" s="4">
        <v>13.38</v>
      </c>
    </row>
    <row r="3350" spans="1:30" x14ac:dyDescent="0.2">
      <c r="A3350" s="8" t="s">
        <v>782</v>
      </c>
      <c r="B3350" s="8">
        <v>16</v>
      </c>
      <c r="C3350" s="8">
        <v>70916692</v>
      </c>
      <c r="D3350" s="8">
        <v>70916692</v>
      </c>
      <c r="E3350" s="8" t="s">
        <v>130</v>
      </c>
      <c r="F3350" s="8" t="s">
        <v>3101</v>
      </c>
      <c r="G3350" s="8" t="s">
        <v>3102</v>
      </c>
      <c r="H3350" s="8" t="s">
        <v>7</v>
      </c>
      <c r="I3350" s="66" t="s">
        <v>7396</v>
      </c>
      <c r="J3350" s="66" t="s">
        <v>40</v>
      </c>
      <c r="K3350" s="66" t="s">
        <v>7415</v>
      </c>
      <c r="L3350" s="66" t="s">
        <v>7416</v>
      </c>
      <c r="M3350" s="66" t="s">
        <v>7417</v>
      </c>
      <c r="N3350" s="66" t="s">
        <v>3118</v>
      </c>
      <c r="O3350" s="8" t="s">
        <v>4386</v>
      </c>
      <c r="P3350" s="8" t="s">
        <v>7418</v>
      </c>
      <c r="Q3350" s="8">
        <v>-1</v>
      </c>
      <c r="R3350" s="8" t="s">
        <v>40</v>
      </c>
      <c r="S3350" s="8" t="s">
        <v>40</v>
      </c>
      <c r="T3350" s="8" t="s">
        <v>40</v>
      </c>
      <c r="U3350" s="67">
        <v>0</v>
      </c>
      <c r="V3350" s="4">
        <v>0</v>
      </c>
      <c r="W3350" s="4">
        <v>3432</v>
      </c>
      <c r="X3350" s="67">
        <v>0</v>
      </c>
      <c r="Y3350" s="67">
        <v>0.26800000000000002</v>
      </c>
      <c r="Z3350" s="4">
        <v>1</v>
      </c>
      <c r="AA3350" s="4">
        <v>2604</v>
      </c>
      <c r="AB3350" s="67">
        <v>0</v>
      </c>
      <c r="AC3350" s="4">
        <v>1.177346</v>
      </c>
      <c r="AD3350" s="4">
        <v>11.63</v>
      </c>
    </row>
    <row r="3351" spans="1:30" x14ac:dyDescent="0.2">
      <c r="A3351" s="8" t="s">
        <v>782</v>
      </c>
      <c r="B3351" s="8">
        <v>16</v>
      </c>
      <c r="C3351" s="8">
        <v>70916695</v>
      </c>
      <c r="D3351" s="8">
        <v>70916695</v>
      </c>
      <c r="E3351" s="8" t="s">
        <v>121</v>
      </c>
      <c r="F3351" s="8" t="s">
        <v>3101</v>
      </c>
      <c r="G3351" s="8" t="s">
        <v>3102</v>
      </c>
      <c r="H3351" s="8" t="s">
        <v>7</v>
      </c>
      <c r="I3351" s="66" t="s">
        <v>7396</v>
      </c>
      <c r="J3351" s="66" t="s">
        <v>40</v>
      </c>
      <c r="K3351" s="66" t="s">
        <v>7419</v>
      </c>
      <c r="L3351" s="66" t="s">
        <v>7420</v>
      </c>
      <c r="M3351" s="66" t="s">
        <v>7421</v>
      </c>
      <c r="N3351" s="66" t="s">
        <v>3188</v>
      </c>
      <c r="O3351" s="8" t="s">
        <v>3497</v>
      </c>
      <c r="P3351" s="8" t="s">
        <v>7422</v>
      </c>
      <c r="Q3351" s="8">
        <v>-1</v>
      </c>
      <c r="R3351" s="8" t="s">
        <v>40</v>
      </c>
      <c r="S3351" s="8" t="s">
        <v>40</v>
      </c>
      <c r="T3351" s="8" t="s">
        <v>40</v>
      </c>
      <c r="U3351" s="67">
        <v>0.26200000000000001</v>
      </c>
      <c r="V3351" s="4">
        <v>1</v>
      </c>
      <c r="W3351" s="4">
        <v>3432</v>
      </c>
      <c r="X3351" s="67">
        <v>0</v>
      </c>
      <c r="Y3351" s="67">
        <v>0</v>
      </c>
      <c r="Z3351" s="4">
        <v>0</v>
      </c>
      <c r="AA3351" s="4">
        <v>2604</v>
      </c>
      <c r="AB3351" s="67">
        <v>0</v>
      </c>
      <c r="AC3351" s="4">
        <v>1.9184369999999999</v>
      </c>
      <c r="AD3351" s="4">
        <v>15.7</v>
      </c>
    </row>
    <row r="3352" spans="1:30" x14ac:dyDescent="0.2">
      <c r="A3352" s="8" t="s">
        <v>782</v>
      </c>
      <c r="B3352" s="8">
        <v>16</v>
      </c>
      <c r="C3352" s="8">
        <v>70916698</v>
      </c>
      <c r="D3352" s="8">
        <v>70916698</v>
      </c>
      <c r="E3352" s="8" t="s">
        <v>130</v>
      </c>
      <c r="F3352" s="8" t="s">
        <v>3101</v>
      </c>
      <c r="G3352" s="8" t="s">
        <v>3102</v>
      </c>
      <c r="H3352" s="8" t="s">
        <v>7</v>
      </c>
      <c r="I3352" s="66" t="s">
        <v>7396</v>
      </c>
      <c r="J3352" s="66" t="s">
        <v>40</v>
      </c>
      <c r="K3352" s="66" t="s">
        <v>7381</v>
      </c>
      <c r="L3352" s="66" t="s">
        <v>7423</v>
      </c>
      <c r="M3352" s="66" t="s">
        <v>7424</v>
      </c>
      <c r="N3352" s="66" t="s">
        <v>3126</v>
      </c>
      <c r="O3352" s="8" t="s">
        <v>3419</v>
      </c>
      <c r="P3352" s="8" t="s">
        <v>7425</v>
      </c>
      <c r="Q3352" s="8">
        <v>-1</v>
      </c>
      <c r="R3352" s="8" t="s">
        <v>40</v>
      </c>
      <c r="S3352" s="8" t="s">
        <v>40</v>
      </c>
      <c r="T3352" s="8" t="s">
        <v>40</v>
      </c>
      <c r="U3352" s="67">
        <v>0</v>
      </c>
      <c r="V3352" s="4">
        <v>0</v>
      </c>
      <c r="W3352" s="4">
        <v>3432</v>
      </c>
      <c r="X3352" s="67">
        <v>0</v>
      </c>
      <c r="Y3352" s="67">
        <v>0.26300000000000001</v>
      </c>
      <c r="Z3352" s="4">
        <v>2</v>
      </c>
      <c r="AA3352" s="4">
        <v>2604</v>
      </c>
      <c r="AB3352" s="67">
        <v>1E-3</v>
      </c>
      <c r="AC3352" s="4">
        <v>1.9697089999999999</v>
      </c>
      <c r="AD3352" s="4">
        <v>16.02</v>
      </c>
    </row>
    <row r="3353" spans="1:30" x14ac:dyDescent="0.2">
      <c r="A3353" s="8" t="s">
        <v>782</v>
      </c>
      <c r="B3353" s="8">
        <v>16</v>
      </c>
      <c r="C3353" s="8">
        <v>70916706</v>
      </c>
      <c r="D3353" s="8">
        <v>70916706</v>
      </c>
      <c r="E3353" s="8" t="s">
        <v>130</v>
      </c>
      <c r="F3353" s="8" t="s">
        <v>3108</v>
      </c>
      <c r="G3353" s="8" t="s">
        <v>3109</v>
      </c>
      <c r="H3353" s="8" t="s">
        <v>7</v>
      </c>
      <c r="I3353" s="66" t="s">
        <v>7396</v>
      </c>
      <c r="J3353" s="66" t="s">
        <v>40</v>
      </c>
      <c r="K3353" s="66" t="s">
        <v>7426</v>
      </c>
      <c r="L3353" s="66" t="s">
        <v>7427</v>
      </c>
      <c r="M3353" s="66" t="s">
        <v>7428</v>
      </c>
      <c r="N3353" s="66" t="s">
        <v>3302</v>
      </c>
      <c r="O3353" s="8" t="s">
        <v>3303</v>
      </c>
      <c r="P3353" s="8" t="s">
        <v>7429</v>
      </c>
      <c r="Q3353" s="8">
        <v>-1</v>
      </c>
      <c r="R3353" s="8" t="s">
        <v>40</v>
      </c>
      <c r="S3353" s="8" t="s">
        <v>40</v>
      </c>
      <c r="T3353" s="8" t="s">
        <v>40</v>
      </c>
      <c r="U3353" s="67">
        <v>0.25900000000000001</v>
      </c>
      <c r="V3353" s="4">
        <v>8</v>
      </c>
      <c r="W3353" s="4">
        <v>3432</v>
      </c>
      <c r="X3353" s="67">
        <v>2E-3</v>
      </c>
      <c r="Y3353" s="67">
        <v>0.27100000000000002</v>
      </c>
      <c r="Z3353" s="4">
        <v>9</v>
      </c>
      <c r="AA3353" s="4">
        <v>2604</v>
      </c>
      <c r="AB3353" s="67">
        <v>3.0000000000000001E-3</v>
      </c>
      <c r="AC3353" s="4">
        <v>5.0730259999999996</v>
      </c>
      <c r="AD3353" s="4">
        <v>25.3</v>
      </c>
    </row>
    <row r="3354" spans="1:30" x14ac:dyDescent="0.2">
      <c r="A3354" s="8" t="s">
        <v>782</v>
      </c>
      <c r="B3354" s="8">
        <v>16</v>
      </c>
      <c r="C3354" s="8">
        <v>70916707</v>
      </c>
      <c r="D3354" s="8">
        <v>70916707</v>
      </c>
      <c r="E3354" s="8" t="s">
        <v>121</v>
      </c>
      <c r="F3354" s="8" t="s">
        <v>3101</v>
      </c>
      <c r="G3354" s="8" t="s">
        <v>3102</v>
      </c>
      <c r="H3354" s="8" t="s">
        <v>7</v>
      </c>
      <c r="I3354" s="66" t="s">
        <v>7396</v>
      </c>
      <c r="J3354" s="66" t="s">
        <v>40</v>
      </c>
      <c r="K3354" s="66" t="s">
        <v>7430</v>
      </c>
      <c r="L3354" s="66" t="s">
        <v>7431</v>
      </c>
      <c r="M3354" s="66" t="s">
        <v>6139</v>
      </c>
      <c r="N3354" s="66" t="s">
        <v>3107</v>
      </c>
      <c r="O3354" s="8" t="s">
        <v>3719</v>
      </c>
      <c r="P3354" s="8" t="s">
        <v>7432</v>
      </c>
      <c r="Q3354" s="8">
        <v>-1</v>
      </c>
      <c r="R3354" s="8" t="s">
        <v>40</v>
      </c>
      <c r="S3354" s="8" t="s">
        <v>40</v>
      </c>
      <c r="T3354" s="8" t="s">
        <v>40</v>
      </c>
      <c r="U3354" s="67">
        <v>0.29599999999999999</v>
      </c>
      <c r="V3354" s="4">
        <v>1</v>
      </c>
      <c r="W3354" s="4">
        <v>3432</v>
      </c>
      <c r="X3354" s="67">
        <v>0</v>
      </c>
      <c r="Y3354" s="67">
        <v>0</v>
      </c>
      <c r="Z3354" s="4">
        <v>0</v>
      </c>
      <c r="AA3354" s="4">
        <v>2604</v>
      </c>
      <c r="AB3354" s="67">
        <v>0</v>
      </c>
      <c r="AC3354" s="4">
        <v>1.668048</v>
      </c>
      <c r="AD3354" s="4">
        <v>14.23</v>
      </c>
    </row>
    <row r="3355" spans="1:30" x14ac:dyDescent="0.2">
      <c r="A3355" s="8" t="s">
        <v>782</v>
      </c>
      <c r="B3355" s="8">
        <v>16</v>
      </c>
      <c r="C3355" s="8">
        <v>70916708</v>
      </c>
      <c r="D3355" s="8">
        <v>70916708</v>
      </c>
      <c r="E3355" s="8" t="s">
        <v>130</v>
      </c>
      <c r="F3355" s="8" t="s">
        <v>3108</v>
      </c>
      <c r="G3355" s="8" t="s">
        <v>3109</v>
      </c>
      <c r="H3355" s="8" t="s">
        <v>7</v>
      </c>
      <c r="I3355" s="66" t="s">
        <v>7396</v>
      </c>
      <c r="J3355" s="66" t="s">
        <v>40</v>
      </c>
      <c r="K3355" s="66" t="s">
        <v>7433</v>
      </c>
      <c r="L3355" s="66" t="s">
        <v>7434</v>
      </c>
      <c r="M3355" s="66" t="s">
        <v>6139</v>
      </c>
      <c r="N3355" s="66" t="s">
        <v>4004</v>
      </c>
      <c r="O3355" s="8" t="s">
        <v>4109</v>
      </c>
      <c r="P3355" s="8" t="s">
        <v>7435</v>
      </c>
      <c r="Q3355" s="8">
        <v>-1</v>
      </c>
      <c r="R3355" s="8" t="s">
        <v>40</v>
      </c>
      <c r="S3355" s="8" t="s">
        <v>40</v>
      </c>
      <c r="T3355" s="8" t="s">
        <v>40</v>
      </c>
      <c r="U3355" s="67">
        <v>4.4999999999999998E-2</v>
      </c>
      <c r="V3355" s="4">
        <v>1</v>
      </c>
      <c r="W3355" s="4">
        <v>3432</v>
      </c>
      <c r="X3355" s="67">
        <v>0</v>
      </c>
      <c r="Y3355" s="67">
        <v>0.23100000000000001</v>
      </c>
      <c r="Z3355" s="4">
        <v>1</v>
      </c>
      <c r="AA3355" s="4">
        <v>2604</v>
      </c>
      <c r="AB3355" s="67">
        <v>0</v>
      </c>
      <c r="AC3355" s="4">
        <v>1.5608770000000001</v>
      </c>
      <c r="AD3355" s="4">
        <v>13.64</v>
      </c>
    </row>
    <row r="3356" spans="1:30" x14ac:dyDescent="0.2">
      <c r="A3356" s="8" t="s">
        <v>782</v>
      </c>
      <c r="B3356" s="8">
        <v>16</v>
      </c>
      <c r="C3356" s="8">
        <v>70916710</v>
      </c>
      <c r="D3356" s="8">
        <v>70916710</v>
      </c>
      <c r="E3356" s="8" t="s">
        <v>121</v>
      </c>
      <c r="F3356" s="8" t="s">
        <v>3108</v>
      </c>
      <c r="G3356" s="8" t="s">
        <v>3109</v>
      </c>
      <c r="H3356" s="8" t="s">
        <v>7</v>
      </c>
      <c r="I3356" s="66" t="s">
        <v>7396</v>
      </c>
      <c r="J3356" s="66" t="s">
        <v>40</v>
      </c>
      <c r="K3356" s="66" t="s">
        <v>7436</v>
      </c>
      <c r="L3356" s="66" t="s">
        <v>7437</v>
      </c>
      <c r="M3356" s="66" t="s">
        <v>7438</v>
      </c>
      <c r="N3356" s="66" t="s">
        <v>4094</v>
      </c>
      <c r="O3356" s="8" t="s">
        <v>4162</v>
      </c>
      <c r="P3356" s="8" t="s">
        <v>7439</v>
      </c>
      <c r="Q3356" s="8">
        <v>-1</v>
      </c>
      <c r="R3356" s="8" t="s">
        <v>40</v>
      </c>
      <c r="S3356" s="8" t="s">
        <v>40</v>
      </c>
      <c r="T3356" s="8" t="s">
        <v>40</v>
      </c>
      <c r="U3356" s="67">
        <v>0.26500000000000001</v>
      </c>
      <c r="V3356" s="4">
        <v>1</v>
      </c>
      <c r="W3356" s="4">
        <v>3432</v>
      </c>
      <c r="X3356" s="67">
        <v>0</v>
      </c>
      <c r="Y3356" s="67">
        <v>0</v>
      </c>
      <c r="Z3356" s="4">
        <v>0</v>
      </c>
      <c r="AA3356" s="4">
        <v>2604</v>
      </c>
      <c r="AB3356" s="67">
        <v>0</v>
      </c>
      <c r="AC3356" s="4">
        <v>3.8686509999999998</v>
      </c>
      <c r="AD3356" s="4">
        <v>23.5</v>
      </c>
    </row>
    <row r="3357" spans="1:30" x14ac:dyDescent="0.2">
      <c r="A3357" s="8" t="s">
        <v>782</v>
      </c>
      <c r="B3357" s="8">
        <v>16</v>
      </c>
      <c r="C3357" s="8">
        <v>70916741</v>
      </c>
      <c r="D3357" s="8">
        <v>70916741</v>
      </c>
      <c r="E3357" s="8" t="s">
        <v>130</v>
      </c>
      <c r="F3357" s="8" t="s">
        <v>3108</v>
      </c>
      <c r="G3357" s="8" t="s">
        <v>3109</v>
      </c>
      <c r="H3357" s="8" t="s">
        <v>7</v>
      </c>
      <c r="I3357" s="66" t="s">
        <v>7396</v>
      </c>
      <c r="J3357" s="66" t="s">
        <v>40</v>
      </c>
      <c r="K3357" s="66" t="s">
        <v>7440</v>
      </c>
      <c r="L3357" s="66" t="s">
        <v>7441</v>
      </c>
      <c r="M3357" s="66" t="s">
        <v>7442</v>
      </c>
      <c r="N3357" s="66" t="s">
        <v>6209</v>
      </c>
      <c r="O3357" s="8" t="s">
        <v>6210</v>
      </c>
      <c r="P3357" s="8" t="s">
        <v>7443</v>
      </c>
      <c r="Q3357" s="8">
        <v>-1</v>
      </c>
      <c r="R3357" s="8" t="s">
        <v>40</v>
      </c>
      <c r="S3357" s="8" t="s">
        <v>40</v>
      </c>
      <c r="T3357" s="8" t="s">
        <v>40</v>
      </c>
      <c r="U3357" s="67">
        <v>0</v>
      </c>
      <c r="V3357" s="4">
        <v>0</v>
      </c>
      <c r="W3357" s="4">
        <v>3432</v>
      </c>
      <c r="X3357" s="67">
        <v>0</v>
      </c>
      <c r="Y3357" s="67">
        <v>0.23599999999999999</v>
      </c>
      <c r="Z3357" s="4">
        <v>1</v>
      </c>
      <c r="AA3357" s="4">
        <v>2604</v>
      </c>
      <c r="AB3357" s="67">
        <v>0</v>
      </c>
      <c r="AC3357" s="4">
        <v>3.0428359999999999</v>
      </c>
      <c r="AD3357" s="4">
        <v>22.4</v>
      </c>
    </row>
    <row r="3358" spans="1:30" x14ac:dyDescent="0.2">
      <c r="A3358" s="8" t="s">
        <v>782</v>
      </c>
      <c r="B3358" s="8">
        <v>16</v>
      </c>
      <c r="C3358" s="8">
        <v>70916742</v>
      </c>
      <c r="D3358" s="8">
        <v>70916742</v>
      </c>
      <c r="E3358" s="8" t="s">
        <v>130</v>
      </c>
      <c r="F3358" s="8" t="s">
        <v>3108</v>
      </c>
      <c r="G3358" s="8" t="s">
        <v>3109</v>
      </c>
      <c r="H3358" s="8" t="s">
        <v>7</v>
      </c>
      <c r="I3358" s="66" t="s">
        <v>7396</v>
      </c>
      <c r="J3358" s="66" t="s">
        <v>40</v>
      </c>
      <c r="K3358" s="66" t="s">
        <v>7444</v>
      </c>
      <c r="L3358" s="66" t="s">
        <v>7445</v>
      </c>
      <c r="M3358" s="66" t="s">
        <v>7442</v>
      </c>
      <c r="N3358" s="66" t="s">
        <v>3147</v>
      </c>
      <c r="O3358" s="8" t="s">
        <v>3148</v>
      </c>
      <c r="P3358" s="8" t="s">
        <v>7446</v>
      </c>
      <c r="Q3358" s="8">
        <v>-1</v>
      </c>
      <c r="R3358" s="8" t="s">
        <v>40</v>
      </c>
      <c r="S3358" s="8" t="s">
        <v>40</v>
      </c>
      <c r="T3358" s="8" t="s">
        <v>40</v>
      </c>
      <c r="U3358" s="67">
        <v>0</v>
      </c>
      <c r="V3358" s="4">
        <v>0</v>
      </c>
      <c r="W3358" s="4">
        <v>3432</v>
      </c>
      <c r="X3358" s="67">
        <v>0</v>
      </c>
      <c r="Y3358" s="67">
        <v>0.23599999999999999</v>
      </c>
      <c r="Z3358" s="4">
        <v>1</v>
      </c>
      <c r="AA3358" s="4">
        <v>2604</v>
      </c>
      <c r="AB3358" s="67">
        <v>0</v>
      </c>
      <c r="AC3358" s="4">
        <v>1.281809</v>
      </c>
      <c r="AD3358" s="4">
        <v>12.17</v>
      </c>
    </row>
    <row r="3359" spans="1:30" x14ac:dyDescent="0.2">
      <c r="A3359" s="8" t="s">
        <v>782</v>
      </c>
      <c r="B3359" s="8">
        <v>16</v>
      </c>
      <c r="C3359" s="8">
        <v>70916774</v>
      </c>
      <c r="D3359" s="8">
        <v>70916774</v>
      </c>
      <c r="E3359" s="8" t="s">
        <v>127</v>
      </c>
      <c r="F3359" s="8" t="s">
        <v>3108</v>
      </c>
      <c r="G3359" s="8" t="s">
        <v>3109</v>
      </c>
      <c r="H3359" s="8" t="s">
        <v>7</v>
      </c>
      <c r="I3359" s="66" t="s">
        <v>7396</v>
      </c>
      <c r="J3359" s="66" t="s">
        <v>40</v>
      </c>
      <c r="K3359" s="66" t="s">
        <v>7447</v>
      </c>
      <c r="L3359" s="66" t="s">
        <v>7448</v>
      </c>
      <c r="M3359" s="66" t="s">
        <v>7449</v>
      </c>
      <c r="N3359" s="66" t="s">
        <v>6415</v>
      </c>
      <c r="O3359" s="8" t="s">
        <v>6416</v>
      </c>
      <c r="P3359" s="8" t="s">
        <v>7450</v>
      </c>
      <c r="Q3359" s="8">
        <v>-1</v>
      </c>
      <c r="R3359" s="8" t="s">
        <v>40</v>
      </c>
      <c r="S3359" s="8" t="s">
        <v>40</v>
      </c>
      <c r="T3359" s="8" t="s">
        <v>40</v>
      </c>
      <c r="U3359" s="67">
        <v>0.309</v>
      </c>
      <c r="V3359" s="4">
        <v>7</v>
      </c>
      <c r="W3359" s="4">
        <v>3429</v>
      </c>
      <c r="X3359" s="67">
        <v>2E-3</v>
      </c>
      <c r="Y3359" s="67">
        <v>0.29799999999999999</v>
      </c>
      <c r="Z3359" s="4">
        <v>2</v>
      </c>
      <c r="AA3359" s="4">
        <v>2602</v>
      </c>
      <c r="AB3359" s="67">
        <v>1E-3</v>
      </c>
      <c r="AC3359" s="4">
        <v>-1.085626</v>
      </c>
      <c r="AD3359" s="4">
        <v>1.0999999999999999E-2</v>
      </c>
    </row>
    <row r="3360" spans="1:30" x14ac:dyDescent="0.2">
      <c r="A3360" s="8" t="s">
        <v>782</v>
      </c>
      <c r="B3360" s="8">
        <v>16</v>
      </c>
      <c r="C3360" s="8">
        <v>70916791</v>
      </c>
      <c r="D3360" s="8">
        <v>70916791</v>
      </c>
      <c r="E3360" s="8" t="s">
        <v>121</v>
      </c>
      <c r="F3360" s="8" t="s">
        <v>3101</v>
      </c>
      <c r="G3360" s="8" t="s">
        <v>3102</v>
      </c>
      <c r="H3360" s="8" t="s">
        <v>7</v>
      </c>
      <c r="I3360" s="66" t="s">
        <v>7396</v>
      </c>
      <c r="J3360" s="66" t="s">
        <v>40</v>
      </c>
      <c r="K3360" s="66" t="s">
        <v>7451</v>
      </c>
      <c r="L3360" s="66" t="s">
        <v>7452</v>
      </c>
      <c r="M3360" s="66" t="s">
        <v>3368</v>
      </c>
      <c r="N3360" s="66" t="s">
        <v>3118</v>
      </c>
      <c r="O3360" s="8" t="s">
        <v>4170</v>
      </c>
      <c r="P3360" s="8" t="s">
        <v>40</v>
      </c>
      <c r="Q3360" s="8">
        <v>-1</v>
      </c>
      <c r="R3360" s="8" t="s">
        <v>40</v>
      </c>
      <c r="S3360" s="8" t="s">
        <v>40</v>
      </c>
      <c r="T3360" s="8" t="s">
        <v>40</v>
      </c>
      <c r="U3360" s="67">
        <v>0.18099999999999999</v>
      </c>
      <c r="V3360" s="4">
        <v>1</v>
      </c>
      <c r="W3360" s="4">
        <v>3429</v>
      </c>
      <c r="X3360" s="67">
        <v>0</v>
      </c>
      <c r="Y3360" s="67">
        <v>0</v>
      </c>
      <c r="Z3360" s="4">
        <v>0</v>
      </c>
      <c r="AA3360" s="4">
        <v>2602</v>
      </c>
      <c r="AB3360" s="67">
        <v>0</v>
      </c>
      <c r="AC3360" s="4">
        <v>1.5687310000000001</v>
      </c>
      <c r="AD3360" s="4">
        <v>13.68</v>
      </c>
    </row>
    <row r="3361" spans="1:30" x14ac:dyDescent="0.2">
      <c r="A3361" s="8" t="s">
        <v>782</v>
      </c>
      <c r="B3361" s="8">
        <v>16</v>
      </c>
      <c r="C3361" s="8">
        <v>70917825</v>
      </c>
      <c r="D3361" s="8">
        <v>70917825</v>
      </c>
      <c r="E3361" s="8" t="s">
        <v>123</v>
      </c>
      <c r="F3361" s="8" t="s">
        <v>3108</v>
      </c>
      <c r="G3361" s="8" t="s">
        <v>3109</v>
      </c>
      <c r="H3361" s="8" t="s">
        <v>7</v>
      </c>
      <c r="I3361" s="66" t="s">
        <v>7453</v>
      </c>
      <c r="J3361" s="66" t="s">
        <v>40</v>
      </c>
      <c r="K3361" s="66" t="s">
        <v>7454</v>
      </c>
      <c r="L3361" s="66" t="s">
        <v>7455</v>
      </c>
      <c r="M3361" s="66" t="s">
        <v>7456</v>
      </c>
      <c r="N3361" s="66" t="s">
        <v>3131</v>
      </c>
      <c r="O3361" s="8" t="s">
        <v>7457</v>
      </c>
      <c r="P3361" s="8" t="s">
        <v>40</v>
      </c>
      <c r="Q3361" s="8">
        <v>-1</v>
      </c>
      <c r="R3361" s="8">
        <v>9.0423624960000009</v>
      </c>
      <c r="S3361" s="8">
        <v>0</v>
      </c>
      <c r="T3361" s="8">
        <v>9.0423624960000009</v>
      </c>
      <c r="U3361" s="67">
        <v>0</v>
      </c>
      <c r="V3361" s="4">
        <v>0</v>
      </c>
      <c r="W3361" s="4">
        <v>3434</v>
      </c>
      <c r="X3361" s="67">
        <v>0</v>
      </c>
      <c r="Y3361" s="67">
        <v>0.22500000000000001</v>
      </c>
      <c r="Z3361" s="4">
        <v>1</v>
      </c>
      <c r="AA3361" s="4">
        <v>2600</v>
      </c>
      <c r="AB3361" s="67">
        <v>0</v>
      </c>
      <c r="AC3361" s="4">
        <v>5.7260650000000002</v>
      </c>
      <c r="AD3361" s="4">
        <v>26.9</v>
      </c>
    </row>
    <row r="3362" spans="1:30" x14ac:dyDescent="0.2">
      <c r="A3362" s="8" t="s">
        <v>782</v>
      </c>
      <c r="B3362" s="8">
        <v>16</v>
      </c>
      <c r="C3362" s="8">
        <v>70917842</v>
      </c>
      <c r="D3362" s="8">
        <v>70917842</v>
      </c>
      <c r="E3362" s="8" t="s">
        <v>121</v>
      </c>
      <c r="F3362" s="8" t="s">
        <v>3101</v>
      </c>
      <c r="G3362" s="8" t="s">
        <v>3102</v>
      </c>
      <c r="H3362" s="8" t="s">
        <v>7</v>
      </c>
      <c r="I3362" s="66" t="s">
        <v>7453</v>
      </c>
      <c r="J3362" s="66" t="s">
        <v>40</v>
      </c>
      <c r="K3362" s="66" t="s">
        <v>7458</v>
      </c>
      <c r="L3362" s="66" t="s">
        <v>7459</v>
      </c>
      <c r="M3362" s="66" t="s">
        <v>7460</v>
      </c>
      <c r="N3362" s="66" t="s">
        <v>3126</v>
      </c>
      <c r="O3362" s="8" t="s">
        <v>7461</v>
      </c>
      <c r="P3362" s="8" t="s">
        <v>7462</v>
      </c>
      <c r="Q3362" s="8">
        <v>-1</v>
      </c>
      <c r="R3362" s="8" t="s">
        <v>40</v>
      </c>
      <c r="S3362" s="8" t="s">
        <v>40</v>
      </c>
      <c r="T3362" s="8" t="s">
        <v>40</v>
      </c>
      <c r="U3362" s="67">
        <v>0.25800000000000001</v>
      </c>
      <c r="V3362" s="4">
        <v>14</v>
      </c>
      <c r="W3362" s="4">
        <v>3434</v>
      </c>
      <c r="X3362" s="67">
        <v>4.0000000000000001E-3</v>
      </c>
      <c r="Y3362" s="67">
        <v>0.26800000000000002</v>
      </c>
      <c r="Z3362" s="4">
        <v>11</v>
      </c>
      <c r="AA3362" s="4">
        <v>2600</v>
      </c>
      <c r="AB3362" s="67">
        <v>4.0000000000000001E-3</v>
      </c>
      <c r="AC3362" s="4">
        <v>0.209593</v>
      </c>
      <c r="AD3362" s="4">
        <v>4.78</v>
      </c>
    </row>
    <row r="3363" spans="1:30" x14ac:dyDescent="0.2">
      <c r="A3363" s="8" t="s">
        <v>782</v>
      </c>
      <c r="B3363" s="8">
        <v>16</v>
      </c>
      <c r="C3363" s="8">
        <v>70917855</v>
      </c>
      <c r="D3363" s="8">
        <v>70917855</v>
      </c>
      <c r="E3363" s="8" t="s">
        <v>127</v>
      </c>
      <c r="F3363" s="8" t="s">
        <v>3108</v>
      </c>
      <c r="G3363" s="8" t="s">
        <v>3109</v>
      </c>
      <c r="H3363" s="8" t="s">
        <v>7</v>
      </c>
      <c r="I3363" s="66" t="s">
        <v>7453</v>
      </c>
      <c r="J3363" s="66" t="s">
        <v>40</v>
      </c>
      <c r="K3363" s="66" t="s">
        <v>7463</v>
      </c>
      <c r="L3363" s="66" t="s">
        <v>7464</v>
      </c>
      <c r="M3363" s="66" t="s">
        <v>7465</v>
      </c>
      <c r="N3363" s="66" t="s">
        <v>3821</v>
      </c>
      <c r="O3363" s="8" t="s">
        <v>4368</v>
      </c>
      <c r="P3363" s="8" t="s">
        <v>7466</v>
      </c>
      <c r="Q3363" s="8">
        <v>-1</v>
      </c>
      <c r="R3363" s="8" t="s">
        <v>40</v>
      </c>
      <c r="S3363" s="8" t="s">
        <v>40</v>
      </c>
      <c r="T3363" s="8" t="s">
        <v>40</v>
      </c>
      <c r="U3363" s="67">
        <v>0.48899999999999999</v>
      </c>
      <c r="V3363" s="4">
        <v>3428</v>
      </c>
      <c r="W3363" s="4">
        <v>3434</v>
      </c>
      <c r="X3363" s="67">
        <v>0.998</v>
      </c>
      <c r="Y3363" s="67">
        <v>0.48899999999999999</v>
      </c>
      <c r="Z3363" s="4">
        <v>2598</v>
      </c>
      <c r="AA3363" s="4">
        <v>2600</v>
      </c>
      <c r="AB3363" s="67">
        <v>0.999</v>
      </c>
      <c r="AC3363" s="4">
        <v>6.7611000000000004E-2</v>
      </c>
      <c r="AD3363" s="4">
        <v>3.2650000000000001</v>
      </c>
    </row>
    <row r="3364" spans="1:30" x14ac:dyDescent="0.2">
      <c r="A3364" s="8" t="s">
        <v>782</v>
      </c>
      <c r="B3364" s="8">
        <v>16</v>
      </c>
      <c r="C3364" s="8">
        <v>70917862</v>
      </c>
      <c r="D3364" s="8">
        <v>70917862</v>
      </c>
      <c r="E3364" s="8" t="s">
        <v>130</v>
      </c>
      <c r="F3364" s="8" t="s">
        <v>3108</v>
      </c>
      <c r="G3364" s="8" t="s">
        <v>3109</v>
      </c>
      <c r="H3364" s="8" t="s">
        <v>7</v>
      </c>
      <c r="I3364" s="66" t="s">
        <v>7453</v>
      </c>
      <c r="J3364" s="66" t="s">
        <v>40</v>
      </c>
      <c r="K3364" s="66" t="s">
        <v>7467</v>
      </c>
      <c r="L3364" s="66" t="s">
        <v>7468</v>
      </c>
      <c r="M3364" s="66" t="s">
        <v>7469</v>
      </c>
      <c r="N3364" s="66" t="s">
        <v>4011</v>
      </c>
      <c r="O3364" s="8" t="s">
        <v>4480</v>
      </c>
      <c r="P3364" s="8" t="s">
        <v>7470</v>
      </c>
      <c r="Q3364" s="8">
        <v>-1</v>
      </c>
      <c r="R3364" s="8" t="s">
        <v>40</v>
      </c>
      <c r="S3364" s="8" t="s">
        <v>40</v>
      </c>
      <c r="T3364" s="8" t="s">
        <v>40</v>
      </c>
      <c r="U3364" s="67">
        <v>0.22500000000000001</v>
      </c>
      <c r="V3364" s="4">
        <v>1</v>
      </c>
      <c r="W3364" s="4">
        <v>3434</v>
      </c>
      <c r="X3364" s="67">
        <v>0</v>
      </c>
      <c r="Y3364" s="67">
        <v>0</v>
      </c>
      <c r="Z3364" s="4">
        <v>0</v>
      </c>
      <c r="AA3364" s="4">
        <v>2600</v>
      </c>
      <c r="AB3364" s="67">
        <v>0</v>
      </c>
      <c r="AC3364" s="4">
        <v>4.4521959999999998</v>
      </c>
      <c r="AD3364" s="4">
        <v>24.2</v>
      </c>
    </row>
    <row r="3365" spans="1:30" x14ac:dyDescent="0.2">
      <c r="A3365" s="8" t="s">
        <v>782</v>
      </c>
      <c r="B3365" s="8">
        <v>16</v>
      </c>
      <c r="C3365" s="8">
        <v>70917871</v>
      </c>
      <c r="D3365" s="8">
        <v>70917871</v>
      </c>
      <c r="E3365" s="8" t="s">
        <v>121</v>
      </c>
      <c r="F3365" s="8" t="s">
        <v>3108</v>
      </c>
      <c r="G3365" s="8" t="s">
        <v>3109</v>
      </c>
      <c r="H3365" s="8" t="s">
        <v>7</v>
      </c>
      <c r="I3365" s="66" t="s">
        <v>7453</v>
      </c>
      <c r="J3365" s="66" t="s">
        <v>40</v>
      </c>
      <c r="K3365" s="66" t="s">
        <v>7471</v>
      </c>
      <c r="L3365" s="66" t="s">
        <v>7472</v>
      </c>
      <c r="M3365" s="66" t="s">
        <v>7473</v>
      </c>
      <c r="N3365" s="66" t="s">
        <v>3115</v>
      </c>
      <c r="O3365" s="8" t="s">
        <v>3116</v>
      </c>
      <c r="P3365" s="8" t="s">
        <v>40</v>
      </c>
      <c r="Q3365" s="8">
        <v>-1</v>
      </c>
      <c r="R3365" s="8" t="s">
        <v>40</v>
      </c>
      <c r="S3365" s="8" t="s">
        <v>40</v>
      </c>
      <c r="T3365" s="8" t="s">
        <v>40</v>
      </c>
      <c r="U3365" s="67">
        <v>0.245</v>
      </c>
      <c r="V3365" s="4">
        <v>1</v>
      </c>
      <c r="W3365" s="4">
        <v>3434</v>
      </c>
      <c r="X3365" s="67">
        <v>0</v>
      </c>
      <c r="Y3365" s="67">
        <v>0.26100000000000001</v>
      </c>
      <c r="Z3365" s="4">
        <v>1</v>
      </c>
      <c r="AA3365" s="4">
        <v>2600</v>
      </c>
      <c r="AB3365" s="67">
        <v>0</v>
      </c>
      <c r="AC3365" s="4">
        <v>0.46269199999999999</v>
      </c>
      <c r="AD3365" s="4">
        <v>7.1390000000000002</v>
      </c>
    </row>
    <row r="3366" spans="1:30" x14ac:dyDescent="0.2">
      <c r="A3366" s="8" t="s">
        <v>782</v>
      </c>
      <c r="B3366" s="8">
        <v>16</v>
      </c>
      <c r="C3366" s="8">
        <v>70917881</v>
      </c>
      <c r="D3366" s="8">
        <v>70917881</v>
      </c>
      <c r="E3366" s="8" t="s">
        <v>121</v>
      </c>
      <c r="F3366" s="8" t="s">
        <v>3101</v>
      </c>
      <c r="G3366" s="8" t="s">
        <v>3102</v>
      </c>
      <c r="H3366" s="8" t="s">
        <v>7</v>
      </c>
      <c r="I3366" s="66" t="s">
        <v>7453</v>
      </c>
      <c r="J3366" s="66" t="s">
        <v>40</v>
      </c>
      <c r="K3366" s="66" t="s">
        <v>7427</v>
      </c>
      <c r="L3366" s="66" t="s">
        <v>7474</v>
      </c>
      <c r="M3366" s="66" t="s">
        <v>7475</v>
      </c>
      <c r="N3366" s="66" t="s">
        <v>3121</v>
      </c>
      <c r="O3366" s="8" t="s">
        <v>3122</v>
      </c>
      <c r="P3366" s="8" t="s">
        <v>7476</v>
      </c>
      <c r="Q3366" s="8">
        <v>-1</v>
      </c>
      <c r="R3366" s="8" t="s">
        <v>40</v>
      </c>
      <c r="S3366" s="8" t="s">
        <v>40</v>
      </c>
      <c r="T3366" s="8" t="s">
        <v>40</v>
      </c>
      <c r="U3366" s="67">
        <v>0.27700000000000002</v>
      </c>
      <c r="V3366" s="4">
        <v>1</v>
      </c>
      <c r="W3366" s="4">
        <v>3434</v>
      </c>
      <c r="X3366" s="67">
        <v>0</v>
      </c>
      <c r="Y3366" s="67">
        <v>0.23100000000000001</v>
      </c>
      <c r="Z3366" s="4">
        <v>1</v>
      </c>
      <c r="AA3366" s="4">
        <v>2600</v>
      </c>
      <c r="AB3366" s="67">
        <v>0</v>
      </c>
      <c r="AC3366" s="4">
        <v>-1.3298000000000001E-2</v>
      </c>
      <c r="AD3366" s="4">
        <v>2.46</v>
      </c>
    </row>
    <row r="3367" spans="1:30" x14ac:dyDescent="0.2">
      <c r="A3367" s="8" t="s">
        <v>782</v>
      </c>
      <c r="B3367" s="8">
        <v>16</v>
      </c>
      <c r="C3367" s="8">
        <v>70917889</v>
      </c>
      <c r="D3367" s="8">
        <v>70917889</v>
      </c>
      <c r="E3367" s="8" t="s">
        <v>130</v>
      </c>
      <c r="F3367" s="8" t="s">
        <v>3108</v>
      </c>
      <c r="G3367" s="8" t="s">
        <v>3109</v>
      </c>
      <c r="H3367" s="8" t="s">
        <v>7</v>
      </c>
      <c r="I3367" s="66" t="s">
        <v>7453</v>
      </c>
      <c r="J3367" s="66" t="s">
        <v>40</v>
      </c>
      <c r="K3367" s="66" t="s">
        <v>7477</v>
      </c>
      <c r="L3367" s="66" t="s">
        <v>7478</v>
      </c>
      <c r="M3367" s="66" t="s">
        <v>7479</v>
      </c>
      <c r="N3367" s="66" t="s">
        <v>4011</v>
      </c>
      <c r="O3367" s="8" t="s">
        <v>4480</v>
      </c>
      <c r="P3367" s="8" t="s">
        <v>7480</v>
      </c>
      <c r="Q3367" s="8">
        <v>-1</v>
      </c>
      <c r="R3367" s="8" t="s">
        <v>40</v>
      </c>
      <c r="S3367" s="8" t="s">
        <v>40</v>
      </c>
      <c r="T3367" s="8" t="s">
        <v>40</v>
      </c>
      <c r="U3367" s="67">
        <v>0.25800000000000001</v>
      </c>
      <c r="V3367" s="4">
        <v>2</v>
      </c>
      <c r="W3367" s="4">
        <v>3434</v>
      </c>
      <c r="X3367" s="67">
        <v>1E-3</v>
      </c>
      <c r="Y3367" s="67">
        <v>0</v>
      </c>
      <c r="Z3367" s="4">
        <v>0</v>
      </c>
      <c r="AA3367" s="4">
        <v>2600</v>
      </c>
      <c r="AB3367" s="67">
        <v>0</v>
      </c>
      <c r="AC3367" s="4">
        <v>3.4220060000000001</v>
      </c>
      <c r="AD3367" s="4">
        <v>23</v>
      </c>
    </row>
    <row r="3368" spans="1:30" x14ac:dyDescent="0.2">
      <c r="A3368" s="8" t="s">
        <v>782</v>
      </c>
      <c r="B3368" s="8">
        <v>16</v>
      </c>
      <c r="C3368" s="8">
        <v>70917889</v>
      </c>
      <c r="D3368" s="8">
        <v>70917889</v>
      </c>
      <c r="E3368" s="8" t="s">
        <v>121</v>
      </c>
      <c r="F3368" s="8" t="s">
        <v>3108</v>
      </c>
      <c r="G3368" s="8" t="s">
        <v>3109</v>
      </c>
      <c r="H3368" s="8" t="s">
        <v>7</v>
      </c>
      <c r="I3368" s="66" t="s">
        <v>7453</v>
      </c>
      <c r="J3368" s="66" t="s">
        <v>40</v>
      </c>
      <c r="K3368" s="66" t="s">
        <v>7477</v>
      </c>
      <c r="L3368" s="66" t="s">
        <v>7478</v>
      </c>
      <c r="M3368" s="66" t="s">
        <v>7479</v>
      </c>
      <c r="N3368" s="66" t="s">
        <v>6508</v>
      </c>
      <c r="O3368" s="8" t="s">
        <v>6509</v>
      </c>
      <c r="P3368" s="8" t="s">
        <v>7480</v>
      </c>
      <c r="Q3368" s="8">
        <v>-1</v>
      </c>
      <c r="R3368" s="8" t="s">
        <v>40</v>
      </c>
      <c r="S3368" s="8" t="s">
        <v>40</v>
      </c>
      <c r="T3368" s="8" t="s">
        <v>40</v>
      </c>
      <c r="U3368" s="67">
        <v>0.24</v>
      </c>
      <c r="V3368" s="4">
        <v>3</v>
      </c>
      <c r="W3368" s="4">
        <v>3434</v>
      </c>
      <c r="X3368" s="67">
        <v>1E-3</v>
      </c>
      <c r="Y3368" s="67">
        <v>0.26</v>
      </c>
      <c r="Z3368" s="4">
        <v>2</v>
      </c>
      <c r="AA3368" s="4">
        <v>2600</v>
      </c>
      <c r="AB3368" s="67">
        <v>1E-3</v>
      </c>
      <c r="AC3368" s="4">
        <v>6.0974779999999997</v>
      </c>
      <c r="AD3368" s="4">
        <v>28.2</v>
      </c>
    </row>
    <row r="3369" spans="1:30" x14ac:dyDescent="0.2">
      <c r="A3369" s="8" t="s">
        <v>782</v>
      </c>
      <c r="B3369" s="8">
        <v>16</v>
      </c>
      <c r="C3369" s="8">
        <v>70917890</v>
      </c>
      <c r="D3369" s="8">
        <v>70917890</v>
      </c>
      <c r="E3369" s="8" t="s">
        <v>121</v>
      </c>
      <c r="F3369" s="8" t="s">
        <v>3101</v>
      </c>
      <c r="G3369" s="8" t="s">
        <v>3102</v>
      </c>
      <c r="H3369" s="8" t="s">
        <v>7</v>
      </c>
      <c r="I3369" s="66" t="s">
        <v>7453</v>
      </c>
      <c r="J3369" s="66" t="s">
        <v>40</v>
      </c>
      <c r="K3369" s="66" t="s">
        <v>7481</v>
      </c>
      <c r="L3369" s="66" t="s">
        <v>7482</v>
      </c>
      <c r="M3369" s="66" t="s">
        <v>7483</v>
      </c>
      <c r="N3369" s="66" t="s">
        <v>3107</v>
      </c>
      <c r="O3369" s="8" t="s">
        <v>3150</v>
      </c>
      <c r="P3369" s="8" t="s">
        <v>7484</v>
      </c>
      <c r="Q3369" s="8">
        <v>-1</v>
      </c>
      <c r="R3369" s="8" t="s">
        <v>40</v>
      </c>
      <c r="S3369" s="8" t="s">
        <v>40</v>
      </c>
      <c r="T3369" s="8" t="s">
        <v>40</v>
      </c>
      <c r="U3369" s="67">
        <v>0.24399999999999999</v>
      </c>
      <c r="V3369" s="4">
        <v>3</v>
      </c>
      <c r="W3369" s="4">
        <v>3434</v>
      </c>
      <c r="X3369" s="67">
        <v>1E-3</v>
      </c>
      <c r="Y3369" s="67">
        <v>0.26500000000000001</v>
      </c>
      <c r="Z3369" s="4">
        <v>1</v>
      </c>
      <c r="AA3369" s="4">
        <v>2600</v>
      </c>
      <c r="AB3369" s="67">
        <v>0</v>
      </c>
      <c r="AC3369" s="4">
        <v>0.59976399999999996</v>
      </c>
      <c r="AD3369" s="4">
        <v>8.1549999999999994</v>
      </c>
    </row>
    <row r="3370" spans="1:30" x14ac:dyDescent="0.2">
      <c r="A3370" s="8" t="s">
        <v>782</v>
      </c>
      <c r="B3370" s="8">
        <v>16</v>
      </c>
      <c r="C3370" s="8">
        <v>70917931</v>
      </c>
      <c r="D3370" s="8">
        <v>70917931</v>
      </c>
      <c r="E3370" s="8" t="s">
        <v>127</v>
      </c>
      <c r="F3370" s="8" t="s">
        <v>3108</v>
      </c>
      <c r="G3370" s="8" t="s">
        <v>3109</v>
      </c>
      <c r="H3370" s="8" t="s">
        <v>7</v>
      </c>
      <c r="I3370" s="66" t="s">
        <v>7453</v>
      </c>
      <c r="J3370" s="66" t="s">
        <v>40</v>
      </c>
      <c r="K3370" s="66" t="s">
        <v>7485</v>
      </c>
      <c r="L3370" s="66" t="s">
        <v>7486</v>
      </c>
      <c r="M3370" s="66" t="s">
        <v>7487</v>
      </c>
      <c r="N3370" s="66" t="s">
        <v>3478</v>
      </c>
      <c r="O3370" s="8" t="s">
        <v>5906</v>
      </c>
      <c r="P3370" s="8" t="s">
        <v>7488</v>
      </c>
      <c r="Q3370" s="8">
        <v>-1</v>
      </c>
      <c r="R3370" s="8" t="s">
        <v>40</v>
      </c>
      <c r="S3370" s="8" t="s">
        <v>40</v>
      </c>
      <c r="T3370" s="8" t="s">
        <v>40</v>
      </c>
      <c r="U3370" s="67">
        <v>0.40600000000000003</v>
      </c>
      <c r="V3370" s="4">
        <v>3176</v>
      </c>
      <c r="W3370" s="4">
        <v>3414</v>
      </c>
      <c r="X3370" s="67">
        <v>0.93</v>
      </c>
      <c r="Y3370" s="67">
        <v>0.40500000000000003</v>
      </c>
      <c r="Z3370" s="4">
        <v>2365</v>
      </c>
      <c r="AA3370" s="4">
        <v>2579</v>
      </c>
      <c r="AB3370" s="67">
        <v>0.91700000000000004</v>
      </c>
      <c r="AC3370" s="4">
        <v>2.023765</v>
      </c>
      <c r="AD3370" s="4">
        <v>16.36</v>
      </c>
    </row>
    <row r="3371" spans="1:30" x14ac:dyDescent="0.2">
      <c r="A3371" s="8" t="s">
        <v>782</v>
      </c>
      <c r="B3371" s="8">
        <v>16</v>
      </c>
      <c r="C3371" s="8">
        <v>70917931</v>
      </c>
      <c r="D3371" s="8">
        <v>70917931</v>
      </c>
      <c r="E3371" s="8" t="s">
        <v>130</v>
      </c>
      <c r="F3371" s="8" t="s">
        <v>3108</v>
      </c>
      <c r="G3371" s="8" t="s">
        <v>3109</v>
      </c>
      <c r="H3371" s="8" t="s">
        <v>7</v>
      </c>
      <c r="I3371" s="66" t="s">
        <v>7453</v>
      </c>
      <c r="J3371" s="66" t="s">
        <v>40</v>
      </c>
      <c r="K3371" s="66" t="s">
        <v>7485</v>
      </c>
      <c r="L3371" s="66" t="s">
        <v>7486</v>
      </c>
      <c r="M3371" s="66" t="s">
        <v>7487</v>
      </c>
      <c r="N3371" s="66" t="s">
        <v>3147</v>
      </c>
      <c r="O3371" s="8" t="s">
        <v>3148</v>
      </c>
      <c r="P3371" s="8" t="s">
        <v>7488</v>
      </c>
      <c r="Q3371" s="8">
        <v>-1</v>
      </c>
      <c r="R3371" s="8" t="s">
        <v>40</v>
      </c>
      <c r="S3371" s="8" t="s">
        <v>40</v>
      </c>
      <c r="T3371" s="8" t="s">
        <v>40</v>
      </c>
      <c r="U3371" s="67">
        <v>8.6999999999999994E-2</v>
      </c>
      <c r="V3371" s="4">
        <v>7</v>
      </c>
      <c r="W3371" s="4">
        <v>3414</v>
      </c>
      <c r="X3371" s="67">
        <v>2E-3</v>
      </c>
      <c r="Y3371" s="67">
        <v>7.0000000000000007E-2</v>
      </c>
      <c r="Z3371" s="4">
        <v>5</v>
      </c>
      <c r="AA3371" s="4">
        <v>2579</v>
      </c>
      <c r="AB3371" s="67">
        <v>2E-3</v>
      </c>
      <c r="AC3371" s="4">
        <v>3.3797890000000002</v>
      </c>
      <c r="AD3371" s="4">
        <v>22.9</v>
      </c>
    </row>
    <row r="3372" spans="1:30" x14ac:dyDescent="0.2">
      <c r="A3372" s="8" t="s">
        <v>782</v>
      </c>
      <c r="B3372" s="8">
        <v>16</v>
      </c>
      <c r="C3372" s="8">
        <v>70917973</v>
      </c>
      <c r="D3372" s="8">
        <v>70917973</v>
      </c>
      <c r="E3372" s="8" t="s">
        <v>123</v>
      </c>
      <c r="F3372" s="8" t="s">
        <v>3108</v>
      </c>
      <c r="G3372" s="8" t="s">
        <v>3109</v>
      </c>
      <c r="H3372" s="8" t="s">
        <v>7</v>
      </c>
      <c r="I3372" s="66" t="s">
        <v>7453</v>
      </c>
      <c r="J3372" s="66" t="s">
        <v>40</v>
      </c>
      <c r="K3372" s="66" t="s">
        <v>7489</v>
      </c>
      <c r="L3372" s="66" t="s">
        <v>7490</v>
      </c>
      <c r="M3372" s="66" t="s">
        <v>7491</v>
      </c>
      <c r="N3372" s="66" t="s">
        <v>3378</v>
      </c>
      <c r="O3372" s="8" t="s">
        <v>7492</v>
      </c>
      <c r="P3372" s="8" t="s">
        <v>40</v>
      </c>
      <c r="Q3372" s="8">
        <v>-1</v>
      </c>
      <c r="R3372" s="8" t="s">
        <v>40</v>
      </c>
      <c r="S3372" s="8" t="s">
        <v>40</v>
      </c>
      <c r="T3372" s="8" t="s">
        <v>40</v>
      </c>
      <c r="U3372" s="67">
        <v>0.28299999999999997</v>
      </c>
      <c r="V3372" s="4">
        <v>1</v>
      </c>
      <c r="W3372" s="4">
        <v>3430</v>
      </c>
      <c r="X3372" s="67">
        <v>0</v>
      </c>
      <c r="Y3372" s="67">
        <v>0.216</v>
      </c>
      <c r="Z3372" s="4">
        <v>1</v>
      </c>
      <c r="AA3372" s="4">
        <v>2601</v>
      </c>
      <c r="AB3372" s="67">
        <v>0</v>
      </c>
      <c r="AC3372" s="4">
        <v>-3.4620999999999999E-2</v>
      </c>
      <c r="AD3372" s="4">
        <v>2.266</v>
      </c>
    </row>
    <row r="3373" spans="1:30" x14ac:dyDescent="0.2">
      <c r="A3373" s="8" t="s">
        <v>782</v>
      </c>
      <c r="B3373" s="8">
        <v>16</v>
      </c>
      <c r="C3373" s="8">
        <v>70917997</v>
      </c>
      <c r="D3373" s="8">
        <v>70917997</v>
      </c>
      <c r="E3373" s="8" t="s">
        <v>123</v>
      </c>
      <c r="F3373" s="8" t="s">
        <v>3108</v>
      </c>
      <c r="G3373" s="8" t="s">
        <v>3109</v>
      </c>
      <c r="H3373" s="8" t="s">
        <v>7</v>
      </c>
      <c r="I3373" s="66" t="s">
        <v>7453</v>
      </c>
      <c r="J3373" s="66" t="s">
        <v>40</v>
      </c>
      <c r="K3373" s="66" t="s">
        <v>7493</v>
      </c>
      <c r="L3373" s="66" t="s">
        <v>7494</v>
      </c>
      <c r="M3373" s="66" t="s">
        <v>5393</v>
      </c>
      <c r="N3373" s="66" t="s">
        <v>4484</v>
      </c>
      <c r="O3373" s="8" t="s">
        <v>4485</v>
      </c>
      <c r="P3373" s="8" t="s">
        <v>7495</v>
      </c>
      <c r="Q3373" s="8">
        <v>-1</v>
      </c>
      <c r="R3373" s="8" t="s">
        <v>40</v>
      </c>
      <c r="S3373" s="8" t="s">
        <v>40</v>
      </c>
      <c r="T3373" s="8" t="s">
        <v>40</v>
      </c>
      <c r="U3373" s="67">
        <v>0.253</v>
      </c>
      <c r="V3373" s="4">
        <v>23</v>
      </c>
      <c r="W3373" s="4">
        <v>3430</v>
      </c>
      <c r="X3373" s="67">
        <v>7.0000000000000001E-3</v>
      </c>
      <c r="Y3373" s="67">
        <v>0.251</v>
      </c>
      <c r="Z3373" s="4">
        <v>15</v>
      </c>
      <c r="AA3373" s="4">
        <v>2601</v>
      </c>
      <c r="AB3373" s="67">
        <v>6.0000000000000001E-3</v>
      </c>
      <c r="AC3373" s="4">
        <v>5.3816490000000003</v>
      </c>
      <c r="AD3373" s="4">
        <v>25.9</v>
      </c>
    </row>
    <row r="3374" spans="1:30" x14ac:dyDescent="0.2">
      <c r="A3374" s="8" t="s">
        <v>782</v>
      </c>
      <c r="B3374" s="8">
        <v>16</v>
      </c>
      <c r="C3374" s="8">
        <v>70917999</v>
      </c>
      <c r="D3374" s="8">
        <v>70917999</v>
      </c>
      <c r="E3374" s="8" t="s">
        <v>127</v>
      </c>
      <c r="F3374" s="8" t="s">
        <v>3108</v>
      </c>
      <c r="G3374" s="8" t="s">
        <v>3109</v>
      </c>
      <c r="H3374" s="8" t="s">
        <v>7</v>
      </c>
      <c r="I3374" s="66" t="s">
        <v>7453</v>
      </c>
      <c r="J3374" s="66" t="s">
        <v>40</v>
      </c>
      <c r="K3374" s="66" t="s">
        <v>7496</v>
      </c>
      <c r="L3374" s="66" t="s">
        <v>7497</v>
      </c>
      <c r="M3374" s="66" t="s">
        <v>7498</v>
      </c>
      <c r="N3374" s="66" t="s">
        <v>4040</v>
      </c>
      <c r="O3374" s="8" t="s">
        <v>4041</v>
      </c>
      <c r="P3374" s="8" t="s">
        <v>7499</v>
      </c>
      <c r="Q3374" s="8">
        <v>-1</v>
      </c>
      <c r="R3374" s="8" t="s">
        <v>40</v>
      </c>
      <c r="S3374" s="8" t="s">
        <v>40</v>
      </c>
      <c r="T3374" s="8" t="s">
        <v>40</v>
      </c>
      <c r="U3374" s="67">
        <v>0.23499999999999999</v>
      </c>
      <c r="V3374" s="4">
        <v>1</v>
      </c>
      <c r="W3374" s="4">
        <v>3430</v>
      </c>
      <c r="X3374" s="67">
        <v>0</v>
      </c>
      <c r="Y3374" s="67">
        <v>4.8000000000000001E-2</v>
      </c>
      <c r="Z3374" s="4">
        <v>1</v>
      </c>
      <c r="AA3374" s="4">
        <v>2601</v>
      </c>
      <c r="AB3374" s="67">
        <v>0</v>
      </c>
      <c r="AC3374" s="4">
        <v>3.4117289999999998</v>
      </c>
      <c r="AD3374" s="4">
        <v>23</v>
      </c>
    </row>
    <row r="3375" spans="1:30" x14ac:dyDescent="0.2">
      <c r="A3375" s="8" t="s">
        <v>782</v>
      </c>
      <c r="B3375" s="8">
        <v>16</v>
      </c>
      <c r="C3375" s="8">
        <v>70918000</v>
      </c>
      <c r="D3375" s="8">
        <v>70918000</v>
      </c>
      <c r="E3375" s="8" t="s">
        <v>130</v>
      </c>
      <c r="F3375" s="8" t="s">
        <v>3108</v>
      </c>
      <c r="G3375" s="8" t="s">
        <v>3109</v>
      </c>
      <c r="H3375" s="8" t="s">
        <v>7</v>
      </c>
      <c r="I3375" s="66" t="s">
        <v>7453</v>
      </c>
      <c r="J3375" s="66" t="s">
        <v>40</v>
      </c>
      <c r="K3375" s="66" t="s">
        <v>7500</v>
      </c>
      <c r="L3375" s="66" t="s">
        <v>7501</v>
      </c>
      <c r="M3375" s="66" t="s">
        <v>7498</v>
      </c>
      <c r="N3375" s="66" t="s">
        <v>3168</v>
      </c>
      <c r="O3375" s="8" t="s">
        <v>3169</v>
      </c>
      <c r="P3375" s="8" t="s">
        <v>7502</v>
      </c>
      <c r="Q3375" s="8">
        <v>-1</v>
      </c>
      <c r="R3375" s="8" t="s">
        <v>40</v>
      </c>
      <c r="S3375" s="8" t="s">
        <v>40</v>
      </c>
      <c r="T3375" s="8" t="s">
        <v>40</v>
      </c>
      <c r="U3375" s="67">
        <v>0.246</v>
      </c>
      <c r="V3375" s="4">
        <v>2</v>
      </c>
      <c r="W3375" s="4">
        <v>3430</v>
      </c>
      <c r="X3375" s="67">
        <v>1E-3</v>
      </c>
      <c r="Y3375" s="67">
        <v>0.251</v>
      </c>
      <c r="Z3375" s="4">
        <v>2</v>
      </c>
      <c r="AA3375" s="4">
        <v>2601</v>
      </c>
      <c r="AB3375" s="67">
        <v>1E-3</v>
      </c>
      <c r="AC3375" s="4">
        <v>3.3172359999999999</v>
      </c>
      <c r="AD3375" s="4">
        <v>22.9</v>
      </c>
    </row>
    <row r="3376" spans="1:30" x14ac:dyDescent="0.2">
      <c r="A3376" s="8" t="s">
        <v>782</v>
      </c>
      <c r="B3376" s="8">
        <v>16</v>
      </c>
      <c r="C3376" s="8">
        <v>70918019</v>
      </c>
      <c r="D3376" s="8">
        <v>70918019</v>
      </c>
      <c r="E3376" s="8" t="s">
        <v>121</v>
      </c>
      <c r="F3376" s="8" t="s">
        <v>3101</v>
      </c>
      <c r="G3376" s="8" t="s">
        <v>3102</v>
      </c>
      <c r="H3376" s="8" t="s">
        <v>7</v>
      </c>
      <c r="I3376" s="66" t="s">
        <v>7453</v>
      </c>
      <c r="J3376" s="66" t="s">
        <v>40</v>
      </c>
      <c r="K3376" s="66" t="s">
        <v>7503</v>
      </c>
      <c r="L3376" s="66" t="s">
        <v>7504</v>
      </c>
      <c r="M3376" s="66" t="s">
        <v>7505</v>
      </c>
      <c r="N3376" s="66" t="s">
        <v>3188</v>
      </c>
      <c r="O3376" s="8" t="s">
        <v>3497</v>
      </c>
      <c r="P3376" s="8" t="s">
        <v>40</v>
      </c>
      <c r="Q3376" s="8">
        <v>-1</v>
      </c>
      <c r="R3376" s="8" t="s">
        <v>40</v>
      </c>
      <c r="S3376" s="8" t="s">
        <v>40</v>
      </c>
      <c r="T3376" s="8" t="s">
        <v>40</v>
      </c>
      <c r="U3376" s="67">
        <v>0.254</v>
      </c>
      <c r="V3376" s="4">
        <v>4</v>
      </c>
      <c r="W3376" s="4">
        <v>3430</v>
      </c>
      <c r="X3376" s="67">
        <v>1E-3</v>
      </c>
      <c r="Y3376" s="67">
        <v>0.28599999999999998</v>
      </c>
      <c r="Z3376" s="4">
        <v>1</v>
      </c>
      <c r="AA3376" s="4">
        <v>2601</v>
      </c>
      <c r="AB3376" s="67">
        <v>0</v>
      </c>
      <c r="AC3376" s="4">
        <v>1.5883430000000001</v>
      </c>
      <c r="AD3376" s="4">
        <v>13.79</v>
      </c>
    </row>
    <row r="3377" spans="1:30" x14ac:dyDescent="0.2">
      <c r="A3377" s="8" t="s">
        <v>782</v>
      </c>
      <c r="B3377" s="8">
        <v>16</v>
      </c>
      <c r="C3377" s="8">
        <v>70918024</v>
      </c>
      <c r="D3377" s="8">
        <v>70918024</v>
      </c>
      <c r="E3377" s="8" t="s">
        <v>121</v>
      </c>
      <c r="F3377" s="8" t="s">
        <v>3108</v>
      </c>
      <c r="G3377" s="8" t="s">
        <v>3109</v>
      </c>
      <c r="H3377" s="8" t="s">
        <v>7</v>
      </c>
      <c r="I3377" s="66" t="s">
        <v>7453</v>
      </c>
      <c r="J3377" s="66" t="s">
        <v>40</v>
      </c>
      <c r="K3377" s="66" t="s">
        <v>7506</v>
      </c>
      <c r="L3377" s="66" t="s">
        <v>7507</v>
      </c>
      <c r="M3377" s="66" t="s">
        <v>7508</v>
      </c>
      <c r="N3377" s="66" t="s">
        <v>3144</v>
      </c>
      <c r="O3377" s="8" t="s">
        <v>3145</v>
      </c>
      <c r="P3377" s="8" t="s">
        <v>7509</v>
      </c>
      <c r="Q3377" s="8">
        <v>-1</v>
      </c>
      <c r="R3377" s="8" t="s">
        <v>40</v>
      </c>
      <c r="S3377" s="8" t="s">
        <v>40</v>
      </c>
      <c r="T3377" s="8" t="s">
        <v>40</v>
      </c>
      <c r="U3377" s="67">
        <v>0</v>
      </c>
      <c r="V3377" s="4">
        <v>0</v>
      </c>
      <c r="W3377" s="4">
        <v>3430</v>
      </c>
      <c r="X3377" s="67">
        <v>0</v>
      </c>
      <c r="Y3377" s="67">
        <v>0.26100000000000001</v>
      </c>
      <c r="Z3377" s="4">
        <v>1</v>
      </c>
      <c r="AA3377" s="4">
        <v>2601</v>
      </c>
      <c r="AB3377" s="67">
        <v>0</v>
      </c>
      <c r="AC3377" s="4">
        <v>7.0187400000000002</v>
      </c>
      <c r="AD3377" s="4">
        <v>33</v>
      </c>
    </row>
    <row r="3378" spans="1:30" x14ac:dyDescent="0.2">
      <c r="A3378" s="8" t="s">
        <v>782</v>
      </c>
      <c r="B3378" s="8">
        <v>16</v>
      </c>
      <c r="C3378" s="8">
        <v>70923520</v>
      </c>
      <c r="D3378" s="8">
        <v>70923520</v>
      </c>
      <c r="E3378" s="8" t="s">
        <v>127</v>
      </c>
      <c r="F3378" s="8" t="s">
        <v>3101</v>
      </c>
      <c r="G3378" s="8" t="s">
        <v>3102</v>
      </c>
      <c r="H3378" s="8" t="s">
        <v>7</v>
      </c>
      <c r="I3378" s="66" t="s">
        <v>7510</v>
      </c>
      <c r="J3378" s="66" t="s">
        <v>40</v>
      </c>
      <c r="K3378" s="66" t="s">
        <v>7511</v>
      </c>
      <c r="L3378" s="66" t="s">
        <v>7512</v>
      </c>
      <c r="M3378" s="66" t="s">
        <v>3375</v>
      </c>
      <c r="N3378" s="66" t="s">
        <v>130</v>
      </c>
      <c r="O3378" s="8" t="s">
        <v>3156</v>
      </c>
      <c r="P3378" s="8" t="s">
        <v>40</v>
      </c>
      <c r="Q3378" s="8">
        <v>-1</v>
      </c>
      <c r="R3378" s="8" t="s">
        <v>40</v>
      </c>
      <c r="S3378" s="8" t="s">
        <v>40</v>
      </c>
      <c r="T3378" s="8" t="s">
        <v>40</v>
      </c>
      <c r="U3378" s="67">
        <v>0.22700000000000001</v>
      </c>
      <c r="V3378" s="4">
        <v>1</v>
      </c>
      <c r="W3378" s="4">
        <v>3435</v>
      </c>
      <c r="X3378" s="67">
        <v>0</v>
      </c>
      <c r="Y3378" s="67">
        <v>0</v>
      </c>
      <c r="Z3378" s="4">
        <v>0</v>
      </c>
      <c r="AA3378" s="4">
        <v>2604</v>
      </c>
      <c r="AB3378" s="67">
        <v>0</v>
      </c>
      <c r="AC3378" s="4">
        <v>0.83600200000000002</v>
      </c>
      <c r="AD3378" s="4">
        <v>9.6839999999999993</v>
      </c>
    </row>
    <row r="3379" spans="1:30" x14ac:dyDescent="0.2">
      <c r="A3379" s="8" t="s">
        <v>782</v>
      </c>
      <c r="B3379" s="8">
        <v>16</v>
      </c>
      <c r="C3379" s="8">
        <v>70923520</v>
      </c>
      <c r="D3379" s="8">
        <v>70923520</v>
      </c>
      <c r="E3379" s="8" t="s">
        <v>130</v>
      </c>
      <c r="F3379" s="8" t="s">
        <v>3101</v>
      </c>
      <c r="G3379" s="8" t="s">
        <v>3102</v>
      </c>
      <c r="H3379" s="8" t="s">
        <v>7</v>
      </c>
      <c r="I3379" s="66" t="s">
        <v>7510</v>
      </c>
      <c r="J3379" s="66" t="s">
        <v>40</v>
      </c>
      <c r="K3379" s="66" t="s">
        <v>7511</v>
      </c>
      <c r="L3379" s="66" t="s">
        <v>7512</v>
      </c>
      <c r="M3379" s="66" t="s">
        <v>3375</v>
      </c>
      <c r="N3379" s="66" t="s">
        <v>130</v>
      </c>
      <c r="O3379" s="8" t="s">
        <v>3155</v>
      </c>
      <c r="P3379" s="8" t="s">
        <v>40</v>
      </c>
      <c r="Q3379" s="8">
        <v>-1</v>
      </c>
      <c r="R3379" s="8" t="s">
        <v>40</v>
      </c>
      <c r="S3379" s="8" t="s">
        <v>40</v>
      </c>
      <c r="T3379" s="8" t="s">
        <v>40</v>
      </c>
      <c r="U3379" s="67">
        <v>0</v>
      </c>
      <c r="V3379" s="4">
        <v>0</v>
      </c>
      <c r="W3379" s="4">
        <v>3435</v>
      </c>
      <c r="X3379" s="67">
        <v>0</v>
      </c>
      <c r="Y3379" s="67">
        <v>0.255</v>
      </c>
      <c r="Z3379" s="4">
        <v>2</v>
      </c>
      <c r="AA3379" s="4">
        <v>2604</v>
      </c>
      <c r="AB3379" s="67">
        <v>1E-3</v>
      </c>
      <c r="AC3379" s="4">
        <v>1.247382</v>
      </c>
      <c r="AD3379" s="4">
        <v>11.99</v>
      </c>
    </row>
    <row r="3380" spans="1:30" x14ac:dyDescent="0.2">
      <c r="A3380" s="8" t="s">
        <v>782</v>
      </c>
      <c r="B3380" s="8">
        <v>16</v>
      </c>
      <c r="C3380" s="8">
        <v>70923532</v>
      </c>
      <c r="D3380" s="8">
        <v>70923532</v>
      </c>
      <c r="E3380" s="8" t="s">
        <v>130</v>
      </c>
      <c r="F3380" s="8" t="s">
        <v>3101</v>
      </c>
      <c r="G3380" s="8" t="s">
        <v>3102</v>
      </c>
      <c r="H3380" s="8" t="s">
        <v>7</v>
      </c>
      <c r="I3380" s="66" t="s">
        <v>7510</v>
      </c>
      <c r="J3380" s="66" t="s">
        <v>40</v>
      </c>
      <c r="K3380" s="66" t="s">
        <v>7513</v>
      </c>
      <c r="L3380" s="66" t="s">
        <v>7514</v>
      </c>
      <c r="M3380" s="66" t="s">
        <v>7515</v>
      </c>
      <c r="N3380" s="66" t="s">
        <v>3229</v>
      </c>
      <c r="O3380" s="8" t="s">
        <v>3763</v>
      </c>
      <c r="P3380" s="8" t="s">
        <v>40</v>
      </c>
      <c r="Q3380" s="8">
        <v>-1</v>
      </c>
      <c r="R3380" s="8" t="s">
        <v>40</v>
      </c>
      <c r="S3380" s="8" t="s">
        <v>40</v>
      </c>
      <c r="T3380" s="8" t="s">
        <v>40</v>
      </c>
      <c r="U3380" s="67">
        <v>0.222</v>
      </c>
      <c r="V3380" s="4">
        <v>1</v>
      </c>
      <c r="W3380" s="4">
        <v>3435</v>
      </c>
      <c r="X3380" s="67">
        <v>0</v>
      </c>
      <c r="Y3380" s="67">
        <v>0</v>
      </c>
      <c r="Z3380" s="4">
        <v>0</v>
      </c>
      <c r="AA3380" s="4">
        <v>2604</v>
      </c>
      <c r="AB3380" s="67">
        <v>0</v>
      </c>
      <c r="AC3380" s="4">
        <v>1.0087170000000001</v>
      </c>
      <c r="AD3380" s="4">
        <v>10.71</v>
      </c>
    </row>
    <row r="3381" spans="1:30" x14ac:dyDescent="0.2">
      <c r="A3381" s="8" t="s">
        <v>782</v>
      </c>
      <c r="B3381" s="8">
        <v>16</v>
      </c>
      <c r="C3381" s="8">
        <v>70923548</v>
      </c>
      <c r="D3381" s="8">
        <v>70923548</v>
      </c>
      <c r="E3381" s="8" t="s">
        <v>121</v>
      </c>
      <c r="F3381" s="8" t="s">
        <v>3108</v>
      </c>
      <c r="G3381" s="8" t="s">
        <v>3109</v>
      </c>
      <c r="H3381" s="8" t="s">
        <v>7</v>
      </c>
      <c r="I3381" s="66" t="s">
        <v>7510</v>
      </c>
      <c r="J3381" s="66" t="s">
        <v>40</v>
      </c>
      <c r="K3381" s="66" t="s">
        <v>7516</v>
      </c>
      <c r="L3381" s="66" t="s">
        <v>7517</v>
      </c>
      <c r="M3381" s="66" t="s">
        <v>7518</v>
      </c>
      <c r="N3381" s="66" t="s">
        <v>4364</v>
      </c>
      <c r="O3381" s="8" t="s">
        <v>6160</v>
      </c>
      <c r="P3381" s="8" t="s">
        <v>7519</v>
      </c>
      <c r="Q3381" s="8">
        <v>-1</v>
      </c>
      <c r="R3381" s="8" t="s">
        <v>40</v>
      </c>
      <c r="S3381" s="8" t="s">
        <v>40</v>
      </c>
      <c r="T3381" s="8" t="s">
        <v>40</v>
      </c>
      <c r="U3381" s="67">
        <v>0.25800000000000001</v>
      </c>
      <c r="V3381" s="4">
        <v>2</v>
      </c>
      <c r="W3381" s="4">
        <v>3435</v>
      </c>
      <c r="X3381" s="67">
        <v>1E-3</v>
      </c>
      <c r="Y3381" s="67">
        <v>0.254</v>
      </c>
      <c r="Z3381" s="4">
        <v>3</v>
      </c>
      <c r="AA3381" s="4">
        <v>2604</v>
      </c>
      <c r="AB3381" s="67">
        <v>1E-3</v>
      </c>
      <c r="AC3381" s="4">
        <v>0.23663500000000001</v>
      </c>
      <c r="AD3381" s="4">
        <v>5.0609999999999999</v>
      </c>
    </row>
    <row r="3382" spans="1:30" x14ac:dyDescent="0.2">
      <c r="A3382" s="8" t="s">
        <v>782</v>
      </c>
      <c r="B3382" s="8">
        <v>16</v>
      </c>
      <c r="C3382" s="8">
        <v>70923579</v>
      </c>
      <c r="D3382" s="8">
        <v>70923579</v>
      </c>
      <c r="E3382" s="8" t="s">
        <v>121</v>
      </c>
      <c r="F3382" s="8" t="s">
        <v>81</v>
      </c>
      <c r="G3382" s="8" t="s">
        <v>3469</v>
      </c>
      <c r="H3382" s="8" t="s">
        <v>7</v>
      </c>
      <c r="I3382" s="66" t="s">
        <v>7510</v>
      </c>
      <c r="J3382" s="66" t="s">
        <v>40</v>
      </c>
      <c r="K3382" s="66" t="s">
        <v>7520</v>
      </c>
      <c r="L3382" s="66" t="s">
        <v>7521</v>
      </c>
      <c r="M3382" s="66" t="s">
        <v>7522</v>
      </c>
      <c r="N3382" s="66" t="s">
        <v>124</v>
      </c>
      <c r="O3382" s="8" t="s">
        <v>125</v>
      </c>
      <c r="P3382" s="8" t="s">
        <v>40</v>
      </c>
      <c r="Q3382" s="8">
        <v>-1</v>
      </c>
      <c r="R3382" s="8" t="s">
        <v>40</v>
      </c>
      <c r="S3382" s="8" t="s">
        <v>40</v>
      </c>
      <c r="T3382" s="8" t="s">
        <v>40</v>
      </c>
      <c r="U3382" s="67">
        <v>0.193</v>
      </c>
      <c r="V3382" s="4">
        <v>1</v>
      </c>
      <c r="W3382" s="4">
        <v>3426</v>
      </c>
      <c r="X3382" s="67">
        <v>0</v>
      </c>
      <c r="Y3382" s="67">
        <v>0</v>
      </c>
      <c r="Z3382" s="4">
        <v>0</v>
      </c>
      <c r="AA3382" s="4">
        <v>2600</v>
      </c>
      <c r="AB3382" s="67">
        <v>0</v>
      </c>
      <c r="AC3382" s="4">
        <v>14.145633</v>
      </c>
      <c r="AD3382" s="4">
        <v>44</v>
      </c>
    </row>
    <row r="3383" spans="1:30" x14ac:dyDescent="0.2">
      <c r="A3383" s="8" t="s">
        <v>782</v>
      </c>
      <c r="B3383" s="8">
        <v>16</v>
      </c>
      <c r="C3383" s="8">
        <v>70923598</v>
      </c>
      <c r="D3383" s="8">
        <v>70923598</v>
      </c>
      <c r="E3383" s="8" t="s">
        <v>121</v>
      </c>
      <c r="F3383" s="8" t="s">
        <v>3101</v>
      </c>
      <c r="G3383" s="8" t="s">
        <v>3102</v>
      </c>
      <c r="H3383" s="8" t="s">
        <v>7</v>
      </c>
      <c r="I3383" s="66" t="s">
        <v>7510</v>
      </c>
      <c r="J3383" s="66" t="s">
        <v>40</v>
      </c>
      <c r="K3383" s="66" t="s">
        <v>7523</v>
      </c>
      <c r="L3383" s="66" t="s">
        <v>7524</v>
      </c>
      <c r="M3383" s="66" t="s">
        <v>7525</v>
      </c>
      <c r="N3383" s="66" t="s">
        <v>3295</v>
      </c>
      <c r="O3383" s="8" t="s">
        <v>3296</v>
      </c>
      <c r="P3383" s="8" t="s">
        <v>7526</v>
      </c>
      <c r="Q3383" s="8">
        <v>-1</v>
      </c>
      <c r="R3383" s="8" t="s">
        <v>40</v>
      </c>
      <c r="S3383" s="8" t="s">
        <v>40</v>
      </c>
      <c r="T3383" s="8" t="s">
        <v>40</v>
      </c>
      <c r="U3383" s="67">
        <v>0.26500000000000001</v>
      </c>
      <c r="V3383" s="4">
        <v>187</v>
      </c>
      <c r="W3383" s="4">
        <v>3426</v>
      </c>
      <c r="X3383" s="67">
        <v>5.5E-2</v>
      </c>
      <c r="Y3383" s="67">
        <v>0.26800000000000002</v>
      </c>
      <c r="Z3383" s="4">
        <v>146</v>
      </c>
      <c r="AA3383" s="4">
        <v>2600</v>
      </c>
      <c r="AB3383" s="67">
        <v>5.6000000000000001E-2</v>
      </c>
      <c r="AC3383" s="4">
        <v>0.78540699999999997</v>
      </c>
      <c r="AD3383" s="4">
        <v>9.3740000000000006</v>
      </c>
    </row>
    <row r="3384" spans="1:30" x14ac:dyDescent="0.2">
      <c r="A3384" s="8" t="s">
        <v>782</v>
      </c>
      <c r="B3384" s="8">
        <v>16</v>
      </c>
      <c r="C3384" s="8">
        <v>70925616</v>
      </c>
      <c r="D3384" s="8">
        <v>70925616</v>
      </c>
      <c r="E3384" s="8" t="s">
        <v>130</v>
      </c>
      <c r="F3384" s="8" t="s">
        <v>3108</v>
      </c>
      <c r="G3384" s="8" t="s">
        <v>3109</v>
      </c>
      <c r="H3384" s="8" t="s">
        <v>7</v>
      </c>
      <c r="I3384" s="66" t="s">
        <v>7527</v>
      </c>
      <c r="J3384" s="66" t="s">
        <v>40</v>
      </c>
      <c r="K3384" s="66" t="s">
        <v>7528</v>
      </c>
      <c r="L3384" s="66" t="s">
        <v>7529</v>
      </c>
      <c r="M3384" s="66" t="s">
        <v>7530</v>
      </c>
      <c r="N3384" s="66" t="s">
        <v>4011</v>
      </c>
      <c r="O3384" s="8" t="s">
        <v>4012</v>
      </c>
      <c r="P3384" s="8" t="s">
        <v>40</v>
      </c>
      <c r="Q3384" s="8">
        <v>-1</v>
      </c>
      <c r="R3384" s="8" t="s">
        <v>40</v>
      </c>
      <c r="S3384" s="8" t="s">
        <v>40</v>
      </c>
      <c r="T3384" s="8" t="s">
        <v>40</v>
      </c>
      <c r="U3384" s="67">
        <v>0.28299999999999997</v>
      </c>
      <c r="V3384" s="4">
        <v>1</v>
      </c>
      <c r="W3384" s="4">
        <v>3427</v>
      </c>
      <c r="X3384" s="67">
        <v>0</v>
      </c>
      <c r="Y3384" s="67">
        <v>0</v>
      </c>
      <c r="Z3384" s="4">
        <v>0</v>
      </c>
      <c r="AA3384" s="4">
        <v>2600</v>
      </c>
      <c r="AB3384" s="67">
        <v>0</v>
      </c>
      <c r="AC3384" s="4">
        <v>7.2714119999999998</v>
      </c>
      <c r="AD3384" s="4">
        <v>34</v>
      </c>
    </row>
    <row r="3385" spans="1:30" x14ac:dyDescent="0.2">
      <c r="A3385" s="8" t="s">
        <v>782</v>
      </c>
      <c r="B3385" s="8">
        <v>16</v>
      </c>
      <c r="C3385" s="8">
        <v>70925648</v>
      </c>
      <c r="D3385" s="8">
        <v>70925648</v>
      </c>
      <c r="E3385" s="8" t="s">
        <v>130</v>
      </c>
      <c r="F3385" s="8" t="s">
        <v>3108</v>
      </c>
      <c r="G3385" s="8" t="s">
        <v>3109</v>
      </c>
      <c r="H3385" s="8" t="s">
        <v>7</v>
      </c>
      <c r="I3385" s="66" t="s">
        <v>7527</v>
      </c>
      <c r="J3385" s="66" t="s">
        <v>40</v>
      </c>
      <c r="K3385" s="66" t="s">
        <v>7531</v>
      </c>
      <c r="L3385" s="66" t="s">
        <v>7532</v>
      </c>
      <c r="M3385" s="66" t="s">
        <v>7533</v>
      </c>
      <c r="N3385" s="66" t="s">
        <v>3171</v>
      </c>
      <c r="O3385" s="8" t="s">
        <v>3222</v>
      </c>
      <c r="P3385" s="8" t="s">
        <v>40</v>
      </c>
      <c r="Q3385" s="8">
        <v>-1</v>
      </c>
      <c r="R3385" s="8" t="s">
        <v>40</v>
      </c>
      <c r="S3385" s="8" t="s">
        <v>40</v>
      </c>
      <c r="T3385" s="8" t="s">
        <v>40</v>
      </c>
      <c r="U3385" s="67">
        <v>0.126</v>
      </c>
      <c r="V3385" s="4">
        <v>1</v>
      </c>
      <c r="W3385" s="4">
        <v>3427</v>
      </c>
      <c r="X3385" s="67">
        <v>0</v>
      </c>
      <c r="Y3385" s="67">
        <v>0</v>
      </c>
      <c r="Z3385" s="4">
        <v>0</v>
      </c>
      <c r="AA3385" s="4">
        <v>2601</v>
      </c>
      <c r="AB3385" s="67">
        <v>0</v>
      </c>
      <c r="AC3385" s="4">
        <v>6.4753730000000003</v>
      </c>
      <c r="AD3385" s="4">
        <v>30</v>
      </c>
    </row>
    <row r="3386" spans="1:30" x14ac:dyDescent="0.2">
      <c r="A3386" s="8" t="s">
        <v>782</v>
      </c>
      <c r="B3386" s="8">
        <v>16</v>
      </c>
      <c r="C3386" s="8">
        <v>70925649</v>
      </c>
      <c r="D3386" s="8">
        <v>70925649</v>
      </c>
      <c r="E3386" s="8" t="s">
        <v>130</v>
      </c>
      <c r="F3386" s="8" t="s">
        <v>3108</v>
      </c>
      <c r="G3386" s="8" t="s">
        <v>3109</v>
      </c>
      <c r="H3386" s="8" t="s">
        <v>7</v>
      </c>
      <c r="I3386" s="66" t="s">
        <v>7527</v>
      </c>
      <c r="J3386" s="66" t="s">
        <v>40</v>
      </c>
      <c r="K3386" s="66" t="s">
        <v>7534</v>
      </c>
      <c r="L3386" s="66" t="s">
        <v>7535</v>
      </c>
      <c r="M3386" s="66" t="s">
        <v>7533</v>
      </c>
      <c r="N3386" s="66" t="s">
        <v>4253</v>
      </c>
      <c r="O3386" s="8" t="s">
        <v>7536</v>
      </c>
      <c r="P3386" s="8" t="s">
        <v>40</v>
      </c>
      <c r="Q3386" s="8">
        <v>-1</v>
      </c>
      <c r="R3386" s="8" t="s">
        <v>40</v>
      </c>
      <c r="S3386" s="8" t="s">
        <v>40</v>
      </c>
      <c r="T3386" s="8" t="s">
        <v>40</v>
      </c>
      <c r="U3386" s="67">
        <v>0.20200000000000001</v>
      </c>
      <c r="V3386" s="4">
        <v>1</v>
      </c>
      <c r="W3386" s="4">
        <v>3424</v>
      </c>
      <c r="X3386" s="67">
        <v>0</v>
      </c>
      <c r="Y3386" s="67">
        <v>0</v>
      </c>
      <c r="Z3386" s="4">
        <v>0</v>
      </c>
      <c r="AA3386" s="4">
        <v>2596</v>
      </c>
      <c r="AB3386" s="67">
        <v>0</v>
      </c>
      <c r="AC3386" s="4">
        <v>5.3884239999999997</v>
      </c>
      <c r="AD3386" s="4">
        <v>26</v>
      </c>
    </row>
    <row r="3387" spans="1:30" x14ac:dyDescent="0.2">
      <c r="A3387" s="8" t="s">
        <v>782</v>
      </c>
      <c r="B3387" s="8">
        <v>16</v>
      </c>
      <c r="C3387" s="8">
        <v>70925657</v>
      </c>
      <c r="D3387" s="8">
        <v>70925657</v>
      </c>
      <c r="E3387" s="8" t="s">
        <v>130</v>
      </c>
      <c r="F3387" s="8" t="s">
        <v>3108</v>
      </c>
      <c r="G3387" s="8" t="s">
        <v>3109</v>
      </c>
      <c r="H3387" s="8" t="s">
        <v>7</v>
      </c>
      <c r="I3387" s="66" t="s">
        <v>7527</v>
      </c>
      <c r="J3387" s="66" t="s">
        <v>40</v>
      </c>
      <c r="K3387" s="66" t="s">
        <v>7537</v>
      </c>
      <c r="L3387" s="66" t="s">
        <v>397</v>
      </c>
      <c r="M3387" s="66" t="s">
        <v>7538</v>
      </c>
      <c r="N3387" s="66" t="s">
        <v>3677</v>
      </c>
      <c r="O3387" s="8" t="s">
        <v>3678</v>
      </c>
      <c r="P3387" s="8" t="s">
        <v>40</v>
      </c>
      <c r="Q3387" s="8">
        <v>-1</v>
      </c>
      <c r="R3387" s="8" t="s">
        <v>40</v>
      </c>
      <c r="S3387" s="8" t="s">
        <v>40</v>
      </c>
      <c r="T3387" s="8" t="s">
        <v>40</v>
      </c>
      <c r="U3387" s="67">
        <v>0</v>
      </c>
      <c r="V3387" s="4">
        <v>0</v>
      </c>
      <c r="W3387" s="4">
        <v>3424</v>
      </c>
      <c r="X3387" s="67">
        <v>0</v>
      </c>
      <c r="Y3387" s="67">
        <v>0.34499999999999997</v>
      </c>
      <c r="Z3387" s="4">
        <v>1</v>
      </c>
      <c r="AA3387" s="4">
        <v>2596</v>
      </c>
      <c r="AB3387" s="67">
        <v>0</v>
      </c>
      <c r="AC3387" s="4">
        <v>2.5871010000000001</v>
      </c>
      <c r="AD3387" s="4">
        <v>20.100000000000001</v>
      </c>
    </row>
    <row r="3388" spans="1:30" x14ac:dyDescent="0.2">
      <c r="A3388" s="8" t="s">
        <v>782</v>
      </c>
      <c r="B3388" s="8">
        <v>16</v>
      </c>
      <c r="C3388" s="8">
        <v>70925687</v>
      </c>
      <c r="D3388" s="8">
        <v>70925687</v>
      </c>
      <c r="E3388" s="8" t="s">
        <v>123</v>
      </c>
      <c r="F3388" s="8" t="s">
        <v>3108</v>
      </c>
      <c r="G3388" s="8" t="s">
        <v>3109</v>
      </c>
      <c r="H3388" s="8" t="s">
        <v>7</v>
      </c>
      <c r="I3388" s="66" t="s">
        <v>7527</v>
      </c>
      <c r="J3388" s="66" t="s">
        <v>40</v>
      </c>
      <c r="K3388" s="66" t="s">
        <v>7539</v>
      </c>
      <c r="L3388" s="66" t="s">
        <v>7540</v>
      </c>
      <c r="M3388" s="66" t="s">
        <v>7541</v>
      </c>
      <c r="N3388" s="66" t="s">
        <v>3741</v>
      </c>
      <c r="O3388" s="8" t="s">
        <v>3921</v>
      </c>
      <c r="P3388" s="8" t="s">
        <v>40</v>
      </c>
      <c r="Q3388" s="8">
        <v>-1</v>
      </c>
      <c r="R3388" s="8" t="s">
        <v>40</v>
      </c>
      <c r="S3388" s="8" t="s">
        <v>40</v>
      </c>
      <c r="T3388" s="8" t="s">
        <v>40</v>
      </c>
      <c r="U3388" s="67">
        <v>0</v>
      </c>
      <c r="V3388" s="4">
        <v>0</v>
      </c>
      <c r="W3388" s="4">
        <v>3424</v>
      </c>
      <c r="X3388" s="67">
        <v>0</v>
      </c>
      <c r="Y3388" s="67">
        <v>0.22700000000000001</v>
      </c>
      <c r="Z3388" s="4">
        <v>1</v>
      </c>
      <c r="AA3388" s="4">
        <v>2596</v>
      </c>
      <c r="AB3388" s="67">
        <v>0</v>
      </c>
      <c r="AC3388" s="4">
        <v>4.1495389999999999</v>
      </c>
      <c r="AD3388" s="4">
        <v>23.8</v>
      </c>
    </row>
    <row r="3389" spans="1:30" x14ac:dyDescent="0.2">
      <c r="A3389" s="8" t="s">
        <v>782</v>
      </c>
      <c r="B3389" s="8">
        <v>16</v>
      </c>
      <c r="C3389" s="8">
        <v>70925698</v>
      </c>
      <c r="D3389" s="8">
        <v>70925698</v>
      </c>
      <c r="E3389" s="8" t="s">
        <v>123</v>
      </c>
      <c r="F3389" s="8" t="s">
        <v>3108</v>
      </c>
      <c r="G3389" s="8" t="s">
        <v>3109</v>
      </c>
      <c r="H3389" s="8" t="s">
        <v>7</v>
      </c>
      <c r="I3389" s="66" t="s">
        <v>7527</v>
      </c>
      <c r="J3389" s="66" t="s">
        <v>40</v>
      </c>
      <c r="K3389" s="66" t="s">
        <v>7542</v>
      </c>
      <c r="L3389" s="66" t="s">
        <v>7543</v>
      </c>
      <c r="M3389" s="66" t="s">
        <v>7544</v>
      </c>
      <c r="N3389" s="66" t="s">
        <v>5344</v>
      </c>
      <c r="O3389" s="8" t="s">
        <v>7545</v>
      </c>
      <c r="P3389" s="8" t="s">
        <v>7546</v>
      </c>
      <c r="Q3389" s="8">
        <v>-1</v>
      </c>
      <c r="R3389" s="8" t="s">
        <v>40</v>
      </c>
      <c r="S3389" s="8" t="s">
        <v>40</v>
      </c>
      <c r="T3389" s="8" t="s">
        <v>40</v>
      </c>
      <c r="U3389" s="67">
        <v>0.38100000000000001</v>
      </c>
      <c r="V3389" s="4">
        <v>1</v>
      </c>
      <c r="W3389" s="4">
        <v>3424</v>
      </c>
      <c r="X3389" s="67">
        <v>0</v>
      </c>
      <c r="Y3389" s="67">
        <v>0.16700000000000001</v>
      </c>
      <c r="Z3389" s="4">
        <v>1</v>
      </c>
      <c r="AA3389" s="4">
        <v>2596</v>
      </c>
      <c r="AB3389" s="67">
        <v>0</v>
      </c>
      <c r="AC3389" s="4">
        <v>2.480159</v>
      </c>
      <c r="AD3389" s="4">
        <v>19.34</v>
      </c>
    </row>
    <row r="3390" spans="1:30" x14ac:dyDescent="0.2">
      <c r="A3390" s="8" t="s">
        <v>782</v>
      </c>
      <c r="B3390" s="8">
        <v>16</v>
      </c>
      <c r="C3390" s="8">
        <v>70925722</v>
      </c>
      <c r="D3390" s="8">
        <v>70925722</v>
      </c>
      <c r="E3390" s="8" t="s">
        <v>130</v>
      </c>
      <c r="F3390" s="8" t="s">
        <v>3101</v>
      </c>
      <c r="G3390" s="8" t="s">
        <v>3102</v>
      </c>
      <c r="H3390" s="8" t="s">
        <v>7</v>
      </c>
      <c r="I3390" s="66" t="s">
        <v>7527</v>
      </c>
      <c r="J3390" s="66" t="s">
        <v>40</v>
      </c>
      <c r="K3390" s="66" t="s">
        <v>7547</v>
      </c>
      <c r="L3390" s="66" t="s">
        <v>7548</v>
      </c>
      <c r="M3390" s="66" t="s">
        <v>7549</v>
      </c>
      <c r="N3390" s="66" t="s">
        <v>121</v>
      </c>
      <c r="O3390" s="8" t="s">
        <v>3104</v>
      </c>
      <c r="P3390" s="8" t="s">
        <v>40</v>
      </c>
      <c r="Q3390" s="8">
        <v>-1</v>
      </c>
      <c r="R3390" s="8" t="s">
        <v>40</v>
      </c>
      <c r="S3390" s="8" t="s">
        <v>40</v>
      </c>
      <c r="T3390" s="8" t="s">
        <v>40</v>
      </c>
      <c r="U3390" s="67">
        <v>0.248</v>
      </c>
      <c r="V3390" s="4">
        <v>1</v>
      </c>
      <c r="W3390" s="4">
        <v>3424</v>
      </c>
      <c r="X3390" s="67">
        <v>0</v>
      </c>
      <c r="Y3390" s="67">
        <v>6.3E-2</v>
      </c>
      <c r="Z3390" s="4">
        <v>1</v>
      </c>
      <c r="AA3390" s="4">
        <v>2596</v>
      </c>
      <c r="AB3390" s="67">
        <v>0</v>
      </c>
      <c r="AC3390" s="4">
        <v>1.313269</v>
      </c>
      <c r="AD3390" s="4">
        <v>12.34</v>
      </c>
    </row>
    <row r="3391" spans="1:30" x14ac:dyDescent="0.2">
      <c r="A3391" s="8" t="s">
        <v>782</v>
      </c>
      <c r="B3391" s="8">
        <v>16</v>
      </c>
      <c r="C3391" s="8">
        <v>70925723</v>
      </c>
      <c r="D3391" s="8">
        <v>70925723</v>
      </c>
      <c r="E3391" s="8" t="s">
        <v>121</v>
      </c>
      <c r="F3391" s="8" t="s">
        <v>3108</v>
      </c>
      <c r="G3391" s="8" t="s">
        <v>3109</v>
      </c>
      <c r="H3391" s="8" t="s">
        <v>7</v>
      </c>
      <c r="I3391" s="66" t="s">
        <v>7527</v>
      </c>
      <c r="J3391" s="66" t="s">
        <v>40</v>
      </c>
      <c r="K3391" s="66" t="s">
        <v>7550</v>
      </c>
      <c r="L3391" s="66" t="s">
        <v>7551</v>
      </c>
      <c r="M3391" s="66" t="s">
        <v>7549</v>
      </c>
      <c r="N3391" s="66" t="s">
        <v>3128</v>
      </c>
      <c r="O3391" s="8" t="s">
        <v>3129</v>
      </c>
      <c r="P3391" s="8" t="s">
        <v>7552</v>
      </c>
      <c r="Q3391" s="8">
        <v>-1</v>
      </c>
      <c r="R3391" s="8" t="s">
        <v>40</v>
      </c>
      <c r="S3391" s="8" t="s">
        <v>40</v>
      </c>
      <c r="T3391" s="8" t="s">
        <v>40</v>
      </c>
      <c r="U3391" s="67">
        <v>0.21099999999999999</v>
      </c>
      <c r="V3391" s="4">
        <v>1</v>
      </c>
      <c r="W3391" s="4">
        <v>3424</v>
      </c>
      <c r="X3391" s="67">
        <v>0</v>
      </c>
      <c r="Y3391" s="67">
        <v>0.27100000000000002</v>
      </c>
      <c r="Z3391" s="4">
        <v>3</v>
      </c>
      <c r="AA3391" s="4">
        <v>2596</v>
      </c>
      <c r="AB3391" s="67">
        <v>1E-3</v>
      </c>
      <c r="AC3391" s="4">
        <v>-0.28114400000000001</v>
      </c>
      <c r="AD3391" s="4">
        <v>0.73299999999999998</v>
      </c>
    </row>
    <row r="3392" spans="1:30" x14ac:dyDescent="0.2">
      <c r="A3392" s="8" t="s">
        <v>782</v>
      </c>
      <c r="B3392" s="8">
        <v>16</v>
      </c>
      <c r="C3392" s="8">
        <v>70925725</v>
      </c>
      <c r="D3392" s="8">
        <v>70925725</v>
      </c>
      <c r="E3392" s="8" t="s">
        <v>121</v>
      </c>
      <c r="F3392" s="8" t="s">
        <v>3101</v>
      </c>
      <c r="G3392" s="8" t="s">
        <v>3102</v>
      </c>
      <c r="H3392" s="8" t="s">
        <v>7</v>
      </c>
      <c r="I3392" s="66" t="s">
        <v>7527</v>
      </c>
      <c r="J3392" s="66" t="s">
        <v>40</v>
      </c>
      <c r="K3392" s="66" t="s">
        <v>7553</v>
      </c>
      <c r="L3392" s="66" t="s">
        <v>7554</v>
      </c>
      <c r="M3392" s="66" t="s">
        <v>7555</v>
      </c>
      <c r="N3392" s="66" t="s">
        <v>3107</v>
      </c>
      <c r="O3392" s="8" t="s">
        <v>3150</v>
      </c>
      <c r="P3392" s="8" t="s">
        <v>7556</v>
      </c>
      <c r="Q3392" s="8">
        <v>-1</v>
      </c>
      <c r="R3392" s="8" t="s">
        <v>40</v>
      </c>
      <c r="S3392" s="8" t="s">
        <v>40</v>
      </c>
      <c r="T3392" s="8" t="s">
        <v>40</v>
      </c>
      <c r="U3392" s="67">
        <v>0.27700000000000002</v>
      </c>
      <c r="V3392" s="4">
        <v>2</v>
      </c>
      <c r="W3392" s="4">
        <v>3424</v>
      </c>
      <c r="X3392" s="67">
        <v>1E-3</v>
      </c>
      <c r="Y3392" s="67">
        <v>0.23300000000000001</v>
      </c>
      <c r="Z3392" s="4">
        <v>4</v>
      </c>
      <c r="AA3392" s="4">
        <v>2596</v>
      </c>
      <c r="AB3392" s="67">
        <v>2E-3</v>
      </c>
      <c r="AC3392" s="4">
        <v>0.934581</v>
      </c>
      <c r="AD3392" s="4">
        <v>10.28</v>
      </c>
    </row>
    <row r="3393" spans="1:30" x14ac:dyDescent="0.2">
      <c r="A3393" s="8" t="s">
        <v>782</v>
      </c>
      <c r="B3393" s="8">
        <v>16</v>
      </c>
      <c r="C3393" s="8">
        <v>70925727</v>
      </c>
      <c r="D3393" s="8">
        <v>70925727</v>
      </c>
      <c r="E3393" s="8" t="s">
        <v>127</v>
      </c>
      <c r="F3393" s="8" t="s">
        <v>3108</v>
      </c>
      <c r="G3393" s="8" t="s">
        <v>3109</v>
      </c>
      <c r="H3393" s="8" t="s">
        <v>7</v>
      </c>
      <c r="I3393" s="66" t="s">
        <v>7527</v>
      </c>
      <c r="J3393" s="66" t="s">
        <v>40</v>
      </c>
      <c r="K3393" s="66" t="s">
        <v>7557</v>
      </c>
      <c r="L3393" s="66" t="s">
        <v>7558</v>
      </c>
      <c r="M3393" s="66" t="s">
        <v>7555</v>
      </c>
      <c r="N3393" s="66" t="s">
        <v>3618</v>
      </c>
      <c r="O3393" s="8" t="s">
        <v>7559</v>
      </c>
      <c r="P3393" s="8" t="s">
        <v>40</v>
      </c>
      <c r="Q3393" s="8">
        <v>-1</v>
      </c>
      <c r="R3393" s="8" t="s">
        <v>40</v>
      </c>
      <c r="S3393" s="8" t="s">
        <v>40</v>
      </c>
      <c r="T3393" s="8" t="s">
        <v>40</v>
      </c>
      <c r="U3393" s="67">
        <v>0.46200000000000002</v>
      </c>
      <c r="V3393" s="4">
        <v>1</v>
      </c>
      <c r="W3393" s="4">
        <v>3424</v>
      </c>
      <c r="X3393" s="67">
        <v>0</v>
      </c>
      <c r="Y3393" s="67">
        <v>0.218</v>
      </c>
      <c r="Z3393" s="4">
        <v>2</v>
      </c>
      <c r="AA3393" s="4">
        <v>2596</v>
      </c>
      <c r="AB3393" s="67">
        <v>1E-3</v>
      </c>
      <c r="AC3393" s="4">
        <v>4.547574</v>
      </c>
      <c r="AD3393" s="4">
        <v>24.3</v>
      </c>
    </row>
    <row r="3394" spans="1:30" x14ac:dyDescent="0.2">
      <c r="A3394" s="8" t="s">
        <v>782</v>
      </c>
      <c r="B3394" s="8">
        <v>16</v>
      </c>
      <c r="C3394" s="8">
        <v>70925750</v>
      </c>
      <c r="D3394" s="8">
        <v>70925750</v>
      </c>
      <c r="E3394" s="8" t="s">
        <v>123</v>
      </c>
      <c r="F3394" s="8" t="s">
        <v>3108</v>
      </c>
      <c r="G3394" s="8" t="s">
        <v>3109</v>
      </c>
      <c r="H3394" s="8" t="s">
        <v>7</v>
      </c>
      <c r="I3394" s="66" t="s">
        <v>7527</v>
      </c>
      <c r="J3394" s="66" t="s">
        <v>40</v>
      </c>
      <c r="K3394" s="66" t="s">
        <v>7560</v>
      </c>
      <c r="L3394" s="66" t="s">
        <v>7561</v>
      </c>
      <c r="M3394" s="66" t="s">
        <v>7562</v>
      </c>
      <c r="N3394" s="66" t="s">
        <v>5282</v>
      </c>
      <c r="O3394" s="8" t="s">
        <v>7563</v>
      </c>
      <c r="P3394" s="8" t="s">
        <v>40</v>
      </c>
      <c r="Q3394" s="8">
        <v>-1</v>
      </c>
      <c r="R3394" s="8" t="s">
        <v>40</v>
      </c>
      <c r="S3394" s="8" t="s">
        <v>40</v>
      </c>
      <c r="T3394" s="8" t="s">
        <v>40</v>
      </c>
      <c r="U3394" s="67">
        <v>0.26100000000000001</v>
      </c>
      <c r="V3394" s="4">
        <v>1</v>
      </c>
      <c r="W3394" s="4">
        <v>3427</v>
      </c>
      <c r="X3394" s="67">
        <v>0</v>
      </c>
      <c r="Y3394" s="67">
        <v>0.19900000000000001</v>
      </c>
      <c r="Z3394" s="4">
        <v>1</v>
      </c>
      <c r="AA3394" s="4">
        <v>2603</v>
      </c>
      <c r="AB3394" s="67">
        <v>0</v>
      </c>
      <c r="AC3394" s="4">
        <v>6.4224500000000004</v>
      </c>
      <c r="AD3394" s="4">
        <v>29.7</v>
      </c>
    </row>
    <row r="3395" spans="1:30" x14ac:dyDescent="0.2">
      <c r="A3395" s="8" t="s">
        <v>782</v>
      </c>
      <c r="B3395" s="8">
        <v>16</v>
      </c>
      <c r="C3395" s="8">
        <v>70925777</v>
      </c>
      <c r="D3395" s="8">
        <v>70925777</v>
      </c>
      <c r="E3395" s="8" t="s">
        <v>130</v>
      </c>
      <c r="F3395" s="8" t="s">
        <v>3108</v>
      </c>
      <c r="G3395" s="8" t="s">
        <v>3109</v>
      </c>
      <c r="H3395" s="8" t="s">
        <v>7</v>
      </c>
      <c r="I3395" s="66" t="s">
        <v>7527</v>
      </c>
      <c r="J3395" s="66" t="s">
        <v>40</v>
      </c>
      <c r="K3395" s="66" t="s">
        <v>7564</v>
      </c>
      <c r="L3395" s="66" t="s">
        <v>7565</v>
      </c>
      <c r="M3395" s="66" t="s">
        <v>7566</v>
      </c>
      <c r="N3395" s="66" t="s">
        <v>3528</v>
      </c>
      <c r="O3395" s="8" t="s">
        <v>3529</v>
      </c>
      <c r="P3395" s="8" t="s">
        <v>7567</v>
      </c>
      <c r="Q3395" s="8">
        <v>-1</v>
      </c>
      <c r="R3395" s="8" t="s">
        <v>40</v>
      </c>
      <c r="S3395" s="8" t="s">
        <v>40</v>
      </c>
      <c r="T3395" s="8" t="s">
        <v>40</v>
      </c>
      <c r="U3395" s="67">
        <v>0.26</v>
      </c>
      <c r="V3395" s="4">
        <v>1</v>
      </c>
      <c r="W3395" s="4">
        <v>3427</v>
      </c>
      <c r="X3395" s="67">
        <v>0</v>
      </c>
      <c r="Y3395" s="67">
        <v>0</v>
      </c>
      <c r="Z3395" s="4">
        <v>0</v>
      </c>
      <c r="AA3395" s="4">
        <v>2601</v>
      </c>
      <c r="AB3395" s="67">
        <v>0</v>
      </c>
      <c r="AC3395" s="4">
        <v>5.1625040000000002</v>
      </c>
      <c r="AD3395" s="4">
        <v>25.4</v>
      </c>
    </row>
    <row r="3396" spans="1:30" x14ac:dyDescent="0.2">
      <c r="A3396" s="8" t="s">
        <v>782</v>
      </c>
      <c r="B3396" s="8">
        <v>16</v>
      </c>
      <c r="C3396" s="8">
        <v>70926271</v>
      </c>
      <c r="D3396" s="8">
        <v>70926271</v>
      </c>
      <c r="E3396" s="8" t="s">
        <v>130</v>
      </c>
      <c r="F3396" s="8" t="s">
        <v>3108</v>
      </c>
      <c r="G3396" s="8" t="s">
        <v>3109</v>
      </c>
      <c r="H3396" s="8" t="s">
        <v>7</v>
      </c>
      <c r="I3396" s="66" t="s">
        <v>400</v>
      </c>
      <c r="J3396" s="66" t="s">
        <v>40</v>
      </c>
      <c r="K3396" s="66" t="s">
        <v>7568</v>
      </c>
      <c r="L3396" s="66" t="s">
        <v>7569</v>
      </c>
      <c r="M3396" s="66" t="s">
        <v>5430</v>
      </c>
      <c r="N3396" s="66" t="s">
        <v>3171</v>
      </c>
      <c r="O3396" s="8" t="s">
        <v>3172</v>
      </c>
      <c r="P3396" s="8" t="s">
        <v>7570</v>
      </c>
      <c r="Q3396" s="8">
        <v>-1</v>
      </c>
      <c r="R3396" s="8" t="s">
        <v>40</v>
      </c>
      <c r="S3396" s="8" t="s">
        <v>40</v>
      </c>
      <c r="T3396" s="8" t="s">
        <v>40</v>
      </c>
      <c r="U3396" s="67">
        <v>0.27100000000000002</v>
      </c>
      <c r="V3396" s="4">
        <v>1</v>
      </c>
      <c r="W3396" s="4">
        <v>3432</v>
      </c>
      <c r="X3396" s="67">
        <v>0</v>
      </c>
      <c r="Y3396" s="67">
        <v>0</v>
      </c>
      <c r="Z3396" s="4">
        <v>0</v>
      </c>
      <c r="AA3396" s="4">
        <v>2603</v>
      </c>
      <c r="AB3396" s="67">
        <v>0</v>
      </c>
      <c r="AC3396" s="4">
        <v>4.4784420000000003</v>
      </c>
      <c r="AD3396" s="4">
        <v>24.2</v>
      </c>
    </row>
    <row r="3397" spans="1:30" x14ac:dyDescent="0.2">
      <c r="A3397" s="8" t="s">
        <v>782</v>
      </c>
      <c r="B3397" s="8">
        <v>16</v>
      </c>
      <c r="C3397" s="8">
        <v>70926272</v>
      </c>
      <c r="D3397" s="8">
        <v>70926272</v>
      </c>
      <c r="E3397" s="8" t="s">
        <v>121</v>
      </c>
      <c r="F3397" s="8" t="s">
        <v>3108</v>
      </c>
      <c r="G3397" s="8" t="s">
        <v>3109</v>
      </c>
      <c r="H3397" s="8" t="s">
        <v>7</v>
      </c>
      <c r="I3397" s="66" t="s">
        <v>400</v>
      </c>
      <c r="J3397" s="66" t="s">
        <v>40</v>
      </c>
      <c r="K3397" s="66" t="s">
        <v>7571</v>
      </c>
      <c r="L3397" s="66" t="s">
        <v>7572</v>
      </c>
      <c r="M3397" s="66" t="s">
        <v>5430</v>
      </c>
      <c r="N3397" s="66" t="s">
        <v>3144</v>
      </c>
      <c r="O3397" s="8" t="s">
        <v>3145</v>
      </c>
      <c r="P3397" s="8" t="s">
        <v>7573</v>
      </c>
      <c r="Q3397" s="8">
        <v>-1</v>
      </c>
      <c r="R3397" s="8" t="s">
        <v>40</v>
      </c>
      <c r="S3397" s="8" t="s">
        <v>40</v>
      </c>
      <c r="T3397" s="8" t="s">
        <v>40</v>
      </c>
      <c r="U3397" s="67">
        <v>0.26800000000000002</v>
      </c>
      <c r="V3397" s="4">
        <v>1</v>
      </c>
      <c r="W3397" s="4">
        <v>3432</v>
      </c>
      <c r="X3397" s="67">
        <v>0</v>
      </c>
      <c r="Y3397" s="67">
        <v>0.27800000000000002</v>
      </c>
      <c r="Z3397" s="4">
        <v>1</v>
      </c>
      <c r="AA3397" s="4">
        <v>2603</v>
      </c>
      <c r="AB3397" s="67">
        <v>0</v>
      </c>
      <c r="AC3397" s="4">
        <v>4.625521</v>
      </c>
      <c r="AD3397" s="4">
        <v>24.5</v>
      </c>
    </row>
    <row r="3398" spans="1:30" x14ac:dyDescent="0.2">
      <c r="A3398" s="8" t="s">
        <v>782</v>
      </c>
      <c r="B3398" s="8">
        <v>16</v>
      </c>
      <c r="C3398" s="8">
        <v>70926272</v>
      </c>
      <c r="D3398" s="8">
        <v>70926272</v>
      </c>
      <c r="E3398" s="8" t="s">
        <v>130</v>
      </c>
      <c r="F3398" s="8" t="s">
        <v>3108</v>
      </c>
      <c r="G3398" s="8" t="s">
        <v>3109</v>
      </c>
      <c r="H3398" s="8" t="s">
        <v>7</v>
      </c>
      <c r="I3398" s="66" t="s">
        <v>400</v>
      </c>
      <c r="J3398" s="66" t="s">
        <v>40</v>
      </c>
      <c r="K3398" s="66" t="s">
        <v>7571</v>
      </c>
      <c r="L3398" s="66" t="s">
        <v>7572</v>
      </c>
      <c r="M3398" s="66" t="s">
        <v>5430</v>
      </c>
      <c r="N3398" s="66" t="s">
        <v>4253</v>
      </c>
      <c r="O3398" s="8" t="s">
        <v>4254</v>
      </c>
      <c r="P3398" s="8" t="s">
        <v>7573</v>
      </c>
      <c r="Q3398" s="8">
        <v>-1</v>
      </c>
      <c r="R3398" s="8" t="s">
        <v>40</v>
      </c>
      <c r="S3398" s="8" t="s">
        <v>40</v>
      </c>
      <c r="T3398" s="8" t="s">
        <v>40</v>
      </c>
      <c r="U3398" s="67">
        <v>0.19600000000000001</v>
      </c>
      <c r="V3398" s="4">
        <v>3</v>
      </c>
      <c r="W3398" s="4">
        <v>3432</v>
      </c>
      <c r="X3398" s="67">
        <v>1E-3</v>
      </c>
      <c r="Y3398" s="67">
        <v>0.255</v>
      </c>
      <c r="Z3398" s="4">
        <v>4</v>
      </c>
      <c r="AA3398" s="4">
        <v>2603</v>
      </c>
      <c r="AB3398" s="67">
        <v>2E-3</v>
      </c>
      <c r="AC3398" s="4">
        <v>3.9719570000000002</v>
      </c>
      <c r="AD3398" s="4">
        <v>23.6</v>
      </c>
    </row>
    <row r="3399" spans="1:30" x14ac:dyDescent="0.2">
      <c r="A3399" s="8" t="s">
        <v>782</v>
      </c>
      <c r="B3399" s="8">
        <v>16</v>
      </c>
      <c r="C3399" s="8">
        <v>70926294</v>
      </c>
      <c r="D3399" s="8">
        <v>70926294</v>
      </c>
      <c r="E3399" s="8" t="s">
        <v>130</v>
      </c>
      <c r="F3399" s="8" t="s">
        <v>3101</v>
      </c>
      <c r="G3399" s="8" t="s">
        <v>3102</v>
      </c>
      <c r="H3399" s="8" t="s">
        <v>7</v>
      </c>
      <c r="I3399" s="66" t="s">
        <v>400</v>
      </c>
      <c r="J3399" s="66" t="s">
        <v>40</v>
      </c>
      <c r="K3399" s="66" t="s">
        <v>7574</v>
      </c>
      <c r="L3399" s="66" t="s">
        <v>7575</v>
      </c>
      <c r="M3399" s="66" t="s">
        <v>7576</v>
      </c>
      <c r="N3399" s="66" t="s">
        <v>3229</v>
      </c>
      <c r="O3399" s="8" t="s">
        <v>3763</v>
      </c>
      <c r="P3399" s="8" t="s">
        <v>7577</v>
      </c>
      <c r="Q3399" s="8">
        <v>-1</v>
      </c>
      <c r="R3399" s="8" t="s">
        <v>40</v>
      </c>
      <c r="S3399" s="8" t="s">
        <v>40</v>
      </c>
      <c r="T3399" s="8" t="s">
        <v>40</v>
      </c>
      <c r="U3399" s="67">
        <v>0.23899999999999999</v>
      </c>
      <c r="V3399" s="4">
        <v>2</v>
      </c>
      <c r="W3399" s="4">
        <v>3432</v>
      </c>
      <c r="X3399" s="67">
        <v>1E-3</v>
      </c>
      <c r="Y3399" s="67">
        <v>0</v>
      </c>
      <c r="Z3399" s="4">
        <v>0</v>
      </c>
      <c r="AA3399" s="4">
        <v>2603</v>
      </c>
      <c r="AB3399" s="67">
        <v>0</v>
      </c>
      <c r="AC3399" s="4">
        <v>1.9109419999999999</v>
      </c>
      <c r="AD3399" s="4">
        <v>15.66</v>
      </c>
    </row>
    <row r="3400" spans="1:30" x14ac:dyDescent="0.2">
      <c r="A3400" s="8" t="s">
        <v>782</v>
      </c>
      <c r="B3400" s="8">
        <v>16</v>
      </c>
      <c r="C3400" s="8">
        <v>70926299</v>
      </c>
      <c r="D3400" s="8">
        <v>70926299</v>
      </c>
      <c r="E3400" s="8" t="s">
        <v>130</v>
      </c>
      <c r="F3400" s="8" t="s">
        <v>3108</v>
      </c>
      <c r="G3400" s="8" t="s">
        <v>3109</v>
      </c>
      <c r="H3400" s="8" t="s">
        <v>7</v>
      </c>
      <c r="I3400" s="66" t="s">
        <v>400</v>
      </c>
      <c r="J3400" s="66" t="s">
        <v>40</v>
      </c>
      <c r="K3400" s="66" t="s">
        <v>7578</v>
      </c>
      <c r="L3400" s="66" t="s">
        <v>7579</v>
      </c>
      <c r="M3400" s="66" t="s">
        <v>7580</v>
      </c>
      <c r="N3400" s="66" t="s">
        <v>3168</v>
      </c>
      <c r="O3400" s="8" t="s">
        <v>3169</v>
      </c>
      <c r="P3400" s="8" t="s">
        <v>7581</v>
      </c>
      <c r="Q3400" s="8">
        <v>-1</v>
      </c>
      <c r="R3400" s="8" t="s">
        <v>40</v>
      </c>
      <c r="S3400" s="8" t="s">
        <v>40</v>
      </c>
      <c r="T3400" s="8" t="s">
        <v>40</v>
      </c>
      <c r="U3400" s="67">
        <v>0.249</v>
      </c>
      <c r="V3400" s="4">
        <v>3</v>
      </c>
      <c r="W3400" s="4">
        <v>3432</v>
      </c>
      <c r="X3400" s="67">
        <v>1E-3</v>
      </c>
      <c r="Y3400" s="67">
        <v>0.26900000000000002</v>
      </c>
      <c r="Z3400" s="4">
        <v>3</v>
      </c>
      <c r="AA3400" s="4">
        <v>2603</v>
      </c>
      <c r="AB3400" s="67">
        <v>1E-3</v>
      </c>
      <c r="AC3400" s="4">
        <v>4.3723470000000004</v>
      </c>
      <c r="AD3400" s="4">
        <v>24.1</v>
      </c>
    </row>
    <row r="3401" spans="1:30" x14ac:dyDescent="0.2">
      <c r="A3401" s="8" t="s">
        <v>782</v>
      </c>
      <c r="B3401" s="8">
        <v>16</v>
      </c>
      <c r="C3401" s="8">
        <v>70926312</v>
      </c>
      <c r="D3401" s="8">
        <v>70926312</v>
      </c>
      <c r="E3401" s="8" t="s">
        <v>127</v>
      </c>
      <c r="F3401" s="8" t="s">
        <v>3101</v>
      </c>
      <c r="G3401" s="8" t="s">
        <v>3102</v>
      </c>
      <c r="H3401" s="8" t="s">
        <v>7</v>
      </c>
      <c r="I3401" s="66" t="s">
        <v>400</v>
      </c>
      <c r="J3401" s="66" t="s">
        <v>40</v>
      </c>
      <c r="K3401" s="66" t="s">
        <v>7582</v>
      </c>
      <c r="L3401" s="66" t="s">
        <v>7583</v>
      </c>
      <c r="M3401" s="66" t="s">
        <v>7584</v>
      </c>
      <c r="N3401" s="66" t="s">
        <v>3295</v>
      </c>
      <c r="O3401" s="8" t="s">
        <v>3327</v>
      </c>
      <c r="P3401" s="8" t="s">
        <v>7585</v>
      </c>
      <c r="Q3401" s="8">
        <v>-1</v>
      </c>
      <c r="R3401" s="8" t="s">
        <v>40</v>
      </c>
      <c r="S3401" s="8" t="s">
        <v>40</v>
      </c>
      <c r="T3401" s="8" t="s">
        <v>40</v>
      </c>
      <c r="U3401" s="67">
        <v>0.24099999999999999</v>
      </c>
      <c r="V3401" s="4">
        <v>2</v>
      </c>
      <c r="W3401" s="4">
        <v>3432</v>
      </c>
      <c r="X3401" s="67">
        <v>1E-3</v>
      </c>
      <c r="Y3401" s="67">
        <v>0.25700000000000001</v>
      </c>
      <c r="Z3401" s="4">
        <v>1</v>
      </c>
      <c r="AA3401" s="4">
        <v>2603</v>
      </c>
      <c r="AB3401" s="67">
        <v>0</v>
      </c>
      <c r="AC3401" s="4">
        <v>0.168935</v>
      </c>
      <c r="AD3401" s="4">
        <v>4.3490000000000002</v>
      </c>
    </row>
    <row r="3402" spans="1:30" x14ac:dyDescent="0.2">
      <c r="A3402" s="8" t="s">
        <v>782</v>
      </c>
      <c r="B3402" s="8">
        <v>16</v>
      </c>
      <c r="C3402" s="8">
        <v>70926329</v>
      </c>
      <c r="D3402" s="8">
        <v>70926329</v>
      </c>
      <c r="E3402" s="8" t="s">
        <v>130</v>
      </c>
      <c r="F3402" s="8" t="s">
        <v>3108</v>
      </c>
      <c r="G3402" s="8" t="s">
        <v>3109</v>
      </c>
      <c r="H3402" s="8" t="s">
        <v>7</v>
      </c>
      <c r="I3402" s="66" t="s">
        <v>400</v>
      </c>
      <c r="J3402" s="66" t="s">
        <v>40</v>
      </c>
      <c r="K3402" s="66" t="s">
        <v>7586</v>
      </c>
      <c r="L3402" s="66" t="s">
        <v>7587</v>
      </c>
      <c r="M3402" s="66" t="s">
        <v>7588</v>
      </c>
      <c r="N3402" s="66" t="s">
        <v>3244</v>
      </c>
      <c r="O3402" s="8" t="s">
        <v>3245</v>
      </c>
      <c r="P3402" s="8" t="s">
        <v>7589</v>
      </c>
      <c r="Q3402" s="8">
        <v>-1</v>
      </c>
      <c r="R3402" s="8" t="s">
        <v>40</v>
      </c>
      <c r="S3402" s="8" t="s">
        <v>40</v>
      </c>
      <c r="T3402" s="8" t="s">
        <v>40</v>
      </c>
      <c r="U3402" s="67">
        <v>0.23799999999999999</v>
      </c>
      <c r="V3402" s="4">
        <v>1</v>
      </c>
      <c r="W3402" s="4">
        <v>3432</v>
      </c>
      <c r="X3402" s="67">
        <v>0</v>
      </c>
      <c r="Y3402" s="67">
        <v>0.23100000000000001</v>
      </c>
      <c r="Z3402" s="4">
        <v>1</v>
      </c>
      <c r="AA3402" s="4">
        <v>2603</v>
      </c>
      <c r="AB3402" s="67">
        <v>0</v>
      </c>
      <c r="AC3402" s="4">
        <v>4.3097919999999998</v>
      </c>
      <c r="AD3402" s="4">
        <v>24</v>
      </c>
    </row>
    <row r="3403" spans="1:30" x14ac:dyDescent="0.2">
      <c r="A3403" s="8" t="s">
        <v>782</v>
      </c>
      <c r="B3403" s="8">
        <v>16</v>
      </c>
      <c r="C3403" s="8">
        <v>70926334</v>
      </c>
      <c r="D3403" s="8">
        <v>70926334</v>
      </c>
      <c r="E3403" s="8" t="s">
        <v>123</v>
      </c>
      <c r="F3403" s="8" t="s">
        <v>3108</v>
      </c>
      <c r="G3403" s="8" t="s">
        <v>3109</v>
      </c>
      <c r="H3403" s="8" t="s">
        <v>7</v>
      </c>
      <c r="I3403" s="66" t="s">
        <v>400</v>
      </c>
      <c r="J3403" s="66" t="s">
        <v>40</v>
      </c>
      <c r="K3403" s="66" t="s">
        <v>7590</v>
      </c>
      <c r="L3403" s="66" t="s">
        <v>7591</v>
      </c>
      <c r="M3403" s="66" t="s">
        <v>7592</v>
      </c>
      <c r="N3403" s="66" t="s">
        <v>5501</v>
      </c>
      <c r="O3403" s="8" t="s">
        <v>5948</v>
      </c>
      <c r="P3403" s="8" t="s">
        <v>7593</v>
      </c>
      <c r="Q3403" s="8">
        <v>-1</v>
      </c>
      <c r="R3403" s="8" t="s">
        <v>40</v>
      </c>
      <c r="S3403" s="8" t="s">
        <v>40</v>
      </c>
      <c r="T3403" s="8" t="s">
        <v>40</v>
      </c>
      <c r="U3403" s="67">
        <v>0.28899999999999998</v>
      </c>
      <c r="V3403" s="4">
        <v>1657</v>
      </c>
      <c r="W3403" s="4">
        <v>3432</v>
      </c>
      <c r="X3403" s="67">
        <v>0.48299999999999998</v>
      </c>
      <c r="Y3403" s="67">
        <v>0.28799999999999998</v>
      </c>
      <c r="Z3403" s="4">
        <v>1255</v>
      </c>
      <c r="AA3403" s="4">
        <v>2603</v>
      </c>
      <c r="AB3403" s="67">
        <v>0.48199999999999998</v>
      </c>
      <c r="AC3403" s="4">
        <v>4.9875639999999999</v>
      </c>
      <c r="AD3403" s="4">
        <v>25.1</v>
      </c>
    </row>
    <row r="3404" spans="1:30" x14ac:dyDescent="0.2">
      <c r="A3404" s="8" t="s">
        <v>782</v>
      </c>
      <c r="B3404" s="8">
        <v>16</v>
      </c>
      <c r="C3404" s="8">
        <v>70926338</v>
      </c>
      <c r="D3404" s="8">
        <v>70926338</v>
      </c>
      <c r="E3404" s="8" t="s">
        <v>121</v>
      </c>
      <c r="F3404" s="8" t="s">
        <v>3108</v>
      </c>
      <c r="G3404" s="8" t="s">
        <v>3109</v>
      </c>
      <c r="H3404" s="8" t="s">
        <v>7</v>
      </c>
      <c r="I3404" s="66" t="s">
        <v>400</v>
      </c>
      <c r="J3404" s="66" t="s">
        <v>40</v>
      </c>
      <c r="K3404" s="66" t="s">
        <v>7594</v>
      </c>
      <c r="L3404" s="66" t="s">
        <v>7595</v>
      </c>
      <c r="M3404" s="66" t="s">
        <v>7596</v>
      </c>
      <c r="N3404" s="66" t="s">
        <v>3334</v>
      </c>
      <c r="O3404" s="8" t="s">
        <v>3531</v>
      </c>
      <c r="P3404" s="8" t="s">
        <v>7597</v>
      </c>
      <c r="Q3404" s="8">
        <v>-1</v>
      </c>
      <c r="R3404" s="8" t="s">
        <v>40</v>
      </c>
      <c r="S3404" s="8" t="s">
        <v>40</v>
      </c>
      <c r="T3404" s="8" t="s">
        <v>40</v>
      </c>
      <c r="U3404" s="67">
        <v>0</v>
      </c>
      <c r="V3404" s="4">
        <v>0</v>
      </c>
      <c r="W3404" s="4">
        <v>3432</v>
      </c>
      <c r="X3404" s="67">
        <v>0</v>
      </c>
      <c r="Y3404" s="67">
        <v>0.24099999999999999</v>
      </c>
      <c r="Z3404" s="4">
        <v>1</v>
      </c>
      <c r="AA3404" s="4">
        <v>2603</v>
      </c>
      <c r="AB3404" s="67">
        <v>0</v>
      </c>
      <c r="AC3404" s="4">
        <v>5.3159270000000003</v>
      </c>
      <c r="AD3404" s="4">
        <v>25.8</v>
      </c>
    </row>
    <row r="3405" spans="1:30" x14ac:dyDescent="0.2">
      <c r="A3405" s="8" t="s">
        <v>782</v>
      </c>
      <c r="B3405" s="8">
        <v>16</v>
      </c>
      <c r="C3405" s="8">
        <v>70926362</v>
      </c>
      <c r="D3405" s="8">
        <v>70926362</v>
      </c>
      <c r="E3405" s="8" t="s">
        <v>127</v>
      </c>
      <c r="F3405" s="8" t="s">
        <v>3108</v>
      </c>
      <c r="G3405" s="8" t="s">
        <v>3109</v>
      </c>
      <c r="H3405" s="8" t="s">
        <v>7</v>
      </c>
      <c r="I3405" s="66" t="s">
        <v>400</v>
      </c>
      <c r="J3405" s="66" t="s">
        <v>40</v>
      </c>
      <c r="K3405" s="66" t="s">
        <v>7598</v>
      </c>
      <c r="L3405" s="66" t="s">
        <v>7599</v>
      </c>
      <c r="M3405" s="66" t="s">
        <v>7600</v>
      </c>
      <c r="N3405" s="66" t="s">
        <v>3302</v>
      </c>
      <c r="O3405" s="8" t="s">
        <v>5429</v>
      </c>
      <c r="P3405" s="8" t="s">
        <v>7601</v>
      </c>
      <c r="Q3405" s="8">
        <v>-1</v>
      </c>
      <c r="R3405" s="8" t="s">
        <v>40</v>
      </c>
      <c r="S3405" s="8" t="s">
        <v>40</v>
      </c>
      <c r="T3405" s="8" t="s">
        <v>40</v>
      </c>
      <c r="U3405" s="67">
        <v>0.24</v>
      </c>
      <c r="V3405" s="4">
        <v>7</v>
      </c>
      <c r="W3405" s="4">
        <v>3432</v>
      </c>
      <c r="X3405" s="67">
        <v>2E-3</v>
      </c>
      <c r="Y3405" s="67">
        <v>0.24</v>
      </c>
      <c r="Z3405" s="4">
        <v>5</v>
      </c>
      <c r="AA3405" s="4">
        <v>2603</v>
      </c>
      <c r="AB3405" s="67">
        <v>2E-3</v>
      </c>
      <c r="AC3405" s="4">
        <v>5.8931620000000002</v>
      </c>
      <c r="AD3405" s="4">
        <v>27.4</v>
      </c>
    </row>
    <row r="3406" spans="1:30" x14ac:dyDescent="0.2">
      <c r="A3406" s="8" t="s">
        <v>782</v>
      </c>
      <c r="B3406" s="8">
        <v>16</v>
      </c>
      <c r="C3406" s="8">
        <v>70926374</v>
      </c>
      <c r="D3406" s="8">
        <v>70926374</v>
      </c>
      <c r="E3406" s="8" t="s">
        <v>130</v>
      </c>
      <c r="F3406" s="8" t="s">
        <v>3108</v>
      </c>
      <c r="G3406" s="8" t="s">
        <v>3109</v>
      </c>
      <c r="H3406" s="8" t="s">
        <v>7</v>
      </c>
      <c r="I3406" s="66" t="s">
        <v>400</v>
      </c>
      <c r="J3406" s="66" t="s">
        <v>40</v>
      </c>
      <c r="K3406" s="66" t="s">
        <v>7602</v>
      </c>
      <c r="L3406" s="66" t="s">
        <v>7603</v>
      </c>
      <c r="M3406" s="66" t="s">
        <v>7604</v>
      </c>
      <c r="N3406" s="66" t="s">
        <v>3252</v>
      </c>
      <c r="O3406" s="8" t="s">
        <v>3253</v>
      </c>
      <c r="P3406" s="8" t="s">
        <v>40</v>
      </c>
      <c r="Q3406" s="8">
        <v>-1</v>
      </c>
      <c r="R3406" s="8" t="s">
        <v>40</v>
      </c>
      <c r="S3406" s="8" t="s">
        <v>40</v>
      </c>
      <c r="T3406" s="8" t="s">
        <v>40</v>
      </c>
      <c r="U3406" s="67">
        <v>0.36</v>
      </c>
      <c r="V3406" s="4">
        <v>1</v>
      </c>
      <c r="W3406" s="4">
        <v>3428</v>
      </c>
      <c r="X3406" s="67">
        <v>0</v>
      </c>
      <c r="Y3406" s="67">
        <v>9.0999999999999998E-2</v>
      </c>
      <c r="Z3406" s="4">
        <v>1</v>
      </c>
      <c r="AA3406" s="4">
        <v>2598</v>
      </c>
      <c r="AB3406" s="67">
        <v>0</v>
      </c>
      <c r="AC3406" s="4">
        <v>2.305237</v>
      </c>
      <c r="AD3406" s="4">
        <v>18.2</v>
      </c>
    </row>
    <row r="3407" spans="1:30" x14ac:dyDescent="0.2">
      <c r="A3407" s="8" t="s">
        <v>782</v>
      </c>
      <c r="B3407" s="8">
        <v>16</v>
      </c>
      <c r="C3407" s="8">
        <v>70928357</v>
      </c>
      <c r="D3407" s="8">
        <v>70928357</v>
      </c>
      <c r="E3407" s="8" t="s">
        <v>130</v>
      </c>
      <c r="F3407" s="8" t="s">
        <v>3101</v>
      </c>
      <c r="G3407" s="8" t="s">
        <v>3102</v>
      </c>
      <c r="H3407" s="8" t="s">
        <v>7</v>
      </c>
      <c r="I3407" s="66" t="s">
        <v>7605</v>
      </c>
      <c r="J3407" s="66" t="s">
        <v>40</v>
      </c>
      <c r="K3407" s="66" t="s">
        <v>7606</v>
      </c>
      <c r="L3407" s="66" t="s">
        <v>7607</v>
      </c>
      <c r="M3407" s="66" t="s">
        <v>7608</v>
      </c>
      <c r="N3407" s="66" t="s">
        <v>121</v>
      </c>
      <c r="O3407" s="8" t="s">
        <v>3104</v>
      </c>
      <c r="P3407" s="8" t="s">
        <v>7609</v>
      </c>
      <c r="Q3407" s="8">
        <v>-1</v>
      </c>
      <c r="R3407" s="8" t="s">
        <v>40</v>
      </c>
      <c r="S3407" s="8" t="s">
        <v>40</v>
      </c>
      <c r="T3407" s="8" t="s">
        <v>40</v>
      </c>
      <c r="U3407" s="67">
        <v>0.248</v>
      </c>
      <c r="V3407" s="4">
        <v>40</v>
      </c>
      <c r="W3407" s="4">
        <v>3433</v>
      </c>
      <c r="X3407" s="67">
        <v>1.2E-2</v>
      </c>
      <c r="Y3407" s="67">
        <v>0.25700000000000001</v>
      </c>
      <c r="Z3407" s="4">
        <v>26</v>
      </c>
      <c r="AA3407" s="4">
        <v>2600</v>
      </c>
      <c r="AB3407" s="67">
        <v>0.01</v>
      </c>
      <c r="AC3407" s="4">
        <v>1.346552</v>
      </c>
      <c r="AD3407" s="4">
        <v>12.51</v>
      </c>
    </row>
    <row r="3408" spans="1:30" x14ac:dyDescent="0.2">
      <c r="A3408" s="8" t="s">
        <v>782</v>
      </c>
      <c r="B3408" s="8">
        <v>16</v>
      </c>
      <c r="C3408" s="8">
        <v>70928358</v>
      </c>
      <c r="D3408" s="8">
        <v>70928358</v>
      </c>
      <c r="E3408" s="8" t="s">
        <v>121</v>
      </c>
      <c r="F3408" s="8" t="s">
        <v>3108</v>
      </c>
      <c r="G3408" s="8" t="s">
        <v>3109</v>
      </c>
      <c r="H3408" s="8" t="s">
        <v>7</v>
      </c>
      <c r="I3408" s="66" t="s">
        <v>7605</v>
      </c>
      <c r="J3408" s="66" t="s">
        <v>40</v>
      </c>
      <c r="K3408" s="66" t="s">
        <v>7610</v>
      </c>
      <c r="L3408" s="66" t="s">
        <v>7611</v>
      </c>
      <c r="M3408" s="66" t="s">
        <v>7608</v>
      </c>
      <c r="N3408" s="66" t="s">
        <v>3128</v>
      </c>
      <c r="O3408" s="8" t="s">
        <v>3129</v>
      </c>
      <c r="P3408" s="8" t="s">
        <v>7612</v>
      </c>
      <c r="Q3408" s="8">
        <v>-1</v>
      </c>
      <c r="R3408" s="8" t="s">
        <v>40</v>
      </c>
      <c r="S3408" s="8" t="s">
        <v>40</v>
      </c>
      <c r="T3408" s="8" t="s">
        <v>40</v>
      </c>
      <c r="U3408" s="67">
        <v>0.223</v>
      </c>
      <c r="V3408" s="4">
        <v>1</v>
      </c>
      <c r="W3408" s="4">
        <v>3433</v>
      </c>
      <c r="X3408" s="67">
        <v>0</v>
      </c>
      <c r="Y3408" s="67">
        <v>6.3E-2</v>
      </c>
      <c r="Z3408" s="4">
        <v>1</v>
      </c>
      <c r="AA3408" s="4">
        <v>2600</v>
      </c>
      <c r="AB3408" s="67">
        <v>0</v>
      </c>
      <c r="AC3408" s="4">
        <v>1.5568770000000001</v>
      </c>
      <c r="AD3408" s="4">
        <v>13.62</v>
      </c>
    </row>
    <row r="3409" spans="1:30" x14ac:dyDescent="0.2">
      <c r="A3409" s="8" t="s">
        <v>782</v>
      </c>
      <c r="B3409" s="8">
        <v>16</v>
      </c>
      <c r="C3409" s="8">
        <v>70928376</v>
      </c>
      <c r="D3409" s="8">
        <v>70928376</v>
      </c>
      <c r="E3409" s="8" t="s">
        <v>130</v>
      </c>
      <c r="F3409" s="8" t="s">
        <v>3108</v>
      </c>
      <c r="G3409" s="8" t="s">
        <v>3109</v>
      </c>
      <c r="H3409" s="8" t="s">
        <v>7</v>
      </c>
      <c r="I3409" s="66" t="s">
        <v>7605</v>
      </c>
      <c r="J3409" s="66" t="s">
        <v>40</v>
      </c>
      <c r="K3409" s="66" t="s">
        <v>7613</v>
      </c>
      <c r="L3409" s="66" t="s">
        <v>7614</v>
      </c>
      <c r="M3409" s="66" t="s">
        <v>7615</v>
      </c>
      <c r="N3409" s="66" t="s">
        <v>3171</v>
      </c>
      <c r="O3409" s="8" t="s">
        <v>3222</v>
      </c>
      <c r="P3409" s="8" t="s">
        <v>7616</v>
      </c>
      <c r="Q3409" s="8">
        <v>-1</v>
      </c>
      <c r="R3409" s="8" t="s">
        <v>40</v>
      </c>
      <c r="S3409" s="8" t="s">
        <v>40</v>
      </c>
      <c r="T3409" s="8" t="s">
        <v>40</v>
      </c>
      <c r="U3409" s="67">
        <v>0.35899999999999999</v>
      </c>
      <c r="V3409" s="4">
        <v>1</v>
      </c>
      <c r="W3409" s="4">
        <v>3433</v>
      </c>
      <c r="X3409" s="67">
        <v>0</v>
      </c>
      <c r="Y3409" s="67">
        <v>0</v>
      </c>
      <c r="Z3409" s="4">
        <v>0</v>
      </c>
      <c r="AA3409" s="4">
        <v>2600</v>
      </c>
      <c r="AB3409" s="67">
        <v>0</v>
      </c>
      <c r="AC3409" s="4">
        <v>6.3588370000000003</v>
      </c>
      <c r="AD3409" s="4">
        <v>29.4</v>
      </c>
    </row>
    <row r="3410" spans="1:30" x14ac:dyDescent="0.2">
      <c r="A3410" s="8" t="s">
        <v>782</v>
      </c>
      <c r="B3410" s="8">
        <v>16</v>
      </c>
      <c r="C3410" s="8">
        <v>70928377</v>
      </c>
      <c r="D3410" s="8">
        <v>70928377</v>
      </c>
      <c r="E3410" s="8" t="s">
        <v>121</v>
      </c>
      <c r="F3410" s="8" t="s">
        <v>3108</v>
      </c>
      <c r="G3410" s="8" t="s">
        <v>3109</v>
      </c>
      <c r="H3410" s="8" t="s">
        <v>7</v>
      </c>
      <c r="I3410" s="66" t="s">
        <v>7605</v>
      </c>
      <c r="J3410" s="66" t="s">
        <v>40</v>
      </c>
      <c r="K3410" s="66" t="s">
        <v>7617</v>
      </c>
      <c r="L3410" s="66" t="s">
        <v>7618</v>
      </c>
      <c r="M3410" s="66" t="s">
        <v>7615</v>
      </c>
      <c r="N3410" s="66" t="s">
        <v>3144</v>
      </c>
      <c r="O3410" s="8" t="s">
        <v>4644</v>
      </c>
      <c r="P3410" s="8" t="s">
        <v>7619</v>
      </c>
      <c r="Q3410" s="8">
        <v>-1</v>
      </c>
      <c r="R3410" s="8" t="s">
        <v>40</v>
      </c>
      <c r="S3410" s="8" t="s">
        <v>40</v>
      </c>
      <c r="T3410" s="8" t="s">
        <v>40</v>
      </c>
      <c r="U3410" s="67">
        <v>0.24299999999999999</v>
      </c>
      <c r="V3410" s="4">
        <v>11</v>
      </c>
      <c r="W3410" s="4">
        <v>3433</v>
      </c>
      <c r="X3410" s="67">
        <v>3.0000000000000001E-3</v>
      </c>
      <c r="Y3410" s="67">
        <v>0.24099999999999999</v>
      </c>
      <c r="Z3410" s="4">
        <v>9</v>
      </c>
      <c r="AA3410" s="4">
        <v>2600</v>
      </c>
      <c r="AB3410" s="67">
        <v>3.0000000000000001E-3</v>
      </c>
      <c r="AC3410" s="4">
        <v>6.321815</v>
      </c>
      <c r="AD3410" s="4">
        <v>29.2</v>
      </c>
    </row>
    <row r="3411" spans="1:30" x14ac:dyDescent="0.2">
      <c r="A3411" s="8" t="s">
        <v>782</v>
      </c>
      <c r="B3411" s="8">
        <v>16</v>
      </c>
      <c r="C3411" s="8">
        <v>70928402</v>
      </c>
      <c r="D3411" s="8">
        <v>70928402</v>
      </c>
      <c r="E3411" s="8" t="s">
        <v>130</v>
      </c>
      <c r="F3411" s="8" t="s">
        <v>3101</v>
      </c>
      <c r="G3411" s="8" t="s">
        <v>3102</v>
      </c>
      <c r="H3411" s="8" t="s">
        <v>7</v>
      </c>
      <c r="I3411" s="66" t="s">
        <v>7605</v>
      </c>
      <c r="J3411" s="66" t="s">
        <v>40</v>
      </c>
      <c r="K3411" s="66" t="s">
        <v>7620</v>
      </c>
      <c r="L3411" s="66" t="s">
        <v>7621</v>
      </c>
      <c r="M3411" s="66" t="s">
        <v>7622</v>
      </c>
      <c r="N3411" s="66" t="s">
        <v>121</v>
      </c>
      <c r="O3411" s="8" t="s">
        <v>3104</v>
      </c>
      <c r="P3411" s="8" t="s">
        <v>7623</v>
      </c>
      <c r="Q3411" s="8">
        <v>-1</v>
      </c>
      <c r="R3411" s="8" t="s">
        <v>40</v>
      </c>
      <c r="S3411" s="8" t="s">
        <v>40</v>
      </c>
      <c r="T3411" s="8" t="s">
        <v>40</v>
      </c>
      <c r="U3411" s="67">
        <v>0.27300000000000002</v>
      </c>
      <c r="V3411" s="4">
        <v>10</v>
      </c>
      <c r="W3411" s="4">
        <v>3434</v>
      </c>
      <c r="X3411" s="67">
        <v>3.0000000000000001E-3</v>
      </c>
      <c r="Y3411" s="67">
        <v>0.25900000000000001</v>
      </c>
      <c r="Z3411" s="4">
        <v>9</v>
      </c>
      <c r="AA3411" s="4">
        <v>2600</v>
      </c>
      <c r="AB3411" s="67">
        <v>3.0000000000000001E-3</v>
      </c>
      <c r="AC3411" s="4">
        <v>1.6710149999999999</v>
      </c>
      <c r="AD3411" s="4">
        <v>14.24</v>
      </c>
    </row>
    <row r="3412" spans="1:30" x14ac:dyDescent="0.2">
      <c r="A3412" s="8" t="s">
        <v>782</v>
      </c>
      <c r="B3412" s="8">
        <v>16</v>
      </c>
      <c r="C3412" s="8">
        <v>70928403</v>
      </c>
      <c r="D3412" s="8">
        <v>70928403</v>
      </c>
      <c r="E3412" s="8" t="s">
        <v>121</v>
      </c>
      <c r="F3412" s="8" t="s">
        <v>3108</v>
      </c>
      <c r="G3412" s="8" t="s">
        <v>3109</v>
      </c>
      <c r="H3412" s="8" t="s">
        <v>7</v>
      </c>
      <c r="I3412" s="66" t="s">
        <v>7605</v>
      </c>
      <c r="J3412" s="66" t="s">
        <v>40</v>
      </c>
      <c r="K3412" s="66" t="s">
        <v>7624</v>
      </c>
      <c r="L3412" s="66" t="s">
        <v>7625</v>
      </c>
      <c r="M3412" s="66" t="s">
        <v>7622</v>
      </c>
      <c r="N3412" s="66" t="s">
        <v>3128</v>
      </c>
      <c r="O3412" s="8" t="s">
        <v>3129</v>
      </c>
      <c r="P3412" s="8" t="s">
        <v>7626</v>
      </c>
      <c r="Q3412" s="8">
        <v>-1</v>
      </c>
      <c r="R3412" s="8" t="s">
        <v>40</v>
      </c>
      <c r="S3412" s="8" t="s">
        <v>40</v>
      </c>
      <c r="T3412" s="8" t="s">
        <v>40</v>
      </c>
      <c r="U3412" s="67">
        <v>0</v>
      </c>
      <c r="V3412" s="4">
        <v>0</v>
      </c>
      <c r="W3412" s="4">
        <v>3434</v>
      </c>
      <c r="X3412" s="67">
        <v>0</v>
      </c>
      <c r="Y3412" s="67">
        <v>0.27700000000000002</v>
      </c>
      <c r="Z3412" s="4">
        <v>1</v>
      </c>
      <c r="AA3412" s="4">
        <v>2600</v>
      </c>
      <c r="AB3412" s="67">
        <v>0</v>
      </c>
      <c r="AC3412" s="4">
        <v>0.17233299999999999</v>
      </c>
      <c r="AD3412" s="4">
        <v>4.3849999999999998</v>
      </c>
    </row>
    <row r="3413" spans="1:30" x14ac:dyDescent="0.2">
      <c r="A3413" s="8" t="s">
        <v>782</v>
      </c>
      <c r="B3413" s="8">
        <v>16</v>
      </c>
      <c r="C3413" s="8">
        <v>70928414</v>
      </c>
      <c r="D3413" s="8">
        <v>70928414</v>
      </c>
      <c r="E3413" s="8" t="s">
        <v>121</v>
      </c>
      <c r="F3413" s="8" t="s">
        <v>3101</v>
      </c>
      <c r="G3413" s="8" t="s">
        <v>3102</v>
      </c>
      <c r="H3413" s="8" t="s">
        <v>7</v>
      </c>
      <c r="I3413" s="66" t="s">
        <v>7605</v>
      </c>
      <c r="J3413" s="66" t="s">
        <v>40</v>
      </c>
      <c r="K3413" s="66" t="s">
        <v>7627</v>
      </c>
      <c r="L3413" s="66" t="s">
        <v>7628</v>
      </c>
      <c r="M3413" s="66" t="s">
        <v>5374</v>
      </c>
      <c r="N3413" s="66" t="s">
        <v>3118</v>
      </c>
      <c r="O3413" s="8" t="s">
        <v>3382</v>
      </c>
      <c r="P3413" s="8" t="s">
        <v>7629</v>
      </c>
      <c r="Q3413" s="8">
        <v>-1</v>
      </c>
      <c r="R3413" s="8" t="s">
        <v>40</v>
      </c>
      <c r="S3413" s="8" t="s">
        <v>40</v>
      </c>
      <c r="T3413" s="8" t="s">
        <v>40</v>
      </c>
      <c r="U3413" s="67">
        <v>0.24</v>
      </c>
      <c r="V3413" s="4">
        <v>22</v>
      </c>
      <c r="W3413" s="4">
        <v>3434</v>
      </c>
      <c r="X3413" s="67">
        <v>6.0000000000000001E-3</v>
      </c>
      <c r="Y3413" s="67">
        <v>0.247</v>
      </c>
      <c r="Z3413" s="4">
        <v>22</v>
      </c>
      <c r="AA3413" s="4">
        <v>2600</v>
      </c>
      <c r="AB3413" s="67">
        <v>8.0000000000000002E-3</v>
      </c>
      <c r="AC3413" s="4">
        <v>0.79730900000000005</v>
      </c>
      <c r="AD3413" s="4">
        <v>9.4469999999999992</v>
      </c>
    </row>
    <row r="3414" spans="1:30" x14ac:dyDescent="0.2">
      <c r="A3414" s="8" t="s">
        <v>782</v>
      </c>
      <c r="B3414" s="8">
        <v>16</v>
      </c>
      <c r="C3414" s="8">
        <v>70928418</v>
      </c>
      <c r="D3414" s="8">
        <v>70928418</v>
      </c>
      <c r="E3414" s="8" t="s">
        <v>130</v>
      </c>
      <c r="F3414" s="8" t="s">
        <v>3108</v>
      </c>
      <c r="G3414" s="8" t="s">
        <v>3109</v>
      </c>
      <c r="H3414" s="8" t="s">
        <v>7</v>
      </c>
      <c r="I3414" s="66" t="s">
        <v>7605</v>
      </c>
      <c r="J3414" s="66" t="s">
        <v>40</v>
      </c>
      <c r="K3414" s="66" t="s">
        <v>7630</v>
      </c>
      <c r="L3414" s="66" t="s">
        <v>7631</v>
      </c>
      <c r="M3414" s="66" t="s">
        <v>7632</v>
      </c>
      <c r="N3414" s="66" t="s">
        <v>4332</v>
      </c>
      <c r="O3414" s="8" t="s">
        <v>4333</v>
      </c>
      <c r="P3414" s="8" t="s">
        <v>40</v>
      </c>
      <c r="Q3414" s="8">
        <v>-1</v>
      </c>
      <c r="R3414" s="8" t="s">
        <v>40</v>
      </c>
      <c r="S3414" s="8" t="s">
        <v>40</v>
      </c>
      <c r="T3414" s="8" t="s">
        <v>40</v>
      </c>
      <c r="U3414" s="67">
        <v>0</v>
      </c>
      <c r="V3414" s="4">
        <v>0</v>
      </c>
      <c r="W3414" s="4">
        <v>3434</v>
      </c>
      <c r="X3414" s="67">
        <v>0</v>
      </c>
      <c r="Y3414" s="67">
        <v>0.21199999999999999</v>
      </c>
      <c r="Z3414" s="4">
        <v>2</v>
      </c>
      <c r="AA3414" s="4">
        <v>2600</v>
      </c>
      <c r="AB3414" s="67">
        <v>1E-3</v>
      </c>
      <c r="AC3414" s="4">
        <v>-0.453318</v>
      </c>
      <c r="AD3414" s="4">
        <v>0.28699999999999998</v>
      </c>
    </row>
    <row r="3415" spans="1:30" x14ac:dyDescent="0.2">
      <c r="A3415" s="8" t="s">
        <v>782</v>
      </c>
      <c r="B3415" s="8">
        <v>16</v>
      </c>
      <c r="C3415" s="8">
        <v>70928442</v>
      </c>
      <c r="D3415" s="8">
        <v>70928442</v>
      </c>
      <c r="E3415" s="8" t="s">
        <v>130</v>
      </c>
      <c r="F3415" s="8" t="s">
        <v>3108</v>
      </c>
      <c r="G3415" s="8" t="s">
        <v>3109</v>
      </c>
      <c r="H3415" s="8" t="s">
        <v>7</v>
      </c>
      <c r="I3415" s="66" t="s">
        <v>7605</v>
      </c>
      <c r="J3415" s="66" t="s">
        <v>40</v>
      </c>
      <c r="K3415" s="66" t="s">
        <v>7633</v>
      </c>
      <c r="L3415" s="66" t="s">
        <v>7634</v>
      </c>
      <c r="M3415" s="66" t="s">
        <v>7635</v>
      </c>
      <c r="N3415" s="66" t="s">
        <v>3255</v>
      </c>
      <c r="O3415" s="8" t="s">
        <v>3256</v>
      </c>
      <c r="P3415" s="8" t="s">
        <v>40</v>
      </c>
      <c r="Q3415" s="8">
        <v>-1</v>
      </c>
      <c r="R3415" s="8" t="s">
        <v>40</v>
      </c>
      <c r="S3415" s="8" t="s">
        <v>40</v>
      </c>
      <c r="T3415" s="8" t="s">
        <v>40</v>
      </c>
      <c r="U3415" s="67">
        <v>0</v>
      </c>
      <c r="V3415" s="4">
        <v>0</v>
      </c>
      <c r="W3415" s="4">
        <v>3434</v>
      </c>
      <c r="X3415" s="67">
        <v>0</v>
      </c>
      <c r="Y3415" s="67">
        <v>0.28399999999999997</v>
      </c>
      <c r="Z3415" s="4">
        <v>1</v>
      </c>
      <c r="AA3415" s="4">
        <v>2600</v>
      </c>
      <c r="AB3415" s="67">
        <v>0</v>
      </c>
      <c r="AC3415" s="4">
        <v>6.7251450000000004</v>
      </c>
      <c r="AD3415" s="4">
        <v>32</v>
      </c>
    </row>
    <row r="3416" spans="1:30" x14ac:dyDescent="0.2">
      <c r="A3416" s="8" t="s">
        <v>782</v>
      </c>
      <c r="B3416" s="8">
        <v>16</v>
      </c>
      <c r="C3416" s="8">
        <v>70928452</v>
      </c>
      <c r="D3416" s="8">
        <v>70928452</v>
      </c>
      <c r="E3416" s="8" t="s">
        <v>130</v>
      </c>
      <c r="F3416" s="8" t="s">
        <v>78</v>
      </c>
      <c r="G3416" s="8" t="s">
        <v>3469</v>
      </c>
      <c r="H3416" s="8" t="s">
        <v>7</v>
      </c>
      <c r="I3416" s="66" t="s">
        <v>40</v>
      </c>
      <c r="J3416" s="66" t="s">
        <v>7636</v>
      </c>
      <c r="K3416" s="66" t="s">
        <v>40</v>
      </c>
      <c r="L3416" s="66" t="s">
        <v>40</v>
      </c>
      <c r="M3416" s="66" t="s">
        <v>40</v>
      </c>
      <c r="N3416" s="66" t="s">
        <v>40</v>
      </c>
      <c r="O3416" s="8" t="s">
        <v>40</v>
      </c>
      <c r="P3416" s="8" t="s">
        <v>40</v>
      </c>
      <c r="Q3416" s="8">
        <v>-1</v>
      </c>
      <c r="R3416" s="8">
        <v>9.3718696349999995</v>
      </c>
      <c r="S3416" s="8">
        <v>-0.247792974</v>
      </c>
      <c r="T3416" s="8">
        <v>9.1240766610000001</v>
      </c>
      <c r="U3416" s="67">
        <v>0.35699999999999998</v>
      </c>
      <c r="V3416" s="4">
        <v>1</v>
      </c>
      <c r="W3416" s="4">
        <v>3426</v>
      </c>
      <c r="X3416" s="67">
        <v>0</v>
      </c>
      <c r="Y3416" s="67">
        <v>0.29199999999999998</v>
      </c>
      <c r="Z3416" s="4">
        <v>1</v>
      </c>
      <c r="AA3416" s="4">
        <v>2595</v>
      </c>
      <c r="AB3416" s="67">
        <v>0</v>
      </c>
      <c r="AC3416" s="4">
        <v>5.0369380000000001</v>
      </c>
      <c r="AD3416" s="4">
        <v>25.2</v>
      </c>
    </row>
    <row r="3417" spans="1:30" x14ac:dyDescent="0.2">
      <c r="A3417" s="8" t="s">
        <v>782</v>
      </c>
      <c r="B3417" s="8">
        <v>16</v>
      </c>
      <c r="C3417" s="8">
        <v>70929889</v>
      </c>
      <c r="D3417" s="8">
        <v>70929889</v>
      </c>
      <c r="E3417" s="8" t="s">
        <v>130</v>
      </c>
      <c r="F3417" s="8" t="s">
        <v>3108</v>
      </c>
      <c r="G3417" s="8" t="s">
        <v>3109</v>
      </c>
      <c r="H3417" s="8" t="s">
        <v>7</v>
      </c>
      <c r="I3417" s="66" t="s">
        <v>7637</v>
      </c>
      <c r="J3417" s="66" t="s">
        <v>40</v>
      </c>
      <c r="K3417" s="66" t="s">
        <v>7638</v>
      </c>
      <c r="L3417" s="66" t="s">
        <v>7639</v>
      </c>
      <c r="M3417" s="66" t="s">
        <v>7640</v>
      </c>
      <c r="N3417" s="66" t="s">
        <v>3528</v>
      </c>
      <c r="O3417" s="8" t="s">
        <v>3529</v>
      </c>
      <c r="P3417" s="8" t="s">
        <v>40</v>
      </c>
      <c r="Q3417" s="8">
        <v>-1</v>
      </c>
      <c r="R3417" s="8" t="s">
        <v>40</v>
      </c>
      <c r="S3417" s="8" t="s">
        <v>40</v>
      </c>
      <c r="T3417" s="8" t="s">
        <v>40</v>
      </c>
      <c r="U3417" s="67">
        <v>0</v>
      </c>
      <c r="V3417" s="4">
        <v>0</v>
      </c>
      <c r="W3417" s="4">
        <v>3425</v>
      </c>
      <c r="X3417" s="67">
        <v>0</v>
      </c>
      <c r="Y3417" s="67">
        <v>0.24399999999999999</v>
      </c>
      <c r="Z3417" s="4">
        <v>1</v>
      </c>
      <c r="AA3417" s="4">
        <v>2596</v>
      </c>
      <c r="AB3417" s="67">
        <v>0</v>
      </c>
      <c r="AC3417" s="4">
        <v>6.2965689999999999</v>
      </c>
      <c r="AD3417" s="4">
        <v>29.1</v>
      </c>
    </row>
    <row r="3418" spans="1:30" x14ac:dyDescent="0.2">
      <c r="A3418" s="8" t="s">
        <v>782</v>
      </c>
      <c r="B3418" s="8">
        <v>16</v>
      </c>
      <c r="C3418" s="8">
        <v>70929894</v>
      </c>
      <c r="D3418" s="8">
        <v>70929894</v>
      </c>
      <c r="E3418" s="8" t="s">
        <v>121</v>
      </c>
      <c r="F3418" s="8" t="s">
        <v>3101</v>
      </c>
      <c r="G3418" s="8" t="s">
        <v>3102</v>
      </c>
      <c r="H3418" s="8" t="s">
        <v>7</v>
      </c>
      <c r="I3418" s="66" t="s">
        <v>7637</v>
      </c>
      <c r="J3418" s="66" t="s">
        <v>40</v>
      </c>
      <c r="K3418" s="66" t="s">
        <v>7641</v>
      </c>
      <c r="L3418" s="66" t="s">
        <v>7642</v>
      </c>
      <c r="M3418" s="66" t="s">
        <v>7643</v>
      </c>
      <c r="N3418" s="66" t="s">
        <v>130</v>
      </c>
      <c r="O3418" s="8" t="s">
        <v>3506</v>
      </c>
      <c r="P3418" s="8" t="s">
        <v>7644</v>
      </c>
      <c r="Q3418" s="8">
        <v>-1</v>
      </c>
      <c r="R3418" s="8" t="s">
        <v>40</v>
      </c>
      <c r="S3418" s="8" t="s">
        <v>40</v>
      </c>
      <c r="T3418" s="8" t="s">
        <v>40</v>
      </c>
      <c r="U3418" s="67">
        <v>0.308</v>
      </c>
      <c r="V3418" s="4">
        <v>1</v>
      </c>
      <c r="W3418" s="4">
        <v>3425</v>
      </c>
      <c r="X3418" s="67">
        <v>0</v>
      </c>
      <c r="Y3418" s="67">
        <v>0.30599999999999999</v>
      </c>
      <c r="Z3418" s="4">
        <v>2</v>
      </c>
      <c r="AA3418" s="4">
        <v>2596</v>
      </c>
      <c r="AB3418" s="67">
        <v>1E-3</v>
      </c>
      <c r="AC3418" s="4">
        <v>1.5520910000000001</v>
      </c>
      <c r="AD3418" s="4">
        <v>13.59</v>
      </c>
    </row>
    <row r="3419" spans="1:30" x14ac:dyDescent="0.2">
      <c r="A3419" s="8" t="s">
        <v>782</v>
      </c>
      <c r="B3419" s="8">
        <v>16</v>
      </c>
      <c r="C3419" s="8">
        <v>70929897</v>
      </c>
      <c r="D3419" s="8">
        <v>70929897</v>
      </c>
      <c r="E3419" s="8" t="s">
        <v>130</v>
      </c>
      <c r="F3419" s="8" t="s">
        <v>3101</v>
      </c>
      <c r="G3419" s="8" t="s">
        <v>3102</v>
      </c>
      <c r="H3419" s="8" t="s">
        <v>7</v>
      </c>
      <c r="I3419" s="66" t="s">
        <v>7637</v>
      </c>
      <c r="J3419" s="66" t="s">
        <v>40</v>
      </c>
      <c r="K3419" s="66" t="s">
        <v>7645</v>
      </c>
      <c r="L3419" s="66" t="s">
        <v>7646</v>
      </c>
      <c r="M3419" s="66" t="s">
        <v>7647</v>
      </c>
      <c r="N3419" s="66" t="s">
        <v>3136</v>
      </c>
      <c r="O3419" s="8" t="s">
        <v>3185</v>
      </c>
      <c r="P3419" s="8" t="s">
        <v>40</v>
      </c>
      <c r="Q3419" s="8">
        <v>-1</v>
      </c>
      <c r="R3419" s="8" t="s">
        <v>40</v>
      </c>
      <c r="S3419" s="8" t="s">
        <v>40</v>
      </c>
      <c r="T3419" s="8" t="s">
        <v>40</v>
      </c>
      <c r="U3419" s="67">
        <v>0.23200000000000001</v>
      </c>
      <c r="V3419" s="4">
        <v>2</v>
      </c>
      <c r="W3419" s="4">
        <v>3425</v>
      </c>
      <c r="X3419" s="67">
        <v>1E-3</v>
      </c>
      <c r="Y3419" s="67">
        <v>0</v>
      </c>
      <c r="Z3419" s="4">
        <v>0</v>
      </c>
      <c r="AA3419" s="4">
        <v>2596</v>
      </c>
      <c r="AB3419" s="67">
        <v>0</v>
      </c>
      <c r="AC3419" s="4">
        <v>1.646002</v>
      </c>
      <c r="AD3419" s="4">
        <v>14.1</v>
      </c>
    </row>
    <row r="3420" spans="1:30" x14ac:dyDescent="0.2">
      <c r="A3420" s="8" t="s">
        <v>782</v>
      </c>
      <c r="B3420" s="8">
        <v>16</v>
      </c>
      <c r="C3420" s="8">
        <v>70929915</v>
      </c>
      <c r="D3420" s="8">
        <v>70929915</v>
      </c>
      <c r="E3420" s="8" t="s">
        <v>121</v>
      </c>
      <c r="F3420" s="8" t="s">
        <v>3101</v>
      </c>
      <c r="G3420" s="8" t="s">
        <v>3102</v>
      </c>
      <c r="H3420" s="8" t="s">
        <v>7</v>
      </c>
      <c r="I3420" s="66" t="s">
        <v>7637</v>
      </c>
      <c r="J3420" s="66" t="s">
        <v>40</v>
      </c>
      <c r="K3420" s="66" t="s">
        <v>7648</v>
      </c>
      <c r="L3420" s="66" t="s">
        <v>7649</v>
      </c>
      <c r="M3420" s="66" t="s">
        <v>6181</v>
      </c>
      <c r="N3420" s="66" t="s">
        <v>3410</v>
      </c>
      <c r="O3420" s="8" t="s">
        <v>3411</v>
      </c>
      <c r="P3420" s="8" t="s">
        <v>7650</v>
      </c>
      <c r="Q3420" s="8">
        <v>-1</v>
      </c>
      <c r="R3420" s="8" t="s">
        <v>40</v>
      </c>
      <c r="S3420" s="8" t="s">
        <v>40</v>
      </c>
      <c r="T3420" s="8" t="s">
        <v>40</v>
      </c>
      <c r="U3420" s="67">
        <v>0</v>
      </c>
      <c r="V3420" s="4">
        <v>0</v>
      </c>
      <c r="W3420" s="4">
        <v>3425</v>
      </c>
      <c r="X3420" s="67">
        <v>0</v>
      </c>
      <c r="Y3420" s="67">
        <v>0.24199999999999999</v>
      </c>
      <c r="Z3420" s="4">
        <v>3</v>
      </c>
      <c r="AA3420" s="4">
        <v>2596</v>
      </c>
      <c r="AB3420" s="67">
        <v>1E-3</v>
      </c>
      <c r="AC3420" s="4">
        <v>5.3860000000000002E-3</v>
      </c>
      <c r="AD3420" s="4">
        <v>2.6379999999999999</v>
      </c>
    </row>
    <row r="3421" spans="1:30" x14ac:dyDescent="0.2">
      <c r="A3421" s="8" t="s">
        <v>782</v>
      </c>
      <c r="B3421" s="8">
        <v>16</v>
      </c>
      <c r="C3421" s="8">
        <v>70929923</v>
      </c>
      <c r="D3421" s="8">
        <v>70929923</v>
      </c>
      <c r="E3421" s="8" t="s">
        <v>130</v>
      </c>
      <c r="F3421" s="8" t="s">
        <v>3108</v>
      </c>
      <c r="G3421" s="8" t="s">
        <v>3109</v>
      </c>
      <c r="H3421" s="8" t="s">
        <v>7</v>
      </c>
      <c r="I3421" s="66" t="s">
        <v>7637</v>
      </c>
      <c r="J3421" s="66" t="s">
        <v>40</v>
      </c>
      <c r="K3421" s="66" t="s">
        <v>7651</v>
      </c>
      <c r="L3421" s="66" t="s">
        <v>7652</v>
      </c>
      <c r="M3421" s="66" t="s">
        <v>7653</v>
      </c>
      <c r="N3421" s="66" t="s">
        <v>3141</v>
      </c>
      <c r="O3421" s="8" t="s">
        <v>3371</v>
      </c>
      <c r="P3421" s="8" t="s">
        <v>40</v>
      </c>
      <c r="Q3421" s="8">
        <v>-1</v>
      </c>
      <c r="R3421" s="8" t="s">
        <v>40</v>
      </c>
      <c r="S3421" s="8" t="s">
        <v>40</v>
      </c>
      <c r="T3421" s="8" t="s">
        <v>40</v>
      </c>
      <c r="U3421" s="67">
        <v>0</v>
      </c>
      <c r="V3421" s="4">
        <v>0</v>
      </c>
      <c r="W3421" s="4">
        <v>3425</v>
      </c>
      <c r="X3421" s="67">
        <v>0</v>
      </c>
      <c r="Y3421" s="67">
        <v>0.25</v>
      </c>
      <c r="Z3421" s="4">
        <v>2</v>
      </c>
      <c r="AA3421" s="4">
        <v>2596</v>
      </c>
      <c r="AB3421" s="67">
        <v>1E-3</v>
      </c>
      <c r="AC3421" s="4">
        <v>6.7164770000000003</v>
      </c>
      <c r="AD3421" s="4">
        <v>32</v>
      </c>
    </row>
    <row r="3422" spans="1:30" x14ac:dyDescent="0.2">
      <c r="A3422" s="8" t="s">
        <v>782</v>
      </c>
      <c r="B3422" s="8">
        <v>16</v>
      </c>
      <c r="C3422" s="8">
        <v>70929984</v>
      </c>
      <c r="D3422" s="8">
        <v>70929984</v>
      </c>
      <c r="E3422" s="8" t="s">
        <v>127</v>
      </c>
      <c r="F3422" s="8" t="s">
        <v>78</v>
      </c>
      <c r="G3422" s="8" t="s">
        <v>3469</v>
      </c>
      <c r="H3422" s="8" t="s">
        <v>7</v>
      </c>
      <c r="I3422" s="66" t="s">
        <v>40</v>
      </c>
      <c r="J3422" s="66" t="s">
        <v>7654</v>
      </c>
      <c r="K3422" s="66" t="s">
        <v>40</v>
      </c>
      <c r="L3422" s="66" t="s">
        <v>40</v>
      </c>
      <c r="M3422" s="66" t="s">
        <v>40</v>
      </c>
      <c r="N3422" s="66" t="s">
        <v>40</v>
      </c>
      <c r="O3422" s="8" t="s">
        <v>40</v>
      </c>
      <c r="P3422" s="8" t="s">
        <v>40</v>
      </c>
      <c r="Q3422" s="8">
        <v>-1</v>
      </c>
      <c r="R3422" s="8">
        <v>11.622037669999999</v>
      </c>
      <c r="S3422" s="8">
        <v>0.155233342</v>
      </c>
      <c r="T3422" s="8">
        <v>11.77727101</v>
      </c>
      <c r="U3422" s="67">
        <v>0.223</v>
      </c>
      <c r="V3422" s="4">
        <v>1</v>
      </c>
      <c r="W3422" s="4">
        <v>3432</v>
      </c>
      <c r="X3422" s="67">
        <v>0</v>
      </c>
      <c r="Y3422" s="67">
        <v>0</v>
      </c>
      <c r="Z3422" s="4">
        <v>0</v>
      </c>
      <c r="AA3422" s="4">
        <v>2599</v>
      </c>
      <c r="AB3422" s="67">
        <v>0</v>
      </c>
      <c r="AC3422" s="4">
        <v>4.1163150000000002</v>
      </c>
      <c r="AD3422" s="4">
        <v>23.8</v>
      </c>
    </row>
    <row r="3423" spans="1:30" x14ac:dyDescent="0.2">
      <c r="A3423" s="8" t="s">
        <v>782</v>
      </c>
      <c r="B3423" s="8">
        <v>16</v>
      </c>
      <c r="C3423" s="8">
        <v>70934906</v>
      </c>
      <c r="D3423" s="8">
        <v>70934906</v>
      </c>
      <c r="E3423" s="8" t="s">
        <v>130</v>
      </c>
      <c r="F3423" s="8" t="s">
        <v>79</v>
      </c>
      <c r="G3423" s="8" t="s">
        <v>3469</v>
      </c>
      <c r="H3423" s="8" t="s">
        <v>7</v>
      </c>
      <c r="I3423" s="66" t="s">
        <v>40</v>
      </c>
      <c r="J3423" s="66" t="s">
        <v>7654</v>
      </c>
      <c r="K3423" s="66" t="s">
        <v>40</v>
      </c>
      <c r="L3423" s="66" t="s">
        <v>40</v>
      </c>
      <c r="M3423" s="66" t="s">
        <v>40</v>
      </c>
      <c r="N3423" s="66" t="s">
        <v>40</v>
      </c>
      <c r="O3423" s="8" t="s">
        <v>40</v>
      </c>
      <c r="P3423" s="8" t="s">
        <v>40</v>
      </c>
      <c r="Q3423" s="8">
        <v>-1</v>
      </c>
      <c r="R3423" s="8">
        <v>10.28436436</v>
      </c>
      <c r="S3423" s="8">
        <v>-1.8758046939999999</v>
      </c>
      <c r="T3423" s="8">
        <v>8.4085596640000002</v>
      </c>
      <c r="U3423" s="67">
        <v>0</v>
      </c>
      <c r="V3423" s="4">
        <v>0</v>
      </c>
      <c r="W3423" s="4">
        <v>3427</v>
      </c>
      <c r="X3423" s="67">
        <v>0</v>
      </c>
      <c r="Y3423" s="67">
        <v>0.19700000000000001</v>
      </c>
      <c r="Z3423" s="4">
        <v>2</v>
      </c>
      <c r="AA3423" s="4">
        <v>2601</v>
      </c>
      <c r="AB3423" s="67">
        <v>1E-3</v>
      </c>
      <c r="AC3423" s="4">
        <v>4.5241449999999999</v>
      </c>
      <c r="AD3423" s="4">
        <v>24.3</v>
      </c>
    </row>
    <row r="3424" spans="1:30" x14ac:dyDescent="0.2">
      <c r="A3424" s="8" t="s">
        <v>782</v>
      </c>
      <c r="B3424" s="8">
        <v>16</v>
      </c>
      <c r="C3424" s="8">
        <v>70934913</v>
      </c>
      <c r="D3424" s="8">
        <v>70934913</v>
      </c>
      <c r="E3424" s="8" t="s">
        <v>130</v>
      </c>
      <c r="F3424" s="8" t="s">
        <v>3101</v>
      </c>
      <c r="G3424" s="8" t="s">
        <v>3102</v>
      </c>
      <c r="H3424" s="8" t="s">
        <v>7</v>
      </c>
      <c r="I3424" s="66" t="s">
        <v>7655</v>
      </c>
      <c r="J3424" s="66" t="s">
        <v>40</v>
      </c>
      <c r="K3424" s="66" t="s">
        <v>7656</v>
      </c>
      <c r="L3424" s="66" t="s">
        <v>7657</v>
      </c>
      <c r="M3424" s="66" t="s">
        <v>7658</v>
      </c>
      <c r="N3424" s="66" t="s">
        <v>3174</v>
      </c>
      <c r="O3424" s="8" t="s">
        <v>3175</v>
      </c>
      <c r="P3424" s="8" t="s">
        <v>7659</v>
      </c>
      <c r="Q3424" s="8">
        <v>-1</v>
      </c>
      <c r="R3424" s="8" t="s">
        <v>40</v>
      </c>
      <c r="S3424" s="8" t="s">
        <v>40</v>
      </c>
      <c r="T3424" s="8" t="s">
        <v>40</v>
      </c>
      <c r="U3424" s="67">
        <v>0.247</v>
      </c>
      <c r="V3424" s="4">
        <v>5</v>
      </c>
      <c r="W3424" s="4">
        <v>3427</v>
      </c>
      <c r="X3424" s="67">
        <v>1E-3</v>
      </c>
      <c r="Y3424" s="67">
        <v>0.27400000000000002</v>
      </c>
      <c r="Z3424" s="4">
        <v>13</v>
      </c>
      <c r="AA3424" s="4">
        <v>2601</v>
      </c>
      <c r="AB3424" s="67">
        <v>5.0000000000000001E-3</v>
      </c>
      <c r="AC3424" s="4">
        <v>1.436113</v>
      </c>
      <c r="AD3424" s="4">
        <v>12.98</v>
      </c>
    </row>
    <row r="3425" spans="1:30" x14ac:dyDescent="0.2">
      <c r="A3425" s="8" t="s">
        <v>782</v>
      </c>
      <c r="B3425" s="8">
        <v>16</v>
      </c>
      <c r="C3425" s="8">
        <v>70934914</v>
      </c>
      <c r="D3425" s="8">
        <v>70934914</v>
      </c>
      <c r="E3425" s="8" t="s">
        <v>130</v>
      </c>
      <c r="F3425" s="8" t="s">
        <v>3108</v>
      </c>
      <c r="G3425" s="8" t="s">
        <v>3109</v>
      </c>
      <c r="H3425" s="8" t="s">
        <v>7</v>
      </c>
      <c r="I3425" s="66" t="s">
        <v>7655</v>
      </c>
      <c r="J3425" s="66" t="s">
        <v>40</v>
      </c>
      <c r="K3425" s="66" t="s">
        <v>7660</v>
      </c>
      <c r="L3425" s="66" t="s">
        <v>7661</v>
      </c>
      <c r="M3425" s="66" t="s">
        <v>7658</v>
      </c>
      <c r="N3425" s="66" t="s">
        <v>3112</v>
      </c>
      <c r="O3425" s="8" t="s">
        <v>3140</v>
      </c>
      <c r="P3425" s="8" t="s">
        <v>7662</v>
      </c>
      <c r="Q3425" s="8">
        <v>-1</v>
      </c>
      <c r="R3425" s="8" t="s">
        <v>40</v>
      </c>
      <c r="S3425" s="8" t="s">
        <v>40</v>
      </c>
      <c r="T3425" s="8" t="s">
        <v>40</v>
      </c>
      <c r="U3425" s="67">
        <v>0.24399999999999999</v>
      </c>
      <c r="V3425" s="4">
        <v>1</v>
      </c>
      <c r="W3425" s="4">
        <v>3427</v>
      </c>
      <c r="X3425" s="67">
        <v>0</v>
      </c>
      <c r="Y3425" s="67">
        <v>0.23599999999999999</v>
      </c>
      <c r="Z3425" s="4">
        <v>3</v>
      </c>
      <c r="AA3425" s="4">
        <v>2601</v>
      </c>
      <c r="AB3425" s="67">
        <v>1E-3</v>
      </c>
      <c r="AC3425" s="4">
        <v>6.7431089999999996</v>
      </c>
      <c r="AD3425" s="4">
        <v>32</v>
      </c>
    </row>
    <row r="3426" spans="1:30" x14ac:dyDescent="0.2">
      <c r="A3426" s="8" t="s">
        <v>782</v>
      </c>
      <c r="B3426" s="8">
        <v>16</v>
      </c>
      <c r="C3426" s="8">
        <v>70934939</v>
      </c>
      <c r="D3426" s="8">
        <v>70934939</v>
      </c>
      <c r="E3426" s="8" t="s">
        <v>123</v>
      </c>
      <c r="F3426" s="8" t="s">
        <v>3108</v>
      </c>
      <c r="G3426" s="8" t="s">
        <v>3109</v>
      </c>
      <c r="H3426" s="8" t="s">
        <v>7</v>
      </c>
      <c r="I3426" s="66" t="s">
        <v>7655</v>
      </c>
      <c r="J3426" s="66" t="s">
        <v>40</v>
      </c>
      <c r="K3426" s="66" t="s">
        <v>7663</v>
      </c>
      <c r="L3426" s="66" t="s">
        <v>7664</v>
      </c>
      <c r="M3426" s="66" t="s">
        <v>7665</v>
      </c>
      <c r="N3426" s="66" t="s">
        <v>3124</v>
      </c>
      <c r="O3426" s="8" t="s">
        <v>7666</v>
      </c>
      <c r="P3426" s="8" t="s">
        <v>7667</v>
      </c>
      <c r="Q3426" s="8">
        <v>-1</v>
      </c>
      <c r="R3426" s="8" t="s">
        <v>40</v>
      </c>
      <c r="S3426" s="8" t="s">
        <v>40</v>
      </c>
      <c r="T3426" s="8" t="s">
        <v>40</v>
      </c>
      <c r="U3426" s="67">
        <v>0.122</v>
      </c>
      <c r="V3426" s="4">
        <v>1</v>
      </c>
      <c r="W3426" s="4">
        <v>3427</v>
      </c>
      <c r="X3426" s="67">
        <v>0</v>
      </c>
      <c r="Y3426" s="67">
        <v>0.23899999999999999</v>
      </c>
      <c r="Z3426" s="4">
        <v>1</v>
      </c>
      <c r="AA3426" s="4">
        <v>2601</v>
      </c>
      <c r="AB3426" s="67">
        <v>0</v>
      </c>
      <c r="AC3426" s="4">
        <v>1.4137710000000001</v>
      </c>
      <c r="AD3426" s="4">
        <v>12.86</v>
      </c>
    </row>
    <row r="3427" spans="1:30" x14ac:dyDescent="0.2">
      <c r="A3427" s="8" t="s">
        <v>782</v>
      </c>
      <c r="B3427" s="8">
        <v>16</v>
      </c>
      <c r="C3427" s="8">
        <v>70934974</v>
      </c>
      <c r="D3427" s="8">
        <v>70934974</v>
      </c>
      <c r="E3427" s="8" t="s">
        <v>123</v>
      </c>
      <c r="F3427" s="8" t="s">
        <v>3108</v>
      </c>
      <c r="G3427" s="8" t="s">
        <v>3109</v>
      </c>
      <c r="H3427" s="8" t="s">
        <v>7</v>
      </c>
      <c r="I3427" s="66" t="s">
        <v>7655</v>
      </c>
      <c r="J3427" s="66" t="s">
        <v>40</v>
      </c>
      <c r="K3427" s="66" t="s">
        <v>7668</v>
      </c>
      <c r="L3427" s="66" t="s">
        <v>7669</v>
      </c>
      <c r="M3427" s="66" t="s">
        <v>6105</v>
      </c>
      <c r="N3427" s="66" t="s">
        <v>6023</v>
      </c>
      <c r="O3427" s="8" t="s">
        <v>6211</v>
      </c>
      <c r="P3427" s="8" t="s">
        <v>7670</v>
      </c>
      <c r="Q3427" s="8">
        <v>-1</v>
      </c>
      <c r="R3427" s="8" t="s">
        <v>40</v>
      </c>
      <c r="S3427" s="8" t="s">
        <v>40</v>
      </c>
      <c r="T3427" s="8" t="s">
        <v>40</v>
      </c>
      <c r="U3427" s="67">
        <v>0.28299999999999997</v>
      </c>
      <c r="V3427" s="4">
        <v>463</v>
      </c>
      <c r="W3427" s="4">
        <v>3429</v>
      </c>
      <c r="X3427" s="67">
        <v>0.13500000000000001</v>
      </c>
      <c r="Y3427" s="67">
        <v>0.28199999999999997</v>
      </c>
      <c r="Z3427" s="4">
        <v>383</v>
      </c>
      <c r="AA3427" s="4">
        <v>2603</v>
      </c>
      <c r="AB3427" s="67">
        <v>0.14699999999999999</v>
      </c>
      <c r="AC3427" s="4">
        <v>4.377548</v>
      </c>
      <c r="AD3427" s="4">
        <v>24.1</v>
      </c>
    </row>
    <row r="3428" spans="1:30" x14ac:dyDescent="0.2">
      <c r="A3428" s="8" t="s">
        <v>782</v>
      </c>
      <c r="B3428" s="8">
        <v>16</v>
      </c>
      <c r="C3428" s="8">
        <v>70934979</v>
      </c>
      <c r="D3428" s="8">
        <v>70934979</v>
      </c>
      <c r="E3428" s="8" t="s">
        <v>130</v>
      </c>
      <c r="F3428" s="8" t="s">
        <v>3101</v>
      </c>
      <c r="G3428" s="8" t="s">
        <v>3102</v>
      </c>
      <c r="H3428" s="8" t="s">
        <v>7</v>
      </c>
      <c r="I3428" s="66" t="s">
        <v>7655</v>
      </c>
      <c r="J3428" s="66" t="s">
        <v>40</v>
      </c>
      <c r="K3428" s="66" t="s">
        <v>7671</v>
      </c>
      <c r="L3428" s="66" t="s">
        <v>7672</v>
      </c>
      <c r="M3428" s="66" t="s">
        <v>7673</v>
      </c>
      <c r="N3428" s="66" t="s">
        <v>3207</v>
      </c>
      <c r="O3428" s="8" t="s">
        <v>3208</v>
      </c>
      <c r="P3428" s="8" t="s">
        <v>40</v>
      </c>
      <c r="Q3428" s="8">
        <v>-1</v>
      </c>
      <c r="R3428" s="8" t="s">
        <v>40</v>
      </c>
      <c r="S3428" s="8" t="s">
        <v>40</v>
      </c>
      <c r="T3428" s="8" t="s">
        <v>40</v>
      </c>
      <c r="U3428" s="67">
        <v>0.20200000000000001</v>
      </c>
      <c r="V3428" s="4">
        <v>1</v>
      </c>
      <c r="W3428" s="4">
        <v>3429</v>
      </c>
      <c r="X3428" s="67">
        <v>0</v>
      </c>
      <c r="Y3428" s="67">
        <v>0</v>
      </c>
      <c r="Z3428" s="4">
        <v>0</v>
      </c>
      <c r="AA3428" s="4">
        <v>2603</v>
      </c>
      <c r="AB3428" s="67">
        <v>0</v>
      </c>
      <c r="AC3428" s="4">
        <v>0.98210699999999995</v>
      </c>
      <c r="AD3428" s="4">
        <v>10.56</v>
      </c>
    </row>
    <row r="3429" spans="1:30" x14ac:dyDescent="0.2">
      <c r="A3429" s="8" t="s">
        <v>782</v>
      </c>
      <c r="B3429" s="8">
        <v>16</v>
      </c>
      <c r="C3429" s="8">
        <v>70934983</v>
      </c>
      <c r="D3429" s="8">
        <v>70934983</v>
      </c>
      <c r="E3429" s="8" t="s">
        <v>123</v>
      </c>
      <c r="F3429" s="8" t="s">
        <v>3108</v>
      </c>
      <c r="G3429" s="8" t="s">
        <v>3109</v>
      </c>
      <c r="H3429" s="8" t="s">
        <v>7</v>
      </c>
      <c r="I3429" s="66" t="s">
        <v>7655</v>
      </c>
      <c r="J3429" s="66" t="s">
        <v>40</v>
      </c>
      <c r="K3429" s="66" t="s">
        <v>7674</v>
      </c>
      <c r="L3429" s="66" t="s">
        <v>7675</v>
      </c>
      <c r="M3429" s="66" t="s">
        <v>7676</v>
      </c>
      <c r="N3429" s="66" t="s">
        <v>3131</v>
      </c>
      <c r="O3429" s="8" t="s">
        <v>3132</v>
      </c>
      <c r="P3429" s="8" t="s">
        <v>7677</v>
      </c>
      <c r="Q3429" s="8">
        <v>-1</v>
      </c>
      <c r="R3429" s="8" t="s">
        <v>40</v>
      </c>
      <c r="S3429" s="8" t="s">
        <v>40</v>
      </c>
      <c r="T3429" s="8" t="s">
        <v>40</v>
      </c>
      <c r="U3429" s="67">
        <v>0.26400000000000001</v>
      </c>
      <c r="V3429" s="4">
        <v>1</v>
      </c>
      <c r="W3429" s="4">
        <v>3429</v>
      </c>
      <c r="X3429" s="67">
        <v>0</v>
      </c>
      <c r="Y3429" s="67">
        <v>0</v>
      </c>
      <c r="Z3429" s="4">
        <v>0</v>
      </c>
      <c r="AA3429" s="4">
        <v>2603</v>
      </c>
      <c r="AB3429" s="67">
        <v>0</v>
      </c>
      <c r="AC3429" s="4">
        <v>1.9171389999999999</v>
      </c>
      <c r="AD3429" s="4">
        <v>15.69</v>
      </c>
    </row>
    <row r="3430" spans="1:30" x14ac:dyDescent="0.2">
      <c r="A3430" s="8" t="s">
        <v>782</v>
      </c>
      <c r="B3430" s="8">
        <v>16</v>
      </c>
      <c r="C3430" s="8">
        <v>70934984</v>
      </c>
      <c r="D3430" s="8">
        <v>70934984</v>
      </c>
      <c r="E3430" s="8" t="s">
        <v>130</v>
      </c>
      <c r="F3430" s="8" t="s">
        <v>3108</v>
      </c>
      <c r="G3430" s="8" t="s">
        <v>3109</v>
      </c>
      <c r="H3430" s="8" t="s">
        <v>7</v>
      </c>
      <c r="I3430" s="66" t="s">
        <v>7655</v>
      </c>
      <c r="J3430" s="66" t="s">
        <v>40</v>
      </c>
      <c r="K3430" s="66" t="s">
        <v>7678</v>
      </c>
      <c r="L3430" s="66" t="s">
        <v>7679</v>
      </c>
      <c r="M3430" s="66" t="s">
        <v>7676</v>
      </c>
      <c r="N3430" s="66" t="s">
        <v>3350</v>
      </c>
      <c r="O3430" s="8" t="s">
        <v>4489</v>
      </c>
      <c r="P3430" s="8" t="s">
        <v>40</v>
      </c>
      <c r="Q3430" s="8">
        <v>-1</v>
      </c>
      <c r="R3430" s="8" t="s">
        <v>40</v>
      </c>
      <c r="S3430" s="8" t="s">
        <v>40</v>
      </c>
      <c r="T3430" s="8" t="s">
        <v>40</v>
      </c>
      <c r="U3430" s="67">
        <v>0.32100000000000001</v>
      </c>
      <c r="V3430" s="4">
        <v>1</v>
      </c>
      <c r="W3430" s="4">
        <v>3429</v>
      </c>
      <c r="X3430" s="67">
        <v>0</v>
      </c>
      <c r="Y3430" s="67">
        <v>0.26</v>
      </c>
      <c r="Z3430" s="4">
        <v>1</v>
      </c>
      <c r="AA3430" s="4">
        <v>2603</v>
      </c>
      <c r="AB3430" s="67">
        <v>0</v>
      </c>
      <c r="AC3430" s="4">
        <v>1.0587390000000001</v>
      </c>
      <c r="AD3430" s="4">
        <v>10.99</v>
      </c>
    </row>
    <row r="3431" spans="1:30" x14ac:dyDescent="0.2">
      <c r="A3431" s="8" t="s">
        <v>782</v>
      </c>
      <c r="B3431" s="8">
        <v>16</v>
      </c>
      <c r="C3431" s="8">
        <v>70934994</v>
      </c>
      <c r="D3431" s="8">
        <v>70934994</v>
      </c>
      <c r="E3431" s="8" t="s">
        <v>130</v>
      </c>
      <c r="F3431" s="8" t="s">
        <v>3101</v>
      </c>
      <c r="G3431" s="8" t="s">
        <v>3102</v>
      </c>
      <c r="H3431" s="8" t="s">
        <v>7</v>
      </c>
      <c r="I3431" s="66" t="s">
        <v>7655</v>
      </c>
      <c r="J3431" s="66" t="s">
        <v>40</v>
      </c>
      <c r="K3431" s="66" t="s">
        <v>7680</v>
      </c>
      <c r="L3431" s="66" t="s">
        <v>7681</v>
      </c>
      <c r="M3431" s="66" t="s">
        <v>7682</v>
      </c>
      <c r="N3431" s="66" t="s">
        <v>127</v>
      </c>
      <c r="O3431" s="8" t="s">
        <v>3632</v>
      </c>
      <c r="P3431" s="8" t="s">
        <v>7683</v>
      </c>
      <c r="Q3431" s="8">
        <v>-1</v>
      </c>
      <c r="R3431" s="8" t="s">
        <v>40</v>
      </c>
      <c r="S3431" s="8" t="s">
        <v>40</v>
      </c>
      <c r="T3431" s="8" t="s">
        <v>40</v>
      </c>
      <c r="U3431" s="67">
        <v>0.23699999999999999</v>
      </c>
      <c r="V3431" s="4">
        <v>1256</v>
      </c>
      <c r="W3431" s="4">
        <v>3429</v>
      </c>
      <c r="X3431" s="67">
        <v>0.36599999999999999</v>
      </c>
      <c r="Y3431" s="67">
        <v>0.245</v>
      </c>
      <c r="Z3431" s="4">
        <v>927</v>
      </c>
      <c r="AA3431" s="4">
        <v>2603</v>
      </c>
      <c r="AB3431" s="67">
        <v>0.35599999999999998</v>
      </c>
      <c r="AC3431" s="4">
        <v>1.150806</v>
      </c>
      <c r="AD3431" s="4">
        <v>11.49</v>
      </c>
    </row>
    <row r="3432" spans="1:30" x14ac:dyDescent="0.2">
      <c r="A3432" s="8" t="s">
        <v>782</v>
      </c>
      <c r="B3432" s="8">
        <v>16</v>
      </c>
      <c r="C3432" s="8">
        <v>70935005</v>
      </c>
      <c r="D3432" s="8">
        <v>70935005</v>
      </c>
      <c r="E3432" s="8" t="s">
        <v>121</v>
      </c>
      <c r="F3432" s="8" t="s">
        <v>3101</v>
      </c>
      <c r="G3432" s="8" t="s">
        <v>3102</v>
      </c>
      <c r="H3432" s="8" t="s">
        <v>7</v>
      </c>
      <c r="I3432" s="66" t="s">
        <v>7655</v>
      </c>
      <c r="J3432" s="66" t="s">
        <v>40</v>
      </c>
      <c r="K3432" s="66" t="s">
        <v>7684</v>
      </c>
      <c r="L3432" s="66" t="s">
        <v>7685</v>
      </c>
      <c r="M3432" s="66" t="s">
        <v>7686</v>
      </c>
      <c r="N3432" s="66" t="s">
        <v>3126</v>
      </c>
      <c r="O3432" s="8" t="s">
        <v>3160</v>
      </c>
      <c r="P3432" s="8" t="s">
        <v>7687</v>
      </c>
      <c r="Q3432" s="8">
        <v>-1</v>
      </c>
      <c r="R3432" s="8" t="s">
        <v>40</v>
      </c>
      <c r="S3432" s="8" t="s">
        <v>40</v>
      </c>
      <c r="T3432" s="8" t="s">
        <v>40</v>
      </c>
      <c r="U3432" s="67">
        <v>0.23899999999999999</v>
      </c>
      <c r="V3432" s="4">
        <v>1</v>
      </c>
      <c r="W3432" s="4">
        <v>3427</v>
      </c>
      <c r="X3432" s="67">
        <v>0</v>
      </c>
      <c r="Y3432" s="67">
        <v>0</v>
      </c>
      <c r="Z3432" s="4">
        <v>0</v>
      </c>
      <c r="AA3432" s="4">
        <v>2600</v>
      </c>
      <c r="AB3432" s="67">
        <v>0</v>
      </c>
      <c r="AC3432" s="4">
        <v>-0.11125500000000001</v>
      </c>
      <c r="AD3432" s="4">
        <v>1.6479999999999999</v>
      </c>
    </row>
    <row r="3433" spans="1:30" x14ac:dyDescent="0.2">
      <c r="A3433" s="8" t="s">
        <v>782</v>
      </c>
      <c r="B3433" s="8">
        <v>16</v>
      </c>
      <c r="C3433" s="8">
        <v>70935013</v>
      </c>
      <c r="D3433" s="8">
        <v>70935013</v>
      </c>
      <c r="E3433" s="8" t="s">
        <v>123</v>
      </c>
      <c r="F3433" s="8" t="s">
        <v>3108</v>
      </c>
      <c r="G3433" s="8" t="s">
        <v>3109</v>
      </c>
      <c r="H3433" s="8" t="s">
        <v>7</v>
      </c>
      <c r="I3433" s="66" t="s">
        <v>7655</v>
      </c>
      <c r="J3433" s="66" t="s">
        <v>40</v>
      </c>
      <c r="K3433" s="66" t="s">
        <v>7688</v>
      </c>
      <c r="L3433" s="66" t="s">
        <v>7689</v>
      </c>
      <c r="M3433" s="66" t="s">
        <v>7690</v>
      </c>
      <c r="N3433" s="66" t="s">
        <v>3513</v>
      </c>
      <c r="O3433" s="8" t="s">
        <v>7691</v>
      </c>
      <c r="P3433" s="8" t="s">
        <v>7692</v>
      </c>
      <c r="Q3433" s="8">
        <v>-1</v>
      </c>
      <c r="R3433" s="8" t="s">
        <v>40</v>
      </c>
      <c r="S3433" s="8" t="s">
        <v>40</v>
      </c>
      <c r="T3433" s="8" t="s">
        <v>40</v>
      </c>
      <c r="U3433" s="67">
        <v>0.215</v>
      </c>
      <c r="V3433" s="4">
        <v>1</v>
      </c>
      <c r="W3433" s="4">
        <v>3427</v>
      </c>
      <c r="X3433" s="67">
        <v>0</v>
      </c>
      <c r="Y3433" s="67">
        <v>0</v>
      </c>
      <c r="Z3433" s="4">
        <v>0</v>
      </c>
      <c r="AA3433" s="4">
        <v>2600</v>
      </c>
      <c r="AB3433" s="67">
        <v>0</v>
      </c>
      <c r="AC3433" s="4">
        <v>-0.84928800000000004</v>
      </c>
      <c r="AD3433" s="4">
        <v>3.3000000000000002E-2</v>
      </c>
    </row>
    <row r="3434" spans="1:30" x14ac:dyDescent="0.2">
      <c r="A3434" s="8" t="s">
        <v>782</v>
      </c>
      <c r="B3434" s="8">
        <v>16</v>
      </c>
      <c r="C3434" s="8">
        <v>70935025</v>
      </c>
      <c r="D3434" s="8">
        <v>70935025</v>
      </c>
      <c r="E3434" s="8" t="s">
        <v>130</v>
      </c>
      <c r="F3434" s="8" t="s">
        <v>3108</v>
      </c>
      <c r="G3434" s="8" t="s">
        <v>3109</v>
      </c>
      <c r="H3434" s="8" t="s">
        <v>7</v>
      </c>
      <c r="I3434" s="66" t="s">
        <v>7655</v>
      </c>
      <c r="J3434" s="66" t="s">
        <v>40</v>
      </c>
      <c r="K3434" s="66" t="s">
        <v>7693</v>
      </c>
      <c r="L3434" s="66" t="s">
        <v>7694</v>
      </c>
      <c r="M3434" s="66" t="s">
        <v>5391</v>
      </c>
      <c r="N3434" s="66" t="s">
        <v>3423</v>
      </c>
      <c r="O3434" s="8" t="s">
        <v>3803</v>
      </c>
      <c r="P3434" s="8" t="s">
        <v>7695</v>
      </c>
      <c r="Q3434" s="8">
        <v>-1</v>
      </c>
      <c r="R3434" s="8" t="s">
        <v>40</v>
      </c>
      <c r="S3434" s="8" t="s">
        <v>40</v>
      </c>
      <c r="T3434" s="8" t="s">
        <v>40</v>
      </c>
      <c r="U3434" s="67">
        <v>0.312</v>
      </c>
      <c r="V3434" s="4">
        <v>1</v>
      </c>
      <c r="W3434" s="4">
        <v>3427</v>
      </c>
      <c r="X3434" s="67">
        <v>0</v>
      </c>
      <c r="Y3434" s="67">
        <v>0</v>
      </c>
      <c r="Z3434" s="4">
        <v>0</v>
      </c>
      <c r="AA3434" s="4">
        <v>2600</v>
      </c>
      <c r="AB3434" s="67">
        <v>0</v>
      </c>
      <c r="AC3434" s="4">
        <v>6.0265469999999999</v>
      </c>
      <c r="AD3434" s="4">
        <v>27.9</v>
      </c>
    </row>
    <row r="3435" spans="1:30" x14ac:dyDescent="0.2">
      <c r="A3435" s="8" t="s">
        <v>782</v>
      </c>
      <c r="B3435" s="8">
        <v>16</v>
      </c>
      <c r="C3435" s="8">
        <v>70935050</v>
      </c>
      <c r="D3435" s="8">
        <v>70935050</v>
      </c>
      <c r="E3435" s="8" t="s">
        <v>121</v>
      </c>
      <c r="F3435" s="8" t="s">
        <v>3108</v>
      </c>
      <c r="G3435" s="8" t="s">
        <v>3109</v>
      </c>
      <c r="H3435" s="8" t="s">
        <v>7</v>
      </c>
      <c r="I3435" s="66" t="s">
        <v>7655</v>
      </c>
      <c r="J3435" s="66" t="s">
        <v>40</v>
      </c>
      <c r="K3435" s="66" t="s">
        <v>7696</v>
      </c>
      <c r="L3435" s="66" t="s">
        <v>7697</v>
      </c>
      <c r="M3435" s="66" t="s">
        <v>6102</v>
      </c>
      <c r="N3435" s="66" t="s">
        <v>3177</v>
      </c>
      <c r="O3435" s="8" t="s">
        <v>3178</v>
      </c>
      <c r="P3435" s="8" t="s">
        <v>7698</v>
      </c>
      <c r="Q3435" s="8">
        <v>-1</v>
      </c>
      <c r="R3435" s="8" t="s">
        <v>40</v>
      </c>
      <c r="S3435" s="8" t="s">
        <v>40</v>
      </c>
      <c r="T3435" s="8" t="s">
        <v>40</v>
      </c>
      <c r="U3435" s="67">
        <v>0.26100000000000001</v>
      </c>
      <c r="V3435" s="4">
        <v>4</v>
      </c>
      <c r="W3435" s="4">
        <v>3427</v>
      </c>
      <c r="X3435" s="67">
        <v>1E-3</v>
      </c>
      <c r="Y3435" s="67">
        <v>0.28899999999999998</v>
      </c>
      <c r="Z3435" s="4">
        <v>3</v>
      </c>
      <c r="AA3435" s="4">
        <v>2600</v>
      </c>
      <c r="AB3435" s="67">
        <v>1E-3</v>
      </c>
      <c r="AC3435" s="4">
        <v>6.1557529999999998</v>
      </c>
      <c r="AD3435" s="4">
        <v>28.5</v>
      </c>
    </row>
    <row r="3436" spans="1:30" x14ac:dyDescent="0.2">
      <c r="A3436" s="8" t="s">
        <v>782</v>
      </c>
      <c r="B3436" s="8">
        <v>16</v>
      </c>
      <c r="C3436" s="8">
        <v>70935079</v>
      </c>
      <c r="D3436" s="8">
        <v>70935079</v>
      </c>
      <c r="E3436" s="8" t="s">
        <v>130</v>
      </c>
      <c r="F3436" s="8" t="s">
        <v>3108</v>
      </c>
      <c r="G3436" s="8" t="s">
        <v>3109</v>
      </c>
      <c r="H3436" s="8" t="s">
        <v>7</v>
      </c>
      <c r="I3436" s="66" t="s">
        <v>7655</v>
      </c>
      <c r="J3436" s="66" t="s">
        <v>40</v>
      </c>
      <c r="K3436" s="66" t="s">
        <v>7699</v>
      </c>
      <c r="L3436" s="66" t="s">
        <v>7700</v>
      </c>
      <c r="M3436" s="66" t="s">
        <v>7701</v>
      </c>
      <c r="N3436" s="66" t="s">
        <v>3171</v>
      </c>
      <c r="O3436" s="8" t="s">
        <v>3172</v>
      </c>
      <c r="P3436" s="8" t="s">
        <v>7702</v>
      </c>
      <c r="Q3436" s="8">
        <v>-1</v>
      </c>
      <c r="R3436" s="8" t="s">
        <v>40</v>
      </c>
      <c r="S3436" s="8" t="s">
        <v>40</v>
      </c>
      <c r="T3436" s="8" t="s">
        <v>40</v>
      </c>
      <c r="U3436" s="67">
        <v>0.24299999999999999</v>
      </c>
      <c r="V3436" s="4">
        <v>5</v>
      </c>
      <c r="W3436" s="4">
        <v>3427</v>
      </c>
      <c r="X3436" s="67">
        <v>1E-3</v>
      </c>
      <c r="Y3436" s="67">
        <v>0.30199999999999999</v>
      </c>
      <c r="Z3436" s="4">
        <v>6</v>
      </c>
      <c r="AA3436" s="4">
        <v>2600</v>
      </c>
      <c r="AB3436" s="67">
        <v>2E-3</v>
      </c>
      <c r="AC3436" s="4">
        <v>4.6002720000000004</v>
      </c>
      <c r="AD3436" s="4">
        <v>24.4</v>
      </c>
    </row>
    <row r="3437" spans="1:30" x14ac:dyDescent="0.2">
      <c r="A3437" s="8" t="s">
        <v>782</v>
      </c>
      <c r="B3437" s="8">
        <v>16</v>
      </c>
      <c r="C3437" s="8">
        <v>70935079</v>
      </c>
      <c r="D3437" s="8">
        <v>70935079</v>
      </c>
      <c r="E3437" s="8" t="s">
        <v>121</v>
      </c>
      <c r="F3437" s="8" t="s">
        <v>3108</v>
      </c>
      <c r="G3437" s="8" t="s">
        <v>3109</v>
      </c>
      <c r="H3437" s="8" t="s">
        <v>7</v>
      </c>
      <c r="I3437" s="66" t="s">
        <v>7655</v>
      </c>
      <c r="J3437" s="66" t="s">
        <v>40</v>
      </c>
      <c r="K3437" s="66" t="s">
        <v>7699</v>
      </c>
      <c r="L3437" s="66" t="s">
        <v>7700</v>
      </c>
      <c r="M3437" s="66" t="s">
        <v>7701</v>
      </c>
      <c r="N3437" s="66" t="s">
        <v>3639</v>
      </c>
      <c r="O3437" s="8" t="s">
        <v>4452</v>
      </c>
      <c r="P3437" s="8" t="s">
        <v>7702</v>
      </c>
      <c r="Q3437" s="8">
        <v>-1</v>
      </c>
      <c r="R3437" s="8" t="s">
        <v>40</v>
      </c>
      <c r="S3437" s="8" t="s">
        <v>40</v>
      </c>
      <c r="T3437" s="8" t="s">
        <v>40</v>
      </c>
      <c r="U3437" s="67">
        <v>0.129</v>
      </c>
      <c r="V3437" s="4">
        <v>2</v>
      </c>
      <c r="W3437" s="4">
        <v>3427</v>
      </c>
      <c r="X3437" s="67">
        <v>1E-3</v>
      </c>
      <c r="Y3437" s="67">
        <v>0.28599999999999998</v>
      </c>
      <c r="Z3437" s="4">
        <v>2</v>
      </c>
      <c r="AA3437" s="4">
        <v>2600</v>
      </c>
      <c r="AB3437" s="67">
        <v>1E-3</v>
      </c>
      <c r="AC3437" s="4">
        <v>5.6993960000000001</v>
      </c>
      <c r="AD3437" s="4">
        <v>26.8</v>
      </c>
    </row>
    <row r="3438" spans="1:30" x14ac:dyDescent="0.2">
      <c r="A3438" s="8" t="s">
        <v>782</v>
      </c>
      <c r="B3438" s="8">
        <v>16</v>
      </c>
      <c r="C3438" s="8">
        <v>70935093</v>
      </c>
      <c r="D3438" s="8">
        <v>70935093</v>
      </c>
      <c r="E3438" s="8" t="s">
        <v>130</v>
      </c>
      <c r="F3438" s="8" t="s">
        <v>3101</v>
      </c>
      <c r="G3438" s="8" t="s">
        <v>3102</v>
      </c>
      <c r="H3438" s="8" t="s">
        <v>7</v>
      </c>
      <c r="I3438" s="66" t="s">
        <v>7655</v>
      </c>
      <c r="J3438" s="66" t="s">
        <v>40</v>
      </c>
      <c r="K3438" s="66" t="s">
        <v>7703</v>
      </c>
      <c r="L3438" s="66" t="s">
        <v>7704</v>
      </c>
      <c r="M3438" s="66" t="s">
        <v>7705</v>
      </c>
      <c r="N3438" s="66" t="s">
        <v>3174</v>
      </c>
      <c r="O3438" s="8" t="s">
        <v>6030</v>
      </c>
      <c r="P3438" s="8" t="s">
        <v>7706</v>
      </c>
      <c r="Q3438" s="8">
        <v>-1</v>
      </c>
      <c r="R3438" s="8" t="s">
        <v>40</v>
      </c>
      <c r="S3438" s="8" t="s">
        <v>40</v>
      </c>
      <c r="T3438" s="8" t="s">
        <v>40</v>
      </c>
      <c r="U3438" s="67">
        <v>0.26100000000000001</v>
      </c>
      <c r="V3438" s="4">
        <v>60</v>
      </c>
      <c r="W3438" s="4">
        <v>3420</v>
      </c>
      <c r="X3438" s="67">
        <v>1.7999999999999999E-2</v>
      </c>
      <c r="Y3438" s="67">
        <v>0.26200000000000001</v>
      </c>
      <c r="Z3438" s="4">
        <v>34</v>
      </c>
      <c r="AA3438" s="4">
        <v>2594</v>
      </c>
      <c r="AB3438" s="67">
        <v>1.2999999999999999E-2</v>
      </c>
      <c r="AC3438" s="4">
        <v>1.2878959999999999</v>
      </c>
      <c r="AD3438" s="4">
        <v>12.21</v>
      </c>
    </row>
    <row r="3439" spans="1:30" x14ac:dyDescent="0.2">
      <c r="A3439" s="8" t="s">
        <v>782</v>
      </c>
      <c r="B3439" s="8">
        <v>16</v>
      </c>
      <c r="C3439" s="8">
        <v>70935106</v>
      </c>
      <c r="D3439" s="8">
        <v>70935106</v>
      </c>
      <c r="E3439" s="8" t="s">
        <v>121</v>
      </c>
      <c r="F3439" s="8" t="s">
        <v>78</v>
      </c>
      <c r="G3439" s="8" t="s">
        <v>3469</v>
      </c>
      <c r="H3439" s="8" t="s">
        <v>7</v>
      </c>
      <c r="I3439" s="66" t="s">
        <v>40</v>
      </c>
      <c r="J3439" s="66" t="s">
        <v>7707</v>
      </c>
      <c r="K3439" s="66" t="s">
        <v>40</v>
      </c>
      <c r="L3439" s="66" t="s">
        <v>40</v>
      </c>
      <c r="M3439" s="66" t="s">
        <v>40</v>
      </c>
      <c r="N3439" s="66" t="s">
        <v>40</v>
      </c>
      <c r="O3439" s="8" t="s">
        <v>40</v>
      </c>
      <c r="P3439" s="8" t="s">
        <v>7708</v>
      </c>
      <c r="Q3439" s="8">
        <v>-1</v>
      </c>
      <c r="R3439" s="8">
        <v>12.74518</v>
      </c>
      <c r="S3439" s="8">
        <v>0</v>
      </c>
      <c r="T3439" s="8">
        <v>12.74518</v>
      </c>
      <c r="U3439" s="67">
        <v>0.28799999999999998</v>
      </c>
      <c r="V3439" s="4">
        <v>13</v>
      </c>
      <c r="W3439" s="4">
        <v>3420</v>
      </c>
      <c r="X3439" s="67">
        <v>4.0000000000000001E-3</v>
      </c>
      <c r="Y3439" s="67">
        <v>0.255</v>
      </c>
      <c r="Z3439" s="4">
        <v>5</v>
      </c>
      <c r="AA3439" s="4">
        <v>2594</v>
      </c>
      <c r="AB3439" s="67">
        <v>2E-3</v>
      </c>
      <c r="AC3439" s="4">
        <v>4.1769590000000001</v>
      </c>
      <c r="AD3439" s="4">
        <v>23.8</v>
      </c>
    </row>
    <row r="3440" spans="1:30" x14ac:dyDescent="0.2">
      <c r="A3440" s="8" t="s">
        <v>782</v>
      </c>
      <c r="B3440" s="8">
        <v>16</v>
      </c>
      <c r="C3440" s="8">
        <v>70937535</v>
      </c>
      <c r="D3440" s="8">
        <v>70937535</v>
      </c>
      <c r="E3440" s="8" t="s">
        <v>121</v>
      </c>
      <c r="F3440" s="8" t="s">
        <v>3101</v>
      </c>
      <c r="G3440" s="8" t="s">
        <v>3102</v>
      </c>
      <c r="H3440" s="8" t="s">
        <v>7</v>
      </c>
      <c r="I3440" s="66" t="s">
        <v>7709</v>
      </c>
      <c r="J3440" s="66" t="s">
        <v>40</v>
      </c>
      <c r="K3440" s="66" t="s">
        <v>7710</v>
      </c>
      <c r="L3440" s="66" t="s">
        <v>7711</v>
      </c>
      <c r="M3440" s="66" t="s">
        <v>7712</v>
      </c>
      <c r="N3440" s="66" t="s">
        <v>3126</v>
      </c>
      <c r="O3440" s="8" t="s">
        <v>3160</v>
      </c>
      <c r="P3440" s="8" t="s">
        <v>40</v>
      </c>
      <c r="Q3440" s="8">
        <v>-1</v>
      </c>
      <c r="R3440" s="8" t="s">
        <v>40</v>
      </c>
      <c r="S3440" s="8" t="s">
        <v>40</v>
      </c>
      <c r="T3440" s="8" t="s">
        <v>40</v>
      </c>
      <c r="U3440" s="67">
        <v>0.21</v>
      </c>
      <c r="V3440" s="4">
        <v>1</v>
      </c>
      <c r="W3440" s="4">
        <v>3427</v>
      </c>
      <c r="X3440" s="67">
        <v>0</v>
      </c>
      <c r="Y3440" s="67">
        <v>0.26400000000000001</v>
      </c>
      <c r="Z3440" s="4">
        <v>2</v>
      </c>
      <c r="AA3440" s="4">
        <v>2595</v>
      </c>
      <c r="AB3440" s="67">
        <v>1E-3</v>
      </c>
      <c r="AC3440" s="4">
        <v>1.367998</v>
      </c>
      <c r="AD3440" s="4">
        <v>12.62</v>
      </c>
    </row>
    <row r="3441" spans="1:30" x14ac:dyDescent="0.2">
      <c r="A3441" s="8" t="s">
        <v>782</v>
      </c>
      <c r="B3441" s="8">
        <v>16</v>
      </c>
      <c r="C3441" s="8">
        <v>70937542</v>
      </c>
      <c r="D3441" s="8">
        <v>70937542</v>
      </c>
      <c r="E3441" s="8" t="s">
        <v>121</v>
      </c>
      <c r="F3441" s="8" t="s">
        <v>3101</v>
      </c>
      <c r="G3441" s="8" t="s">
        <v>3102</v>
      </c>
      <c r="H3441" s="8" t="s">
        <v>7</v>
      </c>
      <c r="I3441" s="66" t="s">
        <v>7709</v>
      </c>
      <c r="J3441" s="66" t="s">
        <v>40</v>
      </c>
      <c r="K3441" s="66" t="s">
        <v>7713</v>
      </c>
      <c r="L3441" s="66" t="s">
        <v>7714</v>
      </c>
      <c r="M3441" s="66" t="s">
        <v>6174</v>
      </c>
      <c r="N3441" s="66" t="s">
        <v>3174</v>
      </c>
      <c r="O3441" s="8" t="s">
        <v>4523</v>
      </c>
      <c r="P3441" s="8" t="s">
        <v>40</v>
      </c>
      <c r="Q3441" s="8">
        <v>-1</v>
      </c>
      <c r="R3441" s="8" t="s">
        <v>40</v>
      </c>
      <c r="S3441" s="8" t="s">
        <v>40</v>
      </c>
      <c r="T3441" s="8" t="s">
        <v>40</v>
      </c>
      <c r="U3441" s="67">
        <v>0.125</v>
      </c>
      <c r="V3441" s="4">
        <v>1</v>
      </c>
      <c r="W3441" s="4">
        <v>3427</v>
      </c>
      <c r="X3441" s="67">
        <v>0</v>
      </c>
      <c r="Y3441" s="67">
        <v>0.20300000000000001</v>
      </c>
      <c r="Z3441" s="4">
        <v>1</v>
      </c>
      <c r="AA3441" s="4">
        <v>2595</v>
      </c>
      <c r="AB3441" s="67">
        <v>0</v>
      </c>
      <c r="AC3441" s="4">
        <v>2.574811</v>
      </c>
      <c r="AD3441" s="4">
        <v>19.95</v>
      </c>
    </row>
    <row r="3442" spans="1:30" x14ac:dyDescent="0.2">
      <c r="A3442" s="8" t="s">
        <v>782</v>
      </c>
      <c r="B3442" s="8">
        <v>16</v>
      </c>
      <c r="C3442" s="8">
        <v>70937561</v>
      </c>
      <c r="D3442" s="8">
        <v>70937561</v>
      </c>
      <c r="E3442" s="8" t="s">
        <v>130</v>
      </c>
      <c r="F3442" s="8" t="s">
        <v>3108</v>
      </c>
      <c r="G3442" s="8" t="s">
        <v>3109</v>
      </c>
      <c r="H3442" s="8" t="s">
        <v>7</v>
      </c>
      <c r="I3442" s="66" t="s">
        <v>7709</v>
      </c>
      <c r="J3442" s="66" t="s">
        <v>40</v>
      </c>
      <c r="K3442" s="66" t="s">
        <v>7715</v>
      </c>
      <c r="L3442" s="66" t="s">
        <v>7716</v>
      </c>
      <c r="M3442" s="66" t="s">
        <v>5469</v>
      </c>
      <c r="N3442" s="66" t="s">
        <v>4332</v>
      </c>
      <c r="O3442" s="8" t="s">
        <v>4333</v>
      </c>
      <c r="P3442" s="8" t="s">
        <v>7717</v>
      </c>
      <c r="Q3442" s="8">
        <v>-1</v>
      </c>
      <c r="R3442" s="8" t="s">
        <v>40</v>
      </c>
      <c r="S3442" s="8" t="s">
        <v>40</v>
      </c>
      <c r="T3442" s="8" t="s">
        <v>40</v>
      </c>
      <c r="U3442" s="67">
        <v>0.218</v>
      </c>
      <c r="V3442" s="4">
        <v>7</v>
      </c>
      <c r="W3442" s="4">
        <v>3427</v>
      </c>
      <c r="X3442" s="67">
        <v>2E-3</v>
      </c>
      <c r="Y3442" s="67">
        <v>0.26900000000000002</v>
      </c>
      <c r="Z3442" s="4">
        <v>5</v>
      </c>
      <c r="AA3442" s="4">
        <v>2595</v>
      </c>
      <c r="AB3442" s="67">
        <v>2E-3</v>
      </c>
      <c r="AC3442" s="4">
        <v>0.39739600000000003</v>
      </c>
      <c r="AD3442" s="4">
        <v>6.5910000000000002</v>
      </c>
    </row>
    <row r="3443" spans="1:30" x14ac:dyDescent="0.2">
      <c r="A3443" s="8" t="s">
        <v>782</v>
      </c>
      <c r="B3443" s="8">
        <v>16</v>
      </c>
      <c r="C3443" s="8">
        <v>70937568</v>
      </c>
      <c r="D3443" s="8">
        <v>70937568</v>
      </c>
      <c r="E3443" s="8" t="s">
        <v>130</v>
      </c>
      <c r="F3443" s="8" t="s">
        <v>3108</v>
      </c>
      <c r="G3443" s="8" t="s">
        <v>3109</v>
      </c>
      <c r="H3443" s="8" t="s">
        <v>7</v>
      </c>
      <c r="I3443" s="66" t="s">
        <v>7709</v>
      </c>
      <c r="J3443" s="66" t="s">
        <v>40</v>
      </c>
      <c r="K3443" s="66" t="s">
        <v>7718</v>
      </c>
      <c r="L3443" s="66" t="s">
        <v>7719</v>
      </c>
      <c r="M3443" s="66" t="s">
        <v>7720</v>
      </c>
      <c r="N3443" s="66" t="s">
        <v>3141</v>
      </c>
      <c r="O3443" s="8" t="s">
        <v>3142</v>
      </c>
      <c r="P3443" s="8" t="s">
        <v>7721</v>
      </c>
      <c r="Q3443" s="8">
        <v>-1</v>
      </c>
      <c r="R3443" s="8" t="s">
        <v>40</v>
      </c>
      <c r="S3443" s="8" t="s">
        <v>40</v>
      </c>
      <c r="T3443" s="8" t="s">
        <v>40</v>
      </c>
      <c r="U3443" s="67">
        <v>0.27200000000000002</v>
      </c>
      <c r="V3443" s="4">
        <v>40</v>
      </c>
      <c r="W3443" s="4">
        <v>3427</v>
      </c>
      <c r="X3443" s="67">
        <v>1.2E-2</v>
      </c>
      <c r="Y3443" s="67">
        <v>0.27700000000000002</v>
      </c>
      <c r="Z3443" s="4">
        <v>43</v>
      </c>
      <c r="AA3443" s="4">
        <v>2595</v>
      </c>
      <c r="AB3443" s="67">
        <v>1.7000000000000001E-2</v>
      </c>
      <c r="AC3443" s="4">
        <v>5.4661419999999996</v>
      </c>
      <c r="AD3443" s="4">
        <v>26.2</v>
      </c>
    </row>
    <row r="3444" spans="1:30" x14ac:dyDescent="0.2">
      <c r="A3444" s="8" t="s">
        <v>782</v>
      </c>
      <c r="B3444" s="8">
        <v>16</v>
      </c>
      <c r="C3444" s="8">
        <v>70937572</v>
      </c>
      <c r="D3444" s="8">
        <v>70937572</v>
      </c>
      <c r="E3444" s="8" t="s">
        <v>127</v>
      </c>
      <c r="F3444" s="8" t="s">
        <v>3108</v>
      </c>
      <c r="G3444" s="8" t="s">
        <v>3109</v>
      </c>
      <c r="H3444" s="8" t="s">
        <v>7</v>
      </c>
      <c r="I3444" s="66" t="s">
        <v>7709</v>
      </c>
      <c r="J3444" s="66" t="s">
        <v>40</v>
      </c>
      <c r="K3444" s="66" t="s">
        <v>7722</v>
      </c>
      <c r="L3444" s="66" t="s">
        <v>7723</v>
      </c>
      <c r="M3444" s="66" t="s">
        <v>7724</v>
      </c>
      <c r="N3444" s="66" t="s">
        <v>4094</v>
      </c>
      <c r="O3444" s="8" t="s">
        <v>4095</v>
      </c>
      <c r="P3444" s="8" t="s">
        <v>40</v>
      </c>
      <c r="Q3444" s="8">
        <v>-1</v>
      </c>
      <c r="R3444" s="8" t="s">
        <v>40</v>
      </c>
      <c r="S3444" s="8" t="s">
        <v>40</v>
      </c>
      <c r="T3444" s="8" t="s">
        <v>40</v>
      </c>
      <c r="U3444" s="67">
        <v>0.19400000000000001</v>
      </c>
      <c r="V3444" s="4">
        <v>1</v>
      </c>
      <c r="W3444" s="4">
        <v>3427</v>
      </c>
      <c r="X3444" s="67">
        <v>0</v>
      </c>
      <c r="Y3444" s="67">
        <v>0</v>
      </c>
      <c r="Z3444" s="4">
        <v>0</v>
      </c>
      <c r="AA3444" s="4">
        <v>2595</v>
      </c>
      <c r="AB3444" s="67">
        <v>0</v>
      </c>
      <c r="AC3444" s="4">
        <v>4.244821</v>
      </c>
      <c r="AD3444" s="4">
        <v>23.9</v>
      </c>
    </row>
    <row r="3445" spans="1:30" x14ac:dyDescent="0.2">
      <c r="A3445" s="8" t="s">
        <v>782</v>
      </c>
      <c r="B3445" s="8">
        <v>16</v>
      </c>
      <c r="C3445" s="8">
        <v>70937581</v>
      </c>
      <c r="D3445" s="8">
        <v>70937581</v>
      </c>
      <c r="E3445" s="8" t="s">
        <v>130</v>
      </c>
      <c r="F3445" s="8" t="s">
        <v>3101</v>
      </c>
      <c r="G3445" s="8" t="s">
        <v>3102</v>
      </c>
      <c r="H3445" s="8" t="s">
        <v>7</v>
      </c>
      <c r="I3445" s="66" t="s">
        <v>7709</v>
      </c>
      <c r="J3445" s="66" t="s">
        <v>40</v>
      </c>
      <c r="K3445" s="66" t="s">
        <v>7725</v>
      </c>
      <c r="L3445" s="66" t="s">
        <v>7726</v>
      </c>
      <c r="M3445" s="66" t="s">
        <v>7727</v>
      </c>
      <c r="N3445" s="66" t="s">
        <v>3165</v>
      </c>
      <c r="O3445" s="8" t="s">
        <v>3308</v>
      </c>
      <c r="P3445" s="8" t="s">
        <v>7728</v>
      </c>
      <c r="Q3445" s="8">
        <v>-1</v>
      </c>
      <c r="R3445" s="8" t="s">
        <v>40</v>
      </c>
      <c r="S3445" s="8" t="s">
        <v>40</v>
      </c>
      <c r="T3445" s="8" t="s">
        <v>40</v>
      </c>
      <c r="U3445" s="67">
        <v>0.27300000000000002</v>
      </c>
      <c r="V3445" s="4">
        <v>4</v>
      </c>
      <c r="W3445" s="4">
        <v>3427</v>
      </c>
      <c r="X3445" s="67">
        <v>1E-3</v>
      </c>
      <c r="Y3445" s="67">
        <v>0.35099999999999998</v>
      </c>
      <c r="Z3445" s="4">
        <v>1</v>
      </c>
      <c r="AA3445" s="4">
        <v>2595</v>
      </c>
      <c r="AB3445" s="67">
        <v>0</v>
      </c>
      <c r="AC3445" s="4">
        <v>1.9840770000000001</v>
      </c>
      <c r="AD3445" s="4">
        <v>16.11</v>
      </c>
    </row>
    <row r="3446" spans="1:30" x14ac:dyDescent="0.2">
      <c r="A3446" s="8" t="s">
        <v>782</v>
      </c>
      <c r="B3446" s="8">
        <v>16</v>
      </c>
      <c r="C3446" s="8">
        <v>70937582</v>
      </c>
      <c r="D3446" s="8">
        <v>70937582</v>
      </c>
      <c r="E3446" s="8" t="s">
        <v>121</v>
      </c>
      <c r="F3446" s="8" t="s">
        <v>3108</v>
      </c>
      <c r="G3446" s="8" t="s">
        <v>3109</v>
      </c>
      <c r="H3446" s="8" t="s">
        <v>7</v>
      </c>
      <c r="I3446" s="66" t="s">
        <v>7709</v>
      </c>
      <c r="J3446" s="66" t="s">
        <v>40</v>
      </c>
      <c r="K3446" s="66" t="s">
        <v>7729</v>
      </c>
      <c r="L3446" s="66" t="s">
        <v>7730</v>
      </c>
      <c r="M3446" s="66" t="s">
        <v>7727</v>
      </c>
      <c r="N3446" s="66" t="s">
        <v>3309</v>
      </c>
      <c r="O3446" s="8" t="s">
        <v>3310</v>
      </c>
      <c r="P3446" s="8" t="s">
        <v>7731</v>
      </c>
      <c r="Q3446" s="8">
        <v>-1</v>
      </c>
      <c r="R3446" s="8" t="s">
        <v>40</v>
      </c>
      <c r="S3446" s="8" t="s">
        <v>40</v>
      </c>
      <c r="T3446" s="8" t="s">
        <v>40</v>
      </c>
      <c r="U3446" s="67">
        <v>0.26</v>
      </c>
      <c r="V3446" s="4">
        <v>425</v>
      </c>
      <c r="W3446" s="4">
        <v>3427</v>
      </c>
      <c r="X3446" s="67">
        <v>0.124</v>
      </c>
      <c r="Y3446" s="67">
        <v>0.255</v>
      </c>
      <c r="Z3446" s="4">
        <v>341</v>
      </c>
      <c r="AA3446" s="4">
        <v>2595</v>
      </c>
      <c r="AB3446" s="67">
        <v>0.13100000000000001</v>
      </c>
      <c r="AC3446" s="4">
        <v>5.500947</v>
      </c>
      <c r="AD3446" s="4">
        <v>26.2</v>
      </c>
    </row>
    <row r="3447" spans="1:30" x14ac:dyDescent="0.2">
      <c r="A3447" s="8" t="s">
        <v>782</v>
      </c>
      <c r="B3447" s="8">
        <v>16</v>
      </c>
      <c r="C3447" s="8">
        <v>70937586</v>
      </c>
      <c r="D3447" s="8">
        <v>70937586</v>
      </c>
      <c r="E3447" s="8" t="s">
        <v>121</v>
      </c>
      <c r="F3447" s="8" t="s">
        <v>3108</v>
      </c>
      <c r="G3447" s="8" t="s">
        <v>3109</v>
      </c>
      <c r="H3447" s="8" t="s">
        <v>7</v>
      </c>
      <c r="I3447" s="66" t="s">
        <v>7709</v>
      </c>
      <c r="J3447" s="66" t="s">
        <v>40</v>
      </c>
      <c r="K3447" s="66" t="s">
        <v>7689</v>
      </c>
      <c r="L3447" s="66" t="s">
        <v>7732</v>
      </c>
      <c r="M3447" s="66" t="s">
        <v>7733</v>
      </c>
      <c r="N3447" s="66" t="s">
        <v>3144</v>
      </c>
      <c r="O3447" s="8" t="s">
        <v>3145</v>
      </c>
      <c r="P3447" s="8" t="s">
        <v>40</v>
      </c>
      <c r="Q3447" s="8">
        <v>-1</v>
      </c>
      <c r="R3447" s="8" t="s">
        <v>40</v>
      </c>
      <c r="S3447" s="8" t="s">
        <v>40</v>
      </c>
      <c r="T3447" s="8" t="s">
        <v>40</v>
      </c>
      <c r="U3447" s="67">
        <v>0.27400000000000002</v>
      </c>
      <c r="V3447" s="4">
        <v>3</v>
      </c>
      <c r="W3447" s="4">
        <v>3427</v>
      </c>
      <c r="X3447" s="67">
        <v>1E-3</v>
      </c>
      <c r="Y3447" s="67">
        <v>0.185</v>
      </c>
      <c r="Z3447" s="4">
        <v>2</v>
      </c>
      <c r="AA3447" s="4">
        <v>2595</v>
      </c>
      <c r="AB3447" s="67">
        <v>1E-3</v>
      </c>
      <c r="AC3447" s="4">
        <v>6.9127099999999997</v>
      </c>
      <c r="AD3447" s="4">
        <v>33</v>
      </c>
    </row>
    <row r="3448" spans="1:30" x14ac:dyDescent="0.2">
      <c r="A3448" s="8" t="s">
        <v>782</v>
      </c>
      <c r="B3448" s="8">
        <v>16</v>
      </c>
      <c r="C3448" s="8">
        <v>70937590</v>
      </c>
      <c r="D3448" s="8">
        <v>70937590</v>
      </c>
      <c r="E3448" s="8" t="s">
        <v>121</v>
      </c>
      <c r="F3448" s="8" t="s">
        <v>3101</v>
      </c>
      <c r="G3448" s="8" t="s">
        <v>3102</v>
      </c>
      <c r="H3448" s="8" t="s">
        <v>7</v>
      </c>
      <c r="I3448" s="66" t="s">
        <v>7709</v>
      </c>
      <c r="J3448" s="66" t="s">
        <v>40</v>
      </c>
      <c r="K3448" s="66" t="s">
        <v>7734</v>
      </c>
      <c r="L3448" s="66" t="s">
        <v>7735</v>
      </c>
      <c r="M3448" s="66" t="s">
        <v>7736</v>
      </c>
      <c r="N3448" s="66" t="s">
        <v>127</v>
      </c>
      <c r="O3448" s="8" t="s">
        <v>5331</v>
      </c>
      <c r="P3448" s="8" t="s">
        <v>7737</v>
      </c>
      <c r="Q3448" s="8">
        <v>-1</v>
      </c>
      <c r="R3448" s="8" t="s">
        <v>40</v>
      </c>
      <c r="S3448" s="8" t="s">
        <v>40</v>
      </c>
      <c r="T3448" s="8" t="s">
        <v>40</v>
      </c>
      <c r="U3448" s="67">
        <v>0.26800000000000002</v>
      </c>
      <c r="V3448" s="4">
        <v>25</v>
      </c>
      <c r="W3448" s="4">
        <v>3427</v>
      </c>
      <c r="X3448" s="67">
        <v>7.0000000000000001E-3</v>
      </c>
      <c r="Y3448" s="67">
        <v>0.27400000000000002</v>
      </c>
      <c r="Z3448" s="4">
        <v>15</v>
      </c>
      <c r="AA3448" s="4">
        <v>2595</v>
      </c>
      <c r="AB3448" s="67">
        <v>6.0000000000000001E-3</v>
      </c>
      <c r="AC3448" s="4">
        <v>1.1956690000000001</v>
      </c>
      <c r="AD3448" s="4">
        <v>11.72</v>
      </c>
    </row>
    <row r="3449" spans="1:30" x14ac:dyDescent="0.2">
      <c r="A3449" s="8" t="s">
        <v>782</v>
      </c>
      <c r="B3449" s="8">
        <v>16</v>
      </c>
      <c r="C3449" s="8">
        <v>70937595</v>
      </c>
      <c r="D3449" s="8">
        <v>70937595</v>
      </c>
      <c r="E3449" s="8" t="s">
        <v>121</v>
      </c>
      <c r="F3449" s="8" t="s">
        <v>81</v>
      </c>
      <c r="G3449" s="8" t="s">
        <v>3469</v>
      </c>
      <c r="H3449" s="8" t="s">
        <v>7</v>
      </c>
      <c r="I3449" s="66" t="s">
        <v>7709</v>
      </c>
      <c r="J3449" s="66" t="s">
        <v>40</v>
      </c>
      <c r="K3449" s="66" t="s">
        <v>7738</v>
      </c>
      <c r="L3449" s="66" t="s">
        <v>7739</v>
      </c>
      <c r="M3449" s="66" t="s">
        <v>7740</v>
      </c>
      <c r="N3449" s="66" t="s">
        <v>137</v>
      </c>
      <c r="O3449" s="8" t="s">
        <v>138</v>
      </c>
      <c r="P3449" s="8" t="s">
        <v>40</v>
      </c>
      <c r="Q3449" s="8">
        <v>-1</v>
      </c>
      <c r="R3449" s="8" t="s">
        <v>40</v>
      </c>
      <c r="S3449" s="8" t="s">
        <v>40</v>
      </c>
      <c r="T3449" s="8" t="s">
        <v>40</v>
      </c>
      <c r="U3449" s="67">
        <v>0</v>
      </c>
      <c r="V3449" s="4">
        <v>0</v>
      </c>
      <c r="W3449" s="4">
        <v>3427</v>
      </c>
      <c r="X3449" s="67">
        <v>0</v>
      </c>
      <c r="Y3449" s="67">
        <v>0.185</v>
      </c>
      <c r="Z3449" s="4">
        <v>1</v>
      </c>
      <c r="AA3449" s="4">
        <v>2595</v>
      </c>
      <c r="AB3449" s="67">
        <v>0</v>
      </c>
      <c r="AC3449" s="4">
        <v>13.100699000000001</v>
      </c>
      <c r="AD3449" s="4">
        <v>41</v>
      </c>
    </row>
    <row r="3450" spans="1:30" x14ac:dyDescent="0.2">
      <c r="A3450" s="8" t="s">
        <v>782</v>
      </c>
      <c r="B3450" s="8">
        <v>16</v>
      </c>
      <c r="C3450" s="8">
        <v>70937619</v>
      </c>
      <c r="D3450" s="8">
        <v>70937619</v>
      </c>
      <c r="E3450" s="8" t="s">
        <v>121</v>
      </c>
      <c r="F3450" s="8" t="s">
        <v>3108</v>
      </c>
      <c r="G3450" s="8" t="s">
        <v>3109</v>
      </c>
      <c r="H3450" s="8" t="s">
        <v>7</v>
      </c>
      <c r="I3450" s="66" t="s">
        <v>7709</v>
      </c>
      <c r="J3450" s="66" t="s">
        <v>40</v>
      </c>
      <c r="K3450" s="66" t="s">
        <v>7741</v>
      </c>
      <c r="L3450" s="66" t="s">
        <v>7742</v>
      </c>
      <c r="M3450" s="66" t="s">
        <v>7743</v>
      </c>
      <c r="N3450" s="66" t="s">
        <v>3334</v>
      </c>
      <c r="O3450" s="8" t="s">
        <v>3335</v>
      </c>
      <c r="P3450" s="8" t="s">
        <v>40</v>
      </c>
      <c r="Q3450" s="8">
        <v>-1</v>
      </c>
      <c r="R3450" s="8" t="s">
        <v>40</v>
      </c>
      <c r="S3450" s="8" t="s">
        <v>40</v>
      </c>
      <c r="T3450" s="8" t="s">
        <v>40</v>
      </c>
      <c r="U3450" s="67">
        <v>0.219</v>
      </c>
      <c r="V3450" s="4">
        <v>2</v>
      </c>
      <c r="W3450" s="4">
        <v>3427</v>
      </c>
      <c r="X3450" s="67">
        <v>1E-3</v>
      </c>
      <c r="Y3450" s="67">
        <v>0.17699999999999999</v>
      </c>
      <c r="Z3450" s="4">
        <v>1</v>
      </c>
      <c r="AA3450" s="4">
        <v>2595</v>
      </c>
      <c r="AB3450" s="67">
        <v>0</v>
      </c>
      <c r="AC3450" s="4">
        <v>6.3314779999999997</v>
      </c>
      <c r="AD3450" s="4">
        <v>29.3</v>
      </c>
    </row>
    <row r="3451" spans="1:30" x14ac:dyDescent="0.2">
      <c r="A3451" s="8" t="s">
        <v>782</v>
      </c>
      <c r="B3451" s="8">
        <v>16</v>
      </c>
      <c r="C3451" s="8">
        <v>70937641</v>
      </c>
      <c r="D3451" s="8">
        <v>70937641</v>
      </c>
      <c r="E3451" s="8" t="s">
        <v>121</v>
      </c>
      <c r="F3451" s="8" t="s">
        <v>3101</v>
      </c>
      <c r="G3451" s="8" t="s">
        <v>3102</v>
      </c>
      <c r="H3451" s="8" t="s">
        <v>7</v>
      </c>
      <c r="I3451" s="66" t="s">
        <v>7709</v>
      </c>
      <c r="J3451" s="66" t="s">
        <v>40</v>
      </c>
      <c r="K3451" s="66" t="s">
        <v>7744</v>
      </c>
      <c r="L3451" s="66" t="s">
        <v>7745</v>
      </c>
      <c r="M3451" s="66" t="s">
        <v>7746</v>
      </c>
      <c r="N3451" s="66" t="s">
        <v>123</v>
      </c>
      <c r="O3451" s="8" t="s">
        <v>3345</v>
      </c>
      <c r="P3451" s="8" t="s">
        <v>40</v>
      </c>
      <c r="Q3451" s="8">
        <v>-1</v>
      </c>
      <c r="R3451" s="8" t="s">
        <v>40</v>
      </c>
      <c r="S3451" s="8" t="s">
        <v>40</v>
      </c>
      <c r="T3451" s="8" t="s">
        <v>40</v>
      </c>
      <c r="U3451" s="67">
        <v>0.27200000000000002</v>
      </c>
      <c r="V3451" s="4">
        <v>1</v>
      </c>
      <c r="W3451" s="4">
        <v>3432</v>
      </c>
      <c r="X3451" s="67">
        <v>0</v>
      </c>
      <c r="Y3451" s="67">
        <v>0.24299999999999999</v>
      </c>
      <c r="Z3451" s="4">
        <v>2</v>
      </c>
      <c r="AA3451" s="4">
        <v>2600</v>
      </c>
      <c r="AB3451" s="67">
        <v>1E-3</v>
      </c>
      <c r="AC3451" s="4">
        <v>1.0767990000000001</v>
      </c>
      <c r="AD3451" s="4">
        <v>11.09</v>
      </c>
    </row>
    <row r="3452" spans="1:30" x14ac:dyDescent="0.2">
      <c r="A3452" s="8" t="s">
        <v>782</v>
      </c>
      <c r="B3452" s="8">
        <v>16</v>
      </c>
      <c r="C3452" s="8">
        <v>70937670</v>
      </c>
      <c r="D3452" s="8">
        <v>70937670</v>
      </c>
      <c r="E3452" s="8" t="s">
        <v>127</v>
      </c>
      <c r="F3452" s="8" t="s">
        <v>3108</v>
      </c>
      <c r="G3452" s="8" t="s">
        <v>3109</v>
      </c>
      <c r="H3452" s="8" t="s">
        <v>7</v>
      </c>
      <c r="I3452" s="66" t="s">
        <v>7709</v>
      </c>
      <c r="J3452" s="66" t="s">
        <v>40</v>
      </c>
      <c r="K3452" s="66" t="s">
        <v>7747</v>
      </c>
      <c r="L3452" s="66" t="s">
        <v>7748</v>
      </c>
      <c r="M3452" s="66" t="s">
        <v>7749</v>
      </c>
      <c r="N3452" s="66" t="s">
        <v>3788</v>
      </c>
      <c r="O3452" s="8" t="s">
        <v>7750</v>
      </c>
      <c r="P3452" s="8" t="s">
        <v>7751</v>
      </c>
      <c r="Q3452" s="8">
        <v>-1</v>
      </c>
      <c r="R3452" s="8" t="s">
        <v>40</v>
      </c>
      <c r="S3452" s="8" t="s">
        <v>40</v>
      </c>
      <c r="T3452" s="8" t="s">
        <v>40</v>
      </c>
      <c r="U3452" s="67">
        <v>0.27600000000000002</v>
      </c>
      <c r="V3452" s="4">
        <v>2</v>
      </c>
      <c r="W3452" s="4">
        <v>3432</v>
      </c>
      <c r="X3452" s="67">
        <v>1E-3</v>
      </c>
      <c r="Y3452" s="67">
        <v>0.251</v>
      </c>
      <c r="Z3452" s="4">
        <v>1</v>
      </c>
      <c r="AA3452" s="4">
        <v>2600</v>
      </c>
      <c r="AB3452" s="67">
        <v>0</v>
      </c>
      <c r="AC3452" s="4">
        <v>1.741055</v>
      </c>
      <c r="AD3452" s="4">
        <v>14.64</v>
      </c>
    </row>
    <row r="3453" spans="1:30" x14ac:dyDescent="0.2">
      <c r="A3453" s="8" t="s">
        <v>782</v>
      </c>
      <c r="B3453" s="8">
        <v>16</v>
      </c>
      <c r="C3453" s="8">
        <v>70937682</v>
      </c>
      <c r="D3453" s="8">
        <v>70937682</v>
      </c>
      <c r="E3453" s="8" t="s">
        <v>127</v>
      </c>
      <c r="F3453" s="8" t="s">
        <v>3108</v>
      </c>
      <c r="G3453" s="8" t="s">
        <v>3109</v>
      </c>
      <c r="H3453" s="8" t="s">
        <v>7</v>
      </c>
      <c r="I3453" s="66" t="s">
        <v>7709</v>
      </c>
      <c r="J3453" s="66" t="s">
        <v>40</v>
      </c>
      <c r="K3453" s="66" t="s">
        <v>7752</v>
      </c>
      <c r="L3453" s="66" t="s">
        <v>7753</v>
      </c>
      <c r="M3453" s="66" t="s">
        <v>7754</v>
      </c>
      <c r="N3453" s="66" t="s">
        <v>3535</v>
      </c>
      <c r="O3453" s="8" t="s">
        <v>6341</v>
      </c>
      <c r="P3453" s="8" t="s">
        <v>40</v>
      </c>
      <c r="Q3453" s="8">
        <v>-1</v>
      </c>
      <c r="R3453" s="8" t="s">
        <v>40</v>
      </c>
      <c r="S3453" s="8" t="s">
        <v>40</v>
      </c>
      <c r="T3453" s="8" t="s">
        <v>40</v>
      </c>
      <c r="U3453" s="67">
        <v>0</v>
      </c>
      <c r="V3453" s="4">
        <v>0</v>
      </c>
      <c r="W3453" s="4">
        <v>3432</v>
      </c>
      <c r="X3453" s="67">
        <v>0</v>
      </c>
      <c r="Y3453" s="67">
        <v>0.246</v>
      </c>
      <c r="Z3453" s="4">
        <v>1</v>
      </c>
      <c r="AA3453" s="4">
        <v>2600</v>
      </c>
      <c r="AB3453" s="67">
        <v>0</v>
      </c>
      <c r="AC3453" s="4">
        <v>6.2595960000000002</v>
      </c>
      <c r="AD3453" s="4">
        <v>28.9</v>
      </c>
    </row>
    <row r="3454" spans="1:30" x14ac:dyDescent="0.2">
      <c r="A3454" s="8" t="s">
        <v>782</v>
      </c>
      <c r="B3454" s="8">
        <v>16</v>
      </c>
      <c r="C3454" s="8">
        <v>70937843</v>
      </c>
      <c r="D3454" s="8">
        <v>70937843</v>
      </c>
      <c r="E3454" s="8" t="s">
        <v>123</v>
      </c>
      <c r="F3454" s="8" t="s">
        <v>3108</v>
      </c>
      <c r="G3454" s="8" t="s">
        <v>3109</v>
      </c>
      <c r="H3454" s="8" t="s">
        <v>7</v>
      </c>
      <c r="I3454" s="66" t="s">
        <v>7755</v>
      </c>
      <c r="J3454" s="66" t="s">
        <v>40</v>
      </c>
      <c r="K3454" s="66" t="s">
        <v>7756</v>
      </c>
      <c r="L3454" s="66" t="s">
        <v>7757</v>
      </c>
      <c r="M3454" s="66" t="s">
        <v>3395</v>
      </c>
      <c r="N3454" s="66" t="s">
        <v>3124</v>
      </c>
      <c r="O3454" s="8" t="s">
        <v>3125</v>
      </c>
      <c r="P3454" s="8" t="s">
        <v>40</v>
      </c>
      <c r="Q3454" s="8">
        <v>-1</v>
      </c>
      <c r="R3454" s="8" t="s">
        <v>40</v>
      </c>
      <c r="S3454" s="8" t="s">
        <v>40</v>
      </c>
      <c r="T3454" s="8" t="s">
        <v>40</v>
      </c>
      <c r="U3454" s="67">
        <v>0.24399999999999999</v>
      </c>
      <c r="V3454" s="4">
        <v>1</v>
      </c>
      <c r="W3454" s="4">
        <v>3428</v>
      </c>
      <c r="X3454" s="67">
        <v>0</v>
      </c>
      <c r="Y3454" s="67">
        <v>0</v>
      </c>
      <c r="Z3454" s="4">
        <v>0</v>
      </c>
      <c r="AA3454" s="4">
        <v>2604</v>
      </c>
      <c r="AB3454" s="67">
        <v>0</v>
      </c>
      <c r="AC3454" s="4">
        <v>4.8502980000000004</v>
      </c>
      <c r="AD3454" s="4">
        <v>24.8</v>
      </c>
    </row>
    <row r="3455" spans="1:30" x14ac:dyDescent="0.2">
      <c r="A3455" s="8" t="s">
        <v>782</v>
      </c>
      <c r="B3455" s="8">
        <v>16</v>
      </c>
      <c r="C3455" s="8">
        <v>70937856</v>
      </c>
      <c r="D3455" s="8">
        <v>70937856</v>
      </c>
      <c r="E3455" s="8" t="s">
        <v>130</v>
      </c>
      <c r="F3455" s="8" t="s">
        <v>3101</v>
      </c>
      <c r="G3455" s="8" t="s">
        <v>3102</v>
      </c>
      <c r="H3455" s="8" t="s">
        <v>7</v>
      </c>
      <c r="I3455" s="66" t="s">
        <v>7755</v>
      </c>
      <c r="J3455" s="66" t="s">
        <v>40</v>
      </c>
      <c r="K3455" s="66" t="s">
        <v>7758</v>
      </c>
      <c r="L3455" s="66" t="s">
        <v>7759</v>
      </c>
      <c r="M3455" s="66" t="s">
        <v>7760</v>
      </c>
      <c r="N3455" s="66" t="s">
        <v>130</v>
      </c>
      <c r="O3455" s="8" t="s">
        <v>3155</v>
      </c>
      <c r="P3455" s="8" t="s">
        <v>7761</v>
      </c>
      <c r="Q3455" s="8">
        <v>-1</v>
      </c>
      <c r="R3455" s="8" t="s">
        <v>40</v>
      </c>
      <c r="S3455" s="8" t="s">
        <v>40</v>
      </c>
      <c r="T3455" s="8" t="s">
        <v>40</v>
      </c>
      <c r="U3455" s="67">
        <v>0.20899999999999999</v>
      </c>
      <c r="V3455" s="4">
        <v>1</v>
      </c>
      <c r="W3455" s="4">
        <v>3428</v>
      </c>
      <c r="X3455" s="67">
        <v>0</v>
      </c>
      <c r="Y3455" s="67">
        <v>0</v>
      </c>
      <c r="Z3455" s="4">
        <v>0</v>
      </c>
      <c r="AA3455" s="4">
        <v>2604</v>
      </c>
      <c r="AB3455" s="67">
        <v>0</v>
      </c>
      <c r="AC3455" s="4">
        <v>1.7136709999999999</v>
      </c>
      <c r="AD3455" s="4">
        <v>14.49</v>
      </c>
    </row>
    <row r="3456" spans="1:30" x14ac:dyDescent="0.2">
      <c r="A3456" s="8" t="s">
        <v>782</v>
      </c>
      <c r="B3456" s="8">
        <v>16</v>
      </c>
      <c r="C3456" s="8">
        <v>70937857</v>
      </c>
      <c r="D3456" s="8">
        <v>70937858</v>
      </c>
      <c r="E3456" s="8" t="s">
        <v>7762</v>
      </c>
      <c r="F3456" s="8" t="s">
        <v>80</v>
      </c>
      <c r="G3456" s="8" t="s">
        <v>3469</v>
      </c>
      <c r="H3456" s="8" t="s">
        <v>7</v>
      </c>
      <c r="I3456" s="66" t="s">
        <v>7755</v>
      </c>
      <c r="J3456" s="66" t="s">
        <v>40</v>
      </c>
      <c r="K3456" s="66" t="s">
        <v>7763</v>
      </c>
      <c r="L3456" s="66" t="s">
        <v>7764</v>
      </c>
      <c r="M3456" s="66" t="s">
        <v>7760</v>
      </c>
      <c r="N3456" s="66" t="s">
        <v>7765</v>
      </c>
      <c r="O3456" s="8" t="s">
        <v>7766</v>
      </c>
      <c r="P3456" s="8" t="s">
        <v>40</v>
      </c>
      <c r="Q3456" s="8">
        <v>-1</v>
      </c>
      <c r="R3456" s="8" t="s">
        <v>40</v>
      </c>
      <c r="S3456" s="8" t="s">
        <v>40</v>
      </c>
      <c r="T3456" s="8" t="s">
        <v>40</v>
      </c>
      <c r="U3456" s="67">
        <v>0</v>
      </c>
      <c r="V3456" s="4">
        <v>0</v>
      </c>
      <c r="W3456" s="4">
        <v>3428</v>
      </c>
      <c r="X3456" s="67">
        <v>0</v>
      </c>
      <c r="Y3456" s="67">
        <v>0.25900000000000001</v>
      </c>
      <c r="Z3456" s="4">
        <v>1</v>
      </c>
      <c r="AA3456" s="4">
        <v>2604</v>
      </c>
      <c r="AB3456" s="67">
        <v>0</v>
      </c>
      <c r="AC3456" s="4">
        <v>9.2392330000000005</v>
      </c>
      <c r="AD3456" s="4">
        <v>35</v>
      </c>
    </row>
    <row r="3457" spans="1:30" x14ac:dyDescent="0.2">
      <c r="A3457" s="8" t="s">
        <v>782</v>
      </c>
      <c r="B3457" s="8">
        <v>16</v>
      </c>
      <c r="C3457" s="8">
        <v>70937891</v>
      </c>
      <c r="D3457" s="8">
        <v>70937891</v>
      </c>
      <c r="E3457" s="8" t="s">
        <v>123</v>
      </c>
      <c r="F3457" s="8" t="s">
        <v>3108</v>
      </c>
      <c r="G3457" s="8" t="s">
        <v>3109</v>
      </c>
      <c r="H3457" s="8" t="s">
        <v>7</v>
      </c>
      <c r="I3457" s="66" t="s">
        <v>7755</v>
      </c>
      <c r="J3457" s="66" t="s">
        <v>40</v>
      </c>
      <c r="K3457" s="66" t="s">
        <v>7767</v>
      </c>
      <c r="L3457" s="66" t="s">
        <v>7768</v>
      </c>
      <c r="M3457" s="66" t="s">
        <v>7769</v>
      </c>
      <c r="N3457" s="66" t="s">
        <v>3378</v>
      </c>
      <c r="O3457" s="8" t="s">
        <v>7492</v>
      </c>
      <c r="P3457" s="8" t="s">
        <v>40</v>
      </c>
      <c r="Q3457" s="8">
        <v>-1</v>
      </c>
      <c r="R3457" s="8" t="s">
        <v>40</v>
      </c>
      <c r="S3457" s="8" t="s">
        <v>40</v>
      </c>
      <c r="T3457" s="8" t="s">
        <v>40</v>
      </c>
      <c r="U3457" s="67">
        <v>0.27500000000000002</v>
      </c>
      <c r="V3457" s="4">
        <v>1</v>
      </c>
      <c r="W3457" s="4">
        <v>3428</v>
      </c>
      <c r="X3457" s="67">
        <v>0</v>
      </c>
      <c r="Y3457" s="67">
        <v>0</v>
      </c>
      <c r="Z3457" s="4">
        <v>0</v>
      </c>
      <c r="AA3457" s="4">
        <v>2604</v>
      </c>
      <c r="AB3457" s="67">
        <v>0</v>
      </c>
      <c r="AC3457" s="4">
        <v>-0.186969</v>
      </c>
      <c r="AD3457" s="4">
        <v>1.1679999999999999</v>
      </c>
    </row>
    <row r="3458" spans="1:30" x14ac:dyDescent="0.2">
      <c r="A3458" s="8" t="s">
        <v>782</v>
      </c>
      <c r="B3458" s="8">
        <v>16</v>
      </c>
      <c r="C3458" s="8">
        <v>70937922</v>
      </c>
      <c r="D3458" s="8">
        <v>70937922</v>
      </c>
      <c r="E3458" s="8" t="s">
        <v>130</v>
      </c>
      <c r="F3458" s="8" t="s">
        <v>3101</v>
      </c>
      <c r="G3458" s="8" t="s">
        <v>3102</v>
      </c>
      <c r="H3458" s="8" t="s">
        <v>7</v>
      </c>
      <c r="I3458" s="66" t="s">
        <v>7755</v>
      </c>
      <c r="J3458" s="66" t="s">
        <v>40</v>
      </c>
      <c r="K3458" s="66" t="s">
        <v>7770</v>
      </c>
      <c r="L3458" s="66" t="s">
        <v>7771</v>
      </c>
      <c r="M3458" s="66" t="s">
        <v>7772</v>
      </c>
      <c r="N3458" s="66" t="s">
        <v>3136</v>
      </c>
      <c r="O3458" s="8" t="s">
        <v>3185</v>
      </c>
      <c r="P3458" s="8" t="s">
        <v>40</v>
      </c>
      <c r="Q3458" s="8">
        <v>-1</v>
      </c>
      <c r="R3458" s="8" t="s">
        <v>40</v>
      </c>
      <c r="S3458" s="8" t="s">
        <v>40</v>
      </c>
      <c r="T3458" s="8" t="s">
        <v>40</v>
      </c>
      <c r="U3458" s="67">
        <v>0.31</v>
      </c>
      <c r="V3458" s="4">
        <v>1</v>
      </c>
      <c r="W3458" s="4">
        <v>3427</v>
      </c>
      <c r="X3458" s="67">
        <v>0</v>
      </c>
      <c r="Y3458" s="67">
        <v>0</v>
      </c>
      <c r="Z3458" s="4">
        <v>0</v>
      </c>
      <c r="AA3458" s="4">
        <v>2599</v>
      </c>
      <c r="AB3458" s="67">
        <v>0</v>
      </c>
      <c r="AC3458" s="4">
        <v>0.38578899999999999</v>
      </c>
      <c r="AD3458" s="4">
        <v>6.4889999999999999</v>
      </c>
    </row>
    <row r="3459" spans="1:30" x14ac:dyDescent="0.2">
      <c r="A3459" s="8" t="s">
        <v>782</v>
      </c>
      <c r="B3459" s="8">
        <v>16</v>
      </c>
      <c r="C3459" s="8">
        <v>70937923</v>
      </c>
      <c r="D3459" s="8">
        <v>70937923</v>
      </c>
      <c r="E3459" s="8" t="s">
        <v>127</v>
      </c>
      <c r="F3459" s="8" t="s">
        <v>3108</v>
      </c>
      <c r="G3459" s="8" t="s">
        <v>3109</v>
      </c>
      <c r="H3459" s="8" t="s">
        <v>7</v>
      </c>
      <c r="I3459" s="66" t="s">
        <v>7755</v>
      </c>
      <c r="J3459" s="66" t="s">
        <v>40</v>
      </c>
      <c r="K3459" s="66" t="s">
        <v>7773</v>
      </c>
      <c r="L3459" s="66" t="s">
        <v>7774</v>
      </c>
      <c r="M3459" s="66" t="s">
        <v>7772</v>
      </c>
      <c r="N3459" s="66" t="s">
        <v>3887</v>
      </c>
      <c r="O3459" s="8" t="s">
        <v>3888</v>
      </c>
      <c r="P3459" s="8" t="s">
        <v>7775</v>
      </c>
      <c r="Q3459" s="8">
        <v>-1</v>
      </c>
      <c r="R3459" s="8" t="s">
        <v>40</v>
      </c>
      <c r="S3459" s="8" t="s">
        <v>40</v>
      </c>
      <c r="T3459" s="8" t="s">
        <v>40</v>
      </c>
      <c r="U3459" s="67">
        <v>0.26300000000000001</v>
      </c>
      <c r="V3459" s="4">
        <v>2</v>
      </c>
      <c r="W3459" s="4">
        <v>3427</v>
      </c>
      <c r="X3459" s="67">
        <v>1E-3</v>
      </c>
      <c r="Y3459" s="67">
        <v>0.27400000000000002</v>
      </c>
      <c r="Z3459" s="4">
        <v>1</v>
      </c>
      <c r="AA3459" s="4">
        <v>2599</v>
      </c>
      <c r="AB3459" s="67">
        <v>0</v>
      </c>
      <c r="AC3459" s="4">
        <v>5.0024300000000004</v>
      </c>
      <c r="AD3459" s="4">
        <v>25.1</v>
      </c>
    </row>
    <row r="3460" spans="1:30" x14ac:dyDescent="0.2">
      <c r="A3460" s="8" t="s">
        <v>782</v>
      </c>
      <c r="B3460" s="8">
        <v>16</v>
      </c>
      <c r="C3460" s="8">
        <v>70937959</v>
      </c>
      <c r="D3460" s="8">
        <v>70937959</v>
      </c>
      <c r="E3460" s="8" t="s">
        <v>121</v>
      </c>
      <c r="F3460" s="8" t="s">
        <v>3108</v>
      </c>
      <c r="G3460" s="8" t="s">
        <v>3109</v>
      </c>
      <c r="H3460" s="8" t="s">
        <v>7</v>
      </c>
      <c r="I3460" s="66" t="s">
        <v>7755</v>
      </c>
      <c r="J3460" s="66" t="s">
        <v>40</v>
      </c>
      <c r="K3460" s="66" t="s">
        <v>7776</v>
      </c>
      <c r="L3460" s="66" t="s">
        <v>7777</v>
      </c>
      <c r="M3460" s="66" t="s">
        <v>7778</v>
      </c>
      <c r="N3460" s="66" t="s">
        <v>3624</v>
      </c>
      <c r="O3460" s="8" t="s">
        <v>3625</v>
      </c>
      <c r="P3460" s="8" t="s">
        <v>7779</v>
      </c>
      <c r="Q3460" s="8">
        <v>-1</v>
      </c>
      <c r="R3460" s="8" t="s">
        <v>40</v>
      </c>
      <c r="S3460" s="8" t="s">
        <v>40</v>
      </c>
      <c r="T3460" s="8" t="s">
        <v>40</v>
      </c>
      <c r="U3460" s="67">
        <v>0.251</v>
      </c>
      <c r="V3460" s="4">
        <v>1</v>
      </c>
      <c r="W3460" s="4">
        <v>3427</v>
      </c>
      <c r="X3460" s="67">
        <v>0</v>
      </c>
      <c r="Y3460" s="67">
        <v>0.28799999999999998</v>
      </c>
      <c r="Z3460" s="4">
        <v>1</v>
      </c>
      <c r="AA3460" s="4">
        <v>2599</v>
      </c>
      <c r="AB3460" s="67">
        <v>0</v>
      </c>
      <c r="AC3460" s="4">
        <v>5.386965</v>
      </c>
      <c r="AD3460" s="4">
        <v>26</v>
      </c>
    </row>
    <row r="3461" spans="1:30" x14ac:dyDescent="0.2">
      <c r="A3461" s="8" t="s">
        <v>782</v>
      </c>
      <c r="B3461" s="8">
        <v>16</v>
      </c>
      <c r="C3461" s="8">
        <v>70941274</v>
      </c>
      <c r="D3461" s="8">
        <v>70941274</v>
      </c>
      <c r="E3461" s="8" t="s">
        <v>130</v>
      </c>
      <c r="F3461" s="8" t="s">
        <v>79</v>
      </c>
      <c r="G3461" s="8" t="s">
        <v>3469</v>
      </c>
      <c r="H3461" s="8" t="s">
        <v>7</v>
      </c>
      <c r="I3461" s="66" t="s">
        <v>40</v>
      </c>
      <c r="J3461" s="66" t="s">
        <v>7780</v>
      </c>
      <c r="K3461" s="66" t="s">
        <v>40</v>
      </c>
      <c r="L3461" s="66" t="s">
        <v>40</v>
      </c>
      <c r="M3461" s="66" t="s">
        <v>40</v>
      </c>
      <c r="N3461" s="66" t="s">
        <v>40</v>
      </c>
      <c r="O3461" s="8" t="s">
        <v>40</v>
      </c>
      <c r="P3461" s="8" t="s">
        <v>40</v>
      </c>
      <c r="Q3461" s="8">
        <v>-1</v>
      </c>
      <c r="R3461" s="8">
        <v>8.0652362950000001</v>
      </c>
      <c r="S3461" s="8">
        <v>0</v>
      </c>
      <c r="T3461" s="8">
        <v>8.0652362950000001</v>
      </c>
      <c r="U3461" s="67">
        <v>0</v>
      </c>
      <c r="V3461" s="4">
        <v>0</v>
      </c>
      <c r="W3461" s="4">
        <v>3431</v>
      </c>
      <c r="X3461" s="67">
        <v>0</v>
      </c>
      <c r="Y3461" s="67">
        <v>0.35699999999999998</v>
      </c>
      <c r="Z3461" s="4">
        <v>1</v>
      </c>
      <c r="AA3461" s="4">
        <v>2598</v>
      </c>
      <c r="AB3461" s="67">
        <v>0</v>
      </c>
      <c r="AC3461" s="4">
        <v>5.65381</v>
      </c>
      <c r="AD3461" s="4">
        <v>26.7</v>
      </c>
    </row>
    <row r="3462" spans="1:30" x14ac:dyDescent="0.2">
      <c r="A3462" s="8" t="s">
        <v>782</v>
      </c>
      <c r="B3462" s="8">
        <v>16</v>
      </c>
      <c r="C3462" s="8">
        <v>70941290</v>
      </c>
      <c r="D3462" s="8">
        <v>70941290</v>
      </c>
      <c r="E3462" s="8" t="s">
        <v>121</v>
      </c>
      <c r="F3462" s="8" t="s">
        <v>3108</v>
      </c>
      <c r="G3462" s="8" t="s">
        <v>3109</v>
      </c>
      <c r="H3462" s="8" t="s">
        <v>7</v>
      </c>
      <c r="I3462" s="66" t="s">
        <v>7781</v>
      </c>
      <c r="J3462" s="66" t="s">
        <v>40</v>
      </c>
      <c r="K3462" s="66" t="s">
        <v>7782</v>
      </c>
      <c r="L3462" s="66" t="s">
        <v>7783</v>
      </c>
      <c r="M3462" s="66" t="s">
        <v>5431</v>
      </c>
      <c r="N3462" s="66" t="s">
        <v>3518</v>
      </c>
      <c r="O3462" s="8" t="s">
        <v>3519</v>
      </c>
      <c r="P3462" s="8" t="s">
        <v>7784</v>
      </c>
      <c r="Q3462" s="8">
        <v>-1</v>
      </c>
      <c r="R3462" s="8" t="s">
        <v>40</v>
      </c>
      <c r="S3462" s="8" t="s">
        <v>40</v>
      </c>
      <c r="T3462" s="8" t="s">
        <v>40</v>
      </c>
      <c r="U3462" s="67">
        <v>0.24099999999999999</v>
      </c>
      <c r="V3462" s="4">
        <v>7</v>
      </c>
      <c r="W3462" s="4">
        <v>3431</v>
      </c>
      <c r="X3462" s="67">
        <v>2E-3</v>
      </c>
      <c r="Y3462" s="67">
        <v>0.23200000000000001</v>
      </c>
      <c r="Z3462" s="4">
        <v>5</v>
      </c>
      <c r="AA3462" s="4">
        <v>2598</v>
      </c>
      <c r="AB3462" s="67">
        <v>2E-3</v>
      </c>
      <c r="AC3462" s="4">
        <v>7.1884750000000004</v>
      </c>
      <c r="AD3462" s="4">
        <v>34</v>
      </c>
    </row>
    <row r="3463" spans="1:30" x14ac:dyDescent="0.2">
      <c r="A3463" s="8" t="s">
        <v>782</v>
      </c>
      <c r="B3463" s="8">
        <v>16</v>
      </c>
      <c r="C3463" s="8">
        <v>70941308</v>
      </c>
      <c r="D3463" s="8">
        <v>70941308</v>
      </c>
      <c r="E3463" s="8" t="s">
        <v>130</v>
      </c>
      <c r="F3463" s="8" t="s">
        <v>3108</v>
      </c>
      <c r="G3463" s="8" t="s">
        <v>3109</v>
      </c>
      <c r="H3463" s="8" t="s">
        <v>7</v>
      </c>
      <c r="I3463" s="66" t="s">
        <v>7781</v>
      </c>
      <c r="J3463" s="66" t="s">
        <v>40</v>
      </c>
      <c r="K3463" s="66" t="s">
        <v>7785</v>
      </c>
      <c r="L3463" s="66" t="s">
        <v>7786</v>
      </c>
      <c r="M3463" s="66" t="s">
        <v>7787</v>
      </c>
      <c r="N3463" s="66" t="s">
        <v>6740</v>
      </c>
      <c r="O3463" s="8" t="s">
        <v>6741</v>
      </c>
      <c r="P3463" s="8" t="s">
        <v>40</v>
      </c>
      <c r="Q3463" s="8">
        <v>-1</v>
      </c>
      <c r="R3463" s="8" t="s">
        <v>40</v>
      </c>
      <c r="S3463" s="8" t="s">
        <v>40</v>
      </c>
      <c r="T3463" s="8" t="s">
        <v>40</v>
      </c>
      <c r="U3463" s="67">
        <v>0</v>
      </c>
      <c r="V3463" s="4">
        <v>0</v>
      </c>
      <c r="W3463" s="4">
        <v>3431</v>
      </c>
      <c r="X3463" s="67">
        <v>0</v>
      </c>
      <c r="Y3463" s="67">
        <v>0.29499999999999998</v>
      </c>
      <c r="Z3463" s="4">
        <v>1</v>
      </c>
      <c r="AA3463" s="4">
        <v>2598</v>
      </c>
      <c r="AB3463" s="67">
        <v>0</v>
      </c>
      <c r="AC3463" s="4">
        <v>5.8136469999999996</v>
      </c>
      <c r="AD3463" s="4">
        <v>27.2</v>
      </c>
    </row>
    <row r="3464" spans="1:30" x14ac:dyDescent="0.2">
      <c r="A3464" s="8" t="s">
        <v>782</v>
      </c>
      <c r="B3464" s="8">
        <v>16</v>
      </c>
      <c r="C3464" s="8">
        <v>70941323</v>
      </c>
      <c r="D3464" s="8">
        <v>70941323</v>
      </c>
      <c r="E3464" s="8" t="s">
        <v>121</v>
      </c>
      <c r="F3464" s="8" t="s">
        <v>3108</v>
      </c>
      <c r="G3464" s="8" t="s">
        <v>3109</v>
      </c>
      <c r="H3464" s="8" t="s">
        <v>7</v>
      </c>
      <c r="I3464" s="66" t="s">
        <v>7781</v>
      </c>
      <c r="J3464" s="66" t="s">
        <v>40</v>
      </c>
      <c r="K3464" s="66" t="s">
        <v>7788</v>
      </c>
      <c r="L3464" s="66" t="s">
        <v>7789</v>
      </c>
      <c r="M3464" s="66" t="s">
        <v>7790</v>
      </c>
      <c r="N3464" s="66" t="s">
        <v>3157</v>
      </c>
      <c r="O3464" s="8" t="s">
        <v>3158</v>
      </c>
      <c r="P3464" s="8" t="s">
        <v>7791</v>
      </c>
      <c r="Q3464" s="8">
        <v>-1</v>
      </c>
      <c r="R3464" s="8" t="s">
        <v>40</v>
      </c>
      <c r="S3464" s="8" t="s">
        <v>40</v>
      </c>
      <c r="T3464" s="8" t="s">
        <v>40</v>
      </c>
      <c r="U3464" s="67">
        <v>0.255</v>
      </c>
      <c r="V3464" s="4">
        <v>4</v>
      </c>
      <c r="W3464" s="4">
        <v>3431</v>
      </c>
      <c r="X3464" s="67">
        <v>1E-3</v>
      </c>
      <c r="Y3464" s="67">
        <v>0.25</v>
      </c>
      <c r="Z3464" s="4">
        <v>2</v>
      </c>
      <c r="AA3464" s="4">
        <v>2598</v>
      </c>
      <c r="AB3464" s="67">
        <v>1E-3</v>
      </c>
      <c r="AC3464" s="4">
        <v>-1.0841E-2</v>
      </c>
      <c r="AD3464" s="4">
        <v>2.4830000000000001</v>
      </c>
    </row>
    <row r="3465" spans="1:30" x14ac:dyDescent="0.2">
      <c r="A3465" s="8" t="s">
        <v>782</v>
      </c>
      <c r="B3465" s="8">
        <v>16</v>
      </c>
      <c r="C3465" s="8">
        <v>70941349</v>
      </c>
      <c r="D3465" s="8">
        <v>70941349</v>
      </c>
      <c r="E3465" s="8" t="s">
        <v>130</v>
      </c>
      <c r="F3465" s="8" t="s">
        <v>3101</v>
      </c>
      <c r="G3465" s="8" t="s">
        <v>3102</v>
      </c>
      <c r="H3465" s="8" t="s">
        <v>7</v>
      </c>
      <c r="I3465" s="66" t="s">
        <v>7781</v>
      </c>
      <c r="J3465" s="66" t="s">
        <v>40</v>
      </c>
      <c r="K3465" s="66" t="s">
        <v>7768</v>
      </c>
      <c r="L3465" s="66" t="s">
        <v>7792</v>
      </c>
      <c r="M3465" s="66" t="s">
        <v>5437</v>
      </c>
      <c r="N3465" s="66" t="s">
        <v>3118</v>
      </c>
      <c r="O3465" s="8" t="s">
        <v>4386</v>
      </c>
      <c r="P3465" s="8" t="s">
        <v>7793</v>
      </c>
      <c r="Q3465" s="8">
        <v>-1</v>
      </c>
      <c r="R3465" s="8" t="s">
        <v>40</v>
      </c>
      <c r="S3465" s="8" t="s">
        <v>40</v>
      </c>
      <c r="T3465" s="8" t="s">
        <v>40</v>
      </c>
      <c r="U3465" s="67">
        <v>0.19400000000000001</v>
      </c>
      <c r="V3465" s="4">
        <v>3</v>
      </c>
      <c r="W3465" s="4">
        <v>3431</v>
      </c>
      <c r="X3465" s="67">
        <v>1E-3</v>
      </c>
      <c r="Y3465" s="67">
        <v>0.23499999999999999</v>
      </c>
      <c r="Z3465" s="4">
        <v>2</v>
      </c>
      <c r="AA3465" s="4">
        <v>2598</v>
      </c>
      <c r="AB3465" s="67">
        <v>1E-3</v>
      </c>
      <c r="AC3465" s="4">
        <v>0.40639199999999998</v>
      </c>
      <c r="AD3465" s="4">
        <v>6.6689999999999996</v>
      </c>
    </row>
    <row r="3466" spans="1:30" x14ac:dyDescent="0.2">
      <c r="A3466" s="8" t="s">
        <v>782</v>
      </c>
      <c r="B3466" s="8">
        <v>16</v>
      </c>
      <c r="C3466" s="8">
        <v>70941377</v>
      </c>
      <c r="D3466" s="8">
        <v>70941377</v>
      </c>
      <c r="E3466" s="8" t="s">
        <v>130</v>
      </c>
      <c r="F3466" s="8" t="s">
        <v>3108</v>
      </c>
      <c r="G3466" s="8" t="s">
        <v>3109</v>
      </c>
      <c r="H3466" s="8" t="s">
        <v>7</v>
      </c>
      <c r="I3466" s="66" t="s">
        <v>7781</v>
      </c>
      <c r="J3466" s="66" t="s">
        <v>40</v>
      </c>
      <c r="K3466" s="66" t="s">
        <v>7794</v>
      </c>
      <c r="L3466" s="66" t="s">
        <v>7795</v>
      </c>
      <c r="M3466" s="66" t="s">
        <v>3403</v>
      </c>
      <c r="N3466" s="66" t="s">
        <v>3112</v>
      </c>
      <c r="O3466" s="8" t="s">
        <v>3140</v>
      </c>
      <c r="P3466" s="8" t="s">
        <v>7796</v>
      </c>
      <c r="Q3466" s="8">
        <v>-1</v>
      </c>
      <c r="R3466" s="8" t="s">
        <v>40</v>
      </c>
      <c r="S3466" s="8" t="s">
        <v>40</v>
      </c>
      <c r="T3466" s="8" t="s">
        <v>40</v>
      </c>
      <c r="U3466" s="67">
        <v>0.26</v>
      </c>
      <c r="V3466" s="4">
        <v>7</v>
      </c>
      <c r="W3466" s="4">
        <v>3431</v>
      </c>
      <c r="X3466" s="67">
        <v>2E-3</v>
      </c>
      <c r="Y3466" s="67">
        <v>0.24399999999999999</v>
      </c>
      <c r="Z3466" s="4">
        <v>4</v>
      </c>
      <c r="AA3466" s="4">
        <v>2600</v>
      </c>
      <c r="AB3466" s="67">
        <v>2E-3</v>
      </c>
      <c r="AC3466" s="4">
        <v>5.5521839999999996</v>
      </c>
      <c r="AD3466" s="4">
        <v>26.4</v>
      </c>
    </row>
    <row r="3467" spans="1:30" x14ac:dyDescent="0.2">
      <c r="A3467" s="8" t="s">
        <v>782</v>
      </c>
      <c r="B3467" s="8">
        <v>16</v>
      </c>
      <c r="C3467" s="8">
        <v>70941378</v>
      </c>
      <c r="D3467" s="8">
        <v>70941378</v>
      </c>
      <c r="E3467" s="8" t="s">
        <v>121</v>
      </c>
      <c r="F3467" s="8" t="s">
        <v>3108</v>
      </c>
      <c r="G3467" s="8" t="s">
        <v>3109</v>
      </c>
      <c r="H3467" s="8" t="s">
        <v>7</v>
      </c>
      <c r="I3467" s="66" t="s">
        <v>7781</v>
      </c>
      <c r="J3467" s="66" t="s">
        <v>40</v>
      </c>
      <c r="K3467" s="66" t="s">
        <v>7797</v>
      </c>
      <c r="L3467" s="66" t="s">
        <v>7798</v>
      </c>
      <c r="M3467" s="66" t="s">
        <v>3403</v>
      </c>
      <c r="N3467" s="66" t="s">
        <v>3177</v>
      </c>
      <c r="O3467" s="8" t="s">
        <v>3178</v>
      </c>
      <c r="P3467" s="8" t="s">
        <v>7799</v>
      </c>
      <c r="Q3467" s="8">
        <v>-1</v>
      </c>
      <c r="R3467" s="8" t="s">
        <v>40</v>
      </c>
      <c r="S3467" s="8" t="s">
        <v>40</v>
      </c>
      <c r="T3467" s="8" t="s">
        <v>40</v>
      </c>
      <c r="U3467" s="67">
        <v>0.246</v>
      </c>
      <c r="V3467" s="4">
        <v>28</v>
      </c>
      <c r="W3467" s="4">
        <v>3431</v>
      </c>
      <c r="X3467" s="67">
        <v>8.0000000000000002E-3</v>
      </c>
      <c r="Y3467" s="67">
        <v>0.26200000000000001</v>
      </c>
      <c r="Z3467" s="4">
        <v>12</v>
      </c>
      <c r="AA3467" s="4">
        <v>2600</v>
      </c>
      <c r="AB3467" s="67">
        <v>5.0000000000000001E-3</v>
      </c>
      <c r="AC3467" s="4">
        <v>5.0135610000000002</v>
      </c>
      <c r="AD3467" s="4">
        <v>25.1</v>
      </c>
    </row>
    <row r="3468" spans="1:30" x14ac:dyDescent="0.2">
      <c r="A3468" s="8" t="s">
        <v>782</v>
      </c>
      <c r="B3468" s="8">
        <v>16</v>
      </c>
      <c r="C3468" s="8">
        <v>70942169</v>
      </c>
      <c r="D3468" s="8">
        <v>70942169</v>
      </c>
      <c r="E3468" s="8" t="s">
        <v>127</v>
      </c>
      <c r="F3468" s="8" t="s">
        <v>3101</v>
      </c>
      <c r="G3468" s="8" t="s">
        <v>3102</v>
      </c>
      <c r="H3468" s="8" t="s">
        <v>7</v>
      </c>
      <c r="I3468" s="66" t="s">
        <v>7800</v>
      </c>
      <c r="J3468" s="66" t="s">
        <v>40</v>
      </c>
      <c r="K3468" s="66" t="s">
        <v>7801</v>
      </c>
      <c r="L3468" s="66" t="s">
        <v>7802</v>
      </c>
      <c r="M3468" s="66" t="s">
        <v>7803</v>
      </c>
      <c r="N3468" s="66" t="s">
        <v>3136</v>
      </c>
      <c r="O3468" s="8" t="s">
        <v>3137</v>
      </c>
      <c r="P3468" s="8" t="s">
        <v>7804</v>
      </c>
      <c r="Q3468" s="8">
        <v>-1</v>
      </c>
      <c r="R3468" s="8" t="s">
        <v>40</v>
      </c>
      <c r="S3468" s="8" t="s">
        <v>40</v>
      </c>
      <c r="T3468" s="8" t="s">
        <v>40</v>
      </c>
      <c r="U3468" s="67">
        <v>0.252</v>
      </c>
      <c r="V3468" s="4">
        <v>1</v>
      </c>
      <c r="W3468" s="4">
        <v>3435</v>
      </c>
      <c r="X3468" s="67">
        <v>0</v>
      </c>
      <c r="Y3468" s="67">
        <v>0.247</v>
      </c>
      <c r="Z3468" s="4">
        <v>1</v>
      </c>
      <c r="AA3468" s="4">
        <v>2602</v>
      </c>
      <c r="AB3468" s="67">
        <v>0</v>
      </c>
      <c r="AC3468" s="4">
        <v>0.83157199999999998</v>
      </c>
      <c r="AD3468" s="4">
        <v>9.657</v>
      </c>
    </row>
    <row r="3469" spans="1:30" x14ac:dyDescent="0.2">
      <c r="A3469" s="8" t="s">
        <v>782</v>
      </c>
      <c r="B3469" s="8">
        <v>16</v>
      </c>
      <c r="C3469" s="8">
        <v>70942194</v>
      </c>
      <c r="D3469" s="8">
        <v>70942194</v>
      </c>
      <c r="E3469" s="8" t="s">
        <v>130</v>
      </c>
      <c r="F3469" s="8" t="s">
        <v>3108</v>
      </c>
      <c r="G3469" s="8" t="s">
        <v>3109</v>
      </c>
      <c r="H3469" s="8" t="s">
        <v>7</v>
      </c>
      <c r="I3469" s="66" t="s">
        <v>7800</v>
      </c>
      <c r="J3469" s="66" t="s">
        <v>40</v>
      </c>
      <c r="K3469" s="66" t="s">
        <v>7805</v>
      </c>
      <c r="L3469" s="66" t="s">
        <v>7806</v>
      </c>
      <c r="M3469" s="66" t="s">
        <v>7807</v>
      </c>
      <c r="N3469" s="66" t="s">
        <v>3112</v>
      </c>
      <c r="O3469" s="8" t="s">
        <v>3113</v>
      </c>
      <c r="P3469" s="8" t="s">
        <v>40</v>
      </c>
      <c r="Q3469" s="8">
        <v>-1</v>
      </c>
      <c r="R3469" s="8" t="s">
        <v>40</v>
      </c>
      <c r="S3469" s="8" t="s">
        <v>40</v>
      </c>
      <c r="T3469" s="8" t="s">
        <v>40</v>
      </c>
      <c r="U3469" s="67">
        <v>0.27600000000000002</v>
      </c>
      <c r="V3469" s="4">
        <v>1</v>
      </c>
      <c r="W3469" s="4">
        <v>3435</v>
      </c>
      <c r="X3469" s="67">
        <v>0</v>
      </c>
      <c r="Y3469" s="67">
        <v>0</v>
      </c>
      <c r="Z3469" s="4">
        <v>0</v>
      </c>
      <c r="AA3469" s="4">
        <v>2602</v>
      </c>
      <c r="AB3469" s="67">
        <v>0</v>
      </c>
      <c r="AC3469" s="4">
        <v>5.3756110000000001</v>
      </c>
      <c r="AD3469" s="4">
        <v>25.9</v>
      </c>
    </row>
    <row r="3470" spans="1:30" x14ac:dyDescent="0.2">
      <c r="A3470" s="8" t="s">
        <v>782</v>
      </c>
      <c r="B3470" s="8">
        <v>16</v>
      </c>
      <c r="C3470" s="8">
        <v>70942220</v>
      </c>
      <c r="D3470" s="8">
        <v>70942220</v>
      </c>
      <c r="E3470" s="8" t="s">
        <v>127</v>
      </c>
      <c r="F3470" s="8" t="s">
        <v>3101</v>
      </c>
      <c r="G3470" s="8" t="s">
        <v>3102</v>
      </c>
      <c r="H3470" s="8" t="s">
        <v>7</v>
      </c>
      <c r="I3470" s="66" t="s">
        <v>7800</v>
      </c>
      <c r="J3470" s="66" t="s">
        <v>40</v>
      </c>
      <c r="K3470" s="66" t="s">
        <v>7808</v>
      </c>
      <c r="L3470" s="66" t="s">
        <v>7809</v>
      </c>
      <c r="M3470" s="66" t="s">
        <v>7810</v>
      </c>
      <c r="N3470" s="66" t="s">
        <v>130</v>
      </c>
      <c r="O3470" s="8" t="s">
        <v>3226</v>
      </c>
      <c r="P3470" s="8" t="s">
        <v>7811</v>
      </c>
      <c r="Q3470" s="8">
        <v>-1</v>
      </c>
      <c r="R3470" s="8" t="s">
        <v>40</v>
      </c>
      <c r="S3470" s="8" t="s">
        <v>40</v>
      </c>
      <c r="T3470" s="8" t="s">
        <v>40</v>
      </c>
      <c r="U3470" s="67">
        <v>0</v>
      </c>
      <c r="V3470" s="4">
        <v>0</v>
      </c>
      <c r="W3470" s="4">
        <v>3435</v>
      </c>
      <c r="X3470" s="67">
        <v>0</v>
      </c>
      <c r="Y3470" s="67">
        <v>0.24299999999999999</v>
      </c>
      <c r="Z3470" s="4">
        <v>1</v>
      </c>
      <c r="AA3470" s="4">
        <v>2602</v>
      </c>
      <c r="AB3470" s="67">
        <v>0</v>
      </c>
      <c r="AC3470" s="4">
        <v>0.94190799999999997</v>
      </c>
      <c r="AD3470" s="4">
        <v>10.32</v>
      </c>
    </row>
    <row r="3471" spans="1:30" x14ac:dyDescent="0.2">
      <c r="A3471" s="8" t="s">
        <v>782</v>
      </c>
      <c r="B3471" s="8">
        <v>16</v>
      </c>
      <c r="C3471" s="8">
        <v>70942236</v>
      </c>
      <c r="D3471" s="8">
        <v>70942236</v>
      </c>
      <c r="E3471" s="8" t="s">
        <v>127</v>
      </c>
      <c r="F3471" s="8" t="s">
        <v>3108</v>
      </c>
      <c r="G3471" s="8" t="s">
        <v>3109</v>
      </c>
      <c r="H3471" s="8" t="s">
        <v>7</v>
      </c>
      <c r="I3471" s="66" t="s">
        <v>7800</v>
      </c>
      <c r="J3471" s="66" t="s">
        <v>40</v>
      </c>
      <c r="K3471" s="66" t="s">
        <v>7812</v>
      </c>
      <c r="L3471" s="66" t="s">
        <v>7813</v>
      </c>
      <c r="M3471" s="66" t="s">
        <v>7814</v>
      </c>
      <c r="N3471" s="66" t="s">
        <v>3783</v>
      </c>
      <c r="O3471" s="8" t="s">
        <v>3784</v>
      </c>
      <c r="P3471" s="8" t="s">
        <v>40</v>
      </c>
      <c r="Q3471" s="8">
        <v>-1</v>
      </c>
      <c r="R3471" s="8" t="s">
        <v>40</v>
      </c>
      <c r="S3471" s="8" t="s">
        <v>40</v>
      </c>
      <c r="T3471" s="8" t="s">
        <v>40</v>
      </c>
      <c r="U3471" s="67">
        <v>0</v>
      </c>
      <c r="V3471" s="4">
        <v>0</v>
      </c>
      <c r="W3471" s="4">
        <v>3438</v>
      </c>
      <c r="X3471" s="67">
        <v>0</v>
      </c>
      <c r="Y3471" s="67">
        <v>0.25900000000000001</v>
      </c>
      <c r="Z3471" s="4">
        <v>2</v>
      </c>
      <c r="AA3471" s="4">
        <v>2604</v>
      </c>
      <c r="AB3471" s="67">
        <v>1E-3</v>
      </c>
      <c r="AC3471" s="4">
        <v>6.4135770000000001</v>
      </c>
      <c r="AD3471" s="4">
        <v>29.7</v>
      </c>
    </row>
    <row r="3472" spans="1:30" x14ac:dyDescent="0.2">
      <c r="A3472" s="8" t="s">
        <v>782</v>
      </c>
      <c r="B3472" s="8">
        <v>16</v>
      </c>
      <c r="C3472" s="8">
        <v>70942261</v>
      </c>
      <c r="D3472" s="8">
        <v>70942261</v>
      </c>
      <c r="E3472" s="8" t="s">
        <v>130</v>
      </c>
      <c r="F3472" s="8" t="s">
        <v>3108</v>
      </c>
      <c r="G3472" s="8" t="s">
        <v>3109</v>
      </c>
      <c r="H3472" s="8" t="s">
        <v>7</v>
      </c>
      <c r="I3472" s="66" t="s">
        <v>7800</v>
      </c>
      <c r="J3472" s="66" t="s">
        <v>40</v>
      </c>
      <c r="K3472" s="66" t="s">
        <v>7815</v>
      </c>
      <c r="L3472" s="66" t="s">
        <v>7816</v>
      </c>
      <c r="M3472" s="66" t="s">
        <v>7817</v>
      </c>
      <c r="N3472" s="66" t="s">
        <v>3302</v>
      </c>
      <c r="O3472" s="8" t="s">
        <v>3303</v>
      </c>
      <c r="P3472" s="8" t="s">
        <v>7818</v>
      </c>
      <c r="Q3472" s="8">
        <v>-1</v>
      </c>
      <c r="R3472" s="8" t="s">
        <v>40</v>
      </c>
      <c r="S3472" s="8" t="s">
        <v>40</v>
      </c>
      <c r="T3472" s="8" t="s">
        <v>40</v>
      </c>
      <c r="U3472" s="67">
        <v>0.25</v>
      </c>
      <c r="V3472" s="4">
        <v>3</v>
      </c>
      <c r="W3472" s="4">
        <v>3434</v>
      </c>
      <c r="X3472" s="67">
        <v>1E-3</v>
      </c>
      <c r="Y3472" s="67">
        <v>0.23300000000000001</v>
      </c>
      <c r="Z3472" s="4">
        <v>1</v>
      </c>
      <c r="AA3472" s="4">
        <v>2602</v>
      </c>
      <c r="AB3472" s="67">
        <v>0</v>
      </c>
      <c r="AC3472" s="4">
        <v>5.8096750000000004</v>
      </c>
      <c r="AD3472" s="4">
        <v>27.2</v>
      </c>
    </row>
    <row r="3473" spans="1:30" x14ac:dyDescent="0.2">
      <c r="A3473" s="8" t="s">
        <v>782</v>
      </c>
      <c r="B3473" s="8">
        <v>16</v>
      </c>
      <c r="C3473" s="8">
        <v>70942265</v>
      </c>
      <c r="D3473" s="8">
        <v>70942265</v>
      </c>
      <c r="E3473" s="8" t="s">
        <v>130</v>
      </c>
      <c r="F3473" s="8" t="s">
        <v>3101</v>
      </c>
      <c r="G3473" s="8" t="s">
        <v>3102</v>
      </c>
      <c r="H3473" s="8" t="s">
        <v>7</v>
      </c>
      <c r="I3473" s="66" t="s">
        <v>7800</v>
      </c>
      <c r="J3473" s="66" t="s">
        <v>40</v>
      </c>
      <c r="K3473" s="66" t="s">
        <v>7819</v>
      </c>
      <c r="L3473" s="66" t="s">
        <v>7820</v>
      </c>
      <c r="M3473" s="66" t="s">
        <v>7821</v>
      </c>
      <c r="N3473" s="66" t="s">
        <v>3207</v>
      </c>
      <c r="O3473" s="8" t="s">
        <v>3208</v>
      </c>
      <c r="P3473" s="8" t="s">
        <v>40</v>
      </c>
      <c r="Q3473" s="8">
        <v>-1</v>
      </c>
      <c r="R3473" s="8" t="s">
        <v>40</v>
      </c>
      <c r="S3473" s="8" t="s">
        <v>40</v>
      </c>
      <c r="T3473" s="8" t="s">
        <v>40</v>
      </c>
      <c r="U3473" s="67">
        <v>0</v>
      </c>
      <c r="V3473" s="4">
        <v>0</v>
      </c>
      <c r="W3473" s="4">
        <v>3434</v>
      </c>
      <c r="X3473" s="67">
        <v>0</v>
      </c>
      <c r="Y3473" s="67">
        <v>0.24399999999999999</v>
      </c>
      <c r="Z3473" s="4">
        <v>1</v>
      </c>
      <c r="AA3473" s="4">
        <v>2602</v>
      </c>
      <c r="AB3473" s="67">
        <v>0</v>
      </c>
      <c r="AC3473" s="4">
        <v>0.66196500000000003</v>
      </c>
      <c r="AD3473" s="4">
        <v>8.5760000000000005</v>
      </c>
    </row>
    <row r="3474" spans="1:30" x14ac:dyDescent="0.2">
      <c r="A3474" s="8" t="s">
        <v>782</v>
      </c>
      <c r="B3474" s="8">
        <v>16</v>
      </c>
      <c r="C3474" s="8">
        <v>70942289</v>
      </c>
      <c r="D3474" s="8">
        <v>70942289</v>
      </c>
      <c r="E3474" s="8" t="s">
        <v>121</v>
      </c>
      <c r="F3474" s="8" t="s">
        <v>3108</v>
      </c>
      <c r="G3474" s="8" t="s">
        <v>3109</v>
      </c>
      <c r="H3474" s="8" t="s">
        <v>7</v>
      </c>
      <c r="I3474" s="66" t="s">
        <v>7800</v>
      </c>
      <c r="J3474" s="66" t="s">
        <v>40</v>
      </c>
      <c r="K3474" s="66" t="s">
        <v>7798</v>
      </c>
      <c r="L3474" s="66" t="s">
        <v>7822</v>
      </c>
      <c r="M3474" s="66" t="s">
        <v>7823</v>
      </c>
      <c r="N3474" s="66" t="s">
        <v>3580</v>
      </c>
      <c r="O3474" s="8" t="s">
        <v>5670</v>
      </c>
      <c r="P3474" s="8" t="s">
        <v>40</v>
      </c>
      <c r="Q3474" s="8">
        <v>-1</v>
      </c>
      <c r="R3474" s="8" t="s">
        <v>40</v>
      </c>
      <c r="S3474" s="8" t="s">
        <v>40</v>
      </c>
      <c r="T3474" s="8" t="s">
        <v>40</v>
      </c>
      <c r="U3474" s="67">
        <v>0.24099999999999999</v>
      </c>
      <c r="V3474" s="4">
        <v>3</v>
      </c>
      <c r="W3474" s="4">
        <v>3434</v>
      </c>
      <c r="X3474" s="67">
        <v>1E-3</v>
      </c>
      <c r="Y3474" s="67">
        <v>0.24399999999999999</v>
      </c>
      <c r="Z3474" s="4">
        <v>4</v>
      </c>
      <c r="AA3474" s="4">
        <v>2602</v>
      </c>
      <c r="AB3474" s="67">
        <v>2E-3</v>
      </c>
      <c r="AC3474" s="4">
        <v>3.434653</v>
      </c>
      <c r="AD3474" s="4">
        <v>23</v>
      </c>
    </row>
    <row r="3475" spans="1:30" x14ac:dyDescent="0.2">
      <c r="A3475" s="8" t="s">
        <v>782</v>
      </c>
      <c r="B3475" s="8">
        <v>16</v>
      </c>
      <c r="C3475" s="8">
        <v>70942316</v>
      </c>
      <c r="D3475" s="8">
        <v>70942316</v>
      </c>
      <c r="E3475" s="8" t="s">
        <v>121</v>
      </c>
      <c r="F3475" s="8" t="s">
        <v>3101</v>
      </c>
      <c r="G3475" s="8" t="s">
        <v>3102</v>
      </c>
      <c r="H3475" s="8" t="s">
        <v>7</v>
      </c>
      <c r="I3475" s="66" t="s">
        <v>7800</v>
      </c>
      <c r="J3475" s="66" t="s">
        <v>40</v>
      </c>
      <c r="K3475" s="66" t="s">
        <v>7824</v>
      </c>
      <c r="L3475" s="66" t="s">
        <v>7825</v>
      </c>
      <c r="M3475" s="66" t="s">
        <v>7826</v>
      </c>
      <c r="N3475" s="66" t="s">
        <v>3136</v>
      </c>
      <c r="O3475" s="8" t="s">
        <v>3872</v>
      </c>
      <c r="P3475" s="8" t="s">
        <v>7827</v>
      </c>
      <c r="Q3475" s="8">
        <v>-1</v>
      </c>
      <c r="R3475" s="8" t="s">
        <v>40</v>
      </c>
      <c r="S3475" s="8" t="s">
        <v>40</v>
      </c>
      <c r="T3475" s="8" t="s">
        <v>40</v>
      </c>
      <c r="U3475" s="67">
        <v>0.24</v>
      </c>
      <c r="V3475" s="4">
        <v>1</v>
      </c>
      <c r="W3475" s="4">
        <v>3434</v>
      </c>
      <c r="X3475" s="67">
        <v>0</v>
      </c>
      <c r="Y3475" s="67">
        <v>0.23599999999999999</v>
      </c>
      <c r="Z3475" s="4">
        <v>1</v>
      </c>
      <c r="AA3475" s="4">
        <v>2602</v>
      </c>
      <c r="AB3475" s="67">
        <v>0</v>
      </c>
      <c r="AC3475" s="4">
        <v>2.2233640000000001</v>
      </c>
      <c r="AD3475" s="4">
        <v>17.66</v>
      </c>
    </row>
    <row r="3476" spans="1:30" x14ac:dyDescent="0.2">
      <c r="A3476" s="8" t="s">
        <v>782</v>
      </c>
      <c r="B3476" s="8">
        <v>16</v>
      </c>
      <c r="C3476" s="8">
        <v>70942316</v>
      </c>
      <c r="D3476" s="8">
        <v>70942316</v>
      </c>
      <c r="E3476" s="8" t="s">
        <v>123</v>
      </c>
      <c r="F3476" s="8" t="s">
        <v>3108</v>
      </c>
      <c r="G3476" s="8" t="s">
        <v>3109</v>
      </c>
      <c r="H3476" s="8" t="s">
        <v>7</v>
      </c>
      <c r="I3476" s="66" t="s">
        <v>7800</v>
      </c>
      <c r="J3476" s="66" t="s">
        <v>40</v>
      </c>
      <c r="K3476" s="66" t="s">
        <v>7824</v>
      </c>
      <c r="L3476" s="66" t="s">
        <v>7825</v>
      </c>
      <c r="M3476" s="66" t="s">
        <v>7826</v>
      </c>
      <c r="N3476" s="66" t="s">
        <v>3924</v>
      </c>
      <c r="O3476" s="8" t="s">
        <v>3925</v>
      </c>
      <c r="P3476" s="8" t="s">
        <v>7827</v>
      </c>
      <c r="Q3476" s="8">
        <v>-1</v>
      </c>
      <c r="R3476" s="8" t="s">
        <v>40</v>
      </c>
      <c r="S3476" s="8" t="s">
        <v>40</v>
      </c>
      <c r="T3476" s="8" t="s">
        <v>40</v>
      </c>
      <c r="U3476" s="67">
        <v>0.254</v>
      </c>
      <c r="V3476" s="4">
        <v>1</v>
      </c>
      <c r="W3476" s="4">
        <v>3434</v>
      </c>
      <c r="X3476" s="67">
        <v>0</v>
      </c>
      <c r="Y3476" s="67">
        <v>8.0000000000000002E-3</v>
      </c>
      <c r="Z3476" s="4">
        <v>0</v>
      </c>
      <c r="AA3476" s="4">
        <v>2602</v>
      </c>
      <c r="AB3476" s="67">
        <v>0</v>
      </c>
      <c r="AC3476" s="4">
        <v>4.6389389999999997</v>
      </c>
      <c r="AD3476" s="4">
        <v>24.5</v>
      </c>
    </row>
    <row r="3477" spans="1:30" x14ac:dyDescent="0.2">
      <c r="A3477" s="8" t="s">
        <v>782</v>
      </c>
      <c r="B3477" s="8">
        <v>16</v>
      </c>
      <c r="C3477" s="8">
        <v>70942579</v>
      </c>
      <c r="D3477" s="8">
        <v>70942579</v>
      </c>
      <c r="E3477" s="8" t="s">
        <v>130</v>
      </c>
      <c r="F3477" s="8" t="s">
        <v>3101</v>
      </c>
      <c r="G3477" s="8" t="s">
        <v>3102</v>
      </c>
      <c r="H3477" s="8" t="s">
        <v>7</v>
      </c>
      <c r="I3477" s="66" t="s">
        <v>7828</v>
      </c>
      <c r="J3477" s="66" t="s">
        <v>40</v>
      </c>
      <c r="K3477" s="66" t="s">
        <v>7829</v>
      </c>
      <c r="L3477" s="66" t="s">
        <v>7830</v>
      </c>
      <c r="M3477" s="66" t="s">
        <v>7831</v>
      </c>
      <c r="N3477" s="66" t="s">
        <v>3210</v>
      </c>
      <c r="O3477" s="8" t="s">
        <v>3211</v>
      </c>
      <c r="P3477" s="8" t="s">
        <v>40</v>
      </c>
      <c r="Q3477" s="8">
        <v>-1</v>
      </c>
      <c r="R3477" s="8" t="s">
        <v>40</v>
      </c>
      <c r="S3477" s="8" t="s">
        <v>40</v>
      </c>
      <c r="T3477" s="8" t="s">
        <v>40</v>
      </c>
      <c r="U3477" s="67">
        <v>0.248</v>
      </c>
      <c r="V3477" s="4">
        <v>1</v>
      </c>
      <c r="W3477" s="4">
        <v>3426</v>
      </c>
      <c r="X3477" s="67">
        <v>0</v>
      </c>
      <c r="Y3477" s="67">
        <v>0.316</v>
      </c>
      <c r="Z3477" s="4">
        <v>1</v>
      </c>
      <c r="AA3477" s="4">
        <v>2598</v>
      </c>
      <c r="AB3477" s="67">
        <v>0</v>
      </c>
      <c r="AC3477" s="4">
        <v>0.76096799999999998</v>
      </c>
      <c r="AD3477" s="4">
        <v>9.2200000000000006</v>
      </c>
    </row>
    <row r="3478" spans="1:30" x14ac:dyDescent="0.2">
      <c r="A3478" s="8" t="s">
        <v>782</v>
      </c>
      <c r="B3478" s="8">
        <v>16</v>
      </c>
      <c r="C3478" s="8">
        <v>70942584</v>
      </c>
      <c r="D3478" s="8">
        <v>70942584</v>
      </c>
      <c r="E3478" s="8" t="s">
        <v>130</v>
      </c>
      <c r="F3478" s="8" t="s">
        <v>3108</v>
      </c>
      <c r="G3478" s="8" t="s">
        <v>3109</v>
      </c>
      <c r="H3478" s="8" t="s">
        <v>7</v>
      </c>
      <c r="I3478" s="66" t="s">
        <v>7828</v>
      </c>
      <c r="J3478" s="66" t="s">
        <v>40</v>
      </c>
      <c r="K3478" s="66" t="s">
        <v>7832</v>
      </c>
      <c r="L3478" s="66" t="s">
        <v>7833</v>
      </c>
      <c r="M3478" s="66" t="s">
        <v>7834</v>
      </c>
      <c r="N3478" s="66" t="s">
        <v>3302</v>
      </c>
      <c r="O3478" s="8" t="s">
        <v>3303</v>
      </c>
      <c r="P3478" s="8" t="s">
        <v>7835</v>
      </c>
      <c r="Q3478" s="8">
        <v>-1</v>
      </c>
      <c r="R3478" s="8" t="s">
        <v>40</v>
      </c>
      <c r="S3478" s="8" t="s">
        <v>40</v>
      </c>
      <c r="T3478" s="8" t="s">
        <v>40</v>
      </c>
      <c r="U3478" s="67">
        <v>0.26200000000000001</v>
      </c>
      <c r="V3478" s="4">
        <v>8</v>
      </c>
      <c r="W3478" s="4">
        <v>3426</v>
      </c>
      <c r="X3478" s="67">
        <v>2E-3</v>
      </c>
      <c r="Y3478" s="67">
        <v>0.24399999999999999</v>
      </c>
      <c r="Z3478" s="4">
        <v>5</v>
      </c>
      <c r="AA3478" s="4">
        <v>2598</v>
      </c>
      <c r="AB3478" s="67">
        <v>2E-3</v>
      </c>
      <c r="AC3478" s="4">
        <v>3.5369160000000002</v>
      </c>
      <c r="AD3478" s="4">
        <v>23.1</v>
      </c>
    </row>
    <row r="3479" spans="1:30" x14ac:dyDescent="0.2">
      <c r="A3479" s="8" t="s">
        <v>782</v>
      </c>
      <c r="B3479" s="8">
        <v>16</v>
      </c>
      <c r="C3479" s="8">
        <v>70942597</v>
      </c>
      <c r="D3479" s="8">
        <v>70942597</v>
      </c>
      <c r="E3479" s="8" t="s">
        <v>130</v>
      </c>
      <c r="F3479" s="8" t="s">
        <v>3101</v>
      </c>
      <c r="G3479" s="8" t="s">
        <v>3102</v>
      </c>
      <c r="H3479" s="8" t="s">
        <v>7</v>
      </c>
      <c r="I3479" s="66" t="s">
        <v>7828</v>
      </c>
      <c r="J3479" s="66" t="s">
        <v>40</v>
      </c>
      <c r="K3479" s="66" t="s">
        <v>7836</v>
      </c>
      <c r="L3479" s="66" t="s">
        <v>7837</v>
      </c>
      <c r="M3479" s="66" t="s">
        <v>7838</v>
      </c>
      <c r="N3479" s="66" t="s">
        <v>3126</v>
      </c>
      <c r="O3479" s="8" t="s">
        <v>3419</v>
      </c>
      <c r="P3479" s="8" t="s">
        <v>40</v>
      </c>
      <c r="Q3479" s="8">
        <v>-1</v>
      </c>
      <c r="R3479" s="8" t="s">
        <v>40</v>
      </c>
      <c r="S3479" s="8" t="s">
        <v>40</v>
      </c>
      <c r="T3479" s="8" t="s">
        <v>40</v>
      </c>
      <c r="U3479" s="67">
        <v>0.27300000000000002</v>
      </c>
      <c r="V3479" s="4">
        <v>2</v>
      </c>
      <c r="W3479" s="4">
        <v>3426</v>
      </c>
      <c r="X3479" s="67">
        <v>1E-3</v>
      </c>
      <c r="Y3479" s="67">
        <v>0.24299999999999999</v>
      </c>
      <c r="Z3479" s="4">
        <v>3</v>
      </c>
      <c r="AA3479" s="4">
        <v>2598</v>
      </c>
      <c r="AB3479" s="67">
        <v>1E-3</v>
      </c>
      <c r="AC3479" s="4">
        <v>0.78167600000000004</v>
      </c>
      <c r="AD3479" s="4">
        <v>9.35</v>
      </c>
    </row>
    <row r="3480" spans="1:30" x14ac:dyDescent="0.2">
      <c r="A3480" s="8" t="s">
        <v>782</v>
      </c>
      <c r="B3480" s="8">
        <v>16</v>
      </c>
      <c r="C3480" s="8">
        <v>70942602</v>
      </c>
      <c r="D3480" s="8">
        <v>70942602</v>
      </c>
      <c r="E3480" s="8" t="s">
        <v>127</v>
      </c>
      <c r="F3480" s="8" t="s">
        <v>3108</v>
      </c>
      <c r="G3480" s="8" t="s">
        <v>3109</v>
      </c>
      <c r="H3480" s="8" t="s">
        <v>7</v>
      </c>
      <c r="I3480" s="66" t="s">
        <v>7828</v>
      </c>
      <c r="J3480" s="66" t="s">
        <v>40</v>
      </c>
      <c r="K3480" s="66" t="s">
        <v>7839</v>
      </c>
      <c r="L3480" s="66" t="s">
        <v>7840</v>
      </c>
      <c r="M3480" s="66" t="s">
        <v>7841</v>
      </c>
      <c r="N3480" s="66" t="s">
        <v>3570</v>
      </c>
      <c r="O3480" s="8" t="s">
        <v>7842</v>
      </c>
      <c r="P3480" s="8" t="s">
        <v>40</v>
      </c>
      <c r="Q3480" s="8">
        <v>-1</v>
      </c>
      <c r="R3480" s="8" t="s">
        <v>40</v>
      </c>
      <c r="S3480" s="8" t="s">
        <v>40</v>
      </c>
      <c r="T3480" s="8" t="s">
        <v>40</v>
      </c>
      <c r="U3480" s="67">
        <v>0.216</v>
      </c>
      <c r="V3480" s="4">
        <v>1</v>
      </c>
      <c r="W3480" s="4">
        <v>3426</v>
      </c>
      <c r="X3480" s="67">
        <v>0</v>
      </c>
      <c r="Y3480" s="67">
        <v>0</v>
      </c>
      <c r="Z3480" s="4">
        <v>0</v>
      </c>
      <c r="AA3480" s="4">
        <v>2598</v>
      </c>
      <c r="AB3480" s="67">
        <v>0</v>
      </c>
      <c r="AC3480" s="4">
        <v>5.3618249999999996</v>
      </c>
      <c r="AD3480" s="4">
        <v>25.9</v>
      </c>
    </row>
    <row r="3481" spans="1:30" x14ac:dyDescent="0.2">
      <c r="A3481" s="8" t="s">
        <v>782</v>
      </c>
      <c r="B3481" s="8">
        <v>16</v>
      </c>
      <c r="C3481" s="8">
        <v>70942608</v>
      </c>
      <c r="D3481" s="8">
        <v>70942608</v>
      </c>
      <c r="E3481" s="8" t="s">
        <v>130</v>
      </c>
      <c r="F3481" s="8" t="s">
        <v>3108</v>
      </c>
      <c r="G3481" s="8" t="s">
        <v>3109</v>
      </c>
      <c r="H3481" s="8" t="s">
        <v>7</v>
      </c>
      <c r="I3481" s="66" t="s">
        <v>7828</v>
      </c>
      <c r="J3481" s="66" t="s">
        <v>40</v>
      </c>
      <c r="K3481" s="66" t="s">
        <v>7843</v>
      </c>
      <c r="L3481" s="66" t="s">
        <v>7844</v>
      </c>
      <c r="M3481" s="66" t="s">
        <v>7845</v>
      </c>
      <c r="N3481" s="66" t="s">
        <v>3219</v>
      </c>
      <c r="O3481" s="8" t="s">
        <v>3220</v>
      </c>
      <c r="P3481" s="8" t="s">
        <v>40</v>
      </c>
      <c r="Q3481" s="8">
        <v>-1</v>
      </c>
      <c r="R3481" s="8" t="s">
        <v>40</v>
      </c>
      <c r="S3481" s="8" t="s">
        <v>40</v>
      </c>
      <c r="T3481" s="8" t="s">
        <v>40</v>
      </c>
      <c r="U3481" s="67">
        <v>0</v>
      </c>
      <c r="V3481" s="4">
        <v>0</v>
      </c>
      <c r="W3481" s="4">
        <v>3426</v>
      </c>
      <c r="X3481" s="67">
        <v>0</v>
      </c>
      <c r="Y3481" s="67">
        <v>0.248</v>
      </c>
      <c r="Z3481" s="4">
        <v>1</v>
      </c>
      <c r="AA3481" s="4">
        <v>2598</v>
      </c>
      <c r="AB3481" s="67">
        <v>0</v>
      </c>
      <c r="AC3481" s="4">
        <v>4.2345829999999998</v>
      </c>
      <c r="AD3481" s="4">
        <v>23.9</v>
      </c>
    </row>
    <row r="3482" spans="1:30" x14ac:dyDescent="0.2">
      <c r="A3482" s="8" t="s">
        <v>782</v>
      </c>
      <c r="B3482" s="8">
        <v>16</v>
      </c>
      <c r="C3482" s="8">
        <v>70942626</v>
      </c>
      <c r="D3482" s="8">
        <v>70942626</v>
      </c>
      <c r="E3482" s="8" t="s">
        <v>123</v>
      </c>
      <c r="F3482" s="8" t="s">
        <v>3108</v>
      </c>
      <c r="G3482" s="8" t="s">
        <v>3109</v>
      </c>
      <c r="H3482" s="8" t="s">
        <v>7</v>
      </c>
      <c r="I3482" s="66" t="s">
        <v>7828</v>
      </c>
      <c r="J3482" s="66" t="s">
        <v>40</v>
      </c>
      <c r="K3482" s="66" t="s">
        <v>7846</v>
      </c>
      <c r="L3482" s="66" t="s">
        <v>7847</v>
      </c>
      <c r="M3482" s="66" t="s">
        <v>7848</v>
      </c>
      <c r="N3482" s="66" t="s">
        <v>3914</v>
      </c>
      <c r="O3482" s="8" t="s">
        <v>3915</v>
      </c>
      <c r="P3482" s="8" t="s">
        <v>7849</v>
      </c>
      <c r="Q3482" s="8">
        <v>-1</v>
      </c>
      <c r="R3482" s="8" t="s">
        <v>40</v>
      </c>
      <c r="S3482" s="8" t="s">
        <v>40</v>
      </c>
      <c r="T3482" s="8" t="s">
        <v>40</v>
      </c>
      <c r="U3482" s="67">
        <v>0.249</v>
      </c>
      <c r="V3482" s="4">
        <v>3</v>
      </c>
      <c r="W3482" s="4">
        <v>3433</v>
      </c>
      <c r="X3482" s="67">
        <v>1E-3</v>
      </c>
      <c r="Y3482" s="67">
        <v>0.247</v>
      </c>
      <c r="Z3482" s="4">
        <v>3</v>
      </c>
      <c r="AA3482" s="4">
        <v>2603</v>
      </c>
      <c r="AB3482" s="67">
        <v>1E-3</v>
      </c>
      <c r="AC3482" s="4">
        <v>-1.467881</v>
      </c>
      <c r="AD3482" s="4">
        <v>3.0000000000000001E-3</v>
      </c>
    </row>
    <row r="3483" spans="1:30" x14ac:dyDescent="0.2">
      <c r="A3483" s="8" t="s">
        <v>782</v>
      </c>
      <c r="B3483" s="8">
        <v>16</v>
      </c>
      <c r="C3483" s="8">
        <v>70942631</v>
      </c>
      <c r="D3483" s="8">
        <v>70942631</v>
      </c>
      <c r="E3483" s="8" t="s">
        <v>121</v>
      </c>
      <c r="F3483" s="8" t="s">
        <v>3108</v>
      </c>
      <c r="G3483" s="8" t="s">
        <v>3109</v>
      </c>
      <c r="H3483" s="8" t="s">
        <v>7</v>
      </c>
      <c r="I3483" s="66" t="s">
        <v>7828</v>
      </c>
      <c r="J3483" s="66" t="s">
        <v>40</v>
      </c>
      <c r="K3483" s="66" t="s">
        <v>7850</v>
      </c>
      <c r="L3483" s="66" t="s">
        <v>7851</v>
      </c>
      <c r="M3483" s="66" t="s">
        <v>7852</v>
      </c>
      <c r="N3483" s="66" t="s">
        <v>3128</v>
      </c>
      <c r="O3483" s="8" t="s">
        <v>3406</v>
      </c>
      <c r="P3483" s="8" t="s">
        <v>40</v>
      </c>
      <c r="Q3483" s="8">
        <v>-1</v>
      </c>
      <c r="R3483" s="8" t="s">
        <v>40</v>
      </c>
      <c r="S3483" s="8" t="s">
        <v>40</v>
      </c>
      <c r="T3483" s="8" t="s">
        <v>40</v>
      </c>
      <c r="U3483" s="67">
        <v>0.27600000000000002</v>
      </c>
      <c r="V3483" s="4">
        <v>2</v>
      </c>
      <c r="W3483" s="4">
        <v>3433</v>
      </c>
      <c r="X3483" s="67">
        <v>1E-3</v>
      </c>
      <c r="Y3483" s="67">
        <v>0</v>
      </c>
      <c r="Z3483" s="4">
        <v>0</v>
      </c>
      <c r="AA3483" s="4">
        <v>2603</v>
      </c>
      <c r="AB3483" s="67">
        <v>0</v>
      </c>
      <c r="AC3483" s="4">
        <v>0.499135</v>
      </c>
      <c r="AD3483" s="4">
        <v>7.4240000000000004</v>
      </c>
    </row>
    <row r="3484" spans="1:30" x14ac:dyDescent="0.2">
      <c r="A3484" s="8" t="s">
        <v>782</v>
      </c>
      <c r="B3484" s="8">
        <v>16</v>
      </c>
      <c r="C3484" s="8">
        <v>70942636</v>
      </c>
      <c r="D3484" s="8">
        <v>70942636</v>
      </c>
      <c r="E3484" s="8" t="s">
        <v>123</v>
      </c>
      <c r="F3484" s="8" t="s">
        <v>3101</v>
      </c>
      <c r="G3484" s="8" t="s">
        <v>3102</v>
      </c>
      <c r="H3484" s="8" t="s">
        <v>7</v>
      </c>
      <c r="I3484" s="66" t="s">
        <v>7828</v>
      </c>
      <c r="J3484" s="66" t="s">
        <v>40</v>
      </c>
      <c r="K3484" s="66" t="s">
        <v>7853</v>
      </c>
      <c r="L3484" s="66" t="s">
        <v>7854</v>
      </c>
      <c r="M3484" s="66" t="s">
        <v>7855</v>
      </c>
      <c r="N3484" s="66" t="s">
        <v>3207</v>
      </c>
      <c r="O3484" s="8" t="s">
        <v>3688</v>
      </c>
      <c r="P3484" s="8" t="s">
        <v>7856</v>
      </c>
      <c r="Q3484" s="8">
        <v>-1</v>
      </c>
      <c r="R3484" s="8" t="s">
        <v>40</v>
      </c>
      <c r="S3484" s="8" t="s">
        <v>40</v>
      </c>
      <c r="T3484" s="8" t="s">
        <v>40</v>
      </c>
      <c r="U3484" s="67">
        <v>0.23300000000000001</v>
      </c>
      <c r="V3484" s="4">
        <v>1</v>
      </c>
      <c r="W3484" s="4">
        <v>3433</v>
      </c>
      <c r="X3484" s="67">
        <v>0</v>
      </c>
      <c r="Y3484" s="67">
        <v>0.24299999999999999</v>
      </c>
      <c r="Z3484" s="4">
        <v>2</v>
      </c>
      <c r="AA3484" s="4">
        <v>2603</v>
      </c>
      <c r="AB3484" s="67">
        <v>1E-3</v>
      </c>
      <c r="AC3484" s="4">
        <v>-0.73722399999999999</v>
      </c>
      <c r="AD3484" s="4">
        <v>5.8999999999999997E-2</v>
      </c>
    </row>
    <row r="3485" spans="1:30" x14ac:dyDescent="0.2">
      <c r="A3485" s="8" t="s">
        <v>782</v>
      </c>
      <c r="B3485" s="8">
        <v>16</v>
      </c>
      <c r="C3485" s="8">
        <v>70942688</v>
      </c>
      <c r="D3485" s="8">
        <v>70942688</v>
      </c>
      <c r="E3485" s="8" t="s">
        <v>123</v>
      </c>
      <c r="F3485" s="8" t="s">
        <v>3108</v>
      </c>
      <c r="G3485" s="8" t="s">
        <v>3109</v>
      </c>
      <c r="H3485" s="8" t="s">
        <v>7</v>
      </c>
      <c r="I3485" s="66" t="s">
        <v>7828</v>
      </c>
      <c r="J3485" s="66" t="s">
        <v>40</v>
      </c>
      <c r="K3485" s="66" t="s">
        <v>7857</v>
      </c>
      <c r="L3485" s="66" t="s">
        <v>7858</v>
      </c>
      <c r="M3485" s="66" t="s">
        <v>7859</v>
      </c>
      <c r="N3485" s="66" t="s">
        <v>5282</v>
      </c>
      <c r="O3485" s="8" t="s">
        <v>7563</v>
      </c>
      <c r="P3485" s="8" t="s">
        <v>7860</v>
      </c>
      <c r="Q3485" s="8">
        <v>-1</v>
      </c>
      <c r="R3485" s="8" t="s">
        <v>40</v>
      </c>
      <c r="S3485" s="8" t="s">
        <v>40</v>
      </c>
      <c r="T3485" s="8" t="s">
        <v>40</v>
      </c>
      <c r="U3485" s="67">
        <v>0.48599999999999999</v>
      </c>
      <c r="V3485" s="4">
        <v>3425</v>
      </c>
      <c r="W3485" s="4">
        <v>3433</v>
      </c>
      <c r="X3485" s="67">
        <v>0.998</v>
      </c>
      <c r="Y3485" s="67">
        <v>0.48599999999999999</v>
      </c>
      <c r="Z3485" s="4">
        <v>2595</v>
      </c>
      <c r="AA3485" s="4">
        <v>2603</v>
      </c>
      <c r="AB3485" s="67">
        <v>0.997</v>
      </c>
      <c r="AC3485" s="4">
        <v>-0.75420299999999996</v>
      </c>
      <c r="AD3485" s="4">
        <v>5.3999999999999999E-2</v>
      </c>
    </row>
    <row r="3486" spans="1:30" x14ac:dyDescent="0.2">
      <c r="A3486" s="8" t="s">
        <v>782</v>
      </c>
      <c r="B3486" s="8">
        <v>16</v>
      </c>
      <c r="C3486" s="8">
        <v>70942693</v>
      </c>
      <c r="D3486" s="8">
        <v>70942693</v>
      </c>
      <c r="E3486" s="8" t="s">
        <v>121</v>
      </c>
      <c r="F3486" s="8" t="s">
        <v>3101</v>
      </c>
      <c r="G3486" s="8" t="s">
        <v>3102</v>
      </c>
      <c r="H3486" s="8" t="s">
        <v>7</v>
      </c>
      <c r="I3486" s="66" t="s">
        <v>7828</v>
      </c>
      <c r="J3486" s="66" t="s">
        <v>40</v>
      </c>
      <c r="K3486" s="66" t="s">
        <v>7861</v>
      </c>
      <c r="L3486" s="66" t="s">
        <v>7862</v>
      </c>
      <c r="M3486" s="66" t="s">
        <v>7863</v>
      </c>
      <c r="N3486" s="66" t="s">
        <v>3188</v>
      </c>
      <c r="O3486" s="8" t="s">
        <v>3497</v>
      </c>
      <c r="P3486" s="8" t="s">
        <v>7864</v>
      </c>
      <c r="Q3486" s="8">
        <v>-1</v>
      </c>
      <c r="R3486" s="8" t="s">
        <v>40</v>
      </c>
      <c r="S3486" s="8" t="s">
        <v>40</v>
      </c>
      <c r="T3486" s="8" t="s">
        <v>40</v>
      </c>
      <c r="U3486" s="67">
        <v>0.246</v>
      </c>
      <c r="V3486" s="4">
        <v>1</v>
      </c>
      <c r="W3486" s="4">
        <v>3433</v>
      </c>
      <c r="X3486" s="67">
        <v>0</v>
      </c>
      <c r="Y3486" s="67">
        <v>0.25600000000000001</v>
      </c>
      <c r="Z3486" s="4">
        <v>2</v>
      </c>
      <c r="AA3486" s="4">
        <v>2603</v>
      </c>
      <c r="AB3486" s="67">
        <v>1E-3</v>
      </c>
      <c r="AC3486" s="4">
        <v>0.53504700000000005</v>
      </c>
      <c r="AD3486" s="4">
        <v>7.6929999999999996</v>
      </c>
    </row>
    <row r="3487" spans="1:30" x14ac:dyDescent="0.2">
      <c r="A3487" s="8" t="s">
        <v>782</v>
      </c>
      <c r="B3487" s="8">
        <v>16</v>
      </c>
      <c r="C3487" s="8">
        <v>70942701</v>
      </c>
      <c r="D3487" s="8">
        <v>70942701</v>
      </c>
      <c r="E3487" s="8" t="s">
        <v>121</v>
      </c>
      <c r="F3487" s="8" t="s">
        <v>81</v>
      </c>
      <c r="G3487" s="8" t="s">
        <v>3469</v>
      </c>
      <c r="H3487" s="8" t="s">
        <v>7</v>
      </c>
      <c r="I3487" s="66" t="s">
        <v>7828</v>
      </c>
      <c r="J3487" s="66" t="s">
        <v>40</v>
      </c>
      <c r="K3487" s="66" t="s">
        <v>7865</v>
      </c>
      <c r="L3487" s="66" t="s">
        <v>7866</v>
      </c>
      <c r="M3487" s="66" t="s">
        <v>7867</v>
      </c>
      <c r="N3487" s="66" t="s">
        <v>137</v>
      </c>
      <c r="O3487" s="8" t="s">
        <v>139</v>
      </c>
      <c r="P3487" s="8" t="s">
        <v>40</v>
      </c>
      <c r="Q3487" s="8">
        <v>-1</v>
      </c>
      <c r="R3487" s="8" t="s">
        <v>40</v>
      </c>
      <c r="S3487" s="8" t="s">
        <v>40</v>
      </c>
      <c r="T3487" s="8" t="s">
        <v>40</v>
      </c>
      <c r="U3487" s="67">
        <v>0.32</v>
      </c>
      <c r="V3487" s="4">
        <v>1</v>
      </c>
      <c r="W3487" s="4">
        <v>3433</v>
      </c>
      <c r="X3487" s="67">
        <v>0</v>
      </c>
      <c r="Y3487" s="67">
        <v>0</v>
      </c>
      <c r="Z3487" s="4">
        <v>0</v>
      </c>
      <c r="AA3487" s="4">
        <v>2603</v>
      </c>
      <c r="AB3487" s="67">
        <v>0</v>
      </c>
      <c r="AC3487" s="4">
        <v>10.259197</v>
      </c>
      <c r="AD3487" s="4">
        <v>36</v>
      </c>
    </row>
    <row r="3488" spans="1:30" x14ac:dyDescent="0.2">
      <c r="A3488" s="8" t="s">
        <v>782</v>
      </c>
      <c r="B3488" s="8">
        <v>16</v>
      </c>
      <c r="C3488" s="8">
        <v>70942702</v>
      </c>
      <c r="D3488" s="8">
        <v>70942712</v>
      </c>
      <c r="E3488" s="8" t="s">
        <v>6144</v>
      </c>
      <c r="F3488" s="8" t="s">
        <v>3897</v>
      </c>
      <c r="G3488" s="8" t="s">
        <v>3109</v>
      </c>
      <c r="H3488" s="8" t="s">
        <v>7</v>
      </c>
      <c r="I3488" s="66" t="s">
        <v>7828</v>
      </c>
      <c r="J3488" s="66" t="s">
        <v>40</v>
      </c>
      <c r="K3488" s="66" t="s">
        <v>7868</v>
      </c>
      <c r="L3488" s="66" t="s">
        <v>7869</v>
      </c>
      <c r="M3488" s="66" t="s">
        <v>7870</v>
      </c>
      <c r="N3488" s="66" t="s">
        <v>7871</v>
      </c>
      <c r="O3488" s="8" t="s">
        <v>7872</v>
      </c>
      <c r="P3488" s="8" t="s">
        <v>40</v>
      </c>
      <c r="Q3488" s="8">
        <v>-1</v>
      </c>
      <c r="R3488" s="8" t="s">
        <v>40</v>
      </c>
      <c r="S3488" s="8" t="s">
        <v>40</v>
      </c>
      <c r="T3488" s="8" t="s">
        <v>40</v>
      </c>
      <c r="U3488" s="67">
        <v>0.25600000000000001</v>
      </c>
      <c r="V3488" s="4">
        <v>1</v>
      </c>
      <c r="W3488" s="4">
        <v>3433</v>
      </c>
      <c r="X3488" s="67">
        <v>0</v>
      </c>
      <c r="Y3488" s="67">
        <v>0</v>
      </c>
      <c r="Z3488" s="4">
        <v>0</v>
      </c>
      <c r="AA3488" s="4">
        <v>2603</v>
      </c>
      <c r="AB3488" s="67">
        <v>0</v>
      </c>
      <c r="AC3488" s="4">
        <v>2.0180380000000002</v>
      </c>
      <c r="AD3488" s="4">
        <v>16.329999999999998</v>
      </c>
    </row>
    <row r="3489" spans="1:30" x14ac:dyDescent="0.2">
      <c r="A3489" s="8" t="s">
        <v>782</v>
      </c>
      <c r="B3489" s="8">
        <v>16</v>
      </c>
      <c r="C3489" s="8">
        <v>70942728</v>
      </c>
      <c r="D3489" s="8">
        <v>70942730</v>
      </c>
      <c r="E3489" s="8" t="s">
        <v>4259</v>
      </c>
      <c r="F3489" s="8" t="s">
        <v>80</v>
      </c>
      <c r="G3489" s="8" t="s">
        <v>3469</v>
      </c>
      <c r="H3489" s="8" t="s">
        <v>7</v>
      </c>
      <c r="I3489" s="66" t="s">
        <v>7828</v>
      </c>
      <c r="J3489" s="66" t="s">
        <v>40</v>
      </c>
      <c r="K3489" s="66" t="s">
        <v>7873</v>
      </c>
      <c r="L3489" s="66" t="s">
        <v>7874</v>
      </c>
      <c r="M3489" s="66" t="s">
        <v>7875</v>
      </c>
      <c r="N3489" s="66" t="s">
        <v>4532</v>
      </c>
      <c r="O3489" s="8" t="s">
        <v>4533</v>
      </c>
      <c r="P3489" s="8" t="s">
        <v>40</v>
      </c>
      <c r="Q3489" s="8">
        <v>-1</v>
      </c>
      <c r="R3489" s="8" t="s">
        <v>40</v>
      </c>
      <c r="S3489" s="8" t="s">
        <v>40</v>
      </c>
      <c r="T3489" s="8" t="s">
        <v>40</v>
      </c>
      <c r="U3489" s="67">
        <v>0</v>
      </c>
      <c r="V3489" s="4">
        <v>0</v>
      </c>
      <c r="W3489" s="4">
        <v>3427</v>
      </c>
      <c r="X3489" s="67">
        <v>0</v>
      </c>
      <c r="Y3489" s="67">
        <v>0.22600000000000001</v>
      </c>
      <c r="Z3489" s="4">
        <v>1</v>
      </c>
      <c r="AA3489" s="4">
        <v>2598</v>
      </c>
      <c r="AB3489" s="67">
        <v>0</v>
      </c>
      <c r="AC3489" s="4">
        <v>5.2877999999999998</v>
      </c>
      <c r="AD3489" s="4">
        <v>25.7</v>
      </c>
    </row>
    <row r="3490" spans="1:30" x14ac:dyDescent="0.2">
      <c r="A3490" s="8" t="s">
        <v>782</v>
      </c>
      <c r="B3490" s="8">
        <v>16</v>
      </c>
      <c r="C3490" s="8">
        <v>70942734</v>
      </c>
      <c r="D3490" s="8">
        <v>70942734</v>
      </c>
      <c r="E3490" s="8" t="s">
        <v>130</v>
      </c>
      <c r="F3490" s="8" t="s">
        <v>3108</v>
      </c>
      <c r="G3490" s="8" t="s">
        <v>3109</v>
      </c>
      <c r="H3490" s="8" t="s">
        <v>7</v>
      </c>
      <c r="I3490" s="66" t="s">
        <v>7828</v>
      </c>
      <c r="J3490" s="66" t="s">
        <v>40</v>
      </c>
      <c r="K3490" s="66" t="s">
        <v>7876</v>
      </c>
      <c r="L3490" s="66" t="s">
        <v>7877</v>
      </c>
      <c r="M3490" s="66" t="s">
        <v>7878</v>
      </c>
      <c r="N3490" s="66" t="s">
        <v>3302</v>
      </c>
      <c r="O3490" s="8" t="s">
        <v>3303</v>
      </c>
      <c r="P3490" s="8" t="s">
        <v>40</v>
      </c>
      <c r="Q3490" s="8">
        <v>-1</v>
      </c>
      <c r="R3490" s="8" t="s">
        <v>40</v>
      </c>
      <c r="S3490" s="8" t="s">
        <v>40</v>
      </c>
      <c r="T3490" s="8" t="s">
        <v>40</v>
      </c>
      <c r="U3490" s="67">
        <v>0.188</v>
      </c>
      <c r="V3490" s="4">
        <v>2</v>
      </c>
      <c r="W3490" s="4">
        <v>3427</v>
      </c>
      <c r="X3490" s="67">
        <v>1E-3</v>
      </c>
      <c r="Y3490" s="67">
        <v>0.192</v>
      </c>
      <c r="Z3490" s="4">
        <v>1</v>
      </c>
      <c r="AA3490" s="4">
        <v>2598</v>
      </c>
      <c r="AB3490" s="67">
        <v>0</v>
      </c>
      <c r="AC3490" s="4">
        <v>1.2428920000000001</v>
      </c>
      <c r="AD3490" s="4">
        <v>11.97</v>
      </c>
    </row>
    <row r="3491" spans="1:30" x14ac:dyDescent="0.2">
      <c r="A3491" s="8" t="s">
        <v>782</v>
      </c>
      <c r="B3491" s="8">
        <v>16</v>
      </c>
      <c r="C3491" s="8">
        <v>70942742</v>
      </c>
      <c r="D3491" s="8">
        <v>70942742</v>
      </c>
      <c r="E3491" s="8" t="s">
        <v>121</v>
      </c>
      <c r="F3491" s="8" t="s">
        <v>3108</v>
      </c>
      <c r="G3491" s="8" t="s">
        <v>3109</v>
      </c>
      <c r="H3491" s="8" t="s">
        <v>7</v>
      </c>
      <c r="I3491" s="66" t="s">
        <v>7828</v>
      </c>
      <c r="J3491" s="66" t="s">
        <v>40</v>
      </c>
      <c r="K3491" s="66" t="s">
        <v>7879</v>
      </c>
      <c r="L3491" s="66" t="s">
        <v>7880</v>
      </c>
      <c r="M3491" s="66" t="s">
        <v>7881</v>
      </c>
      <c r="N3491" s="66" t="s">
        <v>3624</v>
      </c>
      <c r="O3491" s="8" t="s">
        <v>3625</v>
      </c>
      <c r="P3491" s="8" t="s">
        <v>40</v>
      </c>
      <c r="Q3491" s="8">
        <v>-1</v>
      </c>
      <c r="R3491" s="8" t="s">
        <v>40</v>
      </c>
      <c r="S3491" s="8" t="s">
        <v>40</v>
      </c>
      <c r="T3491" s="8" t="s">
        <v>40</v>
      </c>
      <c r="U3491" s="67">
        <v>0.22500000000000001</v>
      </c>
      <c r="V3491" s="4">
        <v>1</v>
      </c>
      <c r="W3491" s="4">
        <v>3427</v>
      </c>
      <c r="X3491" s="67">
        <v>0</v>
      </c>
      <c r="Y3491" s="67">
        <v>0</v>
      </c>
      <c r="Z3491" s="4">
        <v>0</v>
      </c>
      <c r="AA3491" s="4">
        <v>2598</v>
      </c>
      <c r="AB3491" s="67">
        <v>0</v>
      </c>
      <c r="AC3491" s="4">
        <v>4.1090549999999997</v>
      </c>
      <c r="AD3491" s="4">
        <v>23.7</v>
      </c>
    </row>
    <row r="3492" spans="1:30" x14ac:dyDescent="0.2">
      <c r="A3492" s="8" t="s">
        <v>782</v>
      </c>
      <c r="B3492" s="8">
        <v>16</v>
      </c>
      <c r="C3492" s="8">
        <v>70952122</v>
      </c>
      <c r="D3492" s="8">
        <v>70952122</v>
      </c>
      <c r="E3492" s="8" t="s">
        <v>121</v>
      </c>
      <c r="F3492" s="8" t="s">
        <v>3108</v>
      </c>
      <c r="G3492" s="8" t="s">
        <v>3109</v>
      </c>
      <c r="H3492" s="8" t="s">
        <v>7</v>
      </c>
      <c r="I3492" s="66" t="s">
        <v>7882</v>
      </c>
      <c r="J3492" s="66" t="s">
        <v>40</v>
      </c>
      <c r="K3492" s="66" t="s">
        <v>7883</v>
      </c>
      <c r="L3492" s="66" t="s">
        <v>7884</v>
      </c>
      <c r="M3492" s="66" t="s">
        <v>7885</v>
      </c>
      <c r="N3492" s="66" t="s">
        <v>3513</v>
      </c>
      <c r="O3492" s="8" t="s">
        <v>7886</v>
      </c>
      <c r="P3492" s="8" t="s">
        <v>40</v>
      </c>
      <c r="Q3492" s="8">
        <v>-1</v>
      </c>
      <c r="R3492" s="8" t="s">
        <v>40</v>
      </c>
      <c r="S3492" s="8" t="s">
        <v>40</v>
      </c>
      <c r="T3492" s="8" t="s">
        <v>40</v>
      </c>
      <c r="U3492" s="67">
        <v>0</v>
      </c>
      <c r="V3492" s="4">
        <v>0</v>
      </c>
      <c r="W3492" s="4">
        <v>3432</v>
      </c>
      <c r="X3492" s="67">
        <v>0</v>
      </c>
      <c r="Y3492" s="67">
        <v>0.254</v>
      </c>
      <c r="Z3492" s="4">
        <v>2</v>
      </c>
      <c r="AA3492" s="4">
        <v>2604</v>
      </c>
      <c r="AB3492" s="67">
        <v>1E-3</v>
      </c>
      <c r="AC3492" s="4">
        <v>-1.282788</v>
      </c>
      <c r="AD3492" s="4">
        <v>5.0000000000000001E-3</v>
      </c>
    </row>
    <row r="3493" spans="1:30" x14ac:dyDescent="0.2">
      <c r="A3493" s="8" t="s">
        <v>782</v>
      </c>
      <c r="B3493" s="8">
        <v>16</v>
      </c>
      <c r="C3493" s="8">
        <v>70952126</v>
      </c>
      <c r="D3493" s="8">
        <v>70952130</v>
      </c>
      <c r="E3493" s="8" t="s">
        <v>4259</v>
      </c>
      <c r="F3493" s="8" t="s">
        <v>3897</v>
      </c>
      <c r="G3493" s="8" t="s">
        <v>3109</v>
      </c>
      <c r="H3493" s="8" t="s">
        <v>7</v>
      </c>
      <c r="I3493" s="66" t="s">
        <v>7882</v>
      </c>
      <c r="J3493" s="66" t="s">
        <v>40</v>
      </c>
      <c r="K3493" s="66" t="s">
        <v>7887</v>
      </c>
      <c r="L3493" s="66" t="s">
        <v>7888</v>
      </c>
      <c r="M3493" s="66" t="s">
        <v>7889</v>
      </c>
      <c r="N3493" s="66" t="s">
        <v>7890</v>
      </c>
      <c r="O3493" s="8" t="s">
        <v>7891</v>
      </c>
      <c r="P3493" s="8" t="s">
        <v>40</v>
      </c>
      <c r="Q3493" s="8">
        <v>-1</v>
      </c>
      <c r="R3493" s="8" t="s">
        <v>40</v>
      </c>
      <c r="S3493" s="8" t="s">
        <v>40</v>
      </c>
      <c r="T3493" s="8" t="s">
        <v>40</v>
      </c>
      <c r="U3493" s="67">
        <v>0.29399999999999998</v>
      </c>
      <c r="V3493" s="4">
        <v>1</v>
      </c>
      <c r="W3493" s="4">
        <v>3432</v>
      </c>
      <c r="X3493" s="67">
        <v>0</v>
      </c>
      <c r="Y3493" s="67">
        <v>0.28499999999999998</v>
      </c>
      <c r="Z3493" s="4">
        <v>1</v>
      </c>
      <c r="AA3493" s="4">
        <v>2604</v>
      </c>
      <c r="AB3493" s="67">
        <v>0</v>
      </c>
      <c r="AC3493" s="4">
        <v>0.43893799999999999</v>
      </c>
      <c r="AD3493" s="4">
        <v>6.9450000000000003</v>
      </c>
    </row>
    <row r="3494" spans="1:30" x14ac:dyDescent="0.2">
      <c r="A3494" s="8" t="s">
        <v>782</v>
      </c>
      <c r="B3494" s="8">
        <v>16</v>
      </c>
      <c r="C3494" s="8">
        <v>70952189</v>
      </c>
      <c r="D3494" s="8">
        <v>70952189</v>
      </c>
      <c r="E3494" s="8" t="s">
        <v>121</v>
      </c>
      <c r="F3494" s="8" t="s">
        <v>3101</v>
      </c>
      <c r="G3494" s="8" t="s">
        <v>3102</v>
      </c>
      <c r="H3494" s="8" t="s">
        <v>7</v>
      </c>
      <c r="I3494" s="66" t="s">
        <v>7882</v>
      </c>
      <c r="J3494" s="66" t="s">
        <v>40</v>
      </c>
      <c r="K3494" s="66" t="s">
        <v>7892</v>
      </c>
      <c r="L3494" s="66" t="s">
        <v>7893</v>
      </c>
      <c r="M3494" s="66" t="s">
        <v>3399</v>
      </c>
      <c r="N3494" s="66" t="s">
        <v>3107</v>
      </c>
      <c r="O3494" s="8" t="s">
        <v>3150</v>
      </c>
      <c r="P3494" s="8" t="s">
        <v>7894</v>
      </c>
      <c r="Q3494" s="8">
        <v>-1</v>
      </c>
      <c r="R3494" s="8" t="s">
        <v>40</v>
      </c>
      <c r="S3494" s="8" t="s">
        <v>40</v>
      </c>
      <c r="T3494" s="8" t="s">
        <v>40</v>
      </c>
      <c r="U3494" s="67">
        <v>0.26300000000000001</v>
      </c>
      <c r="V3494" s="4">
        <v>1</v>
      </c>
      <c r="W3494" s="4">
        <v>3432</v>
      </c>
      <c r="X3494" s="67">
        <v>0</v>
      </c>
      <c r="Y3494" s="67">
        <v>0.24299999999999999</v>
      </c>
      <c r="Z3494" s="4">
        <v>2</v>
      </c>
      <c r="AA3494" s="4">
        <v>2604</v>
      </c>
      <c r="AB3494" s="67">
        <v>1E-3</v>
      </c>
      <c r="AC3494" s="4">
        <v>0.97911800000000004</v>
      </c>
      <c r="AD3494" s="4">
        <v>10.54</v>
      </c>
    </row>
    <row r="3495" spans="1:30" x14ac:dyDescent="0.2">
      <c r="A3495" s="8" t="s">
        <v>782</v>
      </c>
      <c r="B3495" s="8">
        <v>16</v>
      </c>
      <c r="C3495" s="8">
        <v>70952201</v>
      </c>
      <c r="D3495" s="8">
        <v>70952201</v>
      </c>
      <c r="E3495" s="8" t="s">
        <v>121</v>
      </c>
      <c r="F3495" s="8" t="s">
        <v>3101</v>
      </c>
      <c r="G3495" s="8" t="s">
        <v>3102</v>
      </c>
      <c r="H3495" s="8" t="s">
        <v>7</v>
      </c>
      <c r="I3495" s="66" t="s">
        <v>7882</v>
      </c>
      <c r="J3495" s="66" t="s">
        <v>40</v>
      </c>
      <c r="K3495" s="66" t="s">
        <v>7866</v>
      </c>
      <c r="L3495" s="66" t="s">
        <v>7895</v>
      </c>
      <c r="M3495" s="66" t="s">
        <v>7896</v>
      </c>
      <c r="N3495" s="66" t="s">
        <v>3118</v>
      </c>
      <c r="O3495" s="8" t="s">
        <v>4170</v>
      </c>
      <c r="P3495" s="8" t="s">
        <v>7897</v>
      </c>
      <c r="Q3495" s="8">
        <v>-1</v>
      </c>
      <c r="R3495" s="8" t="s">
        <v>40</v>
      </c>
      <c r="S3495" s="8" t="s">
        <v>40</v>
      </c>
      <c r="T3495" s="8" t="s">
        <v>40</v>
      </c>
      <c r="U3495" s="67">
        <v>0.23599999999999999</v>
      </c>
      <c r="V3495" s="4">
        <v>1</v>
      </c>
      <c r="W3495" s="4">
        <v>3435</v>
      </c>
      <c r="X3495" s="67">
        <v>0</v>
      </c>
      <c r="Y3495" s="67">
        <v>0.24299999999999999</v>
      </c>
      <c r="Z3495" s="4">
        <v>1</v>
      </c>
      <c r="AA3495" s="4">
        <v>2605</v>
      </c>
      <c r="AB3495" s="67">
        <v>0</v>
      </c>
      <c r="AC3495" s="4">
        <v>1.3458840000000001</v>
      </c>
      <c r="AD3495" s="4">
        <v>12.51</v>
      </c>
    </row>
    <row r="3496" spans="1:30" x14ac:dyDescent="0.2">
      <c r="A3496" s="8" t="s">
        <v>782</v>
      </c>
      <c r="B3496" s="8">
        <v>16</v>
      </c>
      <c r="C3496" s="8">
        <v>70952224</v>
      </c>
      <c r="D3496" s="8">
        <v>70952224</v>
      </c>
      <c r="E3496" s="8" t="s">
        <v>130</v>
      </c>
      <c r="F3496" s="8" t="s">
        <v>3108</v>
      </c>
      <c r="G3496" s="8" t="s">
        <v>3109</v>
      </c>
      <c r="H3496" s="8" t="s">
        <v>7</v>
      </c>
      <c r="I3496" s="66" t="s">
        <v>7882</v>
      </c>
      <c r="J3496" s="66" t="s">
        <v>40</v>
      </c>
      <c r="K3496" s="66" t="s">
        <v>7898</v>
      </c>
      <c r="L3496" s="66" t="s">
        <v>7899</v>
      </c>
      <c r="M3496" s="66" t="s">
        <v>6137</v>
      </c>
      <c r="N3496" s="66" t="s">
        <v>3219</v>
      </c>
      <c r="O3496" s="8" t="s">
        <v>3275</v>
      </c>
      <c r="P3496" s="8" t="s">
        <v>40</v>
      </c>
      <c r="Q3496" s="8">
        <v>-1</v>
      </c>
      <c r="R3496" s="8" t="s">
        <v>40</v>
      </c>
      <c r="S3496" s="8" t="s">
        <v>40</v>
      </c>
      <c r="T3496" s="8" t="s">
        <v>40</v>
      </c>
      <c r="U3496" s="67">
        <v>0.247</v>
      </c>
      <c r="V3496" s="4">
        <v>1</v>
      </c>
      <c r="W3496" s="4">
        <v>3429</v>
      </c>
      <c r="X3496" s="67">
        <v>0</v>
      </c>
      <c r="Y3496" s="67">
        <v>0</v>
      </c>
      <c r="Z3496" s="4">
        <v>0</v>
      </c>
      <c r="AA3496" s="4">
        <v>2601</v>
      </c>
      <c r="AB3496" s="67">
        <v>0</v>
      </c>
      <c r="AC3496" s="4">
        <v>0.32453599999999999</v>
      </c>
      <c r="AD3496" s="4">
        <v>5.9290000000000003</v>
      </c>
    </row>
    <row r="3497" spans="1:30" x14ac:dyDescent="0.2">
      <c r="A3497" s="8" t="s">
        <v>782</v>
      </c>
      <c r="B3497" s="8">
        <v>16</v>
      </c>
      <c r="C3497" s="8">
        <v>70952233</v>
      </c>
      <c r="D3497" s="8">
        <v>70952233</v>
      </c>
      <c r="E3497" s="8" t="s">
        <v>123</v>
      </c>
      <c r="F3497" s="8" t="s">
        <v>3108</v>
      </c>
      <c r="G3497" s="8" t="s">
        <v>3109</v>
      </c>
      <c r="H3497" s="8" t="s">
        <v>7</v>
      </c>
      <c r="I3497" s="66" t="s">
        <v>7882</v>
      </c>
      <c r="J3497" s="66" t="s">
        <v>40</v>
      </c>
      <c r="K3497" s="66" t="s">
        <v>7900</v>
      </c>
      <c r="L3497" s="66" t="s">
        <v>7901</v>
      </c>
      <c r="M3497" s="66" t="s">
        <v>7902</v>
      </c>
      <c r="N3497" s="66" t="s">
        <v>4065</v>
      </c>
      <c r="O3497" s="8" t="s">
        <v>4066</v>
      </c>
      <c r="P3497" s="8" t="s">
        <v>7903</v>
      </c>
      <c r="Q3497" s="8">
        <v>-1</v>
      </c>
      <c r="R3497" s="8" t="s">
        <v>40</v>
      </c>
      <c r="S3497" s="8" t="s">
        <v>40</v>
      </c>
      <c r="T3497" s="8" t="s">
        <v>40</v>
      </c>
      <c r="U3497" s="67">
        <v>0.23300000000000001</v>
      </c>
      <c r="V3497" s="4">
        <v>8</v>
      </c>
      <c r="W3497" s="4">
        <v>3429</v>
      </c>
      <c r="X3497" s="67">
        <v>2E-3</v>
      </c>
      <c r="Y3497" s="67">
        <v>0.23300000000000001</v>
      </c>
      <c r="Z3497" s="4">
        <v>9</v>
      </c>
      <c r="AA3497" s="4">
        <v>2601</v>
      </c>
      <c r="AB3497" s="67">
        <v>3.0000000000000001E-3</v>
      </c>
      <c r="AC3497" s="4">
        <v>-1.3209070000000001</v>
      </c>
      <c r="AD3497" s="4">
        <v>4.0000000000000001E-3</v>
      </c>
    </row>
    <row r="3498" spans="1:30" x14ac:dyDescent="0.2">
      <c r="A3498" s="8" t="s">
        <v>782</v>
      </c>
      <c r="B3498" s="8">
        <v>16</v>
      </c>
      <c r="C3498" s="8">
        <v>70952247</v>
      </c>
      <c r="D3498" s="8">
        <v>70952247</v>
      </c>
      <c r="E3498" s="8" t="s">
        <v>130</v>
      </c>
      <c r="F3498" s="8" t="s">
        <v>3108</v>
      </c>
      <c r="G3498" s="8" t="s">
        <v>3109</v>
      </c>
      <c r="H3498" s="8" t="s">
        <v>7</v>
      </c>
      <c r="I3498" s="66" t="s">
        <v>7882</v>
      </c>
      <c r="J3498" s="66" t="s">
        <v>40</v>
      </c>
      <c r="K3498" s="66" t="s">
        <v>7904</v>
      </c>
      <c r="L3498" s="66" t="s">
        <v>7905</v>
      </c>
      <c r="M3498" s="66" t="s">
        <v>7906</v>
      </c>
      <c r="N3498" s="66" t="s">
        <v>3112</v>
      </c>
      <c r="O3498" s="8" t="s">
        <v>3140</v>
      </c>
      <c r="P3498" s="8" t="s">
        <v>40</v>
      </c>
      <c r="Q3498" s="8">
        <v>-1</v>
      </c>
      <c r="R3498" s="8" t="s">
        <v>40</v>
      </c>
      <c r="S3498" s="8" t="s">
        <v>40</v>
      </c>
      <c r="T3498" s="8" t="s">
        <v>40</v>
      </c>
      <c r="U3498" s="67">
        <v>0</v>
      </c>
      <c r="V3498" s="4">
        <v>0</v>
      </c>
      <c r="W3498" s="4">
        <v>3429</v>
      </c>
      <c r="X3498" s="67">
        <v>0</v>
      </c>
      <c r="Y3498" s="67">
        <v>0.253</v>
      </c>
      <c r="Z3498" s="4">
        <v>1</v>
      </c>
      <c r="AA3498" s="4">
        <v>2601</v>
      </c>
      <c r="AB3498" s="67">
        <v>0</v>
      </c>
      <c r="AC3498" s="4">
        <v>6.8208599999999997</v>
      </c>
      <c r="AD3498" s="4">
        <v>32</v>
      </c>
    </row>
    <row r="3499" spans="1:30" x14ac:dyDescent="0.2">
      <c r="A3499" s="8" t="s">
        <v>782</v>
      </c>
      <c r="B3499" s="8">
        <v>16</v>
      </c>
      <c r="C3499" s="8">
        <v>70952255</v>
      </c>
      <c r="D3499" s="8">
        <v>70952255</v>
      </c>
      <c r="E3499" s="8" t="s">
        <v>130</v>
      </c>
      <c r="F3499" s="8" t="s">
        <v>3101</v>
      </c>
      <c r="G3499" s="8" t="s">
        <v>3102</v>
      </c>
      <c r="H3499" s="8" t="s">
        <v>7</v>
      </c>
      <c r="I3499" s="66" t="s">
        <v>7882</v>
      </c>
      <c r="J3499" s="66" t="s">
        <v>40</v>
      </c>
      <c r="K3499" s="66" t="s">
        <v>7907</v>
      </c>
      <c r="L3499" s="66" t="s">
        <v>7908</v>
      </c>
      <c r="M3499" s="66" t="s">
        <v>7909</v>
      </c>
      <c r="N3499" s="66" t="s">
        <v>3165</v>
      </c>
      <c r="O3499" s="8" t="s">
        <v>3308</v>
      </c>
      <c r="P3499" s="8" t="s">
        <v>7910</v>
      </c>
      <c r="Q3499" s="8">
        <v>-1</v>
      </c>
      <c r="R3499" s="8" t="s">
        <v>40</v>
      </c>
      <c r="S3499" s="8" t="s">
        <v>40</v>
      </c>
      <c r="T3499" s="8" t="s">
        <v>40</v>
      </c>
      <c r="U3499" s="67">
        <v>6.5000000000000002E-2</v>
      </c>
      <c r="V3499" s="4">
        <v>1</v>
      </c>
      <c r="W3499" s="4">
        <v>3429</v>
      </c>
      <c r="X3499" s="67">
        <v>0</v>
      </c>
      <c r="Y3499" s="67">
        <v>0.26</v>
      </c>
      <c r="Z3499" s="4">
        <v>1</v>
      </c>
      <c r="AA3499" s="4">
        <v>2601</v>
      </c>
      <c r="AB3499" s="67">
        <v>0</v>
      </c>
      <c r="AC3499" s="4">
        <v>1.0544119999999999</v>
      </c>
      <c r="AD3499" s="4">
        <v>10.97</v>
      </c>
    </row>
    <row r="3500" spans="1:30" x14ac:dyDescent="0.2">
      <c r="A3500" s="8" t="s">
        <v>782</v>
      </c>
      <c r="B3500" s="8">
        <v>16</v>
      </c>
      <c r="C3500" s="8">
        <v>70952256</v>
      </c>
      <c r="D3500" s="8">
        <v>70952256</v>
      </c>
      <c r="E3500" s="8" t="s">
        <v>121</v>
      </c>
      <c r="F3500" s="8" t="s">
        <v>3108</v>
      </c>
      <c r="G3500" s="8" t="s">
        <v>3109</v>
      </c>
      <c r="H3500" s="8" t="s">
        <v>7</v>
      </c>
      <c r="I3500" s="66" t="s">
        <v>7882</v>
      </c>
      <c r="J3500" s="66" t="s">
        <v>40</v>
      </c>
      <c r="K3500" s="66" t="s">
        <v>7911</v>
      </c>
      <c r="L3500" s="66" t="s">
        <v>7912</v>
      </c>
      <c r="M3500" s="66" t="s">
        <v>7909</v>
      </c>
      <c r="N3500" s="66" t="s">
        <v>3309</v>
      </c>
      <c r="O3500" s="8" t="s">
        <v>3310</v>
      </c>
      <c r="P3500" s="8" t="s">
        <v>7913</v>
      </c>
      <c r="Q3500" s="8">
        <v>-1</v>
      </c>
      <c r="R3500" s="8" t="s">
        <v>40</v>
      </c>
      <c r="S3500" s="8" t="s">
        <v>40</v>
      </c>
      <c r="T3500" s="8" t="s">
        <v>40</v>
      </c>
      <c r="U3500" s="67">
        <v>0.23200000000000001</v>
      </c>
      <c r="V3500" s="4">
        <v>1</v>
      </c>
      <c r="W3500" s="4">
        <v>3429</v>
      </c>
      <c r="X3500" s="67">
        <v>0</v>
      </c>
      <c r="Y3500" s="67">
        <v>0.26400000000000001</v>
      </c>
      <c r="Z3500" s="4">
        <v>1</v>
      </c>
      <c r="AA3500" s="4">
        <v>2601</v>
      </c>
      <c r="AB3500" s="67">
        <v>0</v>
      </c>
      <c r="AC3500" s="4">
        <v>6.0530840000000001</v>
      </c>
      <c r="AD3500" s="4">
        <v>28</v>
      </c>
    </row>
    <row r="3501" spans="1:30" x14ac:dyDescent="0.2">
      <c r="A3501" s="8" t="s">
        <v>782</v>
      </c>
      <c r="B3501" s="8">
        <v>16</v>
      </c>
      <c r="C3501" s="8">
        <v>70952266</v>
      </c>
      <c r="D3501" s="8">
        <v>70952266</v>
      </c>
      <c r="E3501" s="8" t="s">
        <v>130</v>
      </c>
      <c r="F3501" s="8" t="s">
        <v>3108</v>
      </c>
      <c r="G3501" s="8" t="s">
        <v>3109</v>
      </c>
      <c r="H3501" s="8" t="s">
        <v>7</v>
      </c>
      <c r="I3501" s="66" t="s">
        <v>7882</v>
      </c>
      <c r="J3501" s="66" t="s">
        <v>40</v>
      </c>
      <c r="K3501" s="66" t="s">
        <v>7914</v>
      </c>
      <c r="L3501" s="66" t="s">
        <v>7915</v>
      </c>
      <c r="M3501" s="66" t="s">
        <v>7916</v>
      </c>
      <c r="N3501" s="66" t="s">
        <v>3244</v>
      </c>
      <c r="O3501" s="8" t="s">
        <v>3245</v>
      </c>
      <c r="P3501" s="8" t="s">
        <v>7917</v>
      </c>
      <c r="Q3501" s="8">
        <v>-1</v>
      </c>
      <c r="R3501" s="8" t="s">
        <v>40</v>
      </c>
      <c r="S3501" s="8" t="s">
        <v>40</v>
      </c>
      <c r="T3501" s="8" t="s">
        <v>40</v>
      </c>
      <c r="U3501" s="67">
        <v>0.26200000000000001</v>
      </c>
      <c r="V3501" s="4">
        <v>8</v>
      </c>
      <c r="W3501" s="4">
        <v>3429</v>
      </c>
      <c r="X3501" s="67">
        <v>2E-3</v>
      </c>
      <c r="Y3501" s="67">
        <v>0.23400000000000001</v>
      </c>
      <c r="Z3501" s="4">
        <v>3</v>
      </c>
      <c r="AA3501" s="4">
        <v>2601</v>
      </c>
      <c r="AB3501" s="67">
        <v>1E-3</v>
      </c>
      <c r="AC3501" s="4">
        <v>-1.0047349999999999</v>
      </c>
      <c r="AD3501" s="4">
        <v>1.4999999999999999E-2</v>
      </c>
    </row>
    <row r="3502" spans="1:30" x14ac:dyDescent="0.2">
      <c r="A3502" s="8" t="s">
        <v>782</v>
      </c>
      <c r="B3502" s="8">
        <v>16</v>
      </c>
      <c r="C3502" s="8">
        <v>70952278</v>
      </c>
      <c r="D3502" s="8">
        <v>70952278</v>
      </c>
      <c r="E3502" s="8" t="s">
        <v>123</v>
      </c>
      <c r="F3502" s="8" t="s">
        <v>3108</v>
      </c>
      <c r="G3502" s="8" t="s">
        <v>3109</v>
      </c>
      <c r="H3502" s="8" t="s">
        <v>7</v>
      </c>
      <c r="I3502" s="66" t="s">
        <v>7882</v>
      </c>
      <c r="J3502" s="66" t="s">
        <v>40</v>
      </c>
      <c r="K3502" s="66" t="s">
        <v>7918</v>
      </c>
      <c r="L3502" s="66" t="s">
        <v>7919</v>
      </c>
      <c r="M3502" s="66" t="s">
        <v>7920</v>
      </c>
      <c r="N3502" s="66" t="s">
        <v>3271</v>
      </c>
      <c r="O3502" s="8" t="s">
        <v>4414</v>
      </c>
      <c r="P3502" s="8" t="s">
        <v>7921</v>
      </c>
      <c r="Q3502" s="8">
        <v>-1</v>
      </c>
      <c r="R3502" s="8" t="s">
        <v>40</v>
      </c>
      <c r="S3502" s="8" t="s">
        <v>40</v>
      </c>
      <c r="T3502" s="8" t="s">
        <v>40</v>
      </c>
      <c r="U3502" s="67">
        <v>0</v>
      </c>
      <c r="V3502" s="4">
        <v>0</v>
      </c>
      <c r="W3502" s="4">
        <v>3429</v>
      </c>
      <c r="X3502" s="67">
        <v>0</v>
      </c>
      <c r="Y3502" s="67">
        <v>0.26200000000000001</v>
      </c>
      <c r="Z3502" s="4">
        <v>1</v>
      </c>
      <c r="AA3502" s="4">
        <v>2601</v>
      </c>
      <c r="AB3502" s="67">
        <v>0</v>
      </c>
      <c r="AC3502" s="4">
        <v>1.7000139999999999</v>
      </c>
      <c r="AD3502" s="4">
        <v>14.41</v>
      </c>
    </row>
    <row r="3503" spans="1:30" x14ac:dyDescent="0.2">
      <c r="A3503" s="8" t="s">
        <v>782</v>
      </c>
      <c r="B3503" s="8">
        <v>16</v>
      </c>
      <c r="C3503" s="8">
        <v>70952281</v>
      </c>
      <c r="D3503" s="8">
        <v>70952281</v>
      </c>
      <c r="E3503" s="8" t="s">
        <v>130</v>
      </c>
      <c r="F3503" s="8" t="s">
        <v>3108</v>
      </c>
      <c r="G3503" s="8" t="s">
        <v>3109</v>
      </c>
      <c r="H3503" s="8" t="s">
        <v>7</v>
      </c>
      <c r="I3503" s="66" t="s">
        <v>7882</v>
      </c>
      <c r="J3503" s="66" t="s">
        <v>40</v>
      </c>
      <c r="K3503" s="66" t="s">
        <v>7922</v>
      </c>
      <c r="L3503" s="66" t="s">
        <v>7923</v>
      </c>
      <c r="M3503" s="66" t="s">
        <v>7924</v>
      </c>
      <c r="N3503" s="66" t="s">
        <v>3147</v>
      </c>
      <c r="O3503" s="8" t="s">
        <v>3148</v>
      </c>
      <c r="P3503" s="8" t="s">
        <v>7925</v>
      </c>
      <c r="Q3503" s="8">
        <v>-1</v>
      </c>
      <c r="R3503" s="8" t="s">
        <v>40</v>
      </c>
      <c r="S3503" s="8" t="s">
        <v>40</v>
      </c>
      <c r="T3503" s="8" t="s">
        <v>40</v>
      </c>
      <c r="U3503" s="67">
        <v>0.255</v>
      </c>
      <c r="V3503" s="4">
        <v>34</v>
      </c>
      <c r="W3503" s="4">
        <v>3429</v>
      </c>
      <c r="X3503" s="67">
        <v>0.01</v>
      </c>
      <c r="Y3503" s="67">
        <v>0.249</v>
      </c>
      <c r="Z3503" s="4">
        <v>32</v>
      </c>
      <c r="AA3503" s="4">
        <v>2601</v>
      </c>
      <c r="AB3503" s="67">
        <v>1.2E-2</v>
      </c>
      <c r="AC3503" s="4">
        <v>1.026624</v>
      </c>
      <c r="AD3503" s="4">
        <v>10.81</v>
      </c>
    </row>
    <row r="3504" spans="1:30" x14ac:dyDescent="0.2">
      <c r="A3504" s="8" t="s">
        <v>782</v>
      </c>
      <c r="B3504" s="8">
        <v>16</v>
      </c>
      <c r="C3504" s="8">
        <v>70952282</v>
      </c>
      <c r="D3504" s="8">
        <v>70952282</v>
      </c>
      <c r="E3504" s="8" t="s">
        <v>121</v>
      </c>
      <c r="F3504" s="8" t="s">
        <v>3101</v>
      </c>
      <c r="G3504" s="8" t="s">
        <v>3102</v>
      </c>
      <c r="H3504" s="8" t="s">
        <v>7</v>
      </c>
      <c r="I3504" s="66" t="s">
        <v>7882</v>
      </c>
      <c r="J3504" s="66" t="s">
        <v>40</v>
      </c>
      <c r="K3504" s="66" t="s">
        <v>7926</v>
      </c>
      <c r="L3504" s="66" t="s">
        <v>7927</v>
      </c>
      <c r="M3504" s="66" t="s">
        <v>7928</v>
      </c>
      <c r="N3504" s="66" t="s">
        <v>3165</v>
      </c>
      <c r="O3504" s="8" t="s">
        <v>3400</v>
      </c>
      <c r="P3504" s="8" t="s">
        <v>40</v>
      </c>
      <c r="Q3504" s="8">
        <v>-1</v>
      </c>
      <c r="R3504" s="8" t="s">
        <v>40</v>
      </c>
      <c r="S3504" s="8" t="s">
        <v>40</v>
      </c>
      <c r="T3504" s="8" t="s">
        <v>40</v>
      </c>
      <c r="U3504" s="67">
        <v>0.23100000000000001</v>
      </c>
      <c r="V3504" s="4">
        <v>2</v>
      </c>
      <c r="W3504" s="4">
        <v>3429</v>
      </c>
      <c r="X3504" s="67">
        <v>1E-3</v>
      </c>
      <c r="Y3504" s="67">
        <v>0.251</v>
      </c>
      <c r="Z3504" s="4">
        <v>1</v>
      </c>
      <c r="AA3504" s="4">
        <v>2601</v>
      </c>
      <c r="AB3504" s="67">
        <v>0</v>
      </c>
      <c r="AC3504" s="4">
        <v>0.39022200000000001</v>
      </c>
      <c r="AD3504" s="4">
        <v>6.5279999999999996</v>
      </c>
    </row>
    <row r="3505" spans="1:30" x14ac:dyDescent="0.2">
      <c r="A3505" s="8" t="s">
        <v>782</v>
      </c>
      <c r="B3505" s="8">
        <v>16</v>
      </c>
      <c r="C3505" s="8">
        <v>70952295</v>
      </c>
      <c r="D3505" s="8">
        <v>70952295</v>
      </c>
      <c r="E3505" s="8" t="s">
        <v>121</v>
      </c>
      <c r="F3505" s="8" t="s">
        <v>3108</v>
      </c>
      <c r="G3505" s="8" t="s">
        <v>3109</v>
      </c>
      <c r="H3505" s="8" t="s">
        <v>7</v>
      </c>
      <c r="I3505" s="66" t="s">
        <v>7882</v>
      </c>
      <c r="J3505" s="66" t="s">
        <v>40</v>
      </c>
      <c r="K3505" s="66" t="s">
        <v>7929</v>
      </c>
      <c r="L3505" s="66" t="s">
        <v>7930</v>
      </c>
      <c r="M3505" s="66" t="s">
        <v>3413</v>
      </c>
      <c r="N3505" s="66" t="s">
        <v>3309</v>
      </c>
      <c r="O3505" s="8" t="s">
        <v>3595</v>
      </c>
      <c r="P3505" s="8" t="s">
        <v>40</v>
      </c>
      <c r="Q3505" s="8">
        <v>-1</v>
      </c>
      <c r="R3505" s="8" t="s">
        <v>40</v>
      </c>
      <c r="S3505" s="8" t="s">
        <v>40</v>
      </c>
      <c r="T3505" s="8" t="s">
        <v>40</v>
      </c>
      <c r="U3505" s="67">
        <v>0</v>
      </c>
      <c r="V3505" s="4">
        <v>0</v>
      </c>
      <c r="W3505" s="4">
        <v>3429</v>
      </c>
      <c r="X3505" s="67">
        <v>0</v>
      </c>
      <c r="Y3505" s="67">
        <v>0.27600000000000002</v>
      </c>
      <c r="Z3505" s="4">
        <v>1</v>
      </c>
      <c r="AA3505" s="4">
        <v>2601</v>
      </c>
      <c r="AB3505" s="67">
        <v>0</v>
      </c>
      <c r="AC3505" s="4">
        <v>6.5683889999999998</v>
      </c>
      <c r="AD3505" s="4">
        <v>31</v>
      </c>
    </row>
    <row r="3506" spans="1:30" x14ac:dyDescent="0.2">
      <c r="A3506" s="8" t="s">
        <v>782</v>
      </c>
      <c r="B3506" s="8">
        <v>16</v>
      </c>
      <c r="C3506" s="8">
        <v>70952296</v>
      </c>
      <c r="D3506" s="8">
        <v>70952296</v>
      </c>
      <c r="E3506" s="8" t="s">
        <v>121</v>
      </c>
      <c r="F3506" s="8" t="s">
        <v>3108</v>
      </c>
      <c r="G3506" s="8" t="s">
        <v>3109</v>
      </c>
      <c r="H3506" s="8" t="s">
        <v>7</v>
      </c>
      <c r="I3506" s="66" t="s">
        <v>7882</v>
      </c>
      <c r="J3506" s="66" t="s">
        <v>40</v>
      </c>
      <c r="K3506" s="66" t="s">
        <v>7931</v>
      </c>
      <c r="L3506" s="66" t="s">
        <v>7932</v>
      </c>
      <c r="M3506" s="66" t="s">
        <v>3413</v>
      </c>
      <c r="N3506" s="66" t="s">
        <v>3334</v>
      </c>
      <c r="O3506" s="8" t="s">
        <v>3531</v>
      </c>
      <c r="P3506" s="8" t="s">
        <v>40</v>
      </c>
      <c r="Q3506" s="8">
        <v>-1</v>
      </c>
      <c r="R3506" s="8" t="s">
        <v>40</v>
      </c>
      <c r="S3506" s="8" t="s">
        <v>40</v>
      </c>
      <c r="T3506" s="8" t="s">
        <v>40</v>
      </c>
      <c r="U3506" s="67">
        <v>0</v>
      </c>
      <c r="V3506" s="4">
        <v>0</v>
      </c>
      <c r="W3506" s="4">
        <v>3429</v>
      </c>
      <c r="X3506" s="67">
        <v>0</v>
      </c>
      <c r="Y3506" s="67">
        <v>0.30199999999999999</v>
      </c>
      <c r="Z3506" s="4">
        <v>2</v>
      </c>
      <c r="AA3506" s="4">
        <v>2601</v>
      </c>
      <c r="AB3506" s="67">
        <v>1E-3</v>
      </c>
      <c r="AC3506" s="4">
        <v>6.2584939999999998</v>
      </c>
      <c r="AD3506" s="4">
        <v>28.9</v>
      </c>
    </row>
    <row r="3507" spans="1:30" x14ac:dyDescent="0.2">
      <c r="A3507" s="8" t="s">
        <v>782</v>
      </c>
      <c r="B3507" s="8">
        <v>16</v>
      </c>
      <c r="C3507" s="8">
        <v>70952307</v>
      </c>
      <c r="D3507" s="8">
        <v>70952307</v>
      </c>
      <c r="E3507" s="8" t="s">
        <v>130</v>
      </c>
      <c r="F3507" s="8" t="s">
        <v>3108</v>
      </c>
      <c r="G3507" s="8" t="s">
        <v>3109</v>
      </c>
      <c r="H3507" s="8" t="s">
        <v>7</v>
      </c>
      <c r="I3507" s="66" t="s">
        <v>7882</v>
      </c>
      <c r="J3507" s="66" t="s">
        <v>40</v>
      </c>
      <c r="K3507" s="66" t="s">
        <v>7933</v>
      </c>
      <c r="L3507" s="66" t="s">
        <v>7934</v>
      </c>
      <c r="M3507" s="66" t="s">
        <v>7935</v>
      </c>
      <c r="N3507" s="66" t="s">
        <v>6209</v>
      </c>
      <c r="O3507" s="8" t="s">
        <v>6210</v>
      </c>
      <c r="P3507" s="8" t="s">
        <v>40</v>
      </c>
      <c r="Q3507" s="8">
        <v>-1</v>
      </c>
      <c r="R3507" s="8" t="s">
        <v>40</v>
      </c>
      <c r="S3507" s="8" t="s">
        <v>40</v>
      </c>
      <c r="T3507" s="8" t="s">
        <v>40</v>
      </c>
      <c r="U3507" s="67">
        <v>0.25600000000000001</v>
      </c>
      <c r="V3507" s="4">
        <v>1</v>
      </c>
      <c r="W3507" s="4">
        <v>3433</v>
      </c>
      <c r="X3507" s="67">
        <v>0</v>
      </c>
      <c r="Y3507" s="67">
        <v>0.27700000000000002</v>
      </c>
      <c r="Z3507" s="4">
        <v>1</v>
      </c>
      <c r="AA3507" s="4">
        <v>2602</v>
      </c>
      <c r="AB3507" s="67">
        <v>0</v>
      </c>
      <c r="AC3507" s="4">
        <v>3.861666</v>
      </c>
      <c r="AD3507" s="4">
        <v>23.5</v>
      </c>
    </row>
    <row r="3508" spans="1:30" x14ac:dyDescent="0.2">
      <c r="A3508" s="8" t="s">
        <v>782</v>
      </c>
      <c r="B3508" s="8">
        <v>16</v>
      </c>
      <c r="C3508" s="8">
        <v>70952311</v>
      </c>
      <c r="D3508" s="8">
        <v>70952311</v>
      </c>
      <c r="E3508" s="8" t="s">
        <v>130</v>
      </c>
      <c r="F3508" s="8" t="s">
        <v>3108</v>
      </c>
      <c r="G3508" s="8" t="s">
        <v>3109</v>
      </c>
      <c r="H3508" s="8" t="s">
        <v>7</v>
      </c>
      <c r="I3508" s="66" t="s">
        <v>7882</v>
      </c>
      <c r="J3508" s="66" t="s">
        <v>40</v>
      </c>
      <c r="K3508" s="66" t="s">
        <v>7936</v>
      </c>
      <c r="L3508" s="66" t="s">
        <v>7937</v>
      </c>
      <c r="M3508" s="66" t="s">
        <v>7938</v>
      </c>
      <c r="N3508" s="66" t="s">
        <v>4011</v>
      </c>
      <c r="O3508" s="8" t="s">
        <v>4012</v>
      </c>
      <c r="P3508" s="8" t="s">
        <v>7939</v>
      </c>
      <c r="Q3508" s="8">
        <v>-1</v>
      </c>
      <c r="R3508" s="8" t="s">
        <v>40</v>
      </c>
      <c r="S3508" s="8" t="s">
        <v>40</v>
      </c>
      <c r="T3508" s="8" t="s">
        <v>40</v>
      </c>
      <c r="U3508" s="67">
        <v>0.28100000000000003</v>
      </c>
      <c r="V3508" s="4">
        <v>1</v>
      </c>
      <c r="W3508" s="4">
        <v>3433</v>
      </c>
      <c r="X3508" s="67">
        <v>0</v>
      </c>
      <c r="Y3508" s="67">
        <v>0</v>
      </c>
      <c r="Z3508" s="4">
        <v>0</v>
      </c>
      <c r="AA3508" s="4">
        <v>2602</v>
      </c>
      <c r="AB3508" s="67">
        <v>0</v>
      </c>
      <c r="AC3508" s="4">
        <v>6.9051239999999998</v>
      </c>
      <c r="AD3508" s="4">
        <v>33</v>
      </c>
    </row>
    <row r="3509" spans="1:30" x14ac:dyDescent="0.2">
      <c r="A3509" s="8" t="s">
        <v>782</v>
      </c>
      <c r="B3509" s="8">
        <v>16</v>
      </c>
      <c r="C3509" s="8">
        <v>70952330</v>
      </c>
      <c r="D3509" s="8">
        <v>70952330</v>
      </c>
      <c r="E3509" s="8" t="s">
        <v>130</v>
      </c>
      <c r="F3509" s="8" t="s">
        <v>3101</v>
      </c>
      <c r="G3509" s="8" t="s">
        <v>3102</v>
      </c>
      <c r="H3509" s="8" t="s">
        <v>7</v>
      </c>
      <c r="I3509" s="66" t="s">
        <v>7882</v>
      </c>
      <c r="J3509" s="66" t="s">
        <v>40</v>
      </c>
      <c r="K3509" s="66" t="s">
        <v>7940</v>
      </c>
      <c r="L3509" s="66" t="s">
        <v>7941</v>
      </c>
      <c r="M3509" s="66" t="s">
        <v>7942</v>
      </c>
      <c r="N3509" s="66" t="s">
        <v>3136</v>
      </c>
      <c r="O3509" s="8" t="s">
        <v>3185</v>
      </c>
      <c r="P3509" s="8" t="s">
        <v>7943</v>
      </c>
      <c r="Q3509" s="8">
        <v>-1</v>
      </c>
      <c r="R3509" s="8">
        <v>8.4398095739999999</v>
      </c>
      <c r="S3509" s="8">
        <v>0</v>
      </c>
      <c r="T3509" s="8">
        <v>8.4398095739999999</v>
      </c>
      <c r="U3509" s="67">
        <v>0</v>
      </c>
      <c r="V3509" s="4">
        <v>0</v>
      </c>
      <c r="W3509" s="4">
        <v>3431</v>
      </c>
      <c r="X3509" s="67">
        <v>0</v>
      </c>
      <c r="Y3509" s="67">
        <v>0.22800000000000001</v>
      </c>
      <c r="Z3509" s="4">
        <v>1</v>
      </c>
      <c r="AA3509" s="4">
        <v>2601</v>
      </c>
      <c r="AB3509" s="67">
        <v>0</v>
      </c>
      <c r="AC3509" s="4">
        <v>1.890158</v>
      </c>
      <c r="AD3509" s="4">
        <v>15.53</v>
      </c>
    </row>
    <row r="3510" spans="1:30" x14ac:dyDescent="0.2">
      <c r="A3510" s="8" t="s">
        <v>782</v>
      </c>
      <c r="B3510" s="8">
        <v>16</v>
      </c>
      <c r="C3510" s="8">
        <v>70954513</v>
      </c>
      <c r="D3510" s="8">
        <v>70954513</v>
      </c>
      <c r="E3510" s="8" t="s">
        <v>123</v>
      </c>
      <c r="F3510" s="8" t="s">
        <v>3108</v>
      </c>
      <c r="G3510" s="8" t="s">
        <v>3109</v>
      </c>
      <c r="H3510" s="8" t="s">
        <v>7</v>
      </c>
      <c r="I3510" s="66" t="s">
        <v>7944</v>
      </c>
      <c r="J3510" s="66" t="s">
        <v>40</v>
      </c>
      <c r="K3510" s="66" t="s">
        <v>7895</v>
      </c>
      <c r="L3510" s="66" t="s">
        <v>7945</v>
      </c>
      <c r="M3510" s="66" t="s">
        <v>5476</v>
      </c>
      <c r="N3510" s="66" t="s">
        <v>4050</v>
      </c>
      <c r="O3510" s="8" t="s">
        <v>4051</v>
      </c>
      <c r="P3510" s="8" t="s">
        <v>7946</v>
      </c>
      <c r="Q3510" s="8">
        <v>-1</v>
      </c>
      <c r="R3510" s="8" t="s">
        <v>40</v>
      </c>
      <c r="S3510" s="8" t="s">
        <v>40</v>
      </c>
      <c r="T3510" s="8" t="s">
        <v>40</v>
      </c>
      <c r="U3510" s="67">
        <v>0.54500000000000004</v>
      </c>
      <c r="V3510" s="4">
        <v>3429</v>
      </c>
      <c r="W3510" s="4">
        <v>3429</v>
      </c>
      <c r="X3510" s="67">
        <v>1</v>
      </c>
      <c r="Y3510" s="67">
        <v>0.55300000000000005</v>
      </c>
      <c r="Z3510" s="4">
        <v>2600</v>
      </c>
      <c r="AA3510" s="4">
        <v>2600</v>
      </c>
      <c r="AB3510" s="67">
        <v>1</v>
      </c>
      <c r="AC3510" s="4">
        <v>-1.3010470000000001</v>
      </c>
      <c r="AD3510" s="4">
        <v>4.0000000000000001E-3</v>
      </c>
    </row>
    <row r="3511" spans="1:30" x14ac:dyDescent="0.2">
      <c r="A3511" s="8" t="s">
        <v>782</v>
      </c>
      <c r="B3511" s="8">
        <v>16</v>
      </c>
      <c r="C3511" s="8">
        <v>70954517</v>
      </c>
      <c r="D3511" s="8">
        <v>70954517</v>
      </c>
      <c r="E3511" s="8" t="s">
        <v>130</v>
      </c>
      <c r="F3511" s="8" t="s">
        <v>3108</v>
      </c>
      <c r="G3511" s="8" t="s">
        <v>3109</v>
      </c>
      <c r="H3511" s="8" t="s">
        <v>7</v>
      </c>
      <c r="I3511" s="66" t="s">
        <v>7944</v>
      </c>
      <c r="J3511" s="66" t="s">
        <v>40</v>
      </c>
      <c r="K3511" s="66" t="s">
        <v>7947</v>
      </c>
      <c r="L3511" s="66" t="s">
        <v>7948</v>
      </c>
      <c r="M3511" s="66" t="s">
        <v>7949</v>
      </c>
      <c r="N3511" s="66" t="s">
        <v>3219</v>
      </c>
      <c r="O3511" s="8" t="s">
        <v>3275</v>
      </c>
      <c r="P3511" s="8" t="s">
        <v>7950</v>
      </c>
      <c r="Q3511" s="8">
        <v>-1</v>
      </c>
      <c r="R3511" s="8" t="s">
        <v>40</v>
      </c>
      <c r="S3511" s="8" t="s">
        <v>40</v>
      </c>
      <c r="T3511" s="8" t="s">
        <v>40</v>
      </c>
      <c r="U3511" s="67">
        <v>0.247</v>
      </c>
      <c r="V3511" s="4">
        <v>1</v>
      </c>
      <c r="W3511" s="4">
        <v>3429</v>
      </c>
      <c r="X3511" s="67">
        <v>0</v>
      </c>
      <c r="Y3511" s="67">
        <v>0.26300000000000001</v>
      </c>
      <c r="Z3511" s="4">
        <v>1</v>
      </c>
      <c r="AA3511" s="4">
        <v>2600</v>
      </c>
      <c r="AB3511" s="67">
        <v>0</v>
      </c>
      <c r="AC3511" s="4">
        <v>3.4883060000000001</v>
      </c>
      <c r="AD3511" s="4">
        <v>23.1</v>
      </c>
    </row>
    <row r="3512" spans="1:30" x14ac:dyDescent="0.2">
      <c r="A3512" s="8" t="s">
        <v>782</v>
      </c>
      <c r="B3512" s="8">
        <v>16</v>
      </c>
      <c r="C3512" s="8">
        <v>70954518</v>
      </c>
      <c r="D3512" s="8">
        <v>70954518</v>
      </c>
      <c r="E3512" s="8" t="s">
        <v>121</v>
      </c>
      <c r="F3512" s="8" t="s">
        <v>3101</v>
      </c>
      <c r="G3512" s="8" t="s">
        <v>3102</v>
      </c>
      <c r="H3512" s="8" t="s">
        <v>7</v>
      </c>
      <c r="I3512" s="66" t="s">
        <v>7944</v>
      </c>
      <c r="J3512" s="66" t="s">
        <v>40</v>
      </c>
      <c r="K3512" s="66" t="s">
        <v>7951</v>
      </c>
      <c r="L3512" s="66" t="s">
        <v>7952</v>
      </c>
      <c r="M3512" s="66" t="s">
        <v>7953</v>
      </c>
      <c r="N3512" s="66" t="s">
        <v>3107</v>
      </c>
      <c r="O3512" s="8" t="s">
        <v>3719</v>
      </c>
      <c r="P3512" s="8" t="s">
        <v>7954</v>
      </c>
      <c r="Q3512" s="8">
        <v>-1</v>
      </c>
      <c r="R3512" s="8" t="s">
        <v>40</v>
      </c>
      <c r="S3512" s="8" t="s">
        <v>40</v>
      </c>
      <c r="T3512" s="8" t="s">
        <v>40</v>
      </c>
      <c r="U3512" s="67">
        <v>0.26</v>
      </c>
      <c r="V3512" s="4">
        <v>18</v>
      </c>
      <c r="W3512" s="4">
        <v>3429</v>
      </c>
      <c r="X3512" s="67">
        <v>5.0000000000000001E-3</v>
      </c>
      <c r="Y3512" s="67">
        <v>0.26</v>
      </c>
      <c r="Z3512" s="4">
        <v>16</v>
      </c>
      <c r="AA3512" s="4">
        <v>2600</v>
      </c>
      <c r="AB3512" s="67">
        <v>6.0000000000000001E-3</v>
      </c>
      <c r="AC3512" s="4">
        <v>0.55031200000000002</v>
      </c>
      <c r="AD3512" s="4">
        <v>7.8049999999999997</v>
      </c>
    </row>
    <row r="3513" spans="1:30" x14ac:dyDescent="0.2">
      <c r="A3513" s="8" t="s">
        <v>782</v>
      </c>
      <c r="B3513" s="8">
        <v>16</v>
      </c>
      <c r="C3513" s="8">
        <v>70954533</v>
      </c>
      <c r="D3513" s="8">
        <v>70954533</v>
      </c>
      <c r="E3513" s="8" t="s">
        <v>130</v>
      </c>
      <c r="F3513" s="8" t="s">
        <v>3101</v>
      </c>
      <c r="G3513" s="8" t="s">
        <v>3102</v>
      </c>
      <c r="H3513" s="8" t="s">
        <v>7</v>
      </c>
      <c r="I3513" s="66" t="s">
        <v>7944</v>
      </c>
      <c r="J3513" s="66" t="s">
        <v>40</v>
      </c>
      <c r="K3513" s="66" t="s">
        <v>7955</v>
      </c>
      <c r="L3513" s="66" t="s">
        <v>7956</v>
      </c>
      <c r="M3513" s="66" t="s">
        <v>7957</v>
      </c>
      <c r="N3513" s="66" t="s">
        <v>3229</v>
      </c>
      <c r="O3513" s="8" t="s">
        <v>3763</v>
      </c>
      <c r="P3513" s="8" t="s">
        <v>40</v>
      </c>
      <c r="Q3513" s="8">
        <v>-1</v>
      </c>
      <c r="R3513" s="8" t="s">
        <v>40</v>
      </c>
      <c r="S3513" s="8" t="s">
        <v>40</v>
      </c>
      <c r="T3513" s="8" t="s">
        <v>40</v>
      </c>
      <c r="U3513" s="67">
        <v>0.191</v>
      </c>
      <c r="V3513" s="4">
        <v>1</v>
      </c>
      <c r="W3513" s="4">
        <v>3429</v>
      </c>
      <c r="X3513" s="67">
        <v>0</v>
      </c>
      <c r="Y3513" s="67">
        <v>0</v>
      </c>
      <c r="Z3513" s="4">
        <v>0</v>
      </c>
      <c r="AA3513" s="4">
        <v>2600</v>
      </c>
      <c r="AB3513" s="67">
        <v>0</v>
      </c>
      <c r="AC3513" s="4">
        <v>1.323172</v>
      </c>
      <c r="AD3513" s="4">
        <v>12.39</v>
      </c>
    </row>
    <row r="3514" spans="1:30" x14ac:dyDescent="0.2">
      <c r="A3514" s="8" t="s">
        <v>782</v>
      </c>
      <c r="B3514" s="8">
        <v>16</v>
      </c>
      <c r="C3514" s="8">
        <v>70954558</v>
      </c>
      <c r="D3514" s="8">
        <v>70954558</v>
      </c>
      <c r="E3514" s="8" t="s">
        <v>121</v>
      </c>
      <c r="F3514" s="8" t="s">
        <v>3108</v>
      </c>
      <c r="G3514" s="8" t="s">
        <v>3109</v>
      </c>
      <c r="H3514" s="8" t="s">
        <v>7</v>
      </c>
      <c r="I3514" s="66" t="s">
        <v>7944</v>
      </c>
      <c r="J3514" s="66" t="s">
        <v>40</v>
      </c>
      <c r="K3514" s="66" t="s">
        <v>7958</v>
      </c>
      <c r="L3514" s="66" t="s">
        <v>7959</v>
      </c>
      <c r="M3514" s="66" t="s">
        <v>7960</v>
      </c>
      <c r="N3514" s="66" t="s">
        <v>3309</v>
      </c>
      <c r="O3514" s="8" t="s">
        <v>3676</v>
      </c>
      <c r="P3514" s="8" t="s">
        <v>40</v>
      </c>
      <c r="Q3514" s="8">
        <v>-1</v>
      </c>
      <c r="R3514" s="8" t="s">
        <v>40</v>
      </c>
      <c r="S3514" s="8" t="s">
        <v>40</v>
      </c>
      <c r="T3514" s="8" t="s">
        <v>40</v>
      </c>
      <c r="U3514" s="67">
        <v>0.29099999999999998</v>
      </c>
      <c r="V3514" s="4">
        <v>1</v>
      </c>
      <c r="W3514" s="4">
        <v>3429</v>
      </c>
      <c r="X3514" s="67">
        <v>0</v>
      </c>
      <c r="Y3514" s="67">
        <v>0.111</v>
      </c>
      <c r="Z3514" s="4">
        <v>1</v>
      </c>
      <c r="AA3514" s="4">
        <v>2600</v>
      </c>
      <c r="AB3514" s="67">
        <v>0</v>
      </c>
      <c r="AC3514" s="4">
        <v>2.447835</v>
      </c>
      <c r="AD3514" s="4">
        <v>19.13</v>
      </c>
    </row>
    <row r="3515" spans="1:30" x14ac:dyDescent="0.2">
      <c r="A3515" s="8" t="s">
        <v>782</v>
      </c>
      <c r="B3515" s="8">
        <v>16</v>
      </c>
      <c r="C3515" s="8">
        <v>70954569</v>
      </c>
      <c r="D3515" s="8">
        <v>70954569</v>
      </c>
      <c r="E3515" s="8" t="s">
        <v>121</v>
      </c>
      <c r="F3515" s="8" t="s">
        <v>3101</v>
      </c>
      <c r="G3515" s="8" t="s">
        <v>3102</v>
      </c>
      <c r="H3515" s="8" t="s">
        <v>7</v>
      </c>
      <c r="I3515" s="66" t="s">
        <v>7944</v>
      </c>
      <c r="J3515" s="66" t="s">
        <v>40</v>
      </c>
      <c r="K3515" s="66" t="s">
        <v>7961</v>
      </c>
      <c r="L3515" s="66" t="s">
        <v>7962</v>
      </c>
      <c r="M3515" s="66" t="s">
        <v>5517</v>
      </c>
      <c r="N3515" s="66" t="s">
        <v>3121</v>
      </c>
      <c r="O3515" s="8" t="s">
        <v>3122</v>
      </c>
      <c r="P3515" s="8" t="s">
        <v>40</v>
      </c>
      <c r="Q3515" s="8">
        <v>-1</v>
      </c>
      <c r="R3515" s="8" t="s">
        <v>40</v>
      </c>
      <c r="S3515" s="8" t="s">
        <v>40</v>
      </c>
      <c r="T3515" s="8" t="s">
        <v>40</v>
      </c>
      <c r="U3515" s="67">
        <v>0.25600000000000001</v>
      </c>
      <c r="V3515" s="4">
        <v>1</v>
      </c>
      <c r="W3515" s="4">
        <v>3431</v>
      </c>
      <c r="X3515" s="67">
        <v>0</v>
      </c>
      <c r="Y3515" s="67">
        <v>0</v>
      </c>
      <c r="Z3515" s="4">
        <v>0</v>
      </c>
      <c r="AA3515" s="4">
        <v>2603</v>
      </c>
      <c r="AB3515" s="67">
        <v>0</v>
      </c>
      <c r="AC3515" s="4">
        <v>0.25253300000000001</v>
      </c>
      <c r="AD3515" s="4">
        <v>5.2229999999999999</v>
      </c>
    </row>
    <row r="3516" spans="1:30" x14ac:dyDescent="0.2">
      <c r="A3516" s="8" t="s">
        <v>782</v>
      </c>
      <c r="B3516" s="8">
        <v>16</v>
      </c>
      <c r="C3516" s="8">
        <v>70954571</v>
      </c>
      <c r="D3516" s="8">
        <v>70954571</v>
      </c>
      <c r="E3516" s="8" t="s">
        <v>130</v>
      </c>
      <c r="F3516" s="8" t="s">
        <v>3108</v>
      </c>
      <c r="G3516" s="8" t="s">
        <v>3109</v>
      </c>
      <c r="H3516" s="8" t="s">
        <v>7</v>
      </c>
      <c r="I3516" s="66" t="s">
        <v>7944</v>
      </c>
      <c r="J3516" s="66" t="s">
        <v>40</v>
      </c>
      <c r="K3516" s="66" t="s">
        <v>7963</v>
      </c>
      <c r="L3516" s="66" t="s">
        <v>7964</v>
      </c>
      <c r="M3516" s="66" t="s">
        <v>5517</v>
      </c>
      <c r="N3516" s="66" t="s">
        <v>3219</v>
      </c>
      <c r="O3516" s="8" t="s">
        <v>3275</v>
      </c>
      <c r="P3516" s="8" t="s">
        <v>7965</v>
      </c>
      <c r="Q3516" s="8">
        <v>-1</v>
      </c>
      <c r="R3516" s="8" t="s">
        <v>40</v>
      </c>
      <c r="S3516" s="8" t="s">
        <v>40</v>
      </c>
      <c r="T3516" s="8" t="s">
        <v>40</v>
      </c>
      <c r="U3516" s="67">
        <v>0.53</v>
      </c>
      <c r="V3516" s="4">
        <v>3431</v>
      </c>
      <c r="W3516" s="4">
        <v>3431</v>
      </c>
      <c r="X3516" s="67">
        <v>1</v>
      </c>
      <c r="Y3516" s="67">
        <v>0.53600000000000003</v>
      </c>
      <c r="Z3516" s="4">
        <v>2603</v>
      </c>
      <c r="AA3516" s="4">
        <v>2603</v>
      </c>
      <c r="AB3516" s="67">
        <v>1</v>
      </c>
      <c r="AC3516" s="4">
        <v>1.1408579999999999</v>
      </c>
      <c r="AD3516" s="4">
        <v>11.43</v>
      </c>
    </row>
    <row r="3517" spans="1:30" x14ac:dyDescent="0.2">
      <c r="A3517" s="8" t="s">
        <v>782</v>
      </c>
      <c r="B3517" s="8">
        <v>16</v>
      </c>
      <c r="C3517" s="8">
        <v>70954572</v>
      </c>
      <c r="D3517" s="8">
        <v>70954572</v>
      </c>
      <c r="E3517" s="8" t="s">
        <v>121</v>
      </c>
      <c r="F3517" s="8" t="s">
        <v>3101</v>
      </c>
      <c r="G3517" s="8" t="s">
        <v>3102</v>
      </c>
      <c r="H3517" s="8" t="s">
        <v>7</v>
      </c>
      <c r="I3517" s="66" t="s">
        <v>7944</v>
      </c>
      <c r="J3517" s="66" t="s">
        <v>40</v>
      </c>
      <c r="K3517" s="66" t="s">
        <v>7966</v>
      </c>
      <c r="L3517" s="66" t="s">
        <v>7967</v>
      </c>
      <c r="M3517" s="66" t="s">
        <v>7968</v>
      </c>
      <c r="N3517" s="66" t="s">
        <v>3126</v>
      </c>
      <c r="O3517" s="8" t="s">
        <v>7461</v>
      </c>
      <c r="P3517" s="8" t="s">
        <v>7969</v>
      </c>
      <c r="Q3517" s="8">
        <v>-1</v>
      </c>
      <c r="R3517" s="8" t="s">
        <v>40</v>
      </c>
      <c r="S3517" s="8" t="s">
        <v>40</v>
      </c>
      <c r="T3517" s="8" t="s">
        <v>40</v>
      </c>
      <c r="U3517" s="67">
        <v>0.53</v>
      </c>
      <c r="V3517" s="4">
        <v>3431</v>
      </c>
      <c r="W3517" s="4">
        <v>3431</v>
      </c>
      <c r="X3517" s="67">
        <v>1</v>
      </c>
      <c r="Y3517" s="67">
        <v>0.53500000000000003</v>
      </c>
      <c r="Z3517" s="4">
        <v>2603</v>
      </c>
      <c r="AA3517" s="4">
        <v>2603</v>
      </c>
      <c r="AB3517" s="67">
        <v>1</v>
      </c>
      <c r="AC3517" s="4">
        <v>0.16352800000000001</v>
      </c>
      <c r="AD3517" s="4">
        <v>4.2910000000000004</v>
      </c>
    </row>
    <row r="3518" spans="1:30" x14ac:dyDescent="0.2">
      <c r="A3518" s="8" t="s">
        <v>782</v>
      </c>
      <c r="B3518" s="8">
        <v>16</v>
      </c>
      <c r="C3518" s="8">
        <v>70954576</v>
      </c>
      <c r="D3518" s="8">
        <v>70954576</v>
      </c>
      <c r="E3518" s="8" t="s">
        <v>130</v>
      </c>
      <c r="F3518" s="8" t="s">
        <v>3108</v>
      </c>
      <c r="G3518" s="8" t="s">
        <v>3109</v>
      </c>
      <c r="H3518" s="8" t="s">
        <v>7</v>
      </c>
      <c r="I3518" s="66" t="s">
        <v>7944</v>
      </c>
      <c r="J3518" s="66" t="s">
        <v>40</v>
      </c>
      <c r="K3518" s="66" t="s">
        <v>7970</v>
      </c>
      <c r="L3518" s="66" t="s">
        <v>7971</v>
      </c>
      <c r="M3518" s="66" t="s">
        <v>7972</v>
      </c>
      <c r="N3518" s="66" t="s">
        <v>6740</v>
      </c>
      <c r="O3518" s="8" t="s">
        <v>7973</v>
      </c>
      <c r="P3518" s="8" t="s">
        <v>40</v>
      </c>
      <c r="Q3518" s="8">
        <v>-1</v>
      </c>
      <c r="R3518" s="8" t="s">
        <v>40</v>
      </c>
      <c r="S3518" s="8" t="s">
        <v>40</v>
      </c>
      <c r="T3518" s="8" t="s">
        <v>40</v>
      </c>
      <c r="U3518" s="67">
        <v>0.29499999999999998</v>
      </c>
      <c r="V3518" s="4">
        <v>11</v>
      </c>
      <c r="W3518" s="4">
        <v>3431</v>
      </c>
      <c r="X3518" s="67">
        <v>3.0000000000000001E-3</v>
      </c>
      <c r="Y3518" s="67">
        <v>0.29499999999999998</v>
      </c>
      <c r="Z3518" s="4">
        <v>4</v>
      </c>
      <c r="AA3518" s="4">
        <v>2603</v>
      </c>
      <c r="AB3518" s="67">
        <v>2E-3</v>
      </c>
      <c r="AC3518" s="4">
        <v>1.7095959999999999</v>
      </c>
      <c r="AD3518" s="4">
        <v>14.46</v>
      </c>
    </row>
    <row r="3519" spans="1:30" x14ac:dyDescent="0.2">
      <c r="A3519" s="8" t="s">
        <v>782</v>
      </c>
      <c r="B3519" s="8">
        <v>16</v>
      </c>
      <c r="C3519" s="8">
        <v>70954583</v>
      </c>
      <c r="D3519" s="8">
        <v>70954583</v>
      </c>
      <c r="E3519" s="8" t="s">
        <v>121</v>
      </c>
      <c r="F3519" s="8" t="s">
        <v>3108</v>
      </c>
      <c r="G3519" s="8" t="s">
        <v>3109</v>
      </c>
      <c r="H3519" s="8" t="s">
        <v>7</v>
      </c>
      <c r="I3519" s="66" t="s">
        <v>7944</v>
      </c>
      <c r="J3519" s="66" t="s">
        <v>40</v>
      </c>
      <c r="K3519" s="66" t="s">
        <v>7974</v>
      </c>
      <c r="L3519" s="66" t="s">
        <v>7975</v>
      </c>
      <c r="M3519" s="66" t="s">
        <v>7976</v>
      </c>
      <c r="N3519" s="66" t="s">
        <v>3788</v>
      </c>
      <c r="O3519" s="8" t="s">
        <v>7977</v>
      </c>
      <c r="P3519" s="8" t="s">
        <v>7978</v>
      </c>
      <c r="Q3519" s="8">
        <v>-1</v>
      </c>
      <c r="R3519" s="8" t="s">
        <v>40</v>
      </c>
      <c r="S3519" s="8" t="s">
        <v>40</v>
      </c>
      <c r="T3519" s="8" t="s">
        <v>40</v>
      </c>
      <c r="U3519" s="67">
        <v>0.23899999999999999</v>
      </c>
      <c r="V3519" s="4">
        <v>1</v>
      </c>
      <c r="W3519" s="4">
        <v>3431</v>
      </c>
      <c r="X3519" s="67">
        <v>0</v>
      </c>
      <c r="Y3519" s="67">
        <v>0.214</v>
      </c>
      <c r="Z3519" s="4">
        <v>1</v>
      </c>
      <c r="AA3519" s="4">
        <v>2603</v>
      </c>
      <c r="AB3519" s="67">
        <v>0</v>
      </c>
      <c r="AC3519" s="4">
        <v>5.8627830000000003</v>
      </c>
      <c r="AD3519" s="4">
        <v>27.3</v>
      </c>
    </row>
    <row r="3520" spans="1:30" x14ac:dyDescent="0.2">
      <c r="A3520" s="8" t="s">
        <v>782</v>
      </c>
      <c r="B3520" s="8">
        <v>16</v>
      </c>
      <c r="C3520" s="8">
        <v>70954583</v>
      </c>
      <c r="D3520" s="8">
        <v>70954583</v>
      </c>
      <c r="E3520" s="8" t="s">
        <v>130</v>
      </c>
      <c r="F3520" s="8" t="s">
        <v>3108</v>
      </c>
      <c r="G3520" s="8" t="s">
        <v>3109</v>
      </c>
      <c r="H3520" s="8" t="s">
        <v>7</v>
      </c>
      <c r="I3520" s="66" t="s">
        <v>7944</v>
      </c>
      <c r="J3520" s="66" t="s">
        <v>40</v>
      </c>
      <c r="K3520" s="66" t="s">
        <v>7974</v>
      </c>
      <c r="L3520" s="66" t="s">
        <v>7975</v>
      </c>
      <c r="M3520" s="66" t="s">
        <v>7976</v>
      </c>
      <c r="N3520" s="66" t="s">
        <v>3244</v>
      </c>
      <c r="O3520" s="8" t="s">
        <v>3265</v>
      </c>
      <c r="P3520" s="8" t="s">
        <v>7978</v>
      </c>
      <c r="Q3520" s="8">
        <v>-1</v>
      </c>
      <c r="R3520" s="8" t="s">
        <v>40</v>
      </c>
      <c r="S3520" s="8" t="s">
        <v>40</v>
      </c>
      <c r="T3520" s="8" t="s">
        <v>40</v>
      </c>
      <c r="U3520" s="67">
        <v>0.11899999999999999</v>
      </c>
      <c r="V3520" s="4">
        <v>1</v>
      </c>
      <c r="W3520" s="4">
        <v>3431</v>
      </c>
      <c r="X3520" s="67">
        <v>0</v>
      </c>
      <c r="Y3520" s="67">
        <v>0.17799999999999999</v>
      </c>
      <c r="Z3520" s="4">
        <v>1</v>
      </c>
      <c r="AA3520" s="4">
        <v>2603</v>
      </c>
      <c r="AB3520" s="67">
        <v>0</v>
      </c>
      <c r="AC3520" s="4">
        <v>4.3216260000000002</v>
      </c>
      <c r="AD3520" s="4">
        <v>24</v>
      </c>
    </row>
    <row r="3521" spans="1:30" x14ac:dyDescent="0.2">
      <c r="A3521" s="8" t="s">
        <v>782</v>
      </c>
      <c r="B3521" s="8">
        <v>16</v>
      </c>
      <c r="C3521" s="8">
        <v>70954595</v>
      </c>
      <c r="D3521" s="8">
        <v>70954599</v>
      </c>
      <c r="E3521" s="8" t="s">
        <v>5961</v>
      </c>
      <c r="F3521" s="8" t="s">
        <v>3897</v>
      </c>
      <c r="G3521" s="8" t="s">
        <v>3109</v>
      </c>
      <c r="H3521" s="8" t="s">
        <v>7</v>
      </c>
      <c r="I3521" s="66" t="s">
        <v>7944</v>
      </c>
      <c r="J3521" s="66" t="s">
        <v>40</v>
      </c>
      <c r="K3521" s="66" t="s">
        <v>7979</v>
      </c>
      <c r="L3521" s="66" t="s">
        <v>7980</v>
      </c>
      <c r="M3521" s="66" t="s">
        <v>7981</v>
      </c>
      <c r="N3521" s="66" t="s">
        <v>7982</v>
      </c>
      <c r="O3521" s="8" t="s">
        <v>7983</v>
      </c>
      <c r="P3521" s="8" t="s">
        <v>40</v>
      </c>
      <c r="Q3521" s="8">
        <v>-1</v>
      </c>
      <c r="R3521" s="8" t="s">
        <v>40</v>
      </c>
      <c r="S3521" s="8" t="s">
        <v>40</v>
      </c>
      <c r="T3521" s="8" t="s">
        <v>40</v>
      </c>
      <c r="U3521" s="67">
        <v>0.17799999999999999</v>
      </c>
      <c r="V3521" s="4">
        <v>1</v>
      </c>
      <c r="W3521" s="4">
        <v>3425</v>
      </c>
      <c r="X3521" s="67">
        <v>0</v>
      </c>
      <c r="Y3521" s="67">
        <v>0</v>
      </c>
      <c r="Z3521" s="4">
        <v>0</v>
      </c>
      <c r="AA3521" s="4">
        <v>2598</v>
      </c>
      <c r="AB3521" s="67">
        <v>0</v>
      </c>
      <c r="AC3521" s="4">
        <v>0.456681</v>
      </c>
      <c r="AD3521" s="4">
        <v>7.0910000000000002</v>
      </c>
    </row>
    <row r="3522" spans="1:30" x14ac:dyDescent="0.2">
      <c r="A3522" s="8" t="s">
        <v>782</v>
      </c>
      <c r="B3522" s="8">
        <v>16</v>
      </c>
      <c r="C3522" s="8">
        <v>70954606</v>
      </c>
      <c r="D3522" s="8">
        <v>70954606</v>
      </c>
      <c r="E3522" s="8" t="s">
        <v>130</v>
      </c>
      <c r="F3522" s="8" t="s">
        <v>3108</v>
      </c>
      <c r="G3522" s="8" t="s">
        <v>3109</v>
      </c>
      <c r="H3522" s="8" t="s">
        <v>7</v>
      </c>
      <c r="I3522" s="66" t="s">
        <v>7944</v>
      </c>
      <c r="J3522" s="66" t="s">
        <v>40</v>
      </c>
      <c r="K3522" s="66" t="s">
        <v>7984</v>
      </c>
      <c r="L3522" s="66" t="s">
        <v>7985</v>
      </c>
      <c r="M3522" s="66" t="s">
        <v>7986</v>
      </c>
      <c r="N3522" s="66" t="s">
        <v>3255</v>
      </c>
      <c r="O3522" s="8" t="s">
        <v>3256</v>
      </c>
      <c r="P3522" s="8" t="s">
        <v>7987</v>
      </c>
      <c r="Q3522" s="8">
        <v>-1</v>
      </c>
      <c r="R3522" s="8" t="s">
        <v>40</v>
      </c>
      <c r="S3522" s="8" t="s">
        <v>40</v>
      </c>
      <c r="T3522" s="8" t="s">
        <v>40</v>
      </c>
      <c r="U3522" s="67">
        <v>0.51300000000000001</v>
      </c>
      <c r="V3522" s="4">
        <v>3420</v>
      </c>
      <c r="W3522" s="4">
        <v>3425</v>
      </c>
      <c r="X3522" s="67">
        <v>0.999</v>
      </c>
      <c r="Y3522" s="67">
        <v>0.51700000000000002</v>
      </c>
      <c r="Z3522" s="4">
        <v>2590</v>
      </c>
      <c r="AA3522" s="4">
        <v>2598</v>
      </c>
      <c r="AB3522" s="67">
        <v>0.997</v>
      </c>
      <c r="AC3522" s="4">
        <v>1.39602</v>
      </c>
      <c r="AD3522" s="4">
        <v>12.77</v>
      </c>
    </row>
    <row r="3523" spans="1:30" x14ac:dyDescent="0.2">
      <c r="A3523" s="8" t="s">
        <v>782</v>
      </c>
      <c r="B3523" s="8">
        <v>16</v>
      </c>
      <c r="C3523" s="8">
        <v>70954611</v>
      </c>
      <c r="D3523" s="8">
        <v>70954611</v>
      </c>
      <c r="E3523" s="8" t="s">
        <v>121</v>
      </c>
      <c r="F3523" s="8" t="s">
        <v>3101</v>
      </c>
      <c r="G3523" s="8" t="s">
        <v>3102</v>
      </c>
      <c r="H3523" s="8" t="s">
        <v>7</v>
      </c>
      <c r="I3523" s="66" t="s">
        <v>7944</v>
      </c>
      <c r="J3523" s="66" t="s">
        <v>40</v>
      </c>
      <c r="K3523" s="66" t="s">
        <v>7988</v>
      </c>
      <c r="L3523" s="66" t="s">
        <v>7989</v>
      </c>
      <c r="M3523" s="66" t="s">
        <v>7990</v>
      </c>
      <c r="N3523" s="66" t="s">
        <v>3295</v>
      </c>
      <c r="O3523" s="8" t="s">
        <v>3296</v>
      </c>
      <c r="P3523" s="8" t="s">
        <v>7991</v>
      </c>
      <c r="Q3523" s="8">
        <v>-1</v>
      </c>
      <c r="R3523" s="8" t="s">
        <v>40</v>
      </c>
      <c r="S3523" s="8" t="s">
        <v>40</v>
      </c>
      <c r="T3523" s="8" t="s">
        <v>40</v>
      </c>
      <c r="U3523" s="67">
        <v>0</v>
      </c>
      <c r="V3523" s="4">
        <v>0</v>
      </c>
      <c r="W3523" s="4">
        <v>3425</v>
      </c>
      <c r="X3523" s="67">
        <v>0</v>
      </c>
      <c r="Y3523" s="67">
        <v>0.32700000000000001</v>
      </c>
      <c r="Z3523" s="4">
        <v>1</v>
      </c>
      <c r="AA3523" s="4">
        <v>2598</v>
      </c>
      <c r="AB3523" s="67">
        <v>0</v>
      </c>
      <c r="AC3523" s="4">
        <v>-7.8784000000000007E-2</v>
      </c>
      <c r="AD3523" s="4">
        <v>1.893</v>
      </c>
    </row>
    <row r="3524" spans="1:30" x14ac:dyDescent="0.2">
      <c r="A3524" s="8" t="s">
        <v>782</v>
      </c>
      <c r="B3524" s="8">
        <v>16</v>
      </c>
      <c r="C3524" s="8">
        <v>70954660</v>
      </c>
      <c r="D3524" s="8">
        <v>70954660</v>
      </c>
      <c r="E3524" s="8" t="s">
        <v>130</v>
      </c>
      <c r="F3524" s="8" t="s">
        <v>3108</v>
      </c>
      <c r="G3524" s="8" t="s">
        <v>3109</v>
      </c>
      <c r="H3524" s="8" t="s">
        <v>7</v>
      </c>
      <c r="I3524" s="66" t="s">
        <v>7944</v>
      </c>
      <c r="J3524" s="66" t="s">
        <v>40</v>
      </c>
      <c r="K3524" s="66" t="s">
        <v>7992</v>
      </c>
      <c r="L3524" s="66" t="s">
        <v>7993</v>
      </c>
      <c r="M3524" s="66" t="s">
        <v>7994</v>
      </c>
      <c r="N3524" s="66" t="s">
        <v>3112</v>
      </c>
      <c r="O3524" s="8" t="s">
        <v>3113</v>
      </c>
      <c r="P3524" s="8" t="s">
        <v>7995</v>
      </c>
      <c r="Q3524" s="8">
        <v>-1</v>
      </c>
      <c r="R3524" s="8" t="s">
        <v>40</v>
      </c>
      <c r="S3524" s="8" t="s">
        <v>40</v>
      </c>
      <c r="T3524" s="8" t="s">
        <v>40</v>
      </c>
      <c r="U3524" s="67">
        <v>0</v>
      </c>
      <c r="V3524" s="4">
        <v>0</v>
      </c>
      <c r="W3524" s="4">
        <v>3425</v>
      </c>
      <c r="X3524" s="67">
        <v>0</v>
      </c>
      <c r="Y3524" s="67">
        <v>0.30499999999999999</v>
      </c>
      <c r="Z3524" s="4">
        <v>1</v>
      </c>
      <c r="AA3524" s="4">
        <v>2598</v>
      </c>
      <c r="AB3524" s="67">
        <v>0</v>
      </c>
      <c r="AC3524" s="4">
        <v>5.4252000000000002</v>
      </c>
      <c r="AD3524" s="4">
        <v>26.1</v>
      </c>
    </row>
    <row r="3525" spans="1:30" x14ac:dyDescent="0.2">
      <c r="A3525" s="8" t="s">
        <v>782</v>
      </c>
      <c r="B3525" s="8">
        <v>16</v>
      </c>
      <c r="C3525" s="8">
        <v>70954661</v>
      </c>
      <c r="D3525" s="8">
        <v>70954661</v>
      </c>
      <c r="E3525" s="8" t="s">
        <v>121</v>
      </c>
      <c r="F3525" s="8" t="s">
        <v>81</v>
      </c>
      <c r="G3525" s="8" t="s">
        <v>3469</v>
      </c>
      <c r="H3525" s="8" t="s">
        <v>7</v>
      </c>
      <c r="I3525" s="66" t="s">
        <v>7944</v>
      </c>
      <c r="J3525" s="66" t="s">
        <v>40</v>
      </c>
      <c r="K3525" s="66" t="s">
        <v>7996</v>
      </c>
      <c r="L3525" s="66" t="s">
        <v>7997</v>
      </c>
      <c r="M3525" s="66" t="s">
        <v>7994</v>
      </c>
      <c r="N3525" s="66" t="s">
        <v>124</v>
      </c>
      <c r="O3525" s="8" t="s">
        <v>125</v>
      </c>
      <c r="P3525" s="8" t="s">
        <v>40</v>
      </c>
      <c r="Q3525" s="8">
        <v>-1</v>
      </c>
      <c r="R3525" s="8" t="s">
        <v>40</v>
      </c>
      <c r="S3525" s="8" t="s">
        <v>40</v>
      </c>
      <c r="T3525" s="8" t="s">
        <v>40</v>
      </c>
      <c r="U3525" s="67">
        <v>0.23499999999999999</v>
      </c>
      <c r="V3525" s="4">
        <v>1</v>
      </c>
      <c r="W3525" s="4">
        <v>3425</v>
      </c>
      <c r="X3525" s="67">
        <v>0</v>
      </c>
      <c r="Y3525" s="67">
        <v>0</v>
      </c>
      <c r="Z3525" s="4">
        <v>0</v>
      </c>
      <c r="AA3525" s="4">
        <v>2598</v>
      </c>
      <c r="AB3525" s="67">
        <v>0</v>
      </c>
      <c r="AC3525" s="4">
        <v>13.503565</v>
      </c>
      <c r="AD3525" s="4">
        <v>42</v>
      </c>
    </row>
    <row r="3526" spans="1:30" x14ac:dyDescent="0.2">
      <c r="A3526" s="8" t="s">
        <v>782</v>
      </c>
      <c r="B3526" s="8">
        <v>16</v>
      </c>
      <c r="C3526" s="8">
        <v>70954677</v>
      </c>
      <c r="D3526" s="8">
        <v>70954677</v>
      </c>
      <c r="E3526" s="8" t="s">
        <v>130</v>
      </c>
      <c r="F3526" s="8" t="s">
        <v>3101</v>
      </c>
      <c r="G3526" s="8" t="s">
        <v>3102</v>
      </c>
      <c r="H3526" s="8" t="s">
        <v>7</v>
      </c>
      <c r="I3526" s="66" t="s">
        <v>7944</v>
      </c>
      <c r="J3526" s="66" t="s">
        <v>40</v>
      </c>
      <c r="K3526" s="66" t="s">
        <v>7998</v>
      </c>
      <c r="L3526" s="66" t="s">
        <v>7999</v>
      </c>
      <c r="M3526" s="66" t="s">
        <v>8000</v>
      </c>
      <c r="N3526" s="66" t="s">
        <v>3207</v>
      </c>
      <c r="O3526" s="8" t="s">
        <v>3208</v>
      </c>
      <c r="P3526" s="8" t="s">
        <v>8001</v>
      </c>
      <c r="Q3526" s="8">
        <v>-1</v>
      </c>
      <c r="R3526" s="8" t="s">
        <v>40</v>
      </c>
      <c r="S3526" s="8" t="s">
        <v>40</v>
      </c>
      <c r="T3526" s="8" t="s">
        <v>40</v>
      </c>
      <c r="U3526" s="67">
        <v>0.27900000000000003</v>
      </c>
      <c r="V3526" s="4">
        <v>1</v>
      </c>
      <c r="W3526" s="4">
        <v>3420</v>
      </c>
      <c r="X3526" s="67">
        <v>0</v>
      </c>
      <c r="Y3526" s="67">
        <v>0.23300000000000001</v>
      </c>
      <c r="Z3526" s="4">
        <v>1</v>
      </c>
      <c r="AA3526" s="4">
        <v>2592</v>
      </c>
      <c r="AB3526" s="67">
        <v>0</v>
      </c>
      <c r="AC3526" s="4">
        <v>2.0287519999999999</v>
      </c>
      <c r="AD3526" s="4">
        <v>16.39</v>
      </c>
    </row>
    <row r="3527" spans="1:30" x14ac:dyDescent="0.2">
      <c r="A3527" s="8" t="s">
        <v>782</v>
      </c>
      <c r="B3527" s="8">
        <v>16</v>
      </c>
      <c r="C3527" s="8">
        <v>70954682</v>
      </c>
      <c r="D3527" s="8">
        <v>70954682</v>
      </c>
      <c r="E3527" s="8" t="s">
        <v>121</v>
      </c>
      <c r="F3527" s="8" t="s">
        <v>3108</v>
      </c>
      <c r="G3527" s="8" t="s">
        <v>3109</v>
      </c>
      <c r="H3527" s="8" t="s">
        <v>7</v>
      </c>
      <c r="I3527" s="66" t="s">
        <v>7944</v>
      </c>
      <c r="J3527" s="66" t="s">
        <v>40</v>
      </c>
      <c r="K3527" s="66" t="s">
        <v>8002</v>
      </c>
      <c r="L3527" s="66" t="s">
        <v>8003</v>
      </c>
      <c r="M3527" s="66" t="s">
        <v>8004</v>
      </c>
      <c r="N3527" s="66" t="s">
        <v>3177</v>
      </c>
      <c r="O3527" s="8" t="s">
        <v>3178</v>
      </c>
      <c r="P3527" s="8" t="s">
        <v>8005</v>
      </c>
      <c r="Q3527" s="8">
        <v>-1</v>
      </c>
      <c r="R3527" s="8" t="s">
        <v>40</v>
      </c>
      <c r="S3527" s="8" t="s">
        <v>40</v>
      </c>
      <c r="T3527" s="8" t="s">
        <v>40</v>
      </c>
      <c r="U3527" s="67">
        <v>0.20899999999999999</v>
      </c>
      <c r="V3527" s="4">
        <v>3</v>
      </c>
      <c r="W3527" s="4">
        <v>3420</v>
      </c>
      <c r="X3527" s="67">
        <v>1E-3</v>
      </c>
      <c r="Y3527" s="67">
        <v>0.317</v>
      </c>
      <c r="Z3527" s="4">
        <v>2</v>
      </c>
      <c r="AA3527" s="4">
        <v>2592</v>
      </c>
      <c r="AB3527" s="67">
        <v>1E-3</v>
      </c>
      <c r="AC3527" s="4">
        <v>4.5905469999999999</v>
      </c>
      <c r="AD3527" s="4">
        <v>24.4</v>
      </c>
    </row>
    <row r="3528" spans="1:30" x14ac:dyDescent="0.2">
      <c r="A3528" s="8" t="s">
        <v>782</v>
      </c>
      <c r="B3528" s="8">
        <v>16</v>
      </c>
      <c r="C3528" s="8">
        <v>70954683</v>
      </c>
      <c r="D3528" s="8">
        <v>70954683</v>
      </c>
      <c r="E3528" s="8" t="s">
        <v>127</v>
      </c>
      <c r="F3528" s="8" t="s">
        <v>3108</v>
      </c>
      <c r="G3528" s="8" t="s">
        <v>3109</v>
      </c>
      <c r="H3528" s="8" t="s">
        <v>7</v>
      </c>
      <c r="I3528" s="66" t="s">
        <v>7944</v>
      </c>
      <c r="J3528" s="66" t="s">
        <v>40</v>
      </c>
      <c r="K3528" s="66" t="s">
        <v>8006</v>
      </c>
      <c r="L3528" s="66" t="s">
        <v>8007</v>
      </c>
      <c r="M3528" s="66" t="s">
        <v>8008</v>
      </c>
      <c r="N3528" s="66" t="s">
        <v>4094</v>
      </c>
      <c r="O3528" s="8" t="s">
        <v>4095</v>
      </c>
      <c r="P3528" s="8" t="s">
        <v>40</v>
      </c>
      <c r="Q3528" s="8">
        <v>-1</v>
      </c>
      <c r="R3528" s="8" t="s">
        <v>40</v>
      </c>
      <c r="S3528" s="8" t="s">
        <v>40</v>
      </c>
      <c r="T3528" s="8" t="s">
        <v>40</v>
      </c>
      <c r="U3528" s="67">
        <v>0.25900000000000001</v>
      </c>
      <c r="V3528" s="4">
        <v>1</v>
      </c>
      <c r="W3528" s="4">
        <v>3420</v>
      </c>
      <c r="X3528" s="67">
        <v>0</v>
      </c>
      <c r="Y3528" s="67">
        <v>0.33300000000000002</v>
      </c>
      <c r="Z3528" s="4">
        <v>1</v>
      </c>
      <c r="AA3528" s="4">
        <v>2592</v>
      </c>
      <c r="AB3528" s="67">
        <v>0</v>
      </c>
      <c r="AC3528" s="4">
        <v>4.9088909999999997</v>
      </c>
      <c r="AD3528" s="4">
        <v>25</v>
      </c>
    </row>
    <row r="3529" spans="1:30" x14ac:dyDescent="0.2">
      <c r="A3529" s="8" t="s">
        <v>782</v>
      </c>
      <c r="B3529" s="8">
        <v>16</v>
      </c>
      <c r="C3529" s="8">
        <v>70954687</v>
      </c>
      <c r="D3529" s="8">
        <v>70954687</v>
      </c>
      <c r="E3529" s="8" t="s">
        <v>121</v>
      </c>
      <c r="F3529" s="8" t="s">
        <v>3108</v>
      </c>
      <c r="G3529" s="8" t="s">
        <v>3109</v>
      </c>
      <c r="H3529" s="8" t="s">
        <v>7</v>
      </c>
      <c r="I3529" s="66" t="s">
        <v>7944</v>
      </c>
      <c r="J3529" s="66" t="s">
        <v>40</v>
      </c>
      <c r="K3529" s="66" t="s">
        <v>8009</v>
      </c>
      <c r="L3529" s="66" t="s">
        <v>8010</v>
      </c>
      <c r="M3529" s="66" t="s">
        <v>8011</v>
      </c>
      <c r="N3529" s="66" t="s">
        <v>3128</v>
      </c>
      <c r="O3529" s="8" t="s">
        <v>3129</v>
      </c>
      <c r="P3529" s="8" t="s">
        <v>8012</v>
      </c>
      <c r="Q3529" s="8">
        <v>-1</v>
      </c>
      <c r="R3529" s="8" t="s">
        <v>40</v>
      </c>
      <c r="S3529" s="8" t="s">
        <v>40</v>
      </c>
      <c r="T3529" s="8" t="s">
        <v>40</v>
      </c>
      <c r="U3529" s="67">
        <v>0.21299999999999999</v>
      </c>
      <c r="V3529" s="4">
        <v>15</v>
      </c>
      <c r="W3529" s="4">
        <v>3420</v>
      </c>
      <c r="X3529" s="67">
        <v>4.0000000000000001E-3</v>
      </c>
      <c r="Y3529" s="67">
        <v>0.215</v>
      </c>
      <c r="Z3529" s="4">
        <v>6</v>
      </c>
      <c r="AA3529" s="4">
        <v>2592</v>
      </c>
      <c r="AB3529" s="67">
        <v>2E-3</v>
      </c>
      <c r="AC3529" s="4">
        <v>2.1237949999999999</v>
      </c>
      <c r="AD3529" s="4">
        <v>17.010000000000002</v>
      </c>
    </row>
    <row r="3530" spans="1:30" x14ac:dyDescent="0.2">
      <c r="A3530" s="8" t="s">
        <v>782</v>
      </c>
      <c r="B3530" s="8">
        <v>16</v>
      </c>
      <c r="C3530" s="8">
        <v>70954691</v>
      </c>
      <c r="D3530" s="8">
        <v>70954691</v>
      </c>
      <c r="E3530" s="8" t="s">
        <v>123</v>
      </c>
      <c r="F3530" s="8" t="s">
        <v>3108</v>
      </c>
      <c r="G3530" s="8" t="s">
        <v>3109</v>
      </c>
      <c r="H3530" s="8" t="s">
        <v>7</v>
      </c>
      <c r="I3530" s="66" t="s">
        <v>7944</v>
      </c>
      <c r="J3530" s="66" t="s">
        <v>40</v>
      </c>
      <c r="K3530" s="66" t="s">
        <v>8013</v>
      </c>
      <c r="L3530" s="66" t="s">
        <v>8014</v>
      </c>
      <c r="M3530" s="66" t="s">
        <v>8015</v>
      </c>
      <c r="N3530" s="66" t="s">
        <v>4290</v>
      </c>
      <c r="O3530" s="8" t="s">
        <v>4291</v>
      </c>
      <c r="P3530" s="8" t="s">
        <v>8016</v>
      </c>
      <c r="Q3530" s="8">
        <v>-1</v>
      </c>
      <c r="R3530" s="8" t="s">
        <v>40</v>
      </c>
      <c r="S3530" s="8" t="s">
        <v>40</v>
      </c>
      <c r="T3530" s="8" t="s">
        <v>40</v>
      </c>
      <c r="U3530" s="67">
        <v>0.29399999999999998</v>
      </c>
      <c r="V3530" s="4">
        <v>1261</v>
      </c>
      <c r="W3530" s="4">
        <v>3420</v>
      </c>
      <c r="X3530" s="67">
        <v>0.36899999999999999</v>
      </c>
      <c r="Y3530" s="67">
        <v>0.27800000000000002</v>
      </c>
      <c r="Z3530" s="4">
        <v>585</v>
      </c>
      <c r="AA3530" s="4">
        <v>2592</v>
      </c>
      <c r="AB3530" s="67">
        <v>0.22600000000000001</v>
      </c>
      <c r="AC3530" s="4">
        <v>2.3739379999999999</v>
      </c>
      <c r="AD3530" s="4">
        <v>18.649999999999999</v>
      </c>
    </row>
    <row r="3531" spans="1:30" x14ac:dyDescent="0.2">
      <c r="A3531" s="8" t="s">
        <v>782</v>
      </c>
      <c r="B3531" s="8">
        <v>16</v>
      </c>
      <c r="C3531" s="8">
        <v>70954703</v>
      </c>
      <c r="D3531" s="8">
        <v>70954719</v>
      </c>
      <c r="E3531" s="8" t="s">
        <v>6144</v>
      </c>
      <c r="F3531" s="8" t="s">
        <v>4199</v>
      </c>
      <c r="G3531" s="8" t="s">
        <v>3109</v>
      </c>
      <c r="H3531" s="8" t="s">
        <v>7</v>
      </c>
      <c r="I3531" s="66" t="s">
        <v>7944</v>
      </c>
      <c r="J3531" s="66" t="s">
        <v>40</v>
      </c>
      <c r="K3531" s="66" t="s">
        <v>8017</v>
      </c>
      <c r="L3531" s="66" t="s">
        <v>8018</v>
      </c>
      <c r="M3531" s="66" t="s">
        <v>8019</v>
      </c>
      <c r="N3531" s="66" t="s">
        <v>8020</v>
      </c>
      <c r="O3531" s="8" t="s">
        <v>8021</v>
      </c>
      <c r="P3531" s="8" t="s">
        <v>40</v>
      </c>
      <c r="Q3531" s="8">
        <v>-1</v>
      </c>
      <c r="R3531" s="8" t="s">
        <v>40</v>
      </c>
      <c r="S3531" s="8" t="s">
        <v>40</v>
      </c>
      <c r="T3531" s="8" t="s">
        <v>40</v>
      </c>
      <c r="U3531" s="67">
        <v>0.56799999999999995</v>
      </c>
      <c r="V3531" s="4">
        <v>3300</v>
      </c>
      <c r="W3531" s="4">
        <v>3420</v>
      </c>
      <c r="X3531" s="67">
        <v>0.96499999999999997</v>
      </c>
      <c r="Y3531" s="67">
        <v>0.504</v>
      </c>
      <c r="Z3531" s="4">
        <v>2364</v>
      </c>
      <c r="AA3531" s="4">
        <v>2592</v>
      </c>
      <c r="AB3531" s="67">
        <v>0.91200000000000003</v>
      </c>
      <c r="AC3531" s="4">
        <v>1.6831389999999999</v>
      </c>
      <c r="AD3531" s="4">
        <v>14.31</v>
      </c>
    </row>
    <row r="3532" spans="1:30" x14ac:dyDescent="0.2">
      <c r="A3532" s="8" t="s">
        <v>782</v>
      </c>
      <c r="B3532" s="8">
        <v>16</v>
      </c>
      <c r="C3532" s="8">
        <v>70954724</v>
      </c>
      <c r="D3532" s="8">
        <v>70954724</v>
      </c>
      <c r="E3532" s="8" t="s">
        <v>130</v>
      </c>
      <c r="F3532" s="8" t="s">
        <v>3108</v>
      </c>
      <c r="G3532" s="8" t="s">
        <v>3109</v>
      </c>
      <c r="H3532" s="8" t="s">
        <v>7</v>
      </c>
      <c r="I3532" s="66" t="s">
        <v>7944</v>
      </c>
      <c r="J3532" s="66" t="s">
        <v>40</v>
      </c>
      <c r="K3532" s="66" t="s">
        <v>8022</v>
      </c>
      <c r="L3532" s="66" t="s">
        <v>8023</v>
      </c>
      <c r="M3532" s="66" t="s">
        <v>8024</v>
      </c>
      <c r="N3532" s="66" t="s">
        <v>3141</v>
      </c>
      <c r="O3532" s="8" t="s">
        <v>3371</v>
      </c>
      <c r="P3532" s="8" t="s">
        <v>8025</v>
      </c>
      <c r="Q3532" s="8">
        <v>-1</v>
      </c>
      <c r="R3532" s="8" t="s">
        <v>40</v>
      </c>
      <c r="S3532" s="8" t="s">
        <v>40</v>
      </c>
      <c r="T3532" s="8" t="s">
        <v>40</v>
      </c>
      <c r="U3532" s="67">
        <v>0.23200000000000001</v>
      </c>
      <c r="V3532" s="4">
        <v>1</v>
      </c>
      <c r="W3532" s="4">
        <v>3420</v>
      </c>
      <c r="X3532" s="67">
        <v>0</v>
      </c>
      <c r="Y3532" s="67">
        <v>0</v>
      </c>
      <c r="Z3532" s="4">
        <v>0</v>
      </c>
      <c r="AA3532" s="4">
        <v>2592</v>
      </c>
      <c r="AB3532" s="67">
        <v>0</v>
      </c>
      <c r="AC3532" s="4">
        <v>5.0380250000000002</v>
      </c>
      <c r="AD3532" s="4">
        <v>25.2</v>
      </c>
    </row>
    <row r="3533" spans="1:30" x14ac:dyDescent="0.2">
      <c r="A3533" s="8" t="s">
        <v>782</v>
      </c>
      <c r="B3533" s="8">
        <v>16</v>
      </c>
      <c r="C3533" s="8">
        <v>70954725</v>
      </c>
      <c r="D3533" s="8">
        <v>70954725</v>
      </c>
      <c r="E3533" s="8" t="s">
        <v>130</v>
      </c>
      <c r="F3533" s="8" t="s">
        <v>3101</v>
      </c>
      <c r="G3533" s="8" t="s">
        <v>3102</v>
      </c>
      <c r="H3533" s="8" t="s">
        <v>7</v>
      </c>
      <c r="I3533" s="66" t="s">
        <v>7944</v>
      </c>
      <c r="J3533" s="66" t="s">
        <v>40</v>
      </c>
      <c r="K3533" s="66" t="s">
        <v>8026</v>
      </c>
      <c r="L3533" s="66" t="s">
        <v>8027</v>
      </c>
      <c r="M3533" s="66" t="s">
        <v>8028</v>
      </c>
      <c r="N3533" s="66" t="s">
        <v>3229</v>
      </c>
      <c r="O3533" s="8" t="s">
        <v>3763</v>
      </c>
      <c r="P3533" s="8" t="s">
        <v>40</v>
      </c>
      <c r="Q3533" s="8">
        <v>-1</v>
      </c>
      <c r="R3533" s="8" t="s">
        <v>40</v>
      </c>
      <c r="S3533" s="8" t="s">
        <v>40</v>
      </c>
      <c r="T3533" s="8" t="s">
        <v>40</v>
      </c>
      <c r="U3533" s="67">
        <v>0.1</v>
      </c>
      <c r="V3533" s="4">
        <v>1</v>
      </c>
      <c r="W3533" s="4">
        <v>3420</v>
      </c>
      <c r="X3533" s="67">
        <v>0</v>
      </c>
      <c r="Y3533" s="67">
        <v>0.25</v>
      </c>
      <c r="Z3533" s="4">
        <v>1</v>
      </c>
      <c r="AA3533" s="4">
        <v>2592</v>
      </c>
      <c r="AB3533" s="67">
        <v>0</v>
      </c>
      <c r="AC3533" s="4">
        <v>1.4110590000000001</v>
      </c>
      <c r="AD3533" s="4">
        <v>12.85</v>
      </c>
    </row>
    <row r="3534" spans="1:30" x14ac:dyDescent="0.2">
      <c r="A3534" s="8" t="s">
        <v>782</v>
      </c>
      <c r="B3534" s="8">
        <v>16</v>
      </c>
      <c r="C3534" s="8">
        <v>70954737</v>
      </c>
      <c r="D3534" s="8">
        <v>70954737</v>
      </c>
      <c r="E3534" s="8" t="s">
        <v>130</v>
      </c>
      <c r="F3534" s="8" t="s">
        <v>3101</v>
      </c>
      <c r="G3534" s="8" t="s">
        <v>3102</v>
      </c>
      <c r="H3534" s="8" t="s">
        <v>7</v>
      </c>
      <c r="I3534" s="66" t="s">
        <v>7944</v>
      </c>
      <c r="J3534" s="66" t="s">
        <v>40</v>
      </c>
      <c r="K3534" s="66" t="s">
        <v>8029</v>
      </c>
      <c r="L3534" s="66" t="s">
        <v>8030</v>
      </c>
      <c r="M3534" s="66" t="s">
        <v>6078</v>
      </c>
      <c r="N3534" s="66" t="s">
        <v>3207</v>
      </c>
      <c r="O3534" s="8" t="s">
        <v>3208</v>
      </c>
      <c r="P3534" s="8" t="s">
        <v>40</v>
      </c>
      <c r="Q3534" s="8">
        <v>-1</v>
      </c>
      <c r="R3534" s="8" t="s">
        <v>40</v>
      </c>
      <c r="S3534" s="8" t="s">
        <v>40</v>
      </c>
      <c r="T3534" s="8" t="s">
        <v>40</v>
      </c>
      <c r="U3534" s="67">
        <v>0</v>
      </c>
      <c r="V3534" s="4">
        <v>0</v>
      </c>
      <c r="W3534" s="4">
        <v>3420</v>
      </c>
      <c r="X3534" s="67">
        <v>0</v>
      </c>
      <c r="Y3534" s="67">
        <v>0.25</v>
      </c>
      <c r="Z3534" s="4">
        <v>1</v>
      </c>
      <c r="AA3534" s="4">
        <v>2592</v>
      </c>
      <c r="AB3534" s="67">
        <v>0</v>
      </c>
      <c r="AC3534" s="4">
        <v>0.94091999999999998</v>
      </c>
      <c r="AD3534" s="4">
        <v>10.32</v>
      </c>
    </row>
    <row r="3535" spans="1:30" x14ac:dyDescent="0.2">
      <c r="A3535" s="8" t="s">
        <v>782</v>
      </c>
      <c r="B3535" s="8">
        <v>16</v>
      </c>
      <c r="C3535" s="8">
        <v>70954765</v>
      </c>
      <c r="D3535" s="8">
        <v>70954765</v>
      </c>
      <c r="E3535" s="8" t="s">
        <v>121</v>
      </c>
      <c r="F3535" s="8" t="s">
        <v>3108</v>
      </c>
      <c r="G3535" s="8" t="s">
        <v>3109</v>
      </c>
      <c r="H3535" s="8" t="s">
        <v>7</v>
      </c>
      <c r="I3535" s="66" t="s">
        <v>7944</v>
      </c>
      <c r="J3535" s="66" t="s">
        <v>40</v>
      </c>
      <c r="K3535" s="66" t="s">
        <v>8031</v>
      </c>
      <c r="L3535" s="66" t="s">
        <v>8032</v>
      </c>
      <c r="M3535" s="66" t="s">
        <v>8033</v>
      </c>
      <c r="N3535" s="66" t="s">
        <v>3639</v>
      </c>
      <c r="O3535" s="8" t="s">
        <v>4452</v>
      </c>
      <c r="P3535" s="8" t="s">
        <v>8034</v>
      </c>
      <c r="Q3535" s="8">
        <v>-1</v>
      </c>
      <c r="R3535" s="8" t="s">
        <v>40</v>
      </c>
      <c r="S3535" s="8" t="s">
        <v>40</v>
      </c>
      <c r="T3535" s="8" t="s">
        <v>40</v>
      </c>
      <c r="U3535" s="67">
        <v>0.307</v>
      </c>
      <c r="V3535" s="4">
        <v>1</v>
      </c>
      <c r="W3535" s="4">
        <v>3429</v>
      </c>
      <c r="X3535" s="67">
        <v>0</v>
      </c>
      <c r="Y3535" s="67">
        <v>0.24199999999999999</v>
      </c>
      <c r="Z3535" s="4">
        <v>1</v>
      </c>
      <c r="AA3535" s="4">
        <v>2600</v>
      </c>
      <c r="AB3535" s="67">
        <v>0</v>
      </c>
      <c r="AC3535" s="4">
        <v>7.6339050000000004</v>
      </c>
      <c r="AD3535" s="4">
        <v>35</v>
      </c>
    </row>
    <row r="3536" spans="1:30" x14ac:dyDescent="0.2">
      <c r="A3536" s="8" t="s">
        <v>782</v>
      </c>
      <c r="B3536" s="8">
        <v>16</v>
      </c>
      <c r="C3536" s="8">
        <v>70954766</v>
      </c>
      <c r="D3536" s="8">
        <v>70954766</v>
      </c>
      <c r="E3536" s="8" t="s">
        <v>121</v>
      </c>
      <c r="F3536" s="8" t="s">
        <v>3108</v>
      </c>
      <c r="G3536" s="8" t="s">
        <v>3109</v>
      </c>
      <c r="H3536" s="8" t="s">
        <v>7</v>
      </c>
      <c r="I3536" s="66" t="s">
        <v>7944</v>
      </c>
      <c r="J3536" s="66" t="s">
        <v>40</v>
      </c>
      <c r="K3536" s="66" t="s">
        <v>8035</v>
      </c>
      <c r="L3536" s="66" t="s">
        <v>8036</v>
      </c>
      <c r="M3536" s="66" t="s">
        <v>8033</v>
      </c>
      <c r="N3536" s="66" t="s">
        <v>3144</v>
      </c>
      <c r="O3536" s="8" t="s">
        <v>3145</v>
      </c>
      <c r="P3536" s="8" t="s">
        <v>8037</v>
      </c>
      <c r="Q3536" s="8">
        <v>-1</v>
      </c>
      <c r="R3536" s="8" t="s">
        <v>40</v>
      </c>
      <c r="S3536" s="8" t="s">
        <v>40</v>
      </c>
      <c r="T3536" s="8" t="s">
        <v>40</v>
      </c>
      <c r="U3536" s="67">
        <v>0.28199999999999997</v>
      </c>
      <c r="V3536" s="4">
        <v>1</v>
      </c>
      <c r="W3536" s="4">
        <v>3429</v>
      </c>
      <c r="X3536" s="67">
        <v>0</v>
      </c>
      <c r="Y3536" s="67">
        <v>0</v>
      </c>
      <c r="Z3536" s="4">
        <v>0</v>
      </c>
      <c r="AA3536" s="4">
        <v>2600</v>
      </c>
      <c r="AB3536" s="67">
        <v>0</v>
      </c>
      <c r="AC3536" s="4">
        <v>7.5462490000000004</v>
      </c>
      <c r="AD3536" s="4">
        <v>34</v>
      </c>
    </row>
    <row r="3537" spans="1:30" x14ac:dyDescent="0.2">
      <c r="A3537" s="8" t="s">
        <v>782</v>
      </c>
      <c r="B3537" s="8">
        <v>16</v>
      </c>
      <c r="C3537" s="8">
        <v>70954773</v>
      </c>
      <c r="D3537" s="8">
        <v>70954773</v>
      </c>
      <c r="E3537" s="8" t="s">
        <v>130</v>
      </c>
      <c r="F3537" s="8" t="s">
        <v>3101</v>
      </c>
      <c r="G3537" s="8" t="s">
        <v>3102</v>
      </c>
      <c r="H3537" s="8" t="s">
        <v>7</v>
      </c>
      <c r="I3537" s="66" t="s">
        <v>7944</v>
      </c>
      <c r="J3537" s="66" t="s">
        <v>40</v>
      </c>
      <c r="K3537" s="66" t="s">
        <v>8038</v>
      </c>
      <c r="L3537" s="66" t="s">
        <v>8039</v>
      </c>
      <c r="M3537" s="66" t="s">
        <v>8040</v>
      </c>
      <c r="N3537" s="66" t="s">
        <v>3126</v>
      </c>
      <c r="O3537" s="8" t="s">
        <v>3199</v>
      </c>
      <c r="P3537" s="8" t="s">
        <v>40</v>
      </c>
      <c r="Q3537" s="8">
        <v>-1</v>
      </c>
      <c r="R3537" s="8" t="s">
        <v>40</v>
      </c>
      <c r="S3537" s="8" t="s">
        <v>40</v>
      </c>
      <c r="T3537" s="8" t="s">
        <v>40</v>
      </c>
      <c r="U3537" s="67">
        <v>0.22500000000000001</v>
      </c>
      <c r="V3537" s="4">
        <v>4</v>
      </c>
      <c r="W3537" s="4">
        <v>3429</v>
      </c>
      <c r="X3537" s="67">
        <v>1E-3</v>
      </c>
      <c r="Y3537" s="67">
        <v>0.22900000000000001</v>
      </c>
      <c r="Z3537" s="4">
        <v>3</v>
      </c>
      <c r="AA3537" s="4">
        <v>2600</v>
      </c>
      <c r="AB3537" s="67">
        <v>1E-3</v>
      </c>
      <c r="AC3537" s="4">
        <v>0.68169800000000003</v>
      </c>
      <c r="AD3537" s="4">
        <v>8.7070000000000007</v>
      </c>
    </row>
    <row r="3538" spans="1:30" x14ac:dyDescent="0.2">
      <c r="A3538" s="8" t="s">
        <v>782</v>
      </c>
      <c r="B3538" s="8">
        <v>16</v>
      </c>
      <c r="C3538" s="8">
        <v>70954774</v>
      </c>
      <c r="D3538" s="8">
        <v>70954774</v>
      </c>
      <c r="E3538" s="8" t="s">
        <v>127</v>
      </c>
      <c r="F3538" s="8" t="s">
        <v>3108</v>
      </c>
      <c r="G3538" s="8" t="s">
        <v>3109</v>
      </c>
      <c r="H3538" s="8" t="s">
        <v>7</v>
      </c>
      <c r="I3538" s="66" t="s">
        <v>7944</v>
      </c>
      <c r="J3538" s="66" t="s">
        <v>40</v>
      </c>
      <c r="K3538" s="66" t="s">
        <v>8041</v>
      </c>
      <c r="L3538" s="66" t="s">
        <v>8042</v>
      </c>
      <c r="M3538" s="66" t="s">
        <v>8040</v>
      </c>
      <c r="N3538" s="66" t="s">
        <v>6415</v>
      </c>
      <c r="O3538" s="8" t="s">
        <v>6416</v>
      </c>
      <c r="P3538" s="8" t="s">
        <v>8043</v>
      </c>
      <c r="Q3538" s="8">
        <v>-1</v>
      </c>
      <c r="R3538" s="8" t="s">
        <v>40</v>
      </c>
      <c r="S3538" s="8" t="s">
        <v>40</v>
      </c>
      <c r="T3538" s="8" t="s">
        <v>40</v>
      </c>
      <c r="U3538" s="67">
        <v>0.47699999999999998</v>
      </c>
      <c r="V3538" s="4">
        <v>3420</v>
      </c>
      <c r="W3538" s="4">
        <v>3429</v>
      </c>
      <c r="X3538" s="67">
        <v>0.997</v>
      </c>
      <c r="Y3538" s="67">
        <v>0.46300000000000002</v>
      </c>
      <c r="Z3538" s="4">
        <v>2589</v>
      </c>
      <c r="AA3538" s="4">
        <v>2600</v>
      </c>
      <c r="AB3538" s="67">
        <v>0.996</v>
      </c>
      <c r="AC3538" s="4">
        <v>0.65415800000000002</v>
      </c>
      <c r="AD3538" s="4">
        <v>8.5239999999999991</v>
      </c>
    </row>
    <row r="3539" spans="1:30" x14ac:dyDescent="0.2">
      <c r="A3539" s="8" t="s">
        <v>782</v>
      </c>
      <c r="B3539" s="8">
        <v>16</v>
      </c>
      <c r="C3539" s="8">
        <v>70954786</v>
      </c>
      <c r="D3539" s="8">
        <v>70954786</v>
      </c>
      <c r="E3539" s="8" t="s">
        <v>130</v>
      </c>
      <c r="F3539" s="8" t="s">
        <v>3108</v>
      </c>
      <c r="G3539" s="8" t="s">
        <v>3109</v>
      </c>
      <c r="H3539" s="8" t="s">
        <v>7</v>
      </c>
      <c r="I3539" s="66" t="s">
        <v>7944</v>
      </c>
      <c r="J3539" s="66" t="s">
        <v>40</v>
      </c>
      <c r="K3539" s="66" t="s">
        <v>8044</v>
      </c>
      <c r="L3539" s="66" t="s">
        <v>8045</v>
      </c>
      <c r="M3539" s="66" t="s">
        <v>8046</v>
      </c>
      <c r="N3539" s="66" t="s">
        <v>3171</v>
      </c>
      <c r="O3539" s="8" t="s">
        <v>3172</v>
      </c>
      <c r="P3539" s="8" t="s">
        <v>8047</v>
      </c>
      <c r="Q3539" s="8">
        <v>-1</v>
      </c>
      <c r="R3539" s="8" t="s">
        <v>40</v>
      </c>
      <c r="S3539" s="8" t="s">
        <v>40</v>
      </c>
      <c r="T3539" s="8" t="s">
        <v>40</v>
      </c>
      <c r="U3539" s="67">
        <v>0.21</v>
      </c>
      <c r="V3539" s="4">
        <v>1</v>
      </c>
      <c r="W3539" s="4">
        <v>3428</v>
      </c>
      <c r="X3539" s="67">
        <v>0</v>
      </c>
      <c r="Y3539" s="67">
        <v>0</v>
      </c>
      <c r="Z3539" s="4">
        <v>0</v>
      </c>
      <c r="AA3539" s="4">
        <v>2600</v>
      </c>
      <c r="AB3539" s="67">
        <v>0</v>
      </c>
      <c r="AC3539" s="4">
        <v>5.528988</v>
      </c>
      <c r="AD3539" s="4">
        <v>26.3</v>
      </c>
    </row>
    <row r="3540" spans="1:30" x14ac:dyDescent="0.2">
      <c r="A3540" s="8" t="s">
        <v>782</v>
      </c>
      <c r="B3540" s="8">
        <v>16</v>
      </c>
      <c r="C3540" s="8">
        <v>70954793</v>
      </c>
      <c r="D3540" s="8">
        <v>70954793</v>
      </c>
      <c r="E3540" s="8" t="s">
        <v>130</v>
      </c>
      <c r="F3540" s="8" t="s">
        <v>3108</v>
      </c>
      <c r="G3540" s="8" t="s">
        <v>3109</v>
      </c>
      <c r="H3540" s="8" t="s">
        <v>7</v>
      </c>
      <c r="I3540" s="66" t="s">
        <v>7944</v>
      </c>
      <c r="J3540" s="66" t="s">
        <v>40</v>
      </c>
      <c r="K3540" s="66" t="s">
        <v>8048</v>
      </c>
      <c r="L3540" s="66" t="s">
        <v>8049</v>
      </c>
      <c r="M3540" s="66" t="s">
        <v>8050</v>
      </c>
      <c r="N3540" s="66" t="s">
        <v>3219</v>
      </c>
      <c r="O3540" s="8" t="s">
        <v>3275</v>
      </c>
      <c r="P3540" s="8" t="s">
        <v>8051</v>
      </c>
      <c r="Q3540" s="8">
        <v>-1</v>
      </c>
      <c r="R3540" s="8" t="s">
        <v>40</v>
      </c>
      <c r="S3540" s="8" t="s">
        <v>40</v>
      </c>
      <c r="T3540" s="8" t="s">
        <v>40</v>
      </c>
      <c r="U3540" s="67">
        <v>0.111</v>
      </c>
      <c r="V3540" s="4">
        <v>1</v>
      </c>
      <c r="W3540" s="4">
        <v>3428</v>
      </c>
      <c r="X3540" s="67">
        <v>0</v>
      </c>
      <c r="Y3540" s="67">
        <v>0.27</v>
      </c>
      <c r="Z3540" s="4">
        <v>1</v>
      </c>
      <c r="AA3540" s="4">
        <v>2600</v>
      </c>
      <c r="AB3540" s="67">
        <v>0</v>
      </c>
      <c r="AC3540" s="4">
        <v>5.3458220000000001</v>
      </c>
      <c r="AD3540" s="4">
        <v>25.9</v>
      </c>
    </row>
    <row r="3541" spans="1:30" x14ac:dyDescent="0.2">
      <c r="A3541" s="8" t="s">
        <v>782</v>
      </c>
      <c r="B3541" s="8">
        <v>16</v>
      </c>
      <c r="C3541" s="8">
        <v>70954794</v>
      </c>
      <c r="D3541" s="8">
        <v>70954794</v>
      </c>
      <c r="E3541" s="8" t="s">
        <v>121</v>
      </c>
      <c r="F3541" s="8" t="s">
        <v>3101</v>
      </c>
      <c r="G3541" s="8" t="s">
        <v>3102</v>
      </c>
      <c r="H3541" s="8" t="s">
        <v>7</v>
      </c>
      <c r="I3541" s="66" t="s">
        <v>7944</v>
      </c>
      <c r="J3541" s="66" t="s">
        <v>40</v>
      </c>
      <c r="K3541" s="66" t="s">
        <v>8052</v>
      </c>
      <c r="L3541" s="66" t="s">
        <v>8053</v>
      </c>
      <c r="M3541" s="66" t="s">
        <v>8054</v>
      </c>
      <c r="N3541" s="66" t="s">
        <v>3121</v>
      </c>
      <c r="O3541" s="8" t="s">
        <v>3122</v>
      </c>
      <c r="P3541" s="8" t="s">
        <v>8055</v>
      </c>
      <c r="Q3541" s="8">
        <v>-1</v>
      </c>
      <c r="R3541" s="8" t="s">
        <v>40</v>
      </c>
      <c r="S3541" s="8" t="s">
        <v>40</v>
      </c>
      <c r="T3541" s="8" t="s">
        <v>40</v>
      </c>
      <c r="U3541" s="67">
        <v>0.22900000000000001</v>
      </c>
      <c r="V3541" s="4">
        <v>1</v>
      </c>
      <c r="W3541" s="4">
        <v>3428</v>
      </c>
      <c r="X3541" s="67">
        <v>0</v>
      </c>
      <c r="Y3541" s="67">
        <v>0.26500000000000001</v>
      </c>
      <c r="Z3541" s="4">
        <v>1</v>
      </c>
      <c r="AA3541" s="4">
        <v>2600</v>
      </c>
      <c r="AB3541" s="67">
        <v>0</v>
      </c>
      <c r="AC3541" s="4">
        <v>0.21523500000000001</v>
      </c>
      <c r="AD3541" s="4">
        <v>4.8390000000000004</v>
      </c>
    </row>
    <row r="3542" spans="1:30" x14ac:dyDescent="0.2">
      <c r="A3542" s="8" t="s">
        <v>782</v>
      </c>
      <c r="B3542" s="8">
        <v>16</v>
      </c>
      <c r="C3542" s="8">
        <v>70954796</v>
      </c>
      <c r="D3542" s="8">
        <v>70954796</v>
      </c>
      <c r="E3542" s="8" t="s">
        <v>130</v>
      </c>
      <c r="F3542" s="8" t="s">
        <v>3108</v>
      </c>
      <c r="G3542" s="8" t="s">
        <v>3109</v>
      </c>
      <c r="H3542" s="8" t="s">
        <v>7</v>
      </c>
      <c r="I3542" s="66" t="s">
        <v>7944</v>
      </c>
      <c r="J3542" s="66" t="s">
        <v>40</v>
      </c>
      <c r="K3542" s="66" t="s">
        <v>8056</v>
      </c>
      <c r="L3542" s="66" t="s">
        <v>3105</v>
      </c>
      <c r="M3542" s="66" t="s">
        <v>8054</v>
      </c>
      <c r="N3542" s="66" t="s">
        <v>3219</v>
      </c>
      <c r="O3542" s="8" t="s">
        <v>3275</v>
      </c>
      <c r="P3542" s="8" t="s">
        <v>8057</v>
      </c>
      <c r="Q3542" s="8">
        <v>-1</v>
      </c>
      <c r="R3542" s="8" t="s">
        <v>40</v>
      </c>
      <c r="S3542" s="8" t="s">
        <v>40</v>
      </c>
      <c r="T3542" s="8" t="s">
        <v>40</v>
      </c>
      <c r="U3542" s="67">
        <v>0.255</v>
      </c>
      <c r="V3542" s="4">
        <v>3</v>
      </c>
      <c r="W3542" s="4">
        <v>3428</v>
      </c>
      <c r="X3542" s="67">
        <v>1E-3</v>
      </c>
      <c r="Y3542" s="67">
        <v>0.251</v>
      </c>
      <c r="Z3542" s="4">
        <v>2</v>
      </c>
      <c r="AA3542" s="4">
        <v>2600</v>
      </c>
      <c r="AB3542" s="67">
        <v>1E-3</v>
      </c>
      <c r="AC3542" s="4">
        <v>2.9857330000000002</v>
      </c>
      <c r="AD3542" s="4">
        <v>22.2</v>
      </c>
    </row>
    <row r="3543" spans="1:30" x14ac:dyDescent="0.2">
      <c r="A3543" s="8" t="s">
        <v>782</v>
      </c>
      <c r="B3543" s="8">
        <v>16</v>
      </c>
      <c r="C3543" s="8">
        <v>70954797</v>
      </c>
      <c r="D3543" s="8">
        <v>70954797</v>
      </c>
      <c r="E3543" s="8" t="s">
        <v>121</v>
      </c>
      <c r="F3543" s="8" t="s">
        <v>3101</v>
      </c>
      <c r="G3543" s="8" t="s">
        <v>3102</v>
      </c>
      <c r="H3543" s="8" t="s">
        <v>7</v>
      </c>
      <c r="I3543" s="66" t="s">
        <v>7944</v>
      </c>
      <c r="J3543" s="66" t="s">
        <v>40</v>
      </c>
      <c r="K3543" s="66" t="s">
        <v>3103</v>
      </c>
      <c r="L3543" s="66" t="s">
        <v>8058</v>
      </c>
      <c r="M3543" s="66" t="s">
        <v>8059</v>
      </c>
      <c r="N3543" s="66" t="s">
        <v>3165</v>
      </c>
      <c r="O3543" s="8" t="s">
        <v>3400</v>
      </c>
      <c r="P3543" s="8" t="s">
        <v>8060</v>
      </c>
      <c r="Q3543" s="8">
        <v>-1</v>
      </c>
      <c r="R3543" s="8" t="s">
        <v>40</v>
      </c>
      <c r="S3543" s="8" t="s">
        <v>40</v>
      </c>
      <c r="T3543" s="8" t="s">
        <v>40</v>
      </c>
      <c r="U3543" s="67">
        <v>0.245</v>
      </c>
      <c r="V3543" s="4">
        <v>1</v>
      </c>
      <c r="W3543" s="4">
        <v>3428</v>
      </c>
      <c r="X3543" s="67">
        <v>0</v>
      </c>
      <c r="Y3543" s="67">
        <v>0</v>
      </c>
      <c r="Z3543" s="4">
        <v>0</v>
      </c>
      <c r="AA3543" s="4">
        <v>2600</v>
      </c>
      <c r="AB3543" s="67">
        <v>0</v>
      </c>
      <c r="AC3543" s="4">
        <v>0.40262999999999999</v>
      </c>
      <c r="AD3543" s="4">
        <v>6.6369999999999996</v>
      </c>
    </row>
    <row r="3544" spans="1:30" x14ac:dyDescent="0.2">
      <c r="A3544" s="8" t="s">
        <v>782</v>
      </c>
      <c r="B3544" s="8">
        <v>16</v>
      </c>
      <c r="C3544" s="8">
        <v>70954809</v>
      </c>
      <c r="D3544" s="8">
        <v>70954809</v>
      </c>
      <c r="E3544" s="8" t="s">
        <v>121</v>
      </c>
      <c r="F3544" s="8" t="s">
        <v>3101</v>
      </c>
      <c r="G3544" s="8" t="s">
        <v>3102</v>
      </c>
      <c r="H3544" s="8" t="s">
        <v>7</v>
      </c>
      <c r="I3544" s="66" t="s">
        <v>7944</v>
      </c>
      <c r="J3544" s="66" t="s">
        <v>40</v>
      </c>
      <c r="K3544" s="66" t="s">
        <v>8061</v>
      </c>
      <c r="L3544" s="66" t="s">
        <v>8062</v>
      </c>
      <c r="M3544" s="66" t="s">
        <v>8063</v>
      </c>
      <c r="N3544" s="66" t="s">
        <v>121</v>
      </c>
      <c r="O3544" s="8" t="s">
        <v>4268</v>
      </c>
      <c r="P3544" s="8" t="s">
        <v>8064</v>
      </c>
      <c r="Q3544" s="8">
        <v>-1</v>
      </c>
      <c r="R3544" s="8" t="s">
        <v>40</v>
      </c>
      <c r="S3544" s="8" t="s">
        <v>40</v>
      </c>
      <c r="T3544" s="8" t="s">
        <v>40</v>
      </c>
      <c r="U3544" s="67">
        <v>0.44400000000000001</v>
      </c>
      <c r="V3544" s="4">
        <v>3384</v>
      </c>
      <c r="W3544" s="4">
        <v>3428</v>
      </c>
      <c r="X3544" s="67">
        <v>0.98699999999999999</v>
      </c>
      <c r="Y3544" s="67">
        <v>0.44500000000000001</v>
      </c>
      <c r="Z3544" s="4">
        <v>2556</v>
      </c>
      <c r="AA3544" s="4">
        <v>2600</v>
      </c>
      <c r="AB3544" s="67">
        <v>0.98299999999999998</v>
      </c>
      <c r="AC3544" s="4">
        <v>2.05945</v>
      </c>
      <c r="AD3544" s="4">
        <v>16.59</v>
      </c>
    </row>
    <row r="3545" spans="1:30" x14ac:dyDescent="0.2">
      <c r="A3545" s="8" t="s">
        <v>782</v>
      </c>
      <c r="B3545" s="8">
        <v>16</v>
      </c>
      <c r="C3545" s="8">
        <v>70954822</v>
      </c>
      <c r="D3545" s="8">
        <v>70954822</v>
      </c>
      <c r="E3545" s="8" t="s">
        <v>121</v>
      </c>
      <c r="F3545" s="8" t="s">
        <v>3108</v>
      </c>
      <c r="G3545" s="8" t="s">
        <v>3109</v>
      </c>
      <c r="H3545" s="8" t="s">
        <v>7</v>
      </c>
      <c r="I3545" s="66" t="s">
        <v>7944</v>
      </c>
      <c r="J3545" s="66" t="s">
        <v>40</v>
      </c>
      <c r="K3545" s="66" t="s">
        <v>8065</v>
      </c>
      <c r="L3545" s="66" t="s">
        <v>8066</v>
      </c>
      <c r="M3545" s="66" t="s">
        <v>8067</v>
      </c>
      <c r="N3545" s="66" t="s">
        <v>3518</v>
      </c>
      <c r="O3545" s="8" t="s">
        <v>6736</v>
      </c>
      <c r="P3545" s="8" t="s">
        <v>8068</v>
      </c>
      <c r="Q3545" s="8">
        <v>-1</v>
      </c>
      <c r="R3545" s="8" t="s">
        <v>40</v>
      </c>
      <c r="S3545" s="8" t="s">
        <v>40</v>
      </c>
      <c r="T3545" s="8" t="s">
        <v>40</v>
      </c>
      <c r="U3545" s="67">
        <v>0.254</v>
      </c>
      <c r="V3545" s="4">
        <v>1</v>
      </c>
      <c r="W3545" s="4">
        <v>3428</v>
      </c>
      <c r="X3545" s="67">
        <v>0</v>
      </c>
      <c r="Y3545" s="67">
        <v>0</v>
      </c>
      <c r="Z3545" s="4">
        <v>0</v>
      </c>
      <c r="AA3545" s="4">
        <v>2600</v>
      </c>
      <c r="AB3545" s="67">
        <v>0</v>
      </c>
      <c r="AC3545" s="4">
        <v>3.4257179999999998</v>
      </c>
      <c r="AD3545" s="4">
        <v>23</v>
      </c>
    </row>
    <row r="3546" spans="1:30" x14ac:dyDescent="0.2">
      <c r="A3546" s="8" t="s">
        <v>782</v>
      </c>
      <c r="B3546" s="8">
        <v>16</v>
      </c>
      <c r="C3546" s="8">
        <v>70954824</v>
      </c>
      <c r="D3546" s="8">
        <v>70954826</v>
      </c>
      <c r="E3546" s="8" t="s">
        <v>4259</v>
      </c>
      <c r="F3546" s="8" t="s">
        <v>80</v>
      </c>
      <c r="G3546" s="8" t="s">
        <v>3469</v>
      </c>
      <c r="H3546" s="8" t="s">
        <v>7</v>
      </c>
      <c r="I3546" s="66" t="s">
        <v>7944</v>
      </c>
      <c r="J3546" s="66" t="s">
        <v>40</v>
      </c>
      <c r="K3546" s="66" t="s">
        <v>8069</v>
      </c>
      <c r="L3546" s="66" t="s">
        <v>8070</v>
      </c>
      <c r="M3546" s="66" t="s">
        <v>8071</v>
      </c>
      <c r="N3546" s="66" t="s">
        <v>5123</v>
      </c>
      <c r="O3546" s="8" t="s">
        <v>8072</v>
      </c>
      <c r="P3546" s="8" t="s">
        <v>40</v>
      </c>
      <c r="Q3546" s="8">
        <v>-1</v>
      </c>
      <c r="R3546" s="8" t="s">
        <v>40</v>
      </c>
      <c r="S3546" s="8" t="s">
        <v>40</v>
      </c>
      <c r="T3546" s="8" t="s">
        <v>40</v>
      </c>
      <c r="U3546" s="67">
        <v>0.21</v>
      </c>
      <c r="V3546" s="4">
        <v>1</v>
      </c>
      <c r="W3546" s="4">
        <v>3428</v>
      </c>
      <c r="X3546" s="67">
        <v>0</v>
      </c>
      <c r="Y3546" s="67">
        <v>0.189</v>
      </c>
      <c r="Z3546" s="4">
        <v>1</v>
      </c>
      <c r="AA3546" s="4">
        <v>2600</v>
      </c>
      <c r="AB3546" s="67">
        <v>0</v>
      </c>
      <c r="AC3546" s="4">
        <v>4.8262119999999999</v>
      </c>
      <c r="AD3546" s="4">
        <v>24.8</v>
      </c>
    </row>
    <row r="3547" spans="1:30" x14ac:dyDescent="0.2">
      <c r="A3547" s="8" t="s">
        <v>782</v>
      </c>
      <c r="B3547" s="8">
        <v>16</v>
      </c>
      <c r="C3547" s="8">
        <v>70954829</v>
      </c>
      <c r="D3547" s="8">
        <v>70954829</v>
      </c>
      <c r="E3547" s="8" t="s">
        <v>121</v>
      </c>
      <c r="F3547" s="8" t="s">
        <v>3108</v>
      </c>
      <c r="G3547" s="8" t="s">
        <v>3109</v>
      </c>
      <c r="H3547" s="8" t="s">
        <v>7</v>
      </c>
      <c r="I3547" s="66" t="s">
        <v>7944</v>
      </c>
      <c r="J3547" s="66" t="s">
        <v>40</v>
      </c>
      <c r="K3547" s="66" t="s">
        <v>8073</v>
      </c>
      <c r="L3547" s="66" t="s">
        <v>8074</v>
      </c>
      <c r="M3547" s="66" t="s">
        <v>5490</v>
      </c>
      <c r="N3547" s="66" t="s">
        <v>3334</v>
      </c>
      <c r="O3547" s="8" t="s">
        <v>3981</v>
      </c>
      <c r="P3547" s="8" t="s">
        <v>8075</v>
      </c>
      <c r="Q3547" s="8">
        <v>-1</v>
      </c>
      <c r="R3547" s="8" t="s">
        <v>40</v>
      </c>
      <c r="S3547" s="8" t="s">
        <v>40</v>
      </c>
      <c r="T3547" s="8" t="s">
        <v>40</v>
      </c>
      <c r="U3547" s="67">
        <v>0.27</v>
      </c>
      <c r="V3547" s="4">
        <v>1</v>
      </c>
      <c r="W3547" s="4">
        <v>3428</v>
      </c>
      <c r="X3547" s="67">
        <v>0</v>
      </c>
      <c r="Y3547" s="67">
        <v>0.27</v>
      </c>
      <c r="Z3547" s="4">
        <v>1</v>
      </c>
      <c r="AA3547" s="4">
        <v>2600</v>
      </c>
      <c r="AB3547" s="67">
        <v>0</v>
      </c>
      <c r="AC3547" s="4">
        <v>0.986626</v>
      </c>
      <c r="AD3547" s="4">
        <v>10.59</v>
      </c>
    </row>
    <row r="3548" spans="1:30" x14ac:dyDescent="0.2">
      <c r="A3548" s="8" t="s">
        <v>782</v>
      </c>
      <c r="B3548" s="8">
        <v>16</v>
      </c>
      <c r="C3548" s="8">
        <v>70954852</v>
      </c>
      <c r="D3548" s="8">
        <v>70954852</v>
      </c>
      <c r="E3548" s="8" t="s">
        <v>130</v>
      </c>
      <c r="F3548" s="8" t="s">
        <v>3108</v>
      </c>
      <c r="G3548" s="8" t="s">
        <v>3109</v>
      </c>
      <c r="H3548" s="8" t="s">
        <v>7</v>
      </c>
      <c r="I3548" s="66" t="s">
        <v>7944</v>
      </c>
      <c r="J3548" s="66" t="s">
        <v>40</v>
      </c>
      <c r="K3548" s="66" t="s">
        <v>8076</v>
      </c>
      <c r="L3548" s="66" t="s">
        <v>8077</v>
      </c>
      <c r="M3548" s="66" t="s">
        <v>8078</v>
      </c>
      <c r="N3548" s="66" t="s">
        <v>3112</v>
      </c>
      <c r="O3548" s="8" t="s">
        <v>3140</v>
      </c>
      <c r="P3548" s="8" t="s">
        <v>8079</v>
      </c>
      <c r="Q3548" s="8">
        <v>-1</v>
      </c>
      <c r="R3548" s="8" t="s">
        <v>40</v>
      </c>
      <c r="S3548" s="8" t="s">
        <v>40</v>
      </c>
      <c r="T3548" s="8" t="s">
        <v>40</v>
      </c>
      <c r="U3548" s="67">
        <v>0.22800000000000001</v>
      </c>
      <c r="V3548" s="4">
        <v>1</v>
      </c>
      <c r="W3548" s="4">
        <v>3429</v>
      </c>
      <c r="X3548" s="67">
        <v>0</v>
      </c>
      <c r="Y3548" s="67">
        <v>0.248</v>
      </c>
      <c r="Z3548" s="4">
        <v>1</v>
      </c>
      <c r="AA3548" s="4">
        <v>2600</v>
      </c>
      <c r="AB3548" s="67">
        <v>0</v>
      </c>
      <c r="AC3548" s="4">
        <v>7.9924080000000002</v>
      </c>
      <c r="AD3548" s="4">
        <v>35</v>
      </c>
    </row>
    <row r="3549" spans="1:30" x14ac:dyDescent="0.2">
      <c r="A3549" s="8" t="s">
        <v>782</v>
      </c>
      <c r="B3549" s="8">
        <v>16</v>
      </c>
      <c r="C3549" s="8">
        <v>70954853</v>
      </c>
      <c r="D3549" s="8">
        <v>70954853</v>
      </c>
      <c r="E3549" s="8" t="s">
        <v>121</v>
      </c>
      <c r="F3549" s="8" t="s">
        <v>3108</v>
      </c>
      <c r="G3549" s="8" t="s">
        <v>3109</v>
      </c>
      <c r="H3549" s="8" t="s">
        <v>7</v>
      </c>
      <c r="I3549" s="66" t="s">
        <v>7944</v>
      </c>
      <c r="J3549" s="66" t="s">
        <v>40</v>
      </c>
      <c r="K3549" s="66" t="s">
        <v>8080</v>
      </c>
      <c r="L3549" s="66" t="s">
        <v>8081</v>
      </c>
      <c r="M3549" s="66" t="s">
        <v>8078</v>
      </c>
      <c r="N3549" s="66" t="s">
        <v>3177</v>
      </c>
      <c r="O3549" s="8" t="s">
        <v>3178</v>
      </c>
      <c r="P3549" s="8" t="s">
        <v>40</v>
      </c>
      <c r="Q3549" s="8">
        <v>-1</v>
      </c>
      <c r="R3549" s="8" t="s">
        <v>40</v>
      </c>
      <c r="S3549" s="8" t="s">
        <v>40</v>
      </c>
      <c r="T3549" s="8" t="s">
        <v>40</v>
      </c>
      <c r="U3549" s="67">
        <v>0.218</v>
      </c>
      <c r="V3549" s="4">
        <v>2</v>
      </c>
      <c r="W3549" s="4">
        <v>3429</v>
      </c>
      <c r="X3549" s="67">
        <v>1E-3</v>
      </c>
      <c r="Y3549" s="67">
        <v>0.23599999999999999</v>
      </c>
      <c r="Z3549" s="4">
        <v>4</v>
      </c>
      <c r="AA3549" s="4">
        <v>2600</v>
      </c>
      <c r="AB3549" s="67">
        <v>2E-3</v>
      </c>
      <c r="AC3549" s="4">
        <v>7.6080750000000004</v>
      </c>
      <c r="AD3549" s="4">
        <v>34</v>
      </c>
    </row>
    <row r="3550" spans="1:30" x14ac:dyDescent="0.2">
      <c r="A3550" s="8" t="s">
        <v>782</v>
      </c>
      <c r="B3550" s="8">
        <v>16</v>
      </c>
      <c r="C3550" s="8">
        <v>70954877</v>
      </c>
      <c r="D3550" s="8">
        <v>70954877</v>
      </c>
      <c r="E3550" s="8" t="s">
        <v>123</v>
      </c>
      <c r="F3550" s="8" t="s">
        <v>3108</v>
      </c>
      <c r="G3550" s="8" t="s">
        <v>3109</v>
      </c>
      <c r="H3550" s="8" t="s">
        <v>7</v>
      </c>
      <c r="I3550" s="66" t="s">
        <v>7944</v>
      </c>
      <c r="J3550" s="66" t="s">
        <v>40</v>
      </c>
      <c r="K3550" s="66" t="s">
        <v>8082</v>
      </c>
      <c r="L3550" s="66" t="s">
        <v>8083</v>
      </c>
      <c r="M3550" s="66" t="s">
        <v>8084</v>
      </c>
      <c r="N3550" s="66" t="s">
        <v>3906</v>
      </c>
      <c r="O3550" s="8" t="s">
        <v>3907</v>
      </c>
      <c r="P3550" s="8" t="s">
        <v>8085</v>
      </c>
      <c r="Q3550" s="8">
        <v>-1</v>
      </c>
      <c r="R3550" s="8" t="s">
        <v>40</v>
      </c>
      <c r="S3550" s="8" t="s">
        <v>40</v>
      </c>
      <c r="T3550" s="8" t="s">
        <v>40</v>
      </c>
      <c r="U3550" s="67">
        <v>0</v>
      </c>
      <c r="V3550" s="4">
        <v>0</v>
      </c>
      <c r="W3550" s="4">
        <v>3424</v>
      </c>
      <c r="X3550" s="67">
        <v>0</v>
      </c>
      <c r="Y3550" s="67">
        <v>0.27300000000000002</v>
      </c>
      <c r="Z3550" s="4">
        <v>1</v>
      </c>
      <c r="AA3550" s="4">
        <v>2591</v>
      </c>
      <c r="AB3550" s="67">
        <v>0</v>
      </c>
      <c r="AC3550" s="4">
        <v>1.149197</v>
      </c>
      <c r="AD3550" s="4">
        <v>11.48</v>
      </c>
    </row>
    <row r="3551" spans="1:30" x14ac:dyDescent="0.2">
      <c r="A3551" s="8" t="s">
        <v>782</v>
      </c>
      <c r="B3551" s="8">
        <v>16</v>
      </c>
      <c r="C3551" s="8">
        <v>70954880</v>
      </c>
      <c r="D3551" s="8">
        <v>70954880</v>
      </c>
      <c r="E3551" s="8" t="s">
        <v>130</v>
      </c>
      <c r="F3551" s="8" t="s">
        <v>3108</v>
      </c>
      <c r="G3551" s="8" t="s">
        <v>3109</v>
      </c>
      <c r="H3551" s="8" t="s">
        <v>7</v>
      </c>
      <c r="I3551" s="66" t="s">
        <v>7944</v>
      </c>
      <c r="J3551" s="66" t="s">
        <v>40</v>
      </c>
      <c r="K3551" s="66" t="s">
        <v>8086</v>
      </c>
      <c r="L3551" s="66" t="s">
        <v>8087</v>
      </c>
      <c r="M3551" s="66" t="s">
        <v>8088</v>
      </c>
      <c r="N3551" s="66" t="s">
        <v>3244</v>
      </c>
      <c r="O3551" s="8" t="s">
        <v>3245</v>
      </c>
      <c r="P3551" s="8" t="s">
        <v>8089</v>
      </c>
      <c r="Q3551" s="8">
        <v>-1</v>
      </c>
      <c r="R3551" s="8" t="s">
        <v>40</v>
      </c>
      <c r="S3551" s="8" t="s">
        <v>40</v>
      </c>
      <c r="T3551" s="8" t="s">
        <v>40</v>
      </c>
      <c r="U3551" s="67">
        <v>0.24099999999999999</v>
      </c>
      <c r="V3551" s="4">
        <v>1</v>
      </c>
      <c r="W3551" s="4">
        <v>3424</v>
      </c>
      <c r="X3551" s="67">
        <v>0</v>
      </c>
      <c r="Y3551" s="67">
        <v>0.19</v>
      </c>
      <c r="Z3551" s="4">
        <v>1</v>
      </c>
      <c r="AA3551" s="4">
        <v>2591</v>
      </c>
      <c r="AB3551" s="67">
        <v>0</v>
      </c>
      <c r="AC3551" s="4">
        <v>-0.68218299999999998</v>
      </c>
      <c r="AD3551" s="4">
        <v>7.9000000000000001E-2</v>
      </c>
    </row>
    <row r="3552" spans="1:30" x14ac:dyDescent="0.2">
      <c r="A3552" s="8" t="s">
        <v>782</v>
      </c>
      <c r="B3552" s="8">
        <v>16</v>
      </c>
      <c r="C3552" s="8">
        <v>70954909</v>
      </c>
      <c r="D3552" s="8">
        <v>70954909</v>
      </c>
      <c r="E3552" s="8" t="s">
        <v>127</v>
      </c>
      <c r="F3552" s="8" t="s">
        <v>3108</v>
      </c>
      <c r="G3552" s="8" t="s">
        <v>3109</v>
      </c>
      <c r="H3552" s="8" t="s">
        <v>7</v>
      </c>
      <c r="I3552" s="66" t="s">
        <v>7944</v>
      </c>
      <c r="J3552" s="66" t="s">
        <v>40</v>
      </c>
      <c r="K3552" s="66" t="s">
        <v>8090</v>
      </c>
      <c r="L3552" s="66" t="s">
        <v>8091</v>
      </c>
      <c r="M3552" s="66" t="s">
        <v>5495</v>
      </c>
      <c r="N3552" s="66" t="s">
        <v>3783</v>
      </c>
      <c r="O3552" s="8" t="s">
        <v>3784</v>
      </c>
      <c r="P3552" s="8" t="s">
        <v>8092</v>
      </c>
      <c r="Q3552" s="8">
        <v>-1</v>
      </c>
      <c r="R3552" s="8" t="s">
        <v>40</v>
      </c>
      <c r="S3552" s="8" t="s">
        <v>40</v>
      </c>
      <c r="T3552" s="8" t="s">
        <v>40</v>
      </c>
      <c r="U3552" s="67">
        <v>0.29899999999999999</v>
      </c>
      <c r="V3552" s="4">
        <v>9</v>
      </c>
      <c r="W3552" s="4">
        <v>3424</v>
      </c>
      <c r="X3552" s="67">
        <v>3.0000000000000001E-3</v>
      </c>
      <c r="Y3552" s="67">
        <v>0.308</v>
      </c>
      <c r="Z3552" s="4">
        <v>10</v>
      </c>
      <c r="AA3552" s="4">
        <v>2591</v>
      </c>
      <c r="AB3552" s="67">
        <v>4.0000000000000001E-3</v>
      </c>
      <c r="AC3552" s="4">
        <v>5.2403919999999999</v>
      </c>
      <c r="AD3552" s="4">
        <v>25.6</v>
      </c>
    </row>
    <row r="3553" spans="1:30" x14ac:dyDescent="0.2">
      <c r="A3553" s="8" t="s">
        <v>782</v>
      </c>
      <c r="B3553" s="8">
        <v>16</v>
      </c>
      <c r="C3553" s="8">
        <v>70954915</v>
      </c>
      <c r="D3553" s="8">
        <v>70954915</v>
      </c>
      <c r="E3553" s="8" t="s">
        <v>130</v>
      </c>
      <c r="F3553" s="8" t="s">
        <v>3108</v>
      </c>
      <c r="G3553" s="8" t="s">
        <v>3109</v>
      </c>
      <c r="H3553" s="8" t="s">
        <v>7</v>
      </c>
      <c r="I3553" s="66" t="s">
        <v>7944</v>
      </c>
      <c r="J3553" s="66" t="s">
        <v>40</v>
      </c>
      <c r="K3553" s="66" t="s">
        <v>8093</v>
      </c>
      <c r="L3553" s="66" t="s">
        <v>8094</v>
      </c>
      <c r="M3553" s="66" t="s">
        <v>8095</v>
      </c>
      <c r="N3553" s="66" t="s">
        <v>6166</v>
      </c>
      <c r="O3553" s="8" t="s">
        <v>8096</v>
      </c>
      <c r="P3553" s="8" t="s">
        <v>8097</v>
      </c>
      <c r="Q3553" s="8">
        <v>-1</v>
      </c>
      <c r="R3553" s="8" t="s">
        <v>40</v>
      </c>
      <c r="S3553" s="8" t="s">
        <v>40</v>
      </c>
      <c r="T3553" s="8" t="s">
        <v>40</v>
      </c>
      <c r="U3553" s="67">
        <v>0.70699999999999996</v>
      </c>
      <c r="V3553" s="4">
        <v>3424</v>
      </c>
      <c r="W3553" s="4">
        <v>3424</v>
      </c>
      <c r="X3553" s="67">
        <v>1</v>
      </c>
      <c r="Y3553" s="67">
        <v>0.68799999999999994</v>
      </c>
      <c r="Z3553" s="4">
        <v>2591</v>
      </c>
      <c r="AA3553" s="4">
        <v>2591</v>
      </c>
      <c r="AB3553" s="67">
        <v>1</v>
      </c>
      <c r="AC3553" s="4">
        <v>0.48160199999999997</v>
      </c>
      <c r="AD3553" s="4">
        <v>7.2889999999999997</v>
      </c>
    </row>
    <row r="3554" spans="1:30" x14ac:dyDescent="0.2">
      <c r="A3554" s="8" t="s">
        <v>782</v>
      </c>
      <c r="B3554" s="8">
        <v>16</v>
      </c>
      <c r="C3554" s="8">
        <v>70954945</v>
      </c>
      <c r="D3554" s="8">
        <v>70954945</v>
      </c>
      <c r="E3554" s="8" t="s">
        <v>121</v>
      </c>
      <c r="F3554" s="8" t="s">
        <v>3108</v>
      </c>
      <c r="G3554" s="8" t="s">
        <v>3109</v>
      </c>
      <c r="H3554" s="8" t="s">
        <v>7</v>
      </c>
      <c r="I3554" s="66" t="s">
        <v>7944</v>
      </c>
      <c r="J3554" s="66" t="s">
        <v>40</v>
      </c>
      <c r="K3554" s="66" t="s">
        <v>8053</v>
      </c>
      <c r="L3554" s="66" t="s">
        <v>8098</v>
      </c>
      <c r="M3554" s="66" t="s">
        <v>8099</v>
      </c>
      <c r="N3554" s="66" t="s">
        <v>6237</v>
      </c>
      <c r="O3554" s="8" t="s">
        <v>6238</v>
      </c>
      <c r="P3554" s="8" t="s">
        <v>8100</v>
      </c>
      <c r="Q3554" s="8">
        <v>-1</v>
      </c>
      <c r="R3554" s="8" t="s">
        <v>40</v>
      </c>
      <c r="S3554" s="8" t="s">
        <v>40</v>
      </c>
      <c r="T3554" s="8" t="s">
        <v>40</v>
      </c>
      <c r="U3554" s="67">
        <v>0.438</v>
      </c>
      <c r="V3554" s="4">
        <v>3415</v>
      </c>
      <c r="W3554" s="4">
        <v>3430</v>
      </c>
      <c r="X3554" s="67">
        <v>0.996</v>
      </c>
      <c r="Y3554" s="67">
        <v>0.43</v>
      </c>
      <c r="Z3554" s="4">
        <v>2600</v>
      </c>
      <c r="AA3554" s="4">
        <v>2600</v>
      </c>
      <c r="AB3554" s="67">
        <v>1</v>
      </c>
      <c r="AC3554" s="4">
        <v>1.081575</v>
      </c>
      <c r="AD3554" s="4">
        <v>11.11</v>
      </c>
    </row>
    <row r="3555" spans="1:30" x14ac:dyDescent="0.2">
      <c r="A3555" s="8" t="s">
        <v>782</v>
      </c>
      <c r="B3555" s="8">
        <v>16</v>
      </c>
      <c r="C3555" s="8">
        <v>70954956</v>
      </c>
      <c r="D3555" s="8">
        <v>70954956</v>
      </c>
      <c r="E3555" s="8" t="s">
        <v>127</v>
      </c>
      <c r="F3555" s="8" t="s">
        <v>3101</v>
      </c>
      <c r="G3555" s="8" t="s">
        <v>3102</v>
      </c>
      <c r="H3555" s="8" t="s">
        <v>7</v>
      </c>
      <c r="I3555" s="66" t="s">
        <v>7944</v>
      </c>
      <c r="J3555" s="66" t="s">
        <v>40</v>
      </c>
      <c r="K3555" s="66" t="s">
        <v>8101</v>
      </c>
      <c r="L3555" s="66" t="s">
        <v>8102</v>
      </c>
      <c r="M3555" s="66" t="s">
        <v>495</v>
      </c>
      <c r="N3555" s="66" t="s">
        <v>3107</v>
      </c>
      <c r="O3555" s="8" t="s">
        <v>4478</v>
      </c>
      <c r="P3555" s="8" t="s">
        <v>8103</v>
      </c>
      <c r="Q3555" s="8">
        <v>-1</v>
      </c>
      <c r="R3555" s="8" t="s">
        <v>40</v>
      </c>
      <c r="S3555" s="8" t="s">
        <v>40</v>
      </c>
      <c r="T3555" s="8" t="s">
        <v>40</v>
      </c>
      <c r="U3555" s="67">
        <v>0.34100000000000003</v>
      </c>
      <c r="V3555" s="4">
        <v>1</v>
      </c>
      <c r="W3555" s="4">
        <v>3430</v>
      </c>
      <c r="X3555" s="67">
        <v>0</v>
      </c>
      <c r="Y3555" s="67">
        <v>0.309</v>
      </c>
      <c r="Z3555" s="4">
        <v>1</v>
      </c>
      <c r="AA3555" s="4">
        <v>2600</v>
      </c>
      <c r="AB3555" s="67">
        <v>0</v>
      </c>
      <c r="AC3555" s="4">
        <v>-0.39014399999999999</v>
      </c>
      <c r="AD3555" s="4">
        <v>0.40899999999999997</v>
      </c>
    </row>
    <row r="3556" spans="1:30" x14ac:dyDescent="0.2">
      <c r="A3556" s="8" t="s">
        <v>782</v>
      </c>
      <c r="B3556" s="8">
        <v>16</v>
      </c>
      <c r="C3556" s="8">
        <v>70954956</v>
      </c>
      <c r="D3556" s="8">
        <v>70954956</v>
      </c>
      <c r="E3556" s="8" t="s">
        <v>123</v>
      </c>
      <c r="F3556" s="8" t="s">
        <v>3108</v>
      </c>
      <c r="G3556" s="8" t="s">
        <v>3109</v>
      </c>
      <c r="H3556" s="8" t="s">
        <v>7</v>
      </c>
      <c r="I3556" s="66" t="s">
        <v>7944</v>
      </c>
      <c r="J3556" s="66" t="s">
        <v>40</v>
      </c>
      <c r="K3556" s="66" t="s">
        <v>8101</v>
      </c>
      <c r="L3556" s="66" t="s">
        <v>8102</v>
      </c>
      <c r="M3556" s="66" t="s">
        <v>495</v>
      </c>
      <c r="N3556" s="66" t="s">
        <v>3262</v>
      </c>
      <c r="O3556" s="8" t="s">
        <v>5205</v>
      </c>
      <c r="P3556" s="8" t="s">
        <v>8103</v>
      </c>
      <c r="Q3556" s="8">
        <v>-1</v>
      </c>
      <c r="R3556" s="8" t="s">
        <v>40</v>
      </c>
      <c r="S3556" s="8" t="s">
        <v>40</v>
      </c>
      <c r="T3556" s="8" t="s">
        <v>40</v>
      </c>
      <c r="U3556" s="67">
        <v>0.26600000000000001</v>
      </c>
      <c r="V3556" s="4">
        <v>1</v>
      </c>
      <c r="W3556" s="4">
        <v>3430</v>
      </c>
      <c r="X3556" s="67">
        <v>0</v>
      </c>
      <c r="Y3556" s="67">
        <v>0.28399999999999997</v>
      </c>
      <c r="Z3556" s="4">
        <v>1</v>
      </c>
      <c r="AA3556" s="4">
        <v>2600</v>
      </c>
      <c r="AB3556" s="67">
        <v>0</v>
      </c>
      <c r="AC3556" s="4">
        <v>6.0421999999999997E-2</v>
      </c>
      <c r="AD3556" s="4">
        <v>3.19</v>
      </c>
    </row>
    <row r="3557" spans="1:30" x14ac:dyDescent="0.2">
      <c r="A3557" s="8" t="s">
        <v>782</v>
      </c>
      <c r="B3557" s="8">
        <v>16</v>
      </c>
      <c r="C3557" s="8">
        <v>70954993</v>
      </c>
      <c r="D3557" s="8">
        <v>70954993</v>
      </c>
      <c r="E3557" s="8" t="s">
        <v>127</v>
      </c>
      <c r="F3557" s="8" t="s">
        <v>3108</v>
      </c>
      <c r="G3557" s="8" t="s">
        <v>3109</v>
      </c>
      <c r="H3557" s="8" t="s">
        <v>7</v>
      </c>
      <c r="I3557" s="66" t="s">
        <v>7944</v>
      </c>
      <c r="J3557" s="66" t="s">
        <v>40</v>
      </c>
      <c r="K3557" s="66" t="s">
        <v>8104</v>
      </c>
      <c r="L3557" s="66" t="s">
        <v>8105</v>
      </c>
      <c r="M3557" s="66" t="s">
        <v>8106</v>
      </c>
      <c r="N3557" s="66" t="s">
        <v>3875</v>
      </c>
      <c r="O3557" s="8" t="s">
        <v>3876</v>
      </c>
      <c r="P3557" s="8" t="s">
        <v>40</v>
      </c>
      <c r="Q3557" s="8">
        <v>-1</v>
      </c>
      <c r="R3557" s="8" t="s">
        <v>40</v>
      </c>
      <c r="S3557" s="8" t="s">
        <v>40</v>
      </c>
      <c r="T3557" s="8" t="s">
        <v>40</v>
      </c>
      <c r="U3557" s="67">
        <v>0.27200000000000002</v>
      </c>
      <c r="V3557" s="4">
        <v>1</v>
      </c>
      <c r="W3557" s="4">
        <v>3429</v>
      </c>
      <c r="X3557" s="67">
        <v>0</v>
      </c>
      <c r="Y3557" s="67">
        <v>0</v>
      </c>
      <c r="Z3557" s="4">
        <v>0</v>
      </c>
      <c r="AA3557" s="4">
        <v>2600</v>
      </c>
      <c r="AB3557" s="67">
        <v>0</v>
      </c>
      <c r="AC3557" s="4">
        <v>-2.0197970000000001</v>
      </c>
      <c r="AD3557" s="4">
        <v>1E-3</v>
      </c>
    </row>
    <row r="3558" spans="1:30" x14ac:dyDescent="0.2">
      <c r="A3558" s="8" t="s">
        <v>782</v>
      </c>
      <c r="B3558" s="8">
        <v>16</v>
      </c>
      <c r="C3558" s="8">
        <v>70955003</v>
      </c>
      <c r="D3558" s="8">
        <v>70955003</v>
      </c>
      <c r="E3558" s="8" t="s">
        <v>130</v>
      </c>
      <c r="F3558" s="8" t="s">
        <v>3108</v>
      </c>
      <c r="G3558" s="8" t="s">
        <v>3109</v>
      </c>
      <c r="H3558" s="8" t="s">
        <v>7</v>
      </c>
      <c r="I3558" s="66" t="s">
        <v>7944</v>
      </c>
      <c r="J3558" s="66" t="s">
        <v>40</v>
      </c>
      <c r="K3558" s="66" t="s">
        <v>8077</v>
      </c>
      <c r="L3558" s="66" t="s">
        <v>8107</v>
      </c>
      <c r="M3558" s="66" t="s">
        <v>8108</v>
      </c>
      <c r="N3558" s="66" t="s">
        <v>3219</v>
      </c>
      <c r="O3558" s="8" t="s">
        <v>3220</v>
      </c>
      <c r="P3558" s="8" t="s">
        <v>8109</v>
      </c>
      <c r="Q3558" s="8">
        <v>-1</v>
      </c>
      <c r="R3558" s="8" t="s">
        <v>40</v>
      </c>
      <c r="S3558" s="8" t="s">
        <v>40</v>
      </c>
      <c r="T3558" s="8" t="s">
        <v>40</v>
      </c>
      <c r="U3558" s="67">
        <v>0.33300000000000002</v>
      </c>
      <c r="V3558" s="4">
        <v>1</v>
      </c>
      <c r="W3558" s="4">
        <v>3429</v>
      </c>
      <c r="X3558" s="67">
        <v>0</v>
      </c>
      <c r="Y3558" s="67">
        <v>0</v>
      </c>
      <c r="Z3558" s="4">
        <v>0</v>
      </c>
      <c r="AA3558" s="4">
        <v>2600</v>
      </c>
      <c r="AB3558" s="67">
        <v>0</v>
      </c>
      <c r="AC3558" s="4">
        <v>3.8738839999999999</v>
      </c>
      <c r="AD3558" s="4">
        <v>23.5</v>
      </c>
    </row>
    <row r="3559" spans="1:30" x14ac:dyDescent="0.2">
      <c r="A3559" s="8" t="s">
        <v>782</v>
      </c>
      <c r="B3559" s="8">
        <v>16</v>
      </c>
      <c r="C3559" s="8">
        <v>70955005</v>
      </c>
      <c r="D3559" s="8">
        <v>70955005</v>
      </c>
      <c r="E3559" s="8" t="s">
        <v>130</v>
      </c>
      <c r="F3559" s="8" t="s">
        <v>3108</v>
      </c>
      <c r="G3559" s="8" t="s">
        <v>3109</v>
      </c>
      <c r="H3559" s="8" t="s">
        <v>7</v>
      </c>
      <c r="I3559" s="66" t="s">
        <v>7944</v>
      </c>
      <c r="J3559" s="66" t="s">
        <v>40</v>
      </c>
      <c r="K3559" s="66" t="s">
        <v>8110</v>
      </c>
      <c r="L3559" s="66" t="s">
        <v>8111</v>
      </c>
      <c r="M3559" s="66" t="s">
        <v>5542</v>
      </c>
      <c r="N3559" s="66" t="s">
        <v>3423</v>
      </c>
      <c r="O3559" s="8" t="s">
        <v>3424</v>
      </c>
      <c r="P3559" s="8" t="s">
        <v>8112</v>
      </c>
      <c r="Q3559" s="8">
        <v>-1</v>
      </c>
      <c r="R3559" s="8" t="s">
        <v>40</v>
      </c>
      <c r="S3559" s="8" t="s">
        <v>40</v>
      </c>
      <c r="T3559" s="8" t="s">
        <v>40</v>
      </c>
      <c r="U3559" s="67">
        <v>0.28699999999999998</v>
      </c>
      <c r="V3559" s="4">
        <v>2</v>
      </c>
      <c r="W3559" s="4">
        <v>3429</v>
      </c>
      <c r="X3559" s="67">
        <v>1E-3</v>
      </c>
      <c r="Y3559" s="67">
        <v>0.28599999999999998</v>
      </c>
      <c r="Z3559" s="4">
        <v>3</v>
      </c>
      <c r="AA3559" s="4">
        <v>2600</v>
      </c>
      <c r="AB3559" s="67">
        <v>1E-3</v>
      </c>
      <c r="AC3559" s="4">
        <v>-0.60561900000000002</v>
      </c>
      <c r="AD3559" s="4">
        <v>0.121</v>
      </c>
    </row>
    <row r="3560" spans="1:30" x14ac:dyDescent="0.2">
      <c r="A3560" s="8" t="s">
        <v>782</v>
      </c>
      <c r="B3560" s="8">
        <v>16</v>
      </c>
      <c r="C3560" s="8">
        <v>70955022</v>
      </c>
      <c r="D3560" s="8">
        <v>70955022</v>
      </c>
      <c r="E3560" s="8" t="s">
        <v>130</v>
      </c>
      <c r="F3560" s="8" t="s">
        <v>3101</v>
      </c>
      <c r="G3560" s="8" t="s">
        <v>3102</v>
      </c>
      <c r="H3560" s="8" t="s">
        <v>7</v>
      </c>
      <c r="I3560" s="66" t="s">
        <v>7944</v>
      </c>
      <c r="J3560" s="66" t="s">
        <v>40</v>
      </c>
      <c r="K3560" s="66" t="s">
        <v>8113</v>
      </c>
      <c r="L3560" s="66" t="s">
        <v>8114</v>
      </c>
      <c r="M3560" s="66" t="s">
        <v>848</v>
      </c>
      <c r="N3560" s="66" t="s">
        <v>3229</v>
      </c>
      <c r="O3560" s="8" t="s">
        <v>3763</v>
      </c>
      <c r="P3560" s="8" t="s">
        <v>40</v>
      </c>
      <c r="Q3560" s="8">
        <v>-1</v>
      </c>
      <c r="R3560" s="8" t="s">
        <v>40</v>
      </c>
      <c r="S3560" s="8" t="s">
        <v>40</v>
      </c>
      <c r="T3560" s="8" t="s">
        <v>40</v>
      </c>
      <c r="U3560" s="67">
        <v>0.308</v>
      </c>
      <c r="V3560" s="4">
        <v>1</v>
      </c>
      <c r="W3560" s="4">
        <v>3429</v>
      </c>
      <c r="X3560" s="67">
        <v>0</v>
      </c>
      <c r="Y3560" s="67">
        <v>0</v>
      </c>
      <c r="Z3560" s="4">
        <v>0</v>
      </c>
      <c r="AA3560" s="4">
        <v>2600</v>
      </c>
      <c r="AB3560" s="67">
        <v>0</v>
      </c>
      <c r="AC3560" s="4">
        <v>1.1459459999999999</v>
      </c>
      <c r="AD3560" s="4">
        <v>11.46</v>
      </c>
    </row>
    <row r="3561" spans="1:30" x14ac:dyDescent="0.2">
      <c r="A3561" s="8" t="s">
        <v>782</v>
      </c>
      <c r="B3561" s="8">
        <v>16</v>
      </c>
      <c r="C3561" s="8">
        <v>70955048</v>
      </c>
      <c r="D3561" s="8">
        <v>70955048</v>
      </c>
      <c r="E3561" s="8" t="s">
        <v>123</v>
      </c>
      <c r="F3561" s="8" t="s">
        <v>3108</v>
      </c>
      <c r="G3561" s="8" t="s">
        <v>3109</v>
      </c>
      <c r="H3561" s="8" t="s">
        <v>7</v>
      </c>
      <c r="I3561" s="66" t="s">
        <v>7944</v>
      </c>
      <c r="J3561" s="66" t="s">
        <v>40</v>
      </c>
      <c r="K3561" s="66" t="s">
        <v>8115</v>
      </c>
      <c r="L3561" s="66" t="s">
        <v>8116</v>
      </c>
      <c r="M3561" s="66" t="s">
        <v>8117</v>
      </c>
      <c r="N3561" s="66" t="s">
        <v>4065</v>
      </c>
      <c r="O3561" s="8" t="s">
        <v>4066</v>
      </c>
      <c r="P3561" s="8" t="s">
        <v>8118</v>
      </c>
      <c r="Q3561" s="8">
        <v>-1</v>
      </c>
      <c r="R3561" s="8" t="s">
        <v>40</v>
      </c>
      <c r="S3561" s="8" t="s">
        <v>40</v>
      </c>
      <c r="T3561" s="8" t="s">
        <v>40</v>
      </c>
      <c r="U3561" s="67">
        <v>0.28599999999999998</v>
      </c>
      <c r="V3561" s="4">
        <v>11</v>
      </c>
      <c r="W3561" s="4">
        <v>3429</v>
      </c>
      <c r="X3561" s="67">
        <v>3.0000000000000001E-3</v>
      </c>
      <c r="Y3561" s="67">
        <v>0.29399999999999998</v>
      </c>
      <c r="Z3561" s="4">
        <v>7</v>
      </c>
      <c r="AA3561" s="4">
        <v>2600</v>
      </c>
      <c r="AB3561" s="67">
        <v>3.0000000000000001E-3</v>
      </c>
      <c r="AC3561" s="4">
        <v>-3.8373849999999998</v>
      </c>
      <c r="AD3561" s="4">
        <v>1E-3</v>
      </c>
    </row>
    <row r="3562" spans="1:30" x14ac:dyDescent="0.2">
      <c r="A3562" s="8" t="s">
        <v>782</v>
      </c>
      <c r="B3562" s="8">
        <v>16</v>
      </c>
      <c r="C3562" s="8">
        <v>70955078</v>
      </c>
      <c r="D3562" s="8">
        <v>70955078</v>
      </c>
      <c r="E3562" s="8" t="s">
        <v>130</v>
      </c>
      <c r="F3562" s="8" t="s">
        <v>3108</v>
      </c>
      <c r="G3562" s="8" t="s">
        <v>3109</v>
      </c>
      <c r="H3562" s="8" t="s">
        <v>7</v>
      </c>
      <c r="I3562" s="66" t="s">
        <v>7944</v>
      </c>
      <c r="J3562" s="66" t="s">
        <v>40</v>
      </c>
      <c r="K3562" s="66" t="s">
        <v>8119</v>
      </c>
      <c r="L3562" s="66" t="s">
        <v>8120</v>
      </c>
      <c r="M3562" s="66" t="s">
        <v>8121</v>
      </c>
      <c r="N3562" s="66" t="s">
        <v>3141</v>
      </c>
      <c r="O3562" s="8" t="s">
        <v>3142</v>
      </c>
      <c r="P3562" s="8" t="s">
        <v>8122</v>
      </c>
      <c r="Q3562" s="8">
        <v>-1</v>
      </c>
      <c r="R3562" s="8" t="s">
        <v>40</v>
      </c>
      <c r="S3562" s="8" t="s">
        <v>40</v>
      </c>
      <c r="T3562" s="8" t="s">
        <v>40</v>
      </c>
      <c r="U3562" s="67">
        <v>0.249</v>
      </c>
      <c r="V3562" s="4">
        <v>1</v>
      </c>
      <c r="W3562" s="4">
        <v>3428</v>
      </c>
      <c r="X3562" s="67">
        <v>0</v>
      </c>
      <c r="Y3562" s="67">
        <v>0</v>
      </c>
      <c r="Z3562" s="4">
        <v>0</v>
      </c>
      <c r="AA3562" s="4">
        <v>2602</v>
      </c>
      <c r="AB3562" s="67">
        <v>0</v>
      </c>
      <c r="AC3562" s="4">
        <v>5.7905499999999996</v>
      </c>
      <c r="AD3562" s="4">
        <v>27.1</v>
      </c>
    </row>
    <row r="3563" spans="1:30" x14ac:dyDescent="0.2">
      <c r="A3563" s="8" t="s">
        <v>782</v>
      </c>
      <c r="B3563" s="8">
        <v>16</v>
      </c>
      <c r="C3563" s="8">
        <v>70955079</v>
      </c>
      <c r="D3563" s="8">
        <v>70955079</v>
      </c>
      <c r="E3563" s="8" t="s">
        <v>121</v>
      </c>
      <c r="F3563" s="8" t="s">
        <v>3101</v>
      </c>
      <c r="G3563" s="8" t="s">
        <v>3102</v>
      </c>
      <c r="H3563" s="8" t="s">
        <v>7</v>
      </c>
      <c r="I3563" s="66" t="s">
        <v>7944</v>
      </c>
      <c r="J3563" s="66" t="s">
        <v>40</v>
      </c>
      <c r="K3563" s="66" t="s">
        <v>8123</v>
      </c>
      <c r="L3563" s="66" t="s">
        <v>8124</v>
      </c>
      <c r="M3563" s="66" t="s">
        <v>3111</v>
      </c>
      <c r="N3563" s="66" t="s">
        <v>3136</v>
      </c>
      <c r="O3563" s="8" t="s">
        <v>3872</v>
      </c>
      <c r="P3563" s="8" t="s">
        <v>8125</v>
      </c>
      <c r="Q3563" s="8">
        <v>-1</v>
      </c>
      <c r="R3563" s="8" t="s">
        <v>40</v>
      </c>
      <c r="S3563" s="8" t="s">
        <v>40</v>
      </c>
      <c r="T3563" s="8" t="s">
        <v>40</v>
      </c>
      <c r="U3563" s="67">
        <v>0.255</v>
      </c>
      <c r="V3563" s="4">
        <v>190</v>
      </c>
      <c r="W3563" s="4">
        <v>3428</v>
      </c>
      <c r="X3563" s="67">
        <v>5.5E-2</v>
      </c>
      <c r="Y3563" s="67">
        <v>0.25900000000000001</v>
      </c>
      <c r="Z3563" s="4">
        <v>168</v>
      </c>
      <c r="AA3563" s="4">
        <v>2602</v>
      </c>
      <c r="AB3563" s="67">
        <v>6.5000000000000002E-2</v>
      </c>
      <c r="AC3563" s="4">
        <v>0.46870699999999998</v>
      </c>
      <c r="AD3563" s="4">
        <v>7.1870000000000003</v>
      </c>
    </row>
    <row r="3564" spans="1:30" x14ac:dyDescent="0.2">
      <c r="A3564" s="8" t="s">
        <v>782</v>
      </c>
      <c r="B3564" s="8">
        <v>16</v>
      </c>
      <c r="C3564" s="8">
        <v>70955080</v>
      </c>
      <c r="D3564" s="8">
        <v>70955080</v>
      </c>
      <c r="E3564" s="8" t="s">
        <v>127</v>
      </c>
      <c r="F3564" s="8" t="s">
        <v>3108</v>
      </c>
      <c r="G3564" s="8" t="s">
        <v>3109</v>
      </c>
      <c r="H3564" s="8" t="s">
        <v>7</v>
      </c>
      <c r="I3564" s="66" t="s">
        <v>7944</v>
      </c>
      <c r="J3564" s="66" t="s">
        <v>40</v>
      </c>
      <c r="K3564" s="66" t="s">
        <v>8126</v>
      </c>
      <c r="L3564" s="66" t="s">
        <v>3110</v>
      </c>
      <c r="M3564" s="66" t="s">
        <v>3111</v>
      </c>
      <c r="N3564" s="66" t="s">
        <v>3887</v>
      </c>
      <c r="O3564" s="8" t="s">
        <v>3888</v>
      </c>
      <c r="P3564" s="8" t="s">
        <v>40</v>
      </c>
      <c r="Q3564" s="8">
        <v>-1</v>
      </c>
      <c r="R3564" s="8" t="s">
        <v>40</v>
      </c>
      <c r="S3564" s="8" t="s">
        <v>40</v>
      </c>
      <c r="T3564" s="8" t="s">
        <v>40</v>
      </c>
      <c r="U3564" s="67">
        <v>0</v>
      </c>
      <c r="V3564" s="4">
        <v>0</v>
      </c>
      <c r="W3564" s="4">
        <v>3428</v>
      </c>
      <c r="X3564" s="67">
        <v>0</v>
      </c>
      <c r="Y3564" s="67">
        <v>0.24299999999999999</v>
      </c>
      <c r="Z3564" s="4">
        <v>1</v>
      </c>
      <c r="AA3564" s="4">
        <v>2602</v>
      </c>
      <c r="AB3564" s="67">
        <v>0</v>
      </c>
      <c r="AC3564" s="4">
        <v>-0.98037099999999999</v>
      </c>
      <c r="AD3564" s="4">
        <v>1.7000000000000001E-2</v>
      </c>
    </row>
    <row r="3565" spans="1:30" x14ac:dyDescent="0.2">
      <c r="A3565" s="8" t="s">
        <v>782</v>
      </c>
      <c r="B3565" s="8">
        <v>16</v>
      </c>
      <c r="C3565" s="8">
        <v>70955113</v>
      </c>
      <c r="D3565" s="8">
        <v>70955113</v>
      </c>
      <c r="E3565" s="8" t="s">
        <v>121</v>
      </c>
      <c r="F3565" s="8" t="s">
        <v>3108</v>
      </c>
      <c r="G3565" s="8" t="s">
        <v>3109</v>
      </c>
      <c r="H3565" s="8" t="s">
        <v>7</v>
      </c>
      <c r="I3565" s="66" t="s">
        <v>7944</v>
      </c>
      <c r="J3565" s="66" t="s">
        <v>40</v>
      </c>
      <c r="K3565" s="66" t="s">
        <v>8127</v>
      </c>
      <c r="L3565" s="66" t="s">
        <v>8128</v>
      </c>
      <c r="M3565" s="66" t="s">
        <v>843</v>
      </c>
      <c r="N3565" s="66" t="s">
        <v>3309</v>
      </c>
      <c r="O3565" s="8" t="s">
        <v>3310</v>
      </c>
      <c r="P3565" s="8" t="s">
        <v>8129</v>
      </c>
      <c r="Q3565" s="8">
        <v>-1</v>
      </c>
      <c r="R3565" s="8" t="s">
        <v>40</v>
      </c>
      <c r="S3565" s="8" t="s">
        <v>40</v>
      </c>
      <c r="T3565" s="8" t="s">
        <v>40</v>
      </c>
      <c r="U3565" s="67">
        <v>0</v>
      </c>
      <c r="V3565" s="4">
        <v>0</v>
      </c>
      <c r="W3565" s="4">
        <v>3428</v>
      </c>
      <c r="X3565" s="67">
        <v>0</v>
      </c>
      <c r="Y3565" s="67">
        <v>0.27700000000000002</v>
      </c>
      <c r="Z3565" s="4">
        <v>2</v>
      </c>
      <c r="AA3565" s="4">
        <v>2602</v>
      </c>
      <c r="AB3565" s="67">
        <v>1E-3</v>
      </c>
      <c r="AC3565" s="4">
        <v>0.34582800000000002</v>
      </c>
      <c r="AD3565" s="4">
        <v>6.1280000000000001</v>
      </c>
    </row>
    <row r="3566" spans="1:30" x14ac:dyDescent="0.2">
      <c r="A3566" s="8" t="s">
        <v>782</v>
      </c>
      <c r="B3566" s="8">
        <v>16</v>
      </c>
      <c r="C3566" s="8">
        <v>70969855</v>
      </c>
      <c r="D3566" s="8">
        <v>70969855</v>
      </c>
      <c r="E3566" s="8" t="s">
        <v>130</v>
      </c>
      <c r="F3566" s="8" t="s">
        <v>3101</v>
      </c>
      <c r="G3566" s="8" t="s">
        <v>3102</v>
      </c>
      <c r="H3566" s="8" t="s">
        <v>7</v>
      </c>
      <c r="I3566" s="66" t="s">
        <v>405</v>
      </c>
      <c r="J3566" s="66" t="s">
        <v>40</v>
      </c>
      <c r="K3566" s="66" t="s">
        <v>8130</v>
      </c>
      <c r="L3566" s="66" t="s">
        <v>8131</v>
      </c>
      <c r="M3566" s="66" t="s">
        <v>8132</v>
      </c>
      <c r="N3566" s="66" t="s">
        <v>3210</v>
      </c>
      <c r="O3566" s="8" t="s">
        <v>3211</v>
      </c>
      <c r="P3566" s="8" t="s">
        <v>8133</v>
      </c>
      <c r="Q3566" s="8">
        <v>-1</v>
      </c>
      <c r="R3566" s="8">
        <v>8.8783401810000004</v>
      </c>
      <c r="S3566" s="8">
        <v>0</v>
      </c>
      <c r="T3566" s="8">
        <v>8.8783401810000004</v>
      </c>
      <c r="U3566" s="67">
        <v>0</v>
      </c>
      <c r="V3566" s="4">
        <v>0</v>
      </c>
      <c r="W3566" s="4">
        <v>3431</v>
      </c>
      <c r="X3566" s="67">
        <v>0</v>
      </c>
      <c r="Y3566" s="67">
        <v>0.23100000000000001</v>
      </c>
      <c r="Z3566" s="4">
        <v>1</v>
      </c>
      <c r="AA3566" s="4">
        <v>2605</v>
      </c>
      <c r="AB3566" s="67">
        <v>0</v>
      </c>
      <c r="AC3566" s="4">
        <v>0.58172100000000004</v>
      </c>
      <c r="AD3566" s="4">
        <v>8.0289999999999999</v>
      </c>
    </row>
    <row r="3567" spans="1:30" x14ac:dyDescent="0.2">
      <c r="A3567" s="8" t="s">
        <v>782</v>
      </c>
      <c r="B3567" s="8">
        <v>16</v>
      </c>
      <c r="C3567" s="8">
        <v>70969872</v>
      </c>
      <c r="D3567" s="8">
        <v>70969872</v>
      </c>
      <c r="E3567" s="8" t="s">
        <v>123</v>
      </c>
      <c r="F3567" s="8" t="s">
        <v>3108</v>
      </c>
      <c r="G3567" s="8" t="s">
        <v>3109</v>
      </c>
      <c r="H3567" s="8" t="s">
        <v>7</v>
      </c>
      <c r="I3567" s="66" t="s">
        <v>405</v>
      </c>
      <c r="J3567" s="66" t="s">
        <v>40</v>
      </c>
      <c r="K3567" s="66" t="s">
        <v>8134</v>
      </c>
      <c r="L3567" s="66" t="s">
        <v>8135</v>
      </c>
      <c r="M3567" s="66" t="s">
        <v>8136</v>
      </c>
      <c r="N3567" s="66" t="s">
        <v>3906</v>
      </c>
      <c r="O3567" s="8" t="s">
        <v>5249</v>
      </c>
      <c r="P3567" s="8" t="s">
        <v>40</v>
      </c>
      <c r="Q3567" s="8">
        <v>-1</v>
      </c>
      <c r="R3567" s="8" t="s">
        <v>40</v>
      </c>
      <c r="S3567" s="8" t="s">
        <v>40</v>
      </c>
      <c r="T3567" s="8" t="s">
        <v>40</v>
      </c>
      <c r="U3567" s="67">
        <v>0</v>
      </c>
      <c r="V3567" s="4">
        <v>0</v>
      </c>
      <c r="W3567" s="4">
        <v>3431</v>
      </c>
      <c r="X3567" s="67">
        <v>0</v>
      </c>
      <c r="Y3567" s="67">
        <v>0.29099999999999998</v>
      </c>
      <c r="Z3567" s="4">
        <v>1</v>
      </c>
      <c r="AA3567" s="4">
        <v>2605</v>
      </c>
      <c r="AB3567" s="67">
        <v>0</v>
      </c>
      <c r="AC3567" s="4">
        <v>1.6920379999999999</v>
      </c>
      <c r="AD3567" s="4">
        <v>14.36</v>
      </c>
    </row>
    <row r="3568" spans="1:30" x14ac:dyDescent="0.2">
      <c r="A3568" s="8" t="s">
        <v>782</v>
      </c>
      <c r="B3568" s="8">
        <v>16</v>
      </c>
      <c r="C3568" s="8">
        <v>70969883</v>
      </c>
      <c r="D3568" s="8">
        <v>70969883</v>
      </c>
      <c r="E3568" s="8" t="s">
        <v>130</v>
      </c>
      <c r="F3568" s="8" t="s">
        <v>3108</v>
      </c>
      <c r="G3568" s="8" t="s">
        <v>3109</v>
      </c>
      <c r="H3568" s="8" t="s">
        <v>7</v>
      </c>
      <c r="I3568" s="66" t="s">
        <v>405</v>
      </c>
      <c r="J3568" s="66" t="s">
        <v>40</v>
      </c>
      <c r="K3568" s="66" t="s">
        <v>8137</v>
      </c>
      <c r="L3568" s="66" t="s">
        <v>8138</v>
      </c>
      <c r="M3568" s="66" t="s">
        <v>8139</v>
      </c>
      <c r="N3568" s="66" t="s">
        <v>4069</v>
      </c>
      <c r="O3568" s="8" t="s">
        <v>4070</v>
      </c>
      <c r="P3568" s="8" t="s">
        <v>40</v>
      </c>
      <c r="Q3568" s="8">
        <v>-1</v>
      </c>
      <c r="R3568" s="8" t="s">
        <v>40</v>
      </c>
      <c r="S3568" s="8" t="s">
        <v>40</v>
      </c>
      <c r="T3568" s="8" t="s">
        <v>40</v>
      </c>
      <c r="U3568" s="67">
        <v>0.27100000000000002</v>
      </c>
      <c r="V3568" s="4">
        <v>1</v>
      </c>
      <c r="W3568" s="4">
        <v>3431</v>
      </c>
      <c r="X3568" s="67">
        <v>0</v>
      </c>
      <c r="Y3568" s="67">
        <v>0</v>
      </c>
      <c r="Z3568" s="4">
        <v>0</v>
      </c>
      <c r="AA3568" s="4">
        <v>2605</v>
      </c>
      <c r="AB3568" s="67">
        <v>0</v>
      </c>
      <c r="AC3568" s="4">
        <v>-3.0905200000000002</v>
      </c>
      <c r="AD3568" s="4">
        <v>1E-3</v>
      </c>
    </row>
    <row r="3569" spans="1:30" x14ac:dyDescent="0.2">
      <c r="A3569" s="8" t="s">
        <v>782</v>
      </c>
      <c r="B3569" s="8">
        <v>16</v>
      </c>
      <c r="C3569" s="8">
        <v>70969901</v>
      </c>
      <c r="D3569" s="8">
        <v>70969901</v>
      </c>
      <c r="E3569" s="8" t="s">
        <v>130</v>
      </c>
      <c r="F3569" s="8" t="s">
        <v>3108</v>
      </c>
      <c r="G3569" s="8" t="s">
        <v>3109</v>
      </c>
      <c r="H3569" s="8" t="s">
        <v>7</v>
      </c>
      <c r="I3569" s="66" t="s">
        <v>405</v>
      </c>
      <c r="J3569" s="66" t="s">
        <v>40</v>
      </c>
      <c r="K3569" s="66" t="s">
        <v>3106</v>
      </c>
      <c r="L3569" s="66" t="s">
        <v>8140</v>
      </c>
      <c r="M3569" s="66" t="s">
        <v>8141</v>
      </c>
      <c r="N3569" s="66" t="s">
        <v>3430</v>
      </c>
      <c r="O3569" s="8" t="s">
        <v>3431</v>
      </c>
      <c r="P3569" s="8" t="s">
        <v>8142</v>
      </c>
      <c r="Q3569" s="8">
        <v>-1</v>
      </c>
      <c r="R3569" s="8" t="s">
        <v>40</v>
      </c>
      <c r="S3569" s="8" t="s">
        <v>40</v>
      </c>
      <c r="T3569" s="8" t="s">
        <v>40</v>
      </c>
      <c r="U3569" s="67">
        <v>0</v>
      </c>
      <c r="V3569" s="4">
        <v>0</v>
      </c>
      <c r="W3569" s="4">
        <v>3431</v>
      </c>
      <c r="X3569" s="67">
        <v>0</v>
      </c>
      <c r="Y3569" s="67">
        <v>0.23499999999999999</v>
      </c>
      <c r="Z3569" s="4">
        <v>3</v>
      </c>
      <c r="AA3569" s="4">
        <v>2605</v>
      </c>
      <c r="AB3569" s="67">
        <v>1E-3</v>
      </c>
      <c r="AC3569" s="4">
        <v>-1.6358429999999999</v>
      </c>
      <c r="AD3569" s="4">
        <v>2E-3</v>
      </c>
    </row>
    <row r="3570" spans="1:30" x14ac:dyDescent="0.2">
      <c r="A3570" s="8" t="s">
        <v>782</v>
      </c>
      <c r="B3570" s="8">
        <v>16</v>
      </c>
      <c r="C3570" s="8">
        <v>70969901</v>
      </c>
      <c r="D3570" s="8">
        <v>70969901</v>
      </c>
      <c r="E3570" s="8" t="s">
        <v>127</v>
      </c>
      <c r="F3570" s="8" t="s">
        <v>3108</v>
      </c>
      <c r="G3570" s="8" t="s">
        <v>3109</v>
      </c>
      <c r="H3570" s="8" t="s">
        <v>7</v>
      </c>
      <c r="I3570" s="66" t="s">
        <v>405</v>
      </c>
      <c r="J3570" s="66" t="s">
        <v>40</v>
      </c>
      <c r="K3570" s="66" t="s">
        <v>3106</v>
      </c>
      <c r="L3570" s="66" t="s">
        <v>8140</v>
      </c>
      <c r="M3570" s="66" t="s">
        <v>8141</v>
      </c>
      <c r="N3570" s="66" t="s">
        <v>3887</v>
      </c>
      <c r="O3570" s="8" t="s">
        <v>3917</v>
      </c>
      <c r="P3570" s="8" t="s">
        <v>8142</v>
      </c>
      <c r="Q3570" s="8">
        <v>-1</v>
      </c>
      <c r="R3570" s="8" t="s">
        <v>40</v>
      </c>
      <c r="S3570" s="8" t="s">
        <v>40</v>
      </c>
      <c r="T3570" s="8" t="s">
        <v>40</v>
      </c>
      <c r="U3570" s="67">
        <v>0</v>
      </c>
      <c r="V3570" s="4">
        <v>0</v>
      </c>
      <c r="W3570" s="4">
        <v>3431</v>
      </c>
      <c r="X3570" s="67">
        <v>0</v>
      </c>
      <c r="Y3570" s="67">
        <v>0.182</v>
      </c>
      <c r="Z3570" s="4">
        <v>1</v>
      </c>
      <c r="AA3570" s="4">
        <v>2605</v>
      </c>
      <c r="AB3570" s="67">
        <v>0</v>
      </c>
      <c r="AC3570" s="4">
        <v>-2.2812749999999999</v>
      </c>
      <c r="AD3570" s="4">
        <v>1E-3</v>
      </c>
    </row>
    <row r="3571" spans="1:30" x14ac:dyDescent="0.2">
      <c r="A3571" s="8" t="s">
        <v>782</v>
      </c>
      <c r="B3571" s="8">
        <v>16</v>
      </c>
      <c r="C3571" s="8">
        <v>70969931</v>
      </c>
      <c r="D3571" s="8">
        <v>70969931</v>
      </c>
      <c r="E3571" s="8" t="s">
        <v>130</v>
      </c>
      <c r="F3571" s="8" t="s">
        <v>3108</v>
      </c>
      <c r="G3571" s="8" t="s">
        <v>3109</v>
      </c>
      <c r="H3571" s="8" t="s">
        <v>7</v>
      </c>
      <c r="I3571" s="66" t="s">
        <v>405</v>
      </c>
      <c r="J3571" s="66" t="s">
        <v>40</v>
      </c>
      <c r="K3571" s="66" t="s">
        <v>8143</v>
      </c>
      <c r="L3571" s="66" t="s">
        <v>8144</v>
      </c>
      <c r="M3571" s="66" t="s">
        <v>8145</v>
      </c>
      <c r="N3571" s="66" t="s">
        <v>3112</v>
      </c>
      <c r="O3571" s="8" t="s">
        <v>3140</v>
      </c>
      <c r="P3571" s="8" t="s">
        <v>40</v>
      </c>
      <c r="Q3571" s="8">
        <v>-1</v>
      </c>
      <c r="R3571" s="8" t="s">
        <v>40</v>
      </c>
      <c r="S3571" s="8" t="s">
        <v>40</v>
      </c>
      <c r="T3571" s="8" t="s">
        <v>40</v>
      </c>
      <c r="U3571" s="67">
        <v>0</v>
      </c>
      <c r="V3571" s="4">
        <v>0</v>
      </c>
      <c r="W3571" s="4">
        <v>3431</v>
      </c>
      <c r="X3571" s="67">
        <v>0</v>
      </c>
      <c r="Y3571" s="67">
        <v>0.253</v>
      </c>
      <c r="Z3571" s="4">
        <v>1</v>
      </c>
      <c r="AA3571" s="4">
        <v>2605</v>
      </c>
      <c r="AB3571" s="67">
        <v>0</v>
      </c>
      <c r="AC3571" s="4">
        <v>4.3887739999999997</v>
      </c>
      <c r="AD3571" s="4">
        <v>24.1</v>
      </c>
    </row>
    <row r="3572" spans="1:30" x14ac:dyDescent="0.2">
      <c r="A3572" s="8" t="s">
        <v>782</v>
      </c>
      <c r="B3572" s="8">
        <v>16</v>
      </c>
      <c r="C3572" s="8">
        <v>70969932</v>
      </c>
      <c r="D3572" s="8">
        <v>70969932</v>
      </c>
      <c r="E3572" s="8" t="s">
        <v>121</v>
      </c>
      <c r="F3572" s="8" t="s">
        <v>3108</v>
      </c>
      <c r="G3572" s="8" t="s">
        <v>3109</v>
      </c>
      <c r="H3572" s="8" t="s">
        <v>7</v>
      </c>
      <c r="I3572" s="66" t="s">
        <v>405</v>
      </c>
      <c r="J3572" s="66" t="s">
        <v>40</v>
      </c>
      <c r="K3572" s="66" t="s">
        <v>8146</v>
      </c>
      <c r="L3572" s="66" t="s">
        <v>8147</v>
      </c>
      <c r="M3572" s="66" t="s">
        <v>8145</v>
      </c>
      <c r="N3572" s="66" t="s">
        <v>3177</v>
      </c>
      <c r="O3572" s="8" t="s">
        <v>3178</v>
      </c>
      <c r="P3572" s="8" t="s">
        <v>8148</v>
      </c>
      <c r="Q3572" s="8">
        <v>-1</v>
      </c>
      <c r="R3572" s="8" t="s">
        <v>40</v>
      </c>
      <c r="S3572" s="8" t="s">
        <v>40</v>
      </c>
      <c r="T3572" s="8" t="s">
        <v>40</v>
      </c>
      <c r="U3572" s="67">
        <v>0.27</v>
      </c>
      <c r="V3572" s="4">
        <v>2</v>
      </c>
      <c r="W3572" s="4">
        <v>3431</v>
      </c>
      <c r="X3572" s="67">
        <v>1E-3</v>
      </c>
      <c r="Y3572" s="67">
        <v>0.29099999999999998</v>
      </c>
      <c r="Z3572" s="4">
        <v>2</v>
      </c>
      <c r="AA3572" s="4">
        <v>2605</v>
      </c>
      <c r="AB3572" s="67">
        <v>1E-3</v>
      </c>
      <c r="AC3572" s="4">
        <v>5.6726869999999998</v>
      </c>
      <c r="AD3572" s="4">
        <v>26.7</v>
      </c>
    </row>
    <row r="3573" spans="1:30" x14ac:dyDescent="0.2">
      <c r="A3573" s="8" t="s">
        <v>782</v>
      </c>
      <c r="B3573" s="8">
        <v>16</v>
      </c>
      <c r="C3573" s="8">
        <v>70969959</v>
      </c>
      <c r="D3573" s="8">
        <v>70969959</v>
      </c>
      <c r="E3573" s="8" t="s">
        <v>121</v>
      </c>
      <c r="F3573" s="8" t="s">
        <v>81</v>
      </c>
      <c r="G3573" s="8" t="s">
        <v>3469</v>
      </c>
      <c r="H3573" s="8" t="s">
        <v>7</v>
      </c>
      <c r="I3573" s="66" t="s">
        <v>405</v>
      </c>
      <c r="J3573" s="66" t="s">
        <v>40</v>
      </c>
      <c r="K3573" s="66" t="s">
        <v>402</v>
      </c>
      <c r="L3573" s="66" t="s">
        <v>403</v>
      </c>
      <c r="M3573" s="66" t="s">
        <v>404</v>
      </c>
      <c r="N3573" s="66" t="s">
        <v>124</v>
      </c>
      <c r="O3573" s="8" t="s">
        <v>125</v>
      </c>
      <c r="P3573" s="8" t="s">
        <v>944</v>
      </c>
      <c r="Q3573" s="8">
        <v>-1</v>
      </c>
      <c r="R3573" s="8" t="s">
        <v>40</v>
      </c>
      <c r="S3573" s="8" t="s">
        <v>40</v>
      </c>
      <c r="T3573" s="8" t="s">
        <v>40</v>
      </c>
      <c r="U3573" s="67">
        <v>0.26600000000000001</v>
      </c>
      <c r="V3573" s="4">
        <v>4</v>
      </c>
      <c r="W3573" s="4">
        <v>3426</v>
      </c>
      <c r="X3573" s="67">
        <v>1E-3</v>
      </c>
      <c r="Y3573" s="67">
        <v>0.249</v>
      </c>
      <c r="Z3573" s="4">
        <v>1</v>
      </c>
      <c r="AA3573" s="4">
        <v>2597</v>
      </c>
      <c r="AB3573" s="67">
        <v>0</v>
      </c>
      <c r="AC3573" s="4">
        <v>13.094262000000001</v>
      </c>
      <c r="AD3573" s="4">
        <v>41</v>
      </c>
    </row>
    <row r="3574" spans="1:30" x14ac:dyDescent="0.2">
      <c r="A3574" s="8" t="s">
        <v>782</v>
      </c>
      <c r="B3574" s="8">
        <v>16</v>
      </c>
      <c r="C3574" s="8">
        <v>70970010</v>
      </c>
      <c r="D3574" s="8">
        <v>70970010</v>
      </c>
      <c r="E3574" s="8" t="s">
        <v>130</v>
      </c>
      <c r="F3574" s="8" t="s">
        <v>3108</v>
      </c>
      <c r="G3574" s="8" t="s">
        <v>3109</v>
      </c>
      <c r="H3574" s="8" t="s">
        <v>7</v>
      </c>
      <c r="I3574" s="66" t="s">
        <v>405</v>
      </c>
      <c r="J3574" s="66" t="s">
        <v>40</v>
      </c>
      <c r="K3574" s="66" t="s">
        <v>8149</v>
      </c>
      <c r="L3574" s="66" t="s">
        <v>8150</v>
      </c>
      <c r="M3574" s="66" t="s">
        <v>8151</v>
      </c>
      <c r="N3574" s="66" t="s">
        <v>3141</v>
      </c>
      <c r="O3574" s="8" t="s">
        <v>3371</v>
      </c>
      <c r="P3574" s="8" t="s">
        <v>40</v>
      </c>
      <c r="Q3574" s="8">
        <v>-1</v>
      </c>
      <c r="R3574" s="8" t="s">
        <v>40</v>
      </c>
      <c r="S3574" s="8" t="s">
        <v>40</v>
      </c>
      <c r="T3574" s="8" t="s">
        <v>40</v>
      </c>
      <c r="U3574" s="67">
        <v>0</v>
      </c>
      <c r="V3574" s="4">
        <v>0</v>
      </c>
      <c r="W3574" s="4">
        <v>3426</v>
      </c>
      <c r="X3574" s="67">
        <v>0</v>
      </c>
      <c r="Y3574" s="67">
        <v>0.28000000000000003</v>
      </c>
      <c r="Z3574" s="4">
        <v>1</v>
      </c>
      <c r="AA3574" s="4">
        <v>2597</v>
      </c>
      <c r="AB3574" s="67">
        <v>0</v>
      </c>
      <c r="AC3574" s="4">
        <v>6.3179319999999999</v>
      </c>
      <c r="AD3574" s="4">
        <v>29.2</v>
      </c>
    </row>
    <row r="3575" spans="1:30" x14ac:dyDescent="0.2">
      <c r="A3575" s="8" t="s">
        <v>782</v>
      </c>
      <c r="B3575" s="8">
        <v>16</v>
      </c>
      <c r="C3575" s="8">
        <v>70972522</v>
      </c>
      <c r="D3575" s="8">
        <v>70972522</v>
      </c>
      <c r="E3575" s="8" t="s">
        <v>130</v>
      </c>
      <c r="F3575" s="8" t="s">
        <v>3101</v>
      </c>
      <c r="G3575" s="8" t="s">
        <v>3102</v>
      </c>
      <c r="H3575" s="8" t="s">
        <v>7</v>
      </c>
      <c r="I3575" s="66" t="s">
        <v>8152</v>
      </c>
      <c r="J3575" s="66" t="s">
        <v>40</v>
      </c>
      <c r="K3575" s="66" t="s">
        <v>8135</v>
      </c>
      <c r="L3575" s="66" t="s">
        <v>8153</v>
      </c>
      <c r="M3575" s="66" t="s">
        <v>8154</v>
      </c>
      <c r="N3575" s="66" t="s">
        <v>3229</v>
      </c>
      <c r="O3575" s="8" t="s">
        <v>3763</v>
      </c>
      <c r="P3575" s="8" t="s">
        <v>40</v>
      </c>
      <c r="Q3575" s="8">
        <v>-1</v>
      </c>
      <c r="R3575" s="8" t="s">
        <v>40</v>
      </c>
      <c r="S3575" s="8" t="s">
        <v>40</v>
      </c>
      <c r="T3575" s="8" t="s">
        <v>40</v>
      </c>
      <c r="U3575" s="67">
        <v>0</v>
      </c>
      <c r="V3575" s="4">
        <v>0</v>
      </c>
      <c r="W3575" s="4">
        <v>3428</v>
      </c>
      <c r="X3575" s="67">
        <v>0</v>
      </c>
      <c r="Y3575" s="67">
        <v>0.39700000000000002</v>
      </c>
      <c r="Z3575" s="4">
        <v>1</v>
      </c>
      <c r="AA3575" s="4">
        <v>2597</v>
      </c>
      <c r="AB3575" s="67">
        <v>0</v>
      </c>
      <c r="AC3575" s="4">
        <v>1.3289690000000001</v>
      </c>
      <c r="AD3575" s="4">
        <v>12.42</v>
      </c>
    </row>
    <row r="3576" spans="1:30" x14ac:dyDescent="0.2">
      <c r="A3576" s="8" t="s">
        <v>782</v>
      </c>
      <c r="B3576" s="8">
        <v>16</v>
      </c>
      <c r="C3576" s="8">
        <v>70972527</v>
      </c>
      <c r="D3576" s="8">
        <v>70972527</v>
      </c>
      <c r="E3576" s="8" t="s">
        <v>130</v>
      </c>
      <c r="F3576" s="8" t="s">
        <v>3101</v>
      </c>
      <c r="G3576" s="8" t="s">
        <v>3102</v>
      </c>
      <c r="H3576" s="8" t="s">
        <v>7</v>
      </c>
      <c r="I3576" s="66" t="s">
        <v>8152</v>
      </c>
      <c r="J3576" s="66" t="s">
        <v>40</v>
      </c>
      <c r="K3576" s="66" t="s">
        <v>8155</v>
      </c>
      <c r="L3576" s="66" t="s">
        <v>8156</v>
      </c>
      <c r="M3576" s="66" t="s">
        <v>8157</v>
      </c>
      <c r="N3576" s="66" t="s">
        <v>3174</v>
      </c>
      <c r="O3576" s="8" t="s">
        <v>3364</v>
      </c>
      <c r="P3576" s="8" t="s">
        <v>8158</v>
      </c>
      <c r="Q3576" s="8">
        <v>-1</v>
      </c>
      <c r="R3576" s="8" t="s">
        <v>40</v>
      </c>
      <c r="S3576" s="8" t="s">
        <v>40</v>
      </c>
      <c r="T3576" s="8" t="s">
        <v>40</v>
      </c>
      <c r="U3576" s="67">
        <v>0.17299999999999999</v>
      </c>
      <c r="V3576" s="4">
        <v>1</v>
      </c>
      <c r="W3576" s="4">
        <v>3428</v>
      </c>
      <c r="X3576" s="67">
        <v>0</v>
      </c>
      <c r="Y3576" s="67">
        <v>0.16300000000000001</v>
      </c>
      <c r="Z3576" s="4">
        <v>2</v>
      </c>
      <c r="AA3576" s="4">
        <v>2597</v>
      </c>
      <c r="AB3576" s="67">
        <v>1E-3</v>
      </c>
      <c r="AC3576" s="4">
        <v>0.52960300000000005</v>
      </c>
      <c r="AD3576" s="4">
        <v>7.6529999999999996</v>
      </c>
    </row>
    <row r="3577" spans="1:30" x14ac:dyDescent="0.2">
      <c r="A3577" s="8" t="s">
        <v>782</v>
      </c>
      <c r="B3577" s="8">
        <v>16</v>
      </c>
      <c r="C3577" s="8">
        <v>70972528</v>
      </c>
      <c r="D3577" s="8">
        <v>70972528</v>
      </c>
      <c r="E3577" s="8" t="s">
        <v>130</v>
      </c>
      <c r="F3577" s="8" t="s">
        <v>3101</v>
      </c>
      <c r="G3577" s="8" t="s">
        <v>3102</v>
      </c>
      <c r="H3577" s="8" t="s">
        <v>7</v>
      </c>
      <c r="I3577" s="66" t="s">
        <v>8152</v>
      </c>
      <c r="J3577" s="66" t="s">
        <v>40</v>
      </c>
      <c r="K3577" s="66" t="s">
        <v>8159</v>
      </c>
      <c r="L3577" s="66" t="s">
        <v>8160</v>
      </c>
      <c r="M3577" s="66" t="s">
        <v>8161</v>
      </c>
      <c r="N3577" s="66" t="s">
        <v>3207</v>
      </c>
      <c r="O3577" s="8" t="s">
        <v>3208</v>
      </c>
      <c r="P3577" s="8" t="s">
        <v>8162</v>
      </c>
      <c r="Q3577" s="8">
        <v>-1</v>
      </c>
      <c r="R3577" s="8" t="s">
        <v>40</v>
      </c>
      <c r="S3577" s="8" t="s">
        <v>40</v>
      </c>
      <c r="T3577" s="8" t="s">
        <v>40</v>
      </c>
      <c r="U3577" s="67">
        <v>0.25</v>
      </c>
      <c r="V3577" s="4">
        <v>1</v>
      </c>
      <c r="W3577" s="4">
        <v>3428</v>
      </c>
      <c r="X3577" s="67">
        <v>0</v>
      </c>
      <c r="Y3577" s="67">
        <v>0.26900000000000002</v>
      </c>
      <c r="Z3577" s="4">
        <v>1</v>
      </c>
      <c r="AA3577" s="4">
        <v>2597</v>
      </c>
      <c r="AB3577" s="67">
        <v>0</v>
      </c>
      <c r="AC3577" s="4">
        <v>0.65612899999999996</v>
      </c>
      <c r="AD3577" s="4">
        <v>8.5370000000000008</v>
      </c>
    </row>
    <row r="3578" spans="1:30" x14ac:dyDescent="0.2">
      <c r="A3578" s="8" t="s">
        <v>782</v>
      </c>
      <c r="B3578" s="8">
        <v>16</v>
      </c>
      <c r="C3578" s="8">
        <v>70972531</v>
      </c>
      <c r="D3578" s="8">
        <v>70972531</v>
      </c>
      <c r="E3578" s="8" t="s">
        <v>121</v>
      </c>
      <c r="F3578" s="8" t="s">
        <v>3101</v>
      </c>
      <c r="G3578" s="8" t="s">
        <v>3102</v>
      </c>
      <c r="H3578" s="8" t="s">
        <v>7</v>
      </c>
      <c r="I3578" s="66" t="s">
        <v>8152</v>
      </c>
      <c r="J3578" s="66" t="s">
        <v>40</v>
      </c>
      <c r="K3578" s="66" t="s">
        <v>8163</v>
      </c>
      <c r="L3578" s="66" t="s">
        <v>8164</v>
      </c>
      <c r="M3578" s="66" t="s">
        <v>4961</v>
      </c>
      <c r="N3578" s="66" t="s">
        <v>3174</v>
      </c>
      <c r="O3578" s="8" t="s">
        <v>3260</v>
      </c>
      <c r="P3578" s="8" t="s">
        <v>8165</v>
      </c>
      <c r="Q3578" s="8">
        <v>-1</v>
      </c>
      <c r="R3578" s="8" t="s">
        <v>40</v>
      </c>
      <c r="S3578" s="8" t="s">
        <v>40</v>
      </c>
      <c r="T3578" s="8" t="s">
        <v>40</v>
      </c>
      <c r="U3578" s="67">
        <v>0.34799999999999998</v>
      </c>
      <c r="V3578" s="4">
        <v>2</v>
      </c>
      <c r="W3578" s="4">
        <v>3428</v>
      </c>
      <c r="X3578" s="67">
        <v>1E-3</v>
      </c>
      <c r="Y3578" s="67">
        <v>0.30199999999999999</v>
      </c>
      <c r="Z3578" s="4">
        <v>3</v>
      </c>
      <c r="AA3578" s="4">
        <v>2597</v>
      </c>
      <c r="AB3578" s="67">
        <v>1E-3</v>
      </c>
      <c r="AC3578" s="4">
        <v>0.78183499999999995</v>
      </c>
      <c r="AD3578" s="4">
        <v>9.3510000000000009</v>
      </c>
    </row>
    <row r="3579" spans="1:30" x14ac:dyDescent="0.2">
      <c r="A3579" s="8" t="s">
        <v>782</v>
      </c>
      <c r="B3579" s="8">
        <v>16</v>
      </c>
      <c r="C3579" s="8">
        <v>70972533</v>
      </c>
      <c r="D3579" s="8">
        <v>70972533</v>
      </c>
      <c r="E3579" s="8" t="s">
        <v>121</v>
      </c>
      <c r="F3579" s="8" t="s">
        <v>3108</v>
      </c>
      <c r="G3579" s="8" t="s">
        <v>3109</v>
      </c>
      <c r="H3579" s="8" t="s">
        <v>7</v>
      </c>
      <c r="I3579" s="66" t="s">
        <v>8152</v>
      </c>
      <c r="J3579" s="66" t="s">
        <v>40</v>
      </c>
      <c r="K3579" s="66" t="s">
        <v>8138</v>
      </c>
      <c r="L3579" s="66" t="s">
        <v>8166</v>
      </c>
      <c r="M3579" s="66" t="s">
        <v>4961</v>
      </c>
      <c r="N3579" s="66" t="s">
        <v>3144</v>
      </c>
      <c r="O3579" s="8" t="s">
        <v>3145</v>
      </c>
      <c r="P3579" s="8" t="s">
        <v>8167</v>
      </c>
      <c r="Q3579" s="8">
        <v>-1</v>
      </c>
      <c r="R3579" s="8" t="s">
        <v>40</v>
      </c>
      <c r="S3579" s="8" t="s">
        <v>40</v>
      </c>
      <c r="T3579" s="8" t="s">
        <v>40</v>
      </c>
      <c r="U3579" s="67">
        <v>0.185</v>
      </c>
      <c r="V3579" s="4">
        <v>2</v>
      </c>
      <c r="W3579" s="4">
        <v>3428</v>
      </c>
      <c r="X3579" s="67">
        <v>1E-3</v>
      </c>
      <c r="Y3579" s="67">
        <v>0.32300000000000001</v>
      </c>
      <c r="Z3579" s="4">
        <v>1</v>
      </c>
      <c r="AA3579" s="4">
        <v>2597</v>
      </c>
      <c r="AB3579" s="67">
        <v>0</v>
      </c>
      <c r="AC3579" s="4">
        <v>6.2053609999999999</v>
      </c>
      <c r="AD3579" s="4">
        <v>28.7</v>
      </c>
    </row>
    <row r="3580" spans="1:30" x14ac:dyDescent="0.2">
      <c r="A3580" s="8" t="s">
        <v>782</v>
      </c>
      <c r="B3580" s="8">
        <v>16</v>
      </c>
      <c r="C3580" s="8">
        <v>70972537</v>
      </c>
      <c r="D3580" s="8">
        <v>70972537</v>
      </c>
      <c r="E3580" s="8" t="s">
        <v>130</v>
      </c>
      <c r="F3580" s="8" t="s">
        <v>3101</v>
      </c>
      <c r="G3580" s="8" t="s">
        <v>3102</v>
      </c>
      <c r="H3580" s="8" t="s">
        <v>7</v>
      </c>
      <c r="I3580" s="66" t="s">
        <v>8152</v>
      </c>
      <c r="J3580" s="66" t="s">
        <v>40</v>
      </c>
      <c r="K3580" s="66" t="s">
        <v>8168</v>
      </c>
      <c r="L3580" s="66" t="s">
        <v>8169</v>
      </c>
      <c r="M3580" s="66" t="s">
        <v>3417</v>
      </c>
      <c r="N3580" s="66" t="s">
        <v>121</v>
      </c>
      <c r="O3580" s="8" t="s">
        <v>3104</v>
      </c>
      <c r="P3580" s="8" t="s">
        <v>8170</v>
      </c>
      <c r="Q3580" s="8">
        <v>-1</v>
      </c>
      <c r="R3580" s="8" t="s">
        <v>40</v>
      </c>
      <c r="S3580" s="8" t="s">
        <v>40</v>
      </c>
      <c r="T3580" s="8" t="s">
        <v>40</v>
      </c>
      <c r="U3580" s="67">
        <v>0.17299999999999999</v>
      </c>
      <c r="V3580" s="4">
        <v>6</v>
      </c>
      <c r="W3580" s="4">
        <v>3428</v>
      </c>
      <c r="X3580" s="67">
        <v>2E-3</v>
      </c>
      <c r="Y3580" s="67">
        <v>0.22700000000000001</v>
      </c>
      <c r="Z3580" s="4">
        <v>3</v>
      </c>
      <c r="AA3580" s="4">
        <v>2597</v>
      </c>
      <c r="AB3580" s="67">
        <v>1E-3</v>
      </c>
      <c r="AC3580" s="4">
        <v>1.5179590000000001</v>
      </c>
      <c r="AD3580" s="4">
        <v>13.41</v>
      </c>
    </row>
    <row r="3581" spans="1:30" x14ac:dyDescent="0.2">
      <c r="A3581" s="8" t="s">
        <v>782</v>
      </c>
      <c r="B3581" s="8">
        <v>16</v>
      </c>
      <c r="C3581" s="8">
        <v>70972538</v>
      </c>
      <c r="D3581" s="8">
        <v>70972538</v>
      </c>
      <c r="E3581" s="8" t="s">
        <v>121</v>
      </c>
      <c r="F3581" s="8" t="s">
        <v>3108</v>
      </c>
      <c r="G3581" s="8" t="s">
        <v>3109</v>
      </c>
      <c r="H3581" s="8" t="s">
        <v>7</v>
      </c>
      <c r="I3581" s="66" t="s">
        <v>8152</v>
      </c>
      <c r="J3581" s="66" t="s">
        <v>40</v>
      </c>
      <c r="K3581" s="66" t="s">
        <v>8171</v>
      </c>
      <c r="L3581" s="66" t="s">
        <v>8172</v>
      </c>
      <c r="M3581" s="66" t="s">
        <v>3417</v>
      </c>
      <c r="N3581" s="66" t="s">
        <v>3128</v>
      </c>
      <c r="O3581" s="8" t="s">
        <v>3129</v>
      </c>
      <c r="P3581" s="8" t="s">
        <v>8173</v>
      </c>
      <c r="Q3581" s="8">
        <v>-1</v>
      </c>
      <c r="R3581" s="8" t="s">
        <v>40</v>
      </c>
      <c r="S3581" s="8" t="s">
        <v>40</v>
      </c>
      <c r="T3581" s="8" t="s">
        <v>40</v>
      </c>
      <c r="U3581" s="67">
        <v>0.35399999999999998</v>
      </c>
      <c r="V3581" s="4">
        <v>1</v>
      </c>
      <c r="W3581" s="4">
        <v>3428</v>
      </c>
      <c r="X3581" s="67">
        <v>0</v>
      </c>
      <c r="Y3581" s="67">
        <v>0</v>
      </c>
      <c r="Z3581" s="4">
        <v>0</v>
      </c>
      <c r="AA3581" s="4">
        <v>2597</v>
      </c>
      <c r="AB3581" s="67">
        <v>0</v>
      </c>
      <c r="AC3581" s="4">
        <v>-0.115259</v>
      </c>
      <c r="AD3581" s="4">
        <v>1.619</v>
      </c>
    </row>
    <row r="3582" spans="1:30" x14ac:dyDescent="0.2">
      <c r="A3582" s="8" t="s">
        <v>782</v>
      </c>
      <c r="B3582" s="8">
        <v>16</v>
      </c>
      <c r="C3582" s="8">
        <v>70972558</v>
      </c>
      <c r="D3582" s="8">
        <v>70972558</v>
      </c>
      <c r="E3582" s="8" t="s">
        <v>121</v>
      </c>
      <c r="F3582" s="8" t="s">
        <v>3101</v>
      </c>
      <c r="G3582" s="8" t="s">
        <v>3102</v>
      </c>
      <c r="H3582" s="8" t="s">
        <v>7</v>
      </c>
      <c r="I3582" s="66" t="s">
        <v>8152</v>
      </c>
      <c r="J3582" s="66" t="s">
        <v>40</v>
      </c>
      <c r="K3582" s="66" t="s">
        <v>8174</v>
      </c>
      <c r="L3582" s="66" t="s">
        <v>8175</v>
      </c>
      <c r="M3582" s="66" t="s">
        <v>4954</v>
      </c>
      <c r="N3582" s="66" t="s">
        <v>3188</v>
      </c>
      <c r="O3582" s="8" t="s">
        <v>3497</v>
      </c>
      <c r="P3582" s="8" t="s">
        <v>8176</v>
      </c>
      <c r="Q3582" s="8">
        <v>-1</v>
      </c>
      <c r="R3582" s="8" t="s">
        <v>40</v>
      </c>
      <c r="S3582" s="8" t="s">
        <v>40</v>
      </c>
      <c r="T3582" s="8" t="s">
        <v>40</v>
      </c>
      <c r="U3582" s="67">
        <v>0.28799999999999998</v>
      </c>
      <c r="V3582" s="4">
        <v>2</v>
      </c>
      <c r="W3582" s="4">
        <v>3428</v>
      </c>
      <c r="X3582" s="67">
        <v>1E-3</v>
      </c>
      <c r="Y3582" s="67">
        <v>0.28999999999999998</v>
      </c>
      <c r="Z3582" s="4">
        <v>2</v>
      </c>
      <c r="AA3582" s="4">
        <v>2597</v>
      </c>
      <c r="AB3582" s="67">
        <v>1E-3</v>
      </c>
      <c r="AC3582" s="4">
        <v>0.83663699999999996</v>
      </c>
      <c r="AD3582" s="4">
        <v>9.6880000000000006</v>
      </c>
    </row>
    <row r="3583" spans="1:30" x14ac:dyDescent="0.2">
      <c r="A3583" s="8" t="s">
        <v>782</v>
      </c>
      <c r="B3583" s="8">
        <v>16</v>
      </c>
      <c r="C3583" s="8">
        <v>70972567</v>
      </c>
      <c r="D3583" s="8">
        <v>70972567</v>
      </c>
      <c r="E3583" s="8" t="s">
        <v>123</v>
      </c>
      <c r="F3583" s="8" t="s">
        <v>3101</v>
      </c>
      <c r="G3583" s="8" t="s">
        <v>3102</v>
      </c>
      <c r="H3583" s="8" t="s">
        <v>7</v>
      </c>
      <c r="I3583" s="66" t="s">
        <v>8152</v>
      </c>
      <c r="J3583" s="66" t="s">
        <v>40</v>
      </c>
      <c r="K3583" s="66" t="s">
        <v>8177</v>
      </c>
      <c r="L3583" s="66" t="s">
        <v>3134</v>
      </c>
      <c r="M3583" s="66" t="s">
        <v>3135</v>
      </c>
      <c r="N3583" s="66" t="s">
        <v>3229</v>
      </c>
      <c r="O3583" s="8" t="s">
        <v>3230</v>
      </c>
      <c r="P3583" s="8" t="s">
        <v>40</v>
      </c>
      <c r="Q3583" s="8">
        <v>-1</v>
      </c>
      <c r="R3583" s="8" t="s">
        <v>40</v>
      </c>
      <c r="S3583" s="8" t="s">
        <v>40</v>
      </c>
      <c r="T3583" s="8" t="s">
        <v>40</v>
      </c>
      <c r="U3583" s="67">
        <v>0.17399999999999999</v>
      </c>
      <c r="V3583" s="4">
        <v>22</v>
      </c>
      <c r="W3583" s="4">
        <v>3428</v>
      </c>
      <c r="X3583" s="67">
        <v>6.0000000000000001E-3</v>
      </c>
      <c r="Y3583" s="67">
        <v>0.16800000000000001</v>
      </c>
      <c r="Z3583" s="4">
        <v>13</v>
      </c>
      <c r="AA3583" s="4">
        <v>2597</v>
      </c>
      <c r="AB3583" s="67">
        <v>5.0000000000000001E-3</v>
      </c>
      <c r="AC3583" s="4">
        <v>0.26572699999999999</v>
      </c>
      <c r="AD3583" s="4">
        <v>5.3559999999999999</v>
      </c>
    </row>
    <row r="3584" spans="1:30" x14ac:dyDescent="0.2">
      <c r="A3584" s="8" t="s">
        <v>782</v>
      </c>
      <c r="B3584" s="8">
        <v>16</v>
      </c>
      <c r="C3584" s="8">
        <v>70972573</v>
      </c>
      <c r="D3584" s="8">
        <v>70972573</v>
      </c>
      <c r="E3584" s="8" t="s">
        <v>130</v>
      </c>
      <c r="F3584" s="8" t="s">
        <v>3101</v>
      </c>
      <c r="G3584" s="8" t="s">
        <v>3102</v>
      </c>
      <c r="H3584" s="8" t="s">
        <v>7</v>
      </c>
      <c r="I3584" s="66" t="s">
        <v>8152</v>
      </c>
      <c r="J3584" s="66" t="s">
        <v>40</v>
      </c>
      <c r="K3584" s="66" t="s">
        <v>8178</v>
      </c>
      <c r="L3584" s="66" t="s">
        <v>8179</v>
      </c>
      <c r="M3584" s="66" t="s">
        <v>8180</v>
      </c>
      <c r="N3584" s="66" t="s">
        <v>3207</v>
      </c>
      <c r="O3584" s="8" t="s">
        <v>3208</v>
      </c>
      <c r="P3584" s="8" t="s">
        <v>8181</v>
      </c>
      <c r="Q3584" s="8">
        <v>-1</v>
      </c>
      <c r="R3584" s="8" t="s">
        <v>40</v>
      </c>
      <c r="S3584" s="8" t="s">
        <v>40</v>
      </c>
      <c r="T3584" s="8" t="s">
        <v>40</v>
      </c>
      <c r="U3584" s="67">
        <v>0.17599999999999999</v>
      </c>
      <c r="V3584" s="4">
        <v>1</v>
      </c>
      <c r="W3584" s="4">
        <v>3428</v>
      </c>
      <c r="X3584" s="67">
        <v>0</v>
      </c>
      <c r="Y3584" s="67">
        <v>0</v>
      </c>
      <c r="Z3584" s="4">
        <v>0</v>
      </c>
      <c r="AA3584" s="4">
        <v>2597</v>
      </c>
      <c r="AB3584" s="67">
        <v>0</v>
      </c>
      <c r="AC3584" s="4">
        <v>1.6820250000000001</v>
      </c>
      <c r="AD3584" s="4">
        <v>14.31</v>
      </c>
    </row>
    <row r="3585" spans="1:30" x14ac:dyDescent="0.2">
      <c r="A3585" s="8" t="s">
        <v>782</v>
      </c>
      <c r="B3585" s="8">
        <v>16</v>
      </c>
      <c r="C3585" s="8">
        <v>70972595</v>
      </c>
      <c r="D3585" s="8">
        <v>70972595</v>
      </c>
      <c r="E3585" s="8" t="s">
        <v>123</v>
      </c>
      <c r="F3585" s="8" t="s">
        <v>3108</v>
      </c>
      <c r="G3585" s="8" t="s">
        <v>3109</v>
      </c>
      <c r="H3585" s="8" t="s">
        <v>7</v>
      </c>
      <c r="I3585" s="66" t="s">
        <v>8152</v>
      </c>
      <c r="J3585" s="66" t="s">
        <v>40</v>
      </c>
      <c r="K3585" s="66" t="s">
        <v>8182</v>
      </c>
      <c r="L3585" s="66" t="s">
        <v>8183</v>
      </c>
      <c r="M3585" s="66" t="s">
        <v>4947</v>
      </c>
      <c r="N3585" s="66" t="s">
        <v>6023</v>
      </c>
      <c r="O3585" s="8" t="s">
        <v>6024</v>
      </c>
      <c r="P3585" s="8" t="s">
        <v>8184</v>
      </c>
      <c r="Q3585" s="8">
        <v>-1</v>
      </c>
      <c r="R3585" s="8" t="s">
        <v>40</v>
      </c>
      <c r="S3585" s="8" t="s">
        <v>40</v>
      </c>
      <c r="T3585" s="8" t="s">
        <v>40</v>
      </c>
      <c r="U3585" s="67">
        <v>0.48599999999999999</v>
      </c>
      <c r="V3585" s="4">
        <v>3035</v>
      </c>
      <c r="W3585" s="4">
        <v>3428</v>
      </c>
      <c r="X3585" s="67">
        <v>0.88500000000000001</v>
      </c>
      <c r="Y3585" s="67">
        <v>0.48599999999999999</v>
      </c>
      <c r="Z3585" s="4">
        <v>2294</v>
      </c>
      <c r="AA3585" s="4">
        <v>2597</v>
      </c>
      <c r="AB3585" s="67">
        <v>0.88300000000000001</v>
      </c>
      <c r="AC3585" s="4">
        <v>6.7847429999999997</v>
      </c>
      <c r="AD3585" s="4">
        <v>32</v>
      </c>
    </row>
    <row r="3586" spans="1:30" x14ac:dyDescent="0.2">
      <c r="A3586" s="8" t="s">
        <v>782</v>
      </c>
      <c r="B3586" s="8">
        <v>16</v>
      </c>
      <c r="C3586" s="8">
        <v>70972602</v>
      </c>
      <c r="D3586" s="8">
        <v>70972602</v>
      </c>
      <c r="E3586" s="8" t="s">
        <v>130</v>
      </c>
      <c r="F3586" s="8" t="s">
        <v>3108</v>
      </c>
      <c r="G3586" s="8" t="s">
        <v>3109</v>
      </c>
      <c r="H3586" s="8" t="s">
        <v>7</v>
      </c>
      <c r="I3586" s="66" t="s">
        <v>8152</v>
      </c>
      <c r="J3586" s="66" t="s">
        <v>40</v>
      </c>
      <c r="K3586" s="66" t="s">
        <v>8185</v>
      </c>
      <c r="L3586" s="66" t="s">
        <v>8186</v>
      </c>
      <c r="M3586" s="66" t="s">
        <v>8187</v>
      </c>
      <c r="N3586" s="66" t="s">
        <v>3141</v>
      </c>
      <c r="O3586" s="8" t="s">
        <v>3371</v>
      </c>
      <c r="P3586" s="8" t="s">
        <v>40</v>
      </c>
      <c r="Q3586" s="8">
        <v>-1</v>
      </c>
      <c r="R3586" s="8" t="s">
        <v>40</v>
      </c>
      <c r="S3586" s="8" t="s">
        <v>40</v>
      </c>
      <c r="T3586" s="8" t="s">
        <v>40</v>
      </c>
      <c r="U3586" s="67">
        <v>0</v>
      </c>
      <c r="V3586" s="4">
        <v>0</v>
      </c>
      <c r="W3586" s="4">
        <v>3428</v>
      </c>
      <c r="X3586" s="67">
        <v>0</v>
      </c>
      <c r="Y3586" s="67">
        <v>0.23</v>
      </c>
      <c r="Z3586" s="4">
        <v>1</v>
      </c>
      <c r="AA3586" s="4">
        <v>2597</v>
      </c>
      <c r="AB3586" s="67">
        <v>0</v>
      </c>
      <c r="AC3586" s="4">
        <v>7.6634250000000002</v>
      </c>
      <c r="AD3586" s="4">
        <v>35</v>
      </c>
    </row>
    <row r="3587" spans="1:30" x14ac:dyDescent="0.2">
      <c r="A3587" s="8" t="s">
        <v>782</v>
      </c>
      <c r="B3587" s="8">
        <v>16</v>
      </c>
      <c r="C3587" s="8">
        <v>70972620</v>
      </c>
      <c r="D3587" s="8">
        <v>70972620</v>
      </c>
      <c r="E3587" s="8" t="s">
        <v>123</v>
      </c>
      <c r="F3587" s="8" t="s">
        <v>3108</v>
      </c>
      <c r="G3587" s="8" t="s">
        <v>3109</v>
      </c>
      <c r="H3587" s="8" t="s">
        <v>7</v>
      </c>
      <c r="I3587" s="66" t="s">
        <v>8152</v>
      </c>
      <c r="J3587" s="66" t="s">
        <v>40</v>
      </c>
      <c r="K3587" s="66" t="s">
        <v>8188</v>
      </c>
      <c r="L3587" s="66" t="s">
        <v>8189</v>
      </c>
      <c r="M3587" s="66" t="s">
        <v>3139</v>
      </c>
      <c r="N3587" s="66" t="s">
        <v>3192</v>
      </c>
      <c r="O3587" s="8" t="s">
        <v>8190</v>
      </c>
      <c r="P3587" s="8" t="s">
        <v>8191</v>
      </c>
      <c r="Q3587" s="8">
        <v>-1</v>
      </c>
      <c r="R3587" s="8" t="s">
        <v>40</v>
      </c>
      <c r="S3587" s="8" t="s">
        <v>40</v>
      </c>
      <c r="T3587" s="8" t="s">
        <v>40</v>
      </c>
      <c r="U3587" s="67">
        <v>0.39700000000000002</v>
      </c>
      <c r="V3587" s="4">
        <v>3406</v>
      </c>
      <c r="W3587" s="4">
        <v>3429</v>
      </c>
      <c r="X3587" s="67">
        <v>0.99299999999999999</v>
      </c>
      <c r="Y3587" s="67">
        <v>0.40100000000000002</v>
      </c>
      <c r="Z3587" s="4">
        <v>2565</v>
      </c>
      <c r="AA3587" s="4">
        <v>2599</v>
      </c>
      <c r="AB3587" s="67">
        <v>0.98699999999999999</v>
      </c>
      <c r="AC3587" s="4">
        <v>5.9579399999999998</v>
      </c>
      <c r="AD3587" s="4">
        <v>27.7</v>
      </c>
    </row>
    <row r="3588" spans="1:30" x14ac:dyDescent="0.2">
      <c r="A3588" s="8" t="s">
        <v>782</v>
      </c>
      <c r="B3588" s="8">
        <v>16</v>
      </c>
      <c r="C3588" s="8">
        <v>70972627</v>
      </c>
      <c r="D3588" s="8">
        <v>70972627</v>
      </c>
      <c r="E3588" s="8" t="s">
        <v>127</v>
      </c>
      <c r="F3588" s="8" t="s">
        <v>3108</v>
      </c>
      <c r="G3588" s="8" t="s">
        <v>3109</v>
      </c>
      <c r="H3588" s="8" t="s">
        <v>7</v>
      </c>
      <c r="I3588" s="66" t="s">
        <v>8152</v>
      </c>
      <c r="J3588" s="66" t="s">
        <v>40</v>
      </c>
      <c r="K3588" s="66" t="s">
        <v>8192</v>
      </c>
      <c r="L3588" s="66" t="s">
        <v>8193</v>
      </c>
      <c r="M3588" s="66" t="s">
        <v>8194</v>
      </c>
      <c r="N3588" s="66" t="s">
        <v>4094</v>
      </c>
      <c r="O3588" s="8" t="s">
        <v>4095</v>
      </c>
      <c r="P3588" s="8" t="s">
        <v>8195</v>
      </c>
      <c r="Q3588" s="8">
        <v>-1</v>
      </c>
      <c r="R3588" s="8" t="s">
        <v>40</v>
      </c>
      <c r="S3588" s="8" t="s">
        <v>40</v>
      </c>
      <c r="T3588" s="8" t="s">
        <v>40</v>
      </c>
      <c r="U3588" s="67">
        <v>0.26900000000000002</v>
      </c>
      <c r="V3588" s="4">
        <v>3</v>
      </c>
      <c r="W3588" s="4">
        <v>3423</v>
      </c>
      <c r="X3588" s="67">
        <v>1E-3</v>
      </c>
      <c r="Y3588" s="67">
        <v>0.31</v>
      </c>
      <c r="Z3588" s="4">
        <v>2</v>
      </c>
      <c r="AA3588" s="4">
        <v>2592</v>
      </c>
      <c r="AB3588" s="67">
        <v>1E-3</v>
      </c>
      <c r="AC3588" s="4">
        <v>4.1065680000000002</v>
      </c>
      <c r="AD3588" s="4">
        <v>23.7</v>
      </c>
    </row>
    <row r="3589" spans="1:30" x14ac:dyDescent="0.2">
      <c r="A3589" s="8" t="s">
        <v>782</v>
      </c>
      <c r="B3589" s="8">
        <v>16</v>
      </c>
      <c r="C3589" s="8">
        <v>70972638</v>
      </c>
      <c r="D3589" s="8">
        <v>70972638</v>
      </c>
      <c r="E3589" s="8" t="s">
        <v>121</v>
      </c>
      <c r="F3589" s="8" t="s">
        <v>3108</v>
      </c>
      <c r="G3589" s="8" t="s">
        <v>3109</v>
      </c>
      <c r="H3589" s="8" t="s">
        <v>7</v>
      </c>
      <c r="I3589" s="66" t="s">
        <v>8152</v>
      </c>
      <c r="J3589" s="66" t="s">
        <v>40</v>
      </c>
      <c r="K3589" s="66" t="s">
        <v>8196</v>
      </c>
      <c r="L3589" s="66" t="s">
        <v>8197</v>
      </c>
      <c r="M3589" s="66" t="s">
        <v>4944</v>
      </c>
      <c r="N3589" s="66" t="s">
        <v>3580</v>
      </c>
      <c r="O3589" s="8" t="s">
        <v>4488</v>
      </c>
      <c r="P3589" s="8" t="s">
        <v>8198</v>
      </c>
      <c r="Q3589" s="8">
        <v>-1</v>
      </c>
      <c r="R3589" s="8" t="s">
        <v>40</v>
      </c>
      <c r="S3589" s="8" t="s">
        <v>40</v>
      </c>
      <c r="T3589" s="8" t="s">
        <v>40</v>
      </c>
      <c r="U3589" s="67">
        <v>0</v>
      </c>
      <c r="V3589" s="4">
        <v>0</v>
      </c>
      <c r="W3589" s="4">
        <v>3423</v>
      </c>
      <c r="X3589" s="67">
        <v>0</v>
      </c>
      <c r="Y3589" s="67">
        <v>0.26800000000000002</v>
      </c>
      <c r="Z3589" s="4">
        <v>1</v>
      </c>
      <c r="AA3589" s="4">
        <v>2592</v>
      </c>
      <c r="AB3589" s="67">
        <v>0</v>
      </c>
      <c r="AC3589" s="4">
        <v>2.0905209999999999</v>
      </c>
      <c r="AD3589" s="4">
        <v>16.79</v>
      </c>
    </row>
    <row r="3590" spans="1:30" x14ac:dyDescent="0.2">
      <c r="A3590" s="8" t="s">
        <v>782</v>
      </c>
      <c r="B3590" s="8">
        <v>16</v>
      </c>
      <c r="C3590" s="8">
        <v>70975538</v>
      </c>
      <c r="D3590" s="8">
        <v>70975538</v>
      </c>
      <c r="E3590" s="8" t="s">
        <v>127</v>
      </c>
      <c r="F3590" s="8" t="s">
        <v>79</v>
      </c>
      <c r="G3590" s="8" t="s">
        <v>3469</v>
      </c>
      <c r="H3590" s="8" t="s">
        <v>7</v>
      </c>
      <c r="I3590" s="66" t="s">
        <v>40</v>
      </c>
      <c r="J3590" s="66" t="s">
        <v>8199</v>
      </c>
      <c r="K3590" s="66" t="s">
        <v>40</v>
      </c>
      <c r="L3590" s="66" t="s">
        <v>40</v>
      </c>
      <c r="M3590" s="66" t="s">
        <v>40</v>
      </c>
      <c r="N3590" s="66" t="s">
        <v>40</v>
      </c>
      <c r="O3590" s="8" t="s">
        <v>40</v>
      </c>
      <c r="P3590" s="8" t="s">
        <v>8200</v>
      </c>
      <c r="Q3590" s="8">
        <v>-1</v>
      </c>
      <c r="R3590" s="8">
        <v>-1.5279249699999999</v>
      </c>
      <c r="S3590" s="8">
        <v>4.286038864</v>
      </c>
      <c r="T3590" s="8">
        <v>2.7581138940000001</v>
      </c>
      <c r="U3590" s="67">
        <v>0.23599999999999999</v>
      </c>
      <c r="V3590" s="4">
        <v>5</v>
      </c>
      <c r="W3590" s="4">
        <v>3431</v>
      </c>
      <c r="X3590" s="67">
        <v>1E-3</v>
      </c>
      <c r="Y3590" s="67">
        <v>0.252</v>
      </c>
      <c r="Z3590" s="4">
        <v>3</v>
      </c>
      <c r="AA3590" s="4">
        <v>2602</v>
      </c>
      <c r="AB3590" s="67">
        <v>1E-3</v>
      </c>
      <c r="AC3590" s="4">
        <v>4.3121790000000004</v>
      </c>
      <c r="AD3590" s="4">
        <v>24</v>
      </c>
    </row>
    <row r="3591" spans="1:30" x14ac:dyDescent="0.2">
      <c r="A3591" s="8" t="s">
        <v>782</v>
      </c>
      <c r="B3591" s="8">
        <v>16</v>
      </c>
      <c r="C3591" s="8">
        <v>70975561</v>
      </c>
      <c r="D3591" s="8">
        <v>70975561</v>
      </c>
      <c r="E3591" s="8" t="s">
        <v>130</v>
      </c>
      <c r="F3591" s="8" t="s">
        <v>3101</v>
      </c>
      <c r="G3591" s="8" t="s">
        <v>3102</v>
      </c>
      <c r="H3591" s="8" t="s">
        <v>7</v>
      </c>
      <c r="I3591" s="66" t="s">
        <v>8201</v>
      </c>
      <c r="J3591" s="66" t="s">
        <v>40</v>
      </c>
      <c r="K3591" s="66" t="s">
        <v>8202</v>
      </c>
      <c r="L3591" s="66" t="s">
        <v>8203</v>
      </c>
      <c r="M3591" s="66" t="s">
        <v>8204</v>
      </c>
      <c r="N3591" s="66" t="s">
        <v>3207</v>
      </c>
      <c r="O3591" s="8" t="s">
        <v>3208</v>
      </c>
      <c r="P3591" s="8" t="s">
        <v>8205</v>
      </c>
      <c r="Q3591" s="8">
        <v>-1</v>
      </c>
      <c r="R3591" s="8" t="s">
        <v>40</v>
      </c>
      <c r="S3591" s="8" t="s">
        <v>40</v>
      </c>
      <c r="T3591" s="8" t="s">
        <v>40</v>
      </c>
      <c r="U3591" s="67">
        <v>0.247</v>
      </c>
      <c r="V3591" s="4">
        <v>85</v>
      </c>
      <c r="W3591" s="4">
        <v>3431</v>
      </c>
      <c r="X3591" s="67">
        <v>2.5000000000000001E-2</v>
      </c>
      <c r="Y3591" s="67">
        <v>0.247</v>
      </c>
      <c r="Z3591" s="4">
        <v>80</v>
      </c>
      <c r="AA3591" s="4">
        <v>2602</v>
      </c>
      <c r="AB3591" s="67">
        <v>3.1E-2</v>
      </c>
      <c r="AC3591" s="4">
        <v>1.9126209999999999</v>
      </c>
      <c r="AD3591" s="4">
        <v>15.67</v>
      </c>
    </row>
    <row r="3592" spans="1:30" x14ac:dyDescent="0.2">
      <c r="A3592" s="8" t="s">
        <v>782</v>
      </c>
      <c r="B3592" s="8">
        <v>16</v>
      </c>
      <c r="C3592" s="8">
        <v>70975565</v>
      </c>
      <c r="D3592" s="8">
        <v>70975565</v>
      </c>
      <c r="E3592" s="8" t="s">
        <v>123</v>
      </c>
      <c r="F3592" s="8" t="s">
        <v>3108</v>
      </c>
      <c r="G3592" s="8" t="s">
        <v>3109</v>
      </c>
      <c r="H3592" s="8" t="s">
        <v>7</v>
      </c>
      <c r="I3592" s="66" t="s">
        <v>8201</v>
      </c>
      <c r="J3592" s="66" t="s">
        <v>40</v>
      </c>
      <c r="K3592" s="66" t="s">
        <v>8206</v>
      </c>
      <c r="L3592" s="66" t="s">
        <v>8207</v>
      </c>
      <c r="M3592" s="66" t="s">
        <v>8208</v>
      </c>
      <c r="N3592" s="66" t="s">
        <v>4859</v>
      </c>
      <c r="O3592" s="8" t="s">
        <v>4860</v>
      </c>
      <c r="P3592" s="8" t="s">
        <v>8209</v>
      </c>
      <c r="Q3592" s="8">
        <v>-1</v>
      </c>
      <c r="R3592" s="8" t="s">
        <v>40</v>
      </c>
      <c r="S3592" s="8" t="s">
        <v>40</v>
      </c>
      <c r="T3592" s="8" t="s">
        <v>40</v>
      </c>
      <c r="U3592" s="67">
        <v>0.28799999999999998</v>
      </c>
      <c r="V3592" s="4">
        <v>1603</v>
      </c>
      <c r="W3592" s="4">
        <v>3431</v>
      </c>
      <c r="X3592" s="67">
        <v>0.46700000000000003</v>
      </c>
      <c r="Y3592" s="67">
        <v>0.28499999999999998</v>
      </c>
      <c r="Z3592" s="4">
        <v>1234</v>
      </c>
      <c r="AA3592" s="4">
        <v>2602</v>
      </c>
      <c r="AB3592" s="67">
        <v>0.47399999999999998</v>
      </c>
      <c r="AC3592" s="4">
        <v>0.79388099999999995</v>
      </c>
      <c r="AD3592" s="4">
        <v>9.4260000000000002</v>
      </c>
    </row>
    <row r="3593" spans="1:30" x14ac:dyDescent="0.2">
      <c r="A3593" s="8" t="s">
        <v>782</v>
      </c>
      <c r="B3593" s="8">
        <v>16</v>
      </c>
      <c r="C3593" s="8">
        <v>70975575</v>
      </c>
      <c r="D3593" s="8">
        <v>70975575</v>
      </c>
      <c r="E3593" s="8" t="s">
        <v>123</v>
      </c>
      <c r="F3593" s="8" t="s">
        <v>3108</v>
      </c>
      <c r="G3593" s="8" t="s">
        <v>3109</v>
      </c>
      <c r="H3593" s="8" t="s">
        <v>7</v>
      </c>
      <c r="I3593" s="66" t="s">
        <v>8201</v>
      </c>
      <c r="J3593" s="66" t="s">
        <v>40</v>
      </c>
      <c r="K3593" s="66" t="s">
        <v>8210</v>
      </c>
      <c r="L3593" s="66" t="s">
        <v>8211</v>
      </c>
      <c r="M3593" s="66" t="s">
        <v>8212</v>
      </c>
      <c r="N3593" s="66" t="s">
        <v>4065</v>
      </c>
      <c r="O3593" s="8" t="s">
        <v>4066</v>
      </c>
      <c r="P3593" s="8" t="s">
        <v>8213</v>
      </c>
      <c r="Q3593" s="8">
        <v>-1</v>
      </c>
      <c r="R3593" s="8" t="s">
        <v>40</v>
      </c>
      <c r="S3593" s="8" t="s">
        <v>40</v>
      </c>
      <c r="T3593" s="8" t="s">
        <v>40</v>
      </c>
      <c r="U3593" s="67">
        <v>0.27200000000000002</v>
      </c>
      <c r="V3593" s="4">
        <v>32</v>
      </c>
      <c r="W3593" s="4">
        <v>3431</v>
      </c>
      <c r="X3593" s="67">
        <v>8.9999999999999993E-3</v>
      </c>
      <c r="Y3593" s="67">
        <v>0.25600000000000001</v>
      </c>
      <c r="Z3593" s="4">
        <v>26</v>
      </c>
      <c r="AA3593" s="4">
        <v>2602</v>
      </c>
      <c r="AB3593" s="67">
        <v>0.01</v>
      </c>
      <c r="AC3593" s="4">
        <v>2.9149569999999998</v>
      </c>
      <c r="AD3593" s="4">
        <v>21.9</v>
      </c>
    </row>
    <row r="3594" spans="1:30" x14ac:dyDescent="0.2">
      <c r="A3594" s="8" t="s">
        <v>782</v>
      </c>
      <c r="B3594" s="8">
        <v>16</v>
      </c>
      <c r="C3594" s="8">
        <v>70975581</v>
      </c>
      <c r="D3594" s="8">
        <v>70975581</v>
      </c>
      <c r="E3594" s="8" t="s">
        <v>130</v>
      </c>
      <c r="F3594" s="8" t="s">
        <v>3108</v>
      </c>
      <c r="G3594" s="8" t="s">
        <v>3109</v>
      </c>
      <c r="H3594" s="8" t="s">
        <v>7</v>
      </c>
      <c r="I3594" s="66" t="s">
        <v>8201</v>
      </c>
      <c r="J3594" s="66" t="s">
        <v>40</v>
      </c>
      <c r="K3594" s="66" t="s">
        <v>8214</v>
      </c>
      <c r="L3594" s="66" t="s">
        <v>8215</v>
      </c>
      <c r="M3594" s="66" t="s">
        <v>8216</v>
      </c>
      <c r="N3594" s="66" t="s">
        <v>3147</v>
      </c>
      <c r="O3594" s="8" t="s">
        <v>3589</v>
      </c>
      <c r="P3594" s="8" t="s">
        <v>8217</v>
      </c>
      <c r="Q3594" s="8">
        <v>-1</v>
      </c>
      <c r="R3594" s="8" t="s">
        <v>40</v>
      </c>
      <c r="S3594" s="8" t="s">
        <v>40</v>
      </c>
      <c r="T3594" s="8" t="s">
        <v>40</v>
      </c>
      <c r="U3594" s="67">
        <v>0.27100000000000002</v>
      </c>
      <c r="V3594" s="4">
        <v>1</v>
      </c>
      <c r="W3594" s="4">
        <v>3431</v>
      </c>
      <c r="X3594" s="67">
        <v>0</v>
      </c>
      <c r="Y3594" s="67">
        <v>0</v>
      </c>
      <c r="Z3594" s="4">
        <v>0</v>
      </c>
      <c r="AA3594" s="4">
        <v>2602</v>
      </c>
      <c r="AB3594" s="67">
        <v>0</v>
      </c>
      <c r="AC3594" s="4">
        <v>0.117552</v>
      </c>
      <c r="AD3594" s="4">
        <v>3.7959999999999998</v>
      </c>
    </row>
    <row r="3595" spans="1:30" x14ac:dyDescent="0.2">
      <c r="A3595" s="8" t="s">
        <v>782</v>
      </c>
      <c r="B3595" s="8">
        <v>16</v>
      </c>
      <c r="C3595" s="8">
        <v>70975582</v>
      </c>
      <c r="D3595" s="8">
        <v>70975582</v>
      </c>
      <c r="E3595" s="8" t="s">
        <v>121</v>
      </c>
      <c r="F3595" s="8" t="s">
        <v>3101</v>
      </c>
      <c r="G3595" s="8" t="s">
        <v>3102</v>
      </c>
      <c r="H3595" s="8" t="s">
        <v>7</v>
      </c>
      <c r="I3595" s="66" t="s">
        <v>8201</v>
      </c>
      <c r="J3595" s="66" t="s">
        <v>40</v>
      </c>
      <c r="K3595" s="66" t="s">
        <v>8218</v>
      </c>
      <c r="L3595" s="66" t="s">
        <v>8219</v>
      </c>
      <c r="M3595" s="66" t="s">
        <v>5515</v>
      </c>
      <c r="N3595" s="66" t="s">
        <v>3410</v>
      </c>
      <c r="O3595" s="8" t="s">
        <v>3411</v>
      </c>
      <c r="P3595" s="8" t="s">
        <v>8220</v>
      </c>
      <c r="Q3595" s="8">
        <v>-1</v>
      </c>
      <c r="R3595" s="8" t="s">
        <v>40</v>
      </c>
      <c r="S3595" s="8" t="s">
        <v>40</v>
      </c>
      <c r="T3595" s="8" t="s">
        <v>40</v>
      </c>
      <c r="U3595" s="67">
        <v>0.05</v>
      </c>
      <c r="V3595" s="4">
        <v>1</v>
      </c>
      <c r="W3595" s="4">
        <v>3431</v>
      </c>
      <c r="X3595" s="67">
        <v>0</v>
      </c>
      <c r="Y3595" s="67">
        <v>0.249</v>
      </c>
      <c r="Z3595" s="4">
        <v>1</v>
      </c>
      <c r="AA3595" s="4">
        <v>2602</v>
      </c>
      <c r="AB3595" s="67">
        <v>0</v>
      </c>
      <c r="AC3595" s="4">
        <v>0.53069699999999997</v>
      </c>
      <c r="AD3595" s="4">
        <v>7.6609999999999996</v>
      </c>
    </row>
    <row r="3596" spans="1:30" x14ac:dyDescent="0.2">
      <c r="A3596" s="8" t="s">
        <v>782</v>
      </c>
      <c r="B3596" s="8">
        <v>16</v>
      </c>
      <c r="C3596" s="8">
        <v>70975585</v>
      </c>
      <c r="D3596" s="8">
        <v>70975585</v>
      </c>
      <c r="E3596" s="8" t="s">
        <v>127</v>
      </c>
      <c r="F3596" s="8" t="s">
        <v>3101</v>
      </c>
      <c r="G3596" s="8" t="s">
        <v>3102</v>
      </c>
      <c r="H3596" s="8" t="s">
        <v>7</v>
      </c>
      <c r="I3596" s="66" t="s">
        <v>8201</v>
      </c>
      <c r="J3596" s="66" t="s">
        <v>40</v>
      </c>
      <c r="K3596" s="66" t="s">
        <v>8221</v>
      </c>
      <c r="L3596" s="66" t="s">
        <v>8222</v>
      </c>
      <c r="M3596" s="66" t="s">
        <v>8223</v>
      </c>
      <c r="N3596" s="66" t="s">
        <v>3121</v>
      </c>
      <c r="O3596" s="8" t="s">
        <v>3319</v>
      </c>
      <c r="P3596" s="8" t="s">
        <v>8224</v>
      </c>
      <c r="Q3596" s="8">
        <v>-1</v>
      </c>
      <c r="R3596" s="8" t="s">
        <v>40</v>
      </c>
      <c r="S3596" s="8" t="s">
        <v>40</v>
      </c>
      <c r="T3596" s="8" t="s">
        <v>40</v>
      </c>
      <c r="U3596" s="67">
        <v>0.254</v>
      </c>
      <c r="V3596" s="4">
        <v>49</v>
      </c>
      <c r="W3596" s="4">
        <v>3431</v>
      </c>
      <c r="X3596" s="67">
        <v>1.4E-2</v>
      </c>
      <c r="Y3596" s="67">
        <v>0.255</v>
      </c>
      <c r="Z3596" s="4">
        <v>49</v>
      </c>
      <c r="AA3596" s="4">
        <v>2602</v>
      </c>
      <c r="AB3596" s="67">
        <v>1.9E-2</v>
      </c>
      <c r="AC3596" s="4">
        <v>0.61027900000000002</v>
      </c>
      <c r="AD3596" s="4">
        <v>8.2270000000000003</v>
      </c>
    </row>
    <row r="3597" spans="1:30" x14ac:dyDescent="0.2">
      <c r="A3597" s="8" t="s">
        <v>782</v>
      </c>
      <c r="B3597" s="8">
        <v>16</v>
      </c>
      <c r="C3597" s="8">
        <v>70975595</v>
      </c>
      <c r="D3597" s="8">
        <v>70975595</v>
      </c>
      <c r="E3597" s="8" t="s">
        <v>130</v>
      </c>
      <c r="F3597" s="8" t="s">
        <v>3108</v>
      </c>
      <c r="G3597" s="8" t="s">
        <v>3109</v>
      </c>
      <c r="H3597" s="8" t="s">
        <v>7</v>
      </c>
      <c r="I3597" s="66" t="s">
        <v>8201</v>
      </c>
      <c r="J3597" s="66" t="s">
        <v>40</v>
      </c>
      <c r="K3597" s="66" t="s">
        <v>8225</v>
      </c>
      <c r="L3597" s="66" t="s">
        <v>8226</v>
      </c>
      <c r="M3597" s="66" t="s">
        <v>8227</v>
      </c>
      <c r="N3597" s="66" t="s">
        <v>4069</v>
      </c>
      <c r="O3597" s="8" t="s">
        <v>4070</v>
      </c>
      <c r="P3597" s="8" t="s">
        <v>40</v>
      </c>
      <c r="Q3597" s="8">
        <v>-1</v>
      </c>
      <c r="R3597" s="8" t="s">
        <v>40</v>
      </c>
      <c r="S3597" s="8" t="s">
        <v>40</v>
      </c>
      <c r="T3597" s="8" t="s">
        <v>40</v>
      </c>
      <c r="U3597" s="67">
        <v>0.25600000000000001</v>
      </c>
      <c r="V3597" s="4">
        <v>1</v>
      </c>
      <c r="W3597" s="4">
        <v>3431</v>
      </c>
      <c r="X3597" s="67">
        <v>0</v>
      </c>
      <c r="Y3597" s="67">
        <v>0</v>
      </c>
      <c r="Z3597" s="4">
        <v>0</v>
      </c>
      <c r="AA3597" s="4">
        <v>2602</v>
      </c>
      <c r="AB3597" s="67">
        <v>0</v>
      </c>
      <c r="AC3597" s="4">
        <v>4.5946179999999996</v>
      </c>
      <c r="AD3597" s="4">
        <v>24.4</v>
      </c>
    </row>
    <row r="3598" spans="1:30" x14ac:dyDescent="0.2">
      <c r="A3598" s="8" t="s">
        <v>782</v>
      </c>
      <c r="B3598" s="8">
        <v>16</v>
      </c>
      <c r="C3598" s="8">
        <v>70975606</v>
      </c>
      <c r="D3598" s="8">
        <v>70975606</v>
      </c>
      <c r="E3598" s="8" t="s">
        <v>121</v>
      </c>
      <c r="F3598" s="8" t="s">
        <v>3101</v>
      </c>
      <c r="G3598" s="8" t="s">
        <v>3102</v>
      </c>
      <c r="H3598" s="8" t="s">
        <v>7</v>
      </c>
      <c r="I3598" s="66" t="s">
        <v>8201</v>
      </c>
      <c r="J3598" s="66" t="s">
        <v>40</v>
      </c>
      <c r="K3598" s="66" t="s">
        <v>8228</v>
      </c>
      <c r="L3598" s="66" t="s">
        <v>8229</v>
      </c>
      <c r="M3598" s="66" t="s">
        <v>3427</v>
      </c>
      <c r="N3598" s="66" t="s">
        <v>3410</v>
      </c>
      <c r="O3598" s="8" t="s">
        <v>3411</v>
      </c>
      <c r="P3598" s="8" t="s">
        <v>8230</v>
      </c>
      <c r="Q3598" s="8">
        <v>-1</v>
      </c>
      <c r="R3598" s="8" t="s">
        <v>40</v>
      </c>
      <c r="S3598" s="8" t="s">
        <v>40</v>
      </c>
      <c r="T3598" s="8" t="s">
        <v>40</v>
      </c>
      <c r="U3598" s="67">
        <v>0.24399999999999999</v>
      </c>
      <c r="V3598" s="4">
        <v>3</v>
      </c>
      <c r="W3598" s="4">
        <v>3431</v>
      </c>
      <c r="X3598" s="67">
        <v>1E-3</v>
      </c>
      <c r="Y3598" s="67">
        <v>0.21</v>
      </c>
      <c r="Z3598" s="4">
        <v>1</v>
      </c>
      <c r="AA3598" s="4">
        <v>2602</v>
      </c>
      <c r="AB3598" s="67">
        <v>0</v>
      </c>
      <c r="AC3598" s="4">
        <v>5.2936999999999998E-2</v>
      </c>
      <c r="AD3598" s="4">
        <v>3.113</v>
      </c>
    </row>
    <row r="3599" spans="1:30" x14ac:dyDescent="0.2">
      <c r="A3599" s="8" t="s">
        <v>782</v>
      </c>
      <c r="B3599" s="8">
        <v>16</v>
      </c>
      <c r="C3599" s="8">
        <v>70975620</v>
      </c>
      <c r="D3599" s="8">
        <v>70975620</v>
      </c>
      <c r="E3599" s="8" t="s">
        <v>123</v>
      </c>
      <c r="F3599" s="8" t="s">
        <v>3108</v>
      </c>
      <c r="G3599" s="8" t="s">
        <v>3109</v>
      </c>
      <c r="H3599" s="8" t="s">
        <v>7</v>
      </c>
      <c r="I3599" s="66" t="s">
        <v>8201</v>
      </c>
      <c r="J3599" s="66" t="s">
        <v>40</v>
      </c>
      <c r="K3599" s="66" t="s">
        <v>8231</v>
      </c>
      <c r="L3599" s="66" t="s">
        <v>8232</v>
      </c>
      <c r="M3599" s="66" t="s">
        <v>8233</v>
      </c>
      <c r="N3599" s="66" t="s">
        <v>3192</v>
      </c>
      <c r="O3599" s="8" t="s">
        <v>6280</v>
      </c>
      <c r="P3599" s="8" t="s">
        <v>8234</v>
      </c>
      <c r="Q3599" s="8">
        <v>-1</v>
      </c>
      <c r="R3599" s="8" t="s">
        <v>40</v>
      </c>
      <c r="S3599" s="8" t="s">
        <v>40</v>
      </c>
      <c r="T3599" s="8" t="s">
        <v>40</v>
      </c>
      <c r="U3599" s="67">
        <v>0</v>
      </c>
      <c r="V3599" s="4">
        <v>0</v>
      </c>
      <c r="W3599" s="4">
        <v>3431</v>
      </c>
      <c r="X3599" s="67">
        <v>0</v>
      </c>
      <c r="Y3599" s="67">
        <v>0.218</v>
      </c>
      <c r="Z3599" s="4">
        <v>1</v>
      </c>
      <c r="AA3599" s="4">
        <v>2602</v>
      </c>
      <c r="AB3599" s="67">
        <v>0</v>
      </c>
      <c r="AC3599" s="4">
        <v>6.0808910000000003</v>
      </c>
      <c r="AD3599" s="4">
        <v>28.2</v>
      </c>
    </row>
    <row r="3600" spans="1:30" x14ac:dyDescent="0.2">
      <c r="A3600" s="8" t="s">
        <v>782</v>
      </c>
      <c r="B3600" s="8">
        <v>16</v>
      </c>
      <c r="C3600" s="8">
        <v>70975638</v>
      </c>
      <c r="D3600" s="8">
        <v>70975638</v>
      </c>
      <c r="E3600" s="8" t="s">
        <v>121</v>
      </c>
      <c r="F3600" s="8" t="s">
        <v>3101</v>
      </c>
      <c r="G3600" s="8" t="s">
        <v>3102</v>
      </c>
      <c r="H3600" s="8" t="s">
        <v>7</v>
      </c>
      <c r="I3600" s="66" t="s">
        <v>8201</v>
      </c>
      <c r="J3600" s="66" t="s">
        <v>40</v>
      </c>
      <c r="K3600" s="66" t="s">
        <v>8235</v>
      </c>
      <c r="L3600" s="66" t="s">
        <v>8236</v>
      </c>
      <c r="M3600" s="66" t="s">
        <v>8237</v>
      </c>
      <c r="N3600" s="66" t="s">
        <v>3126</v>
      </c>
      <c r="O3600" s="8" t="s">
        <v>3160</v>
      </c>
      <c r="P3600" s="8" t="s">
        <v>8238</v>
      </c>
      <c r="Q3600" s="8">
        <v>-1</v>
      </c>
      <c r="R3600" s="8" t="s">
        <v>40</v>
      </c>
      <c r="S3600" s="8" t="s">
        <v>40</v>
      </c>
      <c r="T3600" s="8" t="s">
        <v>40</v>
      </c>
      <c r="U3600" s="67">
        <v>0.255</v>
      </c>
      <c r="V3600" s="4">
        <v>2</v>
      </c>
      <c r="W3600" s="4">
        <v>3430</v>
      </c>
      <c r="X3600" s="67">
        <v>1E-3</v>
      </c>
      <c r="Y3600" s="67">
        <v>0.27300000000000002</v>
      </c>
      <c r="Z3600" s="4">
        <v>1</v>
      </c>
      <c r="AA3600" s="4">
        <v>2599</v>
      </c>
      <c r="AB3600" s="67">
        <v>0</v>
      </c>
      <c r="AC3600" s="4">
        <v>1.352511</v>
      </c>
      <c r="AD3600" s="4">
        <v>12.54</v>
      </c>
    </row>
    <row r="3601" spans="1:30" x14ac:dyDescent="0.2">
      <c r="A3601" s="8" t="s">
        <v>782</v>
      </c>
      <c r="B3601" s="8">
        <v>16</v>
      </c>
      <c r="C3601" s="8">
        <v>70975646</v>
      </c>
      <c r="D3601" s="8">
        <v>70975646</v>
      </c>
      <c r="E3601" s="8" t="s">
        <v>127</v>
      </c>
      <c r="F3601" s="8" t="s">
        <v>3108</v>
      </c>
      <c r="G3601" s="8" t="s">
        <v>3109</v>
      </c>
      <c r="H3601" s="8" t="s">
        <v>7</v>
      </c>
      <c r="I3601" s="66" t="s">
        <v>8201</v>
      </c>
      <c r="J3601" s="66" t="s">
        <v>40</v>
      </c>
      <c r="K3601" s="66" t="s">
        <v>8239</v>
      </c>
      <c r="L3601" s="66" t="s">
        <v>8240</v>
      </c>
      <c r="M3601" s="66" t="s">
        <v>8241</v>
      </c>
      <c r="N3601" s="66" t="s">
        <v>3821</v>
      </c>
      <c r="O3601" s="8" t="s">
        <v>8242</v>
      </c>
      <c r="P3601" s="8" t="s">
        <v>8243</v>
      </c>
      <c r="Q3601" s="8">
        <v>-1</v>
      </c>
      <c r="R3601" s="8" t="s">
        <v>40</v>
      </c>
      <c r="S3601" s="8" t="s">
        <v>40</v>
      </c>
      <c r="T3601" s="8" t="s">
        <v>40</v>
      </c>
      <c r="U3601" s="67">
        <v>0.22900000000000001</v>
      </c>
      <c r="V3601" s="4">
        <v>2</v>
      </c>
      <c r="W3601" s="4">
        <v>3430</v>
      </c>
      <c r="X3601" s="67">
        <v>1E-3</v>
      </c>
      <c r="Y3601" s="67">
        <v>0</v>
      </c>
      <c r="Z3601" s="4">
        <v>0</v>
      </c>
      <c r="AA3601" s="4">
        <v>2599</v>
      </c>
      <c r="AB3601" s="67">
        <v>0</v>
      </c>
      <c r="AC3601" s="4">
        <v>4.0417120000000004</v>
      </c>
      <c r="AD3601" s="4">
        <v>23.7</v>
      </c>
    </row>
    <row r="3602" spans="1:30" x14ac:dyDescent="0.2">
      <c r="A3602" s="8" t="s">
        <v>782</v>
      </c>
      <c r="B3602" s="8">
        <v>16</v>
      </c>
      <c r="C3602" s="8">
        <v>70975650</v>
      </c>
      <c r="D3602" s="8">
        <v>70975650</v>
      </c>
      <c r="E3602" s="8" t="s">
        <v>121</v>
      </c>
      <c r="F3602" s="8" t="s">
        <v>3108</v>
      </c>
      <c r="G3602" s="8" t="s">
        <v>3109</v>
      </c>
      <c r="H3602" s="8" t="s">
        <v>7</v>
      </c>
      <c r="I3602" s="66" t="s">
        <v>8201</v>
      </c>
      <c r="J3602" s="66" t="s">
        <v>40</v>
      </c>
      <c r="K3602" s="66" t="s">
        <v>3138</v>
      </c>
      <c r="L3602" s="66" t="s">
        <v>8244</v>
      </c>
      <c r="M3602" s="66" t="s">
        <v>8245</v>
      </c>
      <c r="N3602" s="66" t="s">
        <v>3580</v>
      </c>
      <c r="O3602" s="8" t="s">
        <v>3581</v>
      </c>
      <c r="P3602" s="8" t="s">
        <v>40</v>
      </c>
      <c r="Q3602" s="8">
        <v>-1</v>
      </c>
      <c r="R3602" s="8" t="s">
        <v>40</v>
      </c>
      <c r="S3602" s="8" t="s">
        <v>40</v>
      </c>
      <c r="T3602" s="8" t="s">
        <v>40</v>
      </c>
      <c r="U3602" s="67">
        <v>0.25600000000000001</v>
      </c>
      <c r="V3602" s="4">
        <v>1</v>
      </c>
      <c r="W3602" s="4">
        <v>3430</v>
      </c>
      <c r="X3602" s="67">
        <v>0</v>
      </c>
      <c r="Y3602" s="67">
        <v>0.27100000000000002</v>
      </c>
      <c r="Z3602" s="4">
        <v>1</v>
      </c>
      <c r="AA3602" s="4">
        <v>2599</v>
      </c>
      <c r="AB3602" s="67">
        <v>0</v>
      </c>
      <c r="AC3602" s="4">
        <v>5.4208280000000002</v>
      </c>
      <c r="AD3602" s="4">
        <v>26</v>
      </c>
    </row>
    <row r="3603" spans="1:30" x14ac:dyDescent="0.2">
      <c r="A3603" s="8" t="s">
        <v>782</v>
      </c>
      <c r="B3603" s="8">
        <v>16</v>
      </c>
      <c r="C3603" s="8">
        <v>70975654</v>
      </c>
      <c r="D3603" s="8">
        <v>70975654</v>
      </c>
      <c r="E3603" s="8" t="s">
        <v>121</v>
      </c>
      <c r="F3603" s="8" t="s">
        <v>3101</v>
      </c>
      <c r="G3603" s="8" t="s">
        <v>3102</v>
      </c>
      <c r="H3603" s="8" t="s">
        <v>7</v>
      </c>
      <c r="I3603" s="66" t="s">
        <v>8201</v>
      </c>
      <c r="J3603" s="66" t="s">
        <v>40</v>
      </c>
      <c r="K3603" s="66" t="s">
        <v>8246</v>
      </c>
      <c r="L3603" s="66" t="s">
        <v>8247</v>
      </c>
      <c r="M3603" s="66" t="s">
        <v>8248</v>
      </c>
      <c r="N3603" s="66" t="s">
        <v>121</v>
      </c>
      <c r="O3603" s="8" t="s">
        <v>4466</v>
      </c>
      <c r="P3603" s="8" t="s">
        <v>8249</v>
      </c>
      <c r="Q3603" s="8">
        <v>-1</v>
      </c>
      <c r="R3603" s="8" t="s">
        <v>40</v>
      </c>
      <c r="S3603" s="8" t="s">
        <v>40</v>
      </c>
      <c r="T3603" s="8" t="s">
        <v>40</v>
      </c>
      <c r="U3603" s="67">
        <v>0.22700000000000001</v>
      </c>
      <c r="V3603" s="4">
        <v>2</v>
      </c>
      <c r="W3603" s="4">
        <v>3430</v>
      </c>
      <c r="X3603" s="67">
        <v>1E-3</v>
      </c>
      <c r="Y3603" s="67">
        <v>0</v>
      </c>
      <c r="Z3603" s="4">
        <v>0</v>
      </c>
      <c r="AA3603" s="4">
        <v>2599</v>
      </c>
      <c r="AB3603" s="67">
        <v>0</v>
      </c>
      <c r="AC3603" s="4">
        <v>0.69346399999999997</v>
      </c>
      <c r="AD3603" s="4">
        <v>8.7840000000000007</v>
      </c>
    </row>
    <row r="3604" spans="1:30" x14ac:dyDescent="0.2">
      <c r="A3604" s="8" t="s">
        <v>782</v>
      </c>
      <c r="B3604" s="8">
        <v>16</v>
      </c>
      <c r="C3604" s="8">
        <v>70975657</v>
      </c>
      <c r="D3604" s="8">
        <v>70975657</v>
      </c>
      <c r="E3604" s="8" t="s">
        <v>123</v>
      </c>
      <c r="F3604" s="8" t="s">
        <v>3101</v>
      </c>
      <c r="G3604" s="8" t="s">
        <v>3102</v>
      </c>
      <c r="H3604" s="8" t="s">
        <v>7</v>
      </c>
      <c r="I3604" s="66" t="s">
        <v>8201</v>
      </c>
      <c r="J3604" s="66" t="s">
        <v>40</v>
      </c>
      <c r="K3604" s="66" t="s">
        <v>8250</v>
      </c>
      <c r="L3604" s="66" t="s">
        <v>8251</v>
      </c>
      <c r="M3604" s="66" t="s">
        <v>8252</v>
      </c>
      <c r="N3604" s="66" t="s">
        <v>121</v>
      </c>
      <c r="O3604" s="8" t="s">
        <v>4342</v>
      </c>
      <c r="P3604" s="8" t="s">
        <v>8253</v>
      </c>
      <c r="Q3604" s="8">
        <v>-1</v>
      </c>
      <c r="R3604" s="8" t="s">
        <v>40</v>
      </c>
      <c r="S3604" s="8" t="s">
        <v>40</v>
      </c>
      <c r="T3604" s="8" t="s">
        <v>40</v>
      </c>
      <c r="U3604" s="67">
        <v>0.248</v>
      </c>
      <c r="V3604" s="4">
        <v>44</v>
      </c>
      <c r="W3604" s="4">
        <v>3430</v>
      </c>
      <c r="X3604" s="67">
        <v>1.2999999999999999E-2</v>
      </c>
      <c r="Y3604" s="67">
        <v>0.23200000000000001</v>
      </c>
      <c r="Z3604" s="4">
        <v>30</v>
      </c>
      <c r="AA3604" s="4">
        <v>2599</v>
      </c>
      <c r="AB3604" s="67">
        <v>1.2E-2</v>
      </c>
      <c r="AC3604" s="4">
        <v>-0.497832</v>
      </c>
      <c r="AD3604" s="4">
        <v>0.222</v>
      </c>
    </row>
    <row r="3605" spans="1:30" x14ac:dyDescent="0.2">
      <c r="A3605" s="8" t="s">
        <v>782</v>
      </c>
      <c r="B3605" s="8">
        <v>16</v>
      </c>
      <c r="C3605" s="8">
        <v>70975662</v>
      </c>
      <c r="D3605" s="8">
        <v>70975662</v>
      </c>
      <c r="E3605" s="8" t="s">
        <v>121</v>
      </c>
      <c r="F3605" s="8" t="s">
        <v>3108</v>
      </c>
      <c r="G3605" s="8" t="s">
        <v>3109</v>
      </c>
      <c r="H3605" s="8" t="s">
        <v>7</v>
      </c>
      <c r="I3605" s="66" t="s">
        <v>8201</v>
      </c>
      <c r="J3605" s="66" t="s">
        <v>40</v>
      </c>
      <c r="K3605" s="66" t="s">
        <v>8254</v>
      </c>
      <c r="L3605" s="66" t="s">
        <v>8255</v>
      </c>
      <c r="M3605" s="66" t="s">
        <v>8256</v>
      </c>
      <c r="N3605" s="66" t="s">
        <v>4794</v>
      </c>
      <c r="O3605" s="8" t="s">
        <v>4795</v>
      </c>
      <c r="P3605" s="8" t="s">
        <v>8257</v>
      </c>
      <c r="Q3605" s="8">
        <v>-1</v>
      </c>
      <c r="R3605" s="8" t="s">
        <v>40</v>
      </c>
      <c r="S3605" s="8" t="s">
        <v>40</v>
      </c>
      <c r="T3605" s="8" t="s">
        <v>40</v>
      </c>
      <c r="U3605" s="67">
        <v>0.26300000000000001</v>
      </c>
      <c r="V3605" s="4">
        <v>6</v>
      </c>
      <c r="W3605" s="4">
        <v>3430</v>
      </c>
      <c r="X3605" s="67">
        <v>2E-3</v>
      </c>
      <c r="Y3605" s="67">
        <v>0.25</v>
      </c>
      <c r="Z3605" s="4">
        <v>5</v>
      </c>
      <c r="AA3605" s="4">
        <v>2599</v>
      </c>
      <c r="AB3605" s="67">
        <v>2E-3</v>
      </c>
      <c r="AC3605" s="4">
        <v>-0.18756300000000001</v>
      </c>
      <c r="AD3605" s="4">
        <v>1.165</v>
      </c>
    </row>
    <row r="3606" spans="1:30" x14ac:dyDescent="0.2">
      <c r="A3606" s="8" t="s">
        <v>782</v>
      </c>
      <c r="B3606" s="8">
        <v>16</v>
      </c>
      <c r="C3606" s="8">
        <v>70975667</v>
      </c>
      <c r="D3606" s="8">
        <v>70975667</v>
      </c>
      <c r="E3606" s="8" t="s">
        <v>123</v>
      </c>
      <c r="F3606" s="8" t="s">
        <v>3108</v>
      </c>
      <c r="G3606" s="8" t="s">
        <v>3109</v>
      </c>
      <c r="H3606" s="8" t="s">
        <v>7</v>
      </c>
      <c r="I3606" s="66" t="s">
        <v>8201</v>
      </c>
      <c r="J3606" s="66" t="s">
        <v>40</v>
      </c>
      <c r="K3606" s="66" t="s">
        <v>8258</v>
      </c>
      <c r="L3606" s="66" t="s">
        <v>8259</v>
      </c>
      <c r="M3606" s="66" t="s">
        <v>8260</v>
      </c>
      <c r="N3606" s="66" t="s">
        <v>4859</v>
      </c>
      <c r="O3606" s="8" t="s">
        <v>4860</v>
      </c>
      <c r="P3606" s="8" t="s">
        <v>8261</v>
      </c>
      <c r="Q3606" s="8">
        <v>-1</v>
      </c>
      <c r="R3606" s="8" t="s">
        <v>40</v>
      </c>
      <c r="S3606" s="8" t="s">
        <v>40</v>
      </c>
      <c r="T3606" s="8" t="s">
        <v>40</v>
      </c>
      <c r="U3606" s="67">
        <v>0.48799999999999999</v>
      </c>
      <c r="V3606" s="4">
        <v>3423</v>
      </c>
      <c r="W3606" s="4">
        <v>3430</v>
      </c>
      <c r="X3606" s="67">
        <v>0.998</v>
      </c>
      <c r="Y3606" s="67">
        <v>0.48699999999999999</v>
      </c>
      <c r="Z3606" s="4">
        <v>2599</v>
      </c>
      <c r="AA3606" s="4">
        <v>2599</v>
      </c>
      <c r="AB3606" s="67">
        <v>1</v>
      </c>
      <c r="AC3606" s="4">
        <v>-2.0193639999999999</v>
      </c>
      <c r="AD3606" s="4">
        <v>1E-3</v>
      </c>
    </row>
    <row r="3607" spans="1:30" x14ac:dyDescent="0.2">
      <c r="A3607" s="8" t="s">
        <v>782</v>
      </c>
      <c r="B3607" s="8">
        <v>16</v>
      </c>
      <c r="C3607" s="8">
        <v>70975681</v>
      </c>
      <c r="D3607" s="8">
        <v>70975681</v>
      </c>
      <c r="E3607" s="8" t="s">
        <v>121</v>
      </c>
      <c r="F3607" s="8" t="s">
        <v>3101</v>
      </c>
      <c r="G3607" s="8" t="s">
        <v>3102</v>
      </c>
      <c r="H3607" s="8" t="s">
        <v>7</v>
      </c>
      <c r="I3607" s="66" t="s">
        <v>8201</v>
      </c>
      <c r="J3607" s="66" t="s">
        <v>40</v>
      </c>
      <c r="K3607" s="66" t="s">
        <v>8262</v>
      </c>
      <c r="L3607" s="66" t="s">
        <v>8263</v>
      </c>
      <c r="M3607" s="66" t="s">
        <v>8264</v>
      </c>
      <c r="N3607" s="66" t="s">
        <v>3121</v>
      </c>
      <c r="O3607" s="8" t="s">
        <v>3122</v>
      </c>
      <c r="P3607" s="8" t="s">
        <v>40</v>
      </c>
      <c r="Q3607" s="8">
        <v>-1</v>
      </c>
      <c r="R3607" s="8" t="s">
        <v>40</v>
      </c>
      <c r="S3607" s="8" t="s">
        <v>40</v>
      </c>
      <c r="T3607" s="8" t="s">
        <v>40</v>
      </c>
      <c r="U3607" s="67">
        <v>0</v>
      </c>
      <c r="V3607" s="4">
        <v>0</v>
      </c>
      <c r="W3607" s="4">
        <v>3430</v>
      </c>
      <c r="X3607" s="67">
        <v>0</v>
      </c>
      <c r="Y3607" s="67">
        <v>0.188</v>
      </c>
      <c r="Z3607" s="4">
        <v>1</v>
      </c>
      <c r="AA3607" s="4">
        <v>2599</v>
      </c>
      <c r="AB3607" s="67">
        <v>0</v>
      </c>
      <c r="AC3607" s="4">
        <v>0.19464300000000001</v>
      </c>
      <c r="AD3607" s="4">
        <v>4.6230000000000002</v>
      </c>
    </row>
    <row r="3608" spans="1:30" x14ac:dyDescent="0.2">
      <c r="A3608" s="8" t="s">
        <v>782</v>
      </c>
      <c r="B3608" s="8">
        <v>16</v>
      </c>
      <c r="C3608" s="8">
        <v>70975690</v>
      </c>
      <c r="D3608" s="8">
        <v>70975690</v>
      </c>
      <c r="E3608" s="8" t="s">
        <v>123</v>
      </c>
      <c r="F3608" s="8" t="s">
        <v>3108</v>
      </c>
      <c r="G3608" s="8" t="s">
        <v>3109</v>
      </c>
      <c r="H3608" s="8" t="s">
        <v>7</v>
      </c>
      <c r="I3608" s="66" t="s">
        <v>8201</v>
      </c>
      <c r="J3608" s="66" t="s">
        <v>40</v>
      </c>
      <c r="K3608" s="66" t="s">
        <v>8265</v>
      </c>
      <c r="L3608" s="66" t="s">
        <v>8266</v>
      </c>
      <c r="M3608" s="66" t="s">
        <v>8267</v>
      </c>
      <c r="N3608" s="66" t="s">
        <v>4018</v>
      </c>
      <c r="O3608" s="8" t="s">
        <v>6936</v>
      </c>
      <c r="P3608" s="8" t="s">
        <v>40</v>
      </c>
      <c r="Q3608" s="8">
        <v>-1</v>
      </c>
      <c r="R3608" s="8" t="s">
        <v>40</v>
      </c>
      <c r="S3608" s="8" t="s">
        <v>40</v>
      </c>
      <c r="T3608" s="8" t="s">
        <v>40</v>
      </c>
      <c r="U3608" s="67">
        <v>0</v>
      </c>
      <c r="V3608" s="4">
        <v>0</v>
      </c>
      <c r="W3608" s="4">
        <v>3430</v>
      </c>
      <c r="X3608" s="67">
        <v>0</v>
      </c>
      <c r="Y3608" s="67">
        <v>0.27500000000000002</v>
      </c>
      <c r="Z3608" s="4">
        <v>1</v>
      </c>
      <c r="AA3608" s="4">
        <v>2599</v>
      </c>
      <c r="AB3608" s="67">
        <v>0</v>
      </c>
      <c r="AC3608" s="4">
        <v>4.07796</v>
      </c>
      <c r="AD3608" s="4">
        <v>23.7</v>
      </c>
    </row>
    <row r="3609" spans="1:30" x14ac:dyDescent="0.2">
      <c r="A3609" s="8" t="s">
        <v>782</v>
      </c>
      <c r="B3609" s="8">
        <v>16</v>
      </c>
      <c r="C3609" s="8">
        <v>70975720</v>
      </c>
      <c r="D3609" s="8">
        <v>70975720</v>
      </c>
      <c r="E3609" s="8" t="s">
        <v>127</v>
      </c>
      <c r="F3609" s="8" t="s">
        <v>3101</v>
      </c>
      <c r="G3609" s="8" t="s">
        <v>3102</v>
      </c>
      <c r="H3609" s="8" t="s">
        <v>7</v>
      </c>
      <c r="I3609" s="66" t="s">
        <v>8201</v>
      </c>
      <c r="J3609" s="66" t="s">
        <v>40</v>
      </c>
      <c r="K3609" s="66" t="s">
        <v>8268</v>
      </c>
      <c r="L3609" s="66" t="s">
        <v>8269</v>
      </c>
      <c r="M3609" s="66" t="s">
        <v>8270</v>
      </c>
      <c r="N3609" s="66" t="s">
        <v>3126</v>
      </c>
      <c r="O3609" s="8" t="s">
        <v>3183</v>
      </c>
      <c r="P3609" s="8" t="s">
        <v>8271</v>
      </c>
      <c r="Q3609" s="8">
        <v>-1</v>
      </c>
      <c r="R3609" s="8">
        <v>10.6740738</v>
      </c>
      <c r="S3609" s="8">
        <v>-2.6837518000000001E-2</v>
      </c>
      <c r="T3609" s="8">
        <v>10.64723628</v>
      </c>
      <c r="U3609" s="67">
        <v>0.24299999999999999</v>
      </c>
      <c r="V3609" s="4">
        <v>4</v>
      </c>
      <c r="W3609" s="4">
        <v>3430</v>
      </c>
      <c r="X3609" s="67">
        <v>1E-3</v>
      </c>
      <c r="Y3609" s="67">
        <v>0.24099999999999999</v>
      </c>
      <c r="Z3609" s="4">
        <v>3</v>
      </c>
      <c r="AA3609" s="4">
        <v>2599</v>
      </c>
      <c r="AB3609" s="67">
        <v>1E-3</v>
      </c>
      <c r="AC3609" s="4">
        <v>1.4763999999999999</v>
      </c>
      <c r="AD3609" s="4">
        <v>13.19</v>
      </c>
    </row>
    <row r="3610" spans="1:30" x14ac:dyDescent="0.2">
      <c r="A3610" s="8" t="s">
        <v>782</v>
      </c>
      <c r="B3610" s="8">
        <v>16</v>
      </c>
      <c r="C3610" s="8">
        <v>70977714</v>
      </c>
      <c r="D3610" s="8">
        <v>70977714</v>
      </c>
      <c r="E3610" s="8" t="s">
        <v>130</v>
      </c>
      <c r="F3610" s="8" t="s">
        <v>79</v>
      </c>
      <c r="G3610" s="8" t="s">
        <v>3469</v>
      </c>
      <c r="H3610" s="8" t="s">
        <v>7</v>
      </c>
      <c r="I3610" s="66" t="s">
        <v>40</v>
      </c>
      <c r="J3610" s="66" t="s">
        <v>8272</v>
      </c>
      <c r="K3610" s="66" t="s">
        <v>40</v>
      </c>
      <c r="L3610" s="66" t="s">
        <v>40</v>
      </c>
      <c r="M3610" s="66" t="s">
        <v>40</v>
      </c>
      <c r="N3610" s="66" t="s">
        <v>40</v>
      </c>
      <c r="O3610" s="8" t="s">
        <v>40</v>
      </c>
      <c r="P3610" s="8" t="s">
        <v>8273</v>
      </c>
      <c r="Q3610" s="8">
        <v>-1</v>
      </c>
      <c r="R3610" s="8">
        <v>10.28021334</v>
      </c>
      <c r="S3610" s="8">
        <v>-1.715801562</v>
      </c>
      <c r="T3610" s="8">
        <v>8.5644117810000004</v>
      </c>
      <c r="U3610" s="67">
        <v>0</v>
      </c>
      <c r="V3610" s="4">
        <v>0</v>
      </c>
      <c r="W3610" s="4">
        <v>3428</v>
      </c>
      <c r="X3610" s="67">
        <v>0</v>
      </c>
      <c r="Y3610" s="67">
        <v>0.25900000000000001</v>
      </c>
      <c r="Z3610" s="4">
        <v>1</v>
      </c>
      <c r="AA3610" s="4">
        <v>2599</v>
      </c>
      <c r="AB3610" s="67">
        <v>0</v>
      </c>
      <c r="AC3610" s="4">
        <v>4.6608179999999999</v>
      </c>
      <c r="AD3610" s="4">
        <v>24.5</v>
      </c>
    </row>
    <row r="3611" spans="1:30" x14ac:dyDescent="0.2">
      <c r="A3611" s="8" t="s">
        <v>782</v>
      </c>
      <c r="B3611" s="8">
        <v>16</v>
      </c>
      <c r="C3611" s="8">
        <v>70977722</v>
      </c>
      <c r="D3611" s="8">
        <v>70977722</v>
      </c>
      <c r="E3611" s="8" t="s">
        <v>130</v>
      </c>
      <c r="F3611" s="8" t="s">
        <v>3108</v>
      </c>
      <c r="G3611" s="8" t="s">
        <v>3109</v>
      </c>
      <c r="H3611" s="8" t="s">
        <v>7</v>
      </c>
      <c r="I3611" s="66" t="s">
        <v>8274</v>
      </c>
      <c r="J3611" s="66" t="s">
        <v>40</v>
      </c>
      <c r="K3611" s="66" t="s">
        <v>8275</v>
      </c>
      <c r="L3611" s="66" t="s">
        <v>8276</v>
      </c>
      <c r="M3611" s="66" t="s">
        <v>4924</v>
      </c>
      <c r="N3611" s="66" t="s">
        <v>3112</v>
      </c>
      <c r="O3611" s="8" t="s">
        <v>3140</v>
      </c>
      <c r="P3611" s="8" t="s">
        <v>8277</v>
      </c>
      <c r="Q3611" s="8">
        <v>-1</v>
      </c>
      <c r="R3611" s="8" t="s">
        <v>40</v>
      </c>
      <c r="S3611" s="8" t="s">
        <v>40</v>
      </c>
      <c r="T3611" s="8" t="s">
        <v>40</v>
      </c>
      <c r="U3611" s="67">
        <v>0.252</v>
      </c>
      <c r="V3611" s="4">
        <v>1</v>
      </c>
      <c r="W3611" s="4">
        <v>3428</v>
      </c>
      <c r="X3611" s="67">
        <v>0</v>
      </c>
      <c r="Y3611" s="67">
        <v>0.22600000000000001</v>
      </c>
      <c r="Z3611" s="4">
        <v>1</v>
      </c>
      <c r="AA3611" s="4">
        <v>2599</v>
      </c>
      <c r="AB3611" s="67">
        <v>0</v>
      </c>
      <c r="AC3611" s="4">
        <v>6.2216370000000003</v>
      </c>
      <c r="AD3611" s="4">
        <v>28.8</v>
      </c>
    </row>
    <row r="3612" spans="1:30" x14ac:dyDescent="0.2">
      <c r="A3612" s="8" t="s">
        <v>782</v>
      </c>
      <c r="B3612" s="8">
        <v>16</v>
      </c>
      <c r="C3612" s="8">
        <v>70977742</v>
      </c>
      <c r="D3612" s="8">
        <v>70977742</v>
      </c>
      <c r="E3612" s="8" t="s">
        <v>121</v>
      </c>
      <c r="F3612" s="8" t="s">
        <v>3101</v>
      </c>
      <c r="G3612" s="8" t="s">
        <v>3102</v>
      </c>
      <c r="H3612" s="8" t="s">
        <v>7</v>
      </c>
      <c r="I3612" s="66" t="s">
        <v>8274</v>
      </c>
      <c r="J3612" s="66" t="s">
        <v>40</v>
      </c>
      <c r="K3612" s="66" t="s">
        <v>8278</v>
      </c>
      <c r="L3612" s="66" t="s">
        <v>8279</v>
      </c>
      <c r="M3612" s="66" t="s">
        <v>8280</v>
      </c>
      <c r="N3612" s="66" t="s">
        <v>3126</v>
      </c>
      <c r="O3612" s="8" t="s">
        <v>3216</v>
      </c>
      <c r="P3612" s="8" t="s">
        <v>8281</v>
      </c>
      <c r="Q3612" s="8">
        <v>-1</v>
      </c>
      <c r="R3612" s="8" t="s">
        <v>40</v>
      </c>
      <c r="S3612" s="8" t="s">
        <v>40</v>
      </c>
      <c r="T3612" s="8" t="s">
        <v>40</v>
      </c>
      <c r="U3612" s="67">
        <v>0.246</v>
      </c>
      <c r="V3612" s="4">
        <v>15</v>
      </c>
      <c r="W3612" s="4">
        <v>3428</v>
      </c>
      <c r="X3612" s="67">
        <v>4.0000000000000001E-3</v>
      </c>
      <c r="Y3612" s="67">
        <v>0.24399999999999999</v>
      </c>
      <c r="Z3612" s="4">
        <v>5</v>
      </c>
      <c r="AA3612" s="4">
        <v>2599</v>
      </c>
      <c r="AB3612" s="67">
        <v>2E-3</v>
      </c>
      <c r="AC3612" s="4">
        <v>0.88137500000000002</v>
      </c>
      <c r="AD3612" s="4">
        <v>9.9559999999999995</v>
      </c>
    </row>
    <row r="3613" spans="1:30" x14ac:dyDescent="0.2">
      <c r="A3613" s="8" t="s">
        <v>782</v>
      </c>
      <c r="B3613" s="8">
        <v>16</v>
      </c>
      <c r="C3613" s="8">
        <v>70977778</v>
      </c>
      <c r="D3613" s="8">
        <v>70977778</v>
      </c>
      <c r="E3613" s="8" t="s">
        <v>121</v>
      </c>
      <c r="F3613" s="8" t="s">
        <v>3101</v>
      </c>
      <c r="G3613" s="8" t="s">
        <v>3102</v>
      </c>
      <c r="H3613" s="8" t="s">
        <v>7</v>
      </c>
      <c r="I3613" s="66" t="s">
        <v>8274</v>
      </c>
      <c r="J3613" s="66" t="s">
        <v>40</v>
      </c>
      <c r="K3613" s="66" t="s">
        <v>8282</v>
      </c>
      <c r="L3613" s="66" t="s">
        <v>8283</v>
      </c>
      <c r="M3613" s="66" t="s">
        <v>8284</v>
      </c>
      <c r="N3613" s="66" t="s">
        <v>130</v>
      </c>
      <c r="O3613" s="8" t="s">
        <v>3506</v>
      </c>
      <c r="P3613" s="8" t="s">
        <v>8285</v>
      </c>
      <c r="Q3613" s="8">
        <v>-1</v>
      </c>
      <c r="R3613" s="8" t="s">
        <v>40</v>
      </c>
      <c r="S3613" s="8" t="s">
        <v>40</v>
      </c>
      <c r="T3613" s="8" t="s">
        <v>40</v>
      </c>
      <c r="U3613" s="67">
        <v>0.22700000000000001</v>
      </c>
      <c r="V3613" s="4">
        <v>46</v>
      </c>
      <c r="W3613" s="4">
        <v>3429</v>
      </c>
      <c r="X3613" s="67">
        <v>1.2999999999999999E-2</v>
      </c>
      <c r="Y3613" s="67">
        <v>0.20899999999999999</v>
      </c>
      <c r="Z3613" s="4">
        <v>30</v>
      </c>
      <c r="AA3613" s="4">
        <v>2599</v>
      </c>
      <c r="AB3613" s="67">
        <v>1.2E-2</v>
      </c>
      <c r="AC3613" s="4">
        <v>0.32794299999999998</v>
      </c>
      <c r="AD3613" s="4">
        <v>5.9610000000000003</v>
      </c>
    </row>
    <row r="3614" spans="1:30" x14ac:dyDescent="0.2">
      <c r="A3614" s="8" t="s">
        <v>782</v>
      </c>
      <c r="B3614" s="8">
        <v>16</v>
      </c>
      <c r="C3614" s="8">
        <v>70977784</v>
      </c>
      <c r="D3614" s="8">
        <v>70977784</v>
      </c>
      <c r="E3614" s="8" t="s">
        <v>121</v>
      </c>
      <c r="F3614" s="8" t="s">
        <v>3101</v>
      </c>
      <c r="G3614" s="8" t="s">
        <v>3102</v>
      </c>
      <c r="H3614" s="8" t="s">
        <v>7</v>
      </c>
      <c r="I3614" s="66" t="s">
        <v>8274</v>
      </c>
      <c r="J3614" s="66" t="s">
        <v>40</v>
      </c>
      <c r="K3614" s="66" t="s">
        <v>8286</v>
      </c>
      <c r="L3614" s="66" t="s">
        <v>8287</v>
      </c>
      <c r="M3614" s="66" t="s">
        <v>8288</v>
      </c>
      <c r="N3614" s="66" t="s">
        <v>127</v>
      </c>
      <c r="O3614" s="8" t="s">
        <v>3284</v>
      </c>
      <c r="P3614" s="8" t="s">
        <v>8289</v>
      </c>
      <c r="Q3614" s="8">
        <v>-1</v>
      </c>
      <c r="R3614" s="8" t="s">
        <v>40</v>
      </c>
      <c r="S3614" s="8" t="s">
        <v>40</v>
      </c>
      <c r="T3614" s="8" t="s">
        <v>40</v>
      </c>
      <c r="U3614" s="67">
        <v>0</v>
      </c>
      <c r="V3614" s="4">
        <v>0</v>
      </c>
      <c r="W3614" s="4">
        <v>3429</v>
      </c>
      <c r="X3614" s="67">
        <v>0</v>
      </c>
      <c r="Y3614" s="67">
        <v>0.185</v>
      </c>
      <c r="Z3614" s="4">
        <v>1</v>
      </c>
      <c r="AA3614" s="4">
        <v>2599</v>
      </c>
      <c r="AB3614" s="67">
        <v>0</v>
      </c>
      <c r="AC3614" s="4">
        <v>0.263434</v>
      </c>
      <c r="AD3614" s="4">
        <v>5.3330000000000002</v>
      </c>
    </row>
    <row r="3615" spans="1:30" x14ac:dyDescent="0.2">
      <c r="A3615" s="8" t="s">
        <v>782</v>
      </c>
      <c r="B3615" s="8">
        <v>16</v>
      </c>
      <c r="C3615" s="8">
        <v>70977793</v>
      </c>
      <c r="D3615" s="8">
        <v>70977793</v>
      </c>
      <c r="E3615" s="8" t="s">
        <v>127</v>
      </c>
      <c r="F3615" s="8" t="s">
        <v>3101</v>
      </c>
      <c r="G3615" s="8" t="s">
        <v>3102</v>
      </c>
      <c r="H3615" s="8" t="s">
        <v>7</v>
      </c>
      <c r="I3615" s="66" t="s">
        <v>8274</v>
      </c>
      <c r="J3615" s="66" t="s">
        <v>40</v>
      </c>
      <c r="K3615" s="66" t="s">
        <v>8244</v>
      </c>
      <c r="L3615" s="66" t="s">
        <v>8290</v>
      </c>
      <c r="M3615" s="66" t="s">
        <v>8291</v>
      </c>
      <c r="N3615" s="66" t="s">
        <v>3107</v>
      </c>
      <c r="O3615" s="8" t="s">
        <v>4478</v>
      </c>
      <c r="P3615" s="8" t="s">
        <v>8292</v>
      </c>
      <c r="Q3615" s="8">
        <v>-1</v>
      </c>
      <c r="R3615" s="8" t="s">
        <v>40</v>
      </c>
      <c r="S3615" s="8" t="s">
        <v>40</v>
      </c>
      <c r="T3615" s="8" t="s">
        <v>40</v>
      </c>
      <c r="U3615" s="67">
        <v>0.29699999999999999</v>
      </c>
      <c r="V3615" s="4">
        <v>1</v>
      </c>
      <c r="W3615" s="4">
        <v>3418</v>
      </c>
      <c r="X3615" s="67">
        <v>0</v>
      </c>
      <c r="Y3615" s="67">
        <v>0.35399999999999998</v>
      </c>
      <c r="Z3615" s="4">
        <v>2</v>
      </c>
      <c r="AA3615" s="4">
        <v>2559</v>
      </c>
      <c r="AB3615" s="67">
        <v>1E-3</v>
      </c>
      <c r="AC3615" s="4">
        <v>-0.98938499999999996</v>
      </c>
      <c r="AD3615" s="4">
        <v>1.7000000000000001E-2</v>
      </c>
    </row>
    <row r="3616" spans="1:30" x14ac:dyDescent="0.2">
      <c r="A3616" s="8" t="s">
        <v>782</v>
      </c>
      <c r="B3616" s="8">
        <v>16</v>
      </c>
      <c r="C3616" s="8">
        <v>70977823</v>
      </c>
      <c r="D3616" s="8">
        <v>70977823</v>
      </c>
      <c r="E3616" s="8" t="s">
        <v>121</v>
      </c>
      <c r="F3616" s="8" t="s">
        <v>3101</v>
      </c>
      <c r="G3616" s="8" t="s">
        <v>3102</v>
      </c>
      <c r="H3616" s="8" t="s">
        <v>7</v>
      </c>
      <c r="I3616" s="66" t="s">
        <v>8274</v>
      </c>
      <c r="J3616" s="66" t="s">
        <v>40</v>
      </c>
      <c r="K3616" s="66" t="s">
        <v>8293</v>
      </c>
      <c r="L3616" s="66" t="s">
        <v>8294</v>
      </c>
      <c r="M3616" s="66" t="s">
        <v>8295</v>
      </c>
      <c r="N3616" s="66" t="s">
        <v>3165</v>
      </c>
      <c r="O3616" s="8" t="s">
        <v>3400</v>
      </c>
      <c r="P3616" s="8" t="s">
        <v>8296</v>
      </c>
      <c r="Q3616" s="8">
        <v>-1</v>
      </c>
      <c r="R3616" s="8" t="s">
        <v>40</v>
      </c>
      <c r="S3616" s="8" t="s">
        <v>40</v>
      </c>
      <c r="T3616" s="8" t="s">
        <v>40</v>
      </c>
      <c r="U3616" s="67">
        <v>0.69799999999999995</v>
      </c>
      <c r="V3616" s="4">
        <v>2</v>
      </c>
      <c r="W3616" s="4">
        <v>3418</v>
      </c>
      <c r="X3616" s="67">
        <v>1E-3</v>
      </c>
      <c r="Y3616" s="67">
        <v>0.7</v>
      </c>
      <c r="Z3616" s="4">
        <v>1</v>
      </c>
      <c r="AA3616" s="4">
        <v>2559</v>
      </c>
      <c r="AB3616" s="67">
        <v>0</v>
      </c>
      <c r="AC3616" s="4">
        <v>0.55901400000000001</v>
      </c>
      <c r="AD3616" s="4">
        <v>7.867</v>
      </c>
    </row>
    <row r="3617" spans="1:30" x14ac:dyDescent="0.2">
      <c r="A3617" s="8" t="s">
        <v>782</v>
      </c>
      <c r="B3617" s="8">
        <v>16</v>
      </c>
      <c r="C3617" s="8">
        <v>70977827</v>
      </c>
      <c r="D3617" s="8">
        <v>70977827</v>
      </c>
      <c r="E3617" s="8" t="s">
        <v>127</v>
      </c>
      <c r="F3617" s="8" t="s">
        <v>3108</v>
      </c>
      <c r="G3617" s="8" t="s">
        <v>3109</v>
      </c>
      <c r="H3617" s="8" t="s">
        <v>7</v>
      </c>
      <c r="I3617" s="66" t="s">
        <v>8274</v>
      </c>
      <c r="J3617" s="66" t="s">
        <v>40</v>
      </c>
      <c r="K3617" s="66" t="s">
        <v>8297</v>
      </c>
      <c r="L3617" s="66" t="s">
        <v>8298</v>
      </c>
      <c r="M3617" s="66" t="s">
        <v>8299</v>
      </c>
      <c r="N3617" s="66" t="s">
        <v>3348</v>
      </c>
      <c r="O3617" s="8" t="s">
        <v>4220</v>
      </c>
      <c r="P3617" s="8" t="s">
        <v>8300</v>
      </c>
      <c r="Q3617" s="8">
        <v>-1</v>
      </c>
      <c r="R3617" s="8" t="s">
        <v>40</v>
      </c>
      <c r="S3617" s="8" t="s">
        <v>40</v>
      </c>
      <c r="T3617" s="8" t="s">
        <v>40</v>
      </c>
      <c r="U3617" s="67">
        <v>0.38200000000000001</v>
      </c>
      <c r="V3617" s="4">
        <v>1</v>
      </c>
      <c r="W3617" s="4">
        <v>3418</v>
      </c>
      <c r="X3617" s="67">
        <v>0</v>
      </c>
      <c r="Y3617" s="67">
        <v>0</v>
      </c>
      <c r="Z3617" s="4">
        <v>0</v>
      </c>
      <c r="AA3617" s="4">
        <v>2559</v>
      </c>
      <c r="AB3617" s="67">
        <v>0</v>
      </c>
      <c r="AC3617" s="4">
        <v>1.447352</v>
      </c>
      <c r="AD3617" s="4">
        <v>13.04</v>
      </c>
    </row>
    <row r="3618" spans="1:30" x14ac:dyDescent="0.2">
      <c r="A3618" s="8" t="s">
        <v>782</v>
      </c>
      <c r="B3618" s="8">
        <v>16</v>
      </c>
      <c r="C3618" s="8">
        <v>70977832</v>
      </c>
      <c r="D3618" s="8">
        <v>70977832</v>
      </c>
      <c r="E3618" s="8" t="s">
        <v>123</v>
      </c>
      <c r="F3618" s="8" t="s">
        <v>3101</v>
      </c>
      <c r="G3618" s="8" t="s">
        <v>3102</v>
      </c>
      <c r="H3618" s="8" t="s">
        <v>7</v>
      </c>
      <c r="I3618" s="66" t="s">
        <v>8274</v>
      </c>
      <c r="J3618" s="66" t="s">
        <v>40</v>
      </c>
      <c r="K3618" s="66" t="s">
        <v>8301</v>
      </c>
      <c r="L3618" s="66" t="s">
        <v>8302</v>
      </c>
      <c r="M3618" s="66" t="s">
        <v>8303</v>
      </c>
      <c r="N3618" s="66" t="s">
        <v>3165</v>
      </c>
      <c r="O3618" s="8" t="s">
        <v>4242</v>
      </c>
      <c r="P3618" s="8" t="s">
        <v>40</v>
      </c>
      <c r="Q3618" s="8">
        <v>-1</v>
      </c>
      <c r="R3618" s="8" t="s">
        <v>40</v>
      </c>
      <c r="S3618" s="8" t="s">
        <v>40</v>
      </c>
      <c r="T3618" s="8" t="s">
        <v>40</v>
      </c>
      <c r="U3618" s="67">
        <v>0.53400000000000003</v>
      </c>
      <c r="V3618" s="4">
        <v>1</v>
      </c>
      <c r="W3618" s="4">
        <v>3418</v>
      </c>
      <c r="X3618" s="67">
        <v>0</v>
      </c>
      <c r="Y3618" s="67">
        <v>0.55000000000000004</v>
      </c>
      <c r="Z3618" s="4">
        <v>1</v>
      </c>
      <c r="AA3618" s="4">
        <v>2559</v>
      </c>
      <c r="AB3618" s="67">
        <v>0</v>
      </c>
      <c r="AC3618" s="4">
        <v>-0.69498499999999996</v>
      </c>
      <c r="AD3618" s="4">
        <v>7.3999999999999996E-2</v>
      </c>
    </row>
    <row r="3619" spans="1:30" x14ac:dyDescent="0.2">
      <c r="A3619" s="8" t="s">
        <v>782</v>
      </c>
      <c r="B3619" s="8">
        <v>16</v>
      </c>
      <c r="C3619" s="8">
        <v>70977840</v>
      </c>
      <c r="D3619" s="8">
        <v>70977840</v>
      </c>
      <c r="E3619" s="8" t="s">
        <v>123</v>
      </c>
      <c r="F3619" s="8" t="s">
        <v>3108</v>
      </c>
      <c r="G3619" s="8" t="s">
        <v>3109</v>
      </c>
      <c r="H3619" s="8" t="s">
        <v>7</v>
      </c>
      <c r="I3619" s="66" t="s">
        <v>8274</v>
      </c>
      <c r="J3619" s="66" t="s">
        <v>40</v>
      </c>
      <c r="K3619" s="66" t="s">
        <v>8304</v>
      </c>
      <c r="L3619" s="66" t="s">
        <v>8305</v>
      </c>
      <c r="M3619" s="66" t="s">
        <v>8306</v>
      </c>
      <c r="N3619" s="66" t="s">
        <v>3124</v>
      </c>
      <c r="O3619" s="8" t="s">
        <v>7666</v>
      </c>
      <c r="P3619" s="8" t="s">
        <v>8307</v>
      </c>
      <c r="Q3619" s="8">
        <v>-1</v>
      </c>
      <c r="R3619" s="8" t="s">
        <v>40</v>
      </c>
      <c r="S3619" s="8" t="s">
        <v>40</v>
      </c>
      <c r="T3619" s="8" t="s">
        <v>40</v>
      </c>
      <c r="U3619" s="67">
        <v>0</v>
      </c>
      <c r="V3619" s="4">
        <v>0</v>
      </c>
      <c r="W3619" s="4">
        <v>3418</v>
      </c>
      <c r="X3619" s="67">
        <v>0</v>
      </c>
      <c r="Y3619" s="67">
        <v>0.5</v>
      </c>
      <c r="Z3619" s="4">
        <v>1</v>
      </c>
      <c r="AA3619" s="4">
        <v>2559</v>
      </c>
      <c r="AB3619" s="67">
        <v>0</v>
      </c>
      <c r="AC3619" s="4">
        <v>1.403607</v>
      </c>
      <c r="AD3619" s="4">
        <v>12.81</v>
      </c>
    </row>
    <row r="3620" spans="1:30" x14ac:dyDescent="0.2">
      <c r="A3620" s="8" t="s">
        <v>782</v>
      </c>
      <c r="B3620" s="8">
        <v>16</v>
      </c>
      <c r="C3620" s="8">
        <v>70986328</v>
      </c>
      <c r="D3620" s="8">
        <v>70986328</v>
      </c>
      <c r="E3620" s="8" t="s">
        <v>121</v>
      </c>
      <c r="F3620" s="8" t="s">
        <v>3108</v>
      </c>
      <c r="G3620" s="8" t="s">
        <v>3109</v>
      </c>
      <c r="H3620" s="8" t="s">
        <v>7</v>
      </c>
      <c r="I3620" s="66" t="s">
        <v>410</v>
      </c>
      <c r="J3620" s="66" t="s">
        <v>40</v>
      </c>
      <c r="K3620" s="66" t="s">
        <v>8308</v>
      </c>
      <c r="L3620" s="66" t="s">
        <v>8309</v>
      </c>
      <c r="M3620" s="66" t="s">
        <v>8310</v>
      </c>
      <c r="N3620" s="66" t="s">
        <v>3309</v>
      </c>
      <c r="O3620" s="8" t="s">
        <v>3676</v>
      </c>
      <c r="P3620" s="8" t="s">
        <v>40</v>
      </c>
      <c r="Q3620" s="8">
        <v>-1</v>
      </c>
      <c r="R3620" s="8" t="s">
        <v>40</v>
      </c>
      <c r="S3620" s="8" t="s">
        <v>40</v>
      </c>
      <c r="T3620" s="8" t="s">
        <v>40</v>
      </c>
      <c r="U3620" s="67">
        <v>0.24099999999999999</v>
      </c>
      <c r="V3620" s="4">
        <v>2</v>
      </c>
      <c r="W3620" s="4">
        <v>3431</v>
      </c>
      <c r="X3620" s="67">
        <v>1E-3</v>
      </c>
      <c r="Y3620" s="67">
        <v>0.23100000000000001</v>
      </c>
      <c r="Z3620" s="4">
        <v>3</v>
      </c>
      <c r="AA3620" s="4">
        <v>2599</v>
      </c>
      <c r="AB3620" s="67">
        <v>1E-3</v>
      </c>
      <c r="AC3620" s="4">
        <v>2.6380180000000002</v>
      </c>
      <c r="AD3620" s="4">
        <v>20.399999999999999</v>
      </c>
    </row>
    <row r="3621" spans="1:30" x14ac:dyDescent="0.2">
      <c r="A3621" s="8" t="s">
        <v>782</v>
      </c>
      <c r="B3621" s="8">
        <v>16</v>
      </c>
      <c r="C3621" s="8">
        <v>70986342</v>
      </c>
      <c r="D3621" s="8">
        <v>70986342</v>
      </c>
      <c r="E3621" s="8" t="s">
        <v>121</v>
      </c>
      <c r="F3621" s="8" t="s">
        <v>3101</v>
      </c>
      <c r="G3621" s="8" t="s">
        <v>3102</v>
      </c>
      <c r="H3621" s="8" t="s">
        <v>7</v>
      </c>
      <c r="I3621" s="66" t="s">
        <v>410</v>
      </c>
      <c r="J3621" s="66" t="s">
        <v>40</v>
      </c>
      <c r="K3621" s="66" t="s">
        <v>8311</v>
      </c>
      <c r="L3621" s="66" t="s">
        <v>8312</v>
      </c>
      <c r="M3621" s="66" t="s">
        <v>8313</v>
      </c>
      <c r="N3621" s="66" t="s">
        <v>3295</v>
      </c>
      <c r="O3621" s="8" t="s">
        <v>3296</v>
      </c>
      <c r="P3621" s="8" t="s">
        <v>40</v>
      </c>
      <c r="Q3621" s="8">
        <v>-1</v>
      </c>
      <c r="R3621" s="8" t="s">
        <v>40</v>
      </c>
      <c r="S3621" s="8" t="s">
        <v>40</v>
      </c>
      <c r="T3621" s="8" t="s">
        <v>40</v>
      </c>
      <c r="U3621" s="67">
        <v>0.23200000000000001</v>
      </c>
      <c r="V3621" s="4">
        <v>5</v>
      </c>
      <c r="W3621" s="4">
        <v>3431</v>
      </c>
      <c r="X3621" s="67">
        <v>1E-3</v>
      </c>
      <c r="Y3621" s="67">
        <v>0.23499999999999999</v>
      </c>
      <c r="Z3621" s="4">
        <v>2</v>
      </c>
      <c r="AA3621" s="4">
        <v>2599</v>
      </c>
      <c r="AB3621" s="67">
        <v>1E-3</v>
      </c>
      <c r="AC3621" s="4">
        <v>0.42166999999999999</v>
      </c>
      <c r="AD3621" s="4">
        <v>6.8</v>
      </c>
    </row>
    <row r="3622" spans="1:30" x14ac:dyDescent="0.2">
      <c r="A3622" s="8" t="s">
        <v>782</v>
      </c>
      <c r="B3622" s="8">
        <v>16</v>
      </c>
      <c r="C3622" s="8">
        <v>70986368</v>
      </c>
      <c r="D3622" s="8">
        <v>70986368</v>
      </c>
      <c r="E3622" s="8" t="s">
        <v>130</v>
      </c>
      <c r="F3622" s="8" t="s">
        <v>3108</v>
      </c>
      <c r="G3622" s="8" t="s">
        <v>3109</v>
      </c>
      <c r="H3622" s="8" t="s">
        <v>7</v>
      </c>
      <c r="I3622" s="66" t="s">
        <v>410</v>
      </c>
      <c r="J3622" s="66" t="s">
        <v>40</v>
      </c>
      <c r="K3622" s="66" t="s">
        <v>8314</v>
      </c>
      <c r="L3622" s="66" t="s">
        <v>8315</v>
      </c>
      <c r="M3622" s="66" t="s">
        <v>8316</v>
      </c>
      <c r="N3622" s="66" t="s">
        <v>3302</v>
      </c>
      <c r="O3622" s="8" t="s">
        <v>3303</v>
      </c>
      <c r="P3622" s="8" t="s">
        <v>8317</v>
      </c>
      <c r="Q3622" s="8">
        <v>-1</v>
      </c>
      <c r="R3622" s="8" t="s">
        <v>40</v>
      </c>
      <c r="S3622" s="8" t="s">
        <v>40</v>
      </c>
      <c r="T3622" s="8" t="s">
        <v>40</v>
      </c>
      <c r="U3622" s="67">
        <v>0</v>
      </c>
      <c r="V3622" s="4">
        <v>0</v>
      </c>
      <c r="W3622" s="4">
        <v>3431</v>
      </c>
      <c r="X3622" s="67">
        <v>0</v>
      </c>
      <c r="Y3622" s="67">
        <v>0.28299999999999997</v>
      </c>
      <c r="Z3622" s="4">
        <v>3</v>
      </c>
      <c r="AA3622" s="4">
        <v>2599</v>
      </c>
      <c r="AB3622" s="67">
        <v>1E-3</v>
      </c>
      <c r="AC3622" s="4">
        <v>4.923794</v>
      </c>
      <c r="AD3622" s="4">
        <v>25</v>
      </c>
    </row>
    <row r="3623" spans="1:30" x14ac:dyDescent="0.2">
      <c r="A3623" s="8" t="s">
        <v>782</v>
      </c>
      <c r="B3623" s="8">
        <v>16</v>
      </c>
      <c r="C3623" s="8">
        <v>70986369</v>
      </c>
      <c r="D3623" s="8">
        <v>70986369</v>
      </c>
      <c r="E3623" s="8" t="s">
        <v>121</v>
      </c>
      <c r="F3623" s="8" t="s">
        <v>3101</v>
      </c>
      <c r="G3623" s="8" t="s">
        <v>3102</v>
      </c>
      <c r="H3623" s="8" t="s">
        <v>7</v>
      </c>
      <c r="I3623" s="66" t="s">
        <v>410</v>
      </c>
      <c r="J3623" s="66" t="s">
        <v>40</v>
      </c>
      <c r="K3623" s="66" t="s">
        <v>8318</v>
      </c>
      <c r="L3623" s="66" t="s">
        <v>3151</v>
      </c>
      <c r="M3623" s="66" t="s">
        <v>3152</v>
      </c>
      <c r="N3623" s="66" t="s">
        <v>3107</v>
      </c>
      <c r="O3623" s="8" t="s">
        <v>3150</v>
      </c>
      <c r="P3623" s="8" t="s">
        <v>8319</v>
      </c>
      <c r="Q3623" s="8">
        <v>-1</v>
      </c>
      <c r="R3623" s="8" t="s">
        <v>40</v>
      </c>
      <c r="S3623" s="8" t="s">
        <v>40</v>
      </c>
      <c r="T3623" s="8" t="s">
        <v>40</v>
      </c>
      <c r="U3623" s="67">
        <v>0.248</v>
      </c>
      <c r="V3623" s="4">
        <v>7</v>
      </c>
      <c r="W3623" s="4">
        <v>3431</v>
      </c>
      <c r="X3623" s="67">
        <v>2E-3</v>
      </c>
      <c r="Y3623" s="67">
        <v>0.22600000000000001</v>
      </c>
      <c r="Z3623" s="4">
        <v>5</v>
      </c>
      <c r="AA3623" s="4">
        <v>2599</v>
      </c>
      <c r="AB3623" s="67">
        <v>2E-3</v>
      </c>
      <c r="AC3623" s="4">
        <v>1.393246</v>
      </c>
      <c r="AD3623" s="4">
        <v>12.75</v>
      </c>
    </row>
    <row r="3624" spans="1:30" x14ac:dyDescent="0.2">
      <c r="A3624" s="8" t="s">
        <v>782</v>
      </c>
      <c r="B3624" s="8">
        <v>16</v>
      </c>
      <c r="C3624" s="8">
        <v>70986383</v>
      </c>
      <c r="D3624" s="8">
        <v>70986383</v>
      </c>
      <c r="E3624" s="8" t="s">
        <v>127</v>
      </c>
      <c r="F3624" s="8" t="s">
        <v>3108</v>
      </c>
      <c r="G3624" s="8" t="s">
        <v>3109</v>
      </c>
      <c r="H3624" s="8" t="s">
        <v>7</v>
      </c>
      <c r="I3624" s="66" t="s">
        <v>410</v>
      </c>
      <c r="J3624" s="66" t="s">
        <v>40</v>
      </c>
      <c r="K3624" s="66" t="s">
        <v>8320</v>
      </c>
      <c r="L3624" s="66" t="s">
        <v>8321</v>
      </c>
      <c r="M3624" s="66" t="s">
        <v>542</v>
      </c>
      <c r="N3624" s="66" t="s">
        <v>3570</v>
      </c>
      <c r="O3624" s="8" t="s">
        <v>7842</v>
      </c>
      <c r="P3624" s="8" t="s">
        <v>40</v>
      </c>
      <c r="Q3624" s="8">
        <v>-1</v>
      </c>
      <c r="R3624" s="8" t="s">
        <v>40</v>
      </c>
      <c r="S3624" s="8" t="s">
        <v>40</v>
      </c>
      <c r="T3624" s="8" t="s">
        <v>40</v>
      </c>
      <c r="U3624" s="67">
        <v>0.24399999999999999</v>
      </c>
      <c r="V3624" s="4">
        <v>1</v>
      </c>
      <c r="W3624" s="4">
        <v>3431</v>
      </c>
      <c r="X3624" s="67">
        <v>0</v>
      </c>
      <c r="Y3624" s="67">
        <v>0</v>
      </c>
      <c r="Z3624" s="4">
        <v>0</v>
      </c>
      <c r="AA3624" s="4">
        <v>2599</v>
      </c>
      <c r="AB3624" s="67">
        <v>0</v>
      </c>
      <c r="AC3624" s="4">
        <v>4.7756429999999996</v>
      </c>
      <c r="AD3624" s="4">
        <v>24.7</v>
      </c>
    </row>
    <row r="3625" spans="1:30" x14ac:dyDescent="0.2">
      <c r="A3625" s="8" t="s">
        <v>782</v>
      </c>
      <c r="B3625" s="8">
        <v>16</v>
      </c>
      <c r="C3625" s="8">
        <v>70986397</v>
      </c>
      <c r="D3625" s="8">
        <v>70986397</v>
      </c>
      <c r="E3625" s="8" t="s">
        <v>123</v>
      </c>
      <c r="F3625" s="8" t="s">
        <v>3108</v>
      </c>
      <c r="G3625" s="8" t="s">
        <v>3109</v>
      </c>
      <c r="H3625" s="8" t="s">
        <v>7</v>
      </c>
      <c r="I3625" s="66" t="s">
        <v>410</v>
      </c>
      <c r="J3625" s="66" t="s">
        <v>40</v>
      </c>
      <c r="K3625" s="66" t="s">
        <v>8322</v>
      </c>
      <c r="L3625" s="66" t="s">
        <v>8323</v>
      </c>
      <c r="M3625" s="66" t="s">
        <v>8324</v>
      </c>
      <c r="N3625" s="66" t="s">
        <v>3513</v>
      </c>
      <c r="O3625" s="8" t="s">
        <v>3587</v>
      </c>
      <c r="P3625" s="8" t="s">
        <v>40</v>
      </c>
      <c r="Q3625" s="8">
        <v>-1</v>
      </c>
      <c r="R3625" s="8" t="s">
        <v>40</v>
      </c>
      <c r="S3625" s="8" t="s">
        <v>40</v>
      </c>
      <c r="T3625" s="8" t="s">
        <v>40</v>
      </c>
      <c r="U3625" s="67">
        <v>0.23100000000000001</v>
      </c>
      <c r="V3625" s="4">
        <v>1</v>
      </c>
      <c r="W3625" s="4">
        <v>3431</v>
      </c>
      <c r="X3625" s="67">
        <v>0</v>
      </c>
      <c r="Y3625" s="67">
        <v>0.20899999999999999</v>
      </c>
      <c r="Z3625" s="4">
        <v>1</v>
      </c>
      <c r="AA3625" s="4">
        <v>2599</v>
      </c>
      <c r="AB3625" s="67">
        <v>0</v>
      </c>
      <c r="AC3625" s="4">
        <v>-1.0434680000000001</v>
      </c>
      <c r="AD3625" s="4">
        <v>1.2999999999999999E-2</v>
      </c>
    </row>
    <row r="3626" spans="1:30" x14ac:dyDescent="0.2">
      <c r="A3626" s="8" t="s">
        <v>782</v>
      </c>
      <c r="B3626" s="8">
        <v>16</v>
      </c>
      <c r="C3626" s="8">
        <v>70986399</v>
      </c>
      <c r="D3626" s="8">
        <v>70986399</v>
      </c>
      <c r="E3626" s="8" t="s">
        <v>123</v>
      </c>
      <c r="F3626" s="8" t="s">
        <v>3108</v>
      </c>
      <c r="G3626" s="8" t="s">
        <v>3109</v>
      </c>
      <c r="H3626" s="8" t="s">
        <v>7</v>
      </c>
      <c r="I3626" s="66" t="s">
        <v>410</v>
      </c>
      <c r="J3626" s="66" t="s">
        <v>40</v>
      </c>
      <c r="K3626" s="66" t="s">
        <v>8325</v>
      </c>
      <c r="L3626" s="66" t="s">
        <v>8326</v>
      </c>
      <c r="M3626" s="66" t="s">
        <v>8327</v>
      </c>
      <c r="N3626" s="66" t="s">
        <v>3924</v>
      </c>
      <c r="O3626" s="8" t="s">
        <v>3925</v>
      </c>
      <c r="P3626" s="8" t="s">
        <v>40</v>
      </c>
      <c r="Q3626" s="8">
        <v>-1</v>
      </c>
      <c r="R3626" s="8" t="s">
        <v>40</v>
      </c>
      <c r="S3626" s="8" t="s">
        <v>40</v>
      </c>
      <c r="T3626" s="8" t="s">
        <v>40</v>
      </c>
      <c r="U3626" s="67">
        <v>0.26700000000000002</v>
      </c>
      <c r="V3626" s="4">
        <v>1</v>
      </c>
      <c r="W3626" s="4">
        <v>3431</v>
      </c>
      <c r="X3626" s="67">
        <v>0</v>
      </c>
      <c r="Y3626" s="67">
        <v>0.24399999999999999</v>
      </c>
      <c r="Z3626" s="4">
        <v>1</v>
      </c>
      <c r="AA3626" s="4">
        <v>2599</v>
      </c>
      <c r="AB3626" s="67">
        <v>0</v>
      </c>
      <c r="AC3626" s="4">
        <v>-0.909829</v>
      </c>
      <c r="AD3626" s="4">
        <v>2.5000000000000001E-2</v>
      </c>
    </row>
    <row r="3627" spans="1:30" x14ac:dyDescent="0.2">
      <c r="A3627" s="8" t="s">
        <v>782</v>
      </c>
      <c r="B3627" s="8">
        <v>16</v>
      </c>
      <c r="C3627" s="8">
        <v>70986407</v>
      </c>
      <c r="D3627" s="8">
        <v>70986407</v>
      </c>
      <c r="E3627" s="8" t="s">
        <v>130</v>
      </c>
      <c r="F3627" s="8" t="s">
        <v>3108</v>
      </c>
      <c r="G3627" s="8" t="s">
        <v>3109</v>
      </c>
      <c r="H3627" s="8" t="s">
        <v>7</v>
      </c>
      <c r="I3627" s="66" t="s">
        <v>410</v>
      </c>
      <c r="J3627" s="66" t="s">
        <v>40</v>
      </c>
      <c r="K3627" s="66" t="s">
        <v>8328</v>
      </c>
      <c r="L3627" s="66" t="s">
        <v>8329</v>
      </c>
      <c r="M3627" s="66" t="s">
        <v>8330</v>
      </c>
      <c r="N3627" s="66" t="s">
        <v>3168</v>
      </c>
      <c r="O3627" s="8" t="s">
        <v>3169</v>
      </c>
      <c r="P3627" s="8" t="s">
        <v>8331</v>
      </c>
      <c r="Q3627" s="8">
        <v>-1</v>
      </c>
      <c r="R3627" s="8" t="s">
        <v>40</v>
      </c>
      <c r="S3627" s="8" t="s">
        <v>40</v>
      </c>
      <c r="T3627" s="8" t="s">
        <v>40</v>
      </c>
      <c r="U3627" s="67">
        <v>0.249</v>
      </c>
      <c r="V3627" s="4">
        <v>2</v>
      </c>
      <c r="W3627" s="4">
        <v>3431</v>
      </c>
      <c r="X3627" s="67">
        <v>1E-3</v>
      </c>
      <c r="Y3627" s="67">
        <v>0</v>
      </c>
      <c r="Z3627" s="4">
        <v>0</v>
      </c>
      <c r="AA3627" s="4">
        <v>2599</v>
      </c>
      <c r="AB3627" s="67">
        <v>0</v>
      </c>
      <c r="AC3627" s="4">
        <v>0.81857899999999995</v>
      </c>
      <c r="AD3627" s="4">
        <v>9.5779999999999994</v>
      </c>
    </row>
    <row r="3628" spans="1:30" x14ac:dyDescent="0.2">
      <c r="A3628" s="8" t="s">
        <v>782</v>
      </c>
      <c r="B3628" s="8">
        <v>16</v>
      </c>
      <c r="C3628" s="8">
        <v>70986425</v>
      </c>
      <c r="D3628" s="8">
        <v>70986425</v>
      </c>
      <c r="E3628" s="8" t="s">
        <v>123</v>
      </c>
      <c r="F3628" s="8" t="s">
        <v>3108</v>
      </c>
      <c r="G3628" s="8" t="s">
        <v>3109</v>
      </c>
      <c r="H3628" s="8" t="s">
        <v>7</v>
      </c>
      <c r="I3628" s="66" t="s">
        <v>410</v>
      </c>
      <c r="J3628" s="66" t="s">
        <v>40</v>
      </c>
      <c r="K3628" s="66" t="s">
        <v>8332</v>
      </c>
      <c r="L3628" s="66" t="s">
        <v>8333</v>
      </c>
      <c r="M3628" s="66" t="s">
        <v>8334</v>
      </c>
      <c r="N3628" s="66" t="s">
        <v>4290</v>
      </c>
      <c r="O3628" s="8" t="s">
        <v>4291</v>
      </c>
      <c r="P3628" s="8" t="s">
        <v>8335</v>
      </c>
      <c r="Q3628" s="8">
        <v>-1</v>
      </c>
      <c r="R3628" s="8" t="s">
        <v>40</v>
      </c>
      <c r="S3628" s="8" t="s">
        <v>40</v>
      </c>
      <c r="T3628" s="8" t="s">
        <v>40</v>
      </c>
      <c r="U3628" s="67">
        <v>0.23599999999999999</v>
      </c>
      <c r="V3628" s="4">
        <v>109</v>
      </c>
      <c r="W3628" s="4">
        <v>3431</v>
      </c>
      <c r="X3628" s="67">
        <v>3.2000000000000001E-2</v>
      </c>
      <c r="Y3628" s="67">
        <v>0.23799999999999999</v>
      </c>
      <c r="Z3628" s="4">
        <v>71</v>
      </c>
      <c r="AA3628" s="4">
        <v>2599</v>
      </c>
      <c r="AB3628" s="67">
        <v>2.7E-2</v>
      </c>
      <c r="AC3628" s="4">
        <v>2.8121580000000002</v>
      </c>
      <c r="AD3628" s="4">
        <v>21.4</v>
      </c>
    </row>
    <row r="3629" spans="1:30" x14ac:dyDescent="0.2">
      <c r="A3629" s="8" t="s">
        <v>782</v>
      </c>
      <c r="B3629" s="8">
        <v>16</v>
      </c>
      <c r="C3629" s="8">
        <v>70986443</v>
      </c>
      <c r="D3629" s="8">
        <v>70986443</v>
      </c>
      <c r="E3629" s="8" t="s">
        <v>121</v>
      </c>
      <c r="F3629" s="8" t="s">
        <v>3108</v>
      </c>
      <c r="G3629" s="8" t="s">
        <v>3109</v>
      </c>
      <c r="H3629" s="8" t="s">
        <v>7</v>
      </c>
      <c r="I3629" s="66" t="s">
        <v>410</v>
      </c>
      <c r="J3629" s="66" t="s">
        <v>40</v>
      </c>
      <c r="K3629" s="66" t="s">
        <v>8336</v>
      </c>
      <c r="L3629" s="66" t="s">
        <v>8337</v>
      </c>
      <c r="M3629" s="66" t="s">
        <v>8338</v>
      </c>
      <c r="N3629" s="66" t="s">
        <v>3334</v>
      </c>
      <c r="O3629" s="8" t="s">
        <v>3335</v>
      </c>
      <c r="P3629" s="8" t="s">
        <v>8339</v>
      </c>
      <c r="Q3629" s="8">
        <v>-1</v>
      </c>
      <c r="R3629" s="8" t="s">
        <v>40</v>
      </c>
      <c r="S3629" s="8" t="s">
        <v>40</v>
      </c>
      <c r="T3629" s="8" t="s">
        <v>40</v>
      </c>
      <c r="U3629" s="67">
        <v>0.28599999999999998</v>
      </c>
      <c r="V3629" s="4">
        <v>2</v>
      </c>
      <c r="W3629" s="4">
        <v>3427</v>
      </c>
      <c r="X3629" s="67">
        <v>1E-3</v>
      </c>
      <c r="Y3629" s="67">
        <v>0</v>
      </c>
      <c r="Z3629" s="4">
        <v>0</v>
      </c>
      <c r="AA3629" s="4">
        <v>2598</v>
      </c>
      <c r="AB3629" s="67">
        <v>0</v>
      </c>
      <c r="AC3629" s="4">
        <v>2.0896149999999998</v>
      </c>
      <c r="AD3629" s="4">
        <v>16.79</v>
      </c>
    </row>
    <row r="3630" spans="1:30" x14ac:dyDescent="0.2">
      <c r="A3630" s="8" t="s">
        <v>782</v>
      </c>
      <c r="B3630" s="8">
        <v>16</v>
      </c>
      <c r="C3630" s="8">
        <v>70986461</v>
      </c>
      <c r="D3630" s="8">
        <v>70986461</v>
      </c>
      <c r="E3630" s="8" t="s">
        <v>130</v>
      </c>
      <c r="F3630" s="8" t="s">
        <v>3108</v>
      </c>
      <c r="G3630" s="8" t="s">
        <v>3109</v>
      </c>
      <c r="H3630" s="8" t="s">
        <v>7</v>
      </c>
      <c r="I3630" s="66" t="s">
        <v>410</v>
      </c>
      <c r="J3630" s="66" t="s">
        <v>40</v>
      </c>
      <c r="K3630" s="66" t="s">
        <v>8340</v>
      </c>
      <c r="L3630" s="66" t="s">
        <v>8341</v>
      </c>
      <c r="M3630" s="66" t="s">
        <v>8342</v>
      </c>
      <c r="N3630" s="66" t="s">
        <v>3141</v>
      </c>
      <c r="O3630" s="8" t="s">
        <v>3371</v>
      </c>
      <c r="P3630" s="8" t="s">
        <v>8343</v>
      </c>
      <c r="Q3630" s="8">
        <v>-1</v>
      </c>
      <c r="R3630" s="8" t="s">
        <v>40</v>
      </c>
      <c r="S3630" s="8" t="s">
        <v>40</v>
      </c>
      <c r="T3630" s="8" t="s">
        <v>40</v>
      </c>
      <c r="U3630" s="67">
        <v>0.26300000000000001</v>
      </c>
      <c r="V3630" s="4">
        <v>1</v>
      </c>
      <c r="W3630" s="4">
        <v>3427</v>
      </c>
      <c r="X3630" s="67">
        <v>0</v>
      </c>
      <c r="Y3630" s="67">
        <v>0.5</v>
      </c>
      <c r="Z3630" s="4">
        <v>1</v>
      </c>
      <c r="AA3630" s="4">
        <v>2598</v>
      </c>
      <c r="AB3630" s="67">
        <v>0</v>
      </c>
      <c r="AC3630" s="4">
        <v>2.2455289999999999</v>
      </c>
      <c r="AD3630" s="4">
        <v>17.809999999999999</v>
      </c>
    </row>
    <row r="3631" spans="1:30" x14ac:dyDescent="0.2">
      <c r="A3631" s="8" t="s">
        <v>782</v>
      </c>
      <c r="B3631" s="8">
        <v>16</v>
      </c>
      <c r="C3631" s="8">
        <v>70986462</v>
      </c>
      <c r="D3631" s="8">
        <v>70986462</v>
      </c>
      <c r="E3631" s="8" t="s">
        <v>121</v>
      </c>
      <c r="F3631" s="8" t="s">
        <v>3101</v>
      </c>
      <c r="G3631" s="8" t="s">
        <v>3102</v>
      </c>
      <c r="H3631" s="8" t="s">
        <v>7</v>
      </c>
      <c r="I3631" s="66" t="s">
        <v>410</v>
      </c>
      <c r="J3631" s="66" t="s">
        <v>40</v>
      </c>
      <c r="K3631" s="66" t="s">
        <v>8305</v>
      </c>
      <c r="L3631" s="66" t="s">
        <v>8344</v>
      </c>
      <c r="M3631" s="66" t="s">
        <v>3435</v>
      </c>
      <c r="N3631" s="66" t="s">
        <v>3107</v>
      </c>
      <c r="O3631" s="8" t="s">
        <v>3150</v>
      </c>
      <c r="P3631" s="8" t="s">
        <v>8345</v>
      </c>
      <c r="Q3631" s="8">
        <v>-1</v>
      </c>
      <c r="R3631" s="8" t="s">
        <v>40</v>
      </c>
      <c r="S3631" s="8" t="s">
        <v>40</v>
      </c>
      <c r="T3631" s="8" t="s">
        <v>40</v>
      </c>
      <c r="U3631" s="67">
        <v>0.23200000000000001</v>
      </c>
      <c r="V3631" s="4">
        <v>3</v>
      </c>
      <c r="W3631" s="4">
        <v>3427</v>
      </c>
      <c r="X3631" s="67">
        <v>1E-3</v>
      </c>
      <c r="Y3631" s="67">
        <v>0.23699999999999999</v>
      </c>
      <c r="Z3631" s="4">
        <v>1</v>
      </c>
      <c r="AA3631" s="4">
        <v>2598</v>
      </c>
      <c r="AB3631" s="67">
        <v>0</v>
      </c>
      <c r="AC3631" s="4">
        <v>0.738707</v>
      </c>
      <c r="AD3631" s="4">
        <v>9.0779999999999994</v>
      </c>
    </row>
    <row r="3632" spans="1:30" x14ac:dyDescent="0.2">
      <c r="A3632" s="8" t="s">
        <v>782</v>
      </c>
      <c r="B3632" s="8">
        <v>16</v>
      </c>
      <c r="C3632" s="8">
        <v>70986480</v>
      </c>
      <c r="D3632" s="8">
        <v>70986480</v>
      </c>
      <c r="E3632" s="8" t="s">
        <v>121</v>
      </c>
      <c r="F3632" s="8" t="s">
        <v>3101</v>
      </c>
      <c r="G3632" s="8" t="s">
        <v>3102</v>
      </c>
      <c r="H3632" s="8" t="s">
        <v>7</v>
      </c>
      <c r="I3632" s="66" t="s">
        <v>410</v>
      </c>
      <c r="J3632" s="66" t="s">
        <v>40</v>
      </c>
      <c r="K3632" s="66" t="s">
        <v>8346</v>
      </c>
      <c r="L3632" s="66" t="s">
        <v>8347</v>
      </c>
      <c r="M3632" s="66" t="s">
        <v>8348</v>
      </c>
      <c r="N3632" s="66" t="s">
        <v>130</v>
      </c>
      <c r="O3632" s="8" t="s">
        <v>3506</v>
      </c>
      <c r="P3632" s="8" t="s">
        <v>8349</v>
      </c>
      <c r="Q3632" s="8">
        <v>-1</v>
      </c>
      <c r="R3632" s="8" t="s">
        <v>40</v>
      </c>
      <c r="S3632" s="8" t="s">
        <v>40</v>
      </c>
      <c r="T3632" s="8" t="s">
        <v>40</v>
      </c>
      <c r="U3632" s="67">
        <v>0.46200000000000002</v>
      </c>
      <c r="V3632" s="4">
        <v>3403</v>
      </c>
      <c r="W3632" s="4">
        <v>3427</v>
      </c>
      <c r="X3632" s="67">
        <v>0.99299999999999999</v>
      </c>
      <c r="Y3632" s="67">
        <v>0.47</v>
      </c>
      <c r="Z3632" s="4">
        <v>2584</v>
      </c>
      <c r="AA3632" s="4">
        <v>2598</v>
      </c>
      <c r="AB3632" s="67">
        <v>0.995</v>
      </c>
      <c r="AC3632" s="4">
        <v>0.63740399999999997</v>
      </c>
      <c r="AD3632" s="4">
        <v>8.4120000000000008</v>
      </c>
    </row>
    <row r="3633" spans="1:30" x14ac:dyDescent="0.2">
      <c r="A3633" s="8" t="s">
        <v>782</v>
      </c>
      <c r="B3633" s="8">
        <v>16</v>
      </c>
      <c r="C3633" s="8">
        <v>70986505</v>
      </c>
      <c r="D3633" s="8">
        <v>70986505</v>
      </c>
      <c r="E3633" s="8" t="s">
        <v>121</v>
      </c>
      <c r="F3633" s="8" t="s">
        <v>3108</v>
      </c>
      <c r="G3633" s="8" t="s">
        <v>3109</v>
      </c>
      <c r="H3633" s="8" t="s">
        <v>7</v>
      </c>
      <c r="I3633" s="66" t="s">
        <v>410</v>
      </c>
      <c r="J3633" s="66" t="s">
        <v>40</v>
      </c>
      <c r="K3633" s="66" t="s">
        <v>8350</v>
      </c>
      <c r="L3633" s="66" t="s">
        <v>8351</v>
      </c>
      <c r="M3633" s="66" t="s">
        <v>8352</v>
      </c>
      <c r="N3633" s="66" t="s">
        <v>3518</v>
      </c>
      <c r="O3633" s="8" t="s">
        <v>6736</v>
      </c>
      <c r="P3633" s="8" t="s">
        <v>8353</v>
      </c>
      <c r="Q3633" s="8">
        <v>-1</v>
      </c>
      <c r="R3633" s="8" t="s">
        <v>40</v>
      </c>
      <c r="S3633" s="8" t="s">
        <v>40</v>
      </c>
      <c r="T3633" s="8" t="s">
        <v>40</v>
      </c>
      <c r="U3633" s="67">
        <v>0</v>
      </c>
      <c r="V3633" s="4">
        <v>0</v>
      </c>
      <c r="W3633" s="4">
        <v>3427</v>
      </c>
      <c r="X3633" s="67">
        <v>0</v>
      </c>
      <c r="Y3633" s="67">
        <v>0.245</v>
      </c>
      <c r="Z3633" s="4">
        <v>1</v>
      </c>
      <c r="AA3633" s="4">
        <v>2598</v>
      </c>
      <c r="AB3633" s="67">
        <v>0</v>
      </c>
      <c r="AC3633" s="4">
        <v>2.5796540000000001</v>
      </c>
      <c r="AD3633" s="4">
        <v>19.98</v>
      </c>
    </row>
    <row r="3634" spans="1:30" x14ac:dyDescent="0.2">
      <c r="A3634" s="8" t="s">
        <v>782</v>
      </c>
      <c r="B3634" s="8">
        <v>16</v>
      </c>
      <c r="C3634" s="8">
        <v>70986508</v>
      </c>
      <c r="D3634" s="8">
        <v>70986508</v>
      </c>
      <c r="E3634" s="8" t="s">
        <v>127</v>
      </c>
      <c r="F3634" s="8" t="s">
        <v>3108</v>
      </c>
      <c r="G3634" s="8" t="s">
        <v>3109</v>
      </c>
      <c r="H3634" s="8" t="s">
        <v>7</v>
      </c>
      <c r="I3634" s="66" t="s">
        <v>410</v>
      </c>
      <c r="J3634" s="66" t="s">
        <v>40</v>
      </c>
      <c r="K3634" s="66" t="s">
        <v>8354</v>
      </c>
      <c r="L3634" s="66" t="s">
        <v>8355</v>
      </c>
      <c r="M3634" s="66" t="s">
        <v>4909</v>
      </c>
      <c r="N3634" s="66" t="s">
        <v>3887</v>
      </c>
      <c r="O3634" s="8" t="s">
        <v>8356</v>
      </c>
      <c r="P3634" s="8" t="s">
        <v>8357</v>
      </c>
      <c r="Q3634" s="8">
        <v>-1</v>
      </c>
      <c r="R3634" s="8" t="s">
        <v>40</v>
      </c>
      <c r="S3634" s="8" t="s">
        <v>40</v>
      </c>
      <c r="T3634" s="8" t="s">
        <v>40</v>
      </c>
      <c r="U3634" s="67">
        <v>0.28499999999999998</v>
      </c>
      <c r="V3634" s="4">
        <v>1</v>
      </c>
      <c r="W3634" s="4">
        <v>3427</v>
      </c>
      <c r="X3634" s="67">
        <v>0</v>
      </c>
      <c r="Y3634" s="67">
        <v>0.19</v>
      </c>
      <c r="Z3634" s="4">
        <v>1</v>
      </c>
      <c r="AA3634" s="4">
        <v>2598</v>
      </c>
      <c r="AB3634" s="67">
        <v>0</v>
      </c>
      <c r="AC3634" s="4">
        <v>-1.6365540000000001</v>
      </c>
      <c r="AD3634" s="4">
        <v>2E-3</v>
      </c>
    </row>
    <row r="3635" spans="1:30" x14ac:dyDescent="0.2">
      <c r="A3635" s="8" t="s">
        <v>782</v>
      </c>
      <c r="B3635" s="8">
        <v>16</v>
      </c>
      <c r="C3635" s="8">
        <v>70986509</v>
      </c>
      <c r="D3635" s="8">
        <v>70986510</v>
      </c>
      <c r="E3635" s="8" t="s">
        <v>8358</v>
      </c>
      <c r="F3635" s="8" t="s">
        <v>80</v>
      </c>
      <c r="G3635" s="8" t="s">
        <v>3469</v>
      </c>
      <c r="H3635" s="8" t="s">
        <v>7</v>
      </c>
      <c r="I3635" s="66" t="s">
        <v>410</v>
      </c>
      <c r="J3635" s="66" t="s">
        <v>40</v>
      </c>
      <c r="K3635" s="66" t="s">
        <v>8359</v>
      </c>
      <c r="L3635" s="66" t="s">
        <v>8360</v>
      </c>
      <c r="M3635" s="66" t="s">
        <v>409</v>
      </c>
      <c r="N3635" s="66" t="s">
        <v>376</v>
      </c>
      <c r="O3635" s="8" t="s">
        <v>8361</v>
      </c>
      <c r="P3635" s="8" t="s">
        <v>8362</v>
      </c>
      <c r="Q3635" s="8">
        <v>-1</v>
      </c>
      <c r="R3635" s="8" t="s">
        <v>40</v>
      </c>
      <c r="S3635" s="8" t="s">
        <v>40</v>
      </c>
      <c r="T3635" s="8" t="s">
        <v>40</v>
      </c>
      <c r="U3635" s="67">
        <v>0.23499999999999999</v>
      </c>
      <c r="V3635" s="4">
        <v>11</v>
      </c>
      <c r="W3635" s="4">
        <v>3427</v>
      </c>
      <c r="X3635" s="67">
        <v>3.0000000000000001E-3</v>
      </c>
      <c r="Y3635" s="67">
        <v>0.248</v>
      </c>
      <c r="Z3635" s="4">
        <v>10</v>
      </c>
      <c r="AA3635" s="4">
        <v>2598</v>
      </c>
      <c r="AB3635" s="67">
        <v>4.0000000000000001E-3</v>
      </c>
      <c r="AC3635" s="4">
        <v>3.9991240000000001</v>
      </c>
      <c r="AD3635" s="4">
        <v>23.6</v>
      </c>
    </row>
    <row r="3636" spans="1:30" x14ac:dyDescent="0.2">
      <c r="A3636" s="8" t="s">
        <v>782</v>
      </c>
      <c r="B3636" s="8">
        <v>16</v>
      </c>
      <c r="C3636" s="8">
        <v>70986512</v>
      </c>
      <c r="D3636" s="8">
        <v>70986512</v>
      </c>
      <c r="E3636" s="8" t="s">
        <v>130</v>
      </c>
      <c r="F3636" s="8" t="s">
        <v>3108</v>
      </c>
      <c r="G3636" s="8" t="s">
        <v>3109</v>
      </c>
      <c r="H3636" s="8" t="s">
        <v>7</v>
      </c>
      <c r="I3636" s="66" t="s">
        <v>410</v>
      </c>
      <c r="J3636" s="66" t="s">
        <v>40</v>
      </c>
      <c r="K3636" s="66" t="s">
        <v>8363</v>
      </c>
      <c r="L3636" s="66" t="s">
        <v>8364</v>
      </c>
      <c r="M3636" s="66" t="s">
        <v>409</v>
      </c>
      <c r="N3636" s="66" t="s">
        <v>3244</v>
      </c>
      <c r="O3636" s="8" t="s">
        <v>3245</v>
      </c>
      <c r="P3636" s="8" t="s">
        <v>8365</v>
      </c>
      <c r="Q3636" s="8">
        <v>-1</v>
      </c>
      <c r="R3636" s="8" t="s">
        <v>40</v>
      </c>
      <c r="S3636" s="8" t="s">
        <v>40</v>
      </c>
      <c r="T3636" s="8" t="s">
        <v>40</v>
      </c>
      <c r="U3636" s="67">
        <v>0.189</v>
      </c>
      <c r="V3636" s="4">
        <v>1</v>
      </c>
      <c r="W3636" s="4">
        <v>3427</v>
      </c>
      <c r="X3636" s="67">
        <v>0</v>
      </c>
      <c r="Y3636" s="67">
        <v>0.214</v>
      </c>
      <c r="Z3636" s="4">
        <v>1</v>
      </c>
      <c r="AA3636" s="4">
        <v>2598</v>
      </c>
      <c r="AB3636" s="67">
        <v>0</v>
      </c>
      <c r="AC3636" s="4">
        <v>-0.83150800000000002</v>
      </c>
      <c r="AD3636" s="4">
        <v>3.5999999999999997E-2</v>
      </c>
    </row>
    <row r="3637" spans="1:30" x14ac:dyDescent="0.2">
      <c r="A3637" s="8" t="s">
        <v>782</v>
      </c>
      <c r="B3637" s="8">
        <v>16</v>
      </c>
      <c r="C3637" s="8">
        <v>70986529</v>
      </c>
      <c r="D3637" s="8">
        <v>70986529</v>
      </c>
      <c r="E3637" s="8" t="s">
        <v>121</v>
      </c>
      <c r="F3637" s="8" t="s">
        <v>3108</v>
      </c>
      <c r="G3637" s="8" t="s">
        <v>3109</v>
      </c>
      <c r="H3637" s="8" t="s">
        <v>7</v>
      </c>
      <c r="I3637" s="66" t="s">
        <v>410</v>
      </c>
      <c r="J3637" s="66" t="s">
        <v>40</v>
      </c>
      <c r="K3637" s="66" t="s">
        <v>3153</v>
      </c>
      <c r="L3637" s="66" t="s">
        <v>8366</v>
      </c>
      <c r="M3637" s="66" t="s">
        <v>8367</v>
      </c>
      <c r="N3637" s="66" t="s">
        <v>3128</v>
      </c>
      <c r="O3637" s="8" t="s">
        <v>3205</v>
      </c>
      <c r="P3637" s="8" t="s">
        <v>8368</v>
      </c>
      <c r="Q3637" s="8">
        <v>-1</v>
      </c>
      <c r="R3637" s="8" t="s">
        <v>40</v>
      </c>
      <c r="S3637" s="8" t="s">
        <v>40</v>
      </c>
      <c r="T3637" s="8" t="s">
        <v>40</v>
      </c>
      <c r="U3637" s="67">
        <v>0.25600000000000001</v>
      </c>
      <c r="V3637" s="4">
        <v>3</v>
      </c>
      <c r="W3637" s="4">
        <v>3431</v>
      </c>
      <c r="X3637" s="67">
        <v>1E-3</v>
      </c>
      <c r="Y3637" s="67">
        <v>0</v>
      </c>
      <c r="Z3637" s="4">
        <v>0</v>
      </c>
      <c r="AA3637" s="4">
        <v>2600</v>
      </c>
      <c r="AB3637" s="67">
        <v>0</v>
      </c>
      <c r="AC3637" s="4">
        <v>0.17288400000000001</v>
      </c>
      <c r="AD3637" s="4">
        <v>4.391</v>
      </c>
    </row>
    <row r="3638" spans="1:30" x14ac:dyDescent="0.2">
      <c r="A3638" s="8" t="s">
        <v>782</v>
      </c>
      <c r="B3638" s="8">
        <v>16</v>
      </c>
      <c r="C3638" s="8">
        <v>70986531</v>
      </c>
      <c r="D3638" s="8">
        <v>70986531</v>
      </c>
      <c r="E3638" s="8" t="s">
        <v>127</v>
      </c>
      <c r="F3638" s="8" t="s">
        <v>3108</v>
      </c>
      <c r="G3638" s="8" t="s">
        <v>3109</v>
      </c>
      <c r="H3638" s="8" t="s">
        <v>7</v>
      </c>
      <c r="I3638" s="66" t="s">
        <v>410</v>
      </c>
      <c r="J3638" s="66" t="s">
        <v>40</v>
      </c>
      <c r="K3638" s="66" t="s">
        <v>8369</v>
      </c>
      <c r="L3638" s="66" t="s">
        <v>8370</v>
      </c>
      <c r="M3638" s="66" t="s">
        <v>8371</v>
      </c>
      <c r="N3638" s="66" t="s">
        <v>4094</v>
      </c>
      <c r="O3638" s="8" t="s">
        <v>4095</v>
      </c>
      <c r="P3638" s="8" t="s">
        <v>8372</v>
      </c>
      <c r="Q3638" s="8">
        <v>-1</v>
      </c>
      <c r="R3638" s="8" t="s">
        <v>40</v>
      </c>
      <c r="S3638" s="8" t="s">
        <v>40</v>
      </c>
      <c r="T3638" s="8" t="s">
        <v>40</v>
      </c>
      <c r="U3638" s="67">
        <v>0.22800000000000001</v>
      </c>
      <c r="V3638" s="4">
        <v>10</v>
      </c>
      <c r="W3638" s="4">
        <v>3431</v>
      </c>
      <c r="X3638" s="67">
        <v>3.0000000000000001E-3</v>
      </c>
      <c r="Y3638" s="67">
        <v>0.23</v>
      </c>
      <c r="Z3638" s="4">
        <v>11</v>
      </c>
      <c r="AA3638" s="4">
        <v>2600</v>
      </c>
      <c r="AB3638" s="67">
        <v>4.0000000000000001E-3</v>
      </c>
      <c r="AC3638" s="4">
        <v>0.57147000000000003</v>
      </c>
      <c r="AD3638" s="4">
        <v>7.9560000000000004</v>
      </c>
    </row>
    <row r="3639" spans="1:30" x14ac:dyDescent="0.2">
      <c r="A3639" s="8" t="s">
        <v>782</v>
      </c>
      <c r="B3639" s="8">
        <v>16</v>
      </c>
      <c r="C3639" s="8">
        <v>70989280</v>
      </c>
      <c r="D3639" s="8">
        <v>70989280</v>
      </c>
      <c r="E3639" s="8" t="s">
        <v>121</v>
      </c>
      <c r="F3639" s="8" t="s">
        <v>3108</v>
      </c>
      <c r="G3639" s="8" t="s">
        <v>3109</v>
      </c>
      <c r="H3639" s="8" t="s">
        <v>7</v>
      </c>
      <c r="I3639" s="66" t="s">
        <v>8373</v>
      </c>
      <c r="J3639" s="66" t="s">
        <v>40</v>
      </c>
      <c r="K3639" s="66" t="s">
        <v>8374</v>
      </c>
      <c r="L3639" s="66" t="s">
        <v>3179</v>
      </c>
      <c r="M3639" s="66" t="s">
        <v>8375</v>
      </c>
      <c r="N3639" s="66" t="s">
        <v>3128</v>
      </c>
      <c r="O3639" s="8" t="s">
        <v>3406</v>
      </c>
      <c r="P3639" s="8" t="s">
        <v>40</v>
      </c>
      <c r="Q3639" s="8">
        <v>-1</v>
      </c>
      <c r="R3639" s="8">
        <v>10.645794459999999</v>
      </c>
      <c r="S3639" s="8">
        <v>-1.197202291</v>
      </c>
      <c r="T3639" s="8">
        <v>9.4485921689999994</v>
      </c>
      <c r="U3639" s="67">
        <v>0</v>
      </c>
      <c r="V3639" s="4">
        <v>0</v>
      </c>
      <c r="W3639" s="4">
        <v>3425</v>
      </c>
      <c r="X3639" s="67">
        <v>0</v>
      </c>
      <c r="Y3639" s="67">
        <v>0.318</v>
      </c>
      <c r="Z3639" s="4">
        <v>1</v>
      </c>
      <c r="AA3639" s="4">
        <v>2599</v>
      </c>
      <c r="AB3639" s="67">
        <v>0</v>
      </c>
      <c r="AC3639" s="4">
        <v>0.43366500000000002</v>
      </c>
      <c r="AD3639" s="4">
        <v>6.9009999999999998</v>
      </c>
    </row>
    <row r="3640" spans="1:30" x14ac:dyDescent="0.2">
      <c r="A3640" s="8" t="s">
        <v>782</v>
      </c>
      <c r="B3640" s="8">
        <v>16</v>
      </c>
      <c r="C3640" s="8">
        <v>70989299</v>
      </c>
      <c r="D3640" s="8">
        <v>70989299</v>
      </c>
      <c r="E3640" s="8" t="s">
        <v>130</v>
      </c>
      <c r="F3640" s="8" t="s">
        <v>3108</v>
      </c>
      <c r="G3640" s="8" t="s">
        <v>3109</v>
      </c>
      <c r="H3640" s="8" t="s">
        <v>7</v>
      </c>
      <c r="I3640" s="66" t="s">
        <v>8373</v>
      </c>
      <c r="J3640" s="66" t="s">
        <v>40</v>
      </c>
      <c r="K3640" s="66" t="s">
        <v>8376</v>
      </c>
      <c r="L3640" s="66" t="s">
        <v>8377</v>
      </c>
      <c r="M3640" s="66" t="s">
        <v>4907</v>
      </c>
      <c r="N3640" s="66" t="s">
        <v>3168</v>
      </c>
      <c r="O3640" s="8" t="s">
        <v>3169</v>
      </c>
      <c r="P3640" s="8" t="s">
        <v>8378</v>
      </c>
      <c r="Q3640" s="8">
        <v>-1</v>
      </c>
      <c r="R3640" s="8" t="s">
        <v>40</v>
      </c>
      <c r="S3640" s="8" t="s">
        <v>40</v>
      </c>
      <c r="T3640" s="8" t="s">
        <v>40</v>
      </c>
      <c r="U3640" s="67">
        <v>0.49</v>
      </c>
      <c r="V3640" s="4">
        <v>3420</v>
      </c>
      <c r="W3640" s="4">
        <v>3425</v>
      </c>
      <c r="X3640" s="67">
        <v>0.999</v>
      </c>
      <c r="Y3640" s="67">
        <v>0.49399999999999999</v>
      </c>
      <c r="Z3640" s="4">
        <v>2588</v>
      </c>
      <c r="AA3640" s="4">
        <v>2599</v>
      </c>
      <c r="AB3640" s="67">
        <v>0.996</v>
      </c>
      <c r="AC3640" s="4">
        <v>2.098474</v>
      </c>
      <c r="AD3640" s="4">
        <v>16.84</v>
      </c>
    </row>
    <row r="3641" spans="1:30" x14ac:dyDescent="0.2">
      <c r="A3641" s="8" t="s">
        <v>782</v>
      </c>
      <c r="B3641" s="8">
        <v>16</v>
      </c>
      <c r="C3641" s="8">
        <v>70989308</v>
      </c>
      <c r="D3641" s="8">
        <v>70989308</v>
      </c>
      <c r="E3641" s="8" t="s">
        <v>127</v>
      </c>
      <c r="F3641" s="8" t="s">
        <v>3108</v>
      </c>
      <c r="G3641" s="8" t="s">
        <v>3109</v>
      </c>
      <c r="H3641" s="8" t="s">
        <v>7</v>
      </c>
      <c r="I3641" s="66" t="s">
        <v>8373</v>
      </c>
      <c r="J3641" s="66" t="s">
        <v>40</v>
      </c>
      <c r="K3641" s="66" t="s">
        <v>8379</v>
      </c>
      <c r="L3641" s="66" t="s">
        <v>8380</v>
      </c>
      <c r="M3641" s="66" t="s">
        <v>8381</v>
      </c>
      <c r="N3641" s="66" t="s">
        <v>4552</v>
      </c>
      <c r="O3641" s="8" t="s">
        <v>4553</v>
      </c>
      <c r="P3641" s="8" t="s">
        <v>8382</v>
      </c>
      <c r="Q3641" s="8">
        <v>-1</v>
      </c>
      <c r="R3641" s="8" t="s">
        <v>40</v>
      </c>
      <c r="S3641" s="8" t="s">
        <v>40</v>
      </c>
      <c r="T3641" s="8" t="s">
        <v>40</v>
      </c>
      <c r="U3641" s="67">
        <v>0.23899999999999999</v>
      </c>
      <c r="V3641" s="4">
        <v>2</v>
      </c>
      <c r="W3641" s="4">
        <v>3425</v>
      </c>
      <c r="X3641" s="67">
        <v>1E-3</v>
      </c>
      <c r="Y3641" s="67">
        <v>0</v>
      </c>
      <c r="Z3641" s="4">
        <v>0</v>
      </c>
      <c r="AA3641" s="4">
        <v>2599</v>
      </c>
      <c r="AB3641" s="67">
        <v>0</v>
      </c>
      <c r="AC3641" s="4">
        <v>4.8461280000000002</v>
      </c>
      <c r="AD3641" s="4">
        <v>24.8</v>
      </c>
    </row>
    <row r="3642" spans="1:30" x14ac:dyDescent="0.2">
      <c r="A3642" s="8" t="s">
        <v>782</v>
      </c>
      <c r="B3642" s="8">
        <v>16</v>
      </c>
      <c r="C3642" s="8">
        <v>70989317</v>
      </c>
      <c r="D3642" s="8">
        <v>70989317</v>
      </c>
      <c r="E3642" s="8" t="s">
        <v>130</v>
      </c>
      <c r="F3642" s="8" t="s">
        <v>3108</v>
      </c>
      <c r="G3642" s="8" t="s">
        <v>3109</v>
      </c>
      <c r="H3642" s="8" t="s">
        <v>7</v>
      </c>
      <c r="I3642" s="66" t="s">
        <v>8373</v>
      </c>
      <c r="J3642" s="66" t="s">
        <v>40</v>
      </c>
      <c r="K3642" s="66" t="s">
        <v>8383</v>
      </c>
      <c r="L3642" s="66" t="s">
        <v>8384</v>
      </c>
      <c r="M3642" s="66" t="s">
        <v>4901</v>
      </c>
      <c r="N3642" s="66" t="s">
        <v>3147</v>
      </c>
      <c r="O3642" s="8" t="s">
        <v>4321</v>
      </c>
      <c r="P3642" s="8" t="s">
        <v>40</v>
      </c>
      <c r="Q3642" s="8">
        <v>-1</v>
      </c>
      <c r="R3642" s="8" t="s">
        <v>40</v>
      </c>
      <c r="S3642" s="8" t="s">
        <v>40</v>
      </c>
      <c r="T3642" s="8" t="s">
        <v>40</v>
      </c>
      <c r="U3642" s="67">
        <v>0</v>
      </c>
      <c r="V3642" s="4">
        <v>0</v>
      </c>
      <c r="W3642" s="4">
        <v>3425</v>
      </c>
      <c r="X3642" s="67">
        <v>0</v>
      </c>
      <c r="Y3642" s="67">
        <v>0.375</v>
      </c>
      <c r="Z3642" s="4">
        <v>1</v>
      </c>
      <c r="AA3642" s="4">
        <v>2599</v>
      </c>
      <c r="AB3642" s="67">
        <v>0</v>
      </c>
      <c r="AC3642" s="4">
        <v>5.7379189999999998</v>
      </c>
      <c r="AD3642" s="4">
        <v>26.9</v>
      </c>
    </row>
    <row r="3643" spans="1:30" x14ac:dyDescent="0.2">
      <c r="A3643" s="8" t="s">
        <v>782</v>
      </c>
      <c r="B3643" s="8">
        <v>16</v>
      </c>
      <c r="C3643" s="8">
        <v>70989335</v>
      </c>
      <c r="D3643" s="8">
        <v>70989335</v>
      </c>
      <c r="E3643" s="8" t="s">
        <v>121</v>
      </c>
      <c r="F3643" s="8" t="s">
        <v>3108</v>
      </c>
      <c r="G3643" s="8" t="s">
        <v>3109</v>
      </c>
      <c r="H3643" s="8" t="s">
        <v>7</v>
      </c>
      <c r="I3643" s="66" t="s">
        <v>8373</v>
      </c>
      <c r="J3643" s="66" t="s">
        <v>40</v>
      </c>
      <c r="K3643" s="66" t="s">
        <v>8385</v>
      </c>
      <c r="L3643" s="66" t="s">
        <v>8386</v>
      </c>
      <c r="M3643" s="66" t="s">
        <v>8387</v>
      </c>
      <c r="N3643" s="66" t="s">
        <v>3144</v>
      </c>
      <c r="O3643" s="8" t="s">
        <v>4644</v>
      </c>
      <c r="P3643" s="8" t="s">
        <v>8388</v>
      </c>
      <c r="Q3643" s="8">
        <v>-1</v>
      </c>
      <c r="R3643" s="8" t="s">
        <v>40</v>
      </c>
      <c r="S3643" s="8" t="s">
        <v>40</v>
      </c>
      <c r="T3643" s="8" t="s">
        <v>40</v>
      </c>
      <c r="U3643" s="67">
        <v>0.49</v>
      </c>
      <c r="V3643" s="4">
        <v>3420</v>
      </c>
      <c r="W3643" s="4">
        <v>3425</v>
      </c>
      <c r="X3643" s="67">
        <v>0.999</v>
      </c>
      <c r="Y3643" s="67">
        <v>0.495</v>
      </c>
      <c r="Z3643" s="4">
        <v>2588</v>
      </c>
      <c r="AA3643" s="4">
        <v>2599</v>
      </c>
      <c r="AB3643" s="67">
        <v>0.996</v>
      </c>
      <c r="AC3643" s="4">
        <v>6.9933149999999999</v>
      </c>
      <c r="AD3643" s="4">
        <v>33</v>
      </c>
    </row>
    <row r="3644" spans="1:30" x14ac:dyDescent="0.2">
      <c r="A3644" s="8" t="s">
        <v>782</v>
      </c>
      <c r="B3644" s="8">
        <v>16</v>
      </c>
      <c r="C3644" s="8">
        <v>70989336</v>
      </c>
      <c r="D3644" s="8">
        <v>70989336</v>
      </c>
      <c r="E3644" s="8" t="s">
        <v>121</v>
      </c>
      <c r="F3644" s="8" t="s">
        <v>3101</v>
      </c>
      <c r="G3644" s="8" t="s">
        <v>3102</v>
      </c>
      <c r="H3644" s="8" t="s">
        <v>7</v>
      </c>
      <c r="I3644" s="66" t="s">
        <v>8373</v>
      </c>
      <c r="J3644" s="66" t="s">
        <v>40</v>
      </c>
      <c r="K3644" s="66" t="s">
        <v>8389</v>
      </c>
      <c r="L3644" s="66" t="s">
        <v>8390</v>
      </c>
      <c r="M3644" s="66" t="s">
        <v>8391</v>
      </c>
      <c r="N3644" s="66" t="s">
        <v>121</v>
      </c>
      <c r="O3644" s="8" t="s">
        <v>4466</v>
      </c>
      <c r="P3644" s="8" t="s">
        <v>8392</v>
      </c>
      <c r="Q3644" s="8">
        <v>-1</v>
      </c>
      <c r="R3644" s="8" t="s">
        <v>40</v>
      </c>
      <c r="S3644" s="8" t="s">
        <v>40</v>
      </c>
      <c r="T3644" s="8" t="s">
        <v>40</v>
      </c>
      <c r="U3644" s="67">
        <v>0</v>
      </c>
      <c r="V3644" s="4">
        <v>0</v>
      </c>
      <c r="W3644" s="4">
        <v>3425</v>
      </c>
      <c r="X3644" s="67">
        <v>0</v>
      </c>
      <c r="Y3644" s="67">
        <v>0.23699999999999999</v>
      </c>
      <c r="Z3644" s="4">
        <v>1</v>
      </c>
      <c r="AA3644" s="4">
        <v>2599</v>
      </c>
      <c r="AB3644" s="67">
        <v>0</v>
      </c>
      <c r="AC3644" s="4">
        <v>0.70161399999999996</v>
      </c>
      <c r="AD3644" s="4">
        <v>8.8379999999999992</v>
      </c>
    </row>
    <row r="3645" spans="1:30" x14ac:dyDescent="0.2">
      <c r="A3645" s="8" t="s">
        <v>782</v>
      </c>
      <c r="B3645" s="8">
        <v>16</v>
      </c>
      <c r="C3645" s="8">
        <v>70989339</v>
      </c>
      <c r="D3645" s="8">
        <v>70989339</v>
      </c>
      <c r="E3645" s="8" t="s">
        <v>130</v>
      </c>
      <c r="F3645" s="8" t="s">
        <v>3101</v>
      </c>
      <c r="G3645" s="8" t="s">
        <v>3102</v>
      </c>
      <c r="H3645" s="8" t="s">
        <v>7</v>
      </c>
      <c r="I3645" s="66" t="s">
        <v>8373</v>
      </c>
      <c r="J3645" s="66" t="s">
        <v>40</v>
      </c>
      <c r="K3645" s="66" t="s">
        <v>8393</v>
      </c>
      <c r="L3645" s="66" t="s">
        <v>8394</v>
      </c>
      <c r="M3645" s="66" t="s">
        <v>8395</v>
      </c>
      <c r="N3645" s="66" t="s">
        <v>3174</v>
      </c>
      <c r="O3645" s="8" t="s">
        <v>3175</v>
      </c>
      <c r="P3645" s="8" t="s">
        <v>40</v>
      </c>
      <c r="Q3645" s="8">
        <v>-1</v>
      </c>
      <c r="R3645" s="8" t="s">
        <v>40</v>
      </c>
      <c r="S3645" s="8" t="s">
        <v>40</v>
      </c>
      <c r="T3645" s="8" t="s">
        <v>40</v>
      </c>
      <c r="U3645" s="67">
        <v>0.34300000000000003</v>
      </c>
      <c r="V3645" s="4">
        <v>1</v>
      </c>
      <c r="W3645" s="4">
        <v>3425</v>
      </c>
      <c r="X3645" s="67">
        <v>0</v>
      </c>
      <c r="Y3645" s="67">
        <v>0</v>
      </c>
      <c r="Z3645" s="4">
        <v>0</v>
      </c>
      <c r="AA3645" s="4">
        <v>2599</v>
      </c>
      <c r="AB3645" s="67">
        <v>0</v>
      </c>
      <c r="AC3645" s="4">
        <v>1.5950089999999999</v>
      </c>
      <c r="AD3645" s="4">
        <v>13.82</v>
      </c>
    </row>
    <row r="3646" spans="1:30" x14ac:dyDescent="0.2">
      <c r="A3646" s="8" t="s">
        <v>782</v>
      </c>
      <c r="B3646" s="8">
        <v>16</v>
      </c>
      <c r="C3646" s="8">
        <v>70989341</v>
      </c>
      <c r="D3646" s="8">
        <v>70989341</v>
      </c>
      <c r="E3646" s="8" t="s">
        <v>121</v>
      </c>
      <c r="F3646" s="8" t="s">
        <v>3108</v>
      </c>
      <c r="G3646" s="8" t="s">
        <v>3109</v>
      </c>
      <c r="H3646" s="8" t="s">
        <v>7</v>
      </c>
      <c r="I3646" s="66" t="s">
        <v>8373</v>
      </c>
      <c r="J3646" s="66" t="s">
        <v>40</v>
      </c>
      <c r="K3646" s="66" t="s">
        <v>8396</v>
      </c>
      <c r="L3646" s="66" t="s">
        <v>8397</v>
      </c>
      <c r="M3646" s="66" t="s">
        <v>8395</v>
      </c>
      <c r="N3646" s="66" t="s">
        <v>3177</v>
      </c>
      <c r="O3646" s="8" t="s">
        <v>3178</v>
      </c>
      <c r="P3646" s="8" t="s">
        <v>8398</v>
      </c>
      <c r="Q3646" s="8">
        <v>-1</v>
      </c>
      <c r="R3646" s="8" t="s">
        <v>40</v>
      </c>
      <c r="S3646" s="8" t="s">
        <v>40</v>
      </c>
      <c r="T3646" s="8" t="s">
        <v>40</v>
      </c>
      <c r="U3646" s="67">
        <v>0</v>
      </c>
      <c r="V3646" s="4">
        <v>0</v>
      </c>
      <c r="W3646" s="4">
        <v>3425</v>
      </c>
      <c r="X3646" s="67">
        <v>0</v>
      </c>
      <c r="Y3646" s="67">
        <v>0.26600000000000001</v>
      </c>
      <c r="Z3646" s="4">
        <v>1</v>
      </c>
      <c r="AA3646" s="4">
        <v>2599</v>
      </c>
      <c r="AB3646" s="67">
        <v>0</v>
      </c>
      <c r="AC3646" s="4">
        <v>7.0198140000000002</v>
      </c>
      <c r="AD3646" s="4">
        <v>33</v>
      </c>
    </row>
    <row r="3647" spans="1:30" x14ac:dyDescent="0.2">
      <c r="A3647" s="8" t="s">
        <v>782</v>
      </c>
      <c r="B3647" s="8">
        <v>16</v>
      </c>
      <c r="C3647" s="8">
        <v>70989393</v>
      </c>
      <c r="D3647" s="8">
        <v>70989393</v>
      </c>
      <c r="E3647" s="8" t="s">
        <v>121</v>
      </c>
      <c r="F3647" s="8" t="s">
        <v>3101</v>
      </c>
      <c r="G3647" s="8" t="s">
        <v>3102</v>
      </c>
      <c r="H3647" s="8" t="s">
        <v>7</v>
      </c>
      <c r="I3647" s="66" t="s">
        <v>8373</v>
      </c>
      <c r="J3647" s="66" t="s">
        <v>40</v>
      </c>
      <c r="K3647" s="66" t="s">
        <v>8399</v>
      </c>
      <c r="L3647" s="66" t="s">
        <v>8400</v>
      </c>
      <c r="M3647" s="66" t="s">
        <v>8401</v>
      </c>
      <c r="N3647" s="66" t="s">
        <v>3136</v>
      </c>
      <c r="O3647" s="8" t="s">
        <v>3872</v>
      </c>
      <c r="P3647" s="8" t="s">
        <v>8402</v>
      </c>
      <c r="Q3647" s="8">
        <v>-1</v>
      </c>
      <c r="R3647" s="8" t="s">
        <v>40</v>
      </c>
      <c r="S3647" s="8" t="s">
        <v>40</v>
      </c>
      <c r="T3647" s="8" t="s">
        <v>40</v>
      </c>
      <c r="U3647" s="67">
        <v>0.31</v>
      </c>
      <c r="V3647" s="4">
        <v>1</v>
      </c>
      <c r="W3647" s="4">
        <v>3422</v>
      </c>
      <c r="X3647" s="67">
        <v>0</v>
      </c>
      <c r="Y3647" s="67">
        <v>0</v>
      </c>
      <c r="Z3647" s="4">
        <v>0</v>
      </c>
      <c r="AA3647" s="4">
        <v>2593</v>
      </c>
      <c r="AB3647" s="67">
        <v>0</v>
      </c>
      <c r="AC3647" s="4">
        <v>1.891249</v>
      </c>
      <c r="AD3647" s="4">
        <v>15.53</v>
      </c>
    </row>
    <row r="3648" spans="1:30" x14ac:dyDescent="0.2">
      <c r="A3648" s="8" t="s">
        <v>782</v>
      </c>
      <c r="B3648" s="8">
        <v>16</v>
      </c>
      <c r="C3648" s="8">
        <v>70989406</v>
      </c>
      <c r="D3648" s="8">
        <v>70989406</v>
      </c>
      <c r="E3648" s="8" t="s">
        <v>121</v>
      </c>
      <c r="F3648" s="8" t="s">
        <v>3108</v>
      </c>
      <c r="G3648" s="8" t="s">
        <v>3109</v>
      </c>
      <c r="H3648" s="8" t="s">
        <v>7</v>
      </c>
      <c r="I3648" s="66" t="s">
        <v>8373</v>
      </c>
      <c r="J3648" s="66" t="s">
        <v>40</v>
      </c>
      <c r="K3648" s="66" t="s">
        <v>8403</v>
      </c>
      <c r="L3648" s="66" t="s">
        <v>8404</v>
      </c>
      <c r="M3648" s="66" t="s">
        <v>5565</v>
      </c>
      <c r="N3648" s="66" t="s">
        <v>3128</v>
      </c>
      <c r="O3648" s="8" t="s">
        <v>4048</v>
      </c>
      <c r="P3648" s="8" t="s">
        <v>8405</v>
      </c>
      <c r="Q3648" s="8">
        <v>-1</v>
      </c>
      <c r="R3648" s="8" t="s">
        <v>40</v>
      </c>
      <c r="S3648" s="8" t="s">
        <v>40</v>
      </c>
      <c r="T3648" s="8" t="s">
        <v>40</v>
      </c>
      <c r="U3648" s="67">
        <v>0.26800000000000002</v>
      </c>
      <c r="V3648" s="4">
        <v>2</v>
      </c>
      <c r="W3648" s="4">
        <v>3422</v>
      </c>
      <c r="X3648" s="67">
        <v>1E-3</v>
      </c>
      <c r="Y3648" s="67">
        <v>0.313</v>
      </c>
      <c r="Z3648" s="4">
        <v>1</v>
      </c>
      <c r="AA3648" s="4">
        <v>2593</v>
      </c>
      <c r="AB3648" s="67">
        <v>0</v>
      </c>
      <c r="AC3648" s="4">
        <v>4.3168519999999999</v>
      </c>
      <c r="AD3648" s="4">
        <v>24</v>
      </c>
    </row>
    <row r="3649" spans="1:30" x14ac:dyDescent="0.2">
      <c r="A3649" s="8" t="s">
        <v>782</v>
      </c>
      <c r="B3649" s="8">
        <v>16</v>
      </c>
      <c r="C3649" s="8">
        <v>70989411</v>
      </c>
      <c r="D3649" s="8">
        <v>70989411</v>
      </c>
      <c r="E3649" s="8" t="s">
        <v>121</v>
      </c>
      <c r="F3649" s="8" t="s">
        <v>3101</v>
      </c>
      <c r="G3649" s="8" t="s">
        <v>3102</v>
      </c>
      <c r="H3649" s="8" t="s">
        <v>7</v>
      </c>
      <c r="I3649" s="66" t="s">
        <v>8373</v>
      </c>
      <c r="J3649" s="66" t="s">
        <v>40</v>
      </c>
      <c r="K3649" s="66" t="s">
        <v>8406</v>
      </c>
      <c r="L3649" s="66" t="s">
        <v>8407</v>
      </c>
      <c r="M3649" s="66" t="s">
        <v>8408</v>
      </c>
      <c r="N3649" s="66" t="s">
        <v>3196</v>
      </c>
      <c r="O3649" s="8" t="s">
        <v>4278</v>
      </c>
      <c r="P3649" s="8" t="s">
        <v>8409</v>
      </c>
      <c r="Q3649" s="8">
        <v>-1</v>
      </c>
      <c r="R3649" s="8" t="s">
        <v>40</v>
      </c>
      <c r="S3649" s="8" t="s">
        <v>40</v>
      </c>
      <c r="T3649" s="8" t="s">
        <v>40</v>
      </c>
      <c r="U3649" s="67">
        <v>0.29899999999999999</v>
      </c>
      <c r="V3649" s="4">
        <v>2</v>
      </c>
      <c r="W3649" s="4">
        <v>3422</v>
      </c>
      <c r="X3649" s="67">
        <v>1E-3</v>
      </c>
      <c r="Y3649" s="67">
        <v>0.246</v>
      </c>
      <c r="Z3649" s="4">
        <v>2</v>
      </c>
      <c r="AA3649" s="4">
        <v>2593</v>
      </c>
      <c r="AB3649" s="67">
        <v>1E-3</v>
      </c>
      <c r="AC3649" s="4">
        <v>8.7753999999999999E-2</v>
      </c>
      <c r="AD3649" s="4">
        <v>3.4769999999999999</v>
      </c>
    </row>
    <row r="3650" spans="1:30" x14ac:dyDescent="0.2">
      <c r="A3650" s="8" t="s">
        <v>782</v>
      </c>
      <c r="B3650" s="8">
        <v>16</v>
      </c>
      <c r="C3650" s="8">
        <v>70989417</v>
      </c>
      <c r="D3650" s="8">
        <v>70989417</v>
      </c>
      <c r="E3650" s="8" t="s">
        <v>121</v>
      </c>
      <c r="F3650" s="8" t="s">
        <v>3101</v>
      </c>
      <c r="G3650" s="8" t="s">
        <v>3102</v>
      </c>
      <c r="H3650" s="8" t="s">
        <v>7</v>
      </c>
      <c r="I3650" s="66" t="s">
        <v>8373</v>
      </c>
      <c r="J3650" s="66" t="s">
        <v>40</v>
      </c>
      <c r="K3650" s="66" t="s">
        <v>8410</v>
      </c>
      <c r="L3650" s="66" t="s">
        <v>8411</v>
      </c>
      <c r="M3650" s="66" t="s">
        <v>8412</v>
      </c>
      <c r="N3650" s="66" t="s">
        <v>3410</v>
      </c>
      <c r="O3650" s="8" t="s">
        <v>3411</v>
      </c>
      <c r="P3650" s="8" t="s">
        <v>40</v>
      </c>
      <c r="Q3650" s="8">
        <v>-1</v>
      </c>
      <c r="R3650" s="8" t="s">
        <v>40</v>
      </c>
      <c r="S3650" s="8" t="s">
        <v>40</v>
      </c>
      <c r="T3650" s="8" t="s">
        <v>40</v>
      </c>
      <c r="U3650" s="67">
        <v>0.26100000000000001</v>
      </c>
      <c r="V3650" s="4">
        <v>2</v>
      </c>
      <c r="W3650" s="4">
        <v>3422</v>
      </c>
      <c r="X3650" s="67">
        <v>1E-3</v>
      </c>
      <c r="Y3650" s="67">
        <v>0</v>
      </c>
      <c r="Z3650" s="4">
        <v>0</v>
      </c>
      <c r="AA3650" s="4">
        <v>2593</v>
      </c>
      <c r="AB3650" s="67">
        <v>0</v>
      </c>
      <c r="AC3650" s="4">
        <v>-0.40876000000000001</v>
      </c>
      <c r="AD3650" s="4">
        <v>0.36799999999999999</v>
      </c>
    </row>
    <row r="3651" spans="1:30" x14ac:dyDescent="0.2">
      <c r="A3651" s="8" t="s">
        <v>782</v>
      </c>
      <c r="B3651" s="8">
        <v>16</v>
      </c>
      <c r="C3651" s="8">
        <v>70989434</v>
      </c>
      <c r="D3651" s="8">
        <v>70989434</v>
      </c>
      <c r="E3651" s="8" t="s">
        <v>130</v>
      </c>
      <c r="F3651" s="8" t="s">
        <v>3108</v>
      </c>
      <c r="G3651" s="8" t="s">
        <v>3109</v>
      </c>
      <c r="H3651" s="8" t="s">
        <v>7</v>
      </c>
      <c r="I3651" s="66" t="s">
        <v>8373</v>
      </c>
      <c r="J3651" s="66" t="s">
        <v>40</v>
      </c>
      <c r="K3651" s="66" t="s">
        <v>8413</v>
      </c>
      <c r="L3651" s="66" t="s">
        <v>8414</v>
      </c>
      <c r="M3651" s="66" t="s">
        <v>8415</v>
      </c>
      <c r="N3651" s="66" t="s">
        <v>3244</v>
      </c>
      <c r="O3651" s="8" t="s">
        <v>3250</v>
      </c>
      <c r="P3651" s="8" t="s">
        <v>8416</v>
      </c>
      <c r="Q3651" s="8">
        <v>-1</v>
      </c>
      <c r="R3651" s="8" t="s">
        <v>40</v>
      </c>
      <c r="S3651" s="8" t="s">
        <v>40</v>
      </c>
      <c r="T3651" s="8" t="s">
        <v>40</v>
      </c>
      <c r="U3651" s="67">
        <v>0.17899999999999999</v>
      </c>
      <c r="V3651" s="4">
        <v>2</v>
      </c>
      <c r="W3651" s="4">
        <v>3422</v>
      </c>
      <c r="X3651" s="67">
        <v>1E-3</v>
      </c>
      <c r="Y3651" s="67">
        <v>0.28699999999999998</v>
      </c>
      <c r="Z3651" s="4">
        <v>3</v>
      </c>
      <c r="AA3651" s="4">
        <v>2593</v>
      </c>
      <c r="AB3651" s="67">
        <v>1E-3</v>
      </c>
      <c r="AC3651" s="4">
        <v>-0.26557599999999998</v>
      </c>
      <c r="AD3651" s="4">
        <v>0.79300000000000004</v>
      </c>
    </row>
    <row r="3652" spans="1:30" x14ac:dyDescent="0.2">
      <c r="A3652" s="8" t="s">
        <v>782</v>
      </c>
      <c r="B3652" s="8">
        <v>16</v>
      </c>
      <c r="C3652" s="8">
        <v>70989435</v>
      </c>
      <c r="D3652" s="8">
        <v>70989435</v>
      </c>
      <c r="E3652" s="8" t="s">
        <v>121</v>
      </c>
      <c r="F3652" s="8" t="s">
        <v>3101</v>
      </c>
      <c r="G3652" s="8" t="s">
        <v>3102</v>
      </c>
      <c r="H3652" s="8" t="s">
        <v>7</v>
      </c>
      <c r="I3652" s="66" t="s">
        <v>8373</v>
      </c>
      <c r="J3652" s="66" t="s">
        <v>40</v>
      </c>
      <c r="K3652" s="66" t="s">
        <v>8417</v>
      </c>
      <c r="L3652" s="66" t="s">
        <v>8418</v>
      </c>
      <c r="M3652" s="66" t="s">
        <v>4883</v>
      </c>
      <c r="N3652" s="66" t="s">
        <v>121</v>
      </c>
      <c r="O3652" s="8" t="s">
        <v>4466</v>
      </c>
      <c r="P3652" s="8" t="s">
        <v>8419</v>
      </c>
      <c r="Q3652" s="8">
        <v>-1</v>
      </c>
      <c r="R3652" s="8" t="s">
        <v>40</v>
      </c>
      <c r="S3652" s="8" t="s">
        <v>40</v>
      </c>
      <c r="T3652" s="8" t="s">
        <v>40</v>
      </c>
      <c r="U3652" s="67">
        <v>0.29499999999999998</v>
      </c>
      <c r="V3652" s="4">
        <v>6</v>
      </c>
      <c r="W3652" s="4">
        <v>3422</v>
      </c>
      <c r="X3652" s="67">
        <v>2E-3</v>
      </c>
      <c r="Y3652" s="67">
        <v>0.309</v>
      </c>
      <c r="Z3652" s="4">
        <v>6</v>
      </c>
      <c r="AA3652" s="4">
        <v>2593</v>
      </c>
      <c r="AB3652" s="67">
        <v>2E-3</v>
      </c>
      <c r="AC3652" s="4">
        <v>0.75455499999999998</v>
      </c>
      <c r="AD3652" s="4">
        <v>9.18</v>
      </c>
    </row>
    <row r="3653" spans="1:30" x14ac:dyDescent="0.2">
      <c r="A3653" s="8" t="s">
        <v>782</v>
      </c>
      <c r="B3653" s="8">
        <v>16</v>
      </c>
      <c r="C3653" s="8">
        <v>70993553</v>
      </c>
      <c r="D3653" s="8">
        <v>70993553</v>
      </c>
      <c r="E3653" s="8" t="s">
        <v>130</v>
      </c>
      <c r="F3653" s="8" t="s">
        <v>3108</v>
      </c>
      <c r="G3653" s="8" t="s">
        <v>3109</v>
      </c>
      <c r="H3653" s="8" t="s">
        <v>7</v>
      </c>
      <c r="I3653" s="66" t="s">
        <v>8420</v>
      </c>
      <c r="J3653" s="66" t="s">
        <v>40</v>
      </c>
      <c r="K3653" s="66" t="s">
        <v>8421</v>
      </c>
      <c r="L3653" s="66" t="s">
        <v>3176</v>
      </c>
      <c r="M3653" s="66" t="s">
        <v>3173</v>
      </c>
      <c r="N3653" s="66" t="s">
        <v>4006</v>
      </c>
      <c r="O3653" s="8" t="s">
        <v>8422</v>
      </c>
      <c r="P3653" s="8" t="s">
        <v>8423</v>
      </c>
      <c r="Q3653" s="8">
        <v>-1</v>
      </c>
      <c r="R3653" s="8" t="s">
        <v>40</v>
      </c>
      <c r="S3653" s="8" t="s">
        <v>40</v>
      </c>
      <c r="T3653" s="8" t="s">
        <v>40</v>
      </c>
      <c r="U3653" s="67">
        <v>0.28100000000000003</v>
      </c>
      <c r="V3653" s="4">
        <v>646</v>
      </c>
      <c r="W3653" s="4">
        <v>3427</v>
      </c>
      <c r="X3653" s="67">
        <v>0.189</v>
      </c>
      <c r="Y3653" s="67">
        <v>0.28100000000000003</v>
      </c>
      <c r="Z3653" s="4">
        <v>428</v>
      </c>
      <c r="AA3653" s="4">
        <v>2600</v>
      </c>
      <c r="AB3653" s="67">
        <v>0.16500000000000001</v>
      </c>
      <c r="AC3653" s="4">
        <v>3.344703</v>
      </c>
      <c r="AD3653" s="4">
        <v>22.9</v>
      </c>
    </row>
    <row r="3654" spans="1:30" x14ac:dyDescent="0.2">
      <c r="A3654" s="8" t="s">
        <v>782</v>
      </c>
      <c r="B3654" s="8">
        <v>16</v>
      </c>
      <c r="C3654" s="8">
        <v>70993565</v>
      </c>
      <c r="D3654" s="8">
        <v>70993565</v>
      </c>
      <c r="E3654" s="8" t="s">
        <v>130</v>
      </c>
      <c r="F3654" s="8" t="s">
        <v>3108</v>
      </c>
      <c r="G3654" s="8" t="s">
        <v>3109</v>
      </c>
      <c r="H3654" s="8" t="s">
        <v>7</v>
      </c>
      <c r="I3654" s="66" t="s">
        <v>8420</v>
      </c>
      <c r="J3654" s="66" t="s">
        <v>40</v>
      </c>
      <c r="K3654" s="66" t="s">
        <v>8424</v>
      </c>
      <c r="L3654" s="66" t="s">
        <v>8425</v>
      </c>
      <c r="M3654" s="66" t="s">
        <v>8426</v>
      </c>
      <c r="N3654" s="66" t="s">
        <v>3302</v>
      </c>
      <c r="O3654" s="8" t="s">
        <v>3303</v>
      </c>
      <c r="P3654" s="8" t="s">
        <v>40</v>
      </c>
      <c r="Q3654" s="8">
        <v>-1</v>
      </c>
      <c r="R3654" s="8" t="s">
        <v>40</v>
      </c>
      <c r="S3654" s="8" t="s">
        <v>40</v>
      </c>
      <c r="T3654" s="8" t="s">
        <v>40</v>
      </c>
      <c r="U3654" s="67">
        <v>0.22900000000000001</v>
      </c>
      <c r="V3654" s="4">
        <v>2</v>
      </c>
      <c r="W3654" s="4">
        <v>3427</v>
      </c>
      <c r="X3654" s="67">
        <v>1E-3</v>
      </c>
      <c r="Y3654" s="67">
        <v>0.27</v>
      </c>
      <c r="Z3654" s="4">
        <v>1</v>
      </c>
      <c r="AA3654" s="4">
        <v>2600</v>
      </c>
      <c r="AB3654" s="67">
        <v>0</v>
      </c>
      <c r="AC3654" s="4">
        <v>6.6119339999999998</v>
      </c>
      <c r="AD3654" s="4">
        <v>32</v>
      </c>
    </row>
    <row r="3655" spans="1:30" x14ac:dyDescent="0.2">
      <c r="A3655" s="8" t="s">
        <v>782</v>
      </c>
      <c r="B3655" s="8">
        <v>16</v>
      </c>
      <c r="C3655" s="8">
        <v>70993566</v>
      </c>
      <c r="D3655" s="8">
        <v>70993566</v>
      </c>
      <c r="E3655" s="8" t="s">
        <v>127</v>
      </c>
      <c r="F3655" s="8" t="s">
        <v>3101</v>
      </c>
      <c r="G3655" s="8" t="s">
        <v>3102</v>
      </c>
      <c r="H3655" s="8" t="s">
        <v>7</v>
      </c>
      <c r="I3655" s="66" t="s">
        <v>8420</v>
      </c>
      <c r="J3655" s="66" t="s">
        <v>40</v>
      </c>
      <c r="K3655" s="66" t="s">
        <v>8384</v>
      </c>
      <c r="L3655" s="66" t="s">
        <v>8427</v>
      </c>
      <c r="M3655" s="66" t="s">
        <v>3428</v>
      </c>
      <c r="N3655" s="66" t="s">
        <v>3295</v>
      </c>
      <c r="O3655" s="8" t="s">
        <v>3327</v>
      </c>
      <c r="P3655" s="8" t="s">
        <v>8428</v>
      </c>
      <c r="Q3655" s="8">
        <v>-1</v>
      </c>
      <c r="R3655" s="8" t="s">
        <v>40</v>
      </c>
      <c r="S3655" s="8" t="s">
        <v>40</v>
      </c>
      <c r="T3655" s="8" t="s">
        <v>40</v>
      </c>
      <c r="U3655" s="67">
        <v>0.64400000000000002</v>
      </c>
      <c r="V3655" s="4">
        <v>3427</v>
      </c>
      <c r="W3655" s="4">
        <v>3427</v>
      </c>
      <c r="X3655" s="67">
        <v>1</v>
      </c>
      <c r="Y3655" s="67">
        <v>0.64100000000000001</v>
      </c>
      <c r="Z3655" s="4">
        <v>2600</v>
      </c>
      <c r="AA3655" s="4">
        <v>2600</v>
      </c>
      <c r="AB3655" s="67">
        <v>1</v>
      </c>
      <c r="AC3655" s="4">
        <v>0.18915799999999999</v>
      </c>
      <c r="AD3655" s="4">
        <v>4.5640000000000001</v>
      </c>
    </row>
    <row r="3656" spans="1:30" x14ac:dyDescent="0.2">
      <c r="A3656" s="8" t="s">
        <v>782</v>
      </c>
      <c r="B3656" s="8">
        <v>16</v>
      </c>
      <c r="C3656" s="8">
        <v>70993580</v>
      </c>
      <c r="D3656" s="8">
        <v>70993580</v>
      </c>
      <c r="E3656" s="8" t="s">
        <v>130</v>
      </c>
      <c r="F3656" s="8" t="s">
        <v>3108</v>
      </c>
      <c r="G3656" s="8" t="s">
        <v>3109</v>
      </c>
      <c r="H3656" s="8" t="s">
        <v>7</v>
      </c>
      <c r="I3656" s="66" t="s">
        <v>8420</v>
      </c>
      <c r="J3656" s="66" t="s">
        <v>40</v>
      </c>
      <c r="K3656" s="66" t="s">
        <v>8429</v>
      </c>
      <c r="L3656" s="66" t="s">
        <v>8430</v>
      </c>
      <c r="M3656" s="66" t="s">
        <v>8431</v>
      </c>
      <c r="N3656" s="66" t="s">
        <v>3147</v>
      </c>
      <c r="O3656" s="8" t="s">
        <v>3148</v>
      </c>
      <c r="P3656" s="8" t="s">
        <v>8432</v>
      </c>
      <c r="Q3656" s="8">
        <v>-1</v>
      </c>
      <c r="R3656" s="8" t="s">
        <v>40</v>
      </c>
      <c r="S3656" s="8" t="s">
        <v>40</v>
      </c>
      <c r="T3656" s="8" t="s">
        <v>40</v>
      </c>
      <c r="U3656" s="67">
        <v>0.22700000000000001</v>
      </c>
      <c r="V3656" s="4">
        <v>2</v>
      </c>
      <c r="W3656" s="4">
        <v>3427</v>
      </c>
      <c r="X3656" s="67">
        <v>1E-3</v>
      </c>
      <c r="Y3656" s="67">
        <v>0.222</v>
      </c>
      <c r="Z3656" s="4">
        <v>1</v>
      </c>
      <c r="AA3656" s="4">
        <v>2600</v>
      </c>
      <c r="AB3656" s="67">
        <v>0</v>
      </c>
      <c r="AC3656" s="4">
        <v>7.44747</v>
      </c>
      <c r="AD3656" s="4">
        <v>34</v>
      </c>
    </row>
    <row r="3657" spans="1:30" x14ac:dyDescent="0.2">
      <c r="A3657" s="8" t="s">
        <v>782</v>
      </c>
      <c r="B3657" s="8">
        <v>16</v>
      </c>
      <c r="C3657" s="8">
        <v>70993581</v>
      </c>
      <c r="D3657" s="8">
        <v>70993581</v>
      </c>
      <c r="E3657" s="8" t="s">
        <v>121</v>
      </c>
      <c r="F3657" s="8" t="s">
        <v>3101</v>
      </c>
      <c r="G3657" s="8" t="s">
        <v>3102</v>
      </c>
      <c r="H3657" s="8" t="s">
        <v>7</v>
      </c>
      <c r="I3657" s="66" t="s">
        <v>8420</v>
      </c>
      <c r="J3657" s="66" t="s">
        <v>40</v>
      </c>
      <c r="K3657" s="66" t="s">
        <v>3190</v>
      </c>
      <c r="L3657" s="66" t="s">
        <v>8433</v>
      </c>
      <c r="M3657" s="66" t="s">
        <v>8434</v>
      </c>
      <c r="N3657" s="66" t="s">
        <v>3136</v>
      </c>
      <c r="O3657" s="8" t="s">
        <v>3872</v>
      </c>
      <c r="P3657" s="8" t="s">
        <v>8435</v>
      </c>
      <c r="Q3657" s="8">
        <v>-1</v>
      </c>
      <c r="R3657" s="8" t="s">
        <v>40</v>
      </c>
      <c r="S3657" s="8" t="s">
        <v>40</v>
      </c>
      <c r="T3657" s="8" t="s">
        <v>40</v>
      </c>
      <c r="U3657" s="67">
        <v>0</v>
      </c>
      <c r="V3657" s="4">
        <v>0</v>
      </c>
      <c r="W3657" s="4">
        <v>3427</v>
      </c>
      <c r="X3657" s="67">
        <v>0</v>
      </c>
      <c r="Y3657" s="67">
        <v>0.27600000000000002</v>
      </c>
      <c r="Z3657" s="4">
        <v>2</v>
      </c>
      <c r="AA3657" s="4">
        <v>2600</v>
      </c>
      <c r="AB3657" s="67">
        <v>1E-3</v>
      </c>
      <c r="AC3657" s="4">
        <v>2.2190340000000002</v>
      </c>
      <c r="AD3657" s="4">
        <v>17.63</v>
      </c>
    </row>
    <row r="3658" spans="1:30" x14ac:dyDescent="0.2">
      <c r="A3658" s="8" t="s">
        <v>782</v>
      </c>
      <c r="B3658" s="8">
        <v>16</v>
      </c>
      <c r="C3658" s="8">
        <v>70993584</v>
      </c>
      <c r="D3658" s="8">
        <v>70993584</v>
      </c>
      <c r="E3658" s="8" t="s">
        <v>121</v>
      </c>
      <c r="F3658" s="8" t="s">
        <v>3101</v>
      </c>
      <c r="G3658" s="8" t="s">
        <v>3102</v>
      </c>
      <c r="H3658" s="8" t="s">
        <v>7</v>
      </c>
      <c r="I3658" s="66" t="s">
        <v>8420</v>
      </c>
      <c r="J3658" s="66" t="s">
        <v>40</v>
      </c>
      <c r="K3658" s="66" t="s">
        <v>8386</v>
      </c>
      <c r="L3658" s="66" t="s">
        <v>8436</v>
      </c>
      <c r="M3658" s="66" t="s">
        <v>8437</v>
      </c>
      <c r="N3658" s="66" t="s">
        <v>127</v>
      </c>
      <c r="O3658" s="8" t="s">
        <v>3284</v>
      </c>
      <c r="P3658" s="8" t="s">
        <v>40</v>
      </c>
      <c r="Q3658" s="8">
        <v>-1</v>
      </c>
      <c r="R3658" s="8" t="s">
        <v>40</v>
      </c>
      <c r="S3658" s="8" t="s">
        <v>40</v>
      </c>
      <c r="T3658" s="8" t="s">
        <v>40</v>
      </c>
      <c r="U3658" s="67">
        <v>0.26800000000000002</v>
      </c>
      <c r="V3658" s="4">
        <v>2</v>
      </c>
      <c r="W3658" s="4">
        <v>3427</v>
      </c>
      <c r="X3658" s="67">
        <v>1E-3</v>
      </c>
      <c r="Y3658" s="67">
        <v>0.221</v>
      </c>
      <c r="Z3658" s="4">
        <v>1</v>
      </c>
      <c r="AA3658" s="4">
        <v>2600</v>
      </c>
      <c r="AB3658" s="67">
        <v>0</v>
      </c>
      <c r="AC3658" s="4">
        <v>1.553755</v>
      </c>
      <c r="AD3658" s="4">
        <v>13.6</v>
      </c>
    </row>
    <row r="3659" spans="1:30" x14ac:dyDescent="0.2">
      <c r="A3659" s="8" t="s">
        <v>782</v>
      </c>
      <c r="B3659" s="8">
        <v>16</v>
      </c>
      <c r="C3659" s="8">
        <v>70993592</v>
      </c>
      <c r="D3659" s="8">
        <v>70993592</v>
      </c>
      <c r="E3659" s="8" t="s">
        <v>121</v>
      </c>
      <c r="F3659" s="8" t="s">
        <v>3108</v>
      </c>
      <c r="G3659" s="8" t="s">
        <v>3109</v>
      </c>
      <c r="H3659" s="8" t="s">
        <v>7</v>
      </c>
      <c r="I3659" s="66" t="s">
        <v>8420</v>
      </c>
      <c r="J3659" s="66" t="s">
        <v>40</v>
      </c>
      <c r="K3659" s="66" t="s">
        <v>8438</v>
      </c>
      <c r="L3659" s="66" t="s">
        <v>8439</v>
      </c>
      <c r="M3659" s="66" t="s">
        <v>8440</v>
      </c>
      <c r="N3659" s="66" t="s">
        <v>3177</v>
      </c>
      <c r="O3659" s="8" t="s">
        <v>3178</v>
      </c>
      <c r="P3659" s="8" t="s">
        <v>8441</v>
      </c>
      <c r="Q3659" s="8">
        <v>-1</v>
      </c>
      <c r="R3659" s="8" t="s">
        <v>40</v>
      </c>
      <c r="S3659" s="8" t="s">
        <v>40</v>
      </c>
      <c r="T3659" s="8" t="s">
        <v>40</v>
      </c>
      <c r="U3659" s="67">
        <v>0.24099999999999999</v>
      </c>
      <c r="V3659" s="4">
        <v>5</v>
      </c>
      <c r="W3659" s="4">
        <v>3427</v>
      </c>
      <c r="X3659" s="67">
        <v>1E-3</v>
      </c>
      <c r="Y3659" s="67">
        <v>0.254</v>
      </c>
      <c r="Z3659" s="4">
        <v>2</v>
      </c>
      <c r="AA3659" s="4">
        <v>2600</v>
      </c>
      <c r="AB3659" s="67">
        <v>1E-3</v>
      </c>
      <c r="AC3659" s="4">
        <v>7.4716849999999999</v>
      </c>
      <c r="AD3659" s="4">
        <v>34</v>
      </c>
    </row>
    <row r="3660" spans="1:30" x14ac:dyDescent="0.2">
      <c r="A3660" s="8" t="s">
        <v>782</v>
      </c>
      <c r="B3660" s="8">
        <v>16</v>
      </c>
      <c r="C3660" s="8">
        <v>70993607</v>
      </c>
      <c r="D3660" s="8">
        <v>70993607</v>
      </c>
      <c r="E3660" s="8" t="s">
        <v>121</v>
      </c>
      <c r="F3660" s="8" t="s">
        <v>3108</v>
      </c>
      <c r="G3660" s="8" t="s">
        <v>3109</v>
      </c>
      <c r="H3660" s="8" t="s">
        <v>7</v>
      </c>
      <c r="I3660" s="66" t="s">
        <v>8420</v>
      </c>
      <c r="J3660" s="66" t="s">
        <v>40</v>
      </c>
      <c r="K3660" s="66" t="s">
        <v>8442</v>
      </c>
      <c r="L3660" s="66" t="s">
        <v>8443</v>
      </c>
      <c r="M3660" s="66" t="s">
        <v>3182</v>
      </c>
      <c r="N3660" s="66" t="s">
        <v>3144</v>
      </c>
      <c r="O3660" s="8" t="s">
        <v>3145</v>
      </c>
      <c r="P3660" s="8" t="s">
        <v>8444</v>
      </c>
      <c r="Q3660" s="8">
        <v>-1</v>
      </c>
      <c r="R3660" s="8" t="s">
        <v>40</v>
      </c>
      <c r="S3660" s="8" t="s">
        <v>40</v>
      </c>
      <c r="T3660" s="8" t="s">
        <v>40</v>
      </c>
      <c r="U3660" s="67">
        <v>0</v>
      </c>
      <c r="V3660" s="4">
        <v>0</v>
      </c>
      <c r="W3660" s="4">
        <v>3427</v>
      </c>
      <c r="X3660" s="67">
        <v>0</v>
      </c>
      <c r="Y3660" s="67">
        <v>0.26600000000000001</v>
      </c>
      <c r="Z3660" s="4">
        <v>1</v>
      </c>
      <c r="AA3660" s="4">
        <v>2600</v>
      </c>
      <c r="AB3660" s="67">
        <v>0</v>
      </c>
      <c r="AC3660" s="4">
        <v>7.153162</v>
      </c>
      <c r="AD3660" s="4">
        <v>34</v>
      </c>
    </row>
    <row r="3661" spans="1:30" x14ac:dyDescent="0.2">
      <c r="A3661" s="8" t="s">
        <v>782</v>
      </c>
      <c r="B3661" s="8">
        <v>16</v>
      </c>
      <c r="C3661" s="8">
        <v>70993639</v>
      </c>
      <c r="D3661" s="8">
        <v>70993639</v>
      </c>
      <c r="E3661" s="8" t="s">
        <v>130</v>
      </c>
      <c r="F3661" s="8" t="s">
        <v>3108</v>
      </c>
      <c r="G3661" s="8" t="s">
        <v>3109</v>
      </c>
      <c r="H3661" s="8" t="s">
        <v>7</v>
      </c>
      <c r="I3661" s="66" t="s">
        <v>8420</v>
      </c>
      <c r="J3661" s="66" t="s">
        <v>40</v>
      </c>
      <c r="K3661" s="66" t="s">
        <v>8445</v>
      </c>
      <c r="L3661" s="66" t="s">
        <v>8446</v>
      </c>
      <c r="M3661" s="66" t="s">
        <v>8447</v>
      </c>
      <c r="N3661" s="66" t="s">
        <v>3171</v>
      </c>
      <c r="O3661" s="8" t="s">
        <v>3172</v>
      </c>
      <c r="P3661" s="8" t="s">
        <v>8448</v>
      </c>
      <c r="Q3661" s="8">
        <v>-1</v>
      </c>
      <c r="R3661" s="8" t="s">
        <v>40</v>
      </c>
      <c r="S3661" s="8" t="s">
        <v>40</v>
      </c>
      <c r="T3661" s="8" t="s">
        <v>40</v>
      </c>
      <c r="U3661" s="67">
        <v>0.26500000000000001</v>
      </c>
      <c r="V3661" s="4">
        <v>353</v>
      </c>
      <c r="W3661" s="4">
        <v>3425</v>
      </c>
      <c r="X3661" s="67">
        <v>0.10299999999999999</v>
      </c>
      <c r="Y3661" s="67">
        <v>0.26300000000000001</v>
      </c>
      <c r="Z3661" s="4">
        <v>283</v>
      </c>
      <c r="AA3661" s="4">
        <v>2597</v>
      </c>
      <c r="AB3661" s="67">
        <v>0.109</v>
      </c>
      <c r="AC3661" s="4">
        <v>6.595777</v>
      </c>
      <c r="AD3661" s="4">
        <v>31</v>
      </c>
    </row>
    <row r="3662" spans="1:30" x14ac:dyDescent="0.2">
      <c r="A3662" s="8" t="s">
        <v>782</v>
      </c>
      <c r="B3662" s="8">
        <v>16</v>
      </c>
      <c r="C3662" s="8">
        <v>70993644</v>
      </c>
      <c r="D3662" s="8">
        <v>70993644</v>
      </c>
      <c r="E3662" s="8" t="s">
        <v>121</v>
      </c>
      <c r="F3662" s="8" t="s">
        <v>3101</v>
      </c>
      <c r="G3662" s="8" t="s">
        <v>3102</v>
      </c>
      <c r="H3662" s="8" t="s">
        <v>7</v>
      </c>
      <c r="I3662" s="66" t="s">
        <v>8420</v>
      </c>
      <c r="J3662" s="66" t="s">
        <v>40</v>
      </c>
      <c r="K3662" s="66" t="s">
        <v>8449</v>
      </c>
      <c r="L3662" s="66" t="s">
        <v>8450</v>
      </c>
      <c r="M3662" s="66" t="s">
        <v>8451</v>
      </c>
      <c r="N3662" s="66" t="s">
        <v>3136</v>
      </c>
      <c r="O3662" s="8" t="s">
        <v>3872</v>
      </c>
      <c r="P3662" s="8" t="s">
        <v>8452</v>
      </c>
      <c r="Q3662" s="8">
        <v>-1</v>
      </c>
      <c r="R3662" s="8" t="s">
        <v>40</v>
      </c>
      <c r="S3662" s="8" t="s">
        <v>40</v>
      </c>
      <c r="T3662" s="8" t="s">
        <v>40</v>
      </c>
      <c r="U3662" s="67">
        <v>0.20699999999999999</v>
      </c>
      <c r="V3662" s="4">
        <v>1</v>
      </c>
      <c r="W3662" s="4">
        <v>3425</v>
      </c>
      <c r="X3662" s="67">
        <v>0</v>
      </c>
      <c r="Y3662" s="67">
        <v>7.0999999999999994E-2</v>
      </c>
      <c r="Z3662" s="4">
        <v>1</v>
      </c>
      <c r="AA3662" s="4">
        <v>2597</v>
      </c>
      <c r="AB3662" s="67">
        <v>0</v>
      </c>
      <c r="AC3662" s="4">
        <v>2.1123729999999998</v>
      </c>
      <c r="AD3662" s="4">
        <v>16.93</v>
      </c>
    </row>
    <row r="3663" spans="1:30" x14ac:dyDescent="0.2">
      <c r="A3663" s="8" t="s">
        <v>782</v>
      </c>
      <c r="B3663" s="8">
        <v>16</v>
      </c>
      <c r="C3663" s="8">
        <v>70993670</v>
      </c>
      <c r="D3663" s="8">
        <v>70993670</v>
      </c>
      <c r="E3663" s="8" t="s">
        <v>130</v>
      </c>
      <c r="F3663" s="8" t="s">
        <v>3108</v>
      </c>
      <c r="G3663" s="8" t="s">
        <v>3109</v>
      </c>
      <c r="H3663" s="8" t="s">
        <v>7</v>
      </c>
      <c r="I3663" s="66" t="s">
        <v>8420</v>
      </c>
      <c r="J3663" s="66" t="s">
        <v>40</v>
      </c>
      <c r="K3663" s="66" t="s">
        <v>8453</v>
      </c>
      <c r="L3663" s="66" t="s">
        <v>8454</v>
      </c>
      <c r="M3663" s="66" t="s">
        <v>8455</v>
      </c>
      <c r="N3663" s="66" t="s">
        <v>3141</v>
      </c>
      <c r="O3663" s="8" t="s">
        <v>3142</v>
      </c>
      <c r="P3663" s="8" t="s">
        <v>8456</v>
      </c>
      <c r="Q3663" s="8">
        <v>-1</v>
      </c>
      <c r="R3663" s="8" t="s">
        <v>40</v>
      </c>
      <c r="S3663" s="8" t="s">
        <v>40</v>
      </c>
      <c r="T3663" s="8" t="s">
        <v>40</v>
      </c>
      <c r="U3663" s="67">
        <v>0.29899999999999999</v>
      </c>
      <c r="V3663" s="4">
        <v>1</v>
      </c>
      <c r="W3663" s="4">
        <v>3425</v>
      </c>
      <c r="X3663" s="67">
        <v>0</v>
      </c>
      <c r="Y3663" s="67">
        <v>0.214</v>
      </c>
      <c r="Z3663" s="4">
        <v>1</v>
      </c>
      <c r="AA3663" s="4">
        <v>2597</v>
      </c>
      <c r="AB3663" s="67">
        <v>0</v>
      </c>
      <c r="AC3663" s="4">
        <v>6.810899</v>
      </c>
      <c r="AD3663" s="4">
        <v>32</v>
      </c>
    </row>
    <row r="3664" spans="1:30" x14ac:dyDescent="0.2">
      <c r="A3664" s="8" t="s">
        <v>782</v>
      </c>
      <c r="B3664" s="8">
        <v>16</v>
      </c>
      <c r="C3664" s="8">
        <v>70993698</v>
      </c>
      <c r="D3664" s="8">
        <v>70993698</v>
      </c>
      <c r="E3664" s="8" t="s">
        <v>121</v>
      </c>
      <c r="F3664" s="8" t="s">
        <v>3101</v>
      </c>
      <c r="G3664" s="8" t="s">
        <v>3102</v>
      </c>
      <c r="H3664" s="8" t="s">
        <v>7</v>
      </c>
      <c r="I3664" s="66" t="s">
        <v>8420</v>
      </c>
      <c r="J3664" s="66" t="s">
        <v>40</v>
      </c>
      <c r="K3664" s="66" t="s">
        <v>8457</v>
      </c>
      <c r="L3664" s="66" t="s">
        <v>8458</v>
      </c>
      <c r="M3664" s="66" t="s">
        <v>8459</v>
      </c>
      <c r="N3664" s="66" t="s">
        <v>3107</v>
      </c>
      <c r="O3664" s="8" t="s">
        <v>3719</v>
      </c>
      <c r="P3664" s="8" t="s">
        <v>8460</v>
      </c>
      <c r="Q3664" s="8">
        <v>-1</v>
      </c>
      <c r="R3664" s="8" t="s">
        <v>40</v>
      </c>
      <c r="S3664" s="8" t="s">
        <v>40</v>
      </c>
      <c r="T3664" s="8" t="s">
        <v>40</v>
      </c>
      <c r="U3664" s="67">
        <v>0.25900000000000001</v>
      </c>
      <c r="V3664" s="4">
        <v>1</v>
      </c>
      <c r="W3664" s="4">
        <v>3425</v>
      </c>
      <c r="X3664" s="67">
        <v>0</v>
      </c>
      <c r="Y3664" s="67">
        <v>5.2999999999999999E-2</v>
      </c>
      <c r="Z3664" s="4">
        <v>1</v>
      </c>
      <c r="AA3664" s="4">
        <v>2597</v>
      </c>
      <c r="AB3664" s="67">
        <v>0</v>
      </c>
      <c r="AC3664" s="4">
        <v>0.37367400000000001</v>
      </c>
      <c r="AD3664" s="4">
        <v>6.3819999999999997</v>
      </c>
    </row>
    <row r="3665" spans="1:30" x14ac:dyDescent="0.2">
      <c r="A3665" s="8" t="s">
        <v>782</v>
      </c>
      <c r="B3665" s="8">
        <v>16</v>
      </c>
      <c r="C3665" s="8">
        <v>70993716</v>
      </c>
      <c r="D3665" s="8">
        <v>70993716</v>
      </c>
      <c r="E3665" s="8" t="s">
        <v>121</v>
      </c>
      <c r="F3665" s="8" t="s">
        <v>3108</v>
      </c>
      <c r="G3665" s="8" t="s">
        <v>3109</v>
      </c>
      <c r="H3665" s="8" t="s">
        <v>7</v>
      </c>
      <c r="I3665" s="66" t="s">
        <v>8420</v>
      </c>
      <c r="J3665" s="66" t="s">
        <v>40</v>
      </c>
      <c r="K3665" s="66" t="s">
        <v>8425</v>
      </c>
      <c r="L3665" s="66" t="s">
        <v>8461</v>
      </c>
      <c r="M3665" s="66" t="s">
        <v>6036</v>
      </c>
      <c r="N3665" s="66" t="s">
        <v>3162</v>
      </c>
      <c r="O3665" s="8" t="s">
        <v>4180</v>
      </c>
      <c r="P3665" s="8" t="s">
        <v>40</v>
      </c>
      <c r="Q3665" s="8">
        <v>-1</v>
      </c>
      <c r="R3665" s="8" t="s">
        <v>40</v>
      </c>
      <c r="S3665" s="8" t="s">
        <v>40</v>
      </c>
      <c r="T3665" s="8" t="s">
        <v>40</v>
      </c>
      <c r="U3665" s="67">
        <v>0.20699999999999999</v>
      </c>
      <c r="V3665" s="4">
        <v>6</v>
      </c>
      <c r="W3665" s="4">
        <v>3430</v>
      </c>
      <c r="X3665" s="67">
        <v>2E-3</v>
      </c>
      <c r="Y3665" s="67">
        <v>0.20499999999999999</v>
      </c>
      <c r="Z3665" s="4">
        <v>6</v>
      </c>
      <c r="AA3665" s="4">
        <v>2606</v>
      </c>
      <c r="AB3665" s="67">
        <v>2E-3</v>
      </c>
      <c r="AC3665" s="4">
        <v>3.5402390000000001</v>
      </c>
      <c r="AD3665" s="4">
        <v>23.1</v>
      </c>
    </row>
    <row r="3666" spans="1:30" x14ac:dyDescent="0.2">
      <c r="A3666" s="8" t="s">
        <v>782</v>
      </c>
      <c r="B3666" s="8">
        <v>16</v>
      </c>
      <c r="C3666" s="8">
        <v>70995873</v>
      </c>
      <c r="D3666" s="8">
        <v>70995873</v>
      </c>
      <c r="E3666" s="8" t="s">
        <v>127</v>
      </c>
      <c r="F3666" s="8" t="s">
        <v>3108</v>
      </c>
      <c r="G3666" s="8" t="s">
        <v>3109</v>
      </c>
      <c r="H3666" s="8" t="s">
        <v>7</v>
      </c>
      <c r="I3666" s="66" t="s">
        <v>8462</v>
      </c>
      <c r="J3666" s="66" t="s">
        <v>40</v>
      </c>
      <c r="K3666" s="66" t="s">
        <v>8436</v>
      </c>
      <c r="L3666" s="66" t="s">
        <v>8463</v>
      </c>
      <c r="M3666" s="66" t="s">
        <v>3201</v>
      </c>
      <c r="N3666" s="66" t="s">
        <v>3887</v>
      </c>
      <c r="O3666" s="8" t="s">
        <v>3888</v>
      </c>
      <c r="P3666" s="8" t="s">
        <v>40</v>
      </c>
      <c r="Q3666" s="8">
        <v>-1</v>
      </c>
      <c r="R3666" s="8" t="s">
        <v>40</v>
      </c>
      <c r="S3666" s="8" t="s">
        <v>40</v>
      </c>
      <c r="T3666" s="8" t="s">
        <v>40</v>
      </c>
      <c r="U3666" s="67">
        <v>0.218</v>
      </c>
      <c r="V3666" s="4">
        <v>1</v>
      </c>
      <c r="W3666" s="4">
        <v>3429</v>
      </c>
      <c r="X3666" s="67">
        <v>0</v>
      </c>
      <c r="Y3666" s="67">
        <v>0</v>
      </c>
      <c r="Z3666" s="4">
        <v>0</v>
      </c>
      <c r="AA3666" s="4">
        <v>2602</v>
      </c>
      <c r="AB3666" s="67">
        <v>0</v>
      </c>
      <c r="AC3666" s="4">
        <v>1.4251119999999999</v>
      </c>
      <c r="AD3666" s="4">
        <v>12.92</v>
      </c>
    </row>
    <row r="3667" spans="1:30" x14ac:dyDescent="0.2">
      <c r="A3667" s="8" t="s">
        <v>782</v>
      </c>
      <c r="B3667" s="8">
        <v>16</v>
      </c>
      <c r="C3667" s="8">
        <v>70995909</v>
      </c>
      <c r="D3667" s="8">
        <v>70995909</v>
      </c>
      <c r="E3667" s="8" t="s">
        <v>127</v>
      </c>
      <c r="F3667" s="8" t="s">
        <v>3108</v>
      </c>
      <c r="G3667" s="8" t="s">
        <v>3109</v>
      </c>
      <c r="H3667" s="8" t="s">
        <v>7</v>
      </c>
      <c r="I3667" s="66" t="s">
        <v>8462</v>
      </c>
      <c r="J3667" s="66" t="s">
        <v>40</v>
      </c>
      <c r="K3667" s="66" t="s">
        <v>8464</v>
      </c>
      <c r="L3667" s="66" t="s">
        <v>8465</v>
      </c>
      <c r="M3667" s="66" t="s">
        <v>477</v>
      </c>
      <c r="N3667" s="66" t="s">
        <v>3821</v>
      </c>
      <c r="O3667" s="8" t="s">
        <v>4023</v>
      </c>
      <c r="P3667" s="8" t="s">
        <v>8466</v>
      </c>
      <c r="Q3667" s="8">
        <v>-1</v>
      </c>
      <c r="R3667" s="8" t="s">
        <v>40</v>
      </c>
      <c r="S3667" s="8" t="s">
        <v>40</v>
      </c>
      <c r="T3667" s="8" t="s">
        <v>40</v>
      </c>
      <c r="U3667" s="67">
        <v>0</v>
      </c>
      <c r="V3667" s="4">
        <v>0</v>
      </c>
      <c r="W3667" s="4">
        <v>3429</v>
      </c>
      <c r="X3667" s="67">
        <v>0</v>
      </c>
      <c r="Y3667" s="67">
        <v>0.222</v>
      </c>
      <c r="Z3667" s="4">
        <v>1</v>
      </c>
      <c r="AA3667" s="4">
        <v>2602</v>
      </c>
      <c r="AB3667" s="67">
        <v>0</v>
      </c>
      <c r="AC3667" s="4">
        <v>-0.46797299999999997</v>
      </c>
      <c r="AD3667" s="4">
        <v>0.26400000000000001</v>
      </c>
    </row>
    <row r="3668" spans="1:30" x14ac:dyDescent="0.2">
      <c r="A3668" s="8" t="s">
        <v>782</v>
      </c>
      <c r="B3668" s="8">
        <v>16</v>
      </c>
      <c r="C3668" s="8">
        <v>70995920</v>
      </c>
      <c r="D3668" s="8">
        <v>70995920</v>
      </c>
      <c r="E3668" s="8" t="s">
        <v>121</v>
      </c>
      <c r="F3668" s="8" t="s">
        <v>3101</v>
      </c>
      <c r="G3668" s="8" t="s">
        <v>3102</v>
      </c>
      <c r="H3668" s="8" t="s">
        <v>7</v>
      </c>
      <c r="I3668" s="66" t="s">
        <v>8462</v>
      </c>
      <c r="J3668" s="66" t="s">
        <v>40</v>
      </c>
      <c r="K3668" s="66" t="s">
        <v>8467</v>
      </c>
      <c r="L3668" s="66" t="s">
        <v>8468</v>
      </c>
      <c r="M3668" s="66" t="s">
        <v>8469</v>
      </c>
      <c r="N3668" s="66" t="s">
        <v>3107</v>
      </c>
      <c r="O3668" s="8" t="s">
        <v>3150</v>
      </c>
      <c r="P3668" s="8" t="s">
        <v>8470</v>
      </c>
      <c r="Q3668" s="8">
        <v>-1</v>
      </c>
      <c r="R3668" s="8" t="s">
        <v>40</v>
      </c>
      <c r="S3668" s="8" t="s">
        <v>40</v>
      </c>
      <c r="T3668" s="8" t="s">
        <v>40</v>
      </c>
      <c r="U3668" s="67">
        <v>0.249</v>
      </c>
      <c r="V3668" s="4">
        <v>4</v>
      </c>
      <c r="W3668" s="4">
        <v>3429</v>
      </c>
      <c r="X3668" s="67">
        <v>1E-3</v>
      </c>
      <c r="Y3668" s="67">
        <v>0.25900000000000001</v>
      </c>
      <c r="Z3668" s="4">
        <v>2</v>
      </c>
      <c r="AA3668" s="4">
        <v>2602</v>
      </c>
      <c r="AB3668" s="67">
        <v>1E-3</v>
      </c>
      <c r="AC3668" s="4">
        <v>0.39490500000000001</v>
      </c>
      <c r="AD3668" s="4">
        <v>6.57</v>
      </c>
    </row>
    <row r="3669" spans="1:30" x14ac:dyDescent="0.2">
      <c r="A3669" s="8" t="s">
        <v>782</v>
      </c>
      <c r="B3669" s="8">
        <v>16</v>
      </c>
      <c r="C3669" s="8">
        <v>70995926</v>
      </c>
      <c r="D3669" s="8">
        <v>70995926</v>
      </c>
      <c r="E3669" s="8" t="s">
        <v>123</v>
      </c>
      <c r="F3669" s="8" t="s">
        <v>3101</v>
      </c>
      <c r="G3669" s="8" t="s">
        <v>3102</v>
      </c>
      <c r="H3669" s="8" t="s">
        <v>7</v>
      </c>
      <c r="I3669" s="66" t="s">
        <v>8462</v>
      </c>
      <c r="J3669" s="66" t="s">
        <v>40</v>
      </c>
      <c r="K3669" s="66" t="s">
        <v>8471</v>
      </c>
      <c r="L3669" s="66" t="s">
        <v>8472</v>
      </c>
      <c r="M3669" s="66" t="s">
        <v>4858</v>
      </c>
      <c r="N3669" s="66" t="s">
        <v>3118</v>
      </c>
      <c r="O3669" s="8" t="s">
        <v>4518</v>
      </c>
      <c r="P3669" s="8" t="s">
        <v>40</v>
      </c>
      <c r="Q3669" s="8">
        <v>-1</v>
      </c>
      <c r="R3669" s="8" t="s">
        <v>40</v>
      </c>
      <c r="S3669" s="8" t="s">
        <v>40</v>
      </c>
      <c r="T3669" s="8" t="s">
        <v>40</v>
      </c>
      <c r="U3669" s="67">
        <v>0.23499999999999999</v>
      </c>
      <c r="V3669" s="4">
        <v>14</v>
      </c>
      <c r="W3669" s="4">
        <v>3429</v>
      </c>
      <c r="X3669" s="67">
        <v>4.0000000000000001E-3</v>
      </c>
      <c r="Y3669" s="67">
        <v>0.25900000000000001</v>
      </c>
      <c r="Z3669" s="4">
        <v>7</v>
      </c>
      <c r="AA3669" s="4">
        <v>2602</v>
      </c>
      <c r="AB3669" s="67">
        <v>3.0000000000000001E-3</v>
      </c>
      <c r="AC3669" s="4">
        <v>-9.2747999999999997E-2</v>
      </c>
      <c r="AD3669" s="4">
        <v>1.7849999999999999</v>
      </c>
    </row>
    <row r="3670" spans="1:30" x14ac:dyDescent="0.2">
      <c r="A3670" s="8" t="s">
        <v>782</v>
      </c>
      <c r="B3670" s="8">
        <v>16</v>
      </c>
      <c r="C3670" s="8">
        <v>70995937</v>
      </c>
      <c r="D3670" s="8">
        <v>70995937</v>
      </c>
      <c r="E3670" s="8" t="s">
        <v>121</v>
      </c>
      <c r="F3670" s="8" t="s">
        <v>3108</v>
      </c>
      <c r="G3670" s="8" t="s">
        <v>3109</v>
      </c>
      <c r="H3670" s="8" t="s">
        <v>7</v>
      </c>
      <c r="I3670" s="66" t="s">
        <v>8462</v>
      </c>
      <c r="J3670" s="66" t="s">
        <v>40</v>
      </c>
      <c r="K3670" s="66" t="s">
        <v>8473</v>
      </c>
      <c r="L3670" s="66" t="s">
        <v>8474</v>
      </c>
      <c r="M3670" s="66" t="s">
        <v>8475</v>
      </c>
      <c r="N3670" s="66" t="s">
        <v>4794</v>
      </c>
      <c r="O3670" s="8" t="s">
        <v>4997</v>
      </c>
      <c r="P3670" s="8" t="s">
        <v>8476</v>
      </c>
      <c r="Q3670" s="8">
        <v>-1</v>
      </c>
      <c r="R3670" s="8" t="s">
        <v>40</v>
      </c>
      <c r="S3670" s="8" t="s">
        <v>40</v>
      </c>
      <c r="T3670" s="8" t="s">
        <v>40</v>
      </c>
      <c r="U3670" s="67">
        <v>0.221</v>
      </c>
      <c r="V3670" s="4">
        <v>2</v>
      </c>
      <c r="W3670" s="4">
        <v>3435</v>
      </c>
      <c r="X3670" s="67">
        <v>1E-3</v>
      </c>
      <c r="Y3670" s="67">
        <v>0.21199999999999999</v>
      </c>
      <c r="Z3670" s="4">
        <v>1</v>
      </c>
      <c r="AA3670" s="4">
        <v>2603</v>
      </c>
      <c r="AB3670" s="67">
        <v>0</v>
      </c>
      <c r="AC3670" s="4">
        <v>-0.73602699999999999</v>
      </c>
      <c r="AD3670" s="4">
        <v>0.06</v>
      </c>
    </row>
    <row r="3671" spans="1:30" x14ac:dyDescent="0.2">
      <c r="A3671" s="8" t="s">
        <v>782</v>
      </c>
      <c r="B3671" s="8">
        <v>16</v>
      </c>
      <c r="C3671" s="8">
        <v>70995937</v>
      </c>
      <c r="D3671" s="8">
        <v>70995937</v>
      </c>
      <c r="E3671" s="8" t="s">
        <v>130</v>
      </c>
      <c r="F3671" s="8" t="s">
        <v>3108</v>
      </c>
      <c r="G3671" s="8" t="s">
        <v>3109</v>
      </c>
      <c r="H3671" s="8" t="s">
        <v>7</v>
      </c>
      <c r="I3671" s="66" t="s">
        <v>8462</v>
      </c>
      <c r="J3671" s="66" t="s">
        <v>40</v>
      </c>
      <c r="K3671" s="66" t="s">
        <v>8473</v>
      </c>
      <c r="L3671" s="66" t="s">
        <v>8474</v>
      </c>
      <c r="M3671" s="66" t="s">
        <v>8475</v>
      </c>
      <c r="N3671" s="66" t="s">
        <v>3147</v>
      </c>
      <c r="O3671" s="8" t="s">
        <v>3148</v>
      </c>
      <c r="P3671" s="8" t="s">
        <v>8476</v>
      </c>
      <c r="Q3671" s="8">
        <v>-1</v>
      </c>
      <c r="R3671" s="8" t="s">
        <v>40</v>
      </c>
      <c r="S3671" s="8" t="s">
        <v>40</v>
      </c>
      <c r="T3671" s="8" t="s">
        <v>40</v>
      </c>
      <c r="U3671" s="67">
        <v>0.11600000000000001</v>
      </c>
      <c r="V3671" s="4">
        <v>1</v>
      </c>
      <c r="W3671" s="4">
        <v>3435</v>
      </c>
      <c r="X3671" s="67">
        <v>0</v>
      </c>
      <c r="Y3671" s="67">
        <v>0</v>
      </c>
      <c r="Z3671" s="4">
        <v>0</v>
      </c>
      <c r="AA3671" s="4">
        <v>2603</v>
      </c>
      <c r="AB3671" s="67">
        <v>0</v>
      </c>
      <c r="AC3671" s="4">
        <v>8.0531000000000005E-2</v>
      </c>
      <c r="AD3671" s="4">
        <v>3.4009999999999998</v>
      </c>
    </row>
    <row r="3672" spans="1:30" x14ac:dyDescent="0.2">
      <c r="A3672" s="8" t="s">
        <v>782</v>
      </c>
      <c r="B3672" s="8">
        <v>16</v>
      </c>
      <c r="C3672" s="8">
        <v>70995938</v>
      </c>
      <c r="D3672" s="8">
        <v>70995938</v>
      </c>
      <c r="E3672" s="8" t="s">
        <v>121</v>
      </c>
      <c r="F3672" s="8" t="s">
        <v>3101</v>
      </c>
      <c r="G3672" s="8" t="s">
        <v>3102</v>
      </c>
      <c r="H3672" s="8" t="s">
        <v>7</v>
      </c>
      <c r="I3672" s="66" t="s">
        <v>8462</v>
      </c>
      <c r="J3672" s="66" t="s">
        <v>40</v>
      </c>
      <c r="K3672" s="66" t="s">
        <v>8477</v>
      </c>
      <c r="L3672" s="66" t="s">
        <v>8478</v>
      </c>
      <c r="M3672" s="66" t="s">
        <v>8479</v>
      </c>
      <c r="N3672" s="66" t="s">
        <v>3295</v>
      </c>
      <c r="O3672" s="8" t="s">
        <v>3296</v>
      </c>
      <c r="P3672" s="8" t="s">
        <v>8480</v>
      </c>
      <c r="Q3672" s="8">
        <v>-1</v>
      </c>
      <c r="R3672" s="8" t="s">
        <v>40</v>
      </c>
      <c r="S3672" s="8" t="s">
        <v>40</v>
      </c>
      <c r="T3672" s="8" t="s">
        <v>40</v>
      </c>
      <c r="U3672" s="67">
        <v>0.252</v>
      </c>
      <c r="V3672" s="4">
        <v>1</v>
      </c>
      <c r="W3672" s="4">
        <v>3435</v>
      </c>
      <c r="X3672" s="67">
        <v>0</v>
      </c>
      <c r="Y3672" s="67">
        <v>0</v>
      </c>
      <c r="Z3672" s="4">
        <v>0</v>
      </c>
      <c r="AA3672" s="4">
        <v>2603</v>
      </c>
      <c r="AB3672" s="67">
        <v>0</v>
      </c>
      <c r="AC3672" s="4">
        <v>-3.6253000000000001E-2</v>
      </c>
      <c r="AD3672" s="4">
        <v>2.2509999999999999</v>
      </c>
    </row>
    <row r="3673" spans="1:30" x14ac:dyDescent="0.2">
      <c r="A3673" s="8" t="s">
        <v>782</v>
      </c>
      <c r="B3673" s="8">
        <v>16</v>
      </c>
      <c r="C3673" s="8">
        <v>70995952</v>
      </c>
      <c r="D3673" s="8">
        <v>70995952</v>
      </c>
      <c r="E3673" s="8" t="s">
        <v>121</v>
      </c>
      <c r="F3673" s="8" t="s">
        <v>3101</v>
      </c>
      <c r="G3673" s="8" t="s">
        <v>3102</v>
      </c>
      <c r="H3673" s="8" t="s">
        <v>7</v>
      </c>
      <c r="I3673" s="66" t="s">
        <v>8462</v>
      </c>
      <c r="J3673" s="66" t="s">
        <v>40</v>
      </c>
      <c r="K3673" s="66" t="s">
        <v>8481</v>
      </c>
      <c r="L3673" s="66" t="s">
        <v>8482</v>
      </c>
      <c r="M3673" s="66" t="s">
        <v>8483</v>
      </c>
      <c r="N3673" s="66" t="s">
        <v>3126</v>
      </c>
      <c r="O3673" s="8" t="s">
        <v>3160</v>
      </c>
      <c r="P3673" s="8" t="s">
        <v>8484</v>
      </c>
      <c r="Q3673" s="8">
        <v>-1</v>
      </c>
      <c r="R3673" s="8" t="s">
        <v>40</v>
      </c>
      <c r="S3673" s="8" t="s">
        <v>40</v>
      </c>
      <c r="T3673" s="8" t="s">
        <v>40</v>
      </c>
      <c r="U3673" s="67">
        <v>0.246</v>
      </c>
      <c r="V3673" s="4">
        <v>31</v>
      </c>
      <c r="W3673" s="4">
        <v>3432</v>
      </c>
      <c r="X3673" s="67">
        <v>8.9999999999999993E-3</v>
      </c>
      <c r="Y3673" s="67">
        <v>0.251</v>
      </c>
      <c r="Z3673" s="4">
        <v>22</v>
      </c>
      <c r="AA3673" s="4">
        <v>2601</v>
      </c>
      <c r="AB3673" s="67">
        <v>8.0000000000000002E-3</v>
      </c>
      <c r="AC3673" s="4">
        <v>0.68777999999999995</v>
      </c>
      <c r="AD3673" s="4">
        <v>8.7469999999999999</v>
      </c>
    </row>
    <row r="3674" spans="1:30" x14ac:dyDescent="0.2">
      <c r="A3674" s="8" t="s">
        <v>782</v>
      </c>
      <c r="B3674" s="8">
        <v>16</v>
      </c>
      <c r="C3674" s="8">
        <v>70995957</v>
      </c>
      <c r="D3674" s="8">
        <v>70995957</v>
      </c>
      <c r="E3674" s="8" t="s">
        <v>121</v>
      </c>
      <c r="F3674" s="8" t="s">
        <v>3108</v>
      </c>
      <c r="G3674" s="8" t="s">
        <v>3109</v>
      </c>
      <c r="H3674" s="8" t="s">
        <v>7</v>
      </c>
      <c r="I3674" s="66" t="s">
        <v>8462</v>
      </c>
      <c r="J3674" s="66" t="s">
        <v>40</v>
      </c>
      <c r="K3674" s="66" t="s">
        <v>8485</v>
      </c>
      <c r="L3674" s="66" t="s">
        <v>8486</v>
      </c>
      <c r="M3674" s="66" t="s">
        <v>8487</v>
      </c>
      <c r="N3674" s="66" t="s">
        <v>4364</v>
      </c>
      <c r="O3674" s="8" t="s">
        <v>4365</v>
      </c>
      <c r="P3674" s="8" t="s">
        <v>8488</v>
      </c>
      <c r="Q3674" s="8">
        <v>-1</v>
      </c>
      <c r="R3674" s="8" t="s">
        <v>40</v>
      </c>
      <c r="S3674" s="8" t="s">
        <v>40</v>
      </c>
      <c r="T3674" s="8" t="s">
        <v>40</v>
      </c>
      <c r="U3674" s="67">
        <v>0.246</v>
      </c>
      <c r="V3674" s="4">
        <v>1</v>
      </c>
      <c r="W3674" s="4">
        <v>3432</v>
      </c>
      <c r="X3674" s="67">
        <v>0</v>
      </c>
      <c r="Y3674" s="67">
        <v>0</v>
      </c>
      <c r="Z3674" s="4">
        <v>0</v>
      </c>
      <c r="AA3674" s="4">
        <v>2601</v>
      </c>
      <c r="AB3674" s="67">
        <v>0</v>
      </c>
      <c r="AC3674" s="4">
        <v>4.4003990000000002</v>
      </c>
      <c r="AD3674" s="4">
        <v>24.1</v>
      </c>
    </row>
    <row r="3675" spans="1:30" x14ac:dyDescent="0.2">
      <c r="A3675" s="8" t="s">
        <v>782</v>
      </c>
      <c r="B3675" s="8">
        <v>16</v>
      </c>
      <c r="C3675" s="8">
        <v>70995975</v>
      </c>
      <c r="D3675" s="8">
        <v>70995975</v>
      </c>
      <c r="E3675" s="8" t="s">
        <v>130</v>
      </c>
      <c r="F3675" s="8" t="s">
        <v>3108</v>
      </c>
      <c r="G3675" s="8" t="s">
        <v>3109</v>
      </c>
      <c r="H3675" s="8" t="s">
        <v>7</v>
      </c>
      <c r="I3675" s="66" t="s">
        <v>8462</v>
      </c>
      <c r="J3675" s="66" t="s">
        <v>40</v>
      </c>
      <c r="K3675" s="66" t="s">
        <v>8489</v>
      </c>
      <c r="L3675" s="66" t="s">
        <v>8490</v>
      </c>
      <c r="M3675" s="66" t="s">
        <v>8491</v>
      </c>
      <c r="N3675" s="66" t="s">
        <v>3112</v>
      </c>
      <c r="O3675" s="8" t="s">
        <v>3113</v>
      </c>
      <c r="P3675" s="8" t="s">
        <v>8492</v>
      </c>
      <c r="Q3675" s="8">
        <v>-1</v>
      </c>
      <c r="R3675" s="8" t="s">
        <v>40</v>
      </c>
      <c r="S3675" s="8" t="s">
        <v>40</v>
      </c>
      <c r="T3675" s="8" t="s">
        <v>40</v>
      </c>
      <c r="U3675" s="67">
        <v>0.26100000000000001</v>
      </c>
      <c r="V3675" s="4">
        <v>214</v>
      </c>
      <c r="W3675" s="4">
        <v>3432</v>
      </c>
      <c r="X3675" s="67">
        <v>6.2E-2</v>
      </c>
      <c r="Y3675" s="67">
        <v>0.27</v>
      </c>
      <c r="Z3675" s="4">
        <v>150</v>
      </c>
      <c r="AA3675" s="4">
        <v>2601</v>
      </c>
      <c r="AB3675" s="67">
        <v>5.8000000000000003E-2</v>
      </c>
      <c r="AC3675" s="4">
        <v>0.94273600000000002</v>
      </c>
      <c r="AD3675" s="4">
        <v>10.33</v>
      </c>
    </row>
    <row r="3676" spans="1:30" x14ac:dyDescent="0.2">
      <c r="A3676" s="8" t="s">
        <v>782</v>
      </c>
      <c r="B3676" s="8">
        <v>16</v>
      </c>
      <c r="C3676" s="8">
        <v>70995984</v>
      </c>
      <c r="D3676" s="8">
        <v>70995984</v>
      </c>
      <c r="E3676" s="8" t="s">
        <v>121</v>
      </c>
      <c r="F3676" s="8" t="s">
        <v>3108</v>
      </c>
      <c r="G3676" s="8" t="s">
        <v>3109</v>
      </c>
      <c r="H3676" s="8" t="s">
        <v>7</v>
      </c>
      <c r="I3676" s="66" t="s">
        <v>8462</v>
      </c>
      <c r="J3676" s="66" t="s">
        <v>40</v>
      </c>
      <c r="K3676" s="66" t="s">
        <v>3195</v>
      </c>
      <c r="L3676" s="66" t="s">
        <v>8493</v>
      </c>
      <c r="M3676" s="66" t="s">
        <v>8494</v>
      </c>
      <c r="N3676" s="66" t="s">
        <v>3624</v>
      </c>
      <c r="O3676" s="8" t="s">
        <v>3987</v>
      </c>
      <c r="P3676" s="8" t="s">
        <v>8495</v>
      </c>
      <c r="Q3676" s="8">
        <v>-1</v>
      </c>
      <c r="R3676" s="8" t="s">
        <v>40</v>
      </c>
      <c r="S3676" s="8" t="s">
        <v>40</v>
      </c>
      <c r="T3676" s="8" t="s">
        <v>40</v>
      </c>
      <c r="U3676" s="67">
        <v>0.22600000000000001</v>
      </c>
      <c r="V3676" s="4">
        <v>1</v>
      </c>
      <c r="W3676" s="4">
        <v>3432</v>
      </c>
      <c r="X3676" s="67">
        <v>0</v>
      </c>
      <c r="Y3676" s="67">
        <v>0</v>
      </c>
      <c r="Z3676" s="4">
        <v>0</v>
      </c>
      <c r="AA3676" s="4">
        <v>2601</v>
      </c>
      <c r="AB3676" s="67">
        <v>0</v>
      </c>
      <c r="AC3676" s="4">
        <v>4.0804470000000004</v>
      </c>
      <c r="AD3676" s="4">
        <v>23.7</v>
      </c>
    </row>
    <row r="3677" spans="1:30" x14ac:dyDescent="0.2">
      <c r="A3677" s="8" t="s">
        <v>782</v>
      </c>
      <c r="B3677" s="8">
        <v>16</v>
      </c>
      <c r="C3677" s="8">
        <v>70995984</v>
      </c>
      <c r="D3677" s="8">
        <v>70995984</v>
      </c>
      <c r="E3677" s="8" t="s">
        <v>123</v>
      </c>
      <c r="F3677" s="8" t="s">
        <v>3108</v>
      </c>
      <c r="G3677" s="8" t="s">
        <v>3109</v>
      </c>
      <c r="H3677" s="8" t="s">
        <v>7</v>
      </c>
      <c r="I3677" s="66" t="s">
        <v>8462</v>
      </c>
      <c r="J3677" s="66" t="s">
        <v>40</v>
      </c>
      <c r="K3677" s="66" t="s">
        <v>3195</v>
      </c>
      <c r="L3677" s="66" t="s">
        <v>8493</v>
      </c>
      <c r="M3677" s="66" t="s">
        <v>8494</v>
      </c>
      <c r="N3677" s="66" t="s">
        <v>8496</v>
      </c>
      <c r="O3677" s="8" t="s">
        <v>8497</v>
      </c>
      <c r="P3677" s="8" t="s">
        <v>8495</v>
      </c>
      <c r="Q3677" s="8">
        <v>-1</v>
      </c>
      <c r="R3677" s="8" t="s">
        <v>40</v>
      </c>
      <c r="S3677" s="8" t="s">
        <v>40</v>
      </c>
      <c r="T3677" s="8" t="s">
        <v>40</v>
      </c>
      <c r="U3677" s="67">
        <v>0</v>
      </c>
      <c r="V3677" s="4">
        <v>0</v>
      </c>
      <c r="W3677" s="4">
        <v>3432</v>
      </c>
      <c r="X3677" s="67">
        <v>0</v>
      </c>
      <c r="Y3677" s="67">
        <v>0.23899999999999999</v>
      </c>
      <c r="Z3677" s="4">
        <v>1</v>
      </c>
      <c r="AA3677" s="4">
        <v>2601</v>
      </c>
      <c r="AB3677" s="67">
        <v>0</v>
      </c>
      <c r="AC3677" s="4">
        <v>5.0710639999999998</v>
      </c>
      <c r="AD3677" s="4">
        <v>25.3</v>
      </c>
    </row>
    <row r="3678" spans="1:30" x14ac:dyDescent="0.2">
      <c r="A3678" s="8" t="s">
        <v>782</v>
      </c>
      <c r="B3678" s="8">
        <v>16</v>
      </c>
      <c r="C3678" s="8">
        <v>70996013</v>
      </c>
      <c r="D3678" s="8">
        <v>70996013</v>
      </c>
      <c r="E3678" s="8" t="s">
        <v>130</v>
      </c>
      <c r="F3678" s="8" t="s">
        <v>3101</v>
      </c>
      <c r="G3678" s="8" t="s">
        <v>3102</v>
      </c>
      <c r="H3678" s="8" t="s">
        <v>7</v>
      </c>
      <c r="I3678" s="66" t="s">
        <v>8462</v>
      </c>
      <c r="J3678" s="66" t="s">
        <v>40</v>
      </c>
      <c r="K3678" s="66" t="s">
        <v>8498</v>
      </c>
      <c r="L3678" s="66" t="s">
        <v>8499</v>
      </c>
      <c r="M3678" s="66" t="s">
        <v>5581</v>
      </c>
      <c r="N3678" s="66" t="s">
        <v>3210</v>
      </c>
      <c r="O3678" s="8" t="s">
        <v>3211</v>
      </c>
      <c r="P3678" s="8" t="s">
        <v>8500</v>
      </c>
      <c r="Q3678" s="8">
        <v>-1</v>
      </c>
      <c r="R3678" s="8" t="s">
        <v>40</v>
      </c>
      <c r="S3678" s="8" t="s">
        <v>40</v>
      </c>
      <c r="T3678" s="8" t="s">
        <v>40</v>
      </c>
      <c r="U3678" s="67">
        <v>0.27600000000000002</v>
      </c>
      <c r="V3678" s="4">
        <v>2</v>
      </c>
      <c r="W3678" s="4">
        <v>3432</v>
      </c>
      <c r="X3678" s="67">
        <v>1E-3</v>
      </c>
      <c r="Y3678" s="67">
        <v>0.27400000000000002</v>
      </c>
      <c r="Z3678" s="4">
        <v>2</v>
      </c>
      <c r="AA3678" s="4">
        <v>2601</v>
      </c>
      <c r="AB3678" s="67">
        <v>1E-3</v>
      </c>
      <c r="AC3678" s="4">
        <v>1.03765</v>
      </c>
      <c r="AD3678" s="4">
        <v>10.87</v>
      </c>
    </row>
    <row r="3679" spans="1:30" x14ac:dyDescent="0.2">
      <c r="A3679" s="8" t="s">
        <v>782</v>
      </c>
      <c r="B3679" s="8">
        <v>16</v>
      </c>
      <c r="C3679" s="8">
        <v>70996023</v>
      </c>
      <c r="D3679" s="8">
        <v>70996023</v>
      </c>
      <c r="E3679" s="8" t="s">
        <v>121</v>
      </c>
      <c r="F3679" s="8" t="s">
        <v>3108</v>
      </c>
      <c r="G3679" s="8" t="s">
        <v>3109</v>
      </c>
      <c r="H3679" s="8" t="s">
        <v>7</v>
      </c>
      <c r="I3679" s="66" t="s">
        <v>8462</v>
      </c>
      <c r="J3679" s="66" t="s">
        <v>40</v>
      </c>
      <c r="K3679" s="66" t="s">
        <v>3200</v>
      </c>
      <c r="L3679" s="66" t="s">
        <v>8501</v>
      </c>
      <c r="M3679" s="66" t="s">
        <v>8502</v>
      </c>
      <c r="N3679" s="66" t="s">
        <v>3624</v>
      </c>
      <c r="O3679" s="8" t="s">
        <v>3625</v>
      </c>
      <c r="P3679" s="8" t="s">
        <v>8503</v>
      </c>
      <c r="Q3679" s="8">
        <v>-1</v>
      </c>
      <c r="R3679" s="8" t="s">
        <v>40</v>
      </c>
      <c r="S3679" s="8" t="s">
        <v>40</v>
      </c>
      <c r="T3679" s="8" t="s">
        <v>40</v>
      </c>
      <c r="U3679" s="67">
        <v>0.252</v>
      </c>
      <c r="V3679" s="4">
        <v>34</v>
      </c>
      <c r="W3679" s="4">
        <v>3432</v>
      </c>
      <c r="X3679" s="67">
        <v>0.01</v>
      </c>
      <c r="Y3679" s="67">
        <v>0.245</v>
      </c>
      <c r="Z3679" s="4">
        <v>28</v>
      </c>
      <c r="AA3679" s="4">
        <v>2601</v>
      </c>
      <c r="AB3679" s="67">
        <v>1.0999999999999999E-2</v>
      </c>
      <c r="AC3679" s="4">
        <v>0.62859399999999999</v>
      </c>
      <c r="AD3679" s="4">
        <v>8.3520000000000003</v>
      </c>
    </row>
    <row r="3680" spans="1:30" x14ac:dyDescent="0.2">
      <c r="A3680" s="8" t="s">
        <v>782</v>
      </c>
      <c r="B3680" s="8">
        <v>16</v>
      </c>
      <c r="C3680" s="8">
        <v>70996025</v>
      </c>
      <c r="D3680" s="8">
        <v>70996025</v>
      </c>
      <c r="E3680" s="8" t="s">
        <v>130</v>
      </c>
      <c r="F3680" s="8" t="s">
        <v>3101</v>
      </c>
      <c r="G3680" s="8" t="s">
        <v>3102</v>
      </c>
      <c r="H3680" s="8" t="s">
        <v>7</v>
      </c>
      <c r="I3680" s="66" t="s">
        <v>8462</v>
      </c>
      <c r="J3680" s="66" t="s">
        <v>40</v>
      </c>
      <c r="K3680" s="66" t="s">
        <v>8504</v>
      </c>
      <c r="L3680" s="66" t="s">
        <v>8505</v>
      </c>
      <c r="M3680" s="66" t="s">
        <v>8506</v>
      </c>
      <c r="N3680" s="66" t="s">
        <v>130</v>
      </c>
      <c r="O3680" s="8" t="s">
        <v>3858</v>
      </c>
      <c r="P3680" s="8" t="s">
        <v>40</v>
      </c>
      <c r="Q3680" s="8">
        <v>-1</v>
      </c>
      <c r="R3680" s="8" t="s">
        <v>40</v>
      </c>
      <c r="S3680" s="8" t="s">
        <v>40</v>
      </c>
      <c r="T3680" s="8" t="s">
        <v>40</v>
      </c>
      <c r="U3680" s="67">
        <v>0.23</v>
      </c>
      <c r="V3680" s="4">
        <v>1</v>
      </c>
      <c r="W3680" s="4">
        <v>3432</v>
      </c>
      <c r="X3680" s="67">
        <v>0</v>
      </c>
      <c r="Y3680" s="67">
        <v>8.3000000000000004E-2</v>
      </c>
      <c r="Z3680" s="4">
        <v>1</v>
      </c>
      <c r="AA3680" s="4">
        <v>2601</v>
      </c>
      <c r="AB3680" s="67">
        <v>0</v>
      </c>
      <c r="AC3680" s="4">
        <v>-8.3639000000000005E-2</v>
      </c>
      <c r="AD3680" s="4">
        <v>1.855</v>
      </c>
    </row>
    <row r="3681" spans="1:30" x14ac:dyDescent="0.2">
      <c r="A3681" s="8" t="s">
        <v>782</v>
      </c>
      <c r="B3681" s="8">
        <v>16</v>
      </c>
      <c r="C3681" s="8">
        <v>70996029</v>
      </c>
      <c r="D3681" s="8">
        <v>70996029</v>
      </c>
      <c r="E3681" s="8" t="s">
        <v>127</v>
      </c>
      <c r="F3681" s="8" t="s">
        <v>3108</v>
      </c>
      <c r="G3681" s="8" t="s">
        <v>3109</v>
      </c>
      <c r="H3681" s="8" t="s">
        <v>7</v>
      </c>
      <c r="I3681" s="66" t="s">
        <v>8462</v>
      </c>
      <c r="J3681" s="66" t="s">
        <v>40</v>
      </c>
      <c r="K3681" s="66" t="s">
        <v>8507</v>
      </c>
      <c r="L3681" s="66" t="s">
        <v>8508</v>
      </c>
      <c r="M3681" s="66" t="s">
        <v>8509</v>
      </c>
      <c r="N3681" s="66" t="s">
        <v>3887</v>
      </c>
      <c r="O3681" s="8" t="s">
        <v>8356</v>
      </c>
      <c r="P3681" s="8" t="s">
        <v>8510</v>
      </c>
      <c r="Q3681" s="8">
        <v>-1</v>
      </c>
      <c r="R3681" s="8" t="s">
        <v>40</v>
      </c>
      <c r="S3681" s="8" t="s">
        <v>40</v>
      </c>
      <c r="T3681" s="8" t="s">
        <v>40</v>
      </c>
      <c r="U3681" s="67">
        <v>0.25700000000000001</v>
      </c>
      <c r="V3681" s="4">
        <v>1</v>
      </c>
      <c r="W3681" s="4">
        <v>3432</v>
      </c>
      <c r="X3681" s="67">
        <v>0</v>
      </c>
      <c r="Y3681" s="67">
        <v>0</v>
      </c>
      <c r="Z3681" s="4">
        <v>0</v>
      </c>
      <c r="AA3681" s="4">
        <v>2601</v>
      </c>
      <c r="AB3681" s="67">
        <v>0</v>
      </c>
      <c r="AC3681" s="4">
        <v>-0.642258</v>
      </c>
      <c r="AD3681" s="4">
        <v>9.9000000000000005E-2</v>
      </c>
    </row>
    <row r="3682" spans="1:30" x14ac:dyDescent="0.2">
      <c r="A3682" s="8" t="s">
        <v>782</v>
      </c>
      <c r="B3682" s="8">
        <v>16</v>
      </c>
      <c r="C3682" s="8">
        <v>70998635</v>
      </c>
      <c r="D3682" s="8">
        <v>70998635</v>
      </c>
      <c r="E3682" s="8" t="s">
        <v>130</v>
      </c>
      <c r="F3682" s="8" t="s">
        <v>3101</v>
      </c>
      <c r="G3682" s="8" t="s">
        <v>3102</v>
      </c>
      <c r="H3682" s="8" t="s">
        <v>7</v>
      </c>
      <c r="I3682" s="66" t="s">
        <v>8511</v>
      </c>
      <c r="J3682" s="66" t="s">
        <v>40</v>
      </c>
      <c r="K3682" s="66" t="s">
        <v>8512</v>
      </c>
      <c r="L3682" s="66" t="s">
        <v>8513</v>
      </c>
      <c r="M3682" s="66" t="s">
        <v>4849</v>
      </c>
      <c r="N3682" s="66" t="s">
        <v>3207</v>
      </c>
      <c r="O3682" s="8" t="s">
        <v>3208</v>
      </c>
      <c r="P3682" s="8" t="s">
        <v>8514</v>
      </c>
      <c r="Q3682" s="8">
        <v>-1</v>
      </c>
      <c r="R3682" s="8" t="s">
        <v>40</v>
      </c>
      <c r="S3682" s="8" t="s">
        <v>40</v>
      </c>
      <c r="T3682" s="8" t="s">
        <v>40</v>
      </c>
      <c r="U3682" s="67">
        <v>0.254</v>
      </c>
      <c r="V3682" s="4">
        <v>3</v>
      </c>
      <c r="W3682" s="4">
        <v>3431</v>
      </c>
      <c r="X3682" s="67">
        <v>1E-3</v>
      </c>
      <c r="Y3682" s="67">
        <v>0.26500000000000001</v>
      </c>
      <c r="Z3682" s="4">
        <v>4</v>
      </c>
      <c r="AA3682" s="4">
        <v>2602</v>
      </c>
      <c r="AB3682" s="67">
        <v>2E-3</v>
      </c>
      <c r="AC3682" s="4">
        <v>1.2836689999999999</v>
      </c>
      <c r="AD3682" s="4">
        <v>12.18</v>
      </c>
    </row>
    <row r="3683" spans="1:30" x14ac:dyDescent="0.2">
      <c r="A3683" s="8" t="s">
        <v>782</v>
      </c>
      <c r="B3683" s="8">
        <v>16</v>
      </c>
      <c r="C3683" s="8">
        <v>70998654</v>
      </c>
      <c r="D3683" s="8">
        <v>70998654</v>
      </c>
      <c r="E3683" s="8" t="s">
        <v>130</v>
      </c>
      <c r="F3683" s="8" t="s">
        <v>3108</v>
      </c>
      <c r="G3683" s="8" t="s">
        <v>3109</v>
      </c>
      <c r="H3683" s="8" t="s">
        <v>7</v>
      </c>
      <c r="I3683" s="66" t="s">
        <v>8511</v>
      </c>
      <c r="J3683" s="66" t="s">
        <v>40</v>
      </c>
      <c r="K3683" s="66" t="s">
        <v>8515</v>
      </c>
      <c r="L3683" s="66" t="s">
        <v>8516</v>
      </c>
      <c r="M3683" s="66" t="s">
        <v>6029</v>
      </c>
      <c r="N3683" s="66" t="s">
        <v>8517</v>
      </c>
      <c r="O3683" s="8" t="s">
        <v>8518</v>
      </c>
      <c r="P3683" s="8" t="s">
        <v>40</v>
      </c>
      <c r="Q3683" s="8">
        <v>-1</v>
      </c>
      <c r="R3683" s="8" t="s">
        <v>40</v>
      </c>
      <c r="S3683" s="8" t="s">
        <v>40</v>
      </c>
      <c r="T3683" s="8" t="s">
        <v>40</v>
      </c>
      <c r="U3683" s="67">
        <v>0.23799999999999999</v>
      </c>
      <c r="V3683" s="4">
        <v>1</v>
      </c>
      <c r="W3683" s="4">
        <v>3433</v>
      </c>
      <c r="X3683" s="67">
        <v>0</v>
      </c>
      <c r="Y3683" s="67">
        <v>4.8000000000000001E-2</v>
      </c>
      <c r="Z3683" s="4">
        <v>1</v>
      </c>
      <c r="AA3683" s="4">
        <v>2604</v>
      </c>
      <c r="AB3683" s="67">
        <v>0</v>
      </c>
      <c r="AC3683" s="4">
        <v>2.332484</v>
      </c>
      <c r="AD3683" s="4">
        <v>18.38</v>
      </c>
    </row>
    <row r="3684" spans="1:30" x14ac:dyDescent="0.2">
      <c r="A3684" s="8" t="s">
        <v>782</v>
      </c>
      <c r="B3684" s="8">
        <v>16</v>
      </c>
      <c r="C3684" s="8">
        <v>70998679</v>
      </c>
      <c r="D3684" s="8">
        <v>70998679</v>
      </c>
      <c r="E3684" s="8" t="s">
        <v>130</v>
      </c>
      <c r="F3684" s="8" t="s">
        <v>3108</v>
      </c>
      <c r="G3684" s="8" t="s">
        <v>3109</v>
      </c>
      <c r="H3684" s="8" t="s">
        <v>7</v>
      </c>
      <c r="I3684" s="66" t="s">
        <v>8511</v>
      </c>
      <c r="J3684" s="66" t="s">
        <v>40</v>
      </c>
      <c r="K3684" s="66" t="s">
        <v>8519</v>
      </c>
      <c r="L3684" s="66" t="s">
        <v>8520</v>
      </c>
      <c r="M3684" s="66" t="s">
        <v>4848</v>
      </c>
      <c r="N3684" s="66" t="s">
        <v>3141</v>
      </c>
      <c r="O3684" s="8" t="s">
        <v>3371</v>
      </c>
      <c r="P3684" s="8" t="s">
        <v>8521</v>
      </c>
      <c r="Q3684" s="8">
        <v>-1</v>
      </c>
      <c r="R3684" s="8" t="s">
        <v>40</v>
      </c>
      <c r="S3684" s="8" t="s">
        <v>40</v>
      </c>
      <c r="T3684" s="8" t="s">
        <v>40</v>
      </c>
      <c r="U3684" s="67">
        <v>0</v>
      </c>
      <c r="V3684" s="4">
        <v>0</v>
      </c>
      <c r="W3684" s="4">
        <v>3433</v>
      </c>
      <c r="X3684" s="67">
        <v>0</v>
      </c>
      <c r="Y3684" s="67">
        <v>0.27900000000000003</v>
      </c>
      <c r="Z3684" s="4">
        <v>1</v>
      </c>
      <c r="AA3684" s="4">
        <v>2604</v>
      </c>
      <c r="AB3684" s="67">
        <v>0</v>
      </c>
      <c r="AC3684" s="4">
        <v>6.7925440000000004</v>
      </c>
      <c r="AD3684" s="4">
        <v>32</v>
      </c>
    </row>
    <row r="3685" spans="1:30" x14ac:dyDescent="0.2">
      <c r="A3685" s="8" t="s">
        <v>782</v>
      </c>
      <c r="B3685" s="8">
        <v>16</v>
      </c>
      <c r="C3685" s="8">
        <v>70998740</v>
      </c>
      <c r="D3685" s="8">
        <v>70998740</v>
      </c>
      <c r="E3685" s="8" t="s">
        <v>121</v>
      </c>
      <c r="F3685" s="8" t="s">
        <v>3101</v>
      </c>
      <c r="G3685" s="8" t="s">
        <v>3102</v>
      </c>
      <c r="H3685" s="8" t="s">
        <v>7</v>
      </c>
      <c r="I3685" s="66" t="s">
        <v>8511</v>
      </c>
      <c r="J3685" s="66" t="s">
        <v>40</v>
      </c>
      <c r="K3685" s="66" t="s">
        <v>8522</v>
      </c>
      <c r="L3685" s="66" t="s">
        <v>8523</v>
      </c>
      <c r="M3685" s="66" t="s">
        <v>8524</v>
      </c>
      <c r="N3685" s="66" t="s">
        <v>3196</v>
      </c>
      <c r="O3685" s="8" t="s">
        <v>4278</v>
      </c>
      <c r="P3685" s="8" t="s">
        <v>40</v>
      </c>
      <c r="Q3685" s="8">
        <v>-1</v>
      </c>
      <c r="R3685" s="8" t="s">
        <v>40</v>
      </c>
      <c r="S3685" s="8" t="s">
        <v>40</v>
      </c>
      <c r="T3685" s="8" t="s">
        <v>40</v>
      </c>
      <c r="U3685" s="67">
        <v>0.30599999999999999</v>
      </c>
      <c r="V3685" s="4">
        <v>1</v>
      </c>
      <c r="W3685" s="4">
        <v>3430</v>
      </c>
      <c r="X3685" s="67">
        <v>0</v>
      </c>
      <c r="Y3685" s="67">
        <v>0</v>
      </c>
      <c r="Z3685" s="4">
        <v>0</v>
      </c>
      <c r="AA3685" s="4">
        <v>2603</v>
      </c>
      <c r="AB3685" s="67">
        <v>0</v>
      </c>
      <c r="AC3685" s="4">
        <v>0.94427499999999998</v>
      </c>
      <c r="AD3685" s="4">
        <v>10.34</v>
      </c>
    </row>
    <row r="3686" spans="1:30" x14ac:dyDescent="0.2">
      <c r="A3686" s="8" t="s">
        <v>782</v>
      </c>
      <c r="B3686" s="8">
        <v>16</v>
      </c>
      <c r="C3686" s="8">
        <v>70998744</v>
      </c>
      <c r="D3686" s="8">
        <v>70998744</v>
      </c>
      <c r="E3686" s="8" t="s">
        <v>130</v>
      </c>
      <c r="F3686" s="8" t="s">
        <v>3108</v>
      </c>
      <c r="G3686" s="8" t="s">
        <v>3109</v>
      </c>
      <c r="H3686" s="8" t="s">
        <v>7</v>
      </c>
      <c r="I3686" s="66" t="s">
        <v>8511</v>
      </c>
      <c r="J3686" s="66" t="s">
        <v>40</v>
      </c>
      <c r="K3686" s="66" t="s">
        <v>8525</v>
      </c>
      <c r="L3686" s="66" t="s">
        <v>8526</v>
      </c>
      <c r="M3686" s="66" t="s">
        <v>8527</v>
      </c>
      <c r="N3686" s="66" t="s">
        <v>3171</v>
      </c>
      <c r="O3686" s="8" t="s">
        <v>3172</v>
      </c>
      <c r="P3686" s="8" t="s">
        <v>8528</v>
      </c>
      <c r="Q3686" s="8">
        <v>-1</v>
      </c>
      <c r="R3686" s="8" t="s">
        <v>40</v>
      </c>
      <c r="S3686" s="8" t="s">
        <v>40</v>
      </c>
      <c r="T3686" s="8" t="s">
        <v>40</v>
      </c>
      <c r="U3686" s="67">
        <v>0.24399999999999999</v>
      </c>
      <c r="V3686" s="4">
        <v>48</v>
      </c>
      <c r="W3686" s="4">
        <v>3430</v>
      </c>
      <c r="X3686" s="67">
        <v>1.4E-2</v>
      </c>
      <c r="Y3686" s="67">
        <v>0.247</v>
      </c>
      <c r="Z3686" s="4">
        <v>36</v>
      </c>
      <c r="AA3686" s="4">
        <v>2603</v>
      </c>
      <c r="AB3686" s="67">
        <v>1.4E-2</v>
      </c>
      <c r="AC3686" s="4">
        <v>7.5651580000000003</v>
      </c>
      <c r="AD3686" s="4">
        <v>34</v>
      </c>
    </row>
    <row r="3687" spans="1:30" x14ac:dyDescent="0.2">
      <c r="A3687" s="8" t="s">
        <v>782</v>
      </c>
      <c r="B3687" s="8">
        <v>16</v>
      </c>
      <c r="C3687" s="8">
        <v>70998748</v>
      </c>
      <c r="D3687" s="8">
        <v>70998748</v>
      </c>
      <c r="E3687" s="8" t="s">
        <v>123</v>
      </c>
      <c r="F3687" s="8" t="s">
        <v>3108</v>
      </c>
      <c r="G3687" s="8" t="s">
        <v>3109</v>
      </c>
      <c r="H3687" s="8" t="s">
        <v>7</v>
      </c>
      <c r="I3687" s="66" t="s">
        <v>8511</v>
      </c>
      <c r="J3687" s="66" t="s">
        <v>40</v>
      </c>
      <c r="K3687" s="66" t="s">
        <v>8529</v>
      </c>
      <c r="L3687" s="66" t="s">
        <v>8530</v>
      </c>
      <c r="M3687" s="66" t="s">
        <v>8531</v>
      </c>
      <c r="N3687" s="66" t="s">
        <v>3124</v>
      </c>
      <c r="O3687" s="8" t="s">
        <v>3125</v>
      </c>
      <c r="P3687" s="8" t="s">
        <v>40</v>
      </c>
      <c r="Q3687" s="8">
        <v>-1</v>
      </c>
      <c r="R3687" s="8" t="s">
        <v>40</v>
      </c>
      <c r="S3687" s="8" t="s">
        <v>40</v>
      </c>
      <c r="T3687" s="8" t="s">
        <v>40</v>
      </c>
      <c r="U3687" s="67">
        <v>0</v>
      </c>
      <c r="V3687" s="4">
        <v>0</v>
      </c>
      <c r="W3687" s="4">
        <v>3431</v>
      </c>
      <c r="X3687" s="67">
        <v>0</v>
      </c>
      <c r="Y3687" s="67">
        <v>0.26200000000000001</v>
      </c>
      <c r="Z3687" s="4">
        <v>1</v>
      </c>
      <c r="AA3687" s="4">
        <v>2606</v>
      </c>
      <c r="AB3687" s="67">
        <v>0</v>
      </c>
      <c r="AC3687" s="4">
        <v>5.535844</v>
      </c>
      <c r="AD3687" s="4">
        <v>26.3</v>
      </c>
    </row>
    <row r="3688" spans="1:30" x14ac:dyDescent="0.2">
      <c r="A3688" s="8" t="s">
        <v>782</v>
      </c>
      <c r="B3688" s="8">
        <v>16</v>
      </c>
      <c r="C3688" s="8">
        <v>70998764</v>
      </c>
      <c r="D3688" s="8">
        <v>70998766</v>
      </c>
      <c r="E3688" s="8" t="s">
        <v>6144</v>
      </c>
      <c r="F3688" s="8" t="s">
        <v>80</v>
      </c>
      <c r="G3688" s="8" t="s">
        <v>3469</v>
      </c>
      <c r="H3688" s="8" t="s">
        <v>7</v>
      </c>
      <c r="I3688" s="66" t="s">
        <v>8511</v>
      </c>
      <c r="J3688" s="66" t="s">
        <v>40</v>
      </c>
      <c r="K3688" s="66" t="s">
        <v>8532</v>
      </c>
      <c r="L3688" s="66" t="s">
        <v>8533</v>
      </c>
      <c r="M3688" s="66" t="s">
        <v>8534</v>
      </c>
      <c r="N3688" s="66" t="s">
        <v>242</v>
      </c>
      <c r="O3688" s="8" t="s">
        <v>243</v>
      </c>
      <c r="P3688" s="8" t="s">
        <v>40</v>
      </c>
      <c r="Q3688" s="8">
        <v>-1</v>
      </c>
      <c r="R3688" s="8" t="s">
        <v>40</v>
      </c>
      <c r="S3688" s="8" t="s">
        <v>40</v>
      </c>
      <c r="T3688" s="8" t="s">
        <v>40</v>
      </c>
      <c r="U3688" s="67">
        <v>0</v>
      </c>
      <c r="V3688" s="4">
        <v>0</v>
      </c>
      <c r="W3688" s="4">
        <v>3428</v>
      </c>
      <c r="X3688" s="67">
        <v>0</v>
      </c>
      <c r="Y3688" s="67">
        <v>0.23699999999999999</v>
      </c>
      <c r="Z3688" s="4">
        <v>1</v>
      </c>
      <c r="AA3688" s="4">
        <v>2603</v>
      </c>
      <c r="AB3688" s="67">
        <v>0</v>
      </c>
      <c r="AC3688" s="4">
        <v>6.7790780000000002</v>
      </c>
      <c r="AD3688" s="4">
        <v>32</v>
      </c>
    </row>
    <row r="3689" spans="1:30" x14ac:dyDescent="0.2">
      <c r="A3689" s="8" t="s">
        <v>782</v>
      </c>
      <c r="B3689" s="8">
        <v>16</v>
      </c>
      <c r="C3689" s="8">
        <v>70998783</v>
      </c>
      <c r="D3689" s="8">
        <v>70998783</v>
      </c>
      <c r="E3689" s="8" t="s">
        <v>121</v>
      </c>
      <c r="F3689" s="8" t="s">
        <v>3108</v>
      </c>
      <c r="G3689" s="8" t="s">
        <v>3109</v>
      </c>
      <c r="H3689" s="8" t="s">
        <v>7</v>
      </c>
      <c r="I3689" s="66" t="s">
        <v>8511</v>
      </c>
      <c r="J3689" s="66" t="s">
        <v>40</v>
      </c>
      <c r="K3689" s="66" t="s">
        <v>8535</v>
      </c>
      <c r="L3689" s="66" t="s">
        <v>8536</v>
      </c>
      <c r="M3689" s="66" t="s">
        <v>6082</v>
      </c>
      <c r="N3689" s="66" t="s">
        <v>4113</v>
      </c>
      <c r="O3689" s="8" t="s">
        <v>4114</v>
      </c>
      <c r="P3689" s="8" t="s">
        <v>8537</v>
      </c>
      <c r="Q3689" s="8">
        <v>-1</v>
      </c>
      <c r="R3689" s="8" t="s">
        <v>40</v>
      </c>
      <c r="S3689" s="8" t="s">
        <v>40</v>
      </c>
      <c r="T3689" s="8" t="s">
        <v>40</v>
      </c>
      <c r="U3689" s="67">
        <v>0.25900000000000001</v>
      </c>
      <c r="V3689" s="4">
        <v>40</v>
      </c>
      <c r="W3689" s="4">
        <v>3428</v>
      </c>
      <c r="X3689" s="67">
        <v>1.2E-2</v>
      </c>
      <c r="Y3689" s="67">
        <v>0.253</v>
      </c>
      <c r="Z3689" s="4">
        <v>26</v>
      </c>
      <c r="AA3689" s="4">
        <v>2603</v>
      </c>
      <c r="AB3689" s="67">
        <v>0.01</v>
      </c>
      <c r="AC3689" s="4">
        <v>6.5921000000000003</v>
      </c>
      <c r="AD3689" s="4">
        <v>31</v>
      </c>
    </row>
    <row r="3690" spans="1:30" x14ac:dyDescent="0.2">
      <c r="A3690" s="8" t="s">
        <v>782</v>
      </c>
      <c r="B3690" s="8">
        <v>16</v>
      </c>
      <c r="C3690" s="8">
        <v>70998792</v>
      </c>
      <c r="D3690" s="8">
        <v>70998792</v>
      </c>
      <c r="E3690" s="8" t="s">
        <v>130</v>
      </c>
      <c r="F3690" s="8" t="s">
        <v>3108</v>
      </c>
      <c r="G3690" s="8" t="s">
        <v>3109</v>
      </c>
      <c r="H3690" s="8" t="s">
        <v>7</v>
      </c>
      <c r="I3690" s="66" t="s">
        <v>8511</v>
      </c>
      <c r="J3690" s="66" t="s">
        <v>40</v>
      </c>
      <c r="K3690" s="66" t="s">
        <v>8538</v>
      </c>
      <c r="L3690" s="66" t="s">
        <v>8539</v>
      </c>
      <c r="M3690" s="66" t="s">
        <v>4846</v>
      </c>
      <c r="N3690" s="66" t="s">
        <v>3112</v>
      </c>
      <c r="O3690" s="8" t="s">
        <v>3140</v>
      </c>
      <c r="P3690" s="8" t="s">
        <v>8540</v>
      </c>
      <c r="Q3690" s="8">
        <v>-1</v>
      </c>
      <c r="R3690" s="8" t="s">
        <v>40</v>
      </c>
      <c r="S3690" s="8" t="s">
        <v>40</v>
      </c>
      <c r="T3690" s="8" t="s">
        <v>40</v>
      </c>
      <c r="U3690" s="67">
        <v>0.26200000000000001</v>
      </c>
      <c r="V3690" s="4">
        <v>14</v>
      </c>
      <c r="W3690" s="4">
        <v>3428</v>
      </c>
      <c r="X3690" s="67">
        <v>4.0000000000000001E-3</v>
      </c>
      <c r="Y3690" s="67">
        <v>0.26400000000000001</v>
      </c>
      <c r="Z3690" s="4">
        <v>17</v>
      </c>
      <c r="AA3690" s="4">
        <v>2603</v>
      </c>
      <c r="AB3690" s="67">
        <v>7.0000000000000001E-3</v>
      </c>
      <c r="AC3690" s="4">
        <v>7.6221509999999997</v>
      </c>
      <c r="AD3690" s="4">
        <v>34</v>
      </c>
    </row>
    <row r="3691" spans="1:30" x14ac:dyDescent="0.2">
      <c r="A3691" s="8" t="s">
        <v>782</v>
      </c>
      <c r="B3691" s="8">
        <v>16</v>
      </c>
      <c r="C3691" s="8">
        <v>70998793</v>
      </c>
      <c r="D3691" s="8">
        <v>70998793</v>
      </c>
      <c r="E3691" s="8" t="s">
        <v>121</v>
      </c>
      <c r="F3691" s="8" t="s">
        <v>3108</v>
      </c>
      <c r="G3691" s="8" t="s">
        <v>3109</v>
      </c>
      <c r="H3691" s="8" t="s">
        <v>7</v>
      </c>
      <c r="I3691" s="66" t="s">
        <v>8511</v>
      </c>
      <c r="J3691" s="66" t="s">
        <v>40</v>
      </c>
      <c r="K3691" s="66" t="s">
        <v>8541</v>
      </c>
      <c r="L3691" s="66" t="s">
        <v>8542</v>
      </c>
      <c r="M3691" s="66" t="s">
        <v>4846</v>
      </c>
      <c r="N3691" s="66" t="s">
        <v>3177</v>
      </c>
      <c r="O3691" s="8" t="s">
        <v>3178</v>
      </c>
      <c r="P3691" s="8" t="s">
        <v>40</v>
      </c>
      <c r="Q3691" s="8">
        <v>-1</v>
      </c>
      <c r="R3691" s="8" t="s">
        <v>40</v>
      </c>
      <c r="S3691" s="8" t="s">
        <v>40</v>
      </c>
      <c r="T3691" s="8" t="s">
        <v>40</v>
      </c>
      <c r="U3691" s="67">
        <v>0.25</v>
      </c>
      <c r="V3691" s="4">
        <v>1</v>
      </c>
      <c r="W3691" s="4">
        <v>3428</v>
      </c>
      <c r="X3691" s="67">
        <v>0</v>
      </c>
      <c r="Y3691" s="67">
        <v>0</v>
      </c>
      <c r="Z3691" s="4">
        <v>0</v>
      </c>
      <c r="AA3691" s="4">
        <v>2603</v>
      </c>
      <c r="AB3691" s="67">
        <v>0</v>
      </c>
      <c r="AC3691" s="4">
        <v>7.9364660000000002</v>
      </c>
      <c r="AD3691" s="4">
        <v>35</v>
      </c>
    </row>
    <row r="3692" spans="1:30" x14ac:dyDescent="0.2">
      <c r="A3692" s="8" t="s">
        <v>782</v>
      </c>
      <c r="B3692" s="8">
        <v>16</v>
      </c>
      <c r="C3692" s="8">
        <v>71004438</v>
      </c>
      <c r="D3692" s="8">
        <v>71004438</v>
      </c>
      <c r="E3692" s="8" t="s">
        <v>127</v>
      </c>
      <c r="F3692" s="8" t="s">
        <v>3101</v>
      </c>
      <c r="G3692" s="8" t="s">
        <v>3102</v>
      </c>
      <c r="H3692" s="8" t="s">
        <v>7</v>
      </c>
      <c r="I3692" s="66" t="s">
        <v>8543</v>
      </c>
      <c r="J3692" s="66" t="s">
        <v>40</v>
      </c>
      <c r="K3692" s="66" t="s">
        <v>8544</v>
      </c>
      <c r="L3692" s="66" t="s">
        <v>8545</v>
      </c>
      <c r="M3692" s="66" t="s">
        <v>8546</v>
      </c>
      <c r="N3692" s="66" t="s">
        <v>3410</v>
      </c>
      <c r="O3692" s="8" t="s">
        <v>3768</v>
      </c>
      <c r="P3692" s="8" t="s">
        <v>40</v>
      </c>
      <c r="Q3692" s="8">
        <v>-1</v>
      </c>
      <c r="R3692" s="8" t="s">
        <v>40</v>
      </c>
      <c r="S3692" s="8" t="s">
        <v>40</v>
      </c>
      <c r="T3692" s="8" t="s">
        <v>40</v>
      </c>
      <c r="U3692" s="67">
        <v>0.251</v>
      </c>
      <c r="V3692" s="4">
        <v>1</v>
      </c>
      <c r="W3692" s="4">
        <v>3432</v>
      </c>
      <c r="X3692" s="67">
        <v>0</v>
      </c>
      <c r="Y3692" s="67">
        <v>0.23</v>
      </c>
      <c r="Z3692" s="4">
        <v>1</v>
      </c>
      <c r="AA3692" s="4">
        <v>2602</v>
      </c>
      <c r="AB3692" s="67">
        <v>0</v>
      </c>
      <c r="AC3692" s="4">
        <v>-0.59037499999999998</v>
      </c>
      <c r="AD3692" s="4">
        <v>0.13200000000000001</v>
      </c>
    </row>
    <row r="3693" spans="1:30" x14ac:dyDescent="0.2">
      <c r="A3693" s="8" t="s">
        <v>782</v>
      </c>
      <c r="B3693" s="8">
        <v>16</v>
      </c>
      <c r="C3693" s="8">
        <v>71004468</v>
      </c>
      <c r="D3693" s="8">
        <v>71004468</v>
      </c>
      <c r="E3693" s="8" t="s">
        <v>130</v>
      </c>
      <c r="F3693" s="8" t="s">
        <v>3101</v>
      </c>
      <c r="G3693" s="8" t="s">
        <v>3102</v>
      </c>
      <c r="H3693" s="8" t="s">
        <v>7</v>
      </c>
      <c r="I3693" s="66" t="s">
        <v>8543</v>
      </c>
      <c r="J3693" s="66" t="s">
        <v>40</v>
      </c>
      <c r="K3693" s="66" t="s">
        <v>8547</v>
      </c>
      <c r="L3693" s="66" t="s">
        <v>8548</v>
      </c>
      <c r="M3693" s="66" t="s">
        <v>8549</v>
      </c>
      <c r="N3693" s="66" t="s">
        <v>3207</v>
      </c>
      <c r="O3693" s="8" t="s">
        <v>3208</v>
      </c>
      <c r="P3693" s="8" t="s">
        <v>40</v>
      </c>
      <c r="Q3693" s="8">
        <v>-1</v>
      </c>
      <c r="R3693" s="8" t="s">
        <v>40</v>
      </c>
      <c r="S3693" s="8" t="s">
        <v>40</v>
      </c>
      <c r="T3693" s="8" t="s">
        <v>40</v>
      </c>
      <c r="U3693" s="67">
        <v>0</v>
      </c>
      <c r="V3693" s="4">
        <v>0</v>
      </c>
      <c r="W3693" s="4">
        <v>3432</v>
      </c>
      <c r="X3693" s="67">
        <v>0</v>
      </c>
      <c r="Y3693" s="67">
        <v>0.23799999999999999</v>
      </c>
      <c r="Z3693" s="4">
        <v>1</v>
      </c>
      <c r="AA3693" s="4">
        <v>2602</v>
      </c>
      <c r="AB3693" s="67">
        <v>0</v>
      </c>
      <c r="AC3693" s="4">
        <v>1.8488340000000001</v>
      </c>
      <c r="AD3693" s="4">
        <v>15.28</v>
      </c>
    </row>
    <row r="3694" spans="1:30" x14ac:dyDescent="0.2">
      <c r="A3694" s="8" t="s">
        <v>782</v>
      </c>
      <c r="B3694" s="8">
        <v>16</v>
      </c>
      <c r="C3694" s="8">
        <v>71004506</v>
      </c>
      <c r="D3694" s="8">
        <v>71004506</v>
      </c>
      <c r="E3694" s="8" t="s">
        <v>130</v>
      </c>
      <c r="F3694" s="8" t="s">
        <v>3108</v>
      </c>
      <c r="G3694" s="8" t="s">
        <v>3109</v>
      </c>
      <c r="H3694" s="8" t="s">
        <v>7</v>
      </c>
      <c r="I3694" s="66" t="s">
        <v>8543</v>
      </c>
      <c r="J3694" s="66" t="s">
        <v>40</v>
      </c>
      <c r="K3694" s="66" t="s">
        <v>8550</v>
      </c>
      <c r="L3694" s="66" t="s">
        <v>8551</v>
      </c>
      <c r="M3694" s="66" t="s">
        <v>8552</v>
      </c>
      <c r="N3694" s="66" t="s">
        <v>3141</v>
      </c>
      <c r="O3694" s="8" t="s">
        <v>3371</v>
      </c>
      <c r="P3694" s="8" t="s">
        <v>8553</v>
      </c>
      <c r="Q3694" s="8">
        <v>-1</v>
      </c>
      <c r="R3694" s="8" t="s">
        <v>40</v>
      </c>
      <c r="S3694" s="8" t="s">
        <v>40</v>
      </c>
      <c r="T3694" s="8" t="s">
        <v>40</v>
      </c>
      <c r="U3694" s="67">
        <v>0.30199999999999999</v>
      </c>
      <c r="V3694" s="4">
        <v>1</v>
      </c>
      <c r="W3694" s="4">
        <v>3432</v>
      </c>
      <c r="X3694" s="67">
        <v>0</v>
      </c>
      <c r="Y3694" s="67">
        <v>0.27700000000000002</v>
      </c>
      <c r="Z3694" s="4">
        <v>1</v>
      </c>
      <c r="AA3694" s="4">
        <v>2602</v>
      </c>
      <c r="AB3694" s="67">
        <v>0</v>
      </c>
      <c r="AC3694" s="4">
        <v>6.9946700000000002</v>
      </c>
      <c r="AD3694" s="4">
        <v>33</v>
      </c>
    </row>
    <row r="3695" spans="1:30" x14ac:dyDescent="0.2">
      <c r="A3695" s="8" t="s">
        <v>782</v>
      </c>
      <c r="B3695" s="8">
        <v>16</v>
      </c>
      <c r="C3695" s="8">
        <v>71004517</v>
      </c>
      <c r="D3695" s="8">
        <v>71004517</v>
      </c>
      <c r="E3695" s="8" t="s">
        <v>127</v>
      </c>
      <c r="F3695" s="8" t="s">
        <v>3108</v>
      </c>
      <c r="G3695" s="8" t="s">
        <v>3109</v>
      </c>
      <c r="H3695" s="8" t="s">
        <v>7</v>
      </c>
      <c r="I3695" s="66" t="s">
        <v>8543</v>
      </c>
      <c r="J3695" s="66" t="s">
        <v>40</v>
      </c>
      <c r="K3695" s="66" t="s">
        <v>8554</v>
      </c>
      <c r="L3695" s="66" t="s">
        <v>8555</v>
      </c>
      <c r="M3695" s="66" t="s">
        <v>5555</v>
      </c>
      <c r="N3695" s="66" t="s">
        <v>3348</v>
      </c>
      <c r="O3695" s="8" t="s">
        <v>4558</v>
      </c>
      <c r="P3695" s="8" t="s">
        <v>8556</v>
      </c>
      <c r="Q3695" s="8">
        <v>-1</v>
      </c>
      <c r="R3695" s="8" t="s">
        <v>40</v>
      </c>
      <c r="S3695" s="8" t="s">
        <v>40</v>
      </c>
      <c r="T3695" s="8" t="s">
        <v>40</v>
      </c>
      <c r="U3695" s="67">
        <v>0.28799999999999998</v>
      </c>
      <c r="V3695" s="4">
        <v>1</v>
      </c>
      <c r="W3695" s="4">
        <v>3432</v>
      </c>
      <c r="X3695" s="67">
        <v>0</v>
      </c>
      <c r="Y3695" s="67">
        <v>0.30599999999999999</v>
      </c>
      <c r="Z3695" s="4">
        <v>1</v>
      </c>
      <c r="AA3695" s="4">
        <v>2602</v>
      </c>
      <c r="AB3695" s="67">
        <v>0</v>
      </c>
      <c r="AC3695" s="4">
        <v>3.5181979999999999</v>
      </c>
      <c r="AD3695" s="4">
        <v>23.1</v>
      </c>
    </row>
    <row r="3696" spans="1:30" x14ac:dyDescent="0.2">
      <c r="A3696" s="8" t="s">
        <v>782</v>
      </c>
      <c r="B3696" s="8">
        <v>16</v>
      </c>
      <c r="C3696" s="8">
        <v>71004541</v>
      </c>
      <c r="D3696" s="8">
        <v>71004541</v>
      </c>
      <c r="E3696" s="8" t="s">
        <v>121</v>
      </c>
      <c r="F3696" s="8" t="s">
        <v>3108</v>
      </c>
      <c r="G3696" s="8" t="s">
        <v>3109</v>
      </c>
      <c r="H3696" s="8" t="s">
        <v>7</v>
      </c>
      <c r="I3696" s="66" t="s">
        <v>8543</v>
      </c>
      <c r="J3696" s="66" t="s">
        <v>40</v>
      </c>
      <c r="K3696" s="66" t="s">
        <v>8557</v>
      </c>
      <c r="L3696" s="66" t="s">
        <v>8558</v>
      </c>
      <c r="M3696" s="66" t="s">
        <v>8559</v>
      </c>
      <c r="N3696" s="66" t="s">
        <v>3518</v>
      </c>
      <c r="O3696" s="8" t="s">
        <v>6736</v>
      </c>
      <c r="P3696" s="8" t="s">
        <v>8560</v>
      </c>
      <c r="Q3696" s="8">
        <v>-1</v>
      </c>
      <c r="R3696" s="8" t="s">
        <v>40</v>
      </c>
      <c r="S3696" s="8" t="s">
        <v>40</v>
      </c>
      <c r="T3696" s="8" t="s">
        <v>40</v>
      </c>
      <c r="U3696" s="67">
        <v>0.26400000000000001</v>
      </c>
      <c r="V3696" s="4">
        <v>3</v>
      </c>
      <c r="W3696" s="4">
        <v>3430</v>
      </c>
      <c r="X3696" s="67">
        <v>1E-3</v>
      </c>
      <c r="Y3696" s="67">
        <v>0.251</v>
      </c>
      <c r="Z3696" s="4">
        <v>1</v>
      </c>
      <c r="AA3696" s="4">
        <v>2599</v>
      </c>
      <c r="AB3696" s="67">
        <v>0</v>
      </c>
      <c r="AC3696" s="4">
        <v>6.5537590000000003</v>
      </c>
      <c r="AD3696" s="4">
        <v>31</v>
      </c>
    </row>
    <row r="3697" spans="1:30" x14ac:dyDescent="0.2">
      <c r="A3697" s="8" t="s">
        <v>782</v>
      </c>
      <c r="B3697" s="8">
        <v>16</v>
      </c>
      <c r="C3697" s="8">
        <v>71004560</v>
      </c>
      <c r="D3697" s="8">
        <v>71004560</v>
      </c>
      <c r="E3697" s="8" t="s">
        <v>130</v>
      </c>
      <c r="F3697" s="8" t="s">
        <v>3108</v>
      </c>
      <c r="G3697" s="8" t="s">
        <v>3109</v>
      </c>
      <c r="H3697" s="8" t="s">
        <v>7</v>
      </c>
      <c r="I3697" s="66" t="s">
        <v>8543</v>
      </c>
      <c r="J3697" s="66" t="s">
        <v>40</v>
      </c>
      <c r="K3697" s="66" t="s">
        <v>8561</v>
      </c>
      <c r="L3697" s="66" t="s">
        <v>8562</v>
      </c>
      <c r="M3697" s="66" t="s">
        <v>8563</v>
      </c>
      <c r="N3697" s="66" t="s">
        <v>3350</v>
      </c>
      <c r="O3697" s="8" t="s">
        <v>4489</v>
      </c>
      <c r="P3697" s="8" t="s">
        <v>8564</v>
      </c>
      <c r="Q3697" s="8">
        <v>-1</v>
      </c>
      <c r="R3697" s="8" t="s">
        <v>40</v>
      </c>
      <c r="S3697" s="8" t="s">
        <v>40</v>
      </c>
      <c r="T3697" s="8" t="s">
        <v>40</v>
      </c>
      <c r="U3697" s="67">
        <v>0.247</v>
      </c>
      <c r="V3697" s="4">
        <v>13</v>
      </c>
      <c r="W3697" s="4">
        <v>3430</v>
      </c>
      <c r="X3697" s="67">
        <v>4.0000000000000001E-3</v>
      </c>
      <c r="Y3697" s="67">
        <v>0.245</v>
      </c>
      <c r="Z3697" s="4">
        <v>4</v>
      </c>
      <c r="AA3697" s="4">
        <v>2599</v>
      </c>
      <c r="AB3697" s="67">
        <v>2E-3</v>
      </c>
      <c r="AC3697" s="4">
        <v>5.4564320000000004</v>
      </c>
      <c r="AD3697" s="4">
        <v>26.1</v>
      </c>
    </row>
    <row r="3698" spans="1:30" x14ac:dyDescent="0.2">
      <c r="A3698" s="8" t="s">
        <v>782</v>
      </c>
      <c r="B3698" s="8">
        <v>16</v>
      </c>
      <c r="C3698" s="8">
        <v>71004572</v>
      </c>
      <c r="D3698" s="8">
        <v>71004572</v>
      </c>
      <c r="E3698" s="8" t="s">
        <v>121</v>
      </c>
      <c r="F3698" s="8" t="s">
        <v>3101</v>
      </c>
      <c r="G3698" s="8" t="s">
        <v>3102</v>
      </c>
      <c r="H3698" s="8" t="s">
        <v>7</v>
      </c>
      <c r="I3698" s="66" t="s">
        <v>8543</v>
      </c>
      <c r="J3698" s="66" t="s">
        <v>40</v>
      </c>
      <c r="K3698" s="66" t="s">
        <v>8565</v>
      </c>
      <c r="L3698" s="66" t="s">
        <v>8566</v>
      </c>
      <c r="M3698" s="66" t="s">
        <v>5557</v>
      </c>
      <c r="N3698" s="66" t="s">
        <v>3126</v>
      </c>
      <c r="O3698" s="8" t="s">
        <v>3160</v>
      </c>
      <c r="P3698" s="8" t="s">
        <v>8567</v>
      </c>
      <c r="Q3698" s="8">
        <v>-1</v>
      </c>
      <c r="R3698" s="8" t="s">
        <v>40</v>
      </c>
      <c r="S3698" s="8" t="s">
        <v>40</v>
      </c>
      <c r="T3698" s="8" t="s">
        <v>40</v>
      </c>
      <c r="U3698" s="67">
        <v>0</v>
      </c>
      <c r="V3698" s="4">
        <v>0</v>
      </c>
      <c r="W3698" s="4">
        <v>3430</v>
      </c>
      <c r="X3698" s="67">
        <v>0</v>
      </c>
      <c r="Y3698" s="67">
        <v>0.254</v>
      </c>
      <c r="Z3698" s="4">
        <v>1</v>
      </c>
      <c r="AA3698" s="4">
        <v>2599</v>
      </c>
      <c r="AB3698" s="67">
        <v>0</v>
      </c>
      <c r="AC3698" s="4">
        <v>1.2017610000000001</v>
      </c>
      <c r="AD3698" s="4">
        <v>11.76</v>
      </c>
    </row>
    <row r="3699" spans="1:30" x14ac:dyDescent="0.2">
      <c r="A3699" s="8" t="s">
        <v>782</v>
      </c>
      <c r="B3699" s="8">
        <v>16</v>
      </c>
      <c r="C3699" s="8">
        <v>71004575</v>
      </c>
      <c r="D3699" s="8">
        <v>71004575</v>
      </c>
      <c r="E3699" s="8" t="s">
        <v>121</v>
      </c>
      <c r="F3699" s="8" t="s">
        <v>3108</v>
      </c>
      <c r="G3699" s="8" t="s">
        <v>3109</v>
      </c>
      <c r="H3699" s="8" t="s">
        <v>7</v>
      </c>
      <c r="I3699" s="66" t="s">
        <v>8543</v>
      </c>
      <c r="J3699" s="66" t="s">
        <v>40</v>
      </c>
      <c r="K3699" s="66" t="s">
        <v>8568</v>
      </c>
      <c r="L3699" s="66" t="s">
        <v>8569</v>
      </c>
      <c r="M3699" s="66" t="s">
        <v>8570</v>
      </c>
      <c r="N3699" s="66" t="s">
        <v>3144</v>
      </c>
      <c r="O3699" s="8" t="s">
        <v>3145</v>
      </c>
      <c r="P3699" s="8" t="s">
        <v>8571</v>
      </c>
      <c r="Q3699" s="8">
        <v>-1</v>
      </c>
      <c r="R3699" s="8" t="s">
        <v>40</v>
      </c>
      <c r="S3699" s="8" t="s">
        <v>40</v>
      </c>
      <c r="T3699" s="8" t="s">
        <v>40</v>
      </c>
      <c r="U3699" s="67">
        <v>0.254</v>
      </c>
      <c r="V3699" s="4">
        <v>1</v>
      </c>
      <c r="W3699" s="4">
        <v>3430</v>
      </c>
      <c r="X3699" s="67">
        <v>0</v>
      </c>
      <c r="Y3699" s="67">
        <v>0.28399999999999997</v>
      </c>
      <c r="Z3699" s="4">
        <v>1</v>
      </c>
      <c r="AA3699" s="4">
        <v>2599</v>
      </c>
      <c r="AB3699" s="67">
        <v>0</v>
      </c>
      <c r="AC3699" s="4">
        <v>5.4704110000000004</v>
      </c>
      <c r="AD3699" s="4">
        <v>26.2</v>
      </c>
    </row>
    <row r="3700" spans="1:30" x14ac:dyDescent="0.2">
      <c r="A3700" s="8" t="s">
        <v>782</v>
      </c>
      <c r="B3700" s="8">
        <v>16</v>
      </c>
      <c r="C3700" s="8">
        <v>71004595</v>
      </c>
      <c r="D3700" s="8">
        <v>71004595</v>
      </c>
      <c r="E3700" s="8" t="s">
        <v>121</v>
      </c>
      <c r="F3700" s="8" t="s">
        <v>3108</v>
      </c>
      <c r="G3700" s="8" t="s">
        <v>3109</v>
      </c>
      <c r="H3700" s="8" t="s">
        <v>7</v>
      </c>
      <c r="I3700" s="66" t="s">
        <v>8543</v>
      </c>
      <c r="J3700" s="66" t="s">
        <v>40</v>
      </c>
      <c r="K3700" s="66" t="s">
        <v>8572</v>
      </c>
      <c r="L3700" s="66" t="s">
        <v>8573</v>
      </c>
      <c r="M3700" s="66" t="s">
        <v>6015</v>
      </c>
      <c r="N3700" s="66" t="s">
        <v>3639</v>
      </c>
      <c r="O3700" s="8" t="s">
        <v>6641</v>
      </c>
      <c r="P3700" s="8" t="s">
        <v>8574</v>
      </c>
      <c r="Q3700" s="8">
        <v>-1</v>
      </c>
      <c r="R3700" s="8" t="s">
        <v>40</v>
      </c>
      <c r="S3700" s="8" t="s">
        <v>40</v>
      </c>
      <c r="T3700" s="8" t="s">
        <v>40</v>
      </c>
      <c r="U3700" s="67">
        <v>0</v>
      </c>
      <c r="V3700" s="4">
        <v>0</v>
      </c>
      <c r="W3700" s="4">
        <v>3434</v>
      </c>
      <c r="X3700" s="67">
        <v>0</v>
      </c>
      <c r="Y3700" s="67">
        <v>0.27600000000000002</v>
      </c>
      <c r="Z3700" s="4">
        <v>1</v>
      </c>
      <c r="AA3700" s="4">
        <v>2603</v>
      </c>
      <c r="AB3700" s="67">
        <v>0</v>
      </c>
      <c r="AC3700" s="4">
        <v>0.67502700000000004</v>
      </c>
      <c r="AD3700" s="4">
        <v>8.6630000000000003</v>
      </c>
    </row>
    <row r="3701" spans="1:30" x14ac:dyDescent="0.2">
      <c r="A3701" s="8" t="s">
        <v>782</v>
      </c>
      <c r="B3701" s="8">
        <v>16</v>
      </c>
      <c r="C3701" s="8">
        <v>71004596</v>
      </c>
      <c r="D3701" s="8">
        <v>71004596</v>
      </c>
      <c r="E3701" s="8" t="s">
        <v>121</v>
      </c>
      <c r="F3701" s="8" t="s">
        <v>3108</v>
      </c>
      <c r="G3701" s="8" t="s">
        <v>3109</v>
      </c>
      <c r="H3701" s="8" t="s">
        <v>7</v>
      </c>
      <c r="I3701" s="66" t="s">
        <v>8543</v>
      </c>
      <c r="J3701" s="66" t="s">
        <v>40</v>
      </c>
      <c r="K3701" s="66" t="s">
        <v>8575</v>
      </c>
      <c r="L3701" s="66" t="s">
        <v>8576</v>
      </c>
      <c r="M3701" s="66" t="s">
        <v>6015</v>
      </c>
      <c r="N3701" s="66" t="s">
        <v>3144</v>
      </c>
      <c r="O3701" s="8" t="s">
        <v>4644</v>
      </c>
      <c r="P3701" s="8" t="s">
        <v>8577</v>
      </c>
      <c r="Q3701" s="8">
        <v>-1</v>
      </c>
      <c r="R3701" s="8" t="s">
        <v>40</v>
      </c>
      <c r="S3701" s="8" t="s">
        <v>40</v>
      </c>
      <c r="T3701" s="8" t="s">
        <v>40</v>
      </c>
      <c r="U3701" s="67">
        <v>0.26400000000000001</v>
      </c>
      <c r="V3701" s="4">
        <v>1</v>
      </c>
      <c r="W3701" s="4">
        <v>3434</v>
      </c>
      <c r="X3701" s="67">
        <v>0</v>
      </c>
      <c r="Y3701" s="67">
        <v>0</v>
      </c>
      <c r="Z3701" s="4">
        <v>0</v>
      </c>
      <c r="AA3701" s="4">
        <v>2603</v>
      </c>
      <c r="AB3701" s="67">
        <v>0</v>
      </c>
      <c r="AC3701" s="4">
        <v>1.0993980000000001</v>
      </c>
      <c r="AD3701" s="4">
        <v>11.21</v>
      </c>
    </row>
    <row r="3702" spans="1:30" x14ac:dyDescent="0.2">
      <c r="A3702" s="8" t="s">
        <v>782</v>
      </c>
      <c r="B3702" s="8">
        <v>16</v>
      </c>
      <c r="C3702" s="8">
        <v>71004603</v>
      </c>
      <c r="D3702" s="8">
        <v>71004603</v>
      </c>
      <c r="E3702" s="8" t="s">
        <v>121</v>
      </c>
      <c r="F3702" s="8" t="s">
        <v>3101</v>
      </c>
      <c r="G3702" s="8" t="s">
        <v>3102</v>
      </c>
      <c r="H3702" s="8" t="s">
        <v>7</v>
      </c>
      <c r="I3702" s="66" t="s">
        <v>8543</v>
      </c>
      <c r="J3702" s="66" t="s">
        <v>40</v>
      </c>
      <c r="K3702" s="66" t="s">
        <v>8578</v>
      </c>
      <c r="L3702" s="66" t="s">
        <v>8579</v>
      </c>
      <c r="M3702" s="66" t="s">
        <v>8580</v>
      </c>
      <c r="N3702" s="66" t="s">
        <v>3126</v>
      </c>
      <c r="O3702" s="8" t="s">
        <v>3216</v>
      </c>
      <c r="P3702" s="8" t="s">
        <v>40</v>
      </c>
      <c r="Q3702" s="8">
        <v>-1</v>
      </c>
      <c r="R3702" s="8" t="s">
        <v>40</v>
      </c>
      <c r="S3702" s="8" t="s">
        <v>40</v>
      </c>
      <c r="T3702" s="8" t="s">
        <v>40</v>
      </c>
      <c r="U3702" s="67">
        <v>0</v>
      </c>
      <c r="V3702" s="4">
        <v>0</v>
      </c>
      <c r="W3702" s="4">
        <v>3434</v>
      </c>
      <c r="X3702" s="67">
        <v>0</v>
      </c>
      <c r="Y3702" s="67">
        <v>0.223</v>
      </c>
      <c r="Z3702" s="4">
        <v>1</v>
      </c>
      <c r="AA3702" s="4">
        <v>2603</v>
      </c>
      <c r="AB3702" s="67">
        <v>0</v>
      </c>
      <c r="AC3702" s="4">
        <v>3.9298E-2</v>
      </c>
      <c r="AD3702" s="4">
        <v>2.9729999999999999</v>
      </c>
    </row>
    <row r="3703" spans="1:30" x14ac:dyDescent="0.2">
      <c r="A3703" s="8" t="s">
        <v>782</v>
      </c>
      <c r="B3703" s="8">
        <v>16</v>
      </c>
      <c r="C3703" s="8">
        <v>71004612</v>
      </c>
      <c r="D3703" s="8">
        <v>71004612</v>
      </c>
      <c r="E3703" s="8" t="s">
        <v>130</v>
      </c>
      <c r="F3703" s="8" t="s">
        <v>3101</v>
      </c>
      <c r="G3703" s="8" t="s">
        <v>3102</v>
      </c>
      <c r="H3703" s="8" t="s">
        <v>7</v>
      </c>
      <c r="I3703" s="66" t="s">
        <v>8543</v>
      </c>
      <c r="J3703" s="66" t="s">
        <v>40</v>
      </c>
      <c r="K3703" s="66" t="s">
        <v>8581</v>
      </c>
      <c r="L3703" s="66" t="s">
        <v>8582</v>
      </c>
      <c r="M3703" s="66" t="s">
        <v>8583</v>
      </c>
      <c r="N3703" s="66" t="s">
        <v>3229</v>
      </c>
      <c r="O3703" s="8" t="s">
        <v>3763</v>
      </c>
      <c r="P3703" s="8" t="s">
        <v>40</v>
      </c>
      <c r="Q3703" s="8">
        <v>-1</v>
      </c>
      <c r="R3703" s="8" t="s">
        <v>40</v>
      </c>
      <c r="S3703" s="8" t="s">
        <v>40</v>
      </c>
      <c r="T3703" s="8" t="s">
        <v>40</v>
      </c>
      <c r="U3703" s="67">
        <v>0.20100000000000001</v>
      </c>
      <c r="V3703" s="4">
        <v>1</v>
      </c>
      <c r="W3703" s="4">
        <v>3434</v>
      </c>
      <c r="X3703" s="67">
        <v>0</v>
      </c>
      <c r="Y3703" s="67">
        <v>0</v>
      </c>
      <c r="Z3703" s="4">
        <v>0</v>
      </c>
      <c r="AA3703" s="4">
        <v>2603</v>
      </c>
      <c r="AB3703" s="67">
        <v>0</v>
      </c>
      <c r="AC3703" s="4">
        <v>1.212809</v>
      </c>
      <c r="AD3703" s="4">
        <v>11.81</v>
      </c>
    </row>
    <row r="3704" spans="1:30" x14ac:dyDescent="0.2">
      <c r="A3704" s="8" t="s">
        <v>782</v>
      </c>
      <c r="B3704" s="8">
        <v>16</v>
      </c>
      <c r="C3704" s="8">
        <v>71004652</v>
      </c>
      <c r="D3704" s="8">
        <v>71004652</v>
      </c>
      <c r="E3704" s="8" t="s">
        <v>121</v>
      </c>
      <c r="F3704" s="8" t="s">
        <v>3108</v>
      </c>
      <c r="G3704" s="8" t="s">
        <v>3109</v>
      </c>
      <c r="H3704" s="8" t="s">
        <v>7</v>
      </c>
      <c r="I3704" s="66" t="s">
        <v>8543</v>
      </c>
      <c r="J3704" s="66" t="s">
        <v>40</v>
      </c>
      <c r="K3704" s="66" t="s">
        <v>8584</v>
      </c>
      <c r="L3704" s="66" t="s">
        <v>8585</v>
      </c>
      <c r="M3704" s="66" t="s">
        <v>5609</v>
      </c>
      <c r="N3704" s="66" t="s">
        <v>4821</v>
      </c>
      <c r="O3704" s="8" t="s">
        <v>4822</v>
      </c>
      <c r="P3704" s="8" t="s">
        <v>8586</v>
      </c>
      <c r="Q3704" s="8">
        <v>-1</v>
      </c>
      <c r="R3704" s="8" t="s">
        <v>40</v>
      </c>
      <c r="S3704" s="8" t="s">
        <v>40</v>
      </c>
      <c r="T3704" s="8" t="s">
        <v>40</v>
      </c>
      <c r="U3704" s="67">
        <v>0</v>
      </c>
      <c r="V3704" s="4">
        <v>0</v>
      </c>
      <c r="W3704" s="4">
        <v>3430</v>
      </c>
      <c r="X3704" s="67">
        <v>0</v>
      </c>
      <c r="Y3704" s="67">
        <v>0.219</v>
      </c>
      <c r="Z3704" s="4">
        <v>2</v>
      </c>
      <c r="AA3704" s="4">
        <v>2601</v>
      </c>
      <c r="AB3704" s="67">
        <v>1E-3</v>
      </c>
      <c r="AC3704" s="4">
        <v>4.9669379999999999</v>
      </c>
      <c r="AD3704" s="4">
        <v>25.1</v>
      </c>
    </row>
    <row r="3705" spans="1:30" x14ac:dyDescent="0.2">
      <c r="A3705" s="8" t="s">
        <v>782</v>
      </c>
      <c r="B3705" s="8">
        <v>16</v>
      </c>
      <c r="C3705" s="8">
        <v>71007311</v>
      </c>
      <c r="D3705" s="8">
        <v>71007313</v>
      </c>
      <c r="E3705" s="8" t="s">
        <v>4259</v>
      </c>
      <c r="F3705" s="8" t="s">
        <v>80</v>
      </c>
      <c r="G3705" s="8" t="s">
        <v>3469</v>
      </c>
      <c r="H3705" s="8" t="s">
        <v>7</v>
      </c>
      <c r="I3705" s="66" t="s">
        <v>8587</v>
      </c>
      <c r="J3705" s="66" t="s">
        <v>40</v>
      </c>
      <c r="K3705" s="66" t="s">
        <v>8588</v>
      </c>
      <c r="L3705" s="66" t="s">
        <v>8589</v>
      </c>
      <c r="M3705" s="66" t="s">
        <v>8590</v>
      </c>
      <c r="N3705" s="66" t="s">
        <v>128</v>
      </c>
      <c r="O3705" s="8" t="s">
        <v>8591</v>
      </c>
      <c r="P3705" s="8" t="s">
        <v>40</v>
      </c>
      <c r="Q3705" s="8">
        <v>-1</v>
      </c>
      <c r="R3705" s="8" t="s">
        <v>40</v>
      </c>
      <c r="S3705" s="8" t="s">
        <v>40</v>
      </c>
      <c r="T3705" s="8" t="s">
        <v>40</v>
      </c>
      <c r="U3705" s="67">
        <v>0.26200000000000001</v>
      </c>
      <c r="V3705" s="4">
        <v>27</v>
      </c>
      <c r="W3705" s="4">
        <v>3425</v>
      </c>
      <c r="X3705" s="67">
        <v>8.0000000000000002E-3</v>
      </c>
      <c r="Y3705" s="67">
        <v>0.29199999999999998</v>
      </c>
      <c r="Z3705" s="4">
        <v>24</v>
      </c>
      <c r="AA3705" s="4">
        <v>2595</v>
      </c>
      <c r="AB3705" s="67">
        <v>8.9999999999999993E-3</v>
      </c>
      <c r="AC3705" s="4">
        <v>7.8414339999999996</v>
      </c>
      <c r="AD3705" s="4">
        <v>35</v>
      </c>
    </row>
    <row r="3706" spans="1:30" x14ac:dyDescent="0.2">
      <c r="A3706" s="8" t="s">
        <v>782</v>
      </c>
      <c r="B3706" s="8">
        <v>16</v>
      </c>
      <c r="C3706" s="8">
        <v>71007323</v>
      </c>
      <c r="D3706" s="8">
        <v>71007323</v>
      </c>
      <c r="E3706" s="8" t="s">
        <v>130</v>
      </c>
      <c r="F3706" s="8" t="s">
        <v>3108</v>
      </c>
      <c r="G3706" s="8" t="s">
        <v>3109</v>
      </c>
      <c r="H3706" s="8" t="s">
        <v>7</v>
      </c>
      <c r="I3706" s="66" t="s">
        <v>8587</v>
      </c>
      <c r="J3706" s="66" t="s">
        <v>40</v>
      </c>
      <c r="K3706" s="66" t="s">
        <v>8592</v>
      </c>
      <c r="L3706" s="66" t="s">
        <v>8593</v>
      </c>
      <c r="M3706" s="66" t="s">
        <v>8594</v>
      </c>
      <c r="N3706" s="66" t="s">
        <v>3141</v>
      </c>
      <c r="O3706" s="8" t="s">
        <v>3142</v>
      </c>
      <c r="P3706" s="8" t="s">
        <v>8595</v>
      </c>
      <c r="Q3706" s="8">
        <v>-1</v>
      </c>
      <c r="R3706" s="8" t="s">
        <v>40</v>
      </c>
      <c r="S3706" s="8" t="s">
        <v>40</v>
      </c>
      <c r="T3706" s="8" t="s">
        <v>40</v>
      </c>
      <c r="U3706" s="67">
        <v>0.223</v>
      </c>
      <c r="V3706" s="4">
        <v>13</v>
      </c>
      <c r="W3706" s="4">
        <v>3425</v>
      </c>
      <c r="X3706" s="67">
        <v>4.0000000000000001E-3</v>
      </c>
      <c r="Y3706" s="67">
        <v>0.248</v>
      </c>
      <c r="Z3706" s="4">
        <v>10</v>
      </c>
      <c r="AA3706" s="4">
        <v>2595</v>
      </c>
      <c r="AB3706" s="67">
        <v>4.0000000000000001E-3</v>
      </c>
      <c r="AC3706" s="4">
        <v>7.1827860000000001</v>
      </c>
      <c r="AD3706" s="4">
        <v>34</v>
      </c>
    </row>
    <row r="3707" spans="1:30" x14ac:dyDescent="0.2">
      <c r="A3707" s="8" t="s">
        <v>782</v>
      </c>
      <c r="B3707" s="8">
        <v>16</v>
      </c>
      <c r="C3707" s="8">
        <v>71007353</v>
      </c>
      <c r="D3707" s="8">
        <v>71007353</v>
      </c>
      <c r="E3707" s="8" t="s">
        <v>130</v>
      </c>
      <c r="F3707" s="8" t="s">
        <v>3108</v>
      </c>
      <c r="G3707" s="8" t="s">
        <v>3109</v>
      </c>
      <c r="H3707" s="8" t="s">
        <v>7</v>
      </c>
      <c r="I3707" s="66" t="s">
        <v>8587</v>
      </c>
      <c r="J3707" s="66" t="s">
        <v>40</v>
      </c>
      <c r="K3707" s="66" t="s">
        <v>8596</v>
      </c>
      <c r="L3707" s="66" t="s">
        <v>8597</v>
      </c>
      <c r="M3707" s="66" t="s">
        <v>6002</v>
      </c>
      <c r="N3707" s="66" t="s">
        <v>3147</v>
      </c>
      <c r="O3707" s="8" t="s">
        <v>4321</v>
      </c>
      <c r="P3707" s="8" t="s">
        <v>8598</v>
      </c>
      <c r="Q3707" s="8">
        <v>-1</v>
      </c>
      <c r="R3707" s="8" t="s">
        <v>40</v>
      </c>
      <c r="S3707" s="8" t="s">
        <v>40</v>
      </c>
      <c r="T3707" s="8" t="s">
        <v>40</v>
      </c>
      <c r="U3707" s="67">
        <v>0</v>
      </c>
      <c r="V3707" s="4">
        <v>0</v>
      </c>
      <c r="W3707" s="4">
        <v>3438</v>
      </c>
      <c r="X3707" s="67">
        <v>0</v>
      </c>
      <c r="Y3707" s="67">
        <v>0.184</v>
      </c>
      <c r="Z3707" s="4">
        <v>2</v>
      </c>
      <c r="AA3707" s="4">
        <v>2606</v>
      </c>
      <c r="AB3707" s="67">
        <v>1E-3</v>
      </c>
      <c r="AC3707" s="4">
        <v>1.7104649999999999</v>
      </c>
      <c r="AD3707" s="4">
        <v>14.47</v>
      </c>
    </row>
    <row r="3708" spans="1:30" x14ac:dyDescent="0.2">
      <c r="A3708" s="8" t="s">
        <v>782</v>
      </c>
      <c r="B3708" s="8">
        <v>16</v>
      </c>
      <c r="C3708" s="8">
        <v>71007354</v>
      </c>
      <c r="D3708" s="8">
        <v>71007354</v>
      </c>
      <c r="E3708" s="8" t="s">
        <v>121</v>
      </c>
      <c r="F3708" s="8" t="s">
        <v>3101</v>
      </c>
      <c r="G3708" s="8" t="s">
        <v>3102</v>
      </c>
      <c r="H3708" s="8" t="s">
        <v>7</v>
      </c>
      <c r="I3708" s="66" t="s">
        <v>8587</v>
      </c>
      <c r="J3708" s="66" t="s">
        <v>40</v>
      </c>
      <c r="K3708" s="66" t="s">
        <v>8599</v>
      </c>
      <c r="L3708" s="66" t="s">
        <v>8600</v>
      </c>
      <c r="M3708" s="66" t="s">
        <v>8601</v>
      </c>
      <c r="N3708" s="66" t="s">
        <v>3174</v>
      </c>
      <c r="O3708" s="8" t="s">
        <v>3260</v>
      </c>
      <c r="P3708" s="8" t="s">
        <v>8602</v>
      </c>
      <c r="Q3708" s="8">
        <v>-1</v>
      </c>
      <c r="R3708" s="8" t="s">
        <v>40</v>
      </c>
      <c r="S3708" s="8" t="s">
        <v>40</v>
      </c>
      <c r="T3708" s="8" t="s">
        <v>40</v>
      </c>
      <c r="U3708" s="67">
        <v>0.25700000000000001</v>
      </c>
      <c r="V3708" s="4">
        <v>17</v>
      </c>
      <c r="W3708" s="4">
        <v>3438</v>
      </c>
      <c r="X3708" s="67">
        <v>5.0000000000000001E-3</v>
      </c>
      <c r="Y3708" s="67">
        <v>0.255</v>
      </c>
      <c r="Z3708" s="4">
        <v>13</v>
      </c>
      <c r="AA3708" s="4">
        <v>2606</v>
      </c>
      <c r="AB3708" s="67">
        <v>5.0000000000000001E-3</v>
      </c>
      <c r="AC3708" s="4">
        <v>1.607326</v>
      </c>
      <c r="AD3708" s="4">
        <v>13.89</v>
      </c>
    </row>
    <row r="3709" spans="1:30" x14ac:dyDescent="0.2">
      <c r="A3709" s="8" t="s">
        <v>782</v>
      </c>
      <c r="B3709" s="8">
        <v>16</v>
      </c>
      <c r="C3709" s="8">
        <v>71007355</v>
      </c>
      <c r="D3709" s="8">
        <v>71007355</v>
      </c>
      <c r="E3709" s="8" t="s">
        <v>130</v>
      </c>
      <c r="F3709" s="8" t="s">
        <v>3108</v>
      </c>
      <c r="G3709" s="8" t="s">
        <v>3109</v>
      </c>
      <c r="H3709" s="8" t="s">
        <v>7</v>
      </c>
      <c r="I3709" s="66" t="s">
        <v>8587</v>
      </c>
      <c r="J3709" s="66" t="s">
        <v>40</v>
      </c>
      <c r="K3709" s="66" t="s">
        <v>3214</v>
      </c>
      <c r="L3709" s="66" t="s">
        <v>8603</v>
      </c>
      <c r="M3709" s="66" t="s">
        <v>8601</v>
      </c>
      <c r="N3709" s="66" t="s">
        <v>3171</v>
      </c>
      <c r="O3709" s="8" t="s">
        <v>3172</v>
      </c>
      <c r="P3709" s="8" t="s">
        <v>8604</v>
      </c>
      <c r="Q3709" s="8">
        <v>-1</v>
      </c>
      <c r="R3709" s="8" t="s">
        <v>40</v>
      </c>
      <c r="S3709" s="8" t="s">
        <v>40</v>
      </c>
      <c r="T3709" s="8" t="s">
        <v>40</v>
      </c>
      <c r="U3709" s="67">
        <v>0.23899999999999999</v>
      </c>
      <c r="V3709" s="4">
        <v>1</v>
      </c>
      <c r="W3709" s="4">
        <v>3438</v>
      </c>
      <c r="X3709" s="67">
        <v>0</v>
      </c>
      <c r="Y3709" s="67">
        <v>0</v>
      </c>
      <c r="Z3709" s="4">
        <v>0</v>
      </c>
      <c r="AA3709" s="4">
        <v>2606</v>
      </c>
      <c r="AB3709" s="67">
        <v>0</v>
      </c>
      <c r="AC3709" s="4">
        <v>1.7903039999999999</v>
      </c>
      <c r="AD3709" s="4">
        <v>14.93</v>
      </c>
    </row>
    <row r="3710" spans="1:30" x14ac:dyDescent="0.2">
      <c r="A3710" s="8" t="s">
        <v>782</v>
      </c>
      <c r="B3710" s="8">
        <v>16</v>
      </c>
      <c r="C3710" s="8">
        <v>71007789</v>
      </c>
      <c r="D3710" s="8">
        <v>71007789</v>
      </c>
      <c r="E3710" s="8" t="s">
        <v>121</v>
      </c>
      <c r="F3710" s="8" t="s">
        <v>3101</v>
      </c>
      <c r="G3710" s="8" t="s">
        <v>3102</v>
      </c>
      <c r="H3710" s="8" t="s">
        <v>7</v>
      </c>
      <c r="I3710" s="66" t="s">
        <v>8605</v>
      </c>
      <c r="J3710" s="66" t="s">
        <v>40</v>
      </c>
      <c r="K3710" s="66" t="s">
        <v>3227</v>
      </c>
      <c r="L3710" s="66" t="s">
        <v>8606</v>
      </c>
      <c r="M3710" s="66" t="s">
        <v>6068</v>
      </c>
      <c r="N3710" s="66" t="s">
        <v>3107</v>
      </c>
      <c r="O3710" s="8" t="s">
        <v>3150</v>
      </c>
      <c r="P3710" s="8" t="s">
        <v>40</v>
      </c>
      <c r="Q3710" s="8">
        <v>-1</v>
      </c>
      <c r="R3710" s="8" t="s">
        <v>40</v>
      </c>
      <c r="S3710" s="8" t="s">
        <v>40</v>
      </c>
      <c r="T3710" s="8" t="s">
        <v>40</v>
      </c>
      <c r="U3710" s="67">
        <v>0</v>
      </c>
      <c r="V3710" s="4">
        <v>0</v>
      </c>
      <c r="W3710" s="4">
        <v>3428</v>
      </c>
      <c r="X3710" s="67">
        <v>0</v>
      </c>
      <c r="Y3710" s="67">
        <v>0.254</v>
      </c>
      <c r="Z3710" s="4">
        <v>2</v>
      </c>
      <c r="AA3710" s="4">
        <v>2601</v>
      </c>
      <c r="AB3710" s="67">
        <v>1E-3</v>
      </c>
      <c r="AC3710" s="4">
        <v>1.253682</v>
      </c>
      <c r="AD3710" s="4">
        <v>12.03</v>
      </c>
    </row>
    <row r="3711" spans="1:30" x14ac:dyDescent="0.2">
      <c r="A3711" s="8" t="s">
        <v>782</v>
      </c>
      <c r="B3711" s="8">
        <v>16</v>
      </c>
      <c r="C3711" s="8">
        <v>71007806</v>
      </c>
      <c r="D3711" s="8">
        <v>71007806</v>
      </c>
      <c r="E3711" s="8" t="s">
        <v>127</v>
      </c>
      <c r="F3711" s="8" t="s">
        <v>3108</v>
      </c>
      <c r="G3711" s="8" t="s">
        <v>3109</v>
      </c>
      <c r="H3711" s="8" t="s">
        <v>7</v>
      </c>
      <c r="I3711" s="66" t="s">
        <v>8605</v>
      </c>
      <c r="J3711" s="66" t="s">
        <v>40</v>
      </c>
      <c r="K3711" s="66" t="s">
        <v>8607</v>
      </c>
      <c r="L3711" s="66" t="s">
        <v>8608</v>
      </c>
      <c r="M3711" s="66" t="s">
        <v>3224</v>
      </c>
      <c r="N3711" s="66" t="s">
        <v>4552</v>
      </c>
      <c r="O3711" s="8" t="s">
        <v>5991</v>
      </c>
      <c r="P3711" s="8" t="s">
        <v>40</v>
      </c>
      <c r="Q3711" s="8">
        <v>-1</v>
      </c>
      <c r="R3711" s="8" t="s">
        <v>40</v>
      </c>
      <c r="S3711" s="8" t="s">
        <v>40</v>
      </c>
      <c r="T3711" s="8" t="s">
        <v>40</v>
      </c>
      <c r="U3711" s="67">
        <v>0.27500000000000002</v>
      </c>
      <c r="V3711" s="4">
        <v>1</v>
      </c>
      <c r="W3711" s="4">
        <v>3428</v>
      </c>
      <c r="X3711" s="67">
        <v>0</v>
      </c>
      <c r="Y3711" s="67">
        <v>0</v>
      </c>
      <c r="Z3711" s="4">
        <v>0</v>
      </c>
      <c r="AA3711" s="4">
        <v>2601</v>
      </c>
      <c r="AB3711" s="67">
        <v>0</v>
      </c>
      <c r="AC3711" s="4">
        <v>2.1293169999999999</v>
      </c>
      <c r="AD3711" s="4">
        <v>17.05</v>
      </c>
    </row>
    <row r="3712" spans="1:30" x14ac:dyDescent="0.2">
      <c r="A3712" s="8" t="s">
        <v>782</v>
      </c>
      <c r="B3712" s="8">
        <v>16</v>
      </c>
      <c r="C3712" s="8">
        <v>71007809</v>
      </c>
      <c r="D3712" s="8">
        <v>71007809</v>
      </c>
      <c r="E3712" s="8" t="s">
        <v>130</v>
      </c>
      <c r="F3712" s="8" t="s">
        <v>3108</v>
      </c>
      <c r="G3712" s="8" t="s">
        <v>3109</v>
      </c>
      <c r="H3712" s="8" t="s">
        <v>7</v>
      </c>
      <c r="I3712" s="66" t="s">
        <v>8605</v>
      </c>
      <c r="J3712" s="66" t="s">
        <v>40</v>
      </c>
      <c r="K3712" s="66" t="s">
        <v>8609</v>
      </c>
      <c r="L3712" s="66" t="s">
        <v>8610</v>
      </c>
      <c r="M3712" s="66" t="s">
        <v>5617</v>
      </c>
      <c r="N3712" s="66" t="s">
        <v>3168</v>
      </c>
      <c r="O3712" s="8" t="s">
        <v>3169</v>
      </c>
      <c r="P3712" s="8" t="s">
        <v>8611</v>
      </c>
      <c r="Q3712" s="8">
        <v>-1</v>
      </c>
      <c r="R3712" s="8" t="s">
        <v>40</v>
      </c>
      <c r="S3712" s="8" t="s">
        <v>40</v>
      </c>
      <c r="T3712" s="8" t="s">
        <v>40</v>
      </c>
      <c r="U3712" s="67">
        <v>0.27500000000000002</v>
      </c>
      <c r="V3712" s="4">
        <v>702</v>
      </c>
      <c r="W3712" s="4">
        <v>3428</v>
      </c>
      <c r="X3712" s="67">
        <v>0.20499999999999999</v>
      </c>
      <c r="Y3712" s="67">
        <v>0.26400000000000001</v>
      </c>
      <c r="Z3712" s="4">
        <v>556</v>
      </c>
      <c r="AA3712" s="4">
        <v>2601</v>
      </c>
      <c r="AB3712" s="67">
        <v>0.214</v>
      </c>
      <c r="AC3712" s="4">
        <v>4.6901299999999999</v>
      </c>
      <c r="AD3712" s="4">
        <v>24.6</v>
      </c>
    </row>
    <row r="3713" spans="1:30" x14ac:dyDescent="0.2">
      <c r="A3713" s="8" t="s">
        <v>782</v>
      </c>
      <c r="B3713" s="8">
        <v>16</v>
      </c>
      <c r="C3713" s="8">
        <v>71007853</v>
      </c>
      <c r="D3713" s="8">
        <v>71007853</v>
      </c>
      <c r="E3713" s="8" t="s">
        <v>130</v>
      </c>
      <c r="F3713" s="8" t="s">
        <v>3108</v>
      </c>
      <c r="G3713" s="8" t="s">
        <v>3109</v>
      </c>
      <c r="H3713" s="8" t="s">
        <v>7</v>
      </c>
      <c r="I3713" s="66" t="s">
        <v>8605</v>
      </c>
      <c r="J3713" s="66" t="s">
        <v>40</v>
      </c>
      <c r="K3713" s="66" t="s">
        <v>8612</v>
      </c>
      <c r="L3713" s="66" t="s">
        <v>8613</v>
      </c>
      <c r="M3713" s="66" t="s">
        <v>4811</v>
      </c>
      <c r="N3713" s="66" t="s">
        <v>3171</v>
      </c>
      <c r="O3713" s="8" t="s">
        <v>3222</v>
      </c>
      <c r="P3713" s="8" t="s">
        <v>8614</v>
      </c>
      <c r="Q3713" s="8">
        <v>-1</v>
      </c>
      <c r="R3713" s="8" t="s">
        <v>40</v>
      </c>
      <c r="S3713" s="8" t="s">
        <v>40</v>
      </c>
      <c r="T3713" s="8" t="s">
        <v>40</v>
      </c>
      <c r="U3713" s="67">
        <v>0.27800000000000002</v>
      </c>
      <c r="V3713" s="4">
        <v>2</v>
      </c>
      <c r="W3713" s="4">
        <v>3430</v>
      </c>
      <c r="X3713" s="67">
        <v>1E-3</v>
      </c>
      <c r="Y3713" s="67">
        <v>0</v>
      </c>
      <c r="Z3713" s="4">
        <v>0</v>
      </c>
      <c r="AA3713" s="4">
        <v>2605</v>
      </c>
      <c r="AB3713" s="67">
        <v>0</v>
      </c>
      <c r="AC3713" s="4">
        <v>1.0593090000000001</v>
      </c>
      <c r="AD3713" s="4">
        <v>10.99</v>
      </c>
    </row>
    <row r="3714" spans="1:30" x14ac:dyDescent="0.2">
      <c r="A3714" s="8" t="s">
        <v>782</v>
      </c>
      <c r="B3714" s="8">
        <v>16</v>
      </c>
      <c r="C3714" s="8">
        <v>71007854</v>
      </c>
      <c r="D3714" s="8">
        <v>71007854</v>
      </c>
      <c r="E3714" s="8" t="s">
        <v>121</v>
      </c>
      <c r="F3714" s="8" t="s">
        <v>3108</v>
      </c>
      <c r="G3714" s="8" t="s">
        <v>3109</v>
      </c>
      <c r="H3714" s="8" t="s">
        <v>7</v>
      </c>
      <c r="I3714" s="66" t="s">
        <v>8605</v>
      </c>
      <c r="J3714" s="66" t="s">
        <v>40</v>
      </c>
      <c r="K3714" s="66" t="s">
        <v>8615</v>
      </c>
      <c r="L3714" s="66" t="s">
        <v>8616</v>
      </c>
      <c r="M3714" s="66" t="s">
        <v>4811</v>
      </c>
      <c r="N3714" s="66" t="s">
        <v>3144</v>
      </c>
      <c r="O3714" s="8" t="s">
        <v>4644</v>
      </c>
      <c r="P3714" s="8" t="s">
        <v>8617</v>
      </c>
      <c r="Q3714" s="8">
        <v>-1</v>
      </c>
      <c r="R3714" s="8" t="s">
        <v>40</v>
      </c>
      <c r="S3714" s="8" t="s">
        <v>40</v>
      </c>
      <c r="T3714" s="8" t="s">
        <v>40</v>
      </c>
      <c r="U3714" s="67">
        <v>0</v>
      </c>
      <c r="V3714" s="4">
        <v>0</v>
      </c>
      <c r="W3714" s="4">
        <v>3430</v>
      </c>
      <c r="X3714" s="67">
        <v>0</v>
      </c>
      <c r="Y3714" s="67">
        <v>0.28899999999999998</v>
      </c>
      <c r="Z3714" s="4">
        <v>1</v>
      </c>
      <c r="AA3714" s="4">
        <v>2605</v>
      </c>
      <c r="AB3714" s="67">
        <v>0</v>
      </c>
      <c r="AC3714" s="4">
        <v>1.112012</v>
      </c>
      <c r="AD3714" s="4">
        <v>11.28</v>
      </c>
    </row>
    <row r="3715" spans="1:30" x14ac:dyDescent="0.2">
      <c r="A3715" s="8" t="s">
        <v>782</v>
      </c>
      <c r="B3715" s="8">
        <v>16</v>
      </c>
      <c r="C3715" s="8">
        <v>71007896</v>
      </c>
      <c r="D3715" s="8">
        <v>71007896</v>
      </c>
      <c r="E3715" s="8" t="s">
        <v>127</v>
      </c>
      <c r="F3715" s="8" t="s">
        <v>3108</v>
      </c>
      <c r="G3715" s="8" t="s">
        <v>3109</v>
      </c>
      <c r="H3715" s="8" t="s">
        <v>7</v>
      </c>
      <c r="I3715" s="66" t="s">
        <v>8605</v>
      </c>
      <c r="J3715" s="66" t="s">
        <v>40</v>
      </c>
      <c r="K3715" s="66" t="s">
        <v>3242</v>
      </c>
      <c r="L3715" s="66" t="s">
        <v>3234</v>
      </c>
      <c r="M3715" s="66" t="s">
        <v>3235</v>
      </c>
      <c r="N3715" s="66" t="s">
        <v>3473</v>
      </c>
      <c r="O3715" s="8" t="s">
        <v>3664</v>
      </c>
      <c r="P3715" s="8" t="s">
        <v>40</v>
      </c>
      <c r="Q3715" s="8">
        <v>-1</v>
      </c>
      <c r="R3715" s="8" t="s">
        <v>40</v>
      </c>
      <c r="S3715" s="8" t="s">
        <v>40</v>
      </c>
      <c r="T3715" s="8" t="s">
        <v>40</v>
      </c>
      <c r="U3715" s="67">
        <v>0.221</v>
      </c>
      <c r="V3715" s="4">
        <v>1</v>
      </c>
      <c r="W3715" s="4">
        <v>3430</v>
      </c>
      <c r="X3715" s="67">
        <v>0</v>
      </c>
      <c r="Y3715" s="67">
        <v>0</v>
      </c>
      <c r="Z3715" s="4">
        <v>0</v>
      </c>
      <c r="AA3715" s="4">
        <v>2605</v>
      </c>
      <c r="AB3715" s="67">
        <v>0</v>
      </c>
      <c r="AC3715" s="4">
        <v>1.2731980000000001</v>
      </c>
      <c r="AD3715" s="4">
        <v>12.13</v>
      </c>
    </row>
    <row r="3716" spans="1:30" x14ac:dyDescent="0.2">
      <c r="A3716" s="8" t="s">
        <v>782</v>
      </c>
      <c r="B3716" s="8">
        <v>16</v>
      </c>
      <c r="C3716" s="8">
        <v>71008082</v>
      </c>
      <c r="D3716" s="8">
        <v>71008082</v>
      </c>
      <c r="E3716" s="8" t="s">
        <v>121</v>
      </c>
      <c r="F3716" s="8" t="s">
        <v>3101</v>
      </c>
      <c r="G3716" s="8" t="s">
        <v>3102</v>
      </c>
      <c r="H3716" s="8" t="s">
        <v>7</v>
      </c>
      <c r="I3716" s="66" t="s">
        <v>8618</v>
      </c>
      <c r="J3716" s="66" t="s">
        <v>40</v>
      </c>
      <c r="K3716" s="66" t="s">
        <v>8619</v>
      </c>
      <c r="L3716" s="66" t="s">
        <v>8620</v>
      </c>
      <c r="M3716" s="66" t="s">
        <v>8621</v>
      </c>
      <c r="N3716" s="66" t="s">
        <v>3165</v>
      </c>
      <c r="O3716" s="8" t="s">
        <v>3400</v>
      </c>
      <c r="P3716" s="8" t="s">
        <v>40</v>
      </c>
      <c r="Q3716" s="8">
        <v>-1</v>
      </c>
      <c r="R3716" s="8" t="s">
        <v>40</v>
      </c>
      <c r="S3716" s="8" t="s">
        <v>40</v>
      </c>
      <c r="T3716" s="8" t="s">
        <v>40</v>
      </c>
      <c r="U3716" s="67">
        <v>0</v>
      </c>
      <c r="V3716" s="4">
        <v>0</v>
      </c>
      <c r="W3716" s="4">
        <v>3426</v>
      </c>
      <c r="X3716" s="67">
        <v>0</v>
      </c>
      <c r="Y3716" s="67">
        <v>0.33500000000000002</v>
      </c>
      <c r="Z3716" s="4">
        <v>1</v>
      </c>
      <c r="AA3716" s="4">
        <v>2600</v>
      </c>
      <c r="AB3716" s="67">
        <v>0</v>
      </c>
      <c r="AC3716" s="4">
        <v>1.2779320000000001</v>
      </c>
      <c r="AD3716" s="4">
        <v>12.15</v>
      </c>
    </row>
    <row r="3717" spans="1:30" x14ac:dyDescent="0.2">
      <c r="A3717" s="8" t="s">
        <v>782</v>
      </c>
      <c r="B3717" s="8">
        <v>16</v>
      </c>
      <c r="C3717" s="8">
        <v>71008096</v>
      </c>
      <c r="D3717" s="8">
        <v>71008096</v>
      </c>
      <c r="E3717" s="8" t="s">
        <v>127</v>
      </c>
      <c r="F3717" s="8" t="s">
        <v>3108</v>
      </c>
      <c r="G3717" s="8" t="s">
        <v>3109</v>
      </c>
      <c r="H3717" s="8" t="s">
        <v>7</v>
      </c>
      <c r="I3717" s="66" t="s">
        <v>8618</v>
      </c>
      <c r="J3717" s="66" t="s">
        <v>40</v>
      </c>
      <c r="K3717" s="66" t="s">
        <v>8622</v>
      </c>
      <c r="L3717" s="66" t="s">
        <v>8623</v>
      </c>
      <c r="M3717" s="66" t="s">
        <v>8624</v>
      </c>
      <c r="N3717" s="66" t="s">
        <v>4552</v>
      </c>
      <c r="O3717" s="8" t="s">
        <v>5991</v>
      </c>
      <c r="P3717" s="8" t="s">
        <v>40</v>
      </c>
      <c r="Q3717" s="8">
        <v>-1</v>
      </c>
      <c r="R3717" s="8" t="s">
        <v>40</v>
      </c>
      <c r="S3717" s="8" t="s">
        <v>40</v>
      </c>
      <c r="T3717" s="8" t="s">
        <v>40</v>
      </c>
      <c r="U3717" s="67">
        <v>0</v>
      </c>
      <c r="V3717" s="4">
        <v>0</v>
      </c>
      <c r="W3717" s="4">
        <v>3426</v>
      </c>
      <c r="X3717" s="67">
        <v>0</v>
      </c>
      <c r="Y3717" s="67">
        <v>0.33100000000000002</v>
      </c>
      <c r="Z3717" s="4">
        <v>2</v>
      </c>
      <c r="AA3717" s="4">
        <v>2600</v>
      </c>
      <c r="AB3717" s="67">
        <v>1E-3</v>
      </c>
      <c r="AC3717" s="4">
        <v>4.2480219999999997</v>
      </c>
      <c r="AD3717" s="4">
        <v>23.9</v>
      </c>
    </row>
    <row r="3718" spans="1:30" x14ac:dyDescent="0.2">
      <c r="A3718" s="8" t="s">
        <v>782</v>
      </c>
      <c r="B3718" s="8">
        <v>16</v>
      </c>
      <c r="C3718" s="8">
        <v>71008121</v>
      </c>
      <c r="D3718" s="8">
        <v>71008121</v>
      </c>
      <c r="E3718" s="8" t="s">
        <v>130</v>
      </c>
      <c r="F3718" s="8" t="s">
        <v>3101</v>
      </c>
      <c r="G3718" s="8" t="s">
        <v>3102</v>
      </c>
      <c r="H3718" s="8" t="s">
        <v>7</v>
      </c>
      <c r="I3718" s="66" t="s">
        <v>8618</v>
      </c>
      <c r="J3718" s="66" t="s">
        <v>40</v>
      </c>
      <c r="K3718" s="66" t="s">
        <v>8625</v>
      </c>
      <c r="L3718" s="66" t="s">
        <v>3246</v>
      </c>
      <c r="M3718" s="66" t="s">
        <v>3247</v>
      </c>
      <c r="N3718" s="66" t="s">
        <v>127</v>
      </c>
      <c r="O3718" s="8" t="s">
        <v>3632</v>
      </c>
      <c r="P3718" s="8" t="s">
        <v>8626</v>
      </c>
      <c r="Q3718" s="8">
        <v>-1</v>
      </c>
      <c r="R3718" s="8" t="s">
        <v>40</v>
      </c>
      <c r="S3718" s="8" t="s">
        <v>40</v>
      </c>
      <c r="T3718" s="8" t="s">
        <v>40</v>
      </c>
      <c r="U3718" s="67">
        <v>0.20499999999999999</v>
      </c>
      <c r="V3718" s="4">
        <v>1</v>
      </c>
      <c r="W3718" s="4">
        <v>3426</v>
      </c>
      <c r="X3718" s="67">
        <v>0</v>
      </c>
      <c r="Y3718" s="67">
        <v>0</v>
      </c>
      <c r="Z3718" s="4">
        <v>0</v>
      </c>
      <c r="AA3718" s="4">
        <v>2600</v>
      </c>
      <c r="AB3718" s="67">
        <v>0</v>
      </c>
      <c r="AC3718" s="4">
        <v>1.614417</v>
      </c>
      <c r="AD3718" s="4">
        <v>13.93</v>
      </c>
    </row>
    <row r="3719" spans="1:30" x14ac:dyDescent="0.2">
      <c r="A3719" s="8" t="s">
        <v>782</v>
      </c>
      <c r="B3719" s="8">
        <v>16</v>
      </c>
      <c r="C3719" s="8">
        <v>71008123</v>
      </c>
      <c r="D3719" s="8">
        <v>71008123</v>
      </c>
      <c r="E3719" s="8" t="s">
        <v>121</v>
      </c>
      <c r="F3719" s="8" t="s">
        <v>3108</v>
      </c>
      <c r="G3719" s="8" t="s">
        <v>3109</v>
      </c>
      <c r="H3719" s="8" t="s">
        <v>7</v>
      </c>
      <c r="I3719" s="66" t="s">
        <v>8618</v>
      </c>
      <c r="J3719" s="66" t="s">
        <v>40</v>
      </c>
      <c r="K3719" s="66" t="s">
        <v>8627</v>
      </c>
      <c r="L3719" s="66" t="s">
        <v>8628</v>
      </c>
      <c r="M3719" s="66" t="s">
        <v>3247</v>
      </c>
      <c r="N3719" s="66" t="s">
        <v>4789</v>
      </c>
      <c r="O3719" s="8" t="s">
        <v>4790</v>
      </c>
      <c r="P3719" s="8" t="s">
        <v>8629</v>
      </c>
      <c r="Q3719" s="8">
        <v>-1</v>
      </c>
      <c r="R3719" s="8" t="s">
        <v>40</v>
      </c>
      <c r="S3719" s="8" t="s">
        <v>40</v>
      </c>
      <c r="T3719" s="8" t="s">
        <v>40</v>
      </c>
      <c r="U3719" s="67">
        <v>0.19700000000000001</v>
      </c>
      <c r="V3719" s="4">
        <v>3</v>
      </c>
      <c r="W3719" s="4">
        <v>3426</v>
      </c>
      <c r="X3719" s="67">
        <v>1E-3</v>
      </c>
      <c r="Y3719" s="67">
        <v>0</v>
      </c>
      <c r="Z3719" s="4">
        <v>0</v>
      </c>
      <c r="AA3719" s="4">
        <v>2600</v>
      </c>
      <c r="AB3719" s="67">
        <v>0</v>
      </c>
      <c r="AC3719" s="4">
        <v>6.489795</v>
      </c>
      <c r="AD3719" s="4">
        <v>30</v>
      </c>
    </row>
    <row r="3720" spans="1:30" x14ac:dyDescent="0.2">
      <c r="A3720" s="8" t="s">
        <v>782</v>
      </c>
      <c r="B3720" s="8">
        <v>16</v>
      </c>
      <c r="C3720" s="8">
        <v>71008139</v>
      </c>
      <c r="D3720" s="8">
        <v>71008139</v>
      </c>
      <c r="E3720" s="8" t="s">
        <v>121</v>
      </c>
      <c r="F3720" s="8" t="s">
        <v>3101</v>
      </c>
      <c r="G3720" s="8" t="s">
        <v>3102</v>
      </c>
      <c r="H3720" s="8" t="s">
        <v>7</v>
      </c>
      <c r="I3720" s="66" t="s">
        <v>8618</v>
      </c>
      <c r="J3720" s="66" t="s">
        <v>40</v>
      </c>
      <c r="K3720" s="66" t="s">
        <v>8630</v>
      </c>
      <c r="L3720" s="66" t="s">
        <v>3254</v>
      </c>
      <c r="M3720" s="66" t="s">
        <v>8631</v>
      </c>
      <c r="N3720" s="66" t="s">
        <v>3118</v>
      </c>
      <c r="O3720" s="8" t="s">
        <v>4170</v>
      </c>
      <c r="P3720" s="8" t="s">
        <v>40</v>
      </c>
      <c r="Q3720" s="8">
        <v>-1</v>
      </c>
      <c r="R3720" s="8" t="s">
        <v>40</v>
      </c>
      <c r="S3720" s="8" t="s">
        <v>40</v>
      </c>
      <c r="T3720" s="8" t="s">
        <v>40</v>
      </c>
      <c r="U3720" s="67">
        <v>0</v>
      </c>
      <c r="V3720" s="4">
        <v>0</v>
      </c>
      <c r="W3720" s="4">
        <v>3426</v>
      </c>
      <c r="X3720" s="67">
        <v>0</v>
      </c>
      <c r="Y3720" s="67">
        <v>0.42</v>
      </c>
      <c r="Z3720" s="4">
        <v>2</v>
      </c>
      <c r="AA3720" s="4">
        <v>2600</v>
      </c>
      <c r="AB3720" s="67">
        <v>1E-3</v>
      </c>
      <c r="AC3720" s="4">
        <v>1.18028</v>
      </c>
      <c r="AD3720" s="4">
        <v>11.64</v>
      </c>
    </row>
    <row r="3721" spans="1:30" x14ac:dyDescent="0.2">
      <c r="A3721" s="8" t="s">
        <v>782</v>
      </c>
      <c r="B3721" s="8">
        <v>16</v>
      </c>
      <c r="C3721" s="8">
        <v>71008155</v>
      </c>
      <c r="D3721" s="8">
        <v>71008155</v>
      </c>
      <c r="E3721" s="8" t="s">
        <v>121</v>
      </c>
      <c r="F3721" s="8" t="s">
        <v>3108</v>
      </c>
      <c r="G3721" s="8" t="s">
        <v>3109</v>
      </c>
      <c r="H3721" s="8" t="s">
        <v>7</v>
      </c>
      <c r="I3721" s="66" t="s">
        <v>8618</v>
      </c>
      <c r="J3721" s="66" t="s">
        <v>40</v>
      </c>
      <c r="K3721" s="66" t="s">
        <v>8632</v>
      </c>
      <c r="L3721" s="66" t="s">
        <v>8633</v>
      </c>
      <c r="M3721" s="66" t="s">
        <v>6286</v>
      </c>
      <c r="N3721" s="66" t="s">
        <v>3157</v>
      </c>
      <c r="O3721" s="8" t="s">
        <v>3158</v>
      </c>
      <c r="P3721" s="8" t="s">
        <v>40</v>
      </c>
      <c r="Q3721" s="8">
        <v>-1</v>
      </c>
      <c r="R3721" s="8" t="s">
        <v>40</v>
      </c>
      <c r="S3721" s="8" t="s">
        <v>40</v>
      </c>
      <c r="T3721" s="8" t="s">
        <v>40</v>
      </c>
      <c r="U3721" s="67">
        <v>0.224</v>
      </c>
      <c r="V3721" s="4">
        <v>1</v>
      </c>
      <c r="W3721" s="4">
        <v>3427</v>
      </c>
      <c r="X3721" s="67">
        <v>0</v>
      </c>
      <c r="Y3721" s="67">
        <v>0.25</v>
      </c>
      <c r="Z3721" s="4">
        <v>1</v>
      </c>
      <c r="AA3721" s="4">
        <v>2598</v>
      </c>
      <c r="AB3721" s="67">
        <v>0</v>
      </c>
      <c r="AC3721" s="4">
        <v>5.7985829999999998</v>
      </c>
      <c r="AD3721" s="4">
        <v>27.1</v>
      </c>
    </row>
    <row r="3722" spans="1:30" x14ac:dyDescent="0.2">
      <c r="A3722" s="8" t="s">
        <v>782</v>
      </c>
      <c r="B3722" s="8">
        <v>16</v>
      </c>
      <c r="C3722" s="8">
        <v>71008169</v>
      </c>
      <c r="D3722" s="8">
        <v>71008169</v>
      </c>
      <c r="E3722" s="8" t="s">
        <v>123</v>
      </c>
      <c r="F3722" s="8" t="s">
        <v>3101</v>
      </c>
      <c r="G3722" s="8" t="s">
        <v>3102</v>
      </c>
      <c r="H3722" s="8" t="s">
        <v>7</v>
      </c>
      <c r="I3722" s="66" t="s">
        <v>8618</v>
      </c>
      <c r="J3722" s="66" t="s">
        <v>40</v>
      </c>
      <c r="K3722" s="66" t="s">
        <v>8634</v>
      </c>
      <c r="L3722" s="66" t="s">
        <v>8635</v>
      </c>
      <c r="M3722" s="66" t="s">
        <v>8636</v>
      </c>
      <c r="N3722" s="66" t="s">
        <v>3126</v>
      </c>
      <c r="O3722" s="8" t="s">
        <v>5940</v>
      </c>
      <c r="P3722" s="8" t="s">
        <v>8637</v>
      </c>
      <c r="Q3722" s="8">
        <v>-1</v>
      </c>
      <c r="R3722" s="8" t="s">
        <v>40</v>
      </c>
      <c r="S3722" s="8" t="s">
        <v>40</v>
      </c>
      <c r="T3722" s="8" t="s">
        <v>40</v>
      </c>
      <c r="U3722" s="67">
        <v>0.49399999999999999</v>
      </c>
      <c r="V3722" s="4">
        <v>3420</v>
      </c>
      <c r="W3722" s="4">
        <v>3427</v>
      </c>
      <c r="X3722" s="67">
        <v>0.998</v>
      </c>
      <c r="Y3722" s="67">
        <v>0.496</v>
      </c>
      <c r="Z3722" s="4">
        <v>2592</v>
      </c>
      <c r="AA3722" s="4">
        <v>2598</v>
      </c>
      <c r="AB3722" s="67">
        <v>0.998</v>
      </c>
      <c r="AC3722" s="4">
        <v>0.16733700000000001</v>
      </c>
      <c r="AD3722" s="4">
        <v>4.3319999999999999</v>
      </c>
    </row>
    <row r="3723" spans="1:30" x14ac:dyDescent="0.2">
      <c r="A3723" s="8" t="s">
        <v>782</v>
      </c>
      <c r="B3723" s="8">
        <v>16</v>
      </c>
      <c r="C3723" s="8">
        <v>71008183</v>
      </c>
      <c r="D3723" s="8">
        <v>71008183</v>
      </c>
      <c r="E3723" s="8" t="s">
        <v>121</v>
      </c>
      <c r="F3723" s="8" t="s">
        <v>3108</v>
      </c>
      <c r="G3723" s="8" t="s">
        <v>3109</v>
      </c>
      <c r="H3723" s="8" t="s">
        <v>7</v>
      </c>
      <c r="I3723" s="66" t="s">
        <v>8618</v>
      </c>
      <c r="J3723" s="66" t="s">
        <v>40</v>
      </c>
      <c r="K3723" s="66" t="s">
        <v>8638</v>
      </c>
      <c r="L3723" s="66" t="s">
        <v>8639</v>
      </c>
      <c r="M3723" s="66" t="s">
        <v>8640</v>
      </c>
      <c r="N3723" s="66" t="s">
        <v>3144</v>
      </c>
      <c r="O3723" s="8" t="s">
        <v>4644</v>
      </c>
      <c r="P3723" s="8" t="s">
        <v>8641</v>
      </c>
      <c r="Q3723" s="8">
        <v>-1</v>
      </c>
      <c r="R3723" s="8" t="s">
        <v>40</v>
      </c>
      <c r="S3723" s="8" t="s">
        <v>40</v>
      </c>
      <c r="T3723" s="8" t="s">
        <v>40</v>
      </c>
      <c r="U3723" s="67">
        <v>0</v>
      </c>
      <c r="V3723" s="4">
        <v>0</v>
      </c>
      <c r="W3723" s="4">
        <v>3427</v>
      </c>
      <c r="X3723" s="67">
        <v>0</v>
      </c>
      <c r="Y3723" s="67">
        <v>0.25800000000000001</v>
      </c>
      <c r="Z3723" s="4">
        <v>1</v>
      </c>
      <c r="AA3723" s="4">
        <v>2598</v>
      </c>
      <c r="AB3723" s="67">
        <v>0</v>
      </c>
      <c r="AC3723" s="4">
        <v>6.7696329999999998</v>
      </c>
      <c r="AD3723" s="4">
        <v>32</v>
      </c>
    </row>
    <row r="3724" spans="1:30" x14ac:dyDescent="0.2">
      <c r="A3724" s="8" t="s">
        <v>782</v>
      </c>
      <c r="B3724" s="8">
        <v>16</v>
      </c>
      <c r="C3724" s="8">
        <v>71008184</v>
      </c>
      <c r="D3724" s="8">
        <v>71008184</v>
      </c>
      <c r="E3724" s="8" t="s">
        <v>130</v>
      </c>
      <c r="F3724" s="8" t="s">
        <v>3108</v>
      </c>
      <c r="G3724" s="8" t="s">
        <v>3109</v>
      </c>
      <c r="H3724" s="8" t="s">
        <v>7</v>
      </c>
      <c r="I3724" s="66" t="s">
        <v>8618</v>
      </c>
      <c r="J3724" s="66" t="s">
        <v>40</v>
      </c>
      <c r="K3724" s="66" t="s">
        <v>8642</v>
      </c>
      <c r="L3724" s="66" t="s">
        <v>536</v>
      </c>
      <c r="M3724" s="66" t="s">
        <v>3248</v>
      </c>
      <c r="N3724" s="66" t="s">
        <v>4018</v>
      </c>
      <c r="O3724" s="8" t="s">
        <v>5335</v>
      </c>
      <c r="P3724" s="8" t="s">
        <v>40</v>
      </c>
      <c r="Q3724" s="8">
        <v>-1</v>
      </c>
      <c r="R3724" s="8" t="s">
        <v>40</v>
      </c>
      <c r="S3724" s="8" t="s">
        <v>40</v>
      </c>
      <c r="T3724" s="8" t="s">
        <v>40</v>
      </c>
      <c r="U3724" s="67">
        <v>0</v>
      </c>
      <c r="V3724" s="4">
        <v>0</v>
      </c>
      <c r="W3724" s="4">
        <v>3427</v>
      </c>
      <c r="X3724" s="67">
        <v>0</v>
      </c>
      <c r="Y3724" s="67">
        <v>0.23699999999999999</v>
      </c>
      <c r="Z3724" s="4">
        <v>1</v>
      </c>
      <c r="AA3724" s="4">
        <v>2598</v>
      </c>
      <c r="AB3724" s="67">
        <v>0</v>
      </c>
      <c r="AC3724" s="4">
        <v>3.8540649999999999</v>
      </c>
      <c r="AD3724" s="4">
        <v>23.4</v>
      </c>
    </row>
    <row r="3725" spans="1:30" x14ac:dyDescent="0.2">
      <c r="A3725" s="8" t="s">
        <v>782</v>
      </c>
      <c r="B3725" s="8">
        <v>16</v>
      </c>
      <c r="C3725" s="8">
        <v>71008464</v>
      </c>
      <c r="D3725" s="8">
        <v>71008464</v>
      </c>
      <c r="E3725" s="8" t="s">
        <v>130</v>
      </c>
      <c r="F3725" s="8" t="s">
        <v>3108</v>
      </c>
      <c r="G3725" s="8" t="s">
        <v>3109</v>
      </c>
      <c r="H3725" s="8" t="s">
        <v>7</v>
      </c>
      <c r="I3725" s="66" t="s">
        <v>415</v>
      </c>
      <c r="J3725" s="66" t="s">
        <v>40</v>
      </c>
      <c r="K3725" s="66" t="s">
        <v>6345</v>
      </c>
      <c r="L3725" s="66" t="s">
        <v>8643</v>
      </c>
      <c r="M3725" s="66" t="s">
        <v>5911</v>
      </c>
      <c r="N3725" s="66" t="s">
        <v>3147</v>
      </c>
      <c r="O3725" s="8" t="s">
        <v>3589</v>
      </c>
      <c r="P3725" s="8" t="s">
        <v>40</v>
      </c>
      <c r="Q3725" s="8">
        <v>-1</v>
      </c>
      <c r="R3725" s="8" t="s">
        <v>40</v>
      </c>
      <c r="S3725" s="8" t="s">
        <v>40</v>
      </c>
      <c r="T3725" s="8" t="s">
        <v>40</v>
      </c>
      <c r="U3725" s="67">
        <v>0.23300000000000001</v>
      </c>
      <c r="V3725" s="4">
        <v>1</v>
      </c>
      <c r="W3725" s="4">
        <v>3429</v>
      </c>
      <c r="X3725" s="67">
        <v>0</v>
      </c>
      <c r="Y3725" s="67">
        <v>7.0999999999999994E-2</v>
      </c>
      <c r="Z3725" s="4">
        <v>1</v>
      </c>
      <c r="AA3725" s="4">
        <v>2601</v>
      </c>
      <c r="AB3725" s="67">
        <v>0</v>
      </c>
      <c r="AC3725" s="4">
        <v>5.3083299999999998</v>
      </c>
      <c r="AD3725" s="4">
        <v>25.8</v>
      </c>
    </row>
    <row r="3726" spans="1:30" x14ac:dyDescent="0.2">
      <c r="A3726" s="8" t="s">
        <v>782</v>
      </c>
      <c r="B3726" s="8">
        <v>16</v>
      </c>
      <c r="C3726" s="8">
        <v>71008504</v>
      </c>
      <c r="D3726" s="8">
        <v>71008504</v>
      </c>
      <c r="E3726" s="8" t="s">
        <v>121</v>
      </c>
      <c r="F3726" s="8" t="s">
        <v>3101</v>
      </c>
      <c r="G3726" s="8" t="s">
        <v>3102</v>
      </c>
      <c r="H3726" s="8" t="s">
        <v>7</v>
      </c>
      <c r="I3726" s="66" t="s">
        <v>415</v>
      </c>
      <c r="J3726" s="66" t="s">
        <v>40</v>
      </c>
      <c r="K3726" s="66" t="s">
        <v>8644</v>
      </c>
      <c r="L3726" s="66" t="s">
        <v>8645</v>
      </c>
      <c r="M3726" s="66" t="s">
        <v>3251</v>
      </c>
      <c r="N3726" s="66" t="s">
        <v>3136</v>
      </c>
      <c r="O3726" s="8" t="s">
        <v>3872</v>
      </c>
      <c r="P3726" s="8" t="s">
        <v>40</v>
      </c>
      <c r="Q3726" s="8">
        <v>-1</v>
      </c>
      <c r="R3726" s="8" t="s">
        <v>40</v>
      </c>
      <c r="S3726" s="8" t="s">
        <v>40</v>
      </c>
      <c r="T3726" s="8" t="s">
        <v>40</v>
      </c>
      <c r="U3726" s="67">
        <v>0</v>
      </c>
      <c r="V3726" s="4">
        <v>0</v>
      </c>
      <c r="W3726" s="4">
        <v>3429</v>
      </c>
      <c r="X3726" s="67">
        <v>0</v>
      </c>
      <c r="Y3726" s="67">
        <v>0.214</v>
      </c>
      <c r="Z3726" s="4">
        <v>1</v>
      </c>
      <c r="AA3726" s="4">
        <v>2601</v>
      </c>
      <c r="AB3726" s="67">
        <v>0</v>
      </c>
      <c r="AC3726" s="4">
        <v>1.3206310000000001</v>
      </c>
      <c r="AD3726" s="4">
        <v>12.38</v>
      </c>
    </row>
    <row r="3727" spans="1:30" x14ac:dyDescent="0.2">
      <c r="A3727" s="8" t="s">
        <v>782</v>
      </c>
      <c r="B3727" s="8">
        <v>16</v>
      </c>
      <c r="C3727" s="8">
        <v>71008517</v>
      </c>
      <c r="D3727" s="8">
        <v>71008517</v>
      </c>
      <c r="E3727" s="8" t="s">
        <v>130</v>
      </c>
      <c r="F3727" s="8" t="s">
        <v>3108</v>
      </c>
      <c r="G3727" s="8" t="s">
        <v>3109</v>
      </c>
      <c r="H3727" s="8" t="s">
        <v>7</v>
      </c>
      <c r="I3727" s="66" t="s">
        <v>415</v>
      </c>
      <c r="J3727" s="66" t="s">
        <v>40</v>
      </c>
      <c r="K3727" s="66" t="s">
        <v>8646</v>
      </c>
      <c r="L3727" s="66" t="s">
        <v>8647</v>
      </c>
      <c r="M3727" s="66" t="s">
        <v>414</v>
      </c>
      <c r="N3727" s="66" t="s">
        <v>3112</v>
      </c>
      <c r="O3727" s="8" t="s">
        <v>3113</v>
      </c>
      <c r="P3727" s="8" t="s">
        <v>8648</v>
      </c>
      <c r="Q3727" s="8">
        <v>-1</v>
      </c>
      <c r="R3727" s="8" t="s">
        <v>40</v>
      </c>
      <c r="S3727" s="8" t="s">
        <v>40</v>
      </c>
      <c r="T3727" s="8" t="s">
        <v>40</v>
      </c>
      <c r="U3727" s="67">
        <v>0.20499999999999999</v>
      </c>
      <c r="V3727" s="4">
        <v>1</v>
      </c>
      <c r="W3727" s="4">
        <v>3429</v>
      </c>
      <c r="X3727" s="67">
        <v>0</v>
      </c>
      <c r="Y3727" s="67">
        <v>0.26100000000000001</v>
      </c>
      <c r="Z3727" s="4">
        <v>1</v>
      </c>
      <c r="AA3727" s="4">
        <v>2601</v>
      </c>
      <c r="AB3727" s="67">
        <v>0</v>
      </c>
      <c r="AC3727" s="4">
        <v>1.989079</v>
      </c>
      <c r="AD3727" s="4">
        <v>16.14</v>
      </c>
    </row>
    <row r="3728" spans="1:30" x14ac:dyDescent="0.2">
      <c r="A3728" s="8" t="s">
        <v>782</v>
      </c>
      <c r="B3728" s="8">
        <v>16</v>
      </c>
      <c r="C3728" s="8">
        <v>71008525</v>
      </c>
      <c r="D3728" s="8">
        <v>71008525</v>
      </c>
      <c r="E3728" s="8" t="s">
        <v>121</v>
      </c>
      <c r="F3728" s="8" t="s">
        <v>3101</v>
      </c>
      <c r="G3728" s="8" t="s">
        <v>3102</v>
      </c>
      <c r="H3728" s="8" t="s">
        <v>7</v>
      </c>
      <c r="I3728" s="66" t="s">
        <v>415</v>
      </c>
      <c r="J3728" s="66" t="s">
        <v>40</v>
      </c>
      <c r="K3728" s="66" t="s">
        <v>8649</v>
      </c>
      <c r="L3728" s="66" t="s">
        <v>6436</v>
      </c>
      <c r="M3728" s="66" t="s">
        <v>8650</v>
      </c>
      <c r="N3728" s="66" t="s">
        <v>127</v>
      </c>
      <c r="O3728" s="8" t="s">
        <v>3284</v>
      </c>
      <c r="P3728" s="8" t="s">
        <v>40</v>
      </c>
      <c r="Q3728" s="8">
        <v>-1</v>
      </c>
      <c r="R3728" s="8" t="s">
        <v>40</v>
      </c>
      <c r="S3728" s="8" t="s">
        <v>40</v>
      </c>
      <c r="T3728" s="8" t="s">
        <v>40</v>
      </c>
      <c r="U3728" s="67">
        <v>0.24399999999999999</v>
      </c>
      <c r="V3728" s="4">
        <v>1</v>
      </c>
      <c r="W3728" s="4">
        <v>3429</v>
      </c>
      <c r="X3728" s="67">
        <v>0</v>
      </c>
      <c r="Y3728" s="67">
        <v>0.23799999999999999</v>
      </c>
      <c r="Z3728" s="4">
        <v>1</v>
      </c>
      <c r="AA3728" s="4">
        <v>2601</v>
      </c>
      <c r="AB3728" s="67">
        <v>0</v>
      </c>
      <c r="AC3728" s="4">
        <v>0.97123999999999999</v>
      </c>
      <c r="AD3728" s="4">
        <v>10.5</v>
      </c>
    </row>
    <row r="3729" spans="1:30" x14ac:dyDescent="0.2">
      <c r="A3729" s="8" t="s">
        <v>782</v>
      </c>
      <c r="B3729" s="8">
        <v>16</v>
      </c>
      <c r="C3729" s="8">
        <v>71008541</v>
      </c>
      <c r="D3729" s="8">
        <v>71008541</v>
      </c>
      <c r="E3729" s="8" t="s">
        <v>130</v>
      </c>
      <c r="F3729" s="8" t="s">
        <v>3108</v>
      </c>
      <c r="G3729" s="8" t="s">
        <v>3109</v>
      </c>
      <c r="H3729" s="8" t="s">
        <v>7</v>
      </c>
      <c r="I3729" s="66" t="s">
        <v>415</v>
      </c>
      <c r="J3729" s="66" t="s">
        <v>40</v>
      </c>
      <c r="K3729" s="66" t="s">
        <v>8651</v>
      </c>
      <c r="L3729" s="66" t="s">
        <v>6451</v>
      </c>
      <c r="M3729" s="66" t="s">
        <v>3444</v>
      </c>
      <c r="N3729" s="66" t="s">
        <v>3423</v>
      </c>
      <c r="O3729" s="8" t="s">
        <v>3424</v>
      </c>
      <c r="P3729" s="8" t="s">
        <v>8652</v>
      </c>
      <c r="Q3729" s="8">
        <v>-1</v>
      </c>
      <c r="R3729" s="8" t="s">
        <v>40</v>
      </c>
      <c r="S3729" s="8" t="s">
        <v>40</v>
      </c>
      <c r="T3729" s="8" t="s">
        <v>40</v>
      </c>
      <c r="U3729" s="67">
        <v>0</v>
      </c>
      <c r="V3729" s="4">
        <v>0</v>
      </c>
      <c r="W3729" s="4">
        <v>3432</v>
      </c>
      <c r="X3729" s="67">
        <v>0</v>
      </c>
      <c r="Y3729" s="67">
        <v>0.23799999999999999</v>
      </c>
      <c r="Z3729" s="4">
        <v>3</v>
      </c>
      <c r="AA3729" s="4">
        <v>2602</v>
      </c>
      <c r="AB3729" s="67">
        <v>1E-3</v>
      </c>
      <c r="AC3729" s="4">
        <v>6.2967700000000004</v>
      </c>
      <c r="AD3729" s="4">
        <v>29.1</v>
      </c>
    </row>
    <row r="3730" spans="1:30" x14ac:dyDescent="0.2">
      <c r="A3730" s="8" t="s">
        <v>782</v>
      </c>
      <c r="B3730" s="8">
        <v>16</v>
      </c>
      <c r="C3730" s="8">
        <v>71008553</v>
      </c>
      <c r="D3730" s="8">
        <v>71008553</v>
      </c>
      <c r="E3730" s="8" t="s">
        <v>127</v>
      </c>
      <c r="F3730" s="8" t="s">
        <v>3108</v>
      </c>
      <c r="G3730" s="8" t="s">
        <v>3109</v>
      </c>
      <c r="H3730" s="8" t="s">
        <v>7</v>
      </c>
      <c r="I3730" s="66" t="s">
        <v>415</v>
      </c>
      <c r="J3730" s="66" t="s">
        <v>40</v>
      </c>
      <c r="K3730" s="66" t="s">
        <v>8635</v>
      </c>
      <c r="L3730" s="66" t="s">
        <v>8653</v>
      </c>
      <c r="M3730" s="66" t="s">
        <v>5907</v>
      </c>
      <c r="N3730" s="66" t="s">
        <v>3887</v>
      </c>
      <c r="O3730" s="8" t="s">
        <v>3888</v>
      </c>
      <c r="P3730" s="8" t="s">
        <v>40</v>
      </c>
      <c r="Q3730" s="8">
        <v>-1</v>
      </c>
      <c r="R3730" s="8" t="s">
        <v>40</v>
      </c>
      <c r="S3730" s="8" t="s">
        <v>40</v>
      </c>
      <c r="T3730" s="8" t="s">
        <v>40</v>
      </c>
      <c r="U3730" s="67">
        <v>0.21299999999999999</v>
      </c>
      <c r="V3730" s="4">
        <v>1</v>
      </c>
      <c r="W3730" s="4">
        <v>3432</v>
      </c>
      <c r="X3730" s="67">
        <v>0</v>
      </c>
      <c r="Y3730" s="67">
        <v>0</v>
      </c>
      <c r="Z3730" s="4">
        <v>0</v>
      </c>
      <c r="AA3730" s="4">
        <v>2602</v>
      </c>
      <c r="AB3730" s="67">
        <v>0</v>
      </c>
      <c r="AC3730" s="4">
        <v>3.4686469999999998</v>
      </c>
      <c r="AD3730" s="4">
        <v>23</v>
      </c>
    </row>
    <row r="3731" spans="1:30" x14ac:dyDescent="0.2">
      <c r="A3731" s="8" t="s">
        <v>782</v>
      </c>
      <c r="B3731" s="8">
        <v>16</v>
      </c>
      <c r="C3731" s="8">
        <v>71009038</v>
      </c>
      <c r="D3731" s="8">
        <v>71009038</v>
      </c>
      <c r="E3731" s="8" t="s">
        <v>130</v>
      </c>
      <c r="F3731" s="8" t="s">
        <v>79</v>
      </c>
      <c r="G3731" s="8" t="s">
        <v>3469</v>
      </c>
      <c r="H3731" s="8" t="s">
        <v>7</v>
      </c>
      <c r="I3731" s="66" t="s">
        <v>40</v>
      </c>
      <c r="J3731" s="66" t="s">
        <v>8654</v>
      </c>
      <c r="K3731" s="66" t="s">
        <v>40</v>
      </c>
      <c r="L3731" s="66" t="s">
        <v>40</v>
      </c>
      <c r="M3731" s="66" t="s">
        <v>40</v>
      </c>
      <c r="N3731" s="66" t="s">
        <v>40</v>
      </c>
      <c r="O3731" s="8" t="s">
        <v>40</v>
      </c>
      <c r="P3731" s="8" t="s">
        <v>40</v>
      </c>
      <c r="Q3731" s="8">
        <v>-1</v>
      </c>
      <c r="R3731" s="8">
        <v>10.0774448</v>
      </c>
      <c r="S3731" s="8">
        <v>-0.98212966300000004</v>
      </c>
      <c r="T3731" s="8">
        <v>9.0953151329999997</v>
      </c>
      <c r="U3731" s="67">
        <v>0</v>
      </c>
      <c r="V3731" s="4">
        <v>0</v>
      </c>
      <c r="W3731" s="4">
        <v>3425</v>
      </c>
      <c r="X3731" s="67">
        <v>0</v>
      </c>
      <c r="Y3731" s="67">
        <v>0.22600000000000001</v>
      </c>
      <c r="Z3731" s="4">
        <v>1</v>
      </c>
      <c r="AA3731" s="4">
        <v>2595</v>
      </c>
      <c r="AB3731" s="67">
        <v>0</v>
      </c>
      <c r="AC3731" s="4">
        <v>3.8780579999999998</v>
      </c>
      <c r="AD3731" s="4">
        <v>23.5</v>
      </c>
    </row>
    <row r="3732" spans="1:30" x14ac:dyDescent="0.2">
      <c r="A3732" s="8" t="s">
        <v>782</v>
      </c>
      <c r="B3732" s="8">
        <v>16</v>
      </c>
      <c r="C3732" s="8">
        <v>71009051</v>
      </c>
      <c r="D3732" s="8">
        <v>71009051</v>
      </c>
      <c r="E3732" s="8" t="s">
        <v>130</v>
      </c>
      <c r="F3732" s="8" t="s">
        <v>3108</v>
      </c>
      <c r="G3732" s="8" t="s">
        <v>3109</v>
      </c>
      <c r="H3732" s="8" t="s">
        <v>7</v>
      </c>
      <c r="I3732" s="66" t="s">
        <v>8655</v>
      </c>
      <c r="J3732" s="66" t="s">
        <v>40</v>
      </c>
      <c r="K3732" s="66" t="s">
        <v>8656</v>
      </c>
      <c r="L3732" s="66" t="s">
        <v>8657</v>
      </c>
      <c r="M3732" s="66" t="s">
        <v>8658</v>
      </c>
      <c r="N3732" s="66" t="s">
        <v>3171</v>
      </c>
      <c r="O3732" s="8" t="s">
        <v>3172</v>
      </c>
      <c r="P3732" s="8" t="s">
        <v>8659</v>
      </c>
      <c r="Q3732" s="8">
        <v>-1</v>
      </c>
      <c r="R3732" s="8" t="s">
        <v>40</v>
      </c>
      <c r="S3732" s="8" t="s">
        <v>40</v>
      </c>
      <c r="T3732" s="8" t="s">
        <v>40</v>
      </c>
      <c r="U3732" s="67">
        <v>0.25900000000000001</v>
      </c>
      <c r="V3732" s="4">
        <v>2</v>
      </c>
      <c r="W3732" s="4">
        <v>3425</v>
      </c>
      <c r="X3732" s="67">
        <v>1E-3</v>
      </c>
      <c r="Y3732" s="67">
        <v>0.33300000000000002</v>
      </c>
      <c r="Z3732" s="4">
        <v>1</v>
      </c>
      <c r="AA3732" s="4">
        <v>2595</v>
      </c>
      <c r="AB3732" s="67">
        <v>0</v>
      </c>
      <c r="AC3732" s="4">
        <v>1.7823150000000001</v>
      </c>
      <c r="AD3732" s="4">
        <v>14.88</v>
      </c>
    </row>
    <row r="3733" spans="1:30" x14ac:dyDescent="0.2">
      <c r="A3733" s="8" t="s">
        <v>782</v>
      </c>
      <c r="B3733" s="8">
        <v>16</v>
      </c>
      <c r="C3733" s="8">
        <v>71009054</v>
      </c>
      <c r="D3733" s="8">
        <v>71009054</v>
      </c>
      <c r="E3733" s="8" t="s">
        <v>130</v>
      </c>
      <c r="F3733" s="8" t="s">
        <v>3108</v>
      </c>
      <c r="G3733" s="8" t="s">
        <v>3109</v>
      </c>
      <c r="H3733" s="8" t="s">
        <v>7</v>
      </c>
      <c r="I3733" s="66" t="s">
        <v>8655</v>
      </c>
      <c r="J3733" s="66" t="s">
        <v>40</v>
      </c>
      <c r="K3733" s="66" t="s">
        <v>8660</v>
      </c>
      <c r="L3733" s="66" t="s">
        <v>8661</v>
      </c>
      <c r="M3733" s="66" t="s">
        <v>8662</v>
      </c>
      <c r="N3733" s="66" t="s">
        <v>3171</v>
      </c>
      <c r="O3733" s="8" t="s">
        <v>3172</v>
      </c>
      <c r="P3733" s="8" t="s">
        <v>8663</v>
      </c>
      <c r="Q3733" s="8">
        <v>-1</v>
      </c>
      <c r="R3733" s="8" t="s">
        <v>40</v>
      </c>
      <c r="S3733" s="8" t="s">
        <v>40</v>
      </c>
      <c r="T3733" s="8" t="s">
        <v>40</v>
      </c>
      <c r="U3733" s="67">
        <v>0.26400000000000001</v>
      </c>
      <c r="V3733" s="4">
        <v>25</v>
      </c>
      <c r="W3733" s="4">
        <v>3425</v>
      </c>
      <c r="X3733" s="67">
        <v>7.0000000000000001E-3</v>
      </c>
      <c r="Y3733" s="67">
        <v>0.26500000000000001</v>
      </c>
      <c r="Z3733" s="4">
        <v>17</v>
      </c>
      <c r="AA3733" s="4">
        <v>2595</v>
      </c>
      <c r="AB3733" s="67">
        <v>7.0000000000000001E-3</v>
      </c>
      <c r="AC3733" s="4">
        <v>1.1324700000000001</v>
      </c>
      <c r="AD3733" s="4">
        <v>11.39</v>
      </c>
    </row>
    <row r="3734" spans="1:30" x14ac:dyDescent="0.2">
      <c r="A3734" s="8" t="s">
        <v>782</v>
      </c>
      <c r="B3734" s="8">
        <v>16</v>
      </c>
      <c r="C3734" s="8">
        <v>71009072</v>
      </c>
      <c r="D3734" s="8">
        <v>71009072</v>
      </c>
      <c r="E3734" s="8" t="s">
        <v>127</v>
      </c>
      <c r="F3734" s="8" t="s">
        <v>3108</v>
      </c>
      <c r="G3734" s="8" t="s">
        <v>3109</v>
      </c>
      <c r="H3734" s="8" t="s">
        <v>7</v>
      </c>
      <c r="I3734" s="66" t="s">
        <v>8655</v>
      </c>
      <c r="J3734" s="66" t="s">
        <v>40</v>
      </c>
      <c r="K3734" s="66" t="s">
        <v>8664</v>
      </c>
      <c r="L3734" s="66" t="s">
        <v>8665</v>
      </c>
      <c r="M3734" s="66" t="s">
        <v>5591</v>
      </c>
      <c r="N3734" s="66" t="s">
        <v>6632</v>
      </c>
      <c r="O3734" s="8" t="s">
        <v>6633</v>
      </c>
      <c r="P3734" s="8" t="s">
        <v>8666</v>
      </c>
      <c r="Q3734" s="8">
        <v>-1</v>
      </c>
      <c r="R3734" s="8" t="s">
        <v>40</v>
      </c>
      <c r="S3734" s="8" t="s">
        <v>40</v>
      </c>
      <c r="T3734" s="8" t="s">
        <v>40</v>
      </c>
      <c r="U3734" s="67">
        <v>0.313</v>
      </c>
      <c r="V3734" s="4">
        <v>2</v>
      </c>
      <c r="W3734" s="4">
        <v>3425</v>
      </c>
      <c r="X3734" s="67">
        <v>1E-3</v>
      </c>
      <c r="Y3734" s="67">
        <v>0.22900000000000001</v>
      </c>
      <c r="Z3734" s="4">
        <v>1</v>
      </c>
      <c r="AA3734" s="4">
        <v>2595</v>
      </c>
      <c r="AB3734" s="67">
        <v>0</v>
      </c>
      <c r="AC3734" s="4">
        <v>-0.76056900000000005</v>
      </c>
      <c r="AD3734" s="4">
        <v>5.1999999999999998E-2</v>
      </c>
    </row>
    <row r="3735" spans="1:30" x14ac:dyDescent="0.2">
      <c r="A3735" s="8" t="s">
        <v>782</v>
      </c>
      <c r="B3735" s="8">
        <v>16</v>
      </c>
      <c r="C3735" s="8">
        <v>71009073</v>
      </c>
      <c r="D3735" s="8">
        <v>71009073</v>
      </c>
      <c r="E3735" s="8" t="s">
        <v>127</v>
      </c>
      <c r="F3735" s="8" t="s">
        <v>3108</v>
      </c>
      <c r="G3735" s="8" t="s">
        <v>3109</v>
      </c>
      <c r="H3735" s="8" t="s">
        <v>7</v>
      </c>
      <c r="I3735" s="66" t="s">
        <v>8655</v>
      </c>
      <c r="J3735" s="66" t="s">
        <v>40</v>
      </c>
      <c r="K3735" s="66" t="s">
        <v>8667</v>
      </c>
      <c r="L3735" s="66" t="s">
        <v>8668</v>
      </c>
      <c r="M3735" s="66" t="s">
        <v>5591</v>
      </c>
      <c r="N3735" s="66" t="s">
        <v>3473</v>
      </c>
      <c r="O3735" s="8" t="s">
        <v>3474</v>
      </c>
      <c r="P3735" s="8" t="s">
        <v>40</v>
      </c>
      <c r="Q3735" s="8">
        <v>-1</v>
      </c>
      <c r="R3735" s="8" t="s">
        <v>40</v>
      </c>
      <c r="S3735" s="8" t="s">
        <v>40</v>
      </c>
      <c r="T3735" s="8" t="s">
        <v>40</v>
      </c>
      <c r="U3735" s="67">
        <v>0.28299999999999997</v>
      </c>
      <c r="V3735" s="4">
        <v>1</v>
      </c>
      <c r="W3735" s="4">
        <v>3425</v>
      </c>
      <c r="X3735" s="67">
        <v>0</v>
      </c>
      <c r="Y3735" s="67">
        <v>7.6999999999999999E-2</v>
      </c>
      <c r="Z3735" s="4">
        <v>1</v>
      </c>
      <c r="AA3735" s="4">
        <v>2595</v>
      </c>
      <c r="AB3735" s="67">
        <v>0</v>
      </c>
      <c r="AC3735" s="4">
        <v>-4.2491000000000001E-2</v>
      </c>
      <c r="AD3735" s="4">
        <v>2.1960000000000002</v>
      </c>
    </row>
    <row r="3736" spans="1:30" x14ac:dyDescent="0.2">
      <c r="A3736" s="8" t="s">
        <v>782</v>
      </c>
      <c r="B3736" s="8">
        <v>16</v>
      </c>
      <c r="C3736" s="8">
        <v>71009099</v>
      </c>
      <c r="D3736" s="8">
        <v>71009099</v>
      </c>
      <c r="E3736" s="8" t="s">
        <v>130</v>
      </c>
      <c r="F3736" s="8" t="s">
        <v>3108</v>
      </c>
      <c r="G3736" s="8" t="s">
        <v>3109</v>
      </c>
      <c r="H3736" s="8" t="s">
        <v>7</v>
      </c>
      <c r="I3736" s="66" t="s">
        <v>8655</v>
      </c>
      <c r="J3736" s="66" t="s">
        <v>40</v>
      </c>
      <c r="K3736" s="66" t="s">
        <v>8669</v>
      </c>
      <c r="L3736" s="66" t="s">
        <v>8670</v>
      </c>
      <c r="M3736" s="66" t="s">
        <v>8671</v>
      </c>
      <c r="N3736" s="66" t="s">
        <v>4056</v>
      </c>
      <c r="O3736" s="8" t="s">
        <v>4057</v>
      </c>
      <c r="P3736" s="8" t="s">
        <v>40</v>
      </c>
      <c r="Q3736" s="8">
        <v>-1</v>
      </c>
      <c r="R3736" s="8" t="s">
        <v>40</v>
      </c>
      <c r="S3736" s="8" t="s">
        <v>40</v>
      </c>
      <c r="T3736" s="8" t="s">
        <v>40</v>
      </c>
      <c r="U3736" s="67">
        <v>0.22600000000000001</v>
      </c>
      <c r="V3736" s="4">
        <v>1</v>
      </c>
      <c r="W3736" s="4">
        <v>3425</v>
      </c>
      <c r="X3736" s="67">
        <v>0</v>
      </c>
      <c r="Y3736" s="67">
        <v>0</v>
      </c>
      <c r="Z3736" s="4">
        <v>0</v>
      </c>
      <c r="AA3736" s="4">
        <v>2595</v>
      </c>
      <c r="AB3736" s="67">
        <v>0</v>
      </c>
      <c r="AC3736" s="4">
        <v>-1.398595</v>
      </c>
      <c r="AD3736" s="4">
        <v>3.0000000000000001E-3</v>
      </c>
    </row>
    <row r="3737" spans="1:30" x14ac:dyDescent="0.2">
      <c r="A3737" s="8" t="s">
        <v>782</v>
      </c>
      <c r="B3737" s="8">
        <v>16</v>
      </c>
      <c r="C3737" s="8">
        <v>71009101</v>
      </c>
      <c r="D3737" s="8">
        <v>71009101</v>
      </c>
      <c r="E3737" s="8" t="s">
        <v>127</v>
      </c>
      <c r="F3737" s="8" t="s">
        <v>3101</v>
      </c>
      <c r="G3737" s="8" t="s">
        <v>3102</v>
      </c>
      <c r="H3737" s="8" t="s">
        <v>7</v>
      </c>
      <c r="I3737" s="66" t="s">
        <v>8655</v>
      </c>
      <c r="J3737" s="66" t="s">
        <v>40</v>
      </c>
      <c r="K3737" s="66" t="s">
        <v>8672</v>
      </c>
      <c r="L3737" s="66" t="s">
        <v>6479</v>
      </c>
      <c r="M3737" s="66" t="s">
        <v>8673</v>
      </c>
      <c r="N3737" s="66" t="s">
        <v>130</v>
      </c>
      <c r="O3737" s="8" t="s">
        <v>4111</v>
      </c>
      <c r="P3737" s="8" t="s">
        <v>8674</v>
      </c>
      <c r="Q3737" s="8">
        <v>-1</v>
      </c>
      <c r="R3737" s="8" t="s">
        <v>40</v>
      </c>
      <c r="S3737" s="8" t="s">
        <v>40</v>
      </c>
      <c r="T3737" s="8" t="s">
        <v>40</v>
      </c>
      <c r="U3737" s="67">
        <v>0.23400000000000001</v>
      </c>
      <c r="V3737" s="4">
        <v>15</v>
      </c>
      <c r="W3737" s="4">
        <v>3425</v>
      </c>
      <c r="X3737" s="67">
        <v>4.0000000000000001E-3</v>
      </c>
      <c r="Y3737" s="67">
        <v>0.221</v>
      </c>
      <c r="Z3737" s="4">
        <v>16</v>
      </c>
      <c r="AA3737" s="4">
        <v>2595</v>
      </c>
      <c r="AB3737" s="67">
        <v>6.0000000000000001E-3</v>
      </c>
      <c r="AC3737" s="4">
        <v>-0.20991399999999999</v>
      </c>
      <c r="AD3737" s="4">
        <v>1.046</v>
      </c>
    </row>
    <row r="3738" spans="1:30" x14ac:dyDescent="0.2">
      <c r="A3738" s="8" t="s">
        <v>782</v>
      </c>
      <c r="B3738" s="8">
        <v>16</v>
      </c>
      <c r="C3738" s="8">
        <v>71009130</v>
      </c>
      <c r="D3738" s="8">
        <v>71009130</v>
      </c>
      <c r="E3738" s="8" t="s">
        <v>123</v>
      </c>
      <c r="F3738" s="8" t="s">
        <v>3108</v>
      </c>
      <c r="G3738" s="8" t="s">
        <v>3109</v>
      </c>
      <c r="H3738" s="8" t="s">
        <v>7</v>
      </c>
      <c r="I3738" s="66" t="s">
        <v>8655</v>
      </c>
      <c r="J3738" s="66" t="s">
        <v>40</v>
      </c>
      <c r="K3738" s="66" t="s">
        <v>8675</v>
      </c>
      <c r="L3738" s="66" t="s">
        <v>8676</v>
      </c>
      <c r="M3738" s="66" t="s">
        <v>8677</v>
      </c>
      <c r="N3738" s="66" t="s">
        <v>3906</v>
      </c>
      <c r="O3738" s="8" t="s">
        <v>5249</v>
      </c>
      <c r="P3738" s="8" t="s">
        <v>40</v>
      </c>
      <c r="Q3738" s="8">
        <v>-1</v>
      </c>
      <c r="R3738" s="8" t="s">
        <v>40</v>
      </c>
      <c r="S3738" s="8" t="s">
        <v>40</v>
      </c>
      <c r="T3738" s="8" t="s">
        <v>40</v>
      </c>
      <c r="U3738" s="67">
        <v>0.30299999999999999</v>
      </c>
      <c r="V3738" s="4">
        <v>1</v>
      </c>
      <c r="W3738" s="4">
        <v>3427</v>
      </c>
      <c r="X3738" s="67">
        <v>0</v>
      </c>
      <c r="Y3738" s="67">
        <v>0.20300000000000001</v>
      </c>
      <c r="Z3738" s="4">
        <v>1</v>
      </c>
      <c r="AA3738" s="4">
        <v>2599</v>
      </c>
      <c r="AB3738" s="67">
        <v>0</v>
      </c>
      <c r="AC3738" s="4">
        <v>1.9792540000000001</v>
      </c>
      <c r="AD3738" s="4">
        <v>16.079999999999998</v>
      </c>
    </row>
    <row r="3739" spans="1:30" x14ac:dyDescent="0.2">
      <c r="A3739" s="8" t="s">
        <v>782</v>
      </c>
      <c r="B3739" s="8">
        <v>16</v>
      </c>
      <c r="C3739" s="8">
        <v>71009148</v>
      </c>
      <c r="D3739" s="8">
        <v>71009148</v>
      </c>
      <c r="E3739" s="8" t="s">
        <v>121</v>
      </c>
      <c r="F3739" s="8" t="s">
        <v>3108</v>
      </c>
      <c r="G3739" s="8" t="s">
        <v>3109</v>
      </c>
      <c r="H3739" s="8" t="s">
        <v>7</v>
      </c>
      <c r="I3739" s="66" t="s">
        <v>8655</v>
      </c>
      <c r="J3739" s="66" t="s">
        <v>40</v>
      </c>
      <c r="K3739" s="66" t="s">
        <v>8678</v>
      </c>
      <c r="L3739" s="66" t="s">
        <v>8679</v>
      </c>
      <c r="M3739" s="66" t="s">
        <v>8680</v>
      </c>
      <c r="N3739" s="66" t="s">
        <v>3788</v>
      </c>
      <c r="O3739" s="8" t="s">
        <v>7977</v>
      </c>
      <c r="P3739" s="8" t="s">
        <v>8681</v>
      </c>
      <c r="Q3739" s="8">
        <v>-1</v>
      </c>
      <c r="R3739" s="8" t="s">
        <v>40</v>
      </c>
      <c r="S3739" s="8" t="s">
        <v>40</v>
      </c>
      <c r="T3739" s="8" t="s">
        <v>40</v>
      </c>
      <c r="U3739" s="67">
        <v>0.24199999999999999</v>
      </c>
      <c r="V3739" s="4">
        <v>3</v>
      </c>
      <c r="W3739" s="4">
        <v>3427</v>
      </c>
      <c r="X3739" s="67">
        <v>1E-3</v>
      </c>
      <c r="Y3739" s="67">
        <v>0.25</v>
      </c>
      <c r="Z3739" s="4">
        <v>4</v>
      </c>
      <c r="AA3739" s="4">
        <v>2599</v>
      </c>
      <c r="AB3739" s="67">
        <v>2E-3</v>
      </c>
      <c r="AC3739" s="4">
        <v>3.2949250000000001</v>
      </c>
      <c r="AD3739" s="4">
        <v>22.8</v>
      </c>
    </row>
    <row r="3740" spans="1:30" x14ac:dyDescent="0.2">
      <c r="A3740" s="8" t="s">
        <v>782</v>
      </c>
      <c r="B3740" s="8">
        <v>16</v>
      </c>
      <c r="C3740" s="8">
        <v>71009153</v>
      </c>
      <c r="D3740" s="8">
        <v>71009153</v>
      </c>
      <c r="E3740" s="8" t="s">
        <v>127</v>
      </c>
      <c r="F3740" s="8" t="s">
        <v>3108</v>
      </c>
      <c r="G3740" s="8" t="s">
        <v>3109</v>
      </c>
      <c r="H3740" s="8" t="s">
        <v>7</v>
      </c>
      <c r="I3740" s="66" t="s">
        <v>8655</v>
      </c>
      <c r="J3740" s="66" t="s">
        <v>40</v>
      </c>
      <c r="K3740" s="66" t="s">
        <v>8682</v>
      </c>
      <c r="L3740" s="66" t="s">
        <v>6512</v>
      </c>
      <c r="M3740" s="66" t="s">
        <v>5919</v>
      </c>
      <c r="N3740" s="66" t="s">
        <v>3875</v>
      </c>
      <c r="O3740" s="8" t="s">
        <v>3876</v>
      </c>
      <c r="P3740" s="8" t="s">
        <v>40</v>
      </c>
      <c r="Q3740" s="8">
        <v>-1</v>
      </c>
      <c r="R3740" s="8" t="s">
        <v>40</v>
      </c>
      <c r="S3740" s="8" t="s">
        <v>40</v>
      </c>
      <c r="T3740" s="8" t="s">
        <v>40</v>
      </c>
      <c r="U3740" s="67">
        <v>0.215</v>
      </c>
      <c r="V3740" s="4">
        <v>2</v>
      </c>
      <c r="W3740" s="4">
        <v>3427</v>
      </c>
      <c r="X3740" s="67">
        <v>1E-3</v>
      </c>
      <c r="Y3740" s="67">
        <v>0</v>
      </c>
      <c r="Z3740" s="4">
        <v>0</v>
      </c>
      <c r="AA3740" s="4">
        <v>2599</v>
      </c>
      <c r="AB3740" s="67">
        <v>0</v>
      </c>
      <c r="AC3740" s="4">
        <v>5.0611189999999997</v>
      </c>
      <c r="AD3740" s="4">
        <v>25.2</v>
      </c>
    </row>
    <row r="3741" spans="1:30" x14ac:dyDescent="0.2">
      <c r="A3741" s="8" t="s">
        <v>782</v>
      </c>
      <c r="B3741" s="8">
        <v>16</v>
      </c>
      <c r="C3741" s="8">
        <v>71012833</v>
      </c>
      <c r="D3741" s="8">
        <v>71012835</v>
      </c>
      <c r="E3741" s="8" t="s">
        <v>5961</v>
      </c>
      <c r="F3741" s="8" t="s">
        <v>80</v>
      </c>
      <c r="G3741" s="8" t="s">
        <v>3469</v>
      </c>
      <c r="H3741" s="8" t="s">
        <v>7</v>
      </c>
      <c r="I3741" s="66" t="s">
        <v>195</v>
      </c>
      <c r="J3741" s="66" t="s">
        <v>40</v>
      </c>
      <c r="K3741" s="66" t="s">
        <v>192</v>
      </c>
      <c r="L3741" s="66" t="s">
        <v>193</v>
      </c>
      <c r="M3741" s="66" t="s">
        <v>194</v>
      </c>
      <c r="N3741" s="66" t="s">
        <v>196</v>
      </c>
      <c r="O3741" s="8" t="s">
        <v>8683</v>
      </c>
      <c r="P3741" s="8" t="s">
        <v>40</v>
      </c>
      <c r="Q3741" s="8">
        <v>-1</v>
      </c>
      <c r="R3741" s="8" t="s">
        <v>40</v>
      </c>
      <c r="S3741" s="8" t="s">
        <v>40</v>
      </c>
      <c r="T3741" s="8" t="s">
        <v>40</v>
      </c>
      <c r="U3741" s="67">
        <v>0.27700000000000002</v>
      </c>
      <c r="V3741" s="4">
        <v>4</v>
      </c>
      <c r="W3741" s="4">
        <v>3432</v>
      </c>
      <c r="X3741" s="67">
        <v>1E-3</v>
      </c>
      <c r="Y3741" s="67">
        <v>0.251</v>
      </c>
      <c r="Z3741" s="4">
        <v>2</v>
      </c>
      <c r="AA3741" s="4">
        <v>2598</v>
      </c>
      <c r="AB3741" s="67">
        <v>1E-3</v>
      </c>
      <c r="AC3741" s="4">
        <v>4.0481819999999997</v>
      </c>
      <c r="AD3741" s="4">
        <v>23.7</v>
      </c>
    </row>
    <row r="3742" spans="1:30" x14ac:dyDescent="0.2">
      <c r="A3742" s="8" t="s">
        <v>782</v>
      </c>
      <c r="B3742" s="8">
        <v>16</v>
      </c>
      <c r="C3742" s="8">
        <v>71012840</v>
      </c>
      <c r="D3742" s="8">
        <v>71012840</v>
      </c>
      <c r="E3742" s="8" t="s">
        <v>130</v>
      </c>
      <c r="F3742" s="8" t="s">
        <v>3108</v>
      </c>
      <c r="G3742" s="8" t="s">
        <v>3109</v>
      </c>
      <c r="H3742" s="8" t="s">
        <v>7</v>
      </c>
      <c r="I3742" s="66" t="s">
        <v>195</v>
      </c>
      <c r="J3742" s="66" t="s">
        <v>40</v>
      </c>
      <c r="K3742" s="66" t="s">
        <v>8684</v>
      </c>
      <c r="L3742" s="66" t="s">
        <v>8685</v>
      </c>
      <c r="M3742" s="66" t="s">
        <v>8686</v>
      </c>
      <c r="N3742" s="66" t="s">
        <v>3168</v>
      </c>
      <c r="O3742" s="8" t="s">
        <v>3169</v>
      </c>
      <c r="P3742" s="8" t="s">
        <v>8687</v>
      </c>
      <c r="Q3742" s="8">
        <v>-1</v>
      </c>
      <c r="R3742" s="8" t="s">
        <v>40</v>
      </c>
      <c r="S3742" s="8" t="s">
        <v>40</v>
      </c>
      <c r="T3742" s="8" t="s">
        <v>40</v>
      </c>
      <c r="U3742" s="67">
        <v>0.20699999999999999</v>
      </c>
      <c r="V3742" s="4">
        <v>1</v>
      </c>
      <c r="W3742" s="4">
        <v>3432</v>
      </c>
      <c r="X3742" s="67">
        <v>0</v>
      </c>
      <c r="Y3742" s="67">
        <v>0</v>
      </c>
      <c r="Z3742" s="4">
        <v>0</v>
      </c>
      <c r="AA3742" s="4">
        <v>2598</v>
      </c>
      <c r="AB3742" s="67">
        <v>0</v>
      </c>
      <c r="AC3742" s="4">
        <v>0.35936600000000002</v>
      </c>
      <c r="AD3742" s="4">
        <v>6.2519999999999998</v>
      </c>
    </row>
    <row r="3743" spans="1:30" x14ac:dyDescent="0.2">
      <c r="A3743" s="8" t="s">
        <v>782</v>
      </c>
      <c r="B3743" s="8">
        <v>16</v>
      </c>
      <c r="C3743" s="8">
        <v>71012855</v>
      </c>
      <c r="D3743" s="8">
        <v>71012855</v>
      </c>
      <c r="E3743" s="8" t="s">
        <v>123</v>
      </c>
      <c r="F3743" s="8" t="s">
        <v>3108</v>
      </c>
      <c r="G3743" s="8" t="s">
        <v>3109</v>
      </c>
      <c r="H3743" s="8" t="s">
        <v>7</v>
      </c>
      <c r="I3743" s="66" t="s">
        <v>195</v>
      </c>
      <c r="J3743" s="66" t="s">
        <v>40</v>
      </c>
      <c r="K3743" s="66" t="s">
        <v>8688</v>
      </c>
      <c r="L3743" s="66" t="s">
        <v>8689</v>
      </c>
      <c r="M3743" s="66" t="s">
        <v>8690</v>
      </c>
      <c r="N3743" s="66" t="s">
        <v>3232</v>
      </c>
      <c r="O3743" s="8" t="s">
        <v>4392</v>
      </c>
      <c r="P3743" s="8" t="s">
        <v>8691</v>
      </c>
      <c r="Q3743" s="8">
        <v>-1</v>
      </c>
      <c r="R3743" s="8" t="s">
        <v>40</v>
      </c>
      <c r="S3743" s="8" t="s">
        <v>40</v>
      </c>
      <c r="T3743" s="8" t="s">
        <v>40</v>
      </c>
      <c r="U3743" s="67">
        <v>0.49299999999999999</v>
      </c>
      <c r="V3743" s="4">
        <v>3424</v>
      </c>
      <c r="W3743" s="4">
        <v>3432</v>
      </c>
      <c r="X3743" s="67">
        <v>0.998</v>
      </c>
      <c r="Y3743" s="67">
        <v>0.49099999999999999</v>
      </c>
      <c r="Z3743" s="4">
        <v>2591</v>
      </c>
      <c r="AA3743" s="4">
        <v>2598</v>
      </c>
      <c r="AB3743" s="67">
        <v>0.997</v>
      </c>
      <c r="AC3743" s="4">
        <v>-1.261881</v>
      </c>
      <c r="AD3743" s="4">
        <v>5.0000000000000001E-3</v>
      </c>
    </row>
    <row r="3744" spans="1:30" x14ac:dyDescent="0.2">
      <c r="A3744" s="8" t="s">
        <v>782</v>
      </c>
      <c r="B3744" s="8">
        <v>16</v>
      </c>
      <c r="C3744" s="8">
        <v>71012867</v>
      </c>
      <c r="D3744" s="8">
        <v>71012867</v>
      </c>
      <c r="E3744" s="8" t="s">
        <v>121</v>
      </c>
      <c r="F3744" s="8" t="s">
        <v>3108</v>
      </c>
      <c r="G3744" s="8" t="s">
        <v>3109</v>
      </c>
      <c r="H3744" s="8" t="s">
        <v>7</v>
      </c>
      <c r="I3744" s="66" t="s">
        <v>195</v>
      </c>
      <c r="J3744" s="66" t="s">
        <v>40</v>
      </c>
      <c r="K3744" s="66" t="s">
        <v>8665</v>
      </c>
      <c r="L3744" s="66" t="s">
        <v>8692</v>
      </c>
      <c r="M3744" s="66" t="s">
        <v>5914</v>
      </c>
      <c r="N3744" s="66" t="s">
        <v>3386</v>
      </c>
      <c r="O3744" s="8" t="s">
        <v>3387</v>
      </c>
      <c r="P3744" s="8" t="s">
        <v>8693</v>
      </c>
      <c r="Q3744" s="8">
        <v>-1</v>
      </c>
      <c r="R3744" s="8" t="s">
        <v>40</v>
      </c>
      <c r="S3744" s="8" t="s">
        <v>40</v>
      </c>
      <c r="T3744" s="8" t="s">
        <v>40</v>
      </c>
      <c r="U3744" s="67">
        <v>0.25</v>
      </c>
      <c r="V3744" s="4">
        <v>11</v>
      </c>
      <c r="W3744" s="4">
        <v>3432</v>
      </c>
      <c r="X3744" s="67">
        <v>3.0000000000000001E-3</v>
      </c>
      <c r="Y3744" s="67">
        <v>0.253</v>
      </c>
      <c r="Z3744" s="4">
        <v>9</v>
      </c>
      <c r="AA3744" s="4">
        <v>2598</v>
      </c>
      <c r="AB3744" s="67">
        <v>3.0000000000000001E-3</v>
      </c>
      <c r="AC3744" s="4">
        <v>2.2782879999999999</v>
      </c>
      <c r="AD3744" s="4">
        <v>18.02</v>
      </c>
    </row>
    <row r="3745" spans="1:30" x14ac:dyDescent="0.2">
      <c r="A3745" s="8" t="s">
        <v>782</v>
      </c>
      <c r="B3745" s="8">
        <v>16</v>
      </c>
      <c r="C3745" s="8">
        <v>71012868</v>
      </c>
      <c r="D3745" s="8">
        <v>71012868</v>
      </c>
      <c r="E3745" s="8" t="s">
        <v>121</v>
      </c>
      <c r="F3745" s="8" t="s">
        <v>3101</v>
      </c>
      <c r="G3745" s="8" t="s">
        <v>3102</v>
      </c>
      <c r="H3745" s="8" t="s">
        <v>7</v>
      </c>
      <c r="I3745" s="66" t="s">
        <v>195</v>
      </c>
      <c r="J3745" s="66" t="s">
        <v>40</v>
      </c>
      <c r="K3745" s="66" t="s">
        <v>8668</v>
      </c>
      <c r="L3745" s="66" t="s">
        <v>8694</v>
      </c>
      <c r="M3745" s="66" t="s">
        <v>5889</v>
      </c>
      <c r="N3745" s="66" t="s">
        <v>3126</v>
      </c>
      <c r="O3745" s="8" t="s">
        <v>3216</v>
      </c>
      <c r="P3745" s="8" t="s">
        <v>8695</v>
      </c>
      <c r="Q3745" s="8">
        <v>-1</v>
      </c>
      <c r="R3745" s="8" t="s">
        <v>40</v>
      </c>
      <c r="S3745" s="8" t="s">
        <v>40</v>
      </c>
      <c r="T3745" s="8" t="s">
        <v>40</v>
      </c>
      <c r="U3745" s="67">
        <v>0</v>
      </c>
      <c r="V3745" s="4">
        <v>0</v>
      </c>
      <c r="W3745" s="4">
        <v>3432</v>
      </c>
      <c r="X3745" s="67">
        <v>0</v>
      </c>
      <c r="Y3745" s="67">
        <v>0.22900000000000001</v>
      </c>
      <c r="Z3745" s="4">
        <v>1</v>
      </c>
      <c r="AA3745" s="4">
        <v>2598</v>
      </c>
      <c r="AB3745" s="67">
        <v>0</v>
      </c>
      <c r="AC3745" s="4">
        <v>0.266181</v>
      </c>
      <c r="AD3745" s="4">
        <v>5.36</v>
      </c>
    </row>
    <row r="3746" spans="1:30" x14ac:dyDescent="0.2">
      <c r="A3746" s="8" t="s">
        <v>782</v>
      </c>
      <c r="B3746" s="8">
        <v>16</v>
      </c>
      <c r="C3746" s="8">
        <v>71012883</v>
      </c>
      <c r="D3746" s="8">
        <v>71012883</v>
      </c>
      <c r="E3746" s="8" t="s">
        <v>130</v>
      </c>
      <c r="F3746" s="8" t="s">
        <v>3108</v>
      </c>
      <c r="G3746" s="8" t="s">
        <v>3109</v>
      </c>
      <c r="H3746" s="8" t="s">
        <v>7</v>
      </c>
      <c r="I3746" s="66" t="s">
        <v>195</v>
      </c>
      <c r="J3746" s="66" t="s">
        <v>40</v>
      </c>
      <c r="K3746" s="66" t="s">
        <v>8696</v>
      </c>
      <c r="L3746" s="66" t="s">
        <v>8697</v>
      </c>
      <c r="M3746" s="66" t="s">
        <v>8698</v>
      </c>
      <c r="N3746" s="66" t="s">
        <v>5344</v>
      </c>
      <c r="O3746" s="8" t="s">
        <v>6564</v>
      </c>
      <c r="P3746" s="8" t="s">
        <v>40</v>
      </c>
      <c r="Q3746" s="8">
        <v>-1</v>
      </c>
      <c r="R3746" s="8" t="s">
        <v>40</v>
      </c>
      <c r="S3746" s="8" t="s">
        <v>40</v>
      </c>
      <c r="T3746" s="8" t="s">
        <v>40</v>
      </c>
      <c r="U3746" s="67">
        <v>0</v>
      </c>
      <c r="V3746" s="4">
        <v>0</v>
      </c>
      <c r="W3746" s="4">
        <v>3432</v>
      </c>
      <c r="X3746" s="67">
        <v>0</v>
      </c>
      <c r="Y3746" s="67">
        <v>0.21099999999999999</v>
      </c>
      <c r="Z3746" s="4">
        <v>1</v>
      </c>
      <c r="AA3746" s="4">
        <v>2598</v>
      </c>
      <c r="AB3746" s="67">
        <v>0</v>
      </c>
      <c r="AC3746" s="4">
        <v>-1.189109</v>
      </c>
      <c r="AD3746" s="4">
        <v>7.0000000000000001E-3</v>
      </c>
    </row>
    <row r="3747" spans="1:30" x14ac:dyDescent="0.2">
      <c r="A3747" s="8" t="s">
        <v>782</v>
      </c>
      <c r="B3747" s="8">
        <v>16</v>
      </c>
      <c r="C3747" s="8">
        <v>71012930</v>
      </c>
      <c r="D3747" s="8">
        <v>71012930</v>
      </c>
      <c r="E3747" s="8" t="s">
        <v>130</v>
      </c>
      <c r="F3747" s="8" t="s">
        <v>3108</v>
      </c>
      <c r="G3747" s="8" t="s">
        <v>3109</v>
      </c>
      <c r="H3747" s="8" t="s">
        <v>7</v>
      </c>
      <c r="I3747" s="66" t="s">
        <v>195</v>
      </c>
      <c r="J3747" s="66" t="s">
        <v>40</v>
      </c>
      <c r="K3747" s="66" t="s">
        <v>8699</v>
      </c>
      <c r="L3747" s="66" t="s">
        <v>3285</v>
      </c>
      <c r="M3747" s="66" t="s">
        <v>6263</v>
      </c>
      <c r="N3747" s="66" t="s">
        <v>3141</v>
      </c>
      <c r="O3747" s="8" t="s">
        <v>3142</v>
      </c>
      <c r="P3747" s="8" t="s">
        <v>8700</v>
      </c>
      <c r="Q3747" s="8">
        <v>-1</v>
      </c>
      <c r="R3747" s="8" t="s">
        <v>40</v>
      </c>
      <c r="S3747" s="8" t="s">
        <v>40</v>
      </c>
      <c r="T3747" s="8" t="s">
        <v>40</v>
      </c>
      <c r="U3747" s="67">
        <v>0</v>
      </c>
      <c r="V3747" s="4">
        <v>0</v>
      </c>
      <c r="W3747" s="4">
        <v>3428</v>
      </c>
      <c r="X3747" s="67">
        <v>0</v>
      </c>
      <c r="Y3747" s="67">
        <v>0.218</v>
      </c>
      <c r="Z3747" s="4">
        <v>2</v>
      </c>
      <c r="AA3747" s="4">
        <v>2601</v>
      </c>
      <c r="AB3747" s="67">
        <v>1E-3</v>
      </c>
      <c r="AC3747" s="4">
        <v>2.0005570000000001</v>
      </c>
      <c r="AD3747" s="4">
        <v>16.22</v>
      </c>
    </row>
    <row r="3748" spans="1:30" x14ac:dyDescent="0.2">
      <c r="A3748" s="8" t="s">
        <v>782</v>
      </c>
      <c r="B3748" s="8">
        <v>16</v>
      </c>
      <c r="C3748" s="8">
        <v>71015293</v>
      </c>
      <c r="D3748" s="8">
        <v>71015293</v>
      </c>
      <c r="E3748" s="8" t="s">
        <v>130</v>
      </c>
      <c r="F3748" s="8" t="s">
        <v>79</v>
      </c>
      <c r="G3748" s="8" t="s">
        <v>3469</v>
      </c>
      <c r="H3748" s="8" t="s">
        <v>7</v>
      </c>
      <c r="I3748" s="66" t="s">
        <v>40</v>
      </c>
      <c r="J3748" s="66" t="s">
        <v>8701</v>
      </c>
      <c r="K3748" s="66" t="s">
        <v>40</v>
      </c>
      <c r="L3748" s="66" t="s">
        <v>40</v>
      </c>
      <c r="M3748" s="66" t="s">
        <v>40</v>
      </c>
      <c r="N3748" s="66" t="s">
        <v>40</v>
      </c>
      <c r="O3748" s="8" t="s">
        <v>40</v>
      </c>
      <c r="P3748" s="8" t="s">
        <v>8702</v>
      </c>
      <c r="Q3748" s="8">
        <v>-1</v>
      </c>
      <c r="R3748" s="8">
        <v>5.8929508589999999</v>
      </c>
      <c r="S3748" s="8">
        <v>0</v>
      </c>
      <c r="T3748" s="8">
        <v>5.8929508589999999</v>
      </c>
      <c r="U3748" s="67">
        <v>0</v>
      </c>
      <c r="V3748" s="4">
        <v>0</v>
      </c>
      <c r="W3748" s="4">
        <v>3434</v>
      </c>
      <c r="X3748" s="67">
        <v>0</v>
      </c>
      <c r="Y3748" s="67">
        <v>0.27400000000000002</v>
      </c>
      <c r="Z3748" s="4">
        <v>1</v>
      </c>
      <c r="AA3748" s="4">
        <v>2603</v>
      </c>
      <c r="AB3748" s="67">
        <v>0</v>
      </c>
      <c r="AC3748" s="4">
        <v>4.8696979999999996</v>
      </c>
      <c r="AD3748" s="4">
        <v>24.9</v>
      </c>
    </row>
    <row r="3749" spans="1:30" x14ac:dyDescent="0.2">
      <c r="A3749" s="8" t="s">
        <v>782</v>
      </c>
      <c r="B3749" s="8">
        <v>16</v>
      </c>
      <c r="C3749" s="8">
        <v>71015315</v>
      </c>
      <c r="D3749" s="8">
        <v>71015315</v>
      </c>
      <c r="E3749" s="8" t="s">
        <v>130</v>
      </c>
      <c r="F3749" s="8" t="s">
        <v>3108</v>
      </c>
      <c r="G3749" s="8" t="s">
        <v>3109</v>
      </c>
      <c r="H3749" s="8" t="s">
        <v>7</v>
      </c>
      <c r="I3749" s="66" t="s">
        <v>8703</v>
      </c>
      <c r="J3749" s="66" t="s">
        <v>40</v>
      </c>
      <c r="K3749" s="66" t="s">
        <v>8704</v>
      </c>
      <c r="L3749" s="66" t="s">
        <v>6649</v>
      </c>
      <c r="M3749" s="66" t="s">
        <v>8705</v>
      </c>
      <c r="N3749" s="66" t="s">
        <v>3219</v>
      </c>
      <c r="O3749" s="8" t="s">
        <v>3220</v>
      </c>
      <c r="P3749" s="8" t="s">
        <v>8706</v>
      </c>
      <c r="Q3749" s="8">
        <v>-1</v>
      </c>
      <c r="R3749" s="8" t="s">
        <v>40</v>
      </c>
      <c r="S3749" s="8" t="s">
        <v>40</v>
      </c>
      <c r="T3749" s="8" t="s">
        <v>40</v>
      </c>
      <c r="U3749" s="67">
        <v>0.23799999999999999</v>
      </c>
      <c r="V3749" s="4">
        <v>2</v>
      </c>
      <c r="W3749" s="4">
        <v>3434</v>
      </c>
      <c r="X3749" s="67">
        <v>1E-3</v>
      </c>
      <c r="Y3749" s="67">
        <v>0.20300000000000001</v>
      </c>
      <c r="Z3749" s="4">
        <v>3</v>
      </c>
      <c r="AA3749" s="4">
        <v>2603</v>
      </c>
      <c r="AB3749" s="67">
        <v>1E-3</v>
      </c>
      <c r="AC3749" s="4">
        <v>6.0491910000000004</v>
      </c>
      <c r="AD3749" s="4">
        <v>28</v>
      </c>
    </row>
    <row r="3750" spans="1:30" x14ac:dyDescent="0.2">
      <c r="A3750" s="8" t="s">
        <v>782</v>
      </c>
      <c r="B3750" s="8">
        <v>16</v>
      </c>
      <c r="C3750" s="8">
        <v>71015329</v>
      </c>
      <c r="D3750" s="8">
        <v>71015329</v>
      </c>
      <c r="E3750" s="8" t="s">
        <v>130</v>
      </c>
      <c r="F3750" s="8" t="s">
        <v>3108</v>
      </c>
      <c r="G3750" s="8" t="s">
        <v>3109</v>
      </c>
      <c r="H3750" s="8" t="s">
        <v>7</v>
      </c>
      <c r="I3750" s="66" t="s">
        <v>8703</v>
      </c>
      <c r="J3750" s="66" t="s">
        <v>40</v>
      </c>
      <c r="K3750" s="66" t="s">
        <v>6543</v>
      </c>
      <c r="L3750" s="66" t="s">
        <v>8707</v>
      </c>
      <c r="M3750" s="66" t="s">
        <v>5910</v>
      </c>
      <c r="N3750" s="66" t="s">
        <v>3528</v>
      </c>
      <c r="O3750" s="8" t="s">
        <v>3529</v>
      </c>
      <c r="P3750" s="8" t="s">
        <v>8708</v>
      </c>
      <c r="Q3750" s="8">
        <v>-1</v>
      </c>
      <c r="R3750" s="8" t="s">
        <v>40</v>
      </c>
      <c r="S3750" s="8" t="s">
        <v>40</v>
      </c>
      <c r="T3750" s="8" t="s">
        <v>40</v>
      </c>
      <c r="U3750" s="67">
        <v>0.33300000000000002</v>
      </c>
      <c r="V3750" s="4">
        <v>2065</v>
      </c>
      <c r="W3750" s="4">
        <v>3434</v>
      </c>
      <c r="X3750" s="67">
        <v>0.60099999999999998</v>
      </c>
      <c r="Y3750" s="67">
        <v>0.33</v>
      </c>
      <c r="Z3750" s="4">
        <v>1524</v>
      </c>
      <c r="AA3750" s="4">
        <v>2603</v>
      </c>
      <c r="AB3750" s="67">
        <v>0.58499999999999996</v>
      </c>
      <c r="AC3750" s="4">
        <v>6.228256</v>
      </c>
      <c r="AD3750" s="4">
        <v>28.8</v>
      </c>
    </row>
    <row r="3751" spans="1:30" x14ac:dyDescent="0.2">
      <c r="A3751" s="8" t="s">
        <v>782</v>
      </c>
      <c r="B3751" s="8">
        <v>16</v>
      </c>
      <c r="C3751" s="8">
        <v>71015331</v>
      </c>
      <c r="D3751" s="8">
        <v>71015331</v>
      </c>
      <c r="E3751" s="8" t="s">
        <v>123</v>
      </c>
      <c r="F3751" s="8" t="s">
        <v>3108</v>
      </c>
      <c r="G3751" s="8" t="s">
        <v>3109</v>
      </c>
      <c r="H3751" s="8" t="s">
        <v>7</v>
      </c>
      <c r="I3751" s="66" t="s">
        <v>8703</v>
      </c>
      <c r="J3751" s="66" t="s">
        <v>40</v>
      </c>
      <c r="K3751" s="66" t="s">
        <v>3269</v>
      </c>
      <c r="L3751" s="66" t="s">
        <v>8709</v>
      </c>
      <c r="M3751" s="66" t="s">
        <v>5908</v>
      </c>
      <c r="N3751" s="66" t="s">
        <v>3508</v>
      </c>
      <c r="O3751" s="8" t="s">
        <v>8710</v>
      </c>
      <c r="P3751" s="8" t="s">
        <v>40</v>
      </c>
      <c r="Q3751" s="8">
        <v>-1</v>
      </c>
      <c r="R3751" s="8" t="s">
        <v>40</v>
      </c>
      <c r="S3751" s="8" t="s">
        <v>40</v>
      </c>
      <c r="T3751" s="8" t="s">
        <v>40</v>
      </c>
      <c r="U3751" s="67">
        <v>0.23599999999999999</v>
      </c>
      <c r="V3751" s="4">
        <v>1</v>
      </c>
      <c r="W3751" s="4">
        <v>3434</v>
      </c>
      <c r="X3751" s="67">
        <v>0</v>
      </c>
      <c r="Y3751" s="67">
        <v>0.223</v>
      </c>
      <c r="Z3751" s="4">
        <v>1</v>
      </c>
      <c r="AA3751" s="4">
        <v>2603</v>
      </c>
      <c r="AB3751" s="67">
        <v>0</v>
      </c>
      <c r="AC3751" s="4">
        <v>5.5777979999999996</v>
      </c>
      <c r="AD3751" s="4">
        <v>26.4</v>
      </c>
    </row>
    <row r="3752" spans="1:30" x14ac:dyDescent="0.2">
      <c r="A3752" s="8" t="s">
        <v>782</v>
      </c>
      <c r="B3752" s="8">
        <v>16</v>
      </c>
      <c r="C3752" s="8">
        <v>71015341</v>
      </c>
      <c r="D3752" s="8">
        <v>71015341</v>
      </c>
      <c r="E3752" s="8" t="s">
        <v>123</v>
      </c>
      <c r="F3752" s="8" t="s">
        <v>3108</v>
      </c>
      <c r="G3752" s="8" t="s">
        <v>3109</v>
      </c>
      <c r="H3752" s="8" t="s">
        <v>7</v>
      </c>
      <c r="I3752" s="66" t="s">
        <v>8703</v>
      </c>
      <c r="J3752" s="66" t="s">
        <v>40</v>
      </c>
      <c r="K3752" s="66" t="s">
        <v>8711</v>
      </c>
      <c r="L3752" s="66" t="s">
        <v>6682</v>
      </c>
      <c r="M3752" s="66" t="s">
        <v>3449</v>
      </c>
      <c r="N3752" s="66" t="s">
        <v>6023</v>
      </c>
      <c r="O3752" s="8" t="s">
        <v>6211</v>
      </c>
      <c r="P3752" s="8" t="s">
        <v>8712</v>
      </c>
      <c r="Q3752" s="8">
        <v>-1</v>
      </c>
      <c r="R3752" s="8" t="s">
        <v>40</v>
      </c>
      <c r="S3752" s="8" t="s">
        <v>40</v>
      </c>
      <c r="T3752" s="8" t="s">
        <v>40</v>
      </c>
      <c r="U3752" s="67">
        <v>0.218</v>
      </c>
      <c r="V3752" s="4">
        <v>9</v>
      </c>
      <c r="W3752" s="4">
        <v>3434</v>
      </c>
      <c r="X3752" s="67">
        <v>3.0000000000000001E-3</v>
      </c>
      <c r="Y3752" s="67">
        <v>0.23100000000000001</v>
      </c>
      <c r="Z3752" s="4">
        <v>9</v>
      </c>
      <c r="AA3752" s="4">
        <v>2603</v>
      </c>
      <c r="AB3752" s="67">
        <v>3.0000000000000001E-3</v>
      </c>
      <c r="AC3752" s="4">
        <v>6.2609149999999998</v>
      </c>
      <c r="AD3752" s="4">
        <v>28.9</v>
      </c>
    </row>
    <row r="3753" spans="1:30" x14ac:dyDescent="0.2">
      <c r="A3753" s="8" t="s">
        <v>782</v>
      </c>
      <c r="B3753" s="8">
        <v>16</v>
      </c>
      <c r="C3753" s="8">
        <v>71015345</v>
      </c>
      <c r="D3753" s="8">
        <v>71015345</v>
      </c>
      <c r="E3753" s="8" t="s">
        <v>130</v>
      </c>
      <c r="F3753" s="8" t="s">
        <v>3108</v>
      </c>
      <c r="G3753" s="8" t="s">
        <v>3109</v>
      </c>
      <c r="H3753" s="8" t="s">
        <v>7</v>
      </c>
      <c r="I3753" s="66" t="s">
        <v>8703</v>
      </c>
      <c r="J3753" s="66" t="s">
        <v>40</v>
      </c>
      <c r="K3753" s="66" t="s">
        <v>6557</v>
      </c>
      <c r="L3753" s="66" t="s">
        <v>8713</v>
      </c>
      <c r="M3753" s="66" t="s">
        <v>8714</v>
      </c>
      <c r="N3753" s="66" t="s">
        <v>3302</v>
      </c>
      <c r="O3753" s="8" t="s">
        <v>3390</v>
      </c>
      <c r="P3753" s="8" t="s">
        <v>8715</v>
      </c>
      <c r="Q3753" s="8">
        <v>-1</v>
      </c>
      <c r="R3753" s="8" t="s">
        <v>40</v>
      </c>
      <c r="S3753" s="8" t="s">
        <v>40</v>
      </c>
      <c r="T3753" s="8" t="s">
        <v>40</v>
      </c>
      <c r="U3753" s="67">
        <v>0</v>
      </c>
      <c r="V3753" s="4">
        <v>0</v>
      </c>
      <c r="W3753" s="4">
        <v>3434</v>
      </c>
      <c r="X3753" s="67">
        <v>0</v>
      </c>
      <c r="Y3753" s="67">
        <v>0.222</v>
      </c>
      <c r="Z3753" s="4">
        <v>1</v>
      </c>
      <c r="AA3753" s="4">
        <v>2603</v>
      </c>
      <c r="AB3753" s="67">
        <v>0</v>
      </c>
      <c r="AC3753" s="4">
        <v>7.4742839999999999</v>
      </c>
      <c r="AD3753" s="4">
        <v>34</v>
      </c>
    </row>
    <row r="3754" spans="1:30" x14ac:dyDescent="0.2">
      <c r="A3754" s="8" t="s">
        <v>782</v>
      </c>
      <c r="B3754" s="8">
        <v>16</v>
      </c>
      <c r="C3754" s="8">
        <v>71015346</v>
      </c>
      <c r="D3754" s="8">
        <v>71015346</v>
      </c>
      <c r="E3754" s="8" t="s">
        <v>121</v>
      </c>
      <c r="F3754" s="8" t="s">
        <v>3101</v>
      </c>
      <c r="G3754" s="8" t="s">
        <v>3102</v>
      </c>
      <c r="H3754" s="8" t="s">
        <v>7</v>
      </c>
      <c r="I3754" s="66" t="s">
        <v>8703</v>
      </c>
      <c r="J3754" s="66" t="s">
        <v>40</v>
      </c>
      <c r="K3754" s="66" t="s">
        <v>8716</v>
      </c>
      <c r="L3754" s="66" t="s">
        <v>3291</v>
      </c>
      <c r="M3754" s="66" t="s">
        <v>8717</v>
      </c>
      <c r="N3754" s="66" t="s">
        <v>3107</v>
      </c>
      <c r="O3754" s="8" t="s">
        <v>3719</v>
      </c>
      <c r="P3754" s="8" t="s">
        <v>8718</v>
      </c>
      <c r="Q3754" s="8">
        <v>-1</v>
      </c>
      <c r="R3754" s="8" t="s">
        <v>40</v>
      </c>
      <c r="S3754" s="8" t="s">
        <v>40</v>
      </c>
      <c r="T3754" s="8" t="s">
        <v>40</v>
      </c>
      <c r="U3754" s="67">
        <v>0.254</v>
      </c>
      <c r="V3754" s="4">
        <v>5</v>
      </c>
      <c r="W3754" s="4">
        <v>3434</v>
      </c>
      <c r="X3754" s="67">
        <v>1E-3</v>
      </c>
      <c r="Y3754" s="67">
        <v>0.27500000000000002</v>
      </c>
      <c r="Z3754" s="4">
        <v>4</v>
      </c>
      <c r="AA3754" s="4">
        <v>2603</v>
      </c>
      <c r="AB3754" s="67">
        <v>2E-3</v>
      </c>
      <c r="AC3754" s="4">
        <v>1.70641</v>
      </c>
      <c r="AD3754" s="4">
        <v>14.44</v>
      </c>
    </row>
    <row r="3755" spans="1:30" x14ac:dyDescent="0.2">
      <c r="A3755" s="8" t="s">
        <v>782</v>
      </c>
      <c r="B3755" s="8">
        <v>16</v>
      </c>
      <c r="C3755" s="8">
        <v>71015355</v>
      </c>
      <c r="D3755" s="8">
        <v>71015355</v>
      </c>
      <c r="E3755" s="8" t="s">
        <v>121</v>
      </c>
      <c r="F3755" s="8" t="s">
        <v>3101</v>
      </c>
      <c r="G3755" s="8" t="s">
        <v>3102</v>
      </c>
      <c r="H3755" s="8" t="s">
        <v>7</v>
      </c>
      <c r="I3755" s="66" t="s">
        <v>8703</v>
      </c>
      <c r="J3755" s="66" t="s">
        <v>40</v>
      </c>
      <c r="K3755" s="66" t="s">
        <v>8689</v>
      </c>
      <c r="L3755" s="66" t="s">
        <v>8719</v>
      </c>
      <c r="M3755" s="66" t="s">
        <v>8720</v>
      </c>
      <c r="N3755" s="66" t="s">
        <v>3136</v>
      </c>
      <c r="O3755" s="8" t="s">
        <v>3872</v>
      </c>
      <c r="P3755" s="8" t="s">
        <v>40</v>
      </c>
      <c r="Q3755" s="8">
        <v>-1</v>
      </c>
      <c r="R3755" s="8" t="s">
        <v>40</v>
      </c>
      <c r="S3755" s="8" t="s">
        <v>40</v>
      </c>
      <c r="T3755" s="8" t="s">
        <v>40</v>
      </c>
      <c r="U3755" s="67">
        <v>0.28899999999999998</v>
      </c>
      <c r="V3755" s="4">
        <v>1</v>
      </c>
      <c r="W3755" s="4">
        <v>3434</v>
      </c>
      <c r="X3755" s="67">
        <v>0</v>
      </c>
      <c r="Y3755" s="67">
        <v>0.28299999999999997</v>
      </c>
      <c r="Z3755" s="4">
        <v>1</v>
      </c>
      <c r="AA3755" s="4">
        <v>2603</v>
      </c>
      <c r="AB3755" s="67">
        <v>0</v>
      </c>
      <c r="AC3755" s="4">
        <v>1.6785239999999999</v>
      </c>
      <c r="AD3755" s="4">
        <v>14.29</v>
      </c>
    </row>
    <row r="3756" spans="1:30" x14ac:dyDescent="0.2">
      <c r="A3756" s="8" t="s">
        <v>782</v>
      </c>
      <c r="B3756" s="8">
        <v>16</v>
      </c>
      <c r="C3756" s="8">
        <v>71015373</v>
      </c>
      <c r="D3756" s="8">
        <v>71015373</v>
      </c>
      <c r="E3756" s="8" t="s">
        <v>121</v>
      </c>
      <c r="F3756" s="8" t="s">
        <v>3101</v>
      </c>
      <c r="G3756" s="8" t="s">
        <v>3102</v>
      </c>
      <c r="H3756" s="8" t="s">
        <v>7</v>
      </c>
      <c r="I3756" s="66" t="s">
        <v>8703</v>
      </c>
      <c r="J3756" s="66" t="s">
        <v>40</v>
      </c>
      <c r="K3756" s="66" t="s">
        <v>8721</v>
      </c>
      <c r="L3756" s="66" t="s">
        <v>8722</v>
      </c>
      <c r="M3756" s="66" t="s">
        <v>5905</v>
      </c>
      <c r="N3756" s="66" t="s">
        <v>3295</v>
      </c>
      <c r="O3756" s="8" t="s">
        <v>3296</v>
      </c>
      <c r="P3756" s="8" t="s">
        <v>8723</v>
      </c>
      <c r="Q3756" s="8">
        <v>-1</v>
      </c>
      <c r="R3756" s="8" t="s">
        <v>40</v>
      </c>
      <c r="S3756" s="8" t="s">
        <v>40</v>
      </c>
      <c r="T3756" s="8" t="s">
        <v>40</v>
      </c>
      <c r="U3756" s="67">
        <v>0.253</v>
      </c>
      <c r="V3756" s="4">
        <v>5</v>
      </c>
      <c r="W3756" s="4">
        <v>3434</v>
      </c>
      <c r="X3756" s="67">
        <v>1E-3</v>
      </c>
      <c r="Y3756" s="67">
        <v>0.24199999999999999</v>
      </c>
      <c r="Z3756" s="4">
        <v>7</v>
      </c>
      <c r="AA3756" s="4">
        <v>2603</v>
      </c>
      <c r="AB3756" s="67">
        <v>3.0000000000000001E-3</v>
      </c>
      <c r="AC3756" s="4">
        <v>1.1683049999999999</v>
      </c>
      <c r="AD3756" s="4">
        <v>11.58</v>
      </c>
    </row>
    <row r="3757" spans="1:30" x14ac:dyDescent="0.2">
      <c r="A3757" s="8" t="s">
        <v>782</v>
      </c>
      <c r="B3757" s="8">
        <v>16</v>
      </c>
      <c r="C3757" s="8">
        <v>71015409</v>
      </c>
      <c r="D3757" s="8">
        <v>71015409</v>
      </c>
      <c r="E3757" s="8" t="s">
        <v>130</v>
      </c>
      <c r="F3757" s="8" t="s">
        <v>3101</v>
      </c>
      <c r="G3757" s="8" t="s">
        <v>3102</v>
      </c>
      <c r="H3757" s="8" t="s">
        <v>7</v>
      </c>
      <c r="I3757" s="66" t="s">
        <v>8703</v>
      </c>
      <c r="J3757" s="66" t="s">
        <v>40</v>
      </c>
      <c r="K3757" s="66" t="s">
        <v>6596</v>
      </c>
      <c r="L3757" s="66" t="s">
        <v>8724</v>
      </c>
      <c r="M3757" s="66" t="s">
        <v>3467</v>
      </c>
      <c r="N3757" s="66" t="s">
        <v>3207</v>
      </c>
      <c r="O3757" s="8" t="s">
        <v>3208</v>
      </c>
      <c r="P3757" s="8" t="s">
        <v>8725</v>
      </c>
      <c r="Q3757" s="8">
        <v>-1</v>
      </c>
      <c r="R3757" s="8" t="s">
        <v>40</v>
      </c>
      <c r="S3757" s="8" t="s">
        <v>40</v>
      </c>
      <c r="T3757" s="8" t="s">
        <v>40</v>
      </c>
      <c r="U3757" s="67">
        <v>0</v>
      </c>
      <c r="V3757" s="4">
        <v>0</v>
      </c>
      <c r="W3757" s="4">
        <v>3437</v>
      </c>
      <c r="X3757" s="67">
        <v>0</v>
      </c>
      <c r="Y3757" s="67">
        <v>0.28199999999999997</v>
      </c>
      <c r="Z3757" s="4">
        <v>1</v>
      </c>
      <c r="AA3757" s="4">
        <v>2604</v>
      </c>
      <c r="AB3757" s="67">
        <v>0</v>
      </c>
      <c r="AC3757" s="4">
        <v>1.0796969999999999</v>
      </c>
      <c r="AD3757" s="4">
        <v>11.1</v>
      </c>
    </row>
    <row r="3758" spans="1:30" x14ac:dyDescent="0.2">
      <c r="A3758" s="8" t="s">
        <v>782</v>
      </c>
      <c r="B3758" s="8">
        <v>16</v>
      </c>
      <c r="C3758" s="8">
        <v>71015414</v>
      </c>
      <c r="D3758" s="8">
        <v>71015414</v>
      </c>
      <c r="E3758" s="8" t="s">
        <v>121</v>
      </c>
      <c r="F3758" s="8" t="s">
        <v>3108</v>
      </c>
      <c r="G3758" s="8" t="s">
        <v>3109</v>
      </c>
      <c r="H3758" s="8" t="s">
        <v>7</v>
      </c>
      <c r="I3758" s="66" t="s">
        <v>8703</v>
      </c>
      <c r="J3758" s="66" t="s">
        <v>40</v>
      </c>
      <c r="K3758" s="66" t="s">
        <v>8726</v>
      </c>
      <c r="L3758" s="66" t="s">
        <v>6701</v>
      </c>
      <c r="M3758" s="66" t="s">
        <v>8727</v>
      </c>
      <c r="N3758" s="66" t="s">
        <v>3334</v>
      </c>
      <c r="O3758" s="8" t="s">
        <v>3981</v>
      </c>
      <c r="P3758" s="8" t="s">
        <v>8728</v>
      </c>
      <c r="Q3758" s="8">
        <v>-1</v>
      </c>
      <c r="R3758" s="8" t="s">
        <v>40</v>
      </c>
      <c r="S3758" s="8" t="s">
        <v>40</v>
      </c>
      <c r="T3758" s="8" t="s">
        <v>40</v>
      </c>
      <c r="U3758" s="67">
        <v>0.23</v>
      </c>
      <c r="V3758" s="4">
        <v>1</v>
      </c>
      <c r="W3758" s="4">
        <v>3437</v>
      </c>
      <c r="X3758" s="67">
        <v>0</v>
      </c>
      <c r="Y3758" s="67">
        <v>0</v>
      </c>
      <c r="Z3758" s="4">
        <v>0</v>
      </c>
      <c r="AA3758" s="4">
        <v>2604</v>
      </c>
      <c r="AB3758" s="67">
        <v>0</v>
      </c>
      <c r="AC3758" s="4">
        <v>5.4512510000000001</v>
      </c>
      <c r="AD3758" s="4">
        <v>26.1</v>
      </c>
    </row>
    <row r="3759" spans="1:30" x14ac:dyDescent="0.2">
      <c r="A3759" s="8" t="s">
        <v>782</v>
      </c>
      <c r="B3759" s="8">
        <v>16</v>
      </c>
      <c r="C3759" s="8">
        <v>71019087</v>
      </c>
      <c r="D3759" s="8">
        <v>71019087</v>
      </c>
      <c r="E3759" s="8" t="s">
        <v>127</v>
      </c>
      <c r="F3759" s="8" t="s">
        <v>79</v>
      </c>
      <c r="G3759" s="8" t="s">
        <v>3469</v>
      </c>
      <c r="H3759" s="8" t="s">
        <v>7</v>
      </c>
      <c r="I3759" s="66" t="s">
        <v>40</v>
      </c>
      <c r="J3759" s="66" t="s">
        <v>8729</v>
      </c>
      <c r="K3759" s="66" t="s">
        <v>40</v>
      </c>
      <c r="L3759" s="66" t="s">
        <v>40</v>
      </c>
      <c r="M3759" s="66" t="s">
        <v>40</v>
      </c>
      <c r="N3759" s="66" t="s">
        <v>40</v>
      </c>
      <c r="O3759" s="8" t="s">
        <v>40</v>
      </c>
      <c r="P3759" s="8" t="s">
        <v>40</v>
      </c>
      <c r="Q3759" s="8">
        <v>-1</v>
      </c>
      <c r="R3759" s="8">
        <v>-1.154790647</v>
      </c>
      <c r="S3759" s="8">
        <v>9.1188164950000008</v>
      </c>
      <c r="T3759" s="8">
        <v>7.9640258480000004</v>
      </c>
      <c r="U3759" s="67">
        <v>0.25600000000000001</v>
      </c>
      <c r="V3759" s="4">
        <v>1</v>
      </c>
      <c r="W3759" s="4">
        <v>3430</v>
      </c>
      <c r="X3759" s="67">
        <v>0</v>
      </c>
      <c r="Y3759" s="67">
        <v>0.23899999999999999</v>
      </c>
      <c r="Z3759" s="4">
        <v>1</v>
      </c>
      <c r="AA3759" s="4">
        <v>2600</v>
      </c>
      <c r="AB3759" s="67">
        <v>0</v>
      </c>
      <c r="AC3759" s="4">
        <v>2.5058699999999998</v>
      </c>
      <c r="AD3759" s="4">
        <v>19.510000000000002</v>
      </c>
    </row>
    <row r="3760" spans="1:30" x14ac:dyDescent="0.2">
      <c r="A3760" s="8" t="s">
        <v>782</v>
      </c>
      <c r="B3760" s="8">
        <v>16</v>
      </c>
      <c r="C3760" s="8">
        <v>71019091</v>
      </c>
      <c r="D3760" s="8">
        <v>71019091</v>
      </c>
      <c r="E3760" s="8" t="s">
        <v>130</v>
      </c>
      <c r="F3760" s="8" t="s">
        <v>3101</v>
      </c>
      <c r="G3760" s="8" t="s">
        <v>3102</v>
      </c>
      <c r="H3760" s="8" t="s">
        <v>7</v>
      </c>
      <c r="I3760" s="66" t="s">
        <v>8730</v>
      </c>
      <c r="J3760" s="66" t="s">
        <v>40</v>
      </c>
      <c r="K3760" s="66" t="s">
        <v>521</v>
      </c>
      <c r="L3760" s="66" t="s">
        <v>8731</v>
      </c>
      <c r="M3760" s="66" t="s">
        <v>3452</v>
      </c>
      <c r="N3760" s="66" t="s">
        <v>3118</v>
      </c>
      <c r="O3760" s="8" t="s">
        <v>3213</v>
      </c>
      <c r="P3760" s="8" t="s">
        <v>40</v>
      </c>
      <c r="Q3760" s="8">
        <v>-1</v>
      </c>
      <c r="R3760" s="8" t="s">
        <v>40</v>
      </c>
      <c r="S3760" s="8" t="s">
        <v>40</v>
      </c>
      <c r="T3760" s="8" t="s">
        <v>40</v>
      </c>
      <c r="U3760" s="67">
        <v>0.23200000000000001</v>
      </c>
      <c r="V3760" s="4">
        <v>1</v>
      </c>
      <c r="W3760" s="4">
        <v>3430</v>
      </c>
      <c r="X3760" s="67">
        <v>0</v>
      </c>
      <c r="Y3760" s="67">
        <v>0</v>
      </c>
      <c r="Z3760" s="4">
        <v>0</v>
      </c>
      <c r="AA3760" s="4">
        <v>2600</v>
      </c>
      <c r="AB3760" s="67">
        <v>0</v>
      </c>
      <c r="AC3760" s="4">
        <v>1.0195590000000001</v>
      </c>
      <c r="AD3760" s="4">
        <v>10.77</v>
      </c>
    </row>
    <row r="3761" spans="1:30" x14ac:dyDescent="0.2">
      <c r="A3761" s="8" t="s">
        <v>782</v>
      </c>
      <c r="B3761" s="8">
        <v>16</v>
      </c>
      <c r="C3761" s="8">
        <v>71019097</v>
      </c>
      <c r="D3761" s="8">
        <v>71019097</v>
      </c>
      <c r="E3761" s="8" t="s">
        <v>121</v>
      </c>
      <c r="F3761" s="8" t="s">
        <v>3101</v>
      </c>
      <c r="G3761" s="8" t="s">
        <v>3102</v>
      </c>
      <c r="H3761" s="8" t="s">
        <v>7</v>
      </c>
      <c r="I3761" s="66" t="s">
        <v>8730</v>
      </c>
      <c r="J3761" s="66" t="s">
        <v>40</v>
      </c>
      <c r="K3761" s="66" t="s">
        <v>8732</v>
      </c>
      <c r="L3761" s="66" t="s">
        <v>8733</v>
      </c>
      <c r="M3761" s="66" t="s">
        <v>5894</v>
      </c>
      <c r="N3761" s="66" t="s">
        <v>3126</v>
      </c>
      <c r="O3761" s="8" t="s">
        <v>4245</v>
      </c>
      <c r="P3761" s="8" t="s">
        <v>8734</v>
      </c>
      <c r="Q3761" s="8">
        <v>-1</v>
      </c>
      <c r="R3761" s="8" t="s">
        <v>40</v>
      </c>
      <c r="S3761" s="8" t="s">
        <v>40</v>
      </c>
      <c r="T3761" s="8" t="s">
        <v>40</v>
      </c>
      <c r="U3761" s="67">
        <v>0.24399999999999999</v>
      </c>
      <c r="V3761" s="4">
        <v>1</v>
      </c>
      <c r="W3761" s="4">
        <v>3430</v>
      </c>
      <c r="X3761" s="67">
        <v>0</v>
      </c>
      <c r="Y3761" s="67">
        <v>0</v>
      </c>
      <c r="Z3761" s="4">
        <v>0</v>
      </c>
      <c r="AA3761" s="4">
        <v>2600</v>
      </c>
      <c r="AB3761" s="67">
        <v>0</v>
      </c>
      <c r="AC3761" s="4">
        <v>1.278548</v>
      </c>
      <c r="AD3761" s="4">
        <v>12.16</v>
      </c>
    </row>
    <row r="3762" spans="1:30" x14ac:dyDescent="0.2">
      <c r="A3762" s="8" t="s">
        <v>782</v>
      </c>
      <c r="B3762" s="8">
        <v>16</v>
      </c>
      <c r="C3762" s="8">
        <v>71019107</v>
      </c>
      <c r="D3762" s="8">
        <v>71019107</v>
      </c>
      <c r="E3762" s="8" t="s">
        <v>121</v>
      </c>
      <c r="F3762" s="8" t="s">
        <v>3108</v>
      </c>
      <c r="G3762" s="8" t="s">
        <v>3109</v>
      </c>
      <c r="H3762" s="8" t="s">
        <v>7</v>
      </c>
      <c r="I3762" s="66" t="s">
        <v>8730</v>
      </c>
      <c r="J3762" s="66" t="s">
        <v>40</v>
      </c>
      <c r="K3762" s="66" t="s">
        <v>3288</v>
      </c>
      <c r="L3762" s="66" t="s">
        <v>8735</v>
      </c>
      <c r="M3762" s="66" t="s">
        <v>3283</v>
      </c>
      <c r="N3762" s="66" t="s">
        <v>3309</v>
      </c>
      <c r="O3762" s="8" t="s">
        <v>3676</v>
      </c>
      <c r="P3762" s="8" t="s">
        <v>40</v>
      </c>
      <c r="Q3762" s="8">
        <v>-1</v>
      </c>
      <c r="R3762" s="8" t="s">
        <v>40</v>
      </c>
      <c r="S3762" s="8" t="s">
        <v>40</v>
      </c>
      <c r="T3762" s="8" t="s">
        <v>40</v>
      </c>
      <c r="U3762" s="67">
        <v>0.22</v>
      </c>
      <c r="V3762" s="4">
        <v>2</v>
      </c>
      <c r="W3762" s="4">
        <v>3430</v>
      </c>
      <c r="X3762" s="67">
        <v>1E-3</v>
      </c>
      <c r="Y3762" s="67">
        <v>0</v>
      </c>
      <c r="Z3762" s="4">
        <v>0</v>
      </c>
      <c r="AA3762" s="4">
        <v>2600</v>
      </c>
      <c r="AB3762" s="67">
        <v>0</v>
      </c>
      <c r="AC3762" s="4">
        <v>5.9972240000000001</v>
      </c>
      <c r="AD3762" s="4">
        <v>27.8</v>
      </c>
    </row>
    <row r="3763" spans="1:30" x14ac:dyDescent="0.2">
      <c r="A3763" s="8" t="s">
        <v>782</v>
      </c>
      <c r="B3763" s="8">
        <v>16</v>
      </c>
      <c r="C3763" s="8">
        <v>71019143</v>
      </c>
      <c r="D3763" s="8">
        <v>71019143</v>
      </c>
      <c r="E3763" s="8" t="s">
        <v>123</v>
      </c>
      <c r="F3763" s="8" t="s">
        <v>3108</v>
      </c>
      <c r="G3763" s="8" t="s">
        <v>3109</v>
      </c>
      <c r="H3763" s="8" t="s">
        <v>7</v>
      </c>
      <c r="I3763" s="66" t="s">
        <v>8730</v>
      </c>
      <c r="J3763" s="66" t="s">
        <v>40</v>
      </c>
      <c r="K3763" s="66" t="s">
        <v>8736</v>
      </c>
      <c r="L3763" s="66" t="s">
        <v>8737</v>
      </c>
      <c r="M3763" s="66" t="s">
        <v>8738</v>
      </c>
      <c r="N3763" s="66" t="s">
        <v>4076</v>
      </c>
      <c r="O3763" s="8" t="s">
        <v>5775</v>
      </c>
      <c r="P3763" s="8" t="s">
        <v>40</v>
      </c>
      <c r="Q3763" s="8">
        <v>-1</v>
      </c>
      <c r="R3763" s="8" t="s">
        <v>40</v>
      </c>
      <c r="S3763" s="8" t="s">
        <v>40</v>
      </c>
      <c r="T3763" s="8" t="s">
        <v>40</v>
      </c>
      <c r="U3763" s="67">
        <v>0</v>
      </c>
      <c r="V3763" s="4">
        <v>0</v>
      </c>
      <c r="W3763" s="4">
        <v>3433</v>
      </c>
      <c r="X3763" s="67">
        <v>0</v>
      </c>
      <c r="Y3763" s="67">
        <v>0.221</v>
      </c>
      <c r="Z3763" s="4">
        <v>1</v>
      </c>
      <c r="AA3763" s="4">
        <v>2603</v>
      </c>
      <c r="AB3763" s="67">
        <v>0</v>
      </c>
      <c r="AC3763" s="4">
        <v>-1.963379</v>
      </c>
      <c r="AD3763" s="4">
        <v>1E-3</v>
      </c>
    </row>
    <row r="3764" spans="1:30" x14ac:dyDescent="0.2">
      <c r="A3764" s="8" t="s">
        <v>782</v>
      </c>
      <c r="B3764" s="8">
        <v>16</v>
      </c>
      <c r="C3764" s="8">
        <v>71019225</v>
      </c>
      <c r="D3764" s="8">
        <v>71019225</v>
      </c>
      <c r="E3764" s="8" t="s">
        <v>121</v>
      </c>
      <c r="F3764" s="8" t="s">
        <v>3101</v>
      </c>
      <c r="G3764" s="8" t="s">
        <v>3102</v>
      </c>
      <c r="H3764" s="8" t="s">
        <v>7</v>
      </c>
      <c r="I3764" s="66" t="s">
        <v>8730</v>
      </c>
      <c r="J3764" s="66" t="s">
        <v>40</v>
      </c>
      <c r="K3764" s="66" t="s">
        <v>8739</v>
      </c>
      <c r="L3764" s="66" t="s">
        <v>8740</v>
      </c>
      <c r="M3764" s="66" t="s">
        <v>5660</v>
      </c>
      <c r="N3764" s="66" t="s">
        <v>3126</v>
      </c>
      <c r="O3764" s="8" t="s">
        <v>3160</v>
      </c>
      <c r="P3764" s="8" t="s">
        <v>8741</v>
      </c>
      <c r="Q3764" s="8">
        <v>-1</v>
      </c>
      <c r="R3764" s="8">
        <v>7.9970277010000004</v>
      </c>
      <c r="S3764" s="8">
        <v>0</v>
      </c>
      <c r="T3764" s="8">
        <v>7.9970277010000004</v>
      </c>
      <c r="U3764" s="67">
        <v>0.23400000000000001</v>
      </c>
      <c r="V3764" s="4">
        <v>24</v>
      </c>
      <c r="W3764" s="4">
        <v>3431</v>
      </c>
      <c r="X3764" s="67">
        <v>7.0000000000000001E-3</v>
      </c>
      <c r="Y3764" s="67">
        <v>0.25800000000000001</v>
      </c>
      <c r="Z3764" s="4">
        <v>22</v>
      </c>
      <c r="AA3764" s="4">
        <v>2603</v>
      </c>
      <c r="AB3764" s="67">
        <v>8.0000000000000002E-3</v>
      </c>
      <c r="AC3764" s="4">
        <v>0.81865699999999997</v>
      </c>
      <c r="AD3764" s="4">
        <v>9.5790000000000006</v>
      </c>
    </row>
    <row r="3765" spans="1:30" x14ac:dyDescent="0.2">
      <c r="A3765" s="8" t="s">
        <v>782</v>
      </c>
      <c r="B3765" s="8">
        <v>16</v>
      </c>
      <c r="C3765" s="8">
        <v>71021826</v>
      </c>
      <c r="D3765" s="8">
        <v>71021826</v>
      </c>
      <c r="E3765" s="8" t="s">
        <v>130</v>
      </c>
      <c r="F3765" s="8" t="s">
        <v>79</v>
      </c>
      <c r="G3765" s="8" t="s">
        <v>3469</v>
      </c>
      <c r="H3765" s="8" t="s">
        <v>7</v>
      </c>
      <c r="I3765" s="66" t="s">
        <v>40</v>
      </c>
      <c r="J3765" s="66" t="s">
        <v>8742</v>
      </c>
      <c r="K3765" s="66" t="s">
        <v>40</v>
      </c>
      <c r="L3765" s="66" t="s">
        <v>40</v>
      </c>
      <c r="M3765" s="66" t="s">
        <v>40</v>
      </c>
      <c r="N3765" s="66" t="s">
        <v>40</v>
      </c>
      <c r="O3765" s="8" t="s">
        <v>40</v>
      </c>
      <c r="P3765" s="8" t="s">
        <v>40</v>
      </c>
      <c r="Q3765" s="8">
        <v>-1</v>
      </c>
      <c r="R3765" s="8">
        <v>7.331516422</v>
      </c>
      <c r="S3765" s="8">
        <v>0</v>
      </c>
      <c r="T3765" s="8">
        <v>7.331516422</v>
      </c>
      <c r="U3765" s="67">
        <v>0.22</v>
      </c>
      <c r="V3765" s="4">
        <v>2</v>
      </c>
      <c r="W3765" s="4">
        <v>3423</v>
      </c>
      <c r="X3765" s="67">
        <v>1E-3</v>
      </c>
      <c r="Y3765" s="67">
        <v>0</v>
      </c>
      <c r="Z3765" s="4">
        <v>0</v>
      </c>
      <c r="AA3765" s="4">
        <v>2592</v>
      </c>
      <c r="AB3765" s="67">
        <v>0</v>
      </c>
      <c r="AC3765" s="4">
        <v>5.2859049999999996</v>
      </c>
      <c r="AD3765" s="4">
        <v>25.7</v>
      </c>
    </row>
    <row r="3766" spans="1:30" x14ac:dyDescent="0.2">
      <c r="A3766" s="8" t="s">
        <v>782</v>
      </c>
      <c r="B3766" s="8">
        <v>16</v>
      </c>
      <c r="C3766" s="8">
        <v>71021829</v>
      </c>
      <c r="D3766" s="8">
        <v>71021829</v>
      </c>
      <c r="E3766" s="8" t="s">
        <v>123</v>
      </c>
      <c r="F3766" s="8" t="s">
        <v>3108</v>
      </c>
      <c r="G3766" s="8" t="s">
        <v>3109</v>
      </c>
      <c r="H3766" s="8" t="s">
        <v>7</v>
      </c>
      <c r="I3766" s="66" t="s">
        <v>8743</v>
      </c>
      <c r="J3766" s="66" t="s">
        <v>40</v>
      </c>
      <c r="K3766" s="66" t="s">
        <v>8744</v>
      </c>
      <c r="L3766" s="66" t="s">
        <v>8745</v>
      </c>
      <c r="M3766" s="66" t="s">
        <v>5860</v>
      </c>
      <c r="N3766" s="66" t="s">
        <v>3906</v>
      </c>
      <c r="O3766" s="8" t="s">
        <v>3907</v>
      </c>
      <c r="P3766" s="8" t="s">
        <v>40</v>
      </c>
      <c r="Q3766" s="8">
        <v>-1</v>
      </c>
      <c r="R3766" s="8">
        <v>9.1838220350000004</v>
      </c>
      <c r="S3766" s="8">
        <v>-1.852305613</v>
      </c>
      <c r="T3766" s="8">
        <v>7.331516422</v>
      </c>
      <c r="U3766" s="67">
        <v>0.35399999999999998</v>
      </c>
      <c r="V3766" s="4">
        <v>1</v>
      </c>
      <c r="W3766" s="4">
        <v>3423</v>
      </c>
      <c r="X3766" s="67">
        <v>0</v>
      </c>
      <c r="Y3766" s="67">
        <v>0.31</v>
      </c>
      <c r="Z3766" s="4">
        <v>1</v>
      </c>
      <c r="AA3766" s="4">
        <v>2592</v>
      </c>
      <c r="AB3766" s="67">
        <v>0</v>
      </c>
      <c r="AC3766" s="4">
        <v>4.0871709999999997</v>
      </c>
      <c r="AD3766" s="4">
        <v>23.7</v>
      </c>
    </row>
    <row r="3767" spans="1:30" x14ac:dyDescent="0.2">
      <c r="A3767" s="8" t="s">
        <v>782</v>
      </c>
      <c r="B3767" s="8">
        <v>16</v>
      </c>
      <c r="C3767" s="8">
        <v>71021835</v>
      </c>
      <c r="D3767" s="8">
        <v>71021835</v>
      </c>
      <c r="E3767" s="8" t="s">
        <v>130</v>
      </c>
      <c r="F3767" s="8" t="s">
        <v>3108</v>
      </c>
      <c r="G3767" s="8" t="s">
        <v>3109</v>
      </c>
      <c r="H3767" s="8" t="s">
        <v>7</v>
      </c>
      <c r="I3767" s="66" t="s">
        <v>8743</v>
      </c>
      <c r="J3767" s="66" t="s">
        <v>40</v>
      </c>
      <c r="K3767" s="66" t="s">
        <v>8746</v>
      </c>
      <c r="L3767" s="66" t="s">
        <v>8747</v>
      </c>
      <c r="M3767" s="66" t="s">
        <v>3455</v>
      </c>
      <c r="N3767" s="66" t="s">
        <v>3302</v>
      </c>
      <c r="O3767" s="8" t="s">
        <v>3390</v>
      </c>
      <c r="P3767" s="8" t="s">
        <v>40</v>
      </c>
      <c r="Q3767" s="8">
        <v>-1</v>
      </c>
      <c r="R3767" s="8" t="s">
        <v>40</v>
      </c>
      <c r="S3767" s="8" t="s">
        <v>40</v>
      </c>
      <c r="T3767" s="8" t="s">
        <v>40</v>
      </c>
      <c r="U3767" s="67">
        <v>0.2</v>
      </c>
      <c r="V3767" s="4">
        <v>1</v>
      </c>
      <c r="W3767" s="4">
        <v>3423</v>
      </c>
      <c r="X3767" s="67">
        <v>0</v>
      </c>
      <c r="Y3767" s="67">
        <v>0.42399999999999999</v>
      </c>
      <c r="Z3767" s="4">
        <v>1</v>
      </c>
      <c r="AA3767" s="4">
        <v>2592</v>
      </c>
      <c r="AB3767" s="67">
        <v>0</v>
      </c>
      <c r="AC3767" s="4">
        <v>6.8512680000000001</v>
      </c>
      <c r="AD3767" s="4">
        <v>33</v>
      </c>
    </row>
    <row r="3768" spans="1:30" x14ac:dyDescent="0.2">
      <c r="A3768" s="8" t="s">
        <v>782</v>
      </c>
      <c r="B3768" s="8">
        <v>16</v>
      </c>
      <c r="C3768" s="8">
        <v>71021901</v>
      </c>
      <c r="D3768" s="8">
        <v>71021901</v>
      </c>
      <c r="E3768" s="8" t="s">
        <v>130</v>
      </c>
      <c r="F3768" s="8" t="s">
        <v>3108</v>
      </c>
      <c r="G3768" s="8" t="s">
        <v>3109</v>
      </c>
      <c r="H3768" s="8" t="s">
        <v>7</v>
      </c>
      <c r="I3768" s="66" t="s">
        <v>8743</v>
      </c>
      <c r="J3768" s="66" t="s">
        <v>40</v>
      </c>
      <c r="K3768" s="66" t="s">
        <v>6764</v>
      </c>
      <c r="L3768" s="66" t="s">
        <v>6838</v>
      </c>
      <c r="M3768" s="66" t="s">
        <v>6291</v>
      </c>
      <c r="N3768" s="66" t="s">
        <v>3141</v>
      </c>
      <c r="O3768" s="8" t="s">
        <v>3142</v>
      </c>
      <c r="P3768" s="8" t="s">
        <v>8748</v>
      </c>
      <c r="Q3768" s="8">
        <v>-1</v>
      </c>
      <c r="R3768" s="8" t="s">
        <v>40</v>
      </c>
      <c r="S3768" s="8" t="s">
        <v>40</v>
      </c>
      <c r="T3768" s="8" t="s">
        <v>40</v>
      </c>
      <c r="U3768" s="67">
        <v>0.30399999999999999</v>
      </c>
      <c r="V3768" s="4">
        <v>1</v>
      </c>
      <c r="W3768" s="4">
        <v>3423</v>
      </c>
      <c r="X3768" s="67">
        <v>0</v>
      </c>
      <c r="Y3768" s="67">
        <v>0</v>
      </c>
      <c r="Z3768" s="4">
        <v>0</v>
      </c>
      <c r="AA3768" s="4">
        <v>2592</v>
      </c>
      <c r="AB3768" s="67">
        <v>0</v>
      </c>
      <c r="AC3768" s="4">
        <v>7.3159789999999996</v>
      </c>
      <c r="AD3768" s="4">
        <v>34</v>
      </c>
    </row>
    <row r="3769" spans="1:30" x14ac:dyDescent="0.2">
      <c r="A3769" s="8" t="s">
        <v>782</v>
      </c>
      <c r="B3769" s="8">
        <v>16</v>
      </c>
      <c r="C3769" s="8">
        <v>71021931</v>
      </c>
      <c r="D3769" s="8">
        <v>71021931</v>
      </c>
      <c r="E3769" s="8" t="s">
        <v>121</v>
      </c>
      <c r="F3769" s="8" t="s">
        <v>3101</v>
      </c>
      <c r="G3769" s="8" t="s">
        <v>3102</v>
      </c>
      <c r="H3769" s="8" t="s">
        <v>7</v>
      </c>
      <c r="I3769" s="66" t="s">
        <v>8743</v>
      </c>
      <c r="J3769" s="66" t="s">
        <v>40</v>
      </c>
      <c r="K3769" s="66" t="s">
        <v>8749</v>
      </c>
      <c r="L3769" s="66" t="s">
        <v>8750</v>
      </c>
      <c r="M3769" s="66" t="s">
        <v>3724</v>
      </c>
      <c r="N3769" s="66" t="s">
        <v>3126</v>
      </c>
      <c r="O3769" s="8" t="s">
        <v>3160</v>
      </c>
      <c r="P3769" s="8" t="s">
        <v>40</v>
      </c>
      <c r="Q3769" s="8">
        <v>-1</v>
      </c>
      <c r="R3769" s="8" t="s">
        <v>40</v>
      </c>
      <c r="S3769" s="8" t="s">
        <v>40</v>
      </c>
      <c r="T3769" s="8" t="s">
        <v>40</v>
      </c>
      <c r="U3769" s="67">
        <v>0</v>
      </c>
      <c r="V3769" s="4">
        <v>0</v>
      </c>
      <c r="W3769" s="4">
        <v>3426</v>
      </c>
      <c r="X3769" s="67">
        <v>0</v>
      </c>
      <c r="Y3769" s="67">
        <v>0.248</v>
      </c>
      <c r="Z3769" s="4">
        <v>1</v>
      </c>
      <c r="AA3769" s="4">
        <v>2599</v>
      </c>
      <c r="AB3769" s="67">
        <v>0</v>
      </c>
      <c r="AC3769" s="4">
        <v>1.452644</v>
      </c>
      <c r="AD3769" s="4">
        <v>13.06</v>
      </c>
    </row>
    <row r="3770" spans="1:30" x14ac:dyDescent="0.2">
      <c r="A3770" s="8" t="s">
        <v>782</v>
      </c>
      <c r="B3770" s="8">
        <v>16</v>
      </c>
      <c r="C3770" s="8">
        <v>71021958</v>
      </c>
      <c r="D3770" s="8">
        <v>71021958</v>
      </c>
      <c r="E3770" s="8" t="s">
        <v>130</v>
      </c>
      <c r="F3770" s="8" t="s">
        <v>3108</v>
      </c>
      <c r="G3770" s="8" t="s">
        <v>3109</v>
      </c>
      <c r="H3770" s="8" t="s">
        <v>7</v>
      </c>
      <c r="I3770" s="66" t="s">
        <v>8743</v>
      </c>
      <c r="J3770" s="66" t="s">
        <v>40</v>
      </c>
      <c r="K3770" s="66" t="s">
        <v>6790</v>
      </c>
      <c r="L3770" s="66" t="s">
        <v>8751</v>
      </c>
      <c r="M3770" s="66" t="s">
        <v>3470</v>
      </c>
      <c r="N3770" s="66" t="s">
        <v>3147</v>
      </c>
      <c r="O3770" s="8" t="s">
        <v>4321</v>
      </c>
      <c r="P3770" s="8" t="s">
        <v>40</v>
      </c>
      <c r="Q3770" s="8">
        <v>-1</v>
      </c>
      <c r="R3770" s="8" t="s">
        <v>40</v>
      </c>
      <c r="S3770" s="8" t="s">
        <v>40</v>
      </c>
      <c r="T3770" s="8" t="s">
        <v>40</v>
      </c>
      <c r="U3770" s="67">
        <v>0.24099999999999999</v>
      </c>
      <c r="V3770" s="4">
        <v>1</v>
      </c>
      <c r="W3770" s="4">
        <v>3426</v>
      </c>
      <c r="X3770" s="67">
        <v>0</v>
      </c>
      <c r="Y3770" s="67">
        <v>0.05</v>
      </c>
      <c r="Z3770" s="4">
        <v>1</v>
      </c>
      <c r="AA3770" s="4">
        <v>2599</v>
      </c>
      <c r="AB3770" s="67">
        <v>0</v>
      </c>
      <c r="AC3770" s="4">
        <v>1.6212599999999999</v>
      </c>
      <c r="AD3770" s="4">
        <v>13.97</v>
      </c>
    </row>
    <row r="3771" spans="1:30" x14ac:dyDescent="0.2">
      <c r="A3771" s="8" t="s">
        <v>782</v>
      </c>
      <c r="B3771" s="8">
        <v>16</v>
      </c>
      <c r="C3771" s="8">
        <v>71021968</v>
      </c>
      <c r="D3771" s="8">
        <v>71021968</v>
      </c>
      <c r="E3771" s="8" t="s">
        <v>123</v>
      </c>
      <c r="F3771" s="8" t="s">
        <v>3108</v>
      </c>
      <c r="G3771" s="8" t="s">
        <v>3109</v>
      </c>
      <c r="H3771" s="8" t="s">
        <v>7</v>
      </c>
      <c r="I3771" s="66" t="s">
        <v>8743</v>
      </c>
      <c r="J3771" s="66" t="s">
        <v>40</v>
      </c>
      <c r="K3771" s="66" t="s">
        <v>8752</v>
      </c>
      <c r="L3771" s="66" t="s">
        <v>8753</v>
      </c>
      <c r="M3771" s="66" t="s">
        <v>4948</v>
      </c>
      <c r="N3771" s="66" t="s">
        <v>3508</v>
      </c>
      <c r="O3771" s="8" t="s">
        <v>5035</v>
      </c>
      <c r="P3771" s="8" t="s">
        <v>40</v>
      </c>
      <c r="Q3771" s="8">
        <v>-1</v>
      </c>
      <c r="R3771" s="8" t="s">
        <v>40</v>
      </c>
      <c r="S3771" s="8" t="s">
        <v>40</v>
      </c>
      <c r="T3771" s="8" t="s">
        <v>40</v>
      </c>
      <c r="U3771" s="67">
        <v>0.28999999999999998</v>
      </c>
      <c r="V3771" s="4">
        <v>1</v>
      </c>
      <c r="W3771" s="4">
        <v>3426</v>
      </c>
      <c r="X3771" s="67">
        <v>0</v>
      </c>
      <c r="Y3771" s="67">
        <v>0</v>
      </c>
      <c r="Z3771" s="4">
        <v>0</v>
      </c>
      <c r="AA3771" s="4">
        <v>2599</v>
      </c>
      <c r="AB3771" s="67">
        <v>0</v>
      </c>
      <c r="AC3771" s="4">
        <v>5.7790290000000004</v>
      </c>
      <c r="AD3771" s="4">
        <v>27.1</v>
      </c>
    </row>
    <row r="3772" spans="1:30" x14ac:dyDescent="0.2">
      <c r="A3772" s="8" t="s">
        <v>782</v>
      </c>
      <c r="B3772" s="8">
        <v>16</v>
      </c>
      <c r="C3772" s="8">
        <v>71021977</v>
      </c>
      <c r="D3772" s="8">
        <v>71021977</v>
      </c>
      <c r="E3772" s="8" t="s">
        <v>121</v>
      </c>
      <c r="F3772" s="8" t="s">
        <v>3101</v>
      </c>
      <c r="G3772" s="8" t="s">
        <v>3102</v>
      </c>
      <c r="H3772" s="8" t="s">
        <v>7</v>
      </c>
      <c r="I3772" s="66" t="s">
        <v>8743</v>
      </c>
      <c r="J3772" s="66" t="s">
        <v>40</v>
      </c>
      <c r="K3772" s="66" t="s">
        <v>8740</v>
      </c>
      <c r="L3772" s="66" t="s">
        <v>6885</v>
      </c>
      <c r="M3772" s="66" t="s">
        <v>5629</v>
      </c>
      <c r="N3772" s="66" t="s">
        <v>3107</v>
      </c>
      <c r="O3772" s="8" t="s">
        <v>8755</v>
      </c>
      <c r="P3772" s="8" t="s">
        <v>8754</v>
      </c>
      <c r="Q3772" s="8">
        <v>-1</v>
      </c>
      <c r="R3772" s="8" t="s">
        <v>40</v>
      </c>
      <c r="S3772" s="8" t="s">
        <v>40</v>
      </c>
      <c r="T3772" s="8" t="s">
        <v>40</v>
      </c>
      <c r="U3772" s="67">
        <v>0.25700000000000001</v>
      </c>
      <c r="V3772" s="4">
        <v>369</v>
      </c>
      <c r="W3772" s="4">
        <v>3426</v>
      </c>
      <c r="X3772" s="67">
        <v>0.108</v>
      </c>
      <c r="Y3772" s="67">
        <v>0.252</v>
      </c>
      <c r="Z3772" s="4">
        <v>295</v>
      </c>
      <c r="AA3772" s="4">
        <v>2599</v>
      </c>
      <c r="AB3772" s="67">
        <v>0.114</v>
      </c>
      <c r="AC3772" s="4">
        <v>1.9489240000000001</v>
      </c>
      <c r="AD3772" s="4">
        <v>15.89</v>
      </c>
    </row>
    <row r="3773" spans="1:30" x14ac:dyDescent="0.2">
      <c r="A3773" s="8" t="s">
        <v>782</v>
      </c>
      <c r="B3773" s="8">
        <v>16</v>
      </c>
      <c r="C3773" s="8">
        <v>71021977</v>
      </c>
      <c r="D3773" s="8">
        <v>71021977</v>
      </c>
      <c r="E3773" s="8" t="s">
        <v>130</v>
      </c>
      <c r="F3773" s="8" t="s">
        <v>3101</v>
      </c>
      <c r="G3773" s="8" t="s">
        <v>3102</v>
      </c>
      <c r="H3773" s="8" t="s">
        <v>7</v>
      </c>
      <c r="I3773" s="66" t="s">
        <v>8743</v>
      </c>
      <c r="J3773" s="66" t="s">
        <v>40</v>
      </c>
      <c r="K3773" s="66" t="s">
        <v>8740</v>
      </c>
      <c r="L3773" s="66" t="s">
        <v>6885</v>
      </c>
      <c r="M3773" s="66" t="s">
        <v>5629</v>
      </c>
      <c r="N3773" s="66" t="s">
        <v>3107</v>
      </c>
      <c r="O3773" s="8" t="s">
        <v>3989</v>
      </c>
      <c r="P3773" s="8" t="s">
        <v>8754</v>
      </c>
      <c r="Q3773" s="8">
        <v>-1</v>
      </c>
      <c r="R3773" s="8" t="s">
        <v>40</v>
      </c>
      <c r="S3773" s="8" t="s">
        <v>40</v>
      </c>
      <c r="T3773" s="8" t="s">
        <v>40</v>
      </c>
      <c r="U3773" s="67">
        <v>8.0000000000000002E-3</v>
      </c>
      <c r="V3773" s="4">
        <v>1</v>
      </c>
      <c r="W3773" s="4">
        <v>3426</v>
      </c>
      <c r="X3773" s="67">
        <v>0</v>
      </c>
      <c r="Y3773" s="67">
        <v>5.0000000000000001E-3</v>
      </c>
      <c r="Z3773" s="4">
        <v>0</v>
      </c>
      <c r="AA3773" s="4">
        <v>2599</v>
      </c>
      <c r="AB3773" s="67">
        <v>0</v>
      </c>
      <c r="AC3773" s="4">
        <v>1.339734</v>
      </c>
      <c r="AD3773" s="4">
        <v>12.48</v>
      </c>
    </row>
    <row r="3774" spans="1:30" x14ac:dyDescent="0.2">
      <c r="A3774" s="8" t="s">
        <v>782</v>
      </c>
      <c r="B3774" s="8">
        <v>16</v>
      </c>
      <c r="C3774" s="8">
        <v>71021995</v>
      </c>
      <c r="D3774" s="8">
        <v>71021995</v>
      </c>
      <c r="E3774" s="8" t="s">
        <v>121</v>
      </c>
      <c r="F3774" s="8" t="s">
        <v>3101</v>
      </c>
      <c r="G3774" s="8" t="s">
        <v>3102</v>
      </c>
      <c r="H3774" s="8" t="s">
        <v>7</v>
      </c>
      <c r="I3774" s="66" t="s">
        <v>8743</v>
      </c>
      <c r="J3774" s="66" t="s">
        <v>40</v>
      </c>
      <c r="K3774" s="66" t="s">
        <v>8756</v>
      </c>
      <c r="L3774" s="66" t="s">
        <v>6897</v>
      </c>
      <c r="M3774" s="66" t="s">
        <v>8757</v>
      </c>
      <c r="N3774" s="66" t="s">
        <v>3295</v>
      </c>
      <c r="O3774" s="8" t="s">
        <v>3296</v>
      </c>
      <c r="P3774" s="8" t="s">
        <v>40</v>
      </c>
      <c r="Q3774" s="8">
        <v>-1</v>
      </c>
      <c r="R3774" s="8" t="s">
        <v>40</v>
      </c>
      <c r="S3774" s="8" t="s">
        <v>40</v>
      </c>
      <c r="T3774" s="8" t="s">
        <v>40</v>
      </c>
      <c r="U3774" s="67">
        <v>5.6000000000000001E-2</v>
      </c>
      <c r="V3774" s="4">
        <v>1</v>
      </c>
      <c r="W3774" s="4">
        <v>3426</v>
      </c>
      <c r="X3774" s="67">
        <v>0</v>
      </c>
      <c r="Y3774" s="67">
        <v>0.23400000000000001</v>
      </c>
      <c r="Z3774" s="4">
        <v>1</v>
      </c>
      <c r="AA3774" s="4">
        <v>2599</v>
      </c>
      <c r="AB3774" s="67">
        <v>0</v>
      </c>
      <c r="AC3774" s="4">
        <v>-0.155807</v>
      </c>
      <c r="AD3774" s="4">
        <v>1.351</v>
      </c>
    </row>
    <row r="3775" spans="1:30" x14ac:dyDescent="0.2">
      <c r="A3775" s="8" t="s">
        <v>782</v>
      </c>
      <c r="B3775" s="8">
        <v>16</v>
      </c>
      <c r="C3775" s="8">
        <v>71022018</v>
      </c>
      <c r="D3775" s="8">
        <v>71022018</v>
      </c>
      <c r="E3775" s="8" t="s">
        <v>123</v>
      </c>
      <c r="F3775" s="8" t="s">
        <v>3108</v>
      </c>
      <c r="G3775" s="8" t="s">
        <v>3109</v>
      </c>
      <c r="H3775" s="8" t="s">
        <v>7</v>
      </c>
      <c r="I3775" s="66" t="s">
        <v>8743</v>
      </c>
      <c r="J3775" s="66" t="s">
        <v>40</v>
      </c>
      <c r="K3775" s="66" t="s">
        <v>8758</v>
      </c>
      <c r="L3775" s="66" t="s">
        <v>8759</v>
      </c>
      <c r="M3775" s="66" t="s">
        <v>3307</v>
      </c>
      <c r="N3775" s="66" t="s">
        <v>3271</v>
      </c>
      <c r="O3775" s="8" t="s">
        <v>3272</v>
      </c>
      <c r="P3775" s="8" t="s">
        <v>8760</v>
      </c>
      <c r="Q3775" s="8">
        <v>-1</v>
      </c>
      <c r="R3775" s="8" t="s">
        <v>40</v>
      </c>
      <c r="S3775" s="8" t="s">
        <v>40</v>
      </c>
      <c r="T3775" s="8" t="s">
        <v>40</v>
      </c>
      <c r="U3775" s="67">
        <v>0.23499999999999999</v>
      </c>
      <c r="V3775" s="4">
        <v>5</v>
      </c>
      <c r="W3775" s="4">
        <v>3426</v>
      </c>
      <c r="X3775" s="67">
        <v>1E-3</v>
      </c>
      <c r="Y3775" s="67">
        <v>0.29799999999999999</v>
      </c>
      <c r="Z3775" s="4">
        <v>1</v>
      </c>
      <c r="AA3775" s="4">
        <v>2599</v>
      </c>
      <c r="AB3775" s="67">
        <v>0</v>
      </c>
      <c r="AC3775" s="4">
        <v>3.9439510000000002</v>
      </c>
      <c r="AD3775" s="4">
        <v>23.5</v>
      </c>
    </row>
    <row r="3776" spans="1:30" x14ac:dyDescent="0.2">
      <c r="A3776" s="8" t="s">
        <v>782</v>
      </c>
      <c r="B3776" s="8">
        <v>16</v>
      </c>
      <c r="C3776" s="8">
        <v>71022022</v>
      </c>
      <c r="D3776" s="8">
        <v>71022022</v>
      </c>
      <c r="E3776" s="8" t="s">
        <v>121</v>
      </c>
      <c r="F3776" s="8" t="s">
        <v>3108</v>
      </c>
      <c r="G3776" s="8" t="s">
        <v>3109</v>
      </c>
      <c r="H3776" s="8" t="s">
        <v>7</v>
      </c>
      <c r="I3776" s="66" t="s">
        <v>8743</v>
      </c>
      <c r="J3776" s="66" t="s">
        <v>40</v>
      </c>
      <c r="K3776" s="66" t="s">
        <v>8761</v>
      </c>
      <c r="L3776" s="66" t="s">
        <v>3322</v>
      </c>
      <c r="M3776" s="66" t="s">
        <v>394</v>
      </c>
      <c r="N3776" s="66" t="s">
        <v>3580</v>
      </c>
      <c r="O3776" s="8" t="s">
        <v>5670</v>
      </c>
      <c r="P3776" s="8" t="s">
        <v>40</v>
      </c>
      <c r="Q3776" s="8">
        <v>-1</v>
      </c>
      <c r="R3776" s="8" t="s">
        <v>40</v>
      </c>
      <c r="S3776" s="8" t="s">
        <v>40</v>
      </c>
      <c r="T3776" s="8" t="s">
        <v>40</v>
      </c>
      <c r="U3776" s="67">
        <v>0.24</v>
      </c>
      <c r="V3776" s="4">
        <v>1</v>
      </c>
      <c r="W3776" s="4">
        <v>3426</v>
      </c>
      <c r="X3776" s="67">
        <v>0</v>
      </c>
      <c r="Y3776" s="67">
        <v>0</v>
      </c>
      <c r="Z3776" s="4">
        <v>0</v>
      </c>
      <c r="AA3776" s="4">
        <v>2599</v>
      </c>
      <c r="AB3776" s="67">
        <v>0</v>
      </c>
      <c r="AC3776" s="4">
        <v>5.8664230000000002</v>
      </c>
      <c r="AD3776" s="4">
        <v>27.3</v>
      </c>
    </row>
    <row r="3777" spans="1:30" x14ac:dyDescent="0.2">
      <c r="A3777" s="8" t="s">
        <v>782</v>
      </c>
      <c r="B3777" s="8">
        <v>16</v>
      </c>
      <c r="C3777" s="8">
        <v>71022028</v>
      </c>
      <c r="D3777" s="8">
        <v>71022028</v>
      </c>
      <c r="E3777" s="8" t="s">
        <v>127</v>
      </c>
      <c r="F3777" s="8" t="s">
        <v>3101</v>
      </c>
      <c r="G3777" s="8" t="s">
        <v>3102</v>
      </c>
      <c r="H3777" s="8" t="s">
        <v>7</v>
      </c>
      <c r="I3777" s="66" t="s">
        <v>8743</v>
      </c>
      <c r="J3777" s="66" t="s">
        <v>40</v>
      </c>
      <c r="K3777" s="66" t="s">
        <v>8762</v>
      </c>
      <c r="L3777" s="66" t="s">
        <v>6926</v>
      </c>
      <c r="M3777" s="66" t="s">
        <v>8763</v>
      </c>
      <c r="N3777" s="66" t="s">
        <v>3121</v>
      </c>
      <c r="O3777" s="8" t="s">
        <v>3319</v>
      </c>
      <c r="P3777" s="8" t="s">
        <v>40</v>
      </c>
      <c r="Q3777" s="8">
        <v>-1</v>
      </c>
      <c r="R3777" s="8" t="s">
        <v>40</v>
      </c>
      <c r="S3777" s="8" t="s">
        <v>40</v>
      </c>
      <c r="T3777" s="8" t="s">
        <v>40</v>
      </c>
      <c r="U3777" s="67">
        <v>0.24</v>
      </c>
      <c r="V3777" s="4">
        <v>2</v>
      </c>
      <c r="W3777" s="4">
        <v>3426</v>
      </c>
      <c r="X3777" s="67">
        <v>1E-3</v>
      </c>
      <c r="Y3777" s="67">
        <v>0.23499999999999999</v>
      </c>
      <c r="Z3777" s="4">
        <v>1</v>
      </c>
      <c r="AA3777" s="4">
        <v>2599</v>
      </c>
      <c r="AB3777" s="67">
        <v>0</v>
      </c>
      <c r="AC3777" s="4">
        <v>0.390928</v>
      </c>
      <c r="AD3777" s="4">
        <v>6.5350000000000001</v>
      </c>
    </row>
    <row r="3778" spans="1:30" x14ac:dyDescent="0.2">
      <c r="A3778" s="8" t="s">
        <v>782</v>
      </c>
      <c r="B3778" s="8">
        <v>16</v>
      </c>
      <c r="C3778" s="8">
        <v>71022326</v>
      </c>
      <c r="D3778" s="8">
        <v>71022326</v>
      </c>
      <c r="E3778" s="8" t="s">
        <v>130</v>
      </c>
      <c r="F3778" s="8" t="s">
        <v>3101</v>
      </c>
      <c r="G3778" s="8" t="s">
        <v>3102</v>
      </c>
      <c r="H3778" s="8" t="s">
        <v>7</v>
      </c>
      <c r="I3778" s="66" t="s">
        <v>8764</v>
      </c>
      <c r="J3778" s="66" t="s">
        <v>40</v>
      </c>
      <c r="K3778" s="66" t="s">
        <v>6849</v>
      </c>
      <c r="L3778" s="66" t="s">
        <v>8765</v>
      </c>
      <c r="M3778" s="66" t="s">
        <v>5632</v>
      </c>
      <c r="N3778" s="66" t="s">
        <v>3210</v>
      </c>
      <c r="O3778" s="8" t="s">
        <v>3211</v>
      </c>
      <c r="P3778" s="8" t="s">
        <v>8766</v>
      </c>
      <c r="Q3778" s="8">
        <v>-1</v>
      </c>
      <c r="R3778" s="8" t="s">
        <v>40</v>
      </c>
      <c r="S3778" s="8" t="s">
        <v>40</v>
      </c>
      <c r="T3778" s="8" t="s">
        <v>40</v>
      </c>
      <c r="U3778" s="67">
        <v>0.248</v>
      </c>
      <c r="V3778" s="4">
        <v>75</v>
      </c>
      <c r="W3778" s="4">
        <v>3432</v>
      </c>
      <c r="X3778" s="67">
        <v>2.1999999999999999E-2</v>
      </c>
      <c r="Y3778" s="67">
        <v>0.255</v>
      </c>
      <c r="Z3778" s="4">
        <v>47</v>
      </c>
      <c r="AA3778" s="4">
        <v>2605</v>
      </c>
      <c r="AB3778" s="67">
        <v>1.7999999999999999E-2</v>
      </c>
      <c r="AC3778" s="4">
        <v>0.63715699999999997</v>
      </c>
      <c r="AD3778" s="4">
        <v>8.41</v>
      </c>
    </row>
    <row r="3779" spans="1:30" x14ac:dyDescent="0.2">
      <c r="A3779" s="8" t="s">
        <v>782</v>
      </c>
      <c r="B3779" s="8">
        <v>16</v>
      </c>
      <c r="C3779" s="8">
        <v>71022350</v>
      </c>
      <c r="D3779" s="8">
        <v>71022350</v>
      </c>
      <c r="E3779" s="8" t="s">
        <v>130</v>
      </c>
      <c r="F3779" s="8" t="s">
        <v>3101</v>
      </c>
      <c r="G3779" s="8" t="s">
        <v>3102</v>
      </c>
      <c r="H3779" s="8" t="s">
        <v>7</v>
      </c>
      <c r="I3779" s="66" t="s">
        <v>8764</v>
      </c>
      <c r="J3779" s="66" t="s">
        <v>40</v>
      </c>
      <c r="K3779" s="66" t="s">
        <v>3298</v>
      </c>
      <c r="L3779" s="66" t="s">
        <v>8767</v>
      </c>
      <c r="M3779" s="66" t="s">
        <v>5852</v>
      </c>
      <c r="N3779" s="66" t="s">
        <v>3210</v>
      </c>
      <c r="O3779" s="8" t="s">
        <v>3211</v>
      </c>
      <c r="P3779" s="8" t="s">
        <v>8768</v>
      </c>
      <c r="Q3779" s="8">
        <v>-1</v>
      </c>
      <c r="R3779" s="8" t="s">
        <v>40</v>
      </c>
      <c r="S3779" s="8" t="s">
        <v>40</v>
      </c>
      <c r="T3779" s="8" t="s">
        <v>40</v>
      </c>
      <c r="U3779" s="67">
        <v>0.26500000000000001</v>
      </c>
      <c r="V3779" s="4">
        <v>2</v>
      </c>
      <c r="W3779" s="4">
        <v>3432</v>
      </c>
      <c r="X3779" s="67">
        <v>1E-3</v>
      </c>
      <c r="Y3779" s="67">
        <v>0.24399999999999999</v>
      </c>
      <c r="Z3779" s="4">
        <v>1</v>
      </c>
      <c r="AA3779" s="4">
        <v>2605</v>
      </c>
      <c r="AB3779" s="67">
        <v>0</v>
      </c>
      <c r="AC3779" s="4">
        <v>0.57086700000000001</v>
      </c>
      <c r="AD3779" s="4">
        <v>7.952</v>
      </c>
    </row>
    <row r="3780" spans="1:30" x14ac:dyDescent="0.2">
      <c r="A3780" s="8" t="s">
        <v>782</v>
      </c>
      <c r="B3780" s="8">
        <v>16</v>
      </c>
      <c r="C3780" s="8">
        <v>71022361</v>
      </c>
      <c r="D3780" s="8">
        <v>71022361</v>
      </c>
      <c r="E3780" s="8" t="s">
        <v>121</v>
      </c>
      <c r="F3780" s="8" t="s">
        <v>3108</v>
      </c>
      <c r="G3780" s="8" t="s">
        <v>3109</v>
      </c>
      <c r="H3780" s="8" t="s">
        <v>7</v>
      </c>
      <c r="I3780" s="66" t="s">
        <v>8764</v>
      </c>
      <c r="J3780" s="66" t="s">
        <v>40</v>
      </c>
      <c r="K3780" s="66" t="s">
        <v>8769</v>
      </c>
      <c r="L3780" s="66" t="s">
        <v>6991</v>
      </c>
      <c r="M3780" s="66" t="s">
        <v>3462</v>
      </c>
      <c r="N3780" s="66" t="s">
        <v>3788</v>
      </c>
      <c r="O3780" s="8" t="s">
        <v>3789</v>
      </c>
      <c r="P3780" s="8" t="s">
        <v>8770</v>
      </c>
      <c r="Q3780" s="8">
        <v>-1</v>
      </c>
      <c r="R3780" s="8" t="s">
        <v>40</v>
      </c>
      <c r="S3780" s="8" t="s">
        <v>40</v>
      </c>
      <c r="T3780" s="8" t="s">
        <v>40</v>
      </c>
      <c r="U3780" s="67">
        <v>0.27800000000000002</v>
      </c>
      <c r="V3780" s="4">
        <v>1</v>
      </c>
      <c r="W3780" s="4">
        <v>3434</v>
      </c>
      <c r="X3780" s="67">
        <v>0</v>
      </c>
      <c r="Y3780" s="67">
        <v>0</v>
      </c>
      <c r="Z3780" s="4">
        <v>0</v>
      </c>
      <c r="AA3780" s="4">
        <v>2606</v>
      </c>
      <c r="AB3780" s="67">
        <v>0</v>
      </c>
      <c r="AC3780" s="4">
        <v>-1.1962930000000001</v>
      </c>
      <c r="AD3780" s="4">
        <v>7.0000000000000001E-3</v>
      </c>
    </row>
    <row r="3781" spans="1:30" x14ac:dyDescent="0.2">
      <c r="A3781" s="8" t="s">
        <v>782</v>
      </c>
      <c r="B3781" s="8">
        <v>16</v>
      </c>
      <c r="C3781" s="8">
        <v>71022368</v>
      </c>
      <c r="D3781" s="8">
        <v>71022368</v>
      </c>
      <c r="E3781" s="8" t="s">
        <v>127</v>
      </c>
      <c r="F3781" s="8" t="s">
        <v>3108</v>
      </c>
      <c r="G3781" s="8" t="s">
        <v>3109</v>
      </c>
      <c r="H3781" s="8" t="s">
        <v>7</v>
      </c>
      <c r="I3781" s="66" t="s">
        <v>8764</v>
      </c>
      <c r="J3781" s="66" t="s">
        <v>40</v>
      </c>
      <c r="K3781" s="66" t="s">
        <v>8751</v>
      </c>
      <c r="L3781" s="66" t="s">
        <v>5277</v>
      </c>
      <c r="M3781" s="66" t="s">
        <v>5227</v>
      </c>
      <c r="N3781" s="66" t="s">
        <v>3746</v>
      </c>
      <c r="O3781" s="8" t="s">
        <v>6605</v>
      </c>
      <c r="P3781" s="8" t="s">
        <v>40</v>
      </c>
      <c r="Q3781" s="8">
        <v>-1</v>
      </c>
      <c r="R3781" s="8" t="s">
        <v>40</v>
      </c>
      <c r="S3781" s="8" t="s">
        <v>40</v>
      </c>
      <c r="T3781" s="8" t="s">
        <v>40</v>
      </c>
      <c r="U3781" s="67">
        <v>0.27700000000000002</v>
      </c>
      <c r="V3781" s="4">
        <v>1</v>
      </c>
      <c r="W3781" s="4">
        <v>3430</v>
      </c>
      <c r="X3781" s="67">
        <v>0</v>
      </c>
      <c r="Y3781" s="67">
        <v>0.27200000000000002</v>
      </c>
      <c r="Z3781" s="4">
        <v>1</v>
      </c>
      <c r="AA3781" s="4">
        <v>2602</v>
      </c>
      <c r="AB3781" s="67">
        <v>0</v>
      </c>
      <c r="AC3781" s="4">
        <v>2.386333</v>
      </c>
      <c r="AD3781" s="4">
        <v>18.73</v>
      </c>
    </row>
    <row r="3782" spans="1:30" x14ac:dyDescent="0.2">
      <c r="A3782" s="8" t="s">
        <v>782</v>
      </c>
      <c r="B3782" s="8">
        <v>16</v>
      </c>
      <c r="C3782" s="8">
        <v>71022381</v>
      </c>
      <c r="D3782" s="8">
        <v>71022386</v>
      </c>
      <c r="E3782" s="8" t="s">
        <v>3352</v>
      </c>
      <c r="F3782" s="8" t="s">
        <v>80</v>
      </c>
      <c r="G3782" s="8" t="s">
        <v>3469</v>
      </c>
      <c r="H3782" s="8" t="s">
        <v>7</v>
      </c>
      <c r="I3782" s="66" t="s">
        <v>8764</v>
      </c>
      <c r="J3782" s="66" t="s">
        <v>40</v>
      </c>
      <c r="K3782" s="66" t="s">
        <v>8771</v>
      </c>
      <c r="L3782" s="66" t="s">
        <v>8772</v>
      </c>
      <c r="M3782" s="66" t="s">
        <v>8773</v>
      </c>
      <c r="N3782" s="66" t="s">
        <v>8774</v>
      </c>
      <c r="O3782" s="8" t="s">
        <v>8775</v>
      </c>
      <c r="P3782" s="8" t="s">
        <v>40</v>
      </c>
      <c r="Q3782" s="8">
        <v>-1</v>
      </c>
      <c r="R3782" s="8" t="s">
        <v>40</v>
      </c>
      <c r="S3782" s="8" t="s">
        <v>40</v>
      </c>
      <c r="T3782" s="8" t="s">
        <v>40</v>
      </c>
      <c r="U3782" s="67">
        <v>0.252</v>
      </c>
      <c r="V3782" s="4">
        <v>1</v>
      </c>
      <c r="W3782" s="4">
        <v>3430</v>
      </c>
      <c r="X3782" s="67">
        <v>0</v>
      </c>
      <c r="Y3782" s="67">
        <v>0</v>
      </c>
      <c r="Z3782" s="4">
        <v>0</v>
      </c>
      <c r="AA3782" s="4">
        <v>2602</v>
      </c>
      <c r="AB3782" s="67">
        <v>0</v>
      </c>
      <c r="AC3782" s="4">
        <v>5.7308409999999999</v>
      </c>
      <c r="AD3782" s="4">
        <v>26.9</v>
      </c>
    </row>
    <row r="3783" spans="1:30" x14ac:dyDescent="0.2">
      <c r="A3783" s="8" t="s">
        <v>782</v>
      </c>
      <c r="B3783" s="8">
        <v>16</v>
      </c>
      <c r="C3783" s="8">
        <v>71025245</v>
      </c>
      <c r="D3783" s="8">
        <v>71025245</v>
      </c>
      <c r="E3783" s="8" t="s">
        <v>130</v>
      </c>
      <c r="F3783" s="8" t="s">
        <v>3101</v>
      </c>
      <c r="G3783" s="8" t="s">
        <v>3102</v>
      </c>
      <c r="H3783" s="8" t="s">
        <v>7</v>
      </c>
      <c r="I3783" s="66" t="s">
        <v>8776</v>
      </c>
      <c r="J3783" s="66" t="s">
        <v>40</v>
      </c>
      <c r="K3783" s="66" t="s">
        <v>8777</v>
      </c>
      <c r="L3783" s="66" t="s">
        <v>7053</v>
      </c>
      <c r="M3783" s="66" t="s">
        <v>6040</v>
      </c>
      <c r="N3783" s="66" t="s">
        <v>130</v>
      </c>
      <c r="O3783" s="8" t="s">
        <v>3155</v>
      </c>
      <c r="P3783" s="8" t="s">
        <v>8778</v>
      </c>
      <c r="Q3783" s="8">
        <v>-1</v>
      </c>
      <c r="R3783" s="8" t="s">
        <v>40</v>
      </c>
      <c r="S3783" s="8" t="s">
        <v>40</v>
      </c>
      <c r="T3783" s="8" t="s">
        <v>40</v>
      </c>
      <c r="U3783" s="67">
        <v>0.50900000000000001</v>
      </c>
      <c r="V3783" s="4">
        <v>3412</v>
      </c>
      <c r="W3783" s="4">
        <v>3421</v>
      </c>
      <c r="X3783" s="67">
        <v>0.997</v>
      </c>
      <c r="Y3783" s="67">
        <v>0.51500000000000001</v>
      </c>
      <c r="Z3783" s="4">
        <v>2574</v>
      </c>
      <c r="AA3783" s="4">
        <v>2592</v>
      </c>
      <c r="AB3783" s="67">
        <v>0.99299999999999999</v>
      </c>
      <c r="AC3783" s="4">
        <v>1.2125999999999999</v>
      </c>
      <c r="AD3783" s="4">
        <v>11.81</v>
      </c>
    </row>
    <row r="3784" spans="1:30" x14ac:dyDescent="0.2">
      <c r="A3784" s="8" t="s">
        <v>782</v>
      </c>
      <c r="B3784" s="8">
        <v>16</v>
      </c>
      <c r="C3784" s="8">
        <v>71025269</v>
      </c>
      <c r="D3784" s="8">
        <v>71025269</v>
      </c>
      <c r="E3784" s="8" t="s">
        <v>123</v>
      </c>
      <c r="F3784" s="8" t="s">
        <v>3101</v>
      </c>
      <c r="G3784" s="8" t="s">
        <v>3102</v>
      </c>
      <c r="H3784" s="8" t="s">
        <v>7</v>
      </c>
      <c r="I3784" s="66" t="s">
        <v>8776</v>
      </c>
      <c r="J3784" s="66" t="s">
        <v>40</v>
      </c>
      <c r="K3784" s="66" t="s">
        <v>6953</v>
      </c>
      <c r="L3784" s="66" t="s">
        <v>5246</v>
      </c>
      <c r="M3784" s="66" t="s">
        <v>4928</v>
      </c>
      <c r="N3784" s="66" t="s">
        <v>3165</v>
      </c>
      <c r="O3784" s="8" t="s">
        <v>5359</v>
      </c>
      <c r="P3784" s="8" t="s">
        <v>40</v>
      </c>
      <c r="Q3784" s="8">
        <v>-1</v>
      </c>
      <c r="R3784" s="8" t="s">
        <v>40</v>
      </c>
      <c r="S3784" s="8" t="s">
        <v>40</v>
      </c>
      <c r="T3784" s="8" t="s">
        <v>40</v>
      </c>
      <c r="U3784" s="67">
        <v>0.28100000000000003</v>
      </c>
      <c r="V3784" s="4">
        <v>1</v>
      </c>
      <c r="W3784" s="4">
        <v>3421</v>
      </c>
      <c r="X3784" s="67">
        <v>0</v>
      </c>
      <c r="Y3784" s="67">
        <v>0.13300000000000001</v>
      </c>
      <c r="Z3784" s="4">
        <v>1</v>
      </c>
      <c r="AA3784" s="4">
        <v>2592</v>
      </c>
      <c r="AB3784" s="67">
        <v>0</v>
      </c>
      <c r="AC3784" s="4">
        <v>-0.96240899999999996</v>
      </c>
      <c r="AD3784" s="4">
        <v>1.9E-2</v>
      </c>
    </row>
    <row r="3785" spans="1:30" x14ac:dyDescent="0.2">
      <c r="A3785" s="8" t="s">
        <v>782</v>
      </c>
      <c r="B3785" s="8">
        <v>16</v>
      </c>
      <c r="C3785" s="8">
        <v>71025283</v>
      </c>
      <c r="D3785" s="8">
        <v>71025283</v>
      </c>
      <c r="E3785" s="8" t="s">
        <v>130</v>
      </c>
      <c r="F3785" s="8" t="s">
        <v>3108</v>
      </c>
      <c r="G3785" s="8" t="s">
        <v>3109</v>
      </c>
      <c r="H3785" s="8" t="s">
        <v>7</v>
      </c>
      <c r="I3785" s="66" t="s">
        <v>8776</v>
      </c>
      <c r="J3785" s="66" t="s">
        <v>40</v>
      </c>
      <c r="K3785" s="66" t="s">
        <v>8779</v>
      </c>
      <c r="L3785" s="66" t="s">
        <v>8780</v>
      </c>
      <c r="M3785" s="66" t="s">
        <v>8781</v>
      </c>
      <c r="N3785" s="66" t="s">
        <v>3141</v>
      </c>
      <c r="O3785" s="8" t="s">
        <v>3142</v>
      </c>
      <c r="P3785" s="8" t="s">
        <v>40</v>
      </c>
      <c r="Q3785" s="8">
        <v>-1</v>
      </c>
      <c r="R3785" s="8" t="s">
        <v>40</v>
      </c>
      <c r="S3785" s="8" t="s">
        <v>40</v>
      </c>
      <c r="T3785" s="8" t="s">
        <v>40</v>
      </c>
      <c r="U3785" s="67">
        <v>0.19</v>
      </c>
      <c r="V3785" s="4">
        <v>1</v>
      </c>
      <c r="W3785" s="4">
        <v>3420</v>
      </c>
      <c r="X3785" s="67">
        <v>0</v>
      </c>
      <c r="Y3785" s="67">
        <v>0.317</v>
      </c>
      <c r="Z3785" s="4">
        <v>1</v>
      </c>
      <c r="AA3785" s="4">
        <v>2592</v>
      </c>
      <c r="AB3785" s="67">
        <v>0</v>
      </c>
      <c r="AC3785" s="4">
        <v>3.6060590000000001</v>
      </c>
      <c r="AD3785" s="4">
        <v>23.2</v>
      </c>
    </row>
    <row r="3786" spans="1:30" x14ac:dyDescent="0.2">
      <c r="A3786" s="8" t="s">
        <v>782</v>
      </c>
      <c r="B3786" s="8">
        <v>16</v>
      </c>
      <c r="C3786" s="8">
        <v>71025998</v>
      </c>
      <c r="D3786" s="8">
        <v>71025998</v>
      </c>
      <c r="E3786" s="8" t="s">
        <v>130</v>
      </c>
      <c r="F3786" s="8" t="s">
        <v>3108</v>
      </c>
      <c r="G3786" s="8" t="s">
        <v>3109</v>
      </c>
      <c r="H3786" s="8" t="s">
        <v>7</v>
      </c>
      <c r="I3786" s="66" t="s">
        <v>8782</v>
      </c>
      <c r="J3786" s="66" t="s">
        <v>40</v>
      </c>
      <c r="K3786" s="66" t="s">
        <v>8783</v>
      </c>
      <c r="L3786" s="66" t="s">
        <v>8784</v>
      </c>
      <c r="M3786" s="66" t="s">
        <v>5257</v>
      </c>
      <c r="N3786" s="66" t="s">
        <v>3141</v>
      </c>
      <c r="O3786" s="8" t="s">
        <v>3371</v>
      </c>
      <c r="P3786" s="8" t="s">
        <v>8785</v>
      </c>
      <c r="Q3786" s="8">
        <v>-1</v>
      </c>
      <c r="R3786" s="8" t="s">
        <v>40</v>
      </c>
      <c r="S3786" s="8" t="s">
        <v>40</v>
      </c>
      <c r="T3786" s="8" t="s">
        <v>40</v>
      </c>
      <c r="U3786" s="67">
        <v>0.222</v>
      </c>
      <c r="V3786" s="4">
        <v>2</v>
      </c>
      <c r="W3786" s="4">
        <v>3429</v>
      </c>
      <c r="X3786" s="67">
        <v>1E-3</v>
      </c>
      <c r="Y3786" s="67">
        <v>0.27300000000000002</v>
      </c>
      <c r="Z3786" s="4">
        <v>1</v>
      </c>
      <c r="AA3786" s="4">
        <v>2600</v>
      </c>
      <c r="AB3786" s="67">
        <v>0</v>
      </c>
      <c r="AC3786" s="4">
        <v>2.5537899999999998</v>
      </c>
      <c r="AD3786" s="4">
        <v>19.809999999999999</v>
      </c>
    </row>
    <row r="3787" spans="1:30" x14ac:dyDescent="0.2">
      <c r="A3787" s="8" t="s">
        <v>782</v>
      </c>
      <c r="B3787" s="8">
        <v>16</v>
      </c>
      <c r="C3787" s="8">
        <v>71025999</v>
      </c>
      <c r="D3787" s="8">
        <v>71025999</v>
      </c>
      <c r="E3787" s="8" t="s">
        <v>121</v>
      </c>
      <c r="F3787" s="8" t="s">
        <v>3101</v>
      </c>
      <c r="G3787" s="8" t="s">
        <v>3102</v>
      </c>
      <c r="H3787" s="8" t="s">
        <v>7</v>
      </c>
      <c r="I3787" s="66" t="s">
        <v>8782</v>
      </c>
      <c r="J3787" s="66" t="s">
        <v>40</v>
      </c>
      <c r="K3787" s="66" t="s">
        <v>5226</v>
      </c>
      <c r="L3787" s="66" t="s">
        <v>5259</v>
      </c>
      <c r="M3787" s="66" t="s">
        <v>3492</v>
      </c>
      <c r="N3787" s="66" t="s">
        <v>3165</v>
      </c>
      <c r="O3787" s="8" t="s">
        <v>3400</v>
      </c>
      <c r="P3787" s="8" t="s">
        <v>8786</v>
      </c>
      <c r="Q3787" s="8">
        <v>-1</v>
      </c>
      <c r="R3787" s="8" t="s">
        <v>40</v>
      </c>
      <c r="S3787" s="8" t="s">
        <v>40</v>
      </c>
      <c r="T3787" s="8" t="s">
        <v>40</v>
      </c>
      <c r="U3787" s="67">
        <v>0</v>
      </c>
      <c r="V3787" s="4">
        <v>0</v>
      </c>
      <c r="W3787" s="4">
        <v>3429</v>
      </c>
      <c r="X3787" s="67">
        <v>0</v>
      </c>
      <c r="Y3787" s="67">
        <v>0.252</v>
      </c>
      <c r="Z3787" s="4">
        <v>1</v>
      </c>
      <c r="AA3787" s="4">
        <v>2600</v>
      </c>
      <c r="AB3787" s="67">
        <v>0</v>
      </c>
      <c r="AC3787" s="4">
        <v>0.47124300000000002</v>
      </c>
      <c r="AD3787" s="4">
        <v>7.2069999999999999</v>
      </c>
    </row>
    <row r="3788" spans="1:30" x14ac:dyDescent="0.2">
      <c r="A3788" s="8" t="s">
        <v>782</v>
      </c>
      <c r="B3788" s="8">
        <v>16</v>
      </c>
      <c r="C3788" s="8">
        <v>71026004</v>
      </c>
      <c r="D3788" s="8">
        <v>71026004</v>
      </c>
      <c r="E3788" s="8" t="s">
        <v>123</v>
      </c>
      <c r="F3788" s="8" t="s">
        <v>3108</v>
      </c>
      <c r="G3788" s="8" t="s">
        <v>3109</v>
      </c>
      <c r="H3788" s="8" t="s">
        <v>7</v>
      </c>
      <c r="I3788" s="66" t="s">
        <v>8782</v>
      </c>
      <c r="J3788" s="66" t="s">
        <v>40</v>
      </c>
      <c r="K3788" s="66" t="s">
        <v>5284</v>
      </c>
      <c r="L3788" s="66" t="s">
        <v>8787</v>
      </c>
      <c r="M3788" s="66" t="s">
        <v>3494</v>
      </c>
      <c r="N3788" s="66" t="s">
        <v>3378</v>
      </c>
      <c r="O3788" s="8" t="s">
        <v>7492</v>
      </c>
      <c r="P3788" s="8" t="s">
        <v>40</v>
      </c>
      <c r="Q3788" s="8">
        <v>-1</v>
      </c>
      <c r="R3788" s="8" t="s">
        <v>40</v>
      </c>
      <c r="S3788" s="8" t="s">
        <v>40</v>
      </c>
      <c r="T3788" s="8" t="s">
        <v>40</v>
      </c>
      <c r="U3788" s="67">
        <v>0.32900000000000001</v>
      </c>
      <c r="V3788" s="4">
        <v>1</v>
      </c>
      <c r="W3788" s="4">
        <v>3429</v>
      </c>
      <c r="X3788" s="67">
        <v>0</v>
      </c>
      <c r="Y3788" s="67">
        <v>0</v>
      </c>
      <c r="Z3788" s="4">
        <v>0</v>
      </c>
      <c r="AA3788" s="4">
        <v>2600</v>
      </c>
      <c r="AB3788" s="67">
        <v>0</v>
      </c>
      <c r="AC3788" s="4">
        <v>0.47215499999999999</v>
      </c>
      <c r="AD3788" s="4">
        <v>7.2149999999999999</v>
      </c>
    </row>
    <row r="3789" spans="1:30" x14ac:dyDescent="0.2">
      <c r="A3789" s="8" t="s">
        <v>782</v>
      </c>
      <c r="B3789" s="8">
        <v>16</v>
      </c>
      <c r="C3789" s="8">
        <v>71026076</v>
      </c>
      <c r="D3789" s="8">
        <v>71026076</v>
      </c>
      <c r="E3789" s="8" t="s">
        <v>127</v>
      </c>
      <c r="F3789" s="8" t="s">
        <v>3108</v>
      </c>
      <c r="G3789" s="8" t="s">
        <v>3109</v>
      </c>
      <c r="H3789" s="8" t="s">
        <v>7</v>
      </c>
      <c r="I3789" s="66" t="s">
        <v>8782</v>
      </c>
      <c r="J3789" s="66" t="s">
        <v>40</v>
      </c>
      <c r="K3789" s="66" t="s">
        <v>8788</v>
      </c>
      <c r="L3789" s="66" t="s">
        <v>6175</v>
      </c>
      <c r="M3789" s="66" t="s">
        <v>6033</v>
      </c>
      <c r="N3789" s="66" t="s">
        <v>3788</v>
      </c>
      <c r="O3789" s="8" t="s">
        <v>4086</v>
      </c>
      <c r="P3789" s="8" t="s">
        <v>8789</v>
      </c>
      <c r="Q3789" s="8">
        <v>-1</v>
      </c>
      <c r="R3789" s="8" t="s">
        <v>40</v>
      </c>
      <c r="S3789" s="8" t="s">
        <v>40</v>
      </c>
      <c r="T3789" s="8" t="s">
        <v>40</v>
      </c>
      <c r="U3789" s="67">
        <v>0.44600000000000001</v>
      </c>
      <c r="V3789" s="4">
        <v>3413</v>
      </c>
      <c r="W3789" s="4">
        <v>3428</v>
      </c>
      <c r="X3789" s="67">
        <v>0.996</v>
      </c>
      <c r="Y3789" s="67">
        <v>0.44500000000000001</v>
      </c>
      <c r="Z3789" s="4">
        <v>2580</v>
      </c>
      <c r="AA3789" s="4">
        <v>2599</v>
      </c>
      <c r="AB3789" s="67">
        <v>0.99299999999999999</v>
      </c>
      <c r="AC3789" s="4">
        <v>-1.381302</v>
      </c>
      <c r="AD3789" s="4">
        <v>3.0000000000000001E-3</v>
      </c>
    </row>
    <row r="3790" spans="1:30" x14ac:dyDescent="0.2">
      <c r="A3790" s="8" t="s">
        <v>782</v>
      </c>
      <c r="B3790" s="8">
        <v>16</v>
      </c>
      <c r="C3790" s="8">
        <v>71026086</v>
      </c>
      <c r="D3790" s="8">
        <v>71026086</v>
      </c>
      <c r="E3790" s="8" t="s">
        <v>121</v>
      </c>
      <c r="F3790" s="8" t="s">
        <v>3101</v>
      </c>
      <c r="G3790" s="8" t="s">
        <v>3102</v>
      </c>
      <c r="H3790" s="8" t="s">
        <v>7</v>
      </c>
      <c r="I3790" s="66" t="s">
        <v>8782</v>
      </c>
      <c r="J3790" s="66" t="s">
        <v>40</v>
      </c>
      <c r="K3790" s="66" t="s">
        <v>5302</v>
      </c>
      <c r="L3790" s="66" t="s">
        <v>8790</v>
      </c>
      <c r="M3790" s="66" t="s">
        <v>6266</v>
      </c>
      <c r="N3790" s="66" t="s">
        <v>3410</v>
      </c>
      <c r="O3790" s="8" t="s">
        <v>3411</v>
      </c>
      <c r="P3790" s="8" t="s">
        <v>40</v>
      </c>
      <c r="Q3790" s="8">
        <v>-1</v>
      </c>
      <c r="R3790" s="8" t="s">
        <v>40</v>
      </c>
      <c r="S3790" s="8" t="s">
        <v>40</v>
      </c>
      <c r="T3790" s="8" t="s">
        <v>40</v>
      </c>
      <c r="U3790" s="67">
        <v>0.36099999999999999</v>
      </c>
      <c r="V3790" s="4">
        <v>1</v>
      </c>
      <c r="W3790" s="4">
        <v>3428</v>
      </c>
      <c r="X3790" s="67">
        <v>0</v>
      </c>
      <c r="Y3790" s="67">
        <v>0</v>
      </c>
      <c r="Z3790" s="4">
        <v>0</v>
      </c>
      <c r="AA3790" s="4">
        <v>2599</v>
      </c>
      <c r="AB3790" s="67">
        <v>0</v>
      </c>
      <c r="AC3790" s="4">
        <v>-0.64879799999999999</v>
      </c>
      <c r="AD3790" s="4">
        <v>9.5000000000000001E-2</v>
      </c>
    </row>
    <row r="3791" spans="1:30" x14ac:dyDescent="0.2">
      <c r="A3791" s="8" t="s">
        <v>782</v>
      </c>
      <c r="B3791" s="8">
        <v>16</v>
      </c>
      <c r="C3791" s="8">
        <v>71026098</v>
      </c>
      <c r="D3791" s="8">
        <v>71026098</v>
      </c>
      <c r="E3791" s="8" t="s">
        <v>130</v>
      </c>
      <c r="F3791" s="8" t="s">
        <v>3101</v>
      </c>
      <c r="G3791" s="8" t="s">
        <v>3102</v>
      </c>
      <c r="H3791" s="8" t="s">
        <v>7</v>
      </c>
      <c r="I3791" s="66" t="s">
        <v>8782</v>
      </c>
      <c r="J3791" s="66" t="s">
        <v>40</v>
      </c>
      <c r="K3791" s="66" t="s">
        <v>7083</v>
      </c>
      <c r="L3791" s="66" t="s">
        <v>8791</v>
      </c>
      <c r="M3791" s="66" t="s">
        <v>3725</v>
      </c>
      <c r="N3791" s="66" t="s">
        <v>3165</v>
      </c>
      <c r="O3791" s="8" t="s">
        <v>3308</v>
      </c>
      <c r="P3791" s="8" t="s">
        <v>8792</v>
      </c>
      <c r="Q3791" s="8">
        <v>-1</v>
      </c>
      <c r="R3791" s="8" t="s">
        <v>40</v>
      </c>
      <c r="S3791" s="8" t="s">
        <v>40</v>
      </c>
      <c r="T3791" s="8" t="s">
        <v>40</v>
      </c>
      <c r="U3791" s="67">
        <v>0.40300000000000002</v>
      </c>
      <c r="V3791" s="4">
        <v>3374</v>
      </c>
      <c r="W3791" s="4">
        <v>3428</v>
      </c>
      <c r="X3791" s="67">
        <v>0.98399999999999999</v>
      </c>
      <c r="Y3791" s="67">
        <v>0.40300000000000002</v>
      </c>
      <c r="Z3791" s="4">
        <v>2538</v>
      </c>
      <c r="AA3791" s="4">
        <v>2599</v>
      </c>
      <c r="AB3791" s="67">
        <v>0.97699999999999998</v>
      </c>
      <c r="AC3791" s="4">
        <v>0.60513399999999995</v>
      </c>
      <c r="AD3791" s="4">
        <v>8.1920000000000002</v>
      </c>
    </row>
    <row r="3792" spans="1:30" x14ac:dyDescent="0.2">
      <c r="A3792" s="8" t="s">
        <v>782</v>
      </c>
      <c r="B3792" s="8">
        <v>16</v>
      </c>
      <c r="C3792" s="8">
        <v>71026099</v>
      </c>
      <c r="D3792" s="8">
        <v>71026099</v>
      </c>
      <c r="E3792" s="8" t="s">
        <v>121</v>
      </c>
      <c r="F3792" s="8" t="s">
        <v>3108</v>
      </c>
      <c r="G3792" s="8" t="s">
        <v>3109</v>
      </c>
      <c r="H3792" s="8" t="s">
        <v>7</v>
      </c>
      <c r="I3792" s="66" t="s">
        <v>8782</v>
      </c>
      <c r="J3792" s="66" t="s">
        <v>40</v>
      </c>
      <c r="K3792" s="66" t="s">
        <v>8793</v>
      </c>
      <c r="L3792" s="66" t="s">
        <v>8794</v>
      </c>
      <c r="M3792" s="66" t="s">
        <v>3725</v>
      </c>
      <c r="N3792" s="66" t="s">
        <v>3309</v>
      </c>
      <c r="O3792" s="8" t="s">
        <v>3310</v>
      </c>
      <c r="P3792" s="8" t="s">
        <v>8795</v>
      </c>
      <c r="Q3792" s="8">
        <v>-1</v>
      </c>
      <c r="R3792" s="8" t="s">
        <v>40</v>
      </c>
      <c r="S3792" s="8" t="s">
        <v>40</v>
      </c>
      <c r="T3792" s="8" t="s">
        <v>40</v>
      </c>
      <c r="U3792" s="67">
        <v>0</v>
      </c>
      <c r="V3792" s="4">
        <v>0</v>
      </c>
      <c r="W3792" s="4">
        <v>3428</v>
      </c>
      <c r="X3792" s="67">
        <v>0</v>
      </c>
      <c r="Y3792" s="67">
        <v>0.185</v>
      </c>
      <c r="Z3792" s="4">
        <v>1</v>
      </c>
      <c r="AA3792" s="4">
        <v>2599</v>
      </c>
      <c r="AB3792" s="67">
        <v>0</v>
      </c>
      <c r="AC3792" s="4">
        <v>1.7481120000000001</v>
      </c>
      <c r="AD3792" s="4">
        <v>14.68</v>
      </c>
    </row>
    <row r="3793" spans="1:30" x14ac:dyDescent="0.2">
      <c r="A3793" s="8" t="s">
        <v>782</v>
      </c>
      <c r="B3793" s="8">
        <v>16</v>
      </c>
      <c r="C3793" s="8">
        <v>71026109</v>
      </c>
      <c r="D3793" s="8">
        <v>71026109</v>
      </c>
      <c r="E3793" s="8" t="s">
        <v>130</v>
      </c>
      <c r="F3793" s="8" t="s">
        <v>3108</v>
      </c>
      <c r="G3793" s="8" t="s">
        <v>3109</v>
      </c>
      <c r="H3793" s="8" t="s">
        <v>7</v>
      </c>
      <c r="I3793" s="66" t="s">
        <v>8782</v>
      </c>
      <c r="J3793" s="66" t="s">
        <v>40</v>
      </c>
      <c r="K3793" s="66" t="s">
        <v>8796</v>
      </c>
      <c r="L3793" s="66" t="s">
        <v>8797</v>
      </c>
      <c r="M3793" s="66" t="s">
        <v>8798</v>
      </c>
      <c r="N3793" s="66" t="s">
        <v>3168</v>
      </c>
      <c r="O3793" s="8" t="s">
        <v>3169</v>
      </c>
      <c r="P3793" s="8" t="s">
        <v>8799</v>
      </c>
      <c r="Q3793" s="8">
        <v>-1</v>
      </c>
      <c r="R3793" s="8" t="s">
        <v>40</v>
      </c>
      <c r="S3793" s="8" t="s">
        <v>40</v>
      </c>
      <c r="T3793" s="8" t="s">
        <v>40</v>
      </c>
      <c r="U3793" s="67">
        <v>0</v>
      </c>
      <c r="V3793" s="4">
        <v>0</v>
      </c>
      <c r="W3793" s="4">
        <v>3428</v>
      </c>
      <c r="X3793" s="67">
        <v>0</v>
      </c>
      <c r="Y3793" s="67">
        <v>0.28299999999999997</v>
      </c>
      <c r="Z3793" s="4">
        <v>1</v>
      </c>
      <c r="AA3793" s="4">
        <v>2599</v>
      </c>
      <c r="AB3793" s="67">
        <v>0</v>
      </c>
      <c r="AC3793" s="4">
        <v>1.0766020000000001</v>
      </c>
      <c r="AD3793" s="4">
        <v>11.09</v>
      </c>
    </row>
    <row r="3794" spans="1:30" x14ac:dyDescent="0.2">
      <c r="A3794" s="8" t="s">
        <v>782</v>
      </c>
      <c r="B3794" s="8">
        <v>16</v>
      </c>
      <c r="C3794" s="8">
        <v>71052037</v>
      </c>
      <c r="D3794" s="8">
        <v>71052037</v>
      </c>
      <c r="E3794" s="8" t="s">
        <v>127</v>
      </c>
      <c r="F3794" s="8" t="s">
        <v>3108</v>
      </c>
      <c r="G3794" s="8" t="s">
        <v>3109</v>
      </c>
      <c r="H3794" s="8" t="s">
        <v>7</v>
      </c>
      <c r="I3794" s="66" t="s">
        <v>8800</v>
      </c>
      <c r="J3794" s="66" t="s">
        <v>40</v>
      </c>
      <c r="K3794" s="66" t="s">
        <v>5248</v>
      </c>
      <c r="L3794" s="66" t="s">
        <v>7237</v>
      </c>
      <c r="M3794" s="66" t="s">
        <v>8801</v>
      </c>
      <c r="N3794" s="66" t="s">
        <v>3746</v>
      </c>
      <c r="O3794" s="8" t="s">
        <v>6605</v>
      </c>
      <c r="P3794" s="8" t="s">
        <v>40</v>
      </c>
      <c r="Q3794" s="8">
        <v>-1</v>
      </c>
      <c r="R3794" s="8" t="s">
        <v>40</v>
      </c>
      <c r="S3794" s="8" t="s">
        <v>40</v>
      </c>
      <c r="T3794" s="8" t="s">
        <v>40</v>
      </c>
      <c r="U3794" s="67">
        <v>0.25800000000000001</v>
      </c>
      <c r="V3794" s="4">
        <v>1</v>
      </c>
      <c r="W3794" s="4">
        <v>3441</v>
      </c>
      <c r="X3794" s="67">
        <v>0</v>
      </c>
      <c r="Y3794" s="67">
        <v>0.25700000000000001</v>
      </c>
      <c r="Z3794" s="4">
        <v>3</v>
      </c>
      <c r="AA3794" s="4">
        <v>2604</v>
      </c>
      <c r="AB3794" s="67">
        <v>1E-3</v>
      </c>
      <c r="AC3794" s="4">
        <v>1.956971</v>
      </c>
      <c r="AD3794" s="4">
        <v>15.94</v>
      </c>
    </row>
    <row r="3795" spans="1:30" x14ac:dyDescent="0.2">
      <c r="A3795" s="8" t="s">
        <v>782</v>
      </c>
      <c r="B3795" s="8">
        <v>16</v>
      </c>
      <c r="C3795" s="8">
        <v>71052059</v>
      </c>
      <c r="D3795" s="8">
        <v>71052059</v>
      </c>
      <c r="E3795" s="8" t="s">
        <v>127</v>
      </c>
      <c r="F3795" s="8" t="s">
        <v>3108</v>
      </c>
      <c r="G3795" s="8" t="s">
        <v>3109</v>
      </c>
      <c r="H3795" s="8" t="s">
        <v>7</v>
      </c>
      <c r="I3795" s="66" t="s">
        <v>8800</v>
      </c>
      <c r="J3795" s="66" t="s">
        <v>40</v>
      </c>
      <c r="K3795" s="66" t="s">
        <v>8802</v>
      </c>
      <c r="L3795" s="66" t="s">
        <v>8803</v>
      </c>
      <c r="M3795" s="66" t="s">
        <v>8804</v>
      </c>
      <c r="N3795" s="66" t="s">
        <v>6415</v>
      </c>
      <c r="O3795" s="8" t="s">
        <v>6416</v>
      </c>
      <c r="P3795" s="8" t="s">
        <v>40</v>
      </c>
      <c r="Q3795" s="8">
        <v>-1</v>
      </c>
      <c r="R3795" s="8" t="s">
        <v>40</v>
      </c>
      <c r="S3795" s="8" t="s">
        <v>40</v>
      </c>
      <c r="T3795" s="8" t="s">
        <v>40</v>
      </c>
      <c r="U3795" s="67">
        <v>0.26500000000000001</v>
      </c>
      <c r="V3795" s="4">
        <v>1</v>
      </c>
      <c r="W3795" s="4">
        <v>3441</v>
      </c>
      <c r="X3795" s="67">
        <v>0</v>
      </c>
      <c r="Y3795" s="67">
        <v>0</v>
      </c>
      <c r="Z3795" s="4">
        <v>0</v>
      </c>
      <c r="AA3795" s="4">
        <v>2604</v>
      </c>
      <c r="AB3795" s="67">
        <v>0</v>
      </c>
      <c r="AC3795" s="4">
        <v>6.0955170000000001</v>
      </c>
      <c r="AD3795" s="4">
        <v>28.2</v>
      </c>
    </row>
    <row r="3796" spans="1:30" x14ac:dyDescent="0.2">
      <c r="A3796" s="8" t="s">
        <v>782</v>
      </c>
      <c r="B3796" s="8">
        <v>16</v>
      </c>
      <c r="C3796" s="8">
        <v>71052072</v>
      </c>
      <c r="D3796" s="8">
        <v>71052072</v>
      </c>
      <c r="E3796" s="8" t="s">
        <v>121</v>
      </c>
      <c r="F3796" s="8" t="s">
        <v>3108</v>
      </c>
      <c r="G3796" s="8" t="s">
        <v>3109</v>
      </c>
      <c r="H3796" s="8" t="s">
        <v>7</v>
      </c>
      <c r="I3796" s="66" t="s">
        <v>8800</v>
      </c>
      <c r="J3796" s="66" t="s">
        <v>40</v>
      </c>
      <c r="K3796" s="66" t="s">
        <v>8805</v>
      </c>
      <c r="L3796" s="66" t="s">
        <v>8806</v>
      </c>
      <c r="M3796" s="66" t="s">
        <v>5281</v>
      </c>
      <c r="N3796" s="66" t="s">
        <v>3144</v>
      </c>
      <c r="O3796" s="8" t="s">
        <v>3145</v>
      </c>
      <c r="P3796" s="8" t="s">
        <v>40</v>
      </c>
      <c r="Q3796" s="8">
        <v>-1</v>
      </c>
      <c r="R3796" s="8" t="s">
        <v>40</v>
      </c>
      <c r="S3796" s="8" t="s">
        <v>40</v>
      </c>
      <c r="T3796" s="8" t="s">
        <v>40</v>
      </c>
      <c r="U3796" s="67">
        <v>0.25600000000000001</v>
      </c>
      <c r="V3796" s="4">
        <v>1</v>
      </c>
      <c r="W3796" s="4">
        <v>3441</v>
      </c>
      <c r="X3796" s="67">
        <v>0</v>
      </c>
      <c r="Y3796" s="67">
        <v>0.26</v>
      </c>
      <c r="Z3796" s="4">
        <v>2</v>
      </c>
      <c r="AA3796" s="4">
        <v>2604</v>
      </c>
      <c r="AB3796" s="67">
        <v>1E-3</v>
      </c>
      <c r="AC3796" s="4">
        <v>6.2258880000000003</v>
      </c>
      <c r="AD3796" s="4">
        <v>28.8</v>
      </c>
    </row>
    <row r="3797" spans="1:30" x14ac:dyDescent="0.2">
      <c r="A3797" s="8" t="s">
        <v>782</v>
      </c>
      <c r="B3797" s="8">
        <v>16</v>
      </c>
      <c r="C3797" s="8">
        <v>71052084</v>
      </c>
      <c r="D3797" s="8">
        <v>71052084</v>
      </c>
      <c r="E3797" s="8" t="s">
        <v>130</v>
      </c>
      <c r="F3797" s="8" t="s">
        <v>3108</v>
      </c>
      <c r="G3797" s="8" t="s">
        <v>3109</v>
      </c>
      <c r="H3797" s="8" t="s">
        <v>7</v>
      </c>
      <c r="I3797" s="66" t="s">
        <v>8800</v>
      </c>
      <c r="J3797" s="66" t="s">
        <v>40</v>
      </c>
      <c r="K3797" s="66" t="s">
        <v>5261</v>
      </c>
      <c r="L3797" s="66" t="s">
        <v>8807</v>
      </c>
      <c r="M3797" s="66" t="s">
        <v>5288</v>
      </c>
      <c r="N3797" s="66" t="s">
        <v>3244</v>
      </c>
      <c r="O3797" s="8" t="s">
        <v>3250</v>
      </c>
      <c r="P3797" s="8" t="s">
        <v>8808</v>
      </c>
      <c r="Q3797" s="8">
        <v>-1</v>
      </c>
      <c r="R3797" s="8" t="s">
        <v>40</v>
      </c>
      <c r="S3797" s="8" t="s">
        <v>40</v>
      </c>
      <c r="T3797" s="8" t="s">
        <v>40</v>
      </c>
      <c r="U3797" s="67">
        <v>0.249</v>
      </c>
      <c r="V3797" s="4">
        <v>15</v>
      </c>
      <c r="W3797" s="4">
        <v>3441</v>
      </c>
      <c r="X3797" s="67">
        <v>4.0000000000000001E-3</v>
      </c>
      <c r="Y3797" s="67">
        <v>0.24299999999999999</v>
      </c>
      <c r="Z3797" s="4">
        <v>9</v>
      </c>
      <c r="AA3797" s="4">
        <v>2604</v>
      </c>
      <c r="AB3797" s="67">
        <v>3.0000000000000001E-3</v>
      </c>
      <c r="AC3797" s="4">
        <v>1.0212399999999999</v>
      </c>
      <c r="AD3797" s="4">
        <v>10.78</v>
      </c>
    </row>
    <row r="3798" spans="1:30" x14ac:dyDescent="0.2">
      <c r="A3798" s="8" t="s">
        <v>782</v>
      </c>
      <c r="B3798" s="8">
        <v>16</v>
      </c>
      <c r="C3798" s="8">
        <v>71052087</v>
      </c>
      <c r="D3798" s="8">
        <v>71052087</v>
      </c>
      <c r="E3798" s="8" t="s">
        <v>127</v>
      </c>
      <c r="F3798" s="8" t="s">
        <v>3101</v>
      </c>
      <c r="G3798" s="8" t="s">
        <v>3102</v>
      </c>
      <c r="H3798" s="8" t="s">
        <v>7</v>
      </c>
      <c r="I3798" s="66" t="s">
        <v>8800</v>
      </c>
      <c r="J3798" s="66" t="s">
        <v>40</v>
      </c>
      <c r="K3798" s="66" t="s">
        <v>8809</v>
      </c>
      <c r="L3798" s="66" t="s">
        <v>8810</v>
      </c>
      <c r="M3798" s="66" t="s">
        <v>8811</v>
      </c>
      <c r="N3798" s="66" t="s">
        <v>3126</v>
      </c>
      <c r="O3798" s="8" t="s">
        <v>3127</v>
      </c>
      <c r="P3798" s="8" t="s">
        <v>40</v>
      </c>
      <c r="Q3798" s="8">
        <v>-1</v>
      </c>
      <c r="R3798" s="8" t="s">
        <v>40</v>
      </c>
      <c r="S3798" s="8" t="s">
        <v>40</v>
      </c>
      <c r="T3798" s="8" t="s">
        <v>40</v>
      </c>
      <c r="U3798" s="67">
        <v>0.224</v>
      </c>
      <c r="V3798" s="4">
        <v>1</v>
      </c>
      <c r="W3798" s="4">
        <v>3441</v>
      </c>
      <c r="X3798" s="67">
        <v>0</v>
      </c>
      <c r="Y3798" s="67">
        <v>0</v>
      </c>
      <c r="Z3798" s="4">
        <v>0</v>
      </c>
      <c r="AA3798" s="4">
        <v>2604</v>
      </c>
      <c r="AB3798" s="67">
        <v>0</v>
      </c>
      <c r="AC3798" s="4">
        <v>0.866039</v>
      </c>
      <c r="AD3798" s="4">
        <v>9.8650000000000002</v>
      </c>
    </row>
    <row r="3799" spans="1:30" x14ac:dyDescent="0.2">
      <c r="A3799" s="8" t="s">
        <v>782</v>
      </c>
      <c r="B3799" s="8">
        <v>16</v>
      </c>
      <c r="C3799" s="8">
        <v>71052088</v>
      </c>
      <c r="D3799" s="8">
        <v>71052088</v>
      </c>
      <c r="E3799" s="8" t="s">
        <v>130</v>
      </c>
      <c r="F3799" s="8" t="s">
        <v>3101</v>
      </c>
      <c r="G3799" s="8" t="s">
        <v>3102</v>
      </c>
      <c r="H3799" s="8" t="s">
        <v>7</v>
      </c>
      <c r="I3799" s="66" t="s">
        <v>8800</v>
      </c>
      <c r="J3799" s="66" t="s">
        <v>40</v>
      </c>
      <c r="K3799" s="66" t="s">
        <v>3343</v>
      </c>
      <c r="L3799" s="66" t="s">
        <v>5290</v>
      </c>
      <c r="M3799" s="66" t="s">
        <v>3729</v>
      </c>
      <c r="N3799" s="66" t="s">
        <v>3165</v>
      </c>
      <c r="O3799" s="8" t="s">
        <v>3308</v>
      </c>
      <c r="P3799" s="8" t="s">
        <v>40</v>
      </c>
      <c r="Q3799" s="8">
        <v>-1</v>
      </c>
      <c r="R3799" s="8" t="s">
        <v>40</v>
      </c>
      <c r="S3799" s="8" t="s">
        <v>40</v>
      </c>
      <c r="T3799" s="8" t="s">
        <v>40</v>
      </c>
      <c r="U3799" s="67">
        <v>0.24399999999999999</v>
      </c>
      <c r="V3799" s="4">
        <v>3</v>
      </c>
      <c r="W3799" s="4">
        <v>3441</v>
      </c>
      <c r="X3799" s="67">
        <v>1E-3</v>
      </c>
      <c r="Y3799" s="67">
        <v>0.23499999999999999</v>
      </c>
      <c r="Z3799" s="4">
        <v>1</v>
      </c>
      <c r="AA3799" s="4">
        <v>2604</v>
      </c>
      <c r="AB3799" s="67">
        <v>0</v>
      </c>
      <c r="AC3799" s="4">
        <v>2.1482779999999999</v>
      </c>
      <c r="AD3799" s="4">
        <v>17.170000000000002</v>
      </c>
    </row>
    <row r="3800" spans="1:30" x14ac:dyDescent="0.2">
      <c r="A3800" s="8" t="s">
        <v>782</v>
      </c>
      <c r="B3800" s="8">
        <v>16</v>
      </c>
      <c r="C3800" s="8">
        <v>71052089</v>
      </c>
      <c r="D3800" s="8">
        <v>71052089</v>
      </c>
      <c r="E3800" s="8" t="s">
        <v>121</v>
      </c>
      <c r="F3800" s="8" t="s">
        <v>3108</v>
      </c>
      <c r="G3800" s="8" t="s">
        <v>3109</v>
      </c>
      <c r="H3800" s="8" t="s">
        <v>7</v>
      </c>
      <c r="I3800" s="66" t="s">
        <v>8800</v>
      </c>
      <c r="J3800" s="66" t="s">
        <v>40</v>
      </c>
      <c r="K3800" s="66" t="s">
        <v>8812</v>
      </c>
      <c r="L3800" s="66" t="s">
        <v>8813</v>
      </c>
      <c r="M3800" s="66" t="s">
        <v>3729</v>
      </c>
      <c r="N3800" s="66" t="s">
        <v>3309</v>
      </c>
      <c r="O3800" s="8" t="s">
        <v>3310</v>
      </c>
      <c r="P3800" s="8" t="s">
        <v>40</v>
      </c>
      <c r="Q3800" s="8">
        <v>-1</v>
      </c>
      <c r="R3800" s="8" t="s">
        <v>40</v>
      </c>
      <c r="S3800" s="8" t="s">
        <v>40</v>
      </c>
      <c r="T3800" s="8" t="s">
        <v>40</v>
      </c>
      <c r="U3800" s="67">
        <v>0.23599999999999999</v>
      </c>
      <c r="V3800" s="4">
        <v>1</v>
      </c>
      <c r="W3800" s="4">
        <v>3441</v>
      </c>
      <c r="X3800" s="67">
        <v>0</v>
      </c>
      <c r="Y3800" s="67">
        <v>0.26100000000000001</v>
      </c>
      <c r="Z3800" s="4">
        <v>2</v>
      </c>
      <c r="AA3800" s="4">
        <v>2604</v>
      </c>
      <c r="AB3800" s="67">
        <v>1E-3</v>
      </c>
      <c r="AC3800" s="4">
        <v>5.6662879999999998</v>
      </c>
      <c r="AD3800" s="4">
        <v>26.7</v>
      </c>
    </row>
    <row r="3801" spans="1:30" x14ac:dyDescent="0.2">
      <c r="A3801" s="8" t="s">
        <v>782</v>
      </c>
      <c r="B3801" s="8">
        <v>16</v>
      </c>
      <c r="C3801" s="8">
        <v>71052106</v>
      </c>
      <c r="D3801" s="8">
        <v>71052106</v>
      </c>
      <c r="E3801" s="8" t="s">
        <v>130</v>
      </c>
      <c r="F3801" s="8" t="s">
        <v>3101</v>
      </c>
      <c r="G3801" s="8" t="s">
        <v>3102</v>
      </c>
      <c r="H3801" s="8" t="s">
        <v>7</v>
      </c>
      <c r="I3801" s="66" t="s">
        <v>8800</v>
      </c>
      <c r="J3801" s="66" t="s">
        <v>40</v>
      </c>
      <c r="K3801" s="66" t="s">
        <v>7191</v>
      </c>
      <c r="L3801" s="66" t="s">
        <v>5294</v>
      </c>
      <c r="M3801" s="66" t="s">
        <v>5295</v>
      </c>
      <c r="N3801" s="66" t="s">
        <v>130</v>
      </c>
      <c r="O3801" s="8" t="s">
        <v>3858</v>
      </c>
      <c r="P3801" s="8" t="s">
        <v>40</v>
      </c>
      <c r="Q3801" s="8">
        <v>-1</v>
      </c>
      <c r="R3801" s="8" t="s">
        <v>40</v>
      </c>
      <c r="S3801" s="8" t="s">
        <v>40</v>
      </c>
      <c r="T3801" s="8" t="s">
        <v>40</v>
      </c>
      <c r="U3801" s="67">
        <v>0.25</v>
      </c>
      <c r="V3801" s="4">
        <v>1</v>
      </c>
      <c r="W3801" s="4">
        <v>3441</v>
      </c>
      <c r="X3801" s="67">
        <v>0</v>
      </c>
      <c r="Y3801" s="67">
        <v>0.26200000000000001</v>
      </c>
      <c r="Z3801" s="4">
        <v>1</v>
      </c>
      <c r="AA3801" s="4">
        <v>2604</v>
      </c>
      <c r="AB3801" s="67">
        <v>0</v>
      </c>
      <c r="AC3801" s="4">
        <v>-0.260795</v>
      </c>
      <c r="AD3801" s="4">
        <v>0.81299999999999994</v>
      </c>
    </row>
    <row r="3802" spans="1:30" x14ac:dyDescent="0.2">
      <c r="A3802" s="8" t="s">
        <v>782</v>
      </c>
      <c r="B3802" s="8">
        <v>16</v>
      </c>
      <c r="C3802" s="8">
        <v>71052111</v>
      </c>
      <c r="D3802" s="8">
        <v>71052111</v>
      </c>
      <c r="E3802" s="8" t="s">
        <v>130</v>
      </c>
      <c r="F3802" s="8" t="s">
        <v>3108</v>
      </c>
      <c r="G3802" s="8" t="s">
        <v>3109</v>
      </c>
      <c r="H3802" s="8" t="s">
        <v>7</v>
      </c>
      <c r="I3802" s="66" t="s">
        <v>8800</v>
      </c>
      <c r="J3802" s="66" t="s">
        <v>40</v>
      </c>
      <c r="K3802" s="66" t="s">
        <v>8814</v>
      </c>
      <c r="L3802" s="66" t="s">
        <v>8815</v>
      </c>
      <c r="M3802" s="66" t="s">
        <v>5944</v>
      </c>
      <c r="N3802" s="66" t="s">
        <v>3244</v>
      </c>
      <c r="O3802" s="8" t="s">
        <v>3250</v>
      </c>
      <c r="P3802" s="8" t="s">
        <v>8816</v>
      </c>
      <c r="Q3802" s="8">
        <v>-1</v>
      </c>
      <c r="R3802" s="8" t="s">
        <v>40</v>
      </c>
      <c r="S3802" s="8" t="s">
        <v>40</v>
      </c>
      <c r="T3802" s="8" t="s">
        <v>40</v>
      </c>
      <c r="U3802" s="67">
        <v>0.254</v>
      </c>
      <c r="V3802" s="4">
        <v>1</v>
      </c>
      <c r="W3802" s="4">
        <v>3441</v>
      </c>
      <c r="X3802" s="67">
        <v>0</v>
      </c>
      <c r="Y3802" s="67">
        <v>0.111</v>
      </c>
      <c r="Z3802" s="4">
        <v>1</v>
      </c>
      <c r="AA3802" s="4">
        <v>2604</v>
      </c>
      <c r="AB3802" s="67">
        <v>0</v>
      </c>
      <c r="AC3802" s="4">
        <v>0.273559</v>
      </c>
      <c r="AD3802" s="4">
        <v>5.4340000000000002</v>
      </c>
    </row>
    <row r="3803" spans="1:30" x14ac:dyDescent="0.2">
      <c r="A3803" s="8" t="s">
        <v>782</v>
      </c>
      <c r="B3803" s="8">
        <v>16</v>
      </c>
      <c r="C3803" s="8">
        <v>71052112</v>
      </c>
      <c r="D3803" s="8">
        <v>71052112</v>
      </c>
      <c r="E3803" s="8" t="s">
        <v>121</v>
      </c>
      <c r="F3803" s="8" t="s">
        <v>3101</v>
      </c>
      <c r="G3803" s="8" t="s">
        <v>3102</v>
      </c>
      <c r="H3803" s="8" t="s">
        <v>7</v>
      </c>
      <c r="I3803" s="66" t="s">
        <v>8800</v>
      </c>
      <c r="J3803" s="66" t="s">
        <v>40</v>
      </c>
      <c r="K3803" s="66" t="s">
        <v>5267</v>
      </c>
      <c r="L3803" s="66" t="s">
        <v>8817</v>
      </c>
      <c r="M3803" s="66" t="s">
        <v>3733</v>
      </c>
      <c r="N3803" s="66" t="s">
        <v>3410</v>
      </c>
      <c r="O3803" s="8" t="s">
        <v>3411</v>
      </c>
      <c r="P3803" s="8" t="s">
        <v>40</v>
      </c>
      <c r="Q3803" s="8">
        <v>-1</v>
      </c>
      <c r="R3803" s="8" t="s">
        <v>40</v>
      </c>
      <c r="S3803" s="8" t="s">
        <v>40</v>
      </c>
      <c r="T3803" s="8" t="s">
        <v>40</v>
      </c>
      <c r="U3803" s="67">
        <v>0</v>
      </c>
      <c r="V3803" s="4">
        <v>0</v>
      </c>
      <c r="W3803" s="4">
        <v>3441</v>
      </c>
      <c r="X3803" s="67">
        <v>0</v>
      </c>
      <c r="Y3803" s="67">
        <v>0.24099999999999999</v>
      </c>
      <c r="Z3803" s="4">
        <v>2</v>
      </c>
      <c r="AA3803" s="4">
        <v>2604</v>
      </c>
      <c r="AB3803" s="67">
        <v>1E-3</v>
      </c>
      <c r="AC3803" s="4">
        <v>0.285049</v>
      </c>
      <c r="AD3803" s="4">
        <v>5.548</v>
      </c>
    </row>
    <row r="3804" spans="1:30" x14ac:dyDescent="0.2">
      <c r="A3804" s="8" t="s">
        <v>782</v>
      </c>
      <c r="B3804" s="8">
        <v>16</v>
      </c>
      <c r="C3804" s="8">
        <v>71052117</v>
      </c>
      <c r="D3804" s="8">
        <v>71052117</v>
      </c>
      <c r="E3804" s="8" t="s">
        <v>121</v>
      </c>
      <c r="F3804" s="8" t="s">
        <v>3108</v>
      </c>
      <c r="G3804" s="8" t="s">
        <v>3109</v>
      </c>
      <c r="H3804" s="8" t="s">
        <v>7</v>
      </c>
      <c r="I3804" s="66" t="s">
        <v>8800</v>
      </c>
      <c r="J3804" s="66" t="s">
        <v>40</v>
      </c>
      <c r="K3804" s="66" t="s">
        <v>8818</v>
      </c>
      <c r="L3804" s="66" t="s">
        <v>8819</v>
      </c>
      <c r="M3804" s="66" t="s">
        <v>6249</v>
      </c>
      <c r="N3804" s="66" t="s">
        <v>3144</v>
      </c>
      <c r="O3804" s="8" t="s">
        <v>3145</v>
      </c>
      <c r="P3804" s="8" t="s">
        <v>8820</v>
      </c>
      <c r="Q3804" s="8">
        <v>-1</v>
      </c>
      <c r="R3804" s="8" t="s">
        <v>40</v>
      </c>
      <c r="S3804" s="8" t="s">
        <v>40</v>
      </c>
      <c r="T3804" s="8" t="s">
        <v>40</v>
      </c>
      <c r="U3804" s="67">
        <v>0.246</v>
      </c>
      <c r="V3804" s="4">
        <v>1</v>
      </c>
      <c r="W3804" s="4">
        <v>3441</v>
      </c>
      <c r="X3804" s="67">
        <v>0</v>
      </c>
      <c r="Y3804" s="67">
        <v>0.24299999999999999</v>
      </c>
      <c r="Z3804" s="4">
        <v>1</v>
      </c>
      <c r="AA3804" s="4">
        <v>2604</v>
      </c>
      <c r="AB3804" s="67">
        <v>0</v>
      </c>
      <c r="AC3804" s="4">
        <v>6.4908539999999997</v>
      </c>
      <c r="AD3804" s="4">
        <v>30</v>
      </c>
    </row>
    <row r="3805" spans="1:30" x14ac:dyDescent="0.2">
      <c r="A3805" s="8" t="s">
        <v>782</v>
      </c>
      <c r="B3805" s="8">
        <v>16</v>
      </c>
      <c r="C3805" s="8">
        <v>71052119</v>
      </c>
      <c r="D3805" s="8">
        <v>71052119</v>
      </c>
      <c r="E3805" s="8" t="s">
        <v>127</v>
      </c>
      <c r="F3805" s="8" t="s">
        <v>3108</v>
      </c>
      <c r="G3805" s="8" t="s">
        <v>3109</v>
      </c>
      <c r="H3805" s="8" t="s">
        <v>7</v>
      </c>
      <c r="I3805" s="66" t="s">
        <v>8800</v>
      </c>
      <c r="J3805" s="66" t="s">
        <v>40</v>
      </c>
      <c r="K3805" s="66" t="s">
        <v>8821</v>
      </c>
      <c r="L3805" s="66" t="s">
        <v>8822</v>
      </c>
      <c r="M3805" s="66" t="s">
        <v>8823</v>
      </c>
      <c r="N3805" s="66" t="s">
        <v>3887</v>
      </c>
      <c r="O3805" s="8" t="s">
        <v>3917</v>
      </c>
      <c r="P3805" s="8" t="s">
        <v>40</v>
      </c>
      <c r="Q3805" s="8">
        <v>-1</v>
      </c>
      <c r="R3805" s="8" t="s">
        <v>40</v>
      </c>
      <c r="S3805" s="8" t="s">
        <v>40</v>
      </c>
      <c r="T3805" s="8" t="s">
        <v>40</v>
      </c>
      <c r="U3805" s="67">
        <v>0.26400000000000001</v>
      </c>
      <c r="V3805" s="4">
        <v>1</v>
      </c>
      <c r="W3805" s="4">
        <v>3441</v>
      </c>
      <c r="X3805" s="67">
        <v>0</v>
      </c>
      <c r="Y3805" s="67">
        <v>0</v>
      </c>
      <c r="Z3805" s="4">
        <v>0</v>
      </c>
      <c r="AA3805" s="4">
        <v>2604</v>
      </c>
      <c r="AB3805" s="67">
        <v>0</v>
      </c>
      <c r="AC3805" s="4">
        <v>2.8548100000000001</v>
      </c>
      <c r="AD3805" s="4">
        <v>21.6</v>
      </c>
    </row>
    <row r="3806" spans="1:30" x14ac:dyDescent="0.2">
      <c r="A3806" s="8" t="s">
        <v>782</v>
      </c>
      <c r="B3806" s="8">
        <v>16</v>
      </c>
      <c r="C3806" s="8">
        <v>71052132</v>
      </c>
      <c r="D3806" s="8">
        <v>71052132</v>
      </c>
      <c r="E3806" s="8" t="s">
        <v>127</v>
      </c>
      <c r="F3806" s="8" t="s">
        <v>3108</v>
      </c>
      <c r="G3806" s="8" t="s">
        <v>3109</v>
      </c>
      <c r="H3806" s="8" t="s">
        <v>7</v>
      </c>
      <c r="I3806" s="66" t="s">
        <v>8800</v>
      </c>
      <c r="J3806" s="66" t="s">
        <v>40</v>
      </c>
      <c r="K3806" s="66" t="s">
        <v>8824</v>
      </c>
      <c r="L3806" s="66" t="s">
        <v>8825</v>
      </c>
      <c r="M3806" s="66" t="s">
        <v>4718</v>
      </c>
      <c r="N3806" s="66" t="s">
        <v>3570</v>
      </c>
      <c r="O3806" s="8" t="s">
        <v>3571</v>
      </c>
      <c r="P3806" s="8" t="s">
        <v>40</v>
      </c>
      <c r="Q3806" s="8">
        <v>-1</v>
      </c>
      <c r="R3806" s="8" t="s">
        <v>40</v>
      </c>
      <c r="S3806" s="8" t="s">
        <v>40</v>
      </c>
      <c r="T3806" s="8" t="s">
        <v>40</v>
      </c>
      <c r="U3806" s="67">
        <v>0.23599999999999999</v>
      </c>
      <c r="V3806" s="4">
        <v>1</v>
      </c>
      <c r="W3806" s="4">
        <v>3441</v>
      </c>
      <c r="X3806" s="67">
        <v>0</v>
      </c>
      <c r="Y3806" s="67">
        <v>0.27400000000000002</v>
      </c>
      <c r="Z3806" s="4">
        <v>2</v>
      </c>
      <c r="AA3806" s="4">
        <v>2604</v>
      </c>
      <c r="AB3806" s="67">
        <v>1E-3</v>
      </c>
      <c r="AC3806" s="4">
        <v>5.9349670000000003</v>
      </c>
      <c r="AD3806" s="4">
        <v>27.6</v>
      </c>
    </row>
    <row r="3807" spans="1:30" x14ac:dyDescent="0.2">
      <c r="A3807" s="8" t="s">
        <v>782</v>
      </c>
      <c r="B3807" s="8">
        <v>16</v>
      </c>
      <c r="C3807" s="8">
        <v>71052133</v>
      </c>
      <c r="D3807" s="8">
        <v>71052133</v>
      </c>
      <c r="E3807" s="8" t="s">
        <v>121</v>
      </c>
      <c r="F3807" s="8" t="s">
        <v>3101</v>
      </c>
      <c r="G3807" s="8" t="s">
        <v>3102</v>
      </c>
      <c r="H3807" s="8" t="s">
        <v>7</v>
      </c>
      <c r="I3807" s="66" t="s">
        <v>8800</v>
      </c>
      <c r="J3807" s="66" t="s">
        <v>40</v>
      </c>
      <c r="K3807" s="66" t="s">
        <v>8826</v>
      </c>
      <c r="L3807" s="66" t="s">
        <v>8827</v>
      </c>
      <c r="M3807" s="66" t="s">
        <v>3739</v>
      </c>
      <c r="N3807" s="66" t="s">
        <v>3196</v>
      </c>
      <c r="O3807" s="8" t="s">
        <v>4278</v>
      </c>
      <c r="P3807" s="8" t="s">
        <v>40</v>
      </c>
      <c r="Q3807" s="8">
        <v>-1</v>
      </c>
      <c r="R3807" s="8" t="s">
        <v>40</v>
      </c>
      <c r="S3807" s="8" t="s">
        <v>40</v>
      </c>
      <c r="T3807" s="8" t="s">
        <v>40</v>
      </c>
      <c r="U3807" s="67">
        <v>0.26300000000000001</v>
      </c>
      <c r="V3807" s="4">
        <v>3</v>
      </c>
      <c r="W3807" s="4">
        <v>3441</v>
      </c>
      <c r="X3807" s="67">
        <v>1E-3</v>
      </c>
      <c r="Y3807" s="67">
        <v>0.247</v>
      </c>
      <c r="Z3807" s="4">
        <v>2</v>
      </c>
      <c r="AA3807" s="4">
        <v>2604</v>
      </c>
      <c r="AB3807" s="67">
        <v>1E-3</v>
      </c>
      <c r="AC3807" s="4">
        <v>1.1307849999999999</v>
      </c>
      <c r="AD3807" s="4">
        <v>11.38</v>
      </c>
    </row>
    <row r="3808" spans="1:30" x14ac:dyDescent="0.2">
      <c r="A3808" s="8" t="s">
        <v>782</v>
      </c>
      <c r="B3808" s="8">
        <v>16</v>
      </c>
      <c r="C3808" s="8">
        <v>71052139</v>
      </c>
      <c r="D3808" s="8">
        <v>71052139</v>
      </c>
      <c r="E3808" s="8" t="s">
        <v>123</v>
      </c>
      <c r="F3808" s="8" t="s">
        <v>3108</v>
      </c>
      <c r="G3808" s="8" t="s">
        <v>3109</v>
      </c>
      <c r="H3808" s="8" t="s">
        <v>7</v>
      </c>
      <c r="I3808" s="66" t="s">
        <v>8800</v>
      </c>
      <c r="J3808" s="66" t="s">
        <v>40</v>
      </c>
      <c r="K3808" s="66" t="s">
        <v>7202</v>
      </c>
      <c r="L3808" s="66" t="s">
        <v>7266</v>
      </c>
      <c r="M3808" s="66" t="s">
        <v>3757</v>
      </c>
      <c r="N3808" s="66" t="s">
        <v>3924</v>
      </c>
      <c r="O3808" s="8" t="s">
        <v>3925</v>
      </c>
      <c r="P3808" s="8" t="s">
        <v>40</v>
      </c>
      <c r="Q3808" s="8">
        <v>-1</v>
      </c>
      <c r="R3808" s="8" t="s">
        <v>40</v>
      </c>
      <c r="S3808" s="8" t="s">
        <v>40</v>
      </c>
      <c r="T3808" s="8" t="s">
        <v>40</v>
      </c>
      <c r="U3808" s="67">
        <v>0.36</v>
      </c>
      <c r="V3808" s="4">
        <v>1</v>
      </c>
      <c r="W3808" s="4">
        <v>3428</v>
      </c>
      <c r="X3808" s="67">
        <v>0</v>
      </c>
      <c r="Y3808" s="67">
        <v>0</v>
      </c>
      <c r="Z3808" s="4">
        <v>0</v>
      </c>
      <c r="AA3808" s="4">
        <v>2598</v>
      </c>
      <c r="AB3808" s="67">
        <v>0</v>
      </c>
      <c r="AC3808" s="4">
        <v>4.9089</v>
      </c>
      <c r="AD3808" s="4">
        <v>25</v>
      </c>
    </row>
    <row r="3809" spans="1:30" x14ac:dyDescent="0.2">
      <c r="A3809" s="8" t="s">
        <v>782</v>
      </c>
      <c r="B3809" s="8">
        <v>16</v>
      </c>
      <c r="C3809" s="8">
        <v>71052199</v>
      </c>
      <c r="D3809" s="8">
        <v>71052199</v>
      </c>
      <c r="E3809" s="8" t="s">
        <v>121</v>
      </c>
      <c r="F3809" s="8" t="s">
        <v>3101</v>
      </c>
      <c r="G3809" s="8" t="s">
        <v>3102</v>
      </c>
      <c r="H3809" s="8" t="s">
        <v>7</v>
      </c>
      <c r="I3809" s="66" t="s">
        <v>8800</v>
      </c>
      <c r="J3809" s="66" t="s">
        <v>40</v>
      </c>
      <c r="K3809" s="66" t="s">
        <v>8828</v>
      </c>
      <c r="L3809" s="66" t="s">
        <v>8829</v>
      </c>
      <c r="M3809" s="66" t="s">
        <v>3498</v>
      </c>
      <c r="N3809" s="66" t="s">
        <v>3174</v>
      </c>
      <c r="O3809" s="8" t="s">
        <v>3260</v>
      </c>
      <c r="P3809" s="8" t="s">
        <v>40</v>
      </c>
      <c r="Q3809" s="8">
        <v>-1</v>
      </c>
      <c r="R3809" s="8" t="s">
        <v>40</v>
      </c>
      <c r="S3809" s="8" t="s">
        <v>40</v>
      </c>
      <c r="T3809" s="8" t="s">
        <v>40</v>
      </c>
      <c r="U3809" s="67">
        <v>0.498</v>
      </c>
      <c r="V3809" s="4">
        <v>1</v>
      </c>
      <c r="W3809" s="4">
        <v>3428</v>
      </c>
      <c r="X3809" s="67">
        <v>0</v>
      </c>
      <c r="Y3809" s="67">
        <v>0</v>
      </c>
      <c r="Z3809" s="4">
        <v>0</v>
      </c>
      <c r="AA3809" s="4">
        <v>2598</v>
      </c>
      <c r="AB3809" s="67">
        <v>0</v>
      </c>
      <c r="AC3809" s="4">
        <v>9.4985E-2</v>
      </c>
      <c r="AD3809" s="4">
        <v>3.5539999999999998</v>
      </c>
    </row>
    <row r="3810" spans="1:30" x14ac:dyDescent="0.2">
      <c r="A3810" s="8" t="s">
        <v>782</v>
      </c>
      <c r="B3810" s="8">
        <v>16</v>
      </c>
      <c r="C3810" s="8">
        <v>71052200</v>
      </c>
      <c r="D3810" s="8">
        <v>71052200</v>
      </c>
      <c r="E3810" s="8" t="s">
        <v>130</v>
      </c>
      <c r="F3810" s="8" t="s">
        <v>3108</v>
      </c>
      <c r="G3810" s="8" t="s">
        <v>3109</v>
      </c>
      <c r="H3810" s="8" t="s">
        <v>7</v>
      </c>
      <c r="I3810" s="66" t="s">
        <v>8800</v>
      </c>
      <c r="J3810" s="66" t="s">
        <v>40</v>
      </c>
      <c r="K3810" s="66" t="s">
        <v>8830</v>
      </c>
      <c r="L3810" s="66" t="s">
        <v>8831</v>
      </c>
      <c r="M3810" s="66" t="s">
        <v>3498</v>
      </c>
      <c r="N3810" s="66" t="s">
        <v>3171</v>
      </c>
      <c r="O3810" s="8" t="s">
        <v>3172</v>
      </c>
      <c r="P3810" s="8" t="s">
        <v>40</v>
      </c>
      <c r="Q3810" s="8">
        <v>-1</v>
      </c>
      <c r="R3810" s="8" t="s">
        <v>40</v>
      </c>
      <c r="S3810" s="8" t="s">
        <v>40</v>
      </c>
      <c r="T3810" s="8" t="s">
        <v>40</v>
      </c>
      <c r="U3810" s="67">
        <v>0.251</v>
      </c>
      <c r="V3810" s="4">
        <v>1</v>
      </c>
      <c r="W3810" s="4">
        <v>3428</v>
      </c>
      <c r="X3810" s="67">
        <v>0</v>
      </c>
      <c r="Y3810" s="67">
        <v>0.24199999999999999</v>
      </c>
      <c r="Z3810" s="4">
        <v>1</v>
      </c>
      <c r="AA3810" s="4">
        <v>2598</v>
      </c>
      <c r="AB3810" s="67">
        <v>0</v>
      </c>
      <c r="AC3810" s="4">
        <v>3.7418659999999999</v>
      </c>
      <c r="AD3810" s="4">
        <v>23.3</v>
      </c>
    </row>
    <row r="3811" spans="1:30" x14ac:dyDescent="0.2">
      <c r="A3811" s="8" t="s">
        <v>782</v>
      </c>
      <c r="B3811" s="8">
        <v>16</v>
      </c>
      <c r="C3811" s="8">
        <v>71052201</v>
      </c>
      <c r="D3811" s="8">
        <v>71052201</v>
      </c>
      <c r="E3811" s="8" t="s">
        <v>121</v>
      </c>
      <c r="F3811" s="8" t="s">
        <v>3108</v>
      </c>
      <c r="G3811" s="8" t="s">
        <v>3109</v>
      </c>
      <c r="H3811" s="8" t="s">
        <v>7</v>
      </c>
      <c r="I3811" s="66" t="s">
        <v>8800</v>
      </c>
      <c r="J3811" s="66" t="s">
        <v>40</v>
      </c>
      <c r="K3811" s="66" t="s">
        <v>8832</v>
      </c>
      <c r="L3811" s="66" t="s">
        <v>8833</v>
      </c>
      <c r="M3811" s="66" t="s">
        <v>3498</v>
      </c>
      <c r="N3811" s="66" t="s">
        <v>3144</v>
      </c>
      <c r="O3811" s="8" t="s">
        <v>3145</v>
      </c>
      <c r="P3811" s="8" t="s">
        <v>40</v>
      </c>
      <c r="Q3811" s="8">
        <v>-1</v>
      </c>
      <c r="R3811" s="8" t="s">
        <v>40</v>
      </c>
      <c r="S3811" s="8" t="s">
        <v>40</v>
      </c>
      <c r="T3811" s="8" t="s">
        <v>40</v>
      </c>
      <c r="U3811" s="67">
        <v>0.252</v>
      </c>
      <c r="V3811" s="4">
        <v>1</v>
      </c>
      <c r="W3811" s="4">
        <v>3428</v>
      </c>
      <c r="X3811" s="67">
        <v>0</v>
      </c>
      <c r="Y3811" s="67">
        <v>0</v>
      </c>
      <c r="Z3811" s="4">
        <v>0</v>
      </c>
      <c r="AA3811" s="4">
        <v>2598</v>
      </c>
      <c r="AB3811" s="67">
        <v>0</v>
      </c>
      <c r="AC3811" s="4">
        <v>3.7908970000000002</v>
      </c>
      <c r="AD3811" s="4">
        <v>23.4</v>
      </c>
    </row>
    <row r="3812" spans="1:30" x14ac:dyDescent="0.2">
      <c r="A3812" s="8" t="s">
        <v>782</v>
      </c>
      <c r="B3812" s="8">
        <v>16</v>
      </c>
      <c r="C3812" s="8">
        <v>71052248</v>
      </c>
      <c r="D3812" s="8">
        <v>71052248</v>
      </c>
      <c r="E3812" s="8" t="s">
        <v>127</v>
      </c>
      <c r="F3812" s="8" t="s">
        <v>3108</v>
      </c>
      <c r="G3812" s="8" t="s">
        <v>3109</v>
      </c>
      <c r="H3812" s="8" t="s">
        <v>7</v>
      </c>
      <c r="I3812" s="66" t="s">
        <v>8800</v>
      </c>
      <c r="J3812" s="66" t="s">
        <v>40</v>
      </c>
      <c r="K3812" s="66" t="s">
        <v>8834</v>
      </c>
      <c r="L3812" s="66" t="s">
        <v>8835</v>
      </c>
      <c r="M3812" s="66" t="s">
        <v>4374</v>
      </c>
      <c r="N3812" s="66" t="s">
        <v>3821</v>
      </c>
      <c r="O3812" s="8" t="s">
        <v>4023</v>
      </c>
      <c r="P3812" s="8" t="s">
        <v>8836</v>
      </c>
      <c r="Q3812" s="8">
        <v>-1</v>
      </c>
      <c r="R3812" s="8" t="s">
        <v>40</v>
      </c>
      <c r="S3812" s="8" t="s">
        <v>40</v>
      </c>
      <c r="T3812" s="8" t="s">
        <v>40</v>
      </c>
      <c r="U3812" s="67">
        <v>0.24299999999999999</v>
      </c>
      <c r="V3812" s="4">
        <v>3</v>
      </c>
      <c r="W3812" s="4">
        <v>3432</v>
      </c>
      <c r="X3812" s="67">
        <v>1E-3</v>
      </c>
      <c r="Y3812" s="67">
        <v>0.27900000000000003</v>
      </c>
      <c r="Z3812" s="4">
        <v>1</v>
      </c>
      <c r="AA3812" s="4">
        <v>2604</v>
      </c>
      <c r="AB3812" s="67">
        <v>0</v>
      </c>
      <c r="AC3812" s="4">
        <v>5.7142289999999996</v>
      </c>
      <c r="AD3812" s="4">
        <v>26.8</v>
      </c>
    </row>
    <row r="3813" spans="1:30" x14ac:dyDescent="0.2">
      <c r="A3813" s="8" t="s">
        <v>782</v>
      </c>
      <c r="B3813" s="8">
        <v>16</v>
      </c>
      <c r="C3813" s="8">
        <v>71052280</v>
      </c>
      <c r="D3813" s="8">
        <v>71052280</v>
      </c>
      <c r="E3813" s="8" t="s">
        <v>121</v>
      </c>
      <c r="F3813" s="8" t="s">
        <v>3101</v>
      </c>
      <c r="G3813" s="8" t="s">
        <v>3102</v>
      </c>
      <c r="H3813" s="8" t="s">
        <v>7</v>
      </c>
      <c r="I3813" s="66" t="s">
        <v>8800</v>
      </c>
      <c r="J3813" s="66" t="s">
        <v>40</v>
      </c>
      <c r="K3813" s="66" t="s">
        <v>8837</v>
      </c>
      <c r="L3813" s="66" t="s">
        <v>8838</v>
      </c>
      <c r="M3813" s="66" t="s">
        <v>3476</v>
      </c>
      <c r="N3813" s="66" t="s">
        <v>3196</v>
      </c>
      <c r="O3813" s="8" t="s">
        <v>4278</v>
      </c>
      <c r="P3813" s="8" t="s">
        <v>40</v>
      </c>
      <c r="Q3813" s="8">
        <v>-1</v>
      </c>
      <c r="R3813" s="8" t="s">
        <v>40</v>
      </c>
      <c r="S3813" s="8" t="s">
        <v>40</v>
      </c>
      <c r="T3813" s="8" t="s">
        <v>40</v>
      </c>
      <c r="U3813" s="67">
        <v>0.26800000000000002</v>
      </c>
      <c r="V3813" s="4">
        <v>1</v>
      </c>
      <c r="W3813" s="4">
        <v>3430</v>
      </c>
      <c r="X3813" s="67">
        <v>0</v>
      </c>
      <c r="Y3813" s="67">
        <v>0.26600000000000001</v>
      </c>
      <c r="Z3813" s="4">
        <v>1</v>
      </c>
      <c r="AA3813" s="4">
        <v>2602</v>
      </c>
      <c r="AB3813" s="67">
        <v>0</v>
      </c>
      <c r="AC3813" s="4">
        <v>0.34237699999999999</v>
      </c>
      <c r="AD3813" s="4">
        <v>6.0960000000000001</v>
      </c>
    </row>
    <row r="3814" spans="1:30" x14ac:dyDescent="0.2">
      <c r="A3814" s="8" t="s">
        <v>782</v>
      </c>
      <c r="B3814" s="8">
        <v>16</v>
      </c>
      <c r="C3814" s="8">
        <v>71052302</v>
      </c>
      <c r="D3814" s="8">
        <v>71052302</v>
      </c>
      <c r="E3814" s="8" t="s">
        <v>121</v>
      </c>
      <c r="F3814" s="8" t="s">
        <v>3108</v>
      </c>
      <c r="G3814" s="8" t="s">
        <v>3109</v>
      </c>
      <c r="H3814" s="8" t="s">
        <v>7</v>
      </c>
      <c r="I3814" s="66" t="s">
        <v>8800</v>
      </c>
      <c r="J3814" s="66" t="s">
        <v>40</v>
      </c>
      <c r="K3814" s="66" t="s">
        <v>8839</v>
      </c>
      <c r="L3814" s="66" t="s">
        <v>7409</v>
      </c>
      <c r="M3814" s="66" t="s">
        <v>4898</v>
      </c>
      <c r="N3814" s="66" t="s">
        <v>4113</v>
      </c>
      <c r="O3814" s="8" t="s">
        <v>4114</v>
      </c>
      <c r="P3814" s="8" t="s">
        <v>8840</v>
      </c>
      <c r="Q3814" s="8">
        <v>-1</v>
      </c>
      <c r="R3814" s="8" t="s">
        <v>40</v>
      </c>
      <c r="S3814" s="8" t="s">
        <v>40</v>
      </c>
      <c r="T3814" s="8" t="s">
        <v>40</v>
      </c>
      <c r="U3814" s="67">
        <v>0.188</v>
      </c>
      <c r="V3814" s="4">
        <v>42</v>
      </c>
      <c r="W3814" s="4">
        <v>3431</v>
      </c>
      <c r="X3814" s="67">
        <v>1.2E-2</v>
      </c>
      <c r="Y3814" s="67">
        <v>0.19600000000000001</v>
      </c>
      <c r="Z3814" s="4">
        <v>35</v>
      </c>
      <c r="AA3814" s="4">
        <v>2608</v>
      </c>
      <c r="AB3814" s="67">
        <v>1.2999999999999999E-2</v>
      </c>
      <c r="AC3814" s="4">
        <v>5.6582600000000003</v>
      </c>
      <c r="AD3814" s="4">
        <v>26.7</v>
      </c>
    </row>
    <row r="3815" spans="1:30" x14ac:dyDescent="0.2">
      <c r="A3815" s="8" t="s">
        <v>782</v>
      </c>
      <c r="B3815" s="8">
        <v>16</v>
      </c>
      <c r="C3815" s="8">
        <v>71052311</v>
      </c>
      <c r="D3815" s="8">
        <v>71052311</v>
      </c>
      <c r="E3815" s="8" t="s">
        <v>127</v>
      </c>
      <c r="F3815" s="8" t="s">
        <v>3108</v>
      </c>
      <c r="G3815" s="8" t="s">
        <v>3109</v>
      </c>
      <c r="H3815" s="8" t="s">
        <v>7</v>
      </c>
      <c r="I3815" s="66" t="s">
        <v>8800</v>
      </c>
      <c r="J3815" s="66" t="s">
        <v>40</v>
      </c>
      <c r="K3815" s="66" t="s">
        <v>5350</v>
      </c>
      <c r="L3815" s="66" t="s">
        <v>5373</v>
      </c>
      <c r="M3815" s="66" t="s">
        <v>3355</v>
      </c>
      <c r="N3815" s="66" t="s">
        <v>3821</v>
      </c>
      <c r="O3815" s="8" t="s">
        <v>3822</v>
      </c>
      <c r="P3815" s="8" t="s">
        <v>8841</v>
      </c>
      <c r="Q3815" s="8">
        <v>-1</v>
      </c>
      <c r="R3815" s="8" t="s">
        <v>40</v>
      </c>
      <c r="S3815" s="8" t="s">
        <v>40</v>
      </c>
      <c r="T3815" s="8" t="s">
        <v>40</v>
      </c>
      <c r="U3815" s="67">
        <v>0.24199999999999999</v>
      </c>
      <c r="V3815" s="4">
        <v>21</v>
      </c>
      <c r="W3815" s="4">
        <v>3431</v>
      </c>
      <c r="X3815" s="67">
        <v>6.0000000000000001E-3</v>
      </c>
      <c r="Y3815" s="67">
        <v>0.24299999999999999</v>
      </c>
      <c r="Z3815" s="4">
        <v>21</v>
      </c>
      <c r="AA3815" s="4">
        <v>2608</v>
      </c>
      <c r="AB3815" s="67">
        <v>8.0000000000000002E-3</v>
      </c>
      <c r="AC3815" s="4">
        <v>6.1080819999999996</v>
      </c>
      <c r="AD3815" s="4">
        <v>28.3</v>
      </c>
    </row>
    <row r="3816" spans="1:30" x14ac:dyDescent="0.2">
      <c r="A3816" s="8" t="s">
        <v>782</v>
      </c>
      <c r="B3816" s="8">
        <v>16</v>
      </c>
      <c r="C3816" s="8">
        <v>71052328</v>
      </c>
      <c r="D3816" s="8">
        <v>71052328</v>
      </c>
      <c r="E3816" s="8" t="s">
        <v>127</v>
      </c>
      <c r="F3816" s="8" t="s">
        <v>3101</v>
      </c>
      <c r="G3816" s="8" t="s">
        <v>3102</v>
      </c>
      <c r="H3816" s="8" t="s">
        <v>7</v>
      </c>
      <c r="I3816" s="66" t="s">
        <v>8800</v>
      </c>
      <c r="J3816" s="66" t="s">
        <v>40</v>
      </c>
      <c r="K3816" s="66" t="s">
        <v>8842</v>
      </c>
      <c r="L3816" s="66" t="s">
        <v>8843</v>
      </c>
      <c r="M3816" s="66" t="s">
        <v>4700</v>
      </c>
      <c r="N3816" s="66" t="s">
        <v>3136</v>
      </c>
      <c r="O3816" s="8" t="s">
        <v>3137</v>
      </c>
      <c r="P3816" s="8" t="s">
        <v>40</v>
      </c>
      <c r="Q3816" s="8">
        <v>-1</v>
      </c>
      <c r="R3816" s="8" t="s">
        <v>40</v>
      </c>
      <c r="S3816" s="8" t="s">
        <v>40</v>
      </c>
      <c r="T3816" s="8" t="s">
        <v>40</v>
      </c>
      <c r="U3816" s="67">
        <v>0.249</v>
      </c>
      <c r="V3816" s="4">
        <v>1</v>
      </c>
      <c r="W3816" s="4">
        <v>3431</v>
      </c>
      <c r="X3816" s="67">
        <v>0</v>
      </c>
      <c r="Y3816" s="67">
        <v>0</v>
      </c>
      <c r="Z3816" s="4">
        <v>0</v>
      </c>
      <c r="AA3816" s="4">
        <v>2608</v>
      </c>
      <c r="AB3816" s="67">
        <v>0</v>
      </c>
      <c r="AC3816" s="4">
        <v>0.62195800000000001</v>
      </c>
      <c r="AD3816" s="4">
        <v>8.3070000000000004</v>
      </c>
    </row>
    <row r="3817" spans="1:30" x14ac:dyDescent="0.2">
      <c r="A3817" s="8" t="s">
        <v>782</v>
      </c>
      <c r="B3817" s="8">
        <v>16</v>
      </c>
      <c r="C3817" s="8">
        <v>71054089</v>
      </c>
      <c r="D3817" s="8">
        <v>71054089</v>
      </c>
      <c r="E3817" s="8" t="s">
        <v>130</v>
      </c>
      <c r="F3817" s="8" t="s">
        <v>3101</v>
      </c>
      <c r="G3817" s="8" t="s">
        <v>3102</v>
      </c>
      <c r="H3817" s="8" t="s">
        <v>7</v>
      </c>
      <c r="I3817" s="66" t="s">
        <v>8844</v>
      </c>
      <c r="J3817" s="66" t="s">
        <v>40</v>
      </c>
      <c r="K3817" s="66" t="s">
        <v>381</v>
      </c>
      <c r="L3817" s="66" t="s">
        <v>8845</v>
      </c>
      <c r="M3817" s="66" t="s">
        <v>5153</v>
      </c>
      <c r="N3817" s="66" t="s">
        <v>3165</v>
      </c>
      <c r="O3817" s="8" t="s">
        <v>3308</v>
      </c>
      <c r="P3817" s="8" t="s">
        <v>8846</v>
      </c>
      <c r="Q3817" s="8">
        <v>-1</v>
      </c>
      <c r="R3817" s="8" t="s">
        <v>40</v>
      </c>
      <c r="S3817" s="8" t="s">
        <v>40</v>
      </c>
      <c r="T3817" s="8" t="s">
        <v>40</v>
      </c>
      <c r="U3817" s="67">
        <v>0.73799999999999999</v>
      </c>
      <c r="V3817" s="4">
        <v>1</v>
      </c>
      <c r="W3817" s="4">
        <v>3429</v>
      </c>
      <c r="X3817" s="67">
        <v>0</v>
      </c>
      <c r="Y3817" s="67">
        <v>0</v>
      </c>
      <c r="Z3817" s="4">
        <v>0</v>
      </c>
      <c r="AA3817" s="4">
        <v>2601</v>
      </c>
      <c r="AB3817" s="67">
        <v>0</v>
      </c>
      <c r="AC3817" s="4">
        <v>1.1868179999999999</v>
      </c>
      <c r="AD3817" s="4">
        <v>11.68</v>
      </c>
    </row>
    <row r="3818" spans="1:30" x14ac:dyDescent="0.2">
      <c r="A3818" s="8" t="s">
        <v>782</v>
      </c>
      <c r="B3818" s="8">
        <v>16</v>
      </c>
      <c r="C3818" s="8">
        <v>71054090</v>
      </c>
      <c r="D3818" s="8">
        <v>71054090</v>
      </c>
      <c r="E3818" s="8" t="s">
        <v>121</v>
      </c>
      <c r="F3818" s="8" t="s">
        <v>3108</v>
      </c>
      <c r="G3818" s="8" t="s">
        <v>3109</v>
      </c>
      <c r="H3818" s="8" t="s">
        <v>7</v>
      </c>
      <c r="I3818" s="66" t="s">
        <v>8844</v>
      </c>
      <c r="J3818" s="66" t="s">
        <v>40</v>
      </c>
      <c r="K3818" s="66" t="s">
        <v>7329</v>
      </c>
      <c r="L3818" s="66" t="s">
        <v>8847</v>
      </c>
      <c r="M3818" s="66" t="s">
        <v>5153</v>
      </c>
      <c r="N3818" s="66" t="s">
        <v>3309</v>
      </c>
      <c r="O3818" s="8" t="s">
        <v>3310</v>
      </c>
      <c r="P3818" s="8" t="s">
        <v>8848</v>
      </c>
      <c r="Q3818" s="8">
        <v>-1</v>
      </c>
      <c r="R3818" s="8" t="s">
        <v>40</v>
      </c>
      <c r="S3818" s="8" t="s">
        <v>40</v>
      </c>
      <c r="T3818" s="8" t="s">
        <v>40</v>
      </c>
      <c r="U3818" s="67">
        <v>0.45400000000000001</v>
      </c>
      <c r="V3818" s="4">
        <v>1</v>
      </c>
      <c r="W3818" s="4">
        <v>3429</v>
      </c>
      <c r="X3818" s="67">
        <v>0</v>
      </c>
      <c r="Y3818" s="67">
        <v>0.4</v>
      </c>
      <c r="Z3818" s="4">
        <v>1</v>
      </c>
      <c r="AA3818" s="4">
        <v>2601</v>
      </c>
      <c r="AB3818" s="67">
        <v>0</v>
      </c>
      <c r="AC3818" s="4">
        <v>4.8653380000000004</v>
      </c>
      <c r="AD3818" s="4">
        <v>24.9</v>
      </c>
    </row>
    <row r="3819" spans="1:30" x14ac:dyDescent="0.2">
      <c r="A3819" s="8" t="s">
        <v>782</v>
      </c>
      <c r="B3819" s="8">
        <v>16</v>
      </c>
      <c r="C3819" s="8">
        <v>71054092</v>
      </c>
      <c r="D3819" s="8">
        <v>71054092</v>
      </c>
      <c r="E3819" s="8" t="s">
        <v>130</v>
      </c>
      <c r="F3819" s="8" t="s">
        <v>3101</v>
      </c>
      <c r="G3819" s="8" t="s">
        <v>3102</v>
      </c>
      <c r="H3819" s="8" t="s">
        <v>7</v>
      </c>
      <c r="I3819" s="66" t="s">
        <v>8844</v>
      </c>
      <c r="J3819" s="66" t="s">
        <v>40</v>
      </c>
      <c r="K3819" s="66" t="s">
        <v>8849</v>
      </c>
      <c r="L3819" s="66" t="s">
        <v>8850</v>
      </c>
      <c r="M3819" s="66" t="s">
        <v>4697</v>
      </c>
      <c r="N3819" s="66" t="s">
        <v>3126</v>
      </c>
      <c r="O3819" s="8" t="s">
        <v>3419</v>
      </c>
      <c r="P3819" s="8" t="s">
        <v>40</v>
      </c>
      <c r="Q3819" s="8">
        <v>-1</v>
      </c>
      <c r="R3819" s="8" t="s">
        <v>40</v>
      </c>
      <c r="S3819" s="8" t="s">
        <v>40</v>
      </c>
      <c r="T3819" s="8" t="s">
        <v>40</v>
      </c>
      <c r="U3819" s="67">
        <v>0.11700000000000001</v>
      </c>
      <c r="V3819" s="4">
        <v>1</v>
      </c>
      <c r="W3819" s="4">
        <v>3429</v>
      </c>
      <c r="X3819" s="67">
        <v>0</v>
      </c>
      <c r="Y3819" s="67">
        <v>0</v>
      </c>
      <c r="Z3819" s="4">
        <v>0</v>
      </c>
      <c r="AA3819" s="4">
        <v>2601</v>
      </c>
      <c r="AB3819" s="67">
        <v>0</v>
      </c>
      <c r="AC3819" s="4">
        <v>0.60647600000000002</v>
      </c>
      <c r="AD3819" s="4">
        <v>8.2010000000000005</v>
      </c>
    </row>
    <row r="3820" spans="1:30" x14ac:dyDescent="0.2">
      <c r="A3820" s="8" t="s">
        <v>782</v>
      </c>
      <c r="B3820" s="8">
        <v>16</v>
      </c>
      <c r="C3820" s="8">
        <v>71054098</v>
      </c>
      <c r="D3820" s="8">
        <v>71054098</v>
      </c>
      <c r="E3820" s="8" t="s">
        <v>121</v>
      </c>
      <c r="F3820" s="8" t="s">
        <v>3101</v>
      </c>
      <c r="G3820" s="8" t="s">
        <v>3102</v>
      </c>
      <c r="H3820" s="8" t="s">
        <v>7</v>
      </c>
      <c r="I3820" s="66" t="s">
        <v>8844</v>
      </c>
      <c r="J3820" s="66" t="s">
        <v>40</v>
      </c>
      <c r="K3820" s="66" t="s">
        <v>5367</v>
      </c>
      <c r="L3820" s="66" t="s">
        <v>8851</v>
      </c>
      <c r="M3820" s="66" t="s">
        <v>8852</v>
      </c>
      <c r="N3820" s="66" t="s">
        <v>3107</v>
      </c>
      <c r="O3820" s="8" t="s">
        <v>3150</v>
      </c>
      <c r="P3820" s="8" t="s">
        <v>8853</v>
      </c>
      <c r="Q3820" s="8">
        <v>-1</v>
      </c>
      <c r="R3820" s="8" t="s">
        <v>40</v>
      </c>
      <c r="S3820" s="8" t="s">
        <v>40</v>
      </c>
      <c r="T3820" s="8" t="s">
        <v>40</v>
      </c>
      <c r="U3820" s="67">
        <v>0.39500000000000002</v>
      </c>
      <c r="V3820" s="4">
        <v>1</v>
      </c>
      <c r="W3820" s="4">
        <v>3429</v>
      </c>
      <c r="X3820" s="67">
        <v>0</v>
      </c>
      <c r="Y3820" s="67">
        <v>0</v>
      </c>
      <c r="Z3820" s="4">
        <v>0</v>
      </c>
      <c r="AA3820" s="4">
        <v>2601</v>
      </c>
      <c r="AB3820" s="67">
        <v>0</v>
      </c>
      <c r="AC3820" s="4">
        <v>1.038627</v>
      </c>
      <c r="AD3820" s="4">
        <v>10.88</v>
      </c>
    </row>
    <row r="3821" spans="1:30" x14ac:dyDescent="0.2">
      <c r="A3821" s="8" t="s">
        <v>782</v>
      </c>
      <c r="B3821" s="8">
        <v>16</v>
      </c>
      <c r="C3821" s="8">
        <v>71054116</v>
      </c>
      <c r="D3821" s="8">
        <v>71054116</v>
      </c>
      <c r="E3821" s="8" t="s">
        <v>123</v>
      </c>
      <c r="F3821" s="8" t="s">
        <v>3108</v>
      </c>
      <c r="G3821" s="8" t="s">
        <v>3109</v>
      </c>
      <c r="H3821" s="8" t="s">
        <v>7</v>
      </c>
      <c r="I3821" s="66" t="s">
        <v>8844</v>
      </c>
      <c r="J3821" s="66" t="s">
        <v>40</v>
      </c>
      <c r="K3821" s="66" t="s">
        <v>8854</v>
      </c>
      <c r="L3821" s="66" t="s">
        <v>7487</v>
      </c>
      <c r="M3821" s="66" t="s">
        <v>6244</v>
      </c>
      <c r="N3821" s="66" t="s">
        <v>3924</v>
      </c>
      <c r="O3821" s="8" t="s">
        <v>5181</v>
      </c>
      <c r="P3821" s="8" t="s">
        <v>8855</v>
      </c>
      <c r="Q3821" s="8">
        <v>-1</v>
      </c>
      <c r="R3821" s="8" t="s">
        <v>40</v>
      </c>
      <c r="S3821" s="8" t="s">
        <v>40</v>
      </c>
      <c r="T3821" s="8" t="s">
        <v>40</v>
      </c>
      <c r="U3821" s="67">
        <v>0.41399999999999998</v>
      </c>
      <c r="V3821" s="4">
        <v>15</v>
      </c>
      <c r="W3821" s="4">
        <v>3429</v>
      </c>
      <c r="X3821" s="67">
        <v>4.0000000000000001E-3</v>
      </c>
      <c r="Y3821" s="67">
        <v>0.41799999999999998</v>
      </c>
      <c r="Z3821" s="4">
        <v>14</v>
      </c>
      <c r="AA3821" s="4">
        <v>2601</v>
      </c>
      <c r="AB3821" s="67">
        <v>5.0000000000000001E-3</v>
      </c>
      <c r="AC3821" s="4">
        <v>2.0949260000000001</v>
      </c>
      <c r="AD3821" s="4">
        <v>16.82</v>
      </c>
    </row>
    <row r="3822" spans="1:30" x14ac:dyDescent="0.2">
      <c r="A3822" s="8" t="s">
        <v>782</v>
      </c>
      <c r="B3822" s="8">
        <v>16</v>
      </c>
      <c r="C3822" s="8">
        <v>71054154</v>
      </c>
      <c r="D3822" s="8">
        <v>71054154</v>
      </c>
      <c r="E3822" s="8" t="s">
        <v>130</v>
      </c>
      <c r="F3822" s="8" t="s">
        <v>3108</v>
      </c>
      <c r="G3822" s="8" t="s">
        <v>3109</v>
      </c>
      <c r="H3822" s="8" t="s">
        <v>7</v>
      </c>
      <c r="I3822" s="66" t="s">
        <v>8844</v>
      </c>
      <c r="J3822" s="66" t="s">
        <v>40</v>
      </c>
      <c r="K3822" s="66" t="s">
        <v>8856</v>
      </c>
      <c r="L3822" s="66" t="s">
        <v>8857</v>
      </c>
      <c r="M3822" s="66" t="s">
        <v>5343</v>
      </c>
      <c r="N3822" s="66" t="s">
        <v>3168</v>
      </c>
      <c r="O3822" s="8" t="s">
        <v>3169</v>
      </c>
      <c r="P3822" s="8" t="s">
        <v>8858</v>
      </c>
      <c r="Q3822" s="8">
        <v>-1</v>
      </c>
      <c r="R3822" s="8" t="s">
        <v>40</v>
      </c>
      <c r="S3822" s="8" t="s">
        <v>40</v>
      </c>
      <c r="T3822" s="8" t="s">
        <v>40</v>
      </c>
      <c r="U3822" s="67">
        <v>0.19400000000000001</v>
      </c>
      <c r="V3822" s="4">
        <v>1</v>
      </c>
      <c r="W3822" s="4">
        <v>3425</v>
      </c>
      <c r="X3822" s="67">
        <v>0</v>
      </c>
      <c r="Y3822" s="67">
        <v>0</v>
      </c>
      <c r="Z3822" s="4">
        <v>0</v>
      </c>
      <c r="AA3822" s="4">
        <v>2592</v>
      </c>
      <c r="AB3822" s="67">
        <v>0</v>
      </c>
      <c r="AC3822" s="4">
        <v>4.23482</v>
      </c>
      <c r="AD3822" s="4">
        <v>23.9</v>
      </c>
    </row>
    <row r="3823" spans="1:30" x14ac:dyDescent="0.2">
      <c r="A3823" s="8" t="s">
        <v>782</v>
      </c>
      <c r="B3823" s="8">
        <v>16</v>
      </c>
      <c r="C3823" s="8">
        <v>71054178</v>
      </c>
      <c r="D3823" s="8">
        <v>71054178</v>
      </c>
      <c r="E3823" s="8" t="s">
        <v>123</v>
      </c>
      <c r="F3823" s="8" t="s">
        <v>3108</v>
      </c>
      <c r="G3823" s="8" t="s">
        <v>3109</v>
      </c>
      <c r="H3823" s="8" t="s">
        <v>7</v>
      </c>
      <c r="I3823" s="66" t="s">
        <v>8844</v>
      </c>
      <c r="J3823" s="66" t="s">
        <v>40</v>
      </c>
      <c r="K3823" s="66" t="s">
        <v>8859</v>
      </c>
      <c r="L3823" s="66" t="s">
        <v>7522</v>
      </c>
      <c r="M3823" s="66" t="s">
        <v>3488</v>
      </c>
      <c r="N3823" s="66" t="s">
        <v>3232</v>
      </c>
      <c r="O3823" s="8" t="s">
        <v>4392</v>
      </c>
      <c r="P3823" s="8" t="s">
        <v>8860</v>
      </c>
      <c r="Q3823" s="8">
        <v>-1</v>
      </c>
      <c r="R3823" s="8" t="s">
        <v>40</v>
      </c>
      <c r="S3823" s="8" t="s">
        <v>40</v>
      </c>
      <c r="T3823" s="8" t="s">
        <v>40</v>
      </c>
      <c r="U3823" s="67">
        <v>0.49199999999999999</v>
      </c>
      <c r="V3823" s="4">
        <v>3415</v>
      </c>
      <c r="W3823" s="4">
        <v>3425</v>
      </c>
      <c r="X3823" s="67">
        <v>0.997</v>
      </c>
      <c r="Y3823" s="67">
        <v>0.49399999999999999</v>
      </c>
      <c r="Z3823" s="4">
        <v>2574</v>
      </c>
      <c r="AA3823" s="4">
        <v>2592</v>
      </c>
      <c r="AB3823" s="67">
        <v>0.99299999999999999</v>
      </c>
      <c r="AC3823" s="4">
        <v>-0.303643</v>
      </c>
      <c r="AD3823" s="4">
        <v>0.65200000000000002</v>
      </c>
    </row>
    <row r="3824" spans="1:30" x14ac:dyDescent="0.2">
      <c r="A3824" s="8" t="s">
        <v>782</v>
      </c>
      <c r="B3824" s="8">
        <v>16</v>
      </c>
      <c r="C3824" s="8">
        <v>71059314</v>
      </c>
      <c r="D3824" s="8">
        <v>71059314</v>
      </c>
      <c r="E3824" s="8" t="s">
        <v>130</v>
      </c>
      <c r="F3824" s="8" t="s">
        <v>3108</v>
      </c>
      <c r="G3824" s="8" t="s">
        <v>3109</v>
      </c>
      <c r="H3824" s="8" t="s">
        <v>7</v>
      </c>
      <c r="I3824" s="66" t="s">
        <v>8861</v>
      </c>
      <c r="J3824" s="66" t="s">
        <v>40</v>
      </c>
      <c r="K3824" s="66" t="s">
        <v>8851</v>
      </c>
      <c r="L3824" s="66" t="s">
        <v>5365</v>
      </c>
      <c r="M3824" s="66" t="s">
        <v>4687</v>
      </c>
      <c r="N3824" s="66" t="s">
        <v>4056</v>
      </c>
      <c r="O3824" s="8" t="s">
        <v>4057</v>
      </c>
      <c r="P3824" s="8" t="s">
        <v>40</v>
      </c>
      <c r="Q3824" s="8">
        <v>-1</v>
      </c>
      <c r="R3824" s="8" t="s">
        <v>40</v>
      </c>
      <c r="S3824" s="8" t="s">
        <v>40</v>
      </c>
      <c r="T3824" s="8" t="s">
        <v>40</v>
      </c>
      <c r="U3824" s="67">
        <v>0.22600000000000001</v>
      </c>
      <c r="V3824" s="4">
        <v>1</v>
      </c>
      <c r="W3824" s="4">
        <v>3426</v>
      </c>
      <c r="X3824" s="67">
        <v>0</v>
      </c>
      <c r="Y3824" s="67">
        <v>0.28999999999999998</v>
      </c>
      <c r="Z3824" s="4">
        <v>1</v>
      </c>
      <c r="AA3824" s="4">
        <v>2598</v>
      </c>
      <c r="AB3824" s="67">
        <v>0</v>
      </c>
      <c r="AC3824" s="4">
        <v>5.1109879999999999</v>
      </c>
      <c r="AD3824" s="4">
        <v>25.3</v>
      </c>
    </row>
    <row r="3825" spans="1:30" x14ac:dyDescent="0.2">
      <c r="A3825" s="8" t="s">
        <v>782</v>
      </c>
      <c r="B3825" s="8">
        <v>16</v>
      </c>
      <c r="C3825" s="8">
        <v>71059336</v>
      </c>
      <c r="D3825" s="8">
        <v>71059336</v>
      </c>
      <c r="E3825" s="8" t="s">
        <v>130</v>
      </c>
      <c r="F3825" s="8" t="s">
        <v>3108</v>
      </c>
      <c r="G3825" s="8" t="s">
        <v>3109</v>
      </c>
      <c r="H3825" s="8" t="s">
        <v>7</v>
      </c>
      <c r="I3825" s="66" t="s">
        <v>8861</v>
      </c>
      <c r="J3825" s="66" t="s">
        <v>40</v>
      </c>
      <c r="K3825" s="66" t="s">
        <v>8862</v>
      </c>
      <c r="L3825" s="66" t="s">
        <v>8863</v>
      </c>
      <c r="M3825" s="66" t="s">
        <v>8864</v>
      </c>
      <c r="N3825" s="66" t="s">
        <v>3147</v>
      </c>
      <c r="O3825" s="8" t="s">
        <v>3589</v>
      </c>
      <c r="P3825" s="8" t="s">
        <v>8865</v>
      </c>
      <c r="Q3825" s="8">
        <v>-1</v>
      </c>
      <c r="R3825" s="8" t="s">
        <v>40</v>
      </c>
      <c r="S3825" s="8" t="s">
        <v>40</v>
      </c>
      <c r="T3825" s="8" t="s">
        <v>40</v>
      </c>
      <c r="U3825" s="67">
        <v>0</v>
      </c>
      <c r="V3825" s="4">
        <v>0</v>
      </c>
      <c r="W3825" s="4">
        <v>3426</v>
      </c>
      <c r="X3825" s="67">
        <v>0</v>
      </c>
      <c r="Y3825" s="67">
        <v>0.32500000000000001</v>
      </c>
      <c r="Z3825" s="4">
        <v>1</v>
      </c>
      <c r="AA3825" s="4">
        <v>2598</v>
      </c>
      <c r="AB3825" s="67">
        <v>0</v>
      </c>
      <c r="AC3825" s="4">
        <v>5.2152320000000003</v>
      </c>
      <c r="AD3825" s="4">
        <v>25.6</v>
      </c>
    </row>
    <row r="3826" spans="1:30" x14ac:dyDescent="0.2">
      <c r="A3826" s="8" t="s">
        <v>782</v>
      </c>
      <c r="B3826" s="8">
        <v>16</v>
      </c>
      <c r="C3826" s="8">
        <v>71059337</v>
      </c>
      <c r="D3826" s="8">
        <v>71059337</v>
      </c>
      <c r="E3826" s="8" t="s">
        <v>121</v>
      </c>
      <c r="F3826" s="8" t="s">
        <v>3101</v>
      </c>
      <c r="G3826" s="8" t="s">
        <v>3102</v>
      </c>
      <c r="H3826" s="8" t="s">
        <v>7</v>
      </c>
      <c r="I3826" s="66" t="s">
        <v>8861</v>
      </c>
      <c r="J3826" s="66" t="s">
        <v>40</v>
      </c>
      <c r="K3826" s="66" t="s">
        <v>8866</v>
      </c>
      <c r="L3826" s="66" t="s">
        <v>8867</v>
      </c>
      <c r="M3826" s="66" t="s">
        <v>6225</v>
      </c>
      <c r="N3826" s="66" t="s">
        <v>3118</v>
      </c>
      <c r="O3826" s="8" t="s">
        <v>3382</v>
      </c>
      <c r="P3826" s="8" t="s">
        <v>8868</v>
      </c>
      <c r="Q3826" s="8">
        <v>-1</v>
      </c>
      <c r="R3826" s="8" t="s">
        <v>40</v>
      </c>
      <c r="S3826" s="8" t="s">
        <v>40</v>
      </c>
      <c r="T3826" s="8" t="s">
        <v>40</v>
      </c>
      <c r="U3826" s="67">
        <v>0.247</v>
      </c>
      <c r="V3826" s="4">
        <v>95</v>
      </c>
      <c r="W3826" s="4">
        <v>3431</v>
      </c>
      <c r="X3826" s="67">
        <v>2.8000000000000001E-2</v>
      </c>
      <c r="Y3826" s="67">
        <v>0.248</v>
      </c>
      <c r="Z3826" s="4">
        <v>73</v>
      </c>
      <c r="AA3826" s="4">
        <v>2604</v>
      </c>
      <c r="AB3826" s="67">
        <v>2.8000000000000001E-2</v>
      </c>
      <c r="AC3826" s="4">
        <v>0.41170299999999999</v>
      </c>
      <c r="AD3826" s="4">
        <v>6.7149999999999999</v>
      </c>
    </row>
    <row r="3827" spans="1:30" x14ac:dyDescent="0.2">
      <c r="A3827" s="8" t="s">
        <v>782</v>
      </c>
      <c r="B3827" s="8">
        <v>16</v>
      </c>
      <c r="C3827" s="8">
        <v>71059337</v>
      </c>
      <c r="D3827" s="8">
        <v>71059337</v>
      </c>
      <c r="E3827" s="8" t="s">
        <v>130</v>
      </c>
      <c r="F3827" s="8" t="s">
        <v>3101</v>
      </c>
      <c r="G3827" s="8" t="s">
        <v>3102</v>
      </c>
      <c r="H3827" s="8" t="s">
        <v>7</v>
      </c>
      <c r="I3827" s="66" t="s">
        <v>8861</v>
      </c>
      <c r="J3827" s="66" t="s">
        <v>40</v>
      </c>
      <c r="K3827" s="66" t="s">
        <v>8866</v>
      </c>
      <c r="L3827" s="66" t="s">
        <v>8867</v>
      </c>
      <c r="M3827" s="66" t="s">
        <v>6225</v>
      </c>
      <c r="N3827" s="66" t="s">
        <v>3118</v>
      </c>
      <c r="O3827" s="8" t="s">
        <v>4386</v>
      </c>
      <c r="P3827" s="8" t="s">
        <v>8868</v>
      </c>
      <c r="Q3827" s="8">
        <v>-1</v>
      </c>
      <c r="R3827" s="8" t="s">
        <v>40</v>
      </c>
      <c r="S3827" s="8" t="s">
        <v>40</v>
      </c>
      <c r="T3827" s="8" t="s">
        <v>40</v>
      </c>
      <c r="U3827" s="67">
        <v>3.5000000000000003E-2</v>
      </c>
      <c r="V3827" s="4">
        <v>1</v>
      </c>
      <c r="W3827" s="4">
        <v>3431</v>
      </c>
      <c r="X3827" s="67">
        <v>0</v>
      </c>
      <c r="Y3827" s="67">
        <v>2E-3</v>
      </c>
      <c r="Z3827" s="4">
        <v>0</v>
      </c>
      <c r="AA3827" s="4">
        <v>2604</v>
      </c>
      <c r="AB3827" s="67">
        <v>0</v>
      </c>
      <c r="AC3827" s="4">
        <v>0.164936</v>
      </c>
      <c r="AD3827" s="4">
        <v>4.306</v>
      </c>
    </row>
    <row r="3828" spans="1:30" x14ac:dyDescent="0.2">
      <c r="A3828" s="8" t="s">
        <v>782</v>
      </c>
      <c r="B3828" s="8">
        <v>16</v>
      </c>
      <c r="C3828" s="8">
        <v>71059369</v>
      </c>
      <c r="D3828" s="8">
        <v>71059369</v>
      </c>
      <c r="E3828" s="8" t="s">
        <v>130</v>
      </c>
      <c r="F3828" s="8" t="s">
        <v>3108</v>
      </c>
      <c r="G3828" s="8" t="s">
        <v>3109</v>
      </c>
      <c r="H3828" s="8" t="s">
        <v>7</v>
      </c>
      <c r="I3828" s="66" t="s">
        <v>8861</v>
      </c>
      <c r="J3828" s="66" t="s">
        <v>40</v>
      </c>
      <c r="K3828" s="66" t="s">
        <v>3372</v>
      </c>
      <c r="L3828" s="66" t="s">
        <v>7604</v>
      </c>
      <c r="M3828" s="66" t="s">
        <v>3758</v>
      </c>
      <c r="N3828" s="66" t="s">
        <v>3168</v>
      </c>
      <c r="O3828" s="8" t="s">
        <v>3169</v>
      </c>
      <c r="P3828" s="8" t="s">
        <v>40</v>
      </c>
      <c r="Q3828" s="8">
        <v>-1</v>
      </c>
      <c r="R3828" s="8" t="s">
        <v>40</v>
      </c>
      <c r="S3828" s="8" t="s">
        <v>40</v>
      </c>
      <c r="T3828" s="8" t="s">
        <v>40</v>
      </c>
      <c r="U3828" s="67">
        <v>0.27</v>
      </c>
      <c r="V3828" s="4">
        <v>1</v>
      </c>
      <c r="W3828" s="4">
        <v>3430</v>
      </c>
      <c r="X3828" s="67">
        <v>0</v>
      </c>
      <c r="Y3828" s="67">
        <v>0.20599999999999999</v>
      </c>
      <c r="Z3828" s="4">
        <v>1</v>
      </c>
      <c r="AA3828" s="4">
        <v>2602</v>
      </c>
      <c r="AB3828" s="67">
        <v>0</v>
      </c>
      <c r="AC3828" s="4">
        <v>0.41348000000000001</v>
      </c>
      <c r="AD3828" s="4">
        <v>6.73</v>
      </c>
    </row>
    <row r="3829" spans="1:30" x14ac:dyDescent="0.2">
      <c r="A3829" s="8" t="s">
        <v>782</v>
      </c>
      <c r="B3829" s="8">
        <v>16</v>
      </c>
      <c r="C3829" s="8">
        <v>71059393</v>
      </c>
      <c r="D3829" s="8">
        <v>71059393</v>
      </c>
      <c r="E3829" s="8" t="s">
        <v>127</v>
      </c>
      <c r="F3829" s="8" t="s">
        <v>3108</v>
      </c>
      <c r="G3829" s="8" t="s">
        <v>3109</v>
      </c>
      <c r="H3829" s="8" t="s">
        <v>7</v>
      </c>
      <c r="I3829" s="66" t="s">
        <v>8861</v>
      </c>
      <c r="J3829" s="66" t="s">
        <v>40</v>
      </c>
      <c r="K3829" s="66" t="s">
        <v>5400</v>
      </c>
      <c r="L3829" s="66" t="s">
        <v>8869</v>
      </c>
      <c r="M3829" s="66" t="s">
        <v>4343</v>
      </c>
      <c r="N3829" s="66" t="s">
        <v>3302</v>
      </c>
      <c r="O3829" s="8" t="s">
        <v>3650</v>
      </c>
      <c r="P3829" s="8" t="s">
        <v>40</v>
      </c>
      <c r="Q3829" s="8">
        <v>-1</v>
      </c>
      <c r="R3829" s="8" t="s">
        <v>40</v>
      </c>
      <c r="S3829" s="8" t="s">
        <v>40</v>
      </c>
      <c r="T3829" s="8" t="s">
        <v>40</v>
      </c>
      <c r="U3829" s="67">
        <v>0.33400000000000002</v>
      </c>
      <c r="V3829" s="4">
        <v>2</v>
      </c>
      <c r="W3829" s="4">
        <v>3430</v>
      </c>
      <c r="X3829" s="67">
        <v>1E-3</v>
      </c>
      <c r="Y3829" s="67">
        <v>0</v>
      </c>
      <c r="Z3829" s="4">
        <v>0</v>
      </c>
      <c r="AA3829" s="4">
        <v>2602</v>
      </c>
      <c r="AB3829" s="67">
        <v>0</v>
      </c>
      <c r="AC3829" s="4">
        <v>5.6569459999999996</v>
      </c>
      <c r="AD3829" s="4">
        <v>26.7</v>
      </c>
    </row>
    <row r="3830" spans="1:30" x14ac:dyDescent="0.2">
      <c r="A3830" s="8" t="s">
        <v>782</v>
      </c>
      <c r="B3830" s="8">
        <v>16</v>
      </c>
      <c r="C3830" s="8">
        <v>71059393</v>
      </c>
      <c r="D3830" s="8">
        <v>71059393</v>
      </c>
      <c r="E3830" s="8" t="s">
        <v>130</v>
      </c>
      <c r="F3830" s="8" t="s">
        <v>3108</v>
      </c>
      <c r="G3830" s="8" t="s">
        <v>3109</v>
      </c>
      <c r="H3830" s="8" t="s">
        <v>7</v>
      </c>
      <c r="I3830" s="66" t="s">
        <v>8861</v>
      </c>
      <c r="J3830" s="66" t="s">
        <v>40</v>
      </c>
      <c r="K3830" s="66" t="s">
        <v>5400</v>
      </c>
      <c r="L3830" s="66" t="s">
        <v>8869</v>
      </c>
      <c r="M3830" s="66" t="s">
        <v>4343</v>
      </c>
      <c r="N3830" s="66" t="s">
        <v>3302</v>
      </c>
      <c r="O3830" s="8" t="s">
        <v>3303</v>
      </c>
      <c r="P3830" s="8" t="s">
        <v>40</v>
      </c>
      <c r="Q3830" s="8">
        <v>-1</v>
      </c>
      <c r="R3830" s="8" t="s">
        <v>40</v>
      </c>
      <c r="S3830" s="8" t="s">
        <v>40</v>
      </c>
      <c r="T3830" s="8" t="s">
        <v>40</v>
      </c>
      <c r="U3830" s="67">
        <v>0.28199999999999997</v>
      </c>
      <c r="V3830" s="4">
        <v>1</v>
      </c>
      <c r="W3830" s="4">
        <v>3430</v>
      </c>
      <c r="X3830" s="67">
        <v>0</v>
      </c>
      <c r="Y3830" s="67">
        <v>0</v>
      </c>
      <c r="Z3830" s="4">
        <v>0</v>
      </c>
      <c r="AA3830" s="4">
        <v>2602</v>
      </c>
      <c r="AB3830" s="67">
        <v>0</v>
      </c>
      <c r="AC3830" s="4">
        <v>5.9410980000000002</v>
      </c>
      <c r="AD3830" s="4">
        <v>27.6</v>
      </c>
    </row>
    <row r="3831" spans="1:30" x14ac:dyDescent="0.2">
      <c r="A3831" s="8" t="s">
        <v>782</v>
      </c>
      <c r="B3831" s="8">
        <v>16</v>
      </c>
      <c r="C3831" s="8">
        <v>71059407</v>
      </c>
      <c r="D3831" s="8">
        <v>71059407</v>
      </c>
      <c r="E3831" s="8" t="s">
        <v>130</v>
      </c>
      <c r="F3831" s="8" t="s">
        <v>3108</v>
      </c>
      <c r="G3831" s="8" t="s">
        <v>3109</v>
      </c>
      <c r="H3831" s="8" t="s">
        <v>7</v>
      </c>
      <c r="I3831" s="66" t="s">
        <v>8861</v>
      </c>
      <c r="J3831" s="66" t="s">
        <v>40</v>
      </c>
      <c r="K3831" s="66" t="s">
        <v>8870</v>
      </c>
      <c r="L3831" s="66" t="s">
        <v>8871</v>
      </c>
      <c r="M3831" s="66" t="s">
        <v>5996</v>
      </c>
      <c r="N3831" s="66" t="s">
        <v>3677</v>
      </c>
      <c r="O3831" s="8" t="s">
        <v>4147</v>
      </c>
      <c r="P3831" s="8" t="s">
        <v>8872</v>
      </c>
      <c r="Q3831" s="8">
        <v>-1</v>
      </c>
      <c r="R3831" s="8" t="s">
        <v>40</v>
      </c>
      <c r="S3831" s="8" t="s">
        <v>40</v>
      </c>
      <c r="T3831" s="8" t="s">
        <v>40</v>
      </c>
      <c r="U3831" s="67">
        <v>0.22800000000000001</v>
      </c>
      <c r="V3831" s="4">
        <v>1</v>
      </c>
      <c r="W3831" s="4">
        <v>3430</v>
      </c>
      <c r="X3831" s="67">
        <v>0</v>
      </c>
      <c r="Y3831" s="67">
        <v>0.185</v>
      </c>
      <c r="Z3831" s="4">
        <v>1</v>
      </c>
      <c r="AA3831" s="4">
        <v>2602</v>
      </c>
      <c r="AB3831" s="67">
        <v>0</v>
      </c>
      <c r="AC3831" s="4">
        <v>5.110074</v>
      </c>
      <c r="AD3831" s="4">
        <v>25.3</v>
      </c>
    </row>
    <row r="3832" spans="1:30" x14ac:dyDescent="0.2">
      <c r="A3832" s="8" t="s">
        <v>782</v>
      </c>
      <c r="B3832" s="8">
        <v>16</v>
      </c>
      <c r="C3832" s="8">
        <v>71059414</v>
      </c>
      <c r="D3832" s="8">
        <v>71059414</v>
      </c>
      <c r="E3832" s="8" t="s">
        <v>121</v>
      </c>
      <c r="F3832" s="8" t="s">
        <v>3101</v>
      </c>
      <c r="G3832" s="8" t="s">
        <v>3102</v>
      </c>
      <c r="H3832" s="8" t="s">
        <v>7</v>
      </c>
      <c r="I3832" s="66" t="s">
        <v>8861</v>
      </c>
      <c r="J3832" s="66" t="s">
        <v>40</v>
      </c>
      <c r="K3832" s="66" t="s">
        <v>8873</v>
      </c>
      <c r="L3832" s="66" t="s">
        <v>8874</v>
      </c>
      <c r="M3832" s="66" t="s">
        <v>5817</v>
      </c>
      <c r="N3832" s="66" t="s">
        <v>3126</v>
      </c>
      <c r="O3832" s="8" t="s">
        <v>3160</v>
      </c>
      <c r="P3832" s="8" t="s">
        <v>40</v>
      </c>
      <c r="Q3832" s="8">
        <v>-1</v>
      </c>
      <c r="R3832" s="8" t="s">
        <v>40</v>
      </c>
      <c r="S3832" s="8" t="s">
        <v>40</v>
      </c>
      <c r="T3832" s="8" t="s">
        <v>40</v>
      </c>
      <c r="U3832" s="67">
        <v>0</v>
      </c>
      <c r="V3832" s="4">
        <v>0</v>
      </c>
      <c r="W3832" s="4">
        <v>3430</v>
      </c>
      <c r="X3832" s="67">
        <v>0</v>
      </c>
      <c r="Y3832" s="67">
        <v>0.25</v>
      </c>
      <c r="Z3832" s="4">
        <v>1</v>
      </c>
      <c r="AA3832" s="4">
        <v>2602</v>
      </c>
      <c r="AB3832" s="67">
        <v>0</v>
      </c>
      <c r="AC3832" s="4">
        <v>0.40522200000000003</v>
      </c>
      <c r="AD3832" s="4">
        <v>6.6589999999999998</v>
      </c>
    </row>
    <row r="3833" spans="1:30" x14ac:dyDescent="0.2">
      <c r="A3833" s="8" t="s">
        <v>782</v>
      </c>
      <c r="B3833" s="8">
        <v>16</v>
      </c>
      <c r="C3833" s="8">
        <v>71061513</v>
      </c>
      <c r="D3833" s="8">
        <v>71061513</v>
      </c>
      <c r="E3833" s="8" t="s">
        <v>123</v>
      </c>
      <c r="F3833" s="8" t="s">
        <v>3108</v>
      </c>
      <c r="G3833" s="8" t="s">
        <v>3109</v>
      </c>
      <c r="H3833" s="8" t="s">
        <v>7</v>
      </c>
      <c r="I3833" s="66" t="s">
        <v>8875</v>
      </c>
      <c r="J3833" s="66" t="s">
        <v>40</v>
      </c>
      <c r="K3833" s="66" t="s">
        <v>8876</v>
      </c>
      <c r="L3833" s="66" t="s">
        <v>3373</v>
      </c>
      <c r="M3833" s="66" t="s">
        <v>3374</v>
      </c>
      <c r="N3833" s="66" t="s">
        <v>3914</v>
      </c>
      <c r="O3833" s="8" t="s">
        <v>5208</v>
      </c>
      <c r="P3833" s="8" t="s">
        <v>8877</v>
      </c>
      <c r="Q3833" s="8">
        <v>-1</v>
      </c>
      <c r="R3833" s="8" t="s">
        <v>40</v>
      </c>
      <c r="S3833" s="8" t="s">
        <v>40</v>
      </c>
      <c r="T3833" s="8" t="s">
        <v>40</v>
      </c>
      <c r="U3833" s="67">
        <v>0.24</v>
      </c>
      <c r="V3833" s="4">
        <v>20</v>
      </c>
      <c r="W3833" s="4">
        <v>3431</v>
      </c>
      <c r="X3833" s="67">
        <v>6.0000000000000001E-3</v>
      </c>
      <c r="Y3833" s="67">
        <v>0.23599999999999999</v>
      </c>
      <c r="Z3833" s="4">
        <v>12</v>
      </c>
      <c r="AA3833" s="4">
        <v>2602</v>
      </c>
      <c r="AB3833" s="67">
        <v>5.0000000000000001E-3</v>
      </c>
      <c r="AC3833" s="4">
        <v>2.7205509999999999</v>
      </c>
      <c r="AD3833" s="4">
        <v>20.9</v>
      </c>
    </row>
    <row r="3834" spans="1:30" x14ac:dyDescent="0.2">
      <c r="A3834" s="8" t="s">
        <v>782</v>
      </c>
      <c r="B3834" s="8">
        <v>16</v>
      </c>
      <c r="C3834" s="8">
        <v>71061529</v>
      </c>
      <c r="D3834" s="8">
        <v>71061529</v>
      </c>
      <c r="E3834" s="8" t="s">
        <v>121</v>
      </c>
      <c r="F3834" s="8" t="s">
        <v>3101</v>
      </c>
      <c r="G3834" s="8" t="s">
        <v>3102</v>
      </c>
      <c r="H3834" s="8" t="s">
        <v>7</v>
      </c>
      <c r="I3834" s="66" t="s">
        <v>8875</v>
      </c>
      <c r="J3834" s="66" t="s">
        <v>40</v>
      </c>
      <c r="K3834" s="66" t="s">
        <v>7544</v>
      </c>
      <c r="L3834" s="66" t="s">
        <v>8878</v>
      </c>
      <c r="M3834" s="66" t="s">
        <v>5040</v>
      </c>
      <c r="N3834" s="66" t="s">
        <v>3126</v>
      </c>
      <c r="O3834" s="8" t="s">
        <v>3216</v>
      </c>
      <c r="P3834" s="8" t="s">
        <v>8879</v>
      </c>
      <c r="Q3834" s="8">
        <v>-1</v>
      </c>
      <c r="R3834" s="8" t="s">
        <v>40</v>
      </c>
      <c r="S3834" s="8" t="s">
        <v>40</v>
      </c>
      <c r="T3834" s="8" t="s">
        <v>40</v>
      </c>
      <c r="U3834" s="67">
        <v>0.247</v>
      </c>
      <c r="V3834" s="4">
        <v>4</v>
      </c>
      <c r="W3834" s="4">
        <v>3431</v>
      </c>
      <c r="X3834" s="67">
        <v>1E-3</v>
      </c>
      <c r="Y3834" s="67">
        <v>0.16300000000000001</v>
      </c>
      <c r="Z3834" s="4">
        <v>2</v>
      </c>
      <c r="AA3834" s="4">
        <v>2602</v>
      </c>
      <c r="AB3834" s="67">
        <v>1E-3</v>
      </c>
      <c r="AC3834" s="4">
        <v>1.167427</v>
      </c>
      <c r="AD3834" s="4">
        <v>11.58</v>
      </c>
    </row>
    <row r="3835" spans="1:30" x14ac:dyDescent="0.2">
      <c r="A3835" s="8" t="s">
        <v>782</v>
      </c>
      <c r="B3835" s="8">
        <v>16</v>
      </c>
      <c r="C3835" s="8">
        <v>71061529</v>
      </c>
      <c r="D3835" s="8">
        <v>71061529</v>
      </c>
      <c r="E3835" s="8" t="s">
        <v>130</v>
      </c>
      <c r="F3835" s="8" t="s">
        <v>3101</v>
      </c>
      <c r="G3835" s="8" t="s">
        <v>3102</v>
      </c>
      <c r="H3835" s="8" t="s">
        <v>7</v>
      </c>
      <c r="I3835" s="66" t="s">
        <v>8875</v>
      </c>
      <c r="J3835" s="66" t="s">
        <v>40</v>
      </c>
      <c r="K3835" s="66" t="s">
        <v>7544</v>
      </c>
      <c r="L3835" s="66" t="s">
        <v>8878</v>
      </c>
      <c r="M3835" s="66" t="s">
        <v>5040</v>
      </c>
      <c r="N3835" s="66" t="s">
        <v>3126</v>
      </c>
      <c r="O3835" s="8" t="s">
        <v>7300</v>
      </c>
      <c r="P3835" s="8" t="s">
        <v>8879</v>
      </c>
      <c r="Q3835" s="8">
        <v>-1</v>
      </c>
      <c r="R3835" s="8" t="s">
        <v>40</v>
      </c>
      <c r="S3835" s="8" t="s">
        <v>40</v>
      </c>
      <c r="T3835" s="8" t="s">
        <v>40</v>
      </c>
      <c r="U3835" s="67">
        <v>0</v>
      </c>
      <c r="V3835" s="4">
        <v>0</v>
      </c>
      <c r="W3835" s="4">
        <v>3431</v>
      </c>
      <c r="X3835" s="67">
        <v>0</v>
      </c>
      <c r="Y3835" s="67">
        <v>0.27300000000000002</v>
      </c>
      <c r="Z3835" s="4">
        <v>1</v>
      </c>
      <c r="AA3835" s="4">
        <v>2602</v>
      </c>
      <c r="AB3835" s="67">
        <v>0</v>
      </c>
      <c r="AC3835" s="4">
        <v>0.88909700000000003</v>
      </c>
      <c r="AD3835" s="4">
        <v>10.01</v>
      </c>
    </row>
    <row r="3836" spans="1:30" x14ac:dyDescent="0.2">
      <c r="A3836" s="8" t="s">
        <v>782</v>
      </c>
      <c r="B3836" s="8">
        <v>16</v>
      </c>
      <c r="C3836" s="8">
        <v>71061574</v>
      </c>
      <c r="D3836" s="8">
        <v>71061574</v>
      </c>
      <c r="E3836" s="8" t="s">
        <v>121</v>
      </c>
      <c r="F3836" s="8" t="s">
        <v>3101</v>
      </c>
      <c r="G3836" s="8" t="s">
        <v>3102</v>
      </c>
      <c r="H3836" s="8" t="s">
        <v>7</v>
      </c>
      <c r="I3836" s="66" t="s">
        <v>8875</v>
      </c>
      <c r="J3836" s="66" t="s">
        <v>40</v>
      </c>
      <c r="K3836" s="66" t="s">
        <v>8880</v>
      </c>
      <c r="L3836" s="66" t="s">
        <v>8881</v>
      </c>
      <c r="M3836" s="66" t="s">
        <v>8882</v>
      </c>
      <c r="N3836" s="66" t="s">
        <v>3165</v>
      </c>
      <c r="O3836" s="8" t="s">
        <v>3400</v>
      </c>
      <c r="P3836" s="8" t="s">
        <v>8883</v>
      </c>
      <c r="Q3836" s="8">
        <v>-1</v>
      </c>
      <c r="R3836" s="8" t="s">
        <v>40</v>
      </c>
      <c r="S3836" s="8" t="s">
        <v>40</v>
      </c>
      <c r="T3836" s="8" t="s">
        <v>40</v>
      </c>
      <c r="U3836" s="67">
        <v>0.28799999999999998</v>
      </c>
      <c r="V3836" s="4">
        <v>1</v>
      </c>
      <c r="W3836" s="4">
        <v>3435</v>
      </c>
      <c r="X3836" s="67">
        <v>0</v>
      </c>
      <c r="Y3836" s="67">
        <v>0</v>
      </c>
      <c r="Z3836" s="4">
        <v>0</v>
      </c>
      <c r="AA3836" s="4">
        <v>2606</v>
      </c>
      <c r="AB3836" s="67">
        <v>0</v>
      </c>
      <c r="AC3836" s="4">
        <v>1.660358</v>
      </c>
      <c r="AD3836" s="4">
        <v>14.18</v>
      </c>
    </row>
    <row r="3837" spans="1:30" x14ac:dyDescent="0.2">
      <c r="A3837" s="8" t="s">
        <v>782</v>
      </c>
      <c r="B3837" s="8">
        <v>16</v>
      </c>
      <c r="C3837" s="8">
        <v>71061594</v>
      </c>
      <c r="D3837" s="8">
        <v>71061594</v>
      </c>
      <c r="E3837" s="8" t="s">
        <v>121</v>
      </c>
      <c r="F3837" s="8" t="s">
        <v>3108</v>
      </c>
      <c r="G3837" s="8" t="s">
        <v>3109</v>
      </c>
      <c r="H3837" s="8" t="s">
        <v>7</v>
      </c>
      <c r="I3837" s="66" t="s">
        <v>8875</v>
      </c>
      <c r="J3837" s="66" t="s">
        <v>40</v>
      </c>
      <c r="K3837" s="66" t="s">
        <v>5443</v>
      </c>
      <c r="L3837" s="66" t="s">
        <v>8884</v>
      </c>
      <c r="M3837" s="66" t="s">
        <v>5705</v>
      </c>
      <c r="N3837" s="66" t="s">
        <v>3334</v>
      </c>
      <c r="O3837" s="8" t="s">
        <v>3531</v>
      </c>
      <c r="P3837" s="8" t="s">
        <v>40</v>
      </c>
      <c r="Q3837" s="8">
        <v>-1</v>
      </c>
      <c r="R3837" s="8" t="s">
        <v>40</v>
      </c>
      <c r="S3837" s="8" t="s">
        <v>40</v>
      </c>
      <c r="T3837" s="8" t="s">
        <v>40</v>
      </c>
      <c r="U3837" s="67">
        <v>0.152</v>
      </c>
      <c r="V3837" s="4">
        <v>1</v>
      </c>
      <c r="W3837" s="4">
        <v>3433</v>
      </c>
      <c r="X3837" s="67">
        <v>0</v>
      </c>
      <c r="Y3837" s="67">
        <v>0</v>
      </c>
      <c r="Z3837" s="4">
        <v>0</v>
      </c>
      <c r="AA3837" s="4">
        <v>2604</v>
      </c>
      <c r="AB3837" s="67">
        <v>0</v>
      </c>
      <c r="AC3837" s="4">
        <v>4.5215059999999996</v>
      </c>
      <c r="AD3837" s="4">
        <v>24.3</v>
      </c>
    </row>
    <row r="3838" spans="1:30" x14ac:dyDescent="0.2">
      <c r="A3838" s="8" t="s">
        <v>782</v>
      </c>
      <c r="B3838" s="8">
        <v>16</v>
      </c>
      <c r="C3838" s="8">
        <v>71061604</v>
      </c>
      <c r="D3838" s="8">
        <v>71061604</v>
      </c>
      <c r="E3838" s="8" t="s">
        <v>127</v>
      </c>
      <c r="F3838" s="8" t="s">
        <v>3101</v>
      </c>
      <c r="G3838" s="8" t="s">
        <v>3102</v>
      </c>
      <c r="H3838" s="8" t="s">
        <v>7</v>
      </c>
      <c r="I3838" s="66" t="s">
        <v>8875</v>
      </c>
      <c r="J3838" s="66" t="s">
        <v>40</v>
      </c>
      <c r="K3838" s="66" t="s">
        <v>8885</v>
      </c>
      <c r="L3838" s="66" t="s">
        <v>8886</v>
      </c>
      <c r="M3838" s="66" t="s">
        <v>4679</v>
      </c>
      <c r="N3838" s="66" t="s">
        <v>3121</v>
      </c>
      <c r="O3838" s="8" t="s">
        <v>3319</v>
      </c>
      <c r="P3838" s="8" t="s">
        <v>8887</v>
      </c>
      <c r="Q3838" s="8">
        <v>-1</v>
      </c>
      <c r="R3838" s="8" t="s">
        <v>40</v>
      </c>
      <c r="S3838" s="8" t="s">
        <v>40</v>
      </c>
      <c r="T3838" s="8" t="s">
        <v>40</v>
      </c>
      <c r="U3838" s="67">
        <v>0.251</v>
      </c>
      <c r="V3838" s="4">
        <v>6</v>
      </c>
      <c r="W3838" s="4">
        <v>3433</v>
      </c>
      <c r="X3838" s="67">
        <v>2E-3</v>
      </c>
      <c r="Y3838" s="67">
        <v>0.27400000000000002</v>
      </c>
      <c r="Z3838" s="4">
        <v>3</v>
      </c>
      <c r="AA3838" s="4">
        <v>2604</v>
      </c>
      <c r="AB3838" s="67">
        <v>1E-3</v>
      </c>
      <c r="AC3838" s="4">
        <v>-0.18621499999999999</v>
      </c>
      <c r="AD3838" s="4">
        <v>1.1719999999999999</v>
      </c>
    </row>
    <row r="3839" spans="1:30" x14ac:dyDescent="0.2">
      <c r="A3839" s="8" t="s">
        <v>782</v>
      </c>
      <c r="B3839" s="8">
        <v>16</v>
      </c>
      <c r="C3839" s="8">
        <v>71061623</v>
      </c>
      <c r="D3839" s="8">
        <v>71061623</v>
      </c>
      <c r="E3839" s="8" t="s">
        <v>130</v>
      </c>
      <c r="F3839" s="8" t="s">
        <v>3108</v>
      </c>
      <c r="G3839" s="8" t="s">
        <v>3109</v>
      </c>
      <c r="H3839" s="8" t="s">
        <v>7</v>
      </c>
      <c r="I3839" s="66" t="s">
        <v>8875</v>
      </c>
      <c r="J3839" s="66" t="s">
        <v>40</v>
      </c>
      <c r="K3839" s="66" t="s">
        <v>7615</v>
      </c>
      <c r="L3839" s="66" t="s">
        <v>8888</v>
      </c>
      <c r="M3839" s="66" t="s">
        <v>5406</v>
      </c>
      <c r="N3839" s="66" t="s">
        <v>3423</v>
      </c>
      <c r="O3839" s="8" t="s">
        <v>3424</v>
      </c>
      <c r="P3839" s="8" t="s">
        <v>40</v>
      </c>
      <c r="Q3839" s="8">
        <v>-1</v>
      </c>
      <c r="R3839" s="8" t="s">
        <v>40</v>
      </c>
      <c r="S3839" s="8" t="s">
        <v>40</v>
      </c>
      <c r="T3839" s="8" t="s">
        <v>40</v>
      </c>
      <c r="U3839" s="67">
        <v>0.23200000000000001</v>
      </c>
      <c r="V3839" s="4">
        <v>1</v>
      </c>
      <c r="W3839" s="4">
        <v>3433</v>
      </c>
      <c r="X3839" s="67">
        <v>0</v>
      </c>
      <c r="Y3839" s="67">
        <v>0</v>
      </c>
      <c r="Z3839" s="4">
        <v>0</v>
      </c>
      <c r="AA3839" s="4">
        <v>2604</v>
      </c>
      <c r="AB3839" s="67">
        <v>0</v>
      </c>
      <c r="AC3839" s="4">
        <v>-1.0332330000000001</v>
      </c>
      <c r="AD3839" s="4">
        <v>1.4E-2</v>
      </c>
    </row>
    <row r="3840" spans="1:30" x14ac:dyDescent="0.2">
      <c r="A3840" s="8" t="s">
        <v>782</v>
      </c>
      <c r="B3840" s="8">
        <v>16</v>
      </c>
      <c r="C3840" s="8">
        <v>71061640</v>
      </c>
      <c r="D3840" s="8">
        <v>71061640</v>
      </c>
      <c r="E3840" s="8" t="s">
        <v>121</v>
      </c>
      <c r="F3840" s="8" t="s">
        <v>3101</v>
      </c>
      <c r="G3840" s="8" t="s">
        <v>3102</v>
      </c>
      <c r="H3840" s="8" t="s">
        <v>7</v>
      </c>
      <c r="I3840" s="66" t="s">
        <v>8875</v>
      </c>
      <c r="J3840" s="66" t="s">
        <v>40</v>
      </c>
      <c r="K3840" s="66" t="s">
        <v>8874</v>
      </c>
      <c r="L3840" s="66" t="s">
        <v>8889</v>
      </c>
      <c r="M3840" s="66" t="s">
        <v>4675</v>
      </c>
      <c r="N3840" s="66" t="s">
        <v>3118</v>
      </c>
      <c r="O3840" s="8" t="s">
        <v>3382</v>
      </c>
      <c r="P3840" s="8" t="s">
        <v>40</v>
      </c>
      <c r="Q3840" s="8">
        <v>-1</v>
      </c>
      <c r="R3840" s="8" t="s">
        <v>40</v>
      </c>
      <c r="S3840" s="8" t="s">
        <v>40</v>
      </c>
      <c r="T3840" s="8" t="s">
        <v>40</v>
      </c>
      <c r="U3840" s="67">
        <v>0.19800000000000001</v>
      </c>
      <c r="V3840" s="4">
        <v>8</v>
      </c>
      <c r="W3840" s="4">
        <v>3433</v>
      </c>
      <c r="X3840" s="67">
        <v>2E-3</v>
      </c>
      <c r="Y3840" s="67">
        <v>0.21099999999999999</v>
      </c>
      <c r="Z3840" s="4">
        <v>8</v>
      </c>
      <c r="AA3840" s="4">
        <v>2604</v>
      </c>
      <c r="AB3840" s="67">
        <v>3.0000000000000001E-3</v>
      </c>
      <c r="AC3840" s="4">
        <v>0.35393599999999997</v>
      </c>
      <c r="AD3840" s="4">
        <v>6.2030000000000003</v>
      </c>
    </row>
    <row r="3841" spans="1:30" x14ac:dyDescent="0.2">
      <c r="A3841" s="8" t="s">
        <v>782</v>
      </c>
      <c r="B3841" s="8">
        <v>16</v>
      </c>
      <c r="C3841" s="8">
        <v>71061665</v>
      </c>
      <c r="D3841" s="8">
        <v>71061665</v>
      </c>
      <c r="E3841" s="8" t="s">
        <v>130</v>
      </c>
      <c r="F3841" s="8" t="s">
        <v>3108</v>
      </c>
      <c r="G3841" s="8" t="s">
        <v>3109</v>
      </c>
      <c r="H3841" s="8" t="s">
        <v>7</v>
      </c>
      <c r="I3841" s="66" t="s">
        <v>8875</v>
      </c>
      <c r="J3841" s="66" t="s">
        <v>40</v>
      </c>
      <c r="K3841" s="66" t="s">
        <v>8890</v>
      </c>
      <c r="L3841" s="66" t="s">
        <v>8891</v>
      </c>
      <c r="M3841" s="66" t="s">
        <v>5813</v>
      </c>
      <c r="N3841" s="66" t="s">
        <v>3112</v>
      </c>
      <c r="O3841" s="8" t="s">
        <v>3140</v>
      </c>
      <c r="P3841" s="8" t="s">
        <v>40</v>
      </c>
      <c r="Q3841" s="8">
        <v>-1</v>
      </c>
      <c r="R3841" s="8" t="s">
        <v>40</v>
      </c>
      <c r="S3841" s="8" t="s">
        <v>40</v>
      </c>
      <c r="T3841" s="8" t="s">
        <v>40</v>
      </c>
      <c r="U3841" s="67">
        <v>0.23899999999999999</v>
      </c>
      <c r="V3841" s="4">
        <v>1</v>
      </c>
      <c r="W3841" s="4">
        <v>3433</v>
      </c>
      <c r="X3841" s="67">
        <v>0</v>
      </c>
      <c r="Y3841" s="67">
        <v>0.29099999999999998</v>
      </c>
      <c r="Z3841" s="4">
        <v>1</v>
      </c>
      <c r="AA3841" s="4">
        <v>2604</v>
      </c>
      <c r="AB3841" s="67">
        <v>0</v>
      </c>
      <c r="AC3841" s="4">
        <v>0.37821900000000003</v>
      </c>
      <c r="AD3841" s="4">
        <v>6.4219999999999997</v>
      </c>
    </row>
    <row r="3842" spans="1:30" x14ac:dyDescent="0.2">
      <c r="A3842" s="8" t="s">
        <v>782</v>
      </c>
      <c r="B3842" s="8">
        <v>16</v>
      </c>
      <c r="C3842" s="8">
        <v>71061666</v>
      </c>
      <c r="D3842" s="8">
        <v>71061666</v>
      </c>
      <c r="E3842" s="8" t="s">
        <v>121</v>
      </c>
      <c r="F3842" s="8" t="s">
        <v>3108</v>
      </c>
      <c r="G3842" s="8" t="s">
        <v>3109</v>
      </c>
      <c r="H3842" s="8" t="s">
        <v>7</v>
      </c>
      <c r="I3842" s="66" t="s">
        <v>8875</v>
      </c>
      <c r="J3842" s="66" t="s">
        <v>40</v>
      </c>
      <c r="K3842" s="66" t="s">
        <v>8892</v>
      </c>
      <c r="L3842" s="66" t="s">
        <v>3395</v>
      </c>
      <c r="M3842" s="66" t="s">
        <v>5813</v>
      </c>
      <c r="N3842" s="66" t="s">
        <v>3177</v>
      </c>
      <c r="O3842" s="8" t="s">
        <v>3178</v>
      </c>
      <c r="P3842" s="8" t="s">
        <v>8893</v>
      </c>
      <c r="Q3842" s="8">
        <v>-1</v>
      </c>
      <c r="R3842" s="8" t="s">
        <v>40</v>
      </c>
      <c r="S3842" s="8" t="s">
        <v>40</v>
      </c>
      <c r="T3842" s="8" t="s">
        <v>40</v>
      </c>
      <c r="U3842" s="67">
        <v>0.255</v>
      </c>
      <c r="V3842" s="4">
        <v>2</v>
      </c>
      <c r="W3842" s="4">
        <v>3437</v>
      </c>
      <c r="X3842" s="67">
        <v>1E-3</v>
      </c>
      <c r="Y3842" s="67">
        <v>0.27500000000000002</v>
      </c>
      <c r="Z3842" s="4">
        <v>2</v>
      </c>
      <c r="AA3842" s="4">
        <v>2606</v>
      </c>
      <c r="AB3842" s="67">
        <v>1E-3</v>
      </c>
      <c r="AC3842" s="4">
        <v>5.5746349999999998</v>
      </c>
      <c r="AD3842" s="4">
        <v>26.4</v>
      </c>
    </row>
    <row r="3843" spans="1:30" x14ac:dyDescent="0.2">
      <c r="A3843" s="8" t="s">
        <v>782</v>
      </c>
      <c r="B3843" s="8">
        <v>16</v>
      </c>
      <c r="C3843" s="8">
        <v>71061688</v>
      </c>
      <c r="D3843" s="8">
        <v>71061688</v>
      </c>
      <c r="E3843" s="8" t="s">
        <v>130</v>
      </c>
      <c r="F3843" s="8" t="s">
        <v>3101</v>
      </c>
      <c r="G3843" s="8" t="s">
        <v>3102</v>
      </c>
      <c r="H3843" s="8" t="s">
        <v>7</v>
      </c>
      <c r="I3843" s="66" t="s">
        <v>8875</v>
      </c>
      <c r="J3843" s="66" t="s">
        <v>40</v>
      </c>
      <c r="K3843" s="66" t="s">
        <v>8894</v>
      </c>
      <c r="L3843" s="66" t="s">
        <v>8895</v>
      </c>
      <c r="M3843" s="66" t="s">
        <v>8896</v>
      </c>
      <c r="N3843" s="66" t="s">
        <v>3210</v>
      </c>
      <c r="O3843" s="8" t="s">
        <v>3211</v>
      </c>
      <c r="P3843" s="8" t="s">
        <v>8897</v>
      </c>
      <c r="Q3843" s="8">
        <v>-1</v>
      </c>
      <c r="R3843" s="8" t="s">
        <v>40</v>
      </c>
      <c r="S3843" s="8" t="s">
        <v>40</v>
      </c>
      <c r="T3843" s="8" t="s">
        <v>40</v>
      </c>
      <c r="U3843" s="67">
        <v>0.25600000000000001</v>
      </c>
      <c r="V3843" s="4">
        <v>9</v>
      </c>
      <c r="W3843" s="4">
        <v>3431</v>
      </c>
      <c r="X3843" s="67">
        <v>3.0000000000000001E-3</v>
      </c>
      <c r="Y3843" s="67">
        <v>0.248</v>
      </c>
      <c r="Z3843" s="4">
        <v>6</v>
      </c>
      <c r="AA3843" s="4">
        <v>2604</v>
      </c>
      <c r="AB3843" s="67">
        <v>2E-3</v>
      </c>
      <c r="AC3843" s="4">
        <v>1.845645</v>
      </c>
      <c r="AD3843" s="4">
        <v>15.26</v>
      </c>
    </row>
    <row r="3844" spans="1:30" x14ac:dyDescent="0.2">
      <c r="A3844" s="8" t="s">
        <v>782</v>
      </c>
      <c r="B3844" s="8">
        <v>16</v>
      </c>
      <c r="C3844" s="8">
        <v>71061693</v>
      </c>
      <c r="D3844" s="8">
        <v>71061693</v>
      </c>
      <c r="E3844" s="8" t="s">
        <v>121</v>
      </c>
      <c r="F3844" s="8" t="s">
        <v>3108</v>
      </c>
      <c r="G3844" s="8" t="s">
        <v>3109</v>
      </c>
      <c r="H3844" s="8" t="s">
        <v>7</v>
      </c>
      <c r="I3844" s="66" t="s">
        <v>8875</v>
      </c>
      <c r="J3844" s="66" t="s">
        <v>40</v>
      </c>
      <c r="K3844" s="66" t="s">
        <v>3388</v>
      </c>
      <c r="L3844" s="66" t="s">
        <v>7772</v>
      </c>
      <c r="M3844" s="66" t="s">
        <v>4665</v>
      </c>
      <c r="N3844" s="66" t="s">
        <v>3334</v>
      </c>
      <c r="O3844" s="8" t="s">
        <v>3531</v>
      </c>
      <c r="P3844" s="8" t="s">
        <v>40</v>
      </c>
      <c r="Q3844" s="8">
        <v>-1</v>
      </c>
      <c r="R3844" s="8" t="s">
        <v>40</v>
      </c>
      <c r="S3844" s="8" t="s">
        <v>40</v>
      </c>
      <c r="T3844" s="8" t="s">
        <v>40</v>
      </c>
      <c r="U3844" s="67">
        <v>0.23300000000000001</v>
      </c>
      <c r="V3844" s="4">
        <v>1</v>
      </c>
      <c r="W3844" s="4">
        <v>3431</v>
      </c>
      <c r="X3844" s="67">
        <v>0</v>
      </c>
      <c r="Y3844" s="67">
        <v>0.23599999999999999</v>
      </c>
      <c r="Z3844" s="4">
        <v>1</v>
      </c>
      <c r="AA3844" s="4">
        <v>2604</v>
      </c>
      <c r="AB3844" s="67">
        <v>0</v>
      </c>
      <c r="AC3844" s="4">
        <v>5.2506339999999998</v>
      </c>
      <c r="AD3844" s="4">
        <v>25.6</v>
      </c>
    </row>
    <row r="3845" spans="1:30" x14ac:dyDescent="0.2">
      <c r="A3845" s="8" t="s">
        <v>782</v>
      </c>
      <c r="B3845" s="8">
        <v>16</v>
      </c>
      <c r="C3845" s="8">
        <v>71061698</v>
      </c>
      <c r="D3845" s="8">
        <v>71061698</v>
      </c>
      <c r="E3845" s="8" t="s">
        <v>127</v>
      </c>
      <c r="F3845" s="8" t="s">
        <v>3108</v>
      </c>
      <c r="G3845" s="8" t="s">
        <v>3109</v>
      </c>
      <c r="H3845" s="8" t="s">
        <v>7</v>
      </c>
      <c r="I3845" s="66" t="s">
        <v>8875</v>
      </c>
      <c r="J3845" s="66" t="s">
        <v>40</v>
      </c>
      <c r="K3845" s="66" t="s">
        <v>8898</v>
      </c>
      <c r="L3845" s="66" t="s">
        <v>8899</v>
      </c>
      <c r="M3845" s="66" t="s">
        <v>555</v>
      </c>
      <c r="N3845" s="66" t="s">
        <v>3783</v>
      </c>
      <c r="O3845" s="8" t="s">
        <v>6992</v>
      </c>
      <c r="P3845" s="8" t="s">
        <v>40</v>
      </c>
      <c r="Q3845" s="8">
        <v>-1</v>
      </c>
      <c r="R3845" s="8" t="s">
        <v>40</v>
      </c>
      <c r="S3845" s="8" t="s">
        <v>40</v>
      </c>
      <c r="T3845" s="8" t="s">
        <v>40</v>
      </c>
      <c r="U3845" s="67">
        <v>0</v>
      </c>
      <c r="V3845" s="4">
        <v>0</v>
      </c>
      <c r="W3845" s="4">
        <v>3431</v>
      </c>
      <c r="X3845" s="67">
        <v>0</v>
      </c>
      <c r="Y3845" s="67">
        <v>0.23899999999999999</v>
      </c>
      <c r="Z3845" s="4">
        <v>1</v>
      </c>
      <c r="AA3845" s="4">
        <v>2604</v>
      </c>
      <c r="AB3845" s="67">
        <v>0</v>
      </c>
      <c r="AC3845" s="4">
        <v>4.5634240000000004</v>
      </c>
      <c r="AD3845" s="4">
        <v>24.4</v>
      </c>
    </row>
    <row r="3846" spans="1:30" x14ac:dyDescent="0.2">
      <c r="A3846" s="8" t="s">
        <v>782</v>
      </c>
      <c r="B3846" s="8">
        <v>16</v>
      </c>
      <c r="C3846" s="8">
        <v>71061734</v>
      </c>
      <c r="D3846" s="8">
        <v>71061734</v>
      </c>
      <c r="E3846" s="8" t="s">
        <v>130</v>
      </c>
      <c r="F3846" s="8" t="s">
        <v>3108</v>
      </c>
      <c r="G3846" s="8" t="s">
        <v>3109</v>
      </c>
      <c r="H3846" s="8" t="s">
        <v>7</v>
      </c>
      <c r="I3846" s="66" t="s">
        <v>8875</v>
      </c>
      <c r="J3846" s="66" t="s">
        <v>40</v>
      </c>
      <c r="K3846" s="66" t="s">
        <v>8900</v>
      </c>
      <c r="L3846" s="66" t="s">
        <v>8901</v>
      </c>
      <c r="M3846" s="66" t="s">
        <v>5438</v>
      </c>
      <c r="N3846" s="66" t="s">
        <v>3171</v>
      </c>
      <c r="O3846" s="8" t="s">
        <v>3222</v>
      </c>
      <c r="P3846" s="8" t="s">
        <v>40</v>
      </c>
      <c r="Q3846" s="8">
        <v>-1</v>
      </c>
      <c r="R3846" s="8" t="s">
        <v>40</v>
      </c>
      <c r="S3846" s="8" t="s">
        <v>40</v>
      </c>
      <c r="T3846" s="8" t="s">
        <v>40</v>
      </c>
      <c r="U3846" s="67">
        <v>0.23300000000000001</v>
      </c>
      <c r="V3846" s="4">
        <v>1</v>
      </c>
      <c r="W3846" s="4">
        <v>3431</v>
      </c>
      <c r="X3846" s="67">
        <v>0</v>
      </c>
      <c r="Y3846" s="67">
        <v>0</v>
      </c>
      <c r="Z3846" s="4">
        <v>0</v>
      </c>
      <c r="AA3846" s="4">
        <v>2604</v>
      </c>
      <c r="AB3846" s="67">
        <v>0</v>
      </c>
      <c r="AC3846" s="4">
        <v>6.6620220000000003</v>
      </c>
      <c r="AD3846" s="4">
        <v>32</v>
      </c>
    </row>
    <row r="3847" spans="1:30" x14ac:dyDescent="0.2">
      <c r="A3847" s="8" t="s">
        <v>782</v>
      </c>
      <c r="B3847" s="8">
        <v>16</v>
      </c>
      <c r="C3847" s="8">
        <v>71061735</v>
      </c>
      <c r="D3847" s="8">
        <v>71061735</v>
      </c>
      <c r="E3847" s="8" t="s">
        <v>121</v>
      </c>
      <c r="F3847" s="8" t="s">
        <v>3108</v>
      </c>
      <c r="G3847" s="8" t="s">
        <v>3109</v>
      </c>
      <c r="H3847" s="8" t="s">
        <v>7</v>
      </c>
      <c r="I3847" s="66" t="s">
        <v>8875</v>
      </c>
      <c r="J3847" s="66" t="s">
        <v>40</v>
      </c>
      <c r="K3847" s="66" t="s">
        <v>8902</v>
      </c>
      <c r="L3847" s="66" t="s">
        <v>8903</v>
      </c>
      <c r="M3847" s="66" t="s">
        <v>5438</v>
      </c>
      <c r="N3847" s="66" t="s">
        <v>3144</v>
      </c>
      <c r="O3847" s="8" t="s">
        <v>4644</v>
      </c>
      <c r="P3847" s="8" t="s">
        <v>8904</v>
      </c>
      <c r="Q3847" s="8">
        <v>-1</v>
      </c>
      <c r="R3847" s="8" t="s">
        <v>40</v>
      </c>
      <c r="S3847" s="8" t="s">
        <v>40</v>
      </c>
      <c r="T3847" s="8" t="s">
        <v>40</v>
      </c>
      <c r="U3847" s="67">
        <v>0.26600000000000001</v>
      </c>
      <c r="V3847" s="4">
        <v>2</v>
      </c>
      <c r="W3847" s="4">
        <v>3431</v>
      </c>
      <c r="X3847" s="67">
        <v>1E-3</v>
      </c>
      <c r="Y3847" s="67">
        <v>0.23200000000000001</v>
      </c>
      <c r="Z3847" s="4">
        <v>2</v>
      </c>
      <c r="AA3847" s="4">
        <v>2604</v>
      </c>
      <c r="AB3847" s="67">
        <v>1E-3</v>
      </c>
      <c r="AC3847" s="4">
        <v>7.6814689999999999</v>
      </c>
      <c r="AD3847" s="4">
        <v>35</v>
      </c>
    </row>
    <row r="3848" spans="1:30" x14ac:dyDescent="0.2">
      <c r="A3848" s="8" t="s">
        <v>782</v>
      </c>
      <c r="B3848" s="8">
        <v>16</v>
      </c>
      <c r="C3848" s="8">
        <v>71061754</v>
      </c>
      <c r="D3848" s="8">
        <v>71061754</v>
      </c>
      <c r="E3848" s="8" t="s">
        <v>127</v>
      </c>
      <c r="F3848" s="8" t="s">
        <v>3101</v>
      </c>
      <c r="G3848" s="8" t="s">
        <v>3102</v>
      </c>
      <c r="H3848" s="8" t="s">
        <v>7</v>
      </c>
      <c r="I3848" s="66" t="s">
        <v>8875</v>
      </c>
      <c r="J3848" s="66" t="s">
        <v>40</v>
      </c>
      <c r="K3848" s="66" t="s">
        <v>8905</v>
      </c>
      <c r="L3848" s="66" t="s">
        <v>8906</v>
      </c>
      <c r="M3848" s="66" t="s">
        <v>4331</v>
      </c>
      <c r="N3848" s="66" t="s">
        <v>3188</v>
      </c>
      <c r="O3848" s="8" t="s">
        <v>3189</v>
      </c>
      <c r="P3848" s="8" t="s">
        <v>8907</v>
      </c>
      <c r="Q3848" s="8">
        <v>-1</v>
      </c>
      <c r="R3848" s="8" t="s">
        <v>40</v>
      </c>
      <c r="S3848" s="8" t="s">
        <v>40</v>
      </c>
      <c r="T3848" s="8" t="s">
        <v>40</v>
      </c>
      <c r="U3848" s="67">
        <v>0.23499999999999999</v>
      </c>
      <c r="V3848" s="4">
        <v>1</v>
      </c>
      <c r="W3848" s="4">
        <v>3431</v>
      </c>
      <c r="X3848" s="67">
        <v>0</v>
      </c>
      <c r="Y3848" s="67">
        <v>0.25600000000000001</v>
      </c>
      <c r="Z3848" s="4">
        <v>1</v>
      </c>
      <c r="AA3848" s="4">
        <v>2604</v>
      </c>
      <c r="AB3848" s="67">
        <v>0</v>
      </c>
      <c r="AC3848" s="4">
        <v>1.4341010000000001</v>
      </c>
      <c r="AD3848" s="4">
        <v>12.97</v>
      </c>
    </row>
    <row r="3849" spans="1:30" x14ac:dyDescent="0.2">
      <c r="A3849" s="8" t="s">
        <v>782</v>
      </c>
      <c r="B3849" s="8">
        <v>16</v>
      </c>
      <c r="C3849" s="8">
        <v>71061759</v>
      </c>
      <c r="D3849" s="8">
        <v>71061759</v>
      </c>
      <c r="E3849" s="8" t="s">
        <v>121</v>
      </c>
      <c r="F3849" s="8" t="s">
        <v>3108</v>
      </c>
      <c r="G3849" s="8" t="s">
        <v>3109</v>
      </c>
      <c r="H3849" s="8" t="s">
        <v>7</v>
      </c>
      <c r="I3849" s="66" t="s">
        <v>8875</v>
      </c>
      <c r="J3849" s="66" t="s">
        <v>40</v>
      </c>
      <c r="K3849" s="66" t="s">
        <v>5469</v>
      </c>
      <c r="L3849" s="66" t="s">
        <v>8908</v>
      </c>
      <c r="M3849" s="66" t="s">
        <v>4498</v>
      </c>
      <c r="N3849" s="66" t="s">
        <v>3115</v>
      </c>
      <c r="O3849" s="8" t="s">
        <v>3116</v>
      </c>
      <c r="P3849" s="8" t="s">
        <v>8909</v>
      </c>
      <c r="Q3849" s="8">
        <v>-1</v>
      </c>
      <c r="R3849" s="8" t="s">
        <v>40</v>
      </c>
      <c r="S3849" s="8" t="s">
        <v>40</v>
      </c>
      <c r="T3849" s="8" t="s">
        <v>40</v>
      </c>
      <c r="U3849" s="67">
        <v>0.23499999999999999</v>
      </c>
      <c r="V3849" s="4">
        <v>1</v>
      </c>
      <c r="W3849" s="4">
        <v>3431</v>
      </c>
      <c r="X3849" s="67">
        <v>0</v>
      </c>
      <c r="Y3849" s="67">
        <v>0.26</v>
      </c>
      <c r="Z3849" s="4">
        <v>1</v>
      </c>
      <c r="AA3849" s="4">
        <v>2606</v>
      </c>
      <c r="AB3849" s="67">
        <v>0</v>
      </c>
      <c r="AC3849" s="4">
        <v>2.844017</v>
      </c>
      <c r="AD3849" s="4">
        <v>21.6</v>
      </c>
    </row>
    <row r="3850" spans="1:30" x14ac:dyDescent="0.2">
      <c r="A3850" s="8" t="s">
        <v>782</v>
      </c>
      <c r="B3850" s="8">
        <v>16</v>
      </c>
      <c r="C3850" s="8">
        <v>71061761</v>
      </c>
      <c r="D3850" s="8">
        <v>71061761</v>
      </c>
      <c r="E3850" s="8" t="s">
        <v>121</v>
      </c>
      <c r="F3850" s="8" t="s">
        <v>3108</v>
      </c>
      <c r="G3850" s="8" t="s">
        <v>3109</v>
      </c>
      <c r="H3850" s="8" t="s">
        <v>7</v>
      </c>
      <c r="I3850" s="66" t="s">
        <v>8875</v>
      </c>
      <c r="J3850" s="66" t="s">
        <v>40</v>
      </c>
      <c r="K3850" s="66" t="s">
        <v>7720</v>
      </c>
      <c r="L3850" s="66" t="s">
        <v>7807</v>
      </c>
      <c r="M3850" s="66" t="s">
        <v>3389</v>
      </c>
      <c r="N3850" s="66" t="s">
        <v>8910</v>
      </c>
      <c r="O3850" s="8" t="s">
        <v>8911</v>
      </c>
      <c r="P3850" s="8" t="s">
        <v>40</v>
      </c>
      <c r="Q3850" s="8">
        <v>-1</v>
      </c>
      <c r="R3850" s="8" t="s">
        <v>40</v>
      </c>
      <c r="S3850" s="8" t="s">
        <v>40</v>
      </c>
      <c r="T3850" s="8" t="s">
        <v>40</v>
      </c>
      <c r="U3850" s="67">
        <v>0.27300000000000002</v>
      </c>
      <c r="V3850" s="4">
        <v>3</v>
      </c>
      <c r="W3850" s="4">
        <v>3431</v>
      </c>
      <c r="X3850" s="67">
        <v>1E-3</v>
      </c>
      <c r="Y3850" s="67">
        <v>0.248</v>
      </c>
      <c r="Z3850" s="4">
        <v>4</v>
      </c>
      <c r="AA3850" s="4">
        <v>2606</v>
      </c>
      <c r="AB3850" s="67">
        <v>2E-3</v>
      </c>
      <c r="AC3850" s="4">
        <v>6.4177169999999997</v>
      </c>
      <c r="AD3850" s="4">
        <v>29.7</v>
      </c>
    </row>
    <row r="3851" spans="1:30" x14ac:dyDescent="0.2">
      <c r="A3851" s="8" t="s">
        <v>782</v>
      </c>
      <c r="B3851" s="8">
        <v>16</v>
      </c>
      <c r="C3851" s="8">
        <v>71065587</v>
      </c>
      <c r="D3851" s="8">
        <v>71065587</v>
      </c>
      <c r="E3851" s="8" t="s">
        <v>123</v>
      </c>
      <c r="F3851" s="8" t="s">
        <v>3108</v>
      </c>
      <c r="G3851" s="8" t="s">
        <v>3109</v>
      </c>
      <c r="H3851" s="8" t="s">
        <v>7</v>
      </c>
      <c r="I3851" s="66" t="s">
        <v>8912</v>
      </c>
      <c r="J3851" s="66" t="s">
        <v>40</v>
      </c>
      <c r="K3851" s="66" t="s">
        <v>8913</v>
      </c>
      <c r="L3851" s="66" t="s">
        <v>8914</v>
      </c>
      <c r="M3851" s="66" t="s">
        <v>541</v>
      </c>
      <c r="N3851" s="66" t="s">
        <v>3356</v>
      </c>
      <c r="O3851" s="8" t="s">
        <v>8915</v>
      </c>
      <c r="P3851" s="8" t="s">
        <v>8916</v>
      </c>
      <c r="Q3851" s="8">
        <v>-1</v>
      </c>
      <c r="R3851" s="8" t="s">
        <v>40</v>
      </c>
      <c r="S3851" s="8" t="s">
        <v>40</v>
      </c>
      <c r="T3851" s="8" t="s">
        <v>40</v>
      </c>
      <c r="U3851" s="67">
        <v>0.23200000000000001</v>
      </c>
      <c r="V3851" s="4">
        <v>1</v>
      </c>
      <c r="W3851" s="4">
        <v>3434</v>
      </c>
      <c r="X3851" s="67">
        <v>0</v>
      </c>
      <c r="Y3851" s="67">
        <v>0</v>
      </c>
      <c r="Z3851" s="4">
        <v>0</v>
      </c>
      <c r="AA3851" s="4">
        <v>2605</v>
      </c>
      <c r="AB3851" s="67">
        <v>0</v>
      </c>
      <c r="AC3851" s="4">
        <v>1.6195200000000001</v>
      </c>
      <c r="AD3851" s="4">
        <v>13.96</v>
      </c>
    </row>
    <row r="3852" spans="1:30" x14ac:dyDescent="0.2">
      <c r="A3852" s="8" t="s">
        <v>782</v>
      </c>
      <c r="B3852" s="8">
        <v>16</v>
      </c>
      <c r="C3852" s="8">
        <v>71065598</v>
      </c>
      <c r="D3852" s="8">
        <v>71065598</v>
      </c>
      <c r="E3852" s="8" t="s">
        <v>123</v>
      </c>
      <c r="F3852" s="8" t="s">
        <v>3108</v>
      </c>
      <c r="G3852" s="8" t="s">
        <v>3109</v>
      </c>
      <c r="H3852" s="8" t="s">
        <v>7</v>
      </c>
      <c r="I3852" s="66" t="s">
        <v>8912</v>
      </c>
      <c r="J3852" s="66" t="s">
        <v>40</v>
      </c>
      <c r="K3852" s="66" t="s">
        <v>7749</v>
      </c>
      <c r="L3852" s="66" t="s">
        <v>8917</v>
      </c>
      <c r="M3852" s="66" t="s">
        <v>3515</v>
      </c>
      <c r="N3852" s="66" t="s">
        <v>3271</v>
      </c>
      <c r="O3852" s="8" t="s">
        <v>8918</v>
      </c>
      <c r="P3852" s="8" t="s">
        <v>8919</v>
      </c>
      <c r="Q3852" s="8">
        <v>-1</v>
      </c>
      <c r="R3852" s="8" t="s">
        <v>40</v>
      </c>
      <c r="S3852" s="8" t="s">
        <v>40</v>
      </c>
      <c r="T3852" s="8" t="s">
        <v>40</v>
      </c>
      <c r="U3852" s="67">
        <v>0.28999999999999998</v>
      </c>
      <c r="V3852" s="4">
        <v>1</v>
      </c>
      <c r="W3852" s="4">
        <v>3434</v>
      </c>
      <c r="X3852" s="67">
        <v>0</v>
      </c>
      <c r="Y3852" s="67">
        <v>0</v>
      </c>
      <c r="Z3852" s="4">
        <v>0</v>
      </c>
      <c r="AA3852" s="4">
        <v>2605</v>
      </c>
      <c r="AB3852" s="67">
        <v>0</v>
      </c>
      <c r="AC3852" s="4">
        <v>4.49221</v>
      </c>
      <c r="AD3852" s="4">
        <v>24.3</v>
      </c>
    </row>
    <row r="3853" spans="1:30" x14ac:dyDescent="0.2">
      <c r="A3853" s="8" t="s">
        <v>782</v>
      </c>
      <c r="B3853" s="8">
        <v>16</v>
      </c>
      <c r="C3853" s="8">
        <v>71065618</v>
      </c>
      <c r="D3853" s="8">
        <v>71065618</v>
      </c>
      <c r="E3853" s="8" t="s">
        <v>121</v>
      </c>
      <c r="F3853" s="8" t="s">
        <v>3108</v>
      </c>
      <c r="G3853" s="8" t="s">
        <v>3109</v>
      </c>
      <c r="H3853" s="8" t="s">
        <v>7</v>
      </c>
      <c r="I3853" s="66" t="s">
        <v>8912</v>
      </c>
      <c r="J3853" s="66" t="s">
        <v>40</v>
      </c>
      <c r="K3853" s="66" t="s">
        <v>8920</v>
      </c>
      <c r="L3853" s="66" t="s">
        <v>8921</v>
      </c>
      <c r="M3853" s="66" t="s">
        <v>8922</v>
      </c>
      <c r="N3853" s="66" t="s">
        <v>3309</v>
      </c>
      <c r="O3853" s="8" t="s">
        <v>3595</v>
      </c>
      <c r="P3853" s="8" t="s">
        <v>40</v>
      </c>
      <c r="Q3853" s="8">
        <v>-1</v>
      </c>
      <c r="R3853" s="8" t="s">
        <v>40</v>
      </c>
      <c r="S3853" s="8" t="s">
        <v>40</v>
      </c>
      <c r="T3853" s="8" t="s">
        <v>40</v>
      </c>
      <c r="U3853" s="67">
        <v>0</v>
      </c>
      <c r="V3853" s="4">
        <v>0</v>
      </c>
      <c r="W3853" s="4">
        <v>3434</v>
      </c>
      <c r="X3853" s="67">
        <v>0</v>
      </c>
      <c r="Y3853" s="67">
        <v>0.28100000000000003</v>
      </c>
      <c r="Z3853" s="4">
        <v>1</v>
      </c>
      <c r="AA3853" s="4">
        <v>2605</v>
      </c>
      <c r="AB3853" s="67">
        <v>0</v>
      </c>
      <c r="AC3853" s="4">
        <v>6.1876179999999996</v>
      </c>
      <c r="AD3853" s="4">
        <v>28.6</v>
      </c>
    </row>
    <row r="3854" spans="1:30" x14ac:dyDescent="0.2">
      <c r="A3854" s="8" t="s">
        <v>782</v>
      </c>
      <c r="B3854" s="8">
        <v>16</v>
      </c>
      <c r="C3854" s="8">
        <v>71065632</v>
      </c>
      <c r="D3854" s="8">
        <v>71065632</v>
      </c>
      <c r="E3854" s="8" t="s">
        <v>127</v>
      </c>
      <c r="F3854" s="8" t="s">
        <v>3101</v>
      </c>
      <c r="G3854" s="8" t="s">
        <v>3102</v>
      </c>
      <c r="H3854" s="8" t="s">
        <v>7</v>
      </c>
      <c r="I3854" s="66" t="s">
        <v>8912</v>
      </c>
      <c r="J3854" s="66" t="s">
        <v>40</v>
      </c>
      <c r="K3854" s="66" t="s">
        <v>8923</v>
      </c>
      <c r="L3854" s="66" t="s">
        <v>8924</v>
      </c>
      <c r="M3854" s="66" t="s">
        <v>3501</v>
      </c>
      <c r="N3854" s="66" t="s">
        <v>3136</v>
      </c>
      <c r="O3854" s="8" t="s">
        <v>3137</v>
      </c>
      <c r="P3854" s="8" t="s">
        <v>40</v>
      </c>
      <c r="Q3854" s="8">
        <v>-1</v>
      </c>
      <c r="R3854" s="8" t="s">
        <v>40</v>
      </c>
      <c r="S3854" s="8" t="s">
        <v>40</v>
      </c>
      <c r="T3854" s="8" t="s">
        <v>40</v>
      </c>
      <c r="U3854" s="67">
        <v>0</v>
      </c>
      <c r="V3854" s="4">
        <v>0</v>
      </c>
      <c r="W3854" s="4">
        <v>3434</v>
      </c>
      <c r="X3854" s="67">
        <v>0</v>
      </c>
      <c r="Y3854" s="67">
        <v>0.28499999999999998</v>
      </c>
      <c r="Z3854" s="4">
        <v>1</v>
      </c>
      <c r="AA3854" s="4">
        <v>2605</v>
      </c>
      <c r="AB3854" s="67">
        <v>0</v>
      </c>
      <c r="AC3854" s="4">
        <v>0.45707799999999998</v>
      </c>
      <c r="AD3854" s="4">
        <v>7.0940000000000003</v>
      </c>
    </row>
    <row r="3855" spans="1:30" x14ac:dyDescent="0.2">
      <c r="A3855" s="8" t="s">
        <v>782</v>
      </c>
      <c r="B3855" s="8">
        <v>16</v>
      </c>
      <c r="C3855" s="8">
        <v>71065650</v>
      </c>
      <c r="D3855" s="8">
        <v>71065650</v>
      </c>
      <c r="E3855" s="8" t="s">
        <v>121</v>
      </c>
      <c r="F3855" s="8" t="s">
        <v>3101</v>
      </c>
      <c r="G3855" s="8" t="s">
        <v>3102</v>
      </c>
      <c r="H3855" s="8" t="s">
        <v>7</v>
      </c>
      <c r="I3855" s="66" t="s">
        <v>8912</v>
      </c>
      <c r="J3855" s="66" t="s">
        <v>40</v>
      </c>
      <c r="K3855" s="66" t="s">
        <v>8925</v>
      </c>
      <c r="L3855" s="66" t="s">
        <v>8926</v>
      </c>
      <c r="M3855" s="66" t="s">
        <v>3526</v>
      </c>
      <c r="N3855" s="66" t="s">
        <v>3107</v>
      </c>
      <c r="O3855" s="8" t="s">
        <v>3150</v>
      </c>
      <c r="P3855" s="8" t="s">
        <v>8927</v>
      </c>
      <c r="Q3855" s="8">
        <v>-1</v>
      </c>
      <c r="R3855" s="8" t="s">
        <v>40</v>
      </c>
      <c r="S3855" s="8" t="s">
        <v>40</v>
      </c>
      <c r="T3855" s="8" t="s">
        <v>40</v>
      </c>
      <c r="U3855" s="67">
        <v>0.26800000000000002</v>
      </c>
      <c r="V3855" s="4">
        <v>2</v>
      </c>
      <c r="W3855" s="4">
        <v>3434</v>
      </c>
      <c r="X3855" s="67">
        <v>1E-3</v>
      </c>
      <c r="Y3855" s="67">
        <v>0.254</v>
      </c>
      <c r="Z3855" s="4">
        <v>1</v>
      </c>
      <c r="AA3855" s="4">
        <v>2605</v>
      </c>
      <c r="AB3855" s="67">
        <v>0</v>
      </c>
      <c r="AC3855" s="4">
        <v>1.0011350000000001</v>
      </c>
      <c r="AD3855" s="4">
        <v>10.67</v>
      </c>
    </row>
    <row r="3856" spans="1:30" x14ac:dyDescent="0.2">
      <c r="A3856" s="8" t="s">
        <v>782</v>
      </c>
      <c r="B3856" s="8">
        <v>16</v>
      </c>
      <c r="C3856" s="8">
        <v>71065655</v>
      </c>
      <c r="D3856" s="8">
        <v>71065655</v>
      </c>
      <c r="E3856" s="8" t="s">
        <v>127</v>
      </c>
      <c r="F3856" s="8" t="s">
        <v>3108</v>
      </c>
      <c r="G3856" s="8" t="s">
        <v>3109</v>
      </c>
      <c r="H3856" s="8" t="s">
        <v>7</v>
      </c>
      <c r="I3856" s="66" t="s">
        <v>8912</v>
      </c>
      <c r="J3856" s="66" t="s">
        <v>40</v>
      </c>
      <c r="K3856" s="66" t="s">
        <v>8928</v>
      </c>
      <c r="L3856" s="66" t="s">
        <v>3407</v>
      </c>
      <c r="M3856" s="66" t="s">
        <v>8929</v>
      </c>
      <c r="N3856" s="66" t="s">
        <v>3478</v>
      </c>
      <c r="O3856" s="8" t="s">
        <v>8930</v>
      </c>
      <c r="P3856" s="8" t="s">
        <v>40</v>
      </c>
      <c r="Q3856" s="8">
        <v>-1</v>
      </c>
      <c r="R3856" s="8" t="s">
        <v>40</v>
      </c>
      <c r="S3856" s="8" t="s">
        <v>40</v>
      </c>
      <c r="T3856" s="8" t="s">
        <v>40</v>
      </c>
      <c r="U3856" s="67">
        <v>0</v>
      </c>
      <c r="V3856" s="4">
        <v>0</v>
      </c>
      <c r="W3856" s="4">
        <v>3435</v>
      </c>
      <c r="X3856" s="67">
        <v>0</v>
      </c>
      <c r="Y3856" s="67">
        <v>0.23300000000000001</v>
      </c>
      <c r="Z3856" s="4">
        <v>1</v>
      </c>
      <c r="AA3856" s="4">
        <v>2604</v>
      </c>
      <c r="AB3856" s="67">
        <v>0</v>
      </c>
      <c r="AC3856" s="4">
        <v>5.9646359999999996</v>
      </c>
      <c r="AD3856" s="4">
        <v>27.7</v>
      </c>
    </row>
    <row r="3857" spans="1:30" x14ac:dyDescent="0.2">
      <c r="A3857" s="8" t="s">
        <v>782</v>
      </c>
      <c r="B3857" s="8">
        <v>16</v>
      </c>
      <c r="C3857" s="8">
        <v>71065680</v>
      </c>
      <c r="D3857" s="8">
        <v>71065680</v>
      </c>
      <c r="E3857" s="8" t="s">
        <v>121</v>
      </c>
      <c r="F3857" s="8" t="s">
        <v>3101</v>
      </c>
      <c r="G3857" s="8" t="s">
        <v>3102</v>
      </c>
      <c r="H3857" s="8" t="s">
        <v>7</v>
      </c>
      <c r="I3857" s="66" t="s">
        <v>8912</v>
      </c>
      <c r="J3857" s="66" t="s">
        <v>40</v>
      </c>
      <c r="K3857" s="66" t="s">
        <v>8931</v>
      </c>
      <c r="L3857" s="66" t="s">
        <v>8932</v>
      </c>
      <c r="M3857" s="66" t="s">
        <v>3530</v>
      </c>
      <c r="N3857" s="66" t="s">
        <v>3107</v>
      </c>
      <c r="O3857" s="8" t="s">
        <v>3719</v>
      </c>
      <c r="P3857" s="8" t="s">
        <v>8933</v>
      </c>
      <c r="Q3857" s="8">
        <v>-1</v>
      </c>
      <c r="R3857" s="8" t="s">
        <v>40</v>
      </c>
      <c r="S3857" s="8" t="s">
        <v>40</v>
      </c>
      <c r="T3857" s="8" t="s">
        <v>40</v>
      </c>
      <c r="U3857" s="67">
        <v>0.23899999999999999</v>
      </c>
      <c r="V3857" s="4">
        <v>4</v>
      </c>
      <c r="W3857" s="4">
        <v>3435</v>
      </c>
      <c r="X3857" s="67">
        <v>1E-3</v>
      </c>
      <c r="Y3857" s="67">
        <v>0.23699999999999999</v>
      </c>
      <c r="Z3857" s="4">
        <v>4</v>
      </c>
      <c r="AA3857" s="4">
        <v>2604</v>
      </c>
      <c r="AB3857" s="67">
        <v>2E-3</v>
      </c>
      <c r="AC3857" s="4">
        <v>0.99575899999999995</v>
      </c>
      <c r="AD3857" s="4">
        <v>10.64</v>
      </c>
    </row>
    <row r="3858" spans="1:30" x14ac:dyDescent="0.2">
      <c r="A3858" s="8" t="s">
        <v>782</v>
      </c>
      <c r="B3858" s="8">
        <v>16</v>
      </c>
      <c r="C3858" s="8">
        <v>71065705</v>
      </c>
      <c r="D3858" s="8">
        <v>71065705</v>
      </c>
      <c r="E3858" s="8" t="s">
        <v>130</v>
      </c>
      <c r="F3858" s="8" t="s">
        <v>3108</v>
      </c>
      <c r="G3858" s="8" t="s">
        <v>3109</v>
      </c>
      <c r="H3858" s="8" t="s">
        <v>7</v>
      </c>
      <c r="I3858" s="66" t="s">
        <v>8912</v>
      </c>
      <c r="J3858" s="66" t="s">
        <v>40</v>
      </c>
      <c r="K3858" s="66" t="s">
        <v>8934</v>
      </c>
      <c r="L3858" s="66" t="s">
        <v>8935</v>
      </c>
      <c r="M3858" s="66" t="s">
        <v>6250</v>
      </c>
      <c r="N3858" s="66" t="s">
        <v>3677</v>
      </c>
      <c r="O3858" s="8" t="s">
        <v>3678</v>
      </c>
      <c r="P3858" s="8" t="s">
        <v>40</v>
      </c>
      <c r="Q3858" s="8">
        <v>-1</v>
      </c>
      <c r="R3858" s="8" t="s">
        <v>40</v>
      </c>
      <c r="S3858" s="8" t="s">
        <v>40</v>
      </c>
      <c r="T3858" s="8" t="s">
        <v>40</v>
      </c>
      <c r="U3858" s="67">
        <v>0.24099999999999999</v>
      </c>
      <c r="V3858" s="4">
        <v>4</v>
      </c>
      <c r="W3858" s="4">
        <v>3435</v>
      </c>
      <c r="X3858" s="67">
        <v>1E-3</v>
      </c>
      <c r="Y3858" s="67">
        <v>0.23599999999999999</v>
      </c>
      <c r="Z3858" s="4">
        <v>2</v>
      </c>
      <c r="AA3858" s="4">
        <v>2604</v>
      </c>
      <c r="AB3858" s="67">
        <v>1E-3</v>
      </c>
      <c r="AC3858" s="4">
        <v>0.311058</v>
      </c>
      <c r="AD3858" s="4">
        <v>5.8</v>
      </c>
    </row>
    <row r="3859" spans="1:30" x14ac:dyDescent="0.2">
      <c r="A3859" s="8" t="s">
        <v>782</v>
      </c>
      <c r="B3859" s="8">
        <v>16</v>
      </c>
      <c r="C3859" s="8">
        <v>71065717</v>
      </c>
      <c r="D3859" s="8">
        <v>71065717</v>
      </c>
      <c r="E3859" s="8" t="s">
        <v>121</v>
      </c>
      <c r="F3859" s="8" t="s">
        <v>3108</v>
      </c>
      <c r="G3859" s="8" t="s">
        <v>3109</v>
      </c>
      <c r="H3859" s="8" t="s">
        <v>7</v>
      </c>
      <c r="I3859" s="66" t="s">
        <v>8912</v>
      </c>
      <c r="J3859" s="66" t="s">
        <v>40</v>
      </c>
      <c r="K3859" s="66" t="s">
        <v>5448</v>
      </c>
      <c r="L3859" s="66" t="s">
        <v>8936</v>
      </c>
      <c r="M3859" s="66" t="s">
        <v>4515</v>
      </c>
      <c r="N3859" s="66" t="s">
        <v>3558</v>
      </c>
      <c r="O3859" s="8" t="s">
        <v>4336</v>
      </c>
      <c r="P3859" s="8" t="s">
        <v>8937</v>
      </c>
      <c r="Q3859" s="8">
        <v>-1</v>
      </c>
      <c r="R3859" s="8" t="s">
        <v>40</v>
      </c>
      <c r="S3859" s="8" t="s">
        <v>40</v>
      </c>
      <c r="T3859" s="8" t="s">
        <v>40</v>
      </c>
      <c r="U3859" s="67">
        <v>0.23499999999999999</v>
      </c>
      <c r="V3859" s="4">
        <v>1</v>
      </c>
      <c r="W3859" s="4">
        <v>3435</v>
      </c>
      <c r="X3859" s="67">
        <v>0</v>
      </c>
      <c r="Y3859" s="67">
        <v>0.23499999999999999</v>
      </c>
      <c r="Z3859" s="4">
        <v>1</v>
      </c>
      <c r="AA3859" s="4">
        <v>2604</v>
      </c>
      <c r="AB3859" s="67">
        <v>0</v>
      </c>
      <c r="AC3859" s="4">
        <v>2.6875149999999999</v>
      </c>
      <c r="AD3859" s="4">
        <v>20.7</v>
      </c>
    </row>
    <row r="3860" spans="1:30" x14ac:dyDescent="0.2">
      <c r="A3860" s="8" t="s">
        <v>782</v>
      </c>
      <c r="B3860" s="8">
        <v>16</v>
      </c>
      <c r="C3860" s="8">
        <v>71065718</v>
      </c>
      <c r="D3860" s="8">
        <v>71065718</v>
      </c>
      <c r="E3860" s="8" t="s">
        <v>121</v>
      </c>
      <c r="F3860" s="8" t="s">
        <v>3108</v>
      </c>
      <c r="G3860" s="8" t="s">
        <v>3109</v>
      </c>
      <c r="H3860" s="8" t="s">
        <v>7</v>
      </c>
      <c r="I3860" s="66" t="s">
        <v>8912</v>
      </c>
      <c r="J3860" s="66" t="s">
        <v>40</v>
      </c>
      <c r="K3860" s="66" t="s">
        <v>5451</v>
      </c>
      <c r="L3860" s="66" t="s">
        <v>6137</v>
      </c>
      <c r="M3860" s="66" t="s">
        <v>4515</v>
      </c>
      <c r="N3860" s="66" t="s">
        <v>3513</v>
      </c>
      <c r="O3860" s="8" t="s">
        <v>5989</v>
      </c>
      <c r="P3860" s="8" t="s">
        <v>8938</v>
      </c>
      <c r="Q3860" s="8">
        <v>-1</v>
      </c>
      <c r="R3860" s="8" t="s">
        <v>40</v>
      </c>
      <c r="S3860" s="8" t="s">
        <v>40</v>
      </c>
      <c r="T3860" s="8" t="s">
        <v>40</v>
      </c>
      <c r="U3860" s="67">
        <v>0.247</v>
      </c>
      <c r="V3860" s="4">
        <v>8</v>
      </c>
      <c r="W3860" s="4">
        <v>3435</v>
      </c>
      <c r="X3860" s="67">
        <v>2E-3</v>
      </c>
      <c r="Y3860" s="67">
        <v>0.252</v>
      </c>
      <c r="Z3860" s="4">
        <v>8</v>
      </c>
      <c r="AA3860" s="4">
        <v>2604</v>
      </c>
      <c r="AB3860" s="67">
        <v>3.0000000000000001E-3</v>
      </c>
      <c r="AC3860" s="4">
        <v>1.6041019999999999</v>
      </c>
      <c r="AD3860" s="4">
        <v>13.87</v>
      </c>
    </row>
    <row r="3861" spans="1:30" x14ac:dyDescent="0.2">
      <c r="A3861" s="8" t="s">
        <v>782</v>
      </c>
      <c r="B3861" s="8">
        <v>16</v>
      </c>
      <c r="C3861" s="8">
        <v>71065733</v>
      </c>
      <c r="D3861" s="8">
        <v>71065733</v>
      </c>
      <c r="E3861" s="8" t="s">
        <v>123</v>
      </c>
      <c r="F3861" s="8" t="s">
        <v>3108</v>
      </c>
      <c r="G3861" s="8" t="s">
        <v>3109</v>
      </c>
      <c r="H3861" s="8" t="s">
        <v>7</v>
      </c>
      <c r="I3861" s="66" t="s">
        <v>8912</v>
      </c>
      <c r="J3861" s="66" t="s">
        <v>40</v>
      </c>
      <c r="K3861" s="66" t="s">
        <v>8939</v>
      </c>
      <c r="L3861" s="66" t="s">
        <v>8940</v>
      </c>
      <c r="M3861" s="66" t="s">
        <v>5794</v>
      </c>
      <c r="N3861" s="66" t="s">
        <v>3271</v>
      </c>
      <c r="O3861" s="8" t="s">
        <v>3272</v>
      </c>
      <c r="P3861" s="8" t="s">
        <v>8941</v>
      </c>
      <c r="Q3861" s="8">
        <v>-1</v>
      </c>
      <c r="R3861" s="8" t="s">
        <v>40</v>
      </c>
      <c r="S3861" s="8" t="s">
        <v>40</v>
      </c>
      <c r="T3861" s="8" t="s">
        <v>40</v>
      </c>
      <c r="U3861" s="67">
        <v>0.24299999999999999</v>
      </c>
      <c r="V3861" s="4">
        <v>6</v>
      </c>
      <c r="W3861" s="4">
        <v>3435</v>
      </c>
      <c r="X3861" s="67">
        <v>2E-3</v>
      </c>
      <c r="Y3861" s="67">
        <v>0.25900000000000001</v>
      </c>
      <c r="Z3861" s="4">
        <v>2</v>
      </c>
      <c r="AA3861" s="4">
        <v>2604</v>
      </c>
      <c r="AB3861" s="67">
        <v>1E-3</v>
      </c>
      <c r="AC3861" s="4">
        <v>2.3758590000000002</v>
      </c>
      <c r="AD3861" s="4">
        <v>18.66</v>
      </c>
    </row>
    <row r="3862" spans="1:30" x14ac:dyDescent="0.2">
      <c r="A3862" s="8" t="s">
        <v>782</v>
      </c>
      <c r="B3862" s="8">
        <v>16</v>
      </c>
      <c r="C3862" s="8">
        <v>71065739</v>
      </c>
      <c r="D3862" s="8">
        <v>71065739</v>
      </c>
      <c r="E3862" s="8" t="s">
        <v>130</v>
      </c>
      <c r="F3862" s="8" t="s">
        <v>3108</v>
      </c>
      <c r="G3862" s="8" t="s">
        <v>3109</v>
      </c>
      <c r="H3862" s="8" t="s">
        <v>7</v>
      </c>
      <c r="I3862" s="66" t="s">
        <v>8912</v>
      </c>
      <c r="J3862" s="66" t="s">
        <v>40</v>
      </c>
      <c r="K3862" s="66" t="s">
        <v>7821</v>
      </c>
      <c r="L3862" s="66" t="s">
        <v>8942</v>
      </c>
      <c r="M3862" s="66" t="s">
        <v>3540</v>
      </c>
      <c r="N3862" s="66" t="s">
        <v>3147</v>
      </c>
      <c r="O3862" s="8" t="s">
        <v>3148</v>
      </c>
      <c r="P3862" s="8" t="s">
        <v>8943</v>
      </c>
      <c r="Q3862" s="8">
        <v>-1</v>
      </c>
      <c r="R3862" s="8" t="s">
        <v>40</v>
      </c>
      <c r="S3862" s="8" t="s">
        <v>40</v>
      </c>
      <c r="T3862" s="8" t="s">
        <v>40</v>
      </c>
      <c r="U3862" s="67">
        <v>0.251</v>
      </c>
      <c r="V3862" s="4">
        <v>8</v>
      </c>
      <c r="W3862" s="4">
        <v>3435</v>
      </c>
      <c r="X3862" s="67">
        <v>2E-3</v>
      </c>
      <c r="Y3862" s="67">
        <v>0.24</v>
      </c>
      <c r="Z3862" s="4">
        <v>6</v>
      </c>
      <c r="AA3862" s="4">
        <v>2604</v>
      </c>
      <c r="AB3862" s="67">
        <v>2E-3</v>
      </c>
      <c r="AC3862" s="4">
        <v>6.5670770000000003</v>
      </c>
      <c r="AD3862" s="4">
        <v>31</v>
      </c>
    </row>
    <row r="3863" spans="1:30" x14ac:dyDescent="0.2">
      <c r="A3863" s="8" t="s">
        <v>782</v>
      </c>
      <c r="B3863" s="8">
        <v>16</v>
      </c>
      <c r="C3863" s="8">
        <v>71065740</v>
      </c>
      <c r="D3863" s="8">
        <v>71065740</v>
      </c>
      <c r="E3863" s="8" t="s">
        <v>121</v>
      </c>
      <c r="F3863" s="8" t="s">
        <v>3101</v>
      </c>
      <c r="G3863" s="8" t="s">
        <v>3102</v>
      </c>
      <c r="H3863" s="8" t="s">
        <v>7</v>
      </c>
      <c r="I3863" s="66" t="s">
        <v>8912</v>
      </c>
      <c r="J3863" s="66" t="s">
        <v>40</v>
      </c>
      <c r="K3863" s="66" t="s">
        <v>540</v>
      </c>
      <c r="L3863" s="66" t="s">
        <v>5511</v>
      </c>
      <c r="M3863" s="66" t="s">
        <v>4655</v>
      </c>
      <c r="N3863" s="66" t="s">
        <v>130</v>
      </c>
      <c r="O3863" s="8" t="s">
        <v>3506</v>
      </c>
      <c r="P3863" s="8" t="s">
        <v>8944</v>
      </c>
      <c r="Q3863" s="8">
        <v>-1</v>
      </c>
      <c r="R3863" s="8" t="s">
        <v>40</v>
      </c>
      <c r="S3863" s="8" t="s">
        <v>40</v>
      </c>
      <c r="T3863" s="8" t="s">
        <v>40</v>
      </c>
      <c r="U3863" s="67">
        <v>0.27100000000000002</v>
      </c>
      <c r="V3863" s="4">
        <v>3</v>
      </c>
      <c r="W3863" s="4">
        <v>3435</v>
      </c>
      <c r="X3863" s="67">
        <v>1E-3</v>
      </c>
      <c r="Y3863" s="67">
        <v>0.28899999999999998</v>
      </c>
      <c r="Z3863" s="4">
        <v>1</v>
      </c>
      <c r="AA3863" s="4">
        <v>2604</v>
      </c>
      <c r="AB3863" s="67">
        <v>0</v>
      </c>
      <c r="AC3863" s="4">
        <v>1.1372119999999999</v>
      </c>
      <c r="AD3863" s="4">
        <v>11.41</v>
      </c>
    </row>
    <row r="3864" spans="1:30" x14ac:dyDescent="0.2">
      <c r="A3864" s="8" t="s">
        <v>782</v>
      </c>
      <c r="B3864" s="8">
        <v>16</v>
      </c>
      <c r="C3864" s="8">
        <v>71065747</v>
      </c>
      <c r="D3864" s="8">
        <v>71065747</v>
      </c>
      <c r="E3864" s="8" t="s">
        <v>121</v>
      </c>
      <c r="F3864" s="8" t="s">
        <v>3108</v>
      </c>
      <c r="G3864" s="8" t="s">
        <v>3109</v>
      </c>
      <c r="H3864" s="8" t="s">
        <v>7</v>
      </c>
      <c r="I3864" s="66" t="s">
        <v>8912</v>
      </c>
      <c r="J3864" s="66" t="s">
        <v>40</v>
      </c>
      <c r="K3864" s="66" t="s">
        <v>7823</v>
      </c>
      <c r="L3864" s="66" t="s">
        <v>7938</v>
      </c>
      <c r="M3864" s="66" t="s">
        <v>8945</v>
      </c>
      <c r="N3864" s="66" t="s">
        <v>3128</v>
      </c>
      <c r="O3864" s="8" t="s">
        <v>3205</v>
      </c>
      <c r="P3864" s="8" t="s">
        <v>40</v>
      </c>
      <c r="Q3864" s="8">
        <v>-1</v>
      </c>
      <c r="R3864" s="8" t="s">
        <v>40</v>
      </c>
      <c r="S3864" s="8" t="s">
        <v>40</v>
      </c>
      <c r="T3864" s="8" t="s">
        <v>40</v>
      </c>
      <c r="U3864" s="67">
        <v>0</v>
      </c>
      <c r="V3864" s="4">
        <v>0</v>
      </c>
      <c r="W3864" s="4">
        <v>3435</v>
      </c>
      <c r="X3864" s="67">
        <v>0</v>
      </c>
      <c r="Y3864" s="67">
        <v>0.22900000000000001</v>
      </c>
      <c r="Z3864" s="4">
        <v>2</v>
      </c>
      <c r="AA3864" s="4">
        <v>2604</v>
      </c>
      <c r="AB3864" s="67">
        <v>1E-3</v>
      </c>
      <c r="AC3864" s="4">
        <v>1.1937</v>
      </c>
      <c r="AD3864" s="4">
        <v>11.71</v>
      </c>
    </row>
    <row r="3865" spans="1:30" x14ac:dyDescent="0.2">
      <c r="A3865" s="8" t="s">
        <v>782</v>
      </c>
      <c r="B3865" s="8">
        <v>16</v>
      </c>
      <c r="C3865" s="8">
        <v>71065748</v>
      </c>
      <c r="D3865" s="8">
        <v>71065748</v>
      </c>
      <c r="E3865" s="8" t="s">
        <v>130</v>
      </c>
      <c r="F3865" s="8" t="s">
        <v>3108</v>
      </c>
      <c r="G3865" s="8" t="s">
        <v>3109</v>
      </c>
      <c r="H3865" s="8" t="s">
        <v>7</v>
      </c>
      <c r="I3865" s="66" t="s">
        <v>8912</v>
      </c>
      <c r="J3865" s="66" t="s">
        <v>40</v>
      </c>
      <c r="K3865" s="66" t="s">
        <v>5453</v>
      </c>
      <c r="L3865" s="66" t="s">
        <v>8946</v>
      </c>
      <c r="M3865" s="66" t="s">
        <v>8945</v>
      </c>
      <c r="N3865" s="66" t="s">
        <v>3147</v>
      </c>
      <c r="O3865" s="8" t="s">
        <v>3589</v>
      </c>
      <c r="P3865" s="8" t="s">
        <v>8947</v>
      </c>
      <c r="Q3865" s="8">
        <v>-1</v>
      </c>
      <c r="R3865" s="8" t="s">
        <v>40</v>
      </c>
      <c r="S3865" s="8" t="s">
        <v>40</v>
      </c>
      <c r="T3865" s="8" t="s">
        <v>40</v>
      </c>
      <c r="U3865" s="67">
        <v>0.27700000000000002</v>
      </c>
      <c r="V3865" s="4">
        <v>5</v>
      </c>
      <c r="W3865" s="4">
        <v>3435</v>
      </c>
      <c r="X3865" s="67">
        <v>1E-3</v>
      </c>
      <c r="Y3865" s="67">
        <v>0.24399999999999999</v>
      </c>
      <c r="Z3865" s="4">
        <v>3</v>
      </c>
      <c r="AA3865" s="4">
        <v>2604</v>
      </c>
      <c r="AB3865" s="67">
        <v>1E-3</v>
      </c>
      <c r="AC3865" s="4">
        <v>-0.98533099999999996</v>
      </c>
      <c r="AD3865" s="4">
        <v>1.7000000000000001E-2</v>
      </c>
    </row>
    <row r="3866" spans="1:30" x14ac:dyDescent="0.2">
      <c r="A3866" s="8" t="s">
        <v>782</v>
      </c>
      <c r="B3866" s="8">
        <v>16</v>
      </c>
      <c r="C3866" s="8">
        <v>71065757</v>
      </c>
      <c r="D3866" s="8">
        <v>71065757</v>
      </c>
      <c r="E3866" s="8" t="s">
        <v>127</v>
      </c>
      <c r="F3866" s="8" t="s">
        <v>3108</v>
      </c>
      <c r="G3866" s="8" t="s">
        <v>3109</v>
      </c>
      <c r="H3866" s="8" t="s">
        <v>7</v>
      </c>
      <c r="I3866" s="66" t="s">
        <v>8912</v>
      </c>
      <c r="J3866" s="66" t="s">
        <v>40</v>
      </c>
      <c r="K3866" s="66" t="s">
        <v>8948</v>
      </c>
      <c r="L3866" s="66" t="s">
        <v>8949</v>
      </c>
      <c r="M3866" s="66" t="s">
        <v>6218</v>
      </c>
      <c r="N3866" s="66" t="s">
        <v>3788</v>
      </c>
      <c r="O3866" s="8" t="s">
        <v>7750</v>
      </c>
      <c r="P3866" s="8" t="s">
        <v>40</v>
      </c>
      <c r="Q3866" s="8">
        <v>-1</v>
      </c>
      <c r="R3866" s="8" t="s">
        <v>40</v>
      </c>
      <c r="S3866" s="8" t="s">
        <v>40</v>
      </c>
      <c r="T3866" s="8" t="s">
        <v>40</v>
      </c>
      <c r="U3866" s="67">
        <v>0.248</v>
      </c>
      <c r="V3866" s="4">
        <v>1</v>
      </c>
      <c r="W3866" s="4">
        <v>3438</v>
      </c>
      <c r="X3866" s="67">
        <v>0</v>
      </c>
      <c r="Y3866" s="67">
        <v>0</v>
      </c>
      <c r="Z3866" s="4">
        <v>0</v>
      </c>
      <c r="AA3866" s="4">
        <v>2609</v>
      </c>
      <c r="AB3866" s="67">
        <v>0</v>
      </c>
      <c r="AC3866" s="4">
        <v>-1.74777</v>
      </c>
      <c r="AD3866" s="4">
        <v>2E-3</v>
      </c>
    </row>
    <row r="3867" spans="1:30" x14ac:dyDescent="0.2">
      <c r="A3867" s="8" t="s">
        <v>782</v>
      </c>
      <c r="B3867" s="8">
        <v>16</v>
      </c>
      <c r="C3867" s="8">
        <v>71065798</v>
      </c>
      <c r="D3867" s="8">
        <v>71065798</v>
      </c>
      <c r="E3867" s="8" t="s">
        <v>121</v>
      </c>
      <c r="F3867" s="8" t="s">
        <v>3108</v>
      </c>
      <c r="G3867" s="8" t="s">
        <v>3109</v>
      </c>
      <c r="H3867" s="8" t="s">
        <v>7</v>
      </c>
      <c r="I3867" s="66" t="s">
        <v>8912</v>
      </c>
      <c r="J3867" s="66" t="s">
        <v>40</v>
      </c>
      <c r="K3867" s="66" t="s">
        <v>8950</v>
      </c>
      <c r="L3867" s="66" t="s">
        <v>8951</v>
      </c>
      <c r="M3867" s="66" t="s">
        <v>4526</v>
      </c>
      <c r="N3867" s="66" t="s">
        <v>3157</v>
      </c>
      <c r="O3867" s="8" t="s">
        <v>3158</v>
      </c>
      <c r="P3867" s="8" t="s">
        <v>8952</v>
      </c>
      <c r="Q3867" s="8">
        <v>-1</v>
      </c>
      <c r="R3867" s="8" t="s">
        <v>40</v>
      </c>
      <c r="S3867" s="8" t="s">
        <v>40</v>
      </c>
      <c r="T3867" s="8" t="s">
        <v>40</v>
      </c>
      <c r="U3867" s="67">
        <v>0</v>
      </c>
      <c r="V3867" s="4">
        <v>0</v>
      </c>
      <c r="W3867" s="4">
        <v>3434</v>
      </c>
      <c r="X3867" s="67">
        <v>0</v>
      </c>
      <c r="Y3867" s="67">
        <v>0.26200000000000001</v>
      </c>
      <c r="Z3867" s="4">
        <v>1</v>
      </c>
      <c r="AA3867" s="4">
        <v>2607</v>
      </c>
      <c r="AB3867" s="67">
        <v>0</v>
      </c>
      <c r="AC3867" s="4">
        <v>2.501007</v>
      </c>
      <c r="AD3867" s="4">
        <v>19.47</v>
      </c>
    </row>
    <row r="3868" spans="1:30" x14ac:dyDescent="0.2">
      <c r="A3868" s="8" t="s">
        <v>782</v>
      </c>
      <c r="B3868" s="8">
        <v>16</v>
      </c>
      <c r="C3868" s="8">
        <v>71065817</v>
      </c>
      <c r="D3868" s="8">
        <v>71065819</v>
      </c>
      <c r="E3868" s="8" t="s">
        <v>6144</v>
      </c>
      <c r="F3868" s="8" t="s">
        <v>80</v>
      </c>
      <c r="G3868" s="8" t="s">
        <v>3469</v>
      </c>
      <c r="H3868" s="8" t="s">
        <v>7</v>
      </c>
      <c r="I3868" s="66" t="s">
        <v>8912</v>
      </c>
      <c r="J3868" s="66" t="s">
        <v>40</v>
      </c>
      <c r="K3868" s="66" t="s">
        <v>8953</v>
      </c>
      <c r="L3868" s="66" t="s">
        <v>8954</v>
      </c>
      <c r="M3868" s="66" t="s">
        <v>5172</v>
      </c>
      <c r="N3868" s="66" t="s">
        <v>5123</v>
      </c>
      <c r="O3868" s="8" t="s">
        <v>8955</v>
      </c>
      <c r="P3868" s="8" t="s">
        <v>40</v>
      </c>
      <c r="Q3868" s="8">
        <v>-1</v>
      </c>
      <c r="R3868" s="8" t="s">
        <v>40</v>
      </c>
      <c r="S3868" s="8" t="s">
        <v>40</v>
      </c>
      <c r="T3868" s="8" t="s">
        <v>40</v>
      </c>
      <c r="U3868" s="67">
        <v>0.26500000000000001</v>
      </c>
      <c r="V3868" s="4">
        <v>1</v>
      </c>
      <c r="W3868" s="4">
        <v>3434</v>
      </c>
      <c r="X3868" s="67">
        <v>0</v>
      </c>
      <c r="Y3868" s="67">
        <v>0.218</v>
      </c>
      <c r="Z3868" s="4">
        <v>1</v>
      </c>
      <c r="AA3868" s="4">
        <v>2607</v>
      </c>
      <c r="AB3868" s="67">
        <v>0</v>
      </c>
      <c r="AC3868" s="4">
        <v>7.381697</v>
      </c>
      <c r="AD3868" s="4">
        <v>34</v>
      </c>
    </row>
    <row r="3869" spans="1:30" x14ac:dyDescent="0.2">
      <c r="A3869" s="8" t="s">
        <v>782</v>
      </c>
      <c r="B3869" s="8">
        <v>16</v>
      </c>
      <c r="C3869" s="8">
        <v>71094416</v>
      </c>
      <c r="D3869" s="8">
        <v>71094416</v>
      </c>
      <c r="E3869" s="8" t="s">
        <v>130</v>
      </c>
      <c r="F3869" s="8" t="s">
        <v>3101</v>
      </c>
      <c r="G3869" s="8" t="s">
        <v>3102</v>
      </c>
      <c r="H3869" s="8" t="s">
        <v>7</v>
      </c>
      <c r="I3869" s="66" t="s">
        <v>8956</v>
      </c>
      <c r="J3869" s="66" t="s">
        <v>40</v>
      </c>
      <c r="K3869" s="66" t="s">
        <v>8957</v>
      </c>
      <c r="L3869" s="66" t="s">
        <v>8958</v>
      </c>
      <c r="M3869" s="66" t="s">
        <v>6196</v>
      </c>
      <c r="N3869" s="66" t="s">
        <v>3210</v>
      </c>
      <c r="O3869" s="8" t="s">
        <v>3211</v>
      </c>
      <c r="P3869" s="8" t="s">
        <v>8959</v>
      </c>
      <c r="Q3869" s="8">
        <v>-1</v>
      </c>
      <c r="R3869" s="8" t="s">
        <v>40</v>
      </c>
      <c r="S3869" s="8" t="s">
        <v>40</v>
      </c>
      <c r="T3869" s="8" t="s">
        <v>40</v>
      </c>
      <c r="U3869" s="67">
        <v>0.27400000000000002</v>
      </c>
      <c r="V3869" s="4">
        <v>1</v>
      </c>
      <c r="W3869" s="4">
        <v>3433</v>
      </c>
      <c r="X3869" s="67">
        <v>0</v>
      </c>
      <c r="Y3869" s="67">
        <v>0</v>
      </c>
      <c r="Z3869" s="4">
        <v>0</v>
      </c>
      <c r="AA3869" s="4">
        <v>2607</v>
      </c>
      <c r="AB3869" s="67">
        <v>0</v>
      </c>
      <c r="AC3869" s="4">
        <v>0.60468200000000005</v>
      </c>
      <c r="AD3869" s="4">
        <v>8.1890000000000001</v>
      </c>
    </row>
    <row r="3870" spans="1:30" x14ac:dyDescent="0.2">
      <c r="A3870" s="8" t="s">
        <v>782</v>
      </c>
      <c r="B3870" s="8">
        <v>16</v>
      </c>
      <c r="C3870" s="8">
        <v>71094428</v>
      </c>
      <c r="D3870" s="8">
        <v>71094428</v>
      </c>
      <c r="E3870" s="8" t="s">
        <v>121</v>
      </c>
      <c r="F3870" s="8" t="s">
        <v>3101</v>
      </c>
      <c r="G3870" s="8" t="s">
        <v>3102</v>
      </c>
      <c r="H3870" s="8" t="s">
        <v>7</v>
      </c>
      <c r="I3870" s="66" t="s">
        <v>8956</v>
      </c>
      <c r="J3870" s="66" t="s">
        <v>40</v>
      </c>
      <c r="K3870" s="66" t="s">
        <v>8960</v>
      </c>
      <c r="L3870" s="66" t="s">
        <v>8961</v>
      </c>
      <c r="M3870" s="66" t="s">
        <v>8962</v>
      </c>
      <c r="N3870" s="66" t="s">
        <v>3165</v>
      </c>
      <c r="O3870" s="8" t="s">
        <v>3400</v>
      </c>
      <c r="P3870" s="8" t="s">
        <v>8963</v>
      </c>
      <c r="Q3870" s="8">
        <v>-1</v>
      </c>
      <c r="R3870" s="8" t="s">
        <v>40</v>
      </c>
      <c r="S3870" s="8" t="s">
        <v>40</v>
      </c>
      <c r="T3870" s="8" t="s">
        <v>40</v>
      </c>
      <c r="U3870" s="67">
        <v>0</v>
      </c>
      <c r="V3870" s="4">
        <v>0</v>
      </c>
      <c r="W3870" s="4">
        <v>3433</v>
      </c>
      <c r="X3870" s="67">
        <v>0</v>
      </c>
      <c r="Y3870" s="67">
        <v>0.26800000000000002</v>
      </c>
      <c r="Z3870" s="4">
        <v>2</v>
      </c>
      <c r="AA3870" s="4">
        <v>2607</v>
      </c>
      <c r="AB3870" s="67">
        <v>1E-3</v>
      </c>
      <c r="AC3870" s="4">
        <v>0.457372</v>
      </c>
      <c r="AD3870" s="4">
        <v>7.0960000000000001</v>
      </c>
    </row>
    <row r="3871" spans="1:30" x14ac:dyDescent="0.2">
      <c r="A3871" s="8" t="s">
        <v>782</v>
      </c>
      <c r="B3871" s="8">
        <v>16</v>
      </c>
      <c r="C3871" s="8">
        <v>71094434</v>
      </c>
      <c r="D3871" s="8">
        <v>71094434</v>
      </c>
      <c r="E3871" s="8" t="s">
        <v>121</v>
      </c>
      <c r="F3871" s="8" t="s">
        <v>3101</v>
      </c>
      <c r="G3871" s="8" t="s">
        <v>3102</v>
      </c>
      <c r="H3871" s="8" t="s">
        <v>7</v>
      </c>
      <c r="I3871" s="66" t="s">
        <v>8956</v>
      </c>
      <c r="J3871" s="66" t="s">
        <v>40</v>
      </c>
      <c r="K3871" s="66" t="s">
        <v>8964</v>
      </c>
      <c r="L3871" s="66" t="s">
        <v>8040</v>
      </c>
      <c r="M3871" s="66" t="s">
        <v>4148</v>
      </c>
      <c r="N3871" s="66" t="s">
        <v>3188</v>
      </c>
      <c r="O3871" s="8" t="s">
        <v>3497</v>
      </c>
      <c r="P3871" s="8" t="s">
        <v>8965</v>
      </c>
      <c r="Q3871" s="8">
        <v>-1</v>
      </c>
      <c r="R3871" s="8" t="s">
        <v>40</v>
      </c>
      <c r="S3871" s="8" t="s">
        <v>40</v>
      </c>
      <c r="T3871" s="8" t="s">
        <v>40</v>
      </c>
      <c r="U3871" s="67">
        <v>0.27200000000000002</v>
      </c>
      <c r="V3871" s="4">
        <v>1215</v>
      </c>
      <c r="W3871" s="4">
        <v>3433</v>
      </c>
      <c r="X3871" s="67">
        <v>0.35399999999999998</v>
      </c>
      <c r="Y3871" s="67">
        <v>0.27700000000000002</v>
      </c>
      <c r="Z3871" s="4">
        <v>936</v>
      </c>
      <c r="AA3871" s="4">
        <v>2607</v>
      </c>
      <c r="AB3871" s="67">
        <v>0.35899999999999999</v>
      </c>
      <c r="AC3871" s="4">
        <v>0.69175699999999996</v>
      </c>
      <c r="AD3871" s="4">
        <v>8.7729999999999997</v>
      </c>
    </row>
    <row r="3872" spans="1:30" x14ac:dyDescent="0.2">
      <c r="A3872" s="8" t="s">
        <v>782</v>
      </c>
      <c r="B3872" s="8">
        <v>16</v>
      </c>
      <c r="C3872" s="8">
        <v>71094464</v>
      </c>
      <c r="D3872" s="8">
        <v>71094464</v>
      </c>
      <c r="E3872" s="8" t="s">
        <v>123</v>
      </c>
      <c r="F3872" s="8" t="s">
        <v>3101</v>
      </c>
      <c r="G3872" s="8" t="s">
        <v>3102</v>
      </c>
      <c r="H3872" s="8" t="s">
        <v>7</v>
      </c>
      <c r="I3872" s="66" t="s">
        <v>8956</v>
      </c>
      <c r="J3872" s="66" t="s">
        <v>40</v>
      </c>
      <c r="K3872" s="66" t="s">
        <v>8966</v>
      </c>
      <c r="L3872" s="66" t="s">
        <v>8967</v>
      </c>
      <c r="M3872" s="66" t="s">
        <v>5693</v>
      </c>
      <c r="N3872" s="66" t="s">
        <v>3107</v>
      </c>
      <c r="O3872" s="8" t="s">
        <v>4230</v>
      </c>
      <c r="P3872" s="8" t="s">
        <v>8968</v>
      </c>
      <c r="Q3872" s="8">
        <v>-1</v>
      </c>
      <c r="R3872" s="8" t="s">
        <v>40</v>
      </c>
      <c r="S3872" s="8" t="s">
        <v>40</v>
      </c>
      <c r="T3872" s="8" t="s">
        <v>40</v>
      </c>
      <c r="U3872" s="67">
        <v>0</v>
      </c>
      <c r="V3872" s="4">
        <v>0</v>
      </c>
      <c r="W3872" s="4">
        <v>3433</v>
      </c>
      <c r="X3872" s="67">
        <v>0</v>
      </c>
      <c r="Y3872" s="67">
        <v>0.23100000000000001</v>
      </c>
      <c r="Z3872" s="4">
        <v>1</v>
      </c>
      <c r="AA3872" s="4">
        <v>2607</v>
      </c>
      <c r="AB3872" s="67">
        <v>0</v>
      </c>
      <c r="AC3872" s="4">
        <v>0.36814400000000003</v>
      </c>
      <c r="AD3872" s="4">
        <v>6.3319999999999999</v>
      </c>
    </row>
    <row r="3873" spans="1:30" x14ac:dyDescent="0.2">
      <c r="A3873" s="8" t="s">
        <v>782</v>
      </c>
      <c r="B3873" s="8">
        <v>16</v>
      </c>
      <c r="C3873" s="8">
        <v>71094481</v>
      </c>
      <c r="D3873" s="8">
        <v>71094481</v>
      </c>
      <c r="E3873" s="8" t="s">
        <v>130</v>
      </c>
      <c r="F3873" s="8" t="s">
        <v>3108</v>
      </c>
      <c r="G3873" s="8" t="s">
        <v>3109</v>
      </c>
      <c r="H3873" s="8" t="s">
        <v>7</v>
      </c>
      <c r="I3873" s="66" t="s">
        <v>8956</v>
      </c>
      <c r="J3873" s="66" t="s">
        <v>40</v>
      </c>
      <c r="K3873" s="66" t="s">
        <v>3401</v>
      </c>
      <c r="L3873" s="66" t="s">
        <v>8095</v>
      </c>
      <c r="M3873" s="66" t="s">
        <v>5496</v>
      </c>
      <c r="N3873" s="66" t="s">
        <v>3244</v>
      </c>
      <c r="O3873" s="8" t="s">
        <v>3245</v>
      </c>
      <c r="P3873" s="8" t="s">
        <v>8969</v>
      </c>
      <c r="Q3873" s="8">
        <v>-1</v>
      </c>
      <c r="R3873" s="8" t="s">
        <v>40</v>
      </c>
      <c r="S3873" s="8" t="s">
        <v>40</v>
      </c>
      <c r="T3873" s="8" t="s">
        <v>40</v>
      </c>
      <c r="U3873" s="67">
        <v>0.24199999999999999</v>
      </c>
      <c r="V3873" s="4">
        <v>4</v>
      </c>
      <c r="W3873" s="4">
        <v>3433</v>
      </c>
      <c r="X3873" s="67">
        <v>1E-3</v>
      </c>
      <c r="Y3873" s="67">
        <v>0.214</v>
      </c>
      <c r="Z3873" s="4">
        <v>2</v>
      </c>
      <c r="AA3873" s="4">
        <v>2607</v>
      </c>
      <c r="AB3873" s="67">
        <v>1E-3</v>
      </c>
      <c r="AC3873" s="4">
        <v>5.820246</v>
      </c>
      <c r="AD3873" s="4">
        <v>27.2</v>
      </c>
    </row>
    <row r="3874" spans="1:30" x14ac:dyDescent="0.2">
      <c r="A3874" s="8" t="s">
        <v>782</v>
      </c>
      <c r="B3874" s="8">
        <v>16</v>
      </c>
      <c r="C3874" s="8">
        <v>71094482</v>
      </c>
      <c r="D3874" s="8">
        <v>71094482</v>
      </c>
      <c r="E3874" s="8" t="s">
        <v>121</v>
      </c>
      <c r="F3874" s="8" t="s">
        <v>3101</v>
      </c>
      <c r="G3874" s="8" t="s">
        <v>3102</v>
      </c>
      <c r="H3874" s="8" t="s">
        <v>7</v>
      </c>
      <c r="I3874" s="66" t="s">
        <v>8956</v>
      </c>
      <c r="J3874" s="66" t="s">
        <v>40</v>
      </c>
      <c r="K3874" s="66" t="s">
        <v>8970</v>
      </c>
      <c r="L3874" s="66" t="s">
        <v>8971</v>
      </c>
      <c r="M3874" s="66" t="s">
        <v>5788</v>
      </c>
      <c r="N3874" s="66" t="s">
        <v>3410</v>
      </c>
      <c r="O3874" s="8" t="s">
        <v>3411</v>
      </c>
      <c r="P3874" s="8" t="s">
        <v>40</v>
      </c>
      <c r="Q3874" s="8">
        <v>-1</v>
      </c>
      <c r="R3874" s="8" t="s">
        <v>40</v>
      </c>
      <c r="S3874" s="8" t="s">
        <v>40</v>
      </c>
      <c r="T3874" s="8" t="s">
        <v>40</v>
      </c>
      <c r="U3874" s="67">
        <v>0.247</v>
      </c>
      <c r="V3874" s="4">
        <v>3</v>
      </c>
      <c r="W3874" s="4">
        <v>3433</v>
      </c>
      <c r="X3874" s="67">
        <v>1E-3</v>
      </c>
      <c r="Y3874" s="67">
        <v>7.0000000000000007E-2</v>
      </c>
      <c r="Z3874" s="4">
        <v>1</v>
      </c>
      <c r="AA3874" s="4">
        <v>2607</v>
      </c>
      <c r="AB3874" s="67">
        <v>0</v>
      </c>
      <c r="AC3874" s="4">
        <v>0.15306700000000001</v>
      </c>
      <c r="AD3874" s="4">
        <v>4.1790000000000003</v>
      </c>
    </row>
    <row r="3875" spans="1:30" x14ac:dyDescent="0.2">
      <c r="A3875" s="8" t="s">
        <v>782</v>
      </c>
      <c r="B3875" s="8">
        <v>16</v>
      </c>
      <c r="C3875" s="8">
        <v>71094491</v>
      </c>
      <c r="D3875" s="8">
        <v>71094491</v>
      </c>
      <c r="E3875" s="8" t="s">
        <v>121</v>
      </c>
      <c r="F3875" s="8" t="s">
        <v>3101</v>
      </c>
      <c r="G3875" s="8" t="s">
        <v>3102</v>
      </c>
      <c r="H3875" s="8" t="s">
        <v>7</v>
      </c>
      <c r="I3875" s="66" t="s">
        <v>8956</v>
      </c>
      <c r="J3875" s="66" t="s">
        <v>40</v>
      </c>
      <c r="K3875" s="66" t="s">
        <v>7942</v>
      </c>
      <c r="L3875" s="66" t="s">
        <v>8099</v>
      </c>
      <c r="M3875" s="66" t="s">
        <v>4159</v>
      </c>
      <c r="N3875" s="66" t="s">
        <v>127</v>
      </c>
      <c r="O3875" s="8" t="s">
        <v>5331</v>
      </c>
      <c r="P3875" s="8" t="s">
        <v>40</v>
      </c>
      <c r="Q3875" s="8">
        <v>-1</v>
      </c>
      <c r="R3875" s="8" t="s">
        <v>40</v>
      </c>
      <c r="S3875" s="8" t="s">
        <v>40</v>
      </c>
      <c r="T3875" s="8" t="s">
        <v>40</v>
      </c>
      <c r="U3875" s="67">
        <v>0.251</v>
      </c>
      <c r="V3875" s="4">
        <v>1</v>
      </c>
      <c r="W3875" s="4">
        <v>3433</v>
      </c>
      <c r="X3875" s="67">
        <v>0</v>
      </c>
      <c r="Y3875" s="67">
        <v>0</v>
      </c>
      <c r="Z3875" s="4">
        <v>0</v>
      </c>
      <c r="AA3875" s="4">
        <v>2607</v>
      </c>
      <c r="AB3875" s="67">
        <v>0</v>
      </c>
      <c r="AC3875" s="4">
        <v>1.1329469999999999</v>
      </c>
      <c r="AD3875" s="4">
        <v>11.39</v>
      </c>
    </row>
    <row r="3876" spans="1:30" x14ac:dyDescent="0.2">
      <c r="A3876" s="8" t="s">
        <v>782</v>
      </c>
      <c r="B3876" s="8">
        <v>16</v>
      </c>
      <c r="C3876" s="8">
        <v>71094514</v>
      </c>
      <c r="D3876" s="8">
        <v>71094514</v>
      </c>
      <c r="E3876" s="8" t="s">
        <v>121</v>
      </c>
      <c r="F3876" s="8" t="s">
        <v>3108</v>
      </c>
      <c r="G3876" s="8" t="s">
        <v>3109</v>
      </c>
      <c r="H3876" s="8" t="s">
        <v>7</v>
      </c>
      <c r="I3876" s="66" t="s">
        <v>8956</v>
      </c>
      <c r="J3876" s="66" t="s">
        <v>40</v>
      </c>
      <c r="K3876" s="66" t="s">
        <v>5514</v>
      </c>
      <c r="L3876" s="66" t="s">
        <v>8972</v>
      </c>
      <c r="M3876" s="66" t="s">
        <v>3560</v>
      </c>
      <c r="N3876" s="66" t="s">
        <v>3115</v>
      </c>
      <c r="O3876" s="8" t="s">
        <v>5730</v>
      </c>
      <c r="P3876" s="8" t="s">
        <v>8973</v>
      </c>
      <c r="Q3876" s="8">
        <v>-1</v>
      </c>
      <c r="R3876" s="8" t="s">
        <v>40</v>
      </c>
      <c r="S3876" s="8" t="s">
        <v>40</v>
      </c>
      <c r="T3876" s="8" t="s">
        <v>40</v>
      </c>
      <c r="U3876" s="67">
        <v>0.33300000000000002</v>
      </c>
      <c r="V3876" s="4">
        <v>1</v>
      </c>
      <c r="W3876" s="4">
        <v>3427</v>
      </c>
      <c r="X3876" s="67">
        <v>0</v>
      </c>
      <c r="Y3876" s="67">
        <v>0</v>
      </c>
      <c r="Z3876" s="4">
        <v>0</v>
      </c>
      <c r="AA3876" s="4">
        <v>2600</v>
      </c>
      <c r="AB3876" s="67">
        <v>0</v>
      </c>
      <c r="AC3876" s="4">
        <v>0.67170300000000005</v>
      </c>
      <c r="AD3876" s="4">
        <v>8.641</v>
      </c>
    </row>
    <row r="3877" spans="1:30" x14ac:dyDescent="0.2">
      <c r="A3877" s="8" t="s">
        <v>782</v>
      </c>
      <c r="B3877" s="8">
        <v>16</v>
      </c>
      <c r="C3877" s="8">
        <v>71094518</v>
      </c>
      <c r="D3877" s="8">
        <v>71094518</v>
      </c>
      <c r="E3877" s="8" t="s">
        <v>121</v>
      </c>
      <c r="F3877" s="8" t="s">
        <v>3101</v>
      </c>
      <c r="G3877" s="8" t="s">
        <v>3102</v>
      </c>
      <c r="H3877" s="8" t="s">
        <v>7</v>
      </c>
      <c r="I3877" s="66" t="s">
        <v>8956</v>
      </c>
      <c r="J3877" s="66" t="s">
        <v>40</v>
      </c>
      <c r="K3877" s="66" t="s">
        <v>7968</v>
      </c>
      <c r="L3877" s="66" t="s">
        <v>8974</v>
      </c>
      <c r="M3877" s="66" t="s">
        <v>5176</v>
      </c>
      <c r="N3877" s="66" t="s">
        <v>3410</v>
      </c>
      <c r="O3877" s="8" t="s">
        <v>3411</v>
      </c>
      <c r="P3877" s="8" t="s">
        <v>40</v>
      </c>
      <c r="Q3877" s="8">
        <v>-1</v>
      </c>
      <c r="R3877" s="8" t="s">
        <v>40</v>
      </c>
      <c r="S3877" s="8" t="s">
        <v>40</v>
      </c>
      <c r="T3877" s="8" t="s">
        <v>40</v>
      </c>
      <c r="U3877" s="67">
        <v>0</v>
      </c>
      <c r="V3877" s="4">
        <v>0</v>
      </c>
      <c r="W3877" s="4">
        <v>3427</v>
      </c>
      <c r="X3877" s="67">
        <v>0</v>
      </c>
      <c r="Y3877" s="67">
        <v>0.25800000000000001</v>
      </c>
      <c r="Z3877" s="4">
        <v>1</v>
      </c>
      <c r="AA3877" s="4">
        <v>2600</v>
      </c>
      <c r="AB3877" s="67">
        <v>0</v>
      </c>
      <c r="AC3877" s="4">
        <v>0.73143100000000005</v>
      </c>
      <c r="AD3877" s="4">
        <v>9.0310000000000006</v>
      </c>
    </row>
    <row r="3878" spans="1:30" x14ac:dyDescent="0.2">
      <c r="A3878" s="8" t="s">
        <v>782</v>
      </c>
      <c r="B3878" s="8">
        <v>16</v>
      </c>
      <c r="C3878" s="8">
        <v>71094541</v>
      </c>
      <c r="D3878" s="8">
        <v>71094541</v>
      </c>
      <c r="E3878" s="8" t="s">
        <v>130</v>
      </c>
      <c r="F3878" s="8" t="s">
        <v>3108</v>
      </c>
      <c r="G3878" s="8" t="s">
        <v>3109</v>
      </c>
      <c r="H3878" s="8" t="s">
        <v>7</v>
      </c>
      <c r="I3878" s="66" t="s">
        <v>8956</v>
      </c>
      <c r="J3878" s="66" t="s">
        <v>40</v>
      </c>
      <c r="K3878" s="66" t="s">
        <v>8975</v>
      </c>
      <c r="L3878" s="66" t="s">
        <v>8976</v>
      </c>
      <c r="M3878" s="66" t="s">
        <v>4646</v>
      </c>
      <c r="N3878" s="66" t="s">
        <v>3147</v>
      </c>
      <c r="O3878" s="8" t="s">
        <v>4321</v>
      </c>
      <c r="P3878" s="8" t="s">
        <v>40</v>
      </c>
      <c r="Q3878" s="8">
        <v>-1</v>
      </c>
      <c r="R3878" s="8" t="s">
        <v>40</v>
      </c>
      <c r="S3878" s="8" t="s">
        <v>40</v>
      </c>
      <c r="T3878" s="8" t="s">
        <v>40</v>
      </c>
      <c r="U3878" s="67">
        <v>0.248</v>
      </c>
      <c r="V3878" s="4">
        <v>5</v>
      </c>
      <c r="W3878" s="4">
        <v>3427</v>
      </c>
      <c r="X3878" s="67">
        <v>1E-3</v>
      </c>
      <c r="Y3878" s="67">
        <v>0.26500000000000001</v>
      </c>
      <c r="Z3878" s="4">
        <v>2</v>
      </c>
      <c r="AA3878" s="4">
        <v>2600</v>
      </c>
      <c r="AB3878" s="67">
        <v>1E-3</v>
      </c>
      <c r="AC3878" s="4">
        <v>1.6958329999999999</v>
      </c>
      <c r="AD3878" s="4">
        <v>14.38</v>
      </c>
    </row>
    <row r="3879" spans="1:30" x14ac:dyDescent="0.2">
      <c r="A3879" s="8" t="s">
        <v>782</v>
      </c>
      <c r="B3879" s="8">
        <v>16</v>
      </c>
      <c r="C3879" s="8">
        <v>71096112</v>
      </c>
      <c r="D3879" s="8">
        <v>71096112</v>
      </c>
      <c r="E3879" s="8" t="s">
        <v>121</v>
      </c>
      <c r="F3879" s="8" t="s">
        <v>3108</v>
      </c>
      <c r="G3879" s="8" t="s">
        <v>3109</v>
      </c>
      <c r="H3879" s="8" t="s">
        <v>7</v>
      </c>
      <c r="I3879" s="66" t="s">
        <v>8977</v>
      </c>
      <c r="J3879" s="66" t="s">
        <v>40</v>
      </c>
      <c r="K3879" s="66" t="s">
        <v>5486</v>
      </c>
      <c r="L3879" s="66" t="s">
        <v>8978</v>
      </c>
      <c r="M3879" s="66" t="s">
        <v>4145</v>
      </c>
      <c r="N3879" s="66" t="s">
        <v>3157</v>
      </c>
      <c r="O3879" s="8" t="s">
        <v>3158</v>
      </c>
      <c r="P3879" s="8" t="s">
        <v>8979</v>
      </c>
      <c r="Q3879" s="8">
        <v>-1</v>
      </c>
      <c r="R3879" s="8" t="s">
        <v>40</v>
      </c>
      <c r="S3879" s="8" t="s">
        <v>40</v>
      </c>
      <c r="T3879" s="8" t="s">
        <v>40</v>
      </c>
      <c r="U3879" s="67">
        <v>0.20899999999999999</v>
      </c>
      <c r="V3879" s="4">
        <v>1</v>
      </c>
      <c r="W3879" s="4">
        <v>3426</v>
      </c>
      <c r="X3879" s="67">
        <v>0</v>
      </c>
      <c r="Y3879" s="67">
        <v>5.6000000000000001E-2</v>
      </c>
      <c r="Z3879" s="4">
        <v>1</v>
      </c>
      <c r="AA3879" s="4">
        <v>2597</v>
      </c>
      <c r="AB3879" s="67">
        <v>0</v>
      </c>
      <c r="AC3879" s="4">
        <v>-0.244475</v>
      </c>
      <c r="AD3879" s="4">
        <v>0.88200000000000001</v>
      </c>
    </row>
    <row r="3880" spans="1:30" x14ac:dyDescent="0.2">
      <c r="A3880" s="8" t="s">
        <v>782</v>
      </c>
      <c r="B3880" s="8">
        <v>16</v>
      </c>
      <c r="C3880" s="8">
        <v>71096144</v>
      </c>
      <c r="D3880" s="8">
        <v>71096152</v>
      </c>
      <c r="E3880" s="8" t="s">
        <v>3412</v>
      </c>
      <c r="F3880" s="8" t="s">
        <v>80</v>
      </c>
      <c r="G3880" s="8" t="s">
        <v>3469</v>
      </c>
      <c r="H3880" s="8" t="s">
        <v>7</v>
      </c>
      <c r="I3880" s="66" t="s">
        <v>8977</v>
      </c>
      <c r="J3880" s="66" t="s">
        <v>40</v>
      </c>
      <c r="K3880" s="66" t="s">
        <v>8980</v>
      </c>
      <c r="L3880" s="66" t="s">
        <v>8981</v>
      </c>
      <c r="M3880" s="66" t="s">
        <v>8982</v>
      </c>
      <c r="N3880" s="66" t="s">
        <v>8983</v>
      </c>
      <c r="O3880" s="8" t="s">
        <v>8984</v>
      </c>
      <c r="P3880" s="8" t="s">
        <v>40</v>
      </c>
      <c r="Q3880" s="8">
        <v>-1</v>
      </c>
      <c r="R3880" s="8" t="s">
        <v>40</v>
      </c>
      <c r="S3880" s="8" t="s">
        <v>40</v>
      </c>
      <c r="T3880" s="8" t="s">
        <v>40</v>
      </c>
      <c r="U3880" s="67">
        <v>0</v>
      </c>
      <c r="V3880" s="4">
        <v>0</v>
      </c>
      <c r="W3880" s="4">
        <v>3426</v>
      </c>
      <c r="X3880" s="67">
        <v>0</v>
      </c>
      <c r="Y3880" s="67">
        <v>0.26400000000000001</v>
      </c>
      <c r="Z3880" s="4">
        <v>1</v>
      </c>
      <c r="AA3880" s="4">
        <v>2597</v>
      </c>
      <c r="AB3880" s="67">
        <v>0</v>
      </c>
      <c r="AC3880" s="4">
        <v>6.2199289999999996</v>
      </c>
      <c r="AD3880" s="4">
        <v>28.8</v>
      </c>
    </row>
    <row r="3881" spans="1:30" x14ac:dyDescent="0.2">
      <c r="A3881" s="8" t="s">
        <v>782</v>
      </c>
      <c r="B3881" s="8">
        <v>16</v>
      </c>
      <c r="C3881" s="8">
        <v>71096177</v>
      </c>
      <c r="D3881" s="8">
        <v>71096177</v>
      </c>
      <c r="E3881" s="8" t="s">
        <v>123</v>
      </c>
      <c r="F3881" s="8" t="s">
        <v>3101</v>
      </c>
      <c r="G3881" s="8" t="s">
        <v>3102</v>
      </c>
      <c r="H3881" s="8" t="s">
        <v>7</v>
      </c>
      <c r="I3881" s="66" t="s">
        <v>8977</v>
      </c>
      <c r="J3881" s="66" t="s">
        <v>40</v>
      </c>
      <c r="K3881" s="66" t="s">
        <v>8972</v>
      </c>
      <c r="L3881" s="66" t="s">
        <v>8216</v>
      </c>
      <c r="M3881" s="66" t="s">
        <v>4537</v>
      </c>
      <c r="N3881" s="66" t="s">
        <v>3107</v>
      </c>
      <c r="O3881" s="8" t="s">
        <v>4230</v>
      </c>
      <c r="P3881" s="8" t="s">
        <v>40</v>
      </c>
      <c r="Q3881" s="8">
        <v>-1</v>
      </c>
      <c r="R3881" s="8" t="s">
        <v>40</v>
      </c>
      <c r="S3881" s="8" t="s">
        <v>40</v>
      </c>
      <c r="T3881" s="8" t="s">
        <v>40</v>
      </c>
      <c r="U3881" s="67">
        <v>0.28899999999999998</v>
      </c>
      <c r="V3881" s="4">
        <v>1</v>
      </c>
      <c r="W3881" s="4">
        <v>3427</v>
      </c>
      <c r="X3881" s="67">
        <v>0</v>
      </c>
      <c r="Y3881" s="67">
        <v>0</v>
      </c>
      <c r="Z3881" s="4">
        <v>0</v>
      </c>
      <c r="AA3881" s="4">
        <v>2599</v>
      </c>
      <c r="AB3881" s="67">
        <v>0</v>
      </c>
      <c r="AC3881" s="4">
        <v>-0.20219400000000001</v>
      </c>
      <c r="AD3881" s="4">
        <v>1.0860000000000001</v>
      </c>
    </row>
    <row r="3882" spans="1:30" x14ac:dyDescent="0.2">
      <c r="A3882" s="8" t="s">
        <v>782</v>
      </c>
      <c r="B3882" s="8">
        <v>16</v>
      </c>
      <c r="C3882" s="8">
        <v>71096195</v>
      </c>
      <c r="D3882" s="8">
        <v>71096195</v>
      </c>
      <c r="E3882" s="8" t="s">
        <v>121</v>
      </c>
      <c r="F3882" s="8" t="s">
        <v>3101</v>
      </c>
      <c r="G3882" s="8" t="s">
        <v>3102</v>
      </c>
      <c r="H3882" s="8" t="s">
        <v>7</v>
      </c>
      <c r="I3882" s="66" t="s">
        <v>8977</v>
      </c>
      <c r="J3882" s="66" t="s">
        <v>40</v>
      </c>
      <c r="K3882" s="66" t="s">
        <v>8985</v>
      </c>
      <c r="L3882" s="66" t="s">
        <v>4933</v>
      </c>
      <c r="M3882" s="66" t="s">
        <v>497</v>
      </c>
      <c r="N3882" s="66" t="s">
        <v>130</v>
      </c>
      <c r="O3882" s="8" t="s">
        <v>3506</v>
      </c>
      <c r="P3882" s="8" t="s">
        <v>8986</v>
      </c>
      <c r="Q3882" s="8">
        <v>-1</v>
      </c>
      <c r="R3882" s="8" t="s">
        <v>40</v>
      </c>
      <c r="S3882" s="8" t="s">
        <v>40</v>
      </c>
      <c r="T3882" s="8" t="s">
        <v>40</v>
      </c>
      <c r="U3882" s="67">
        <v>0</v>
      </c>
      <c r="V3882" s="4">
        <v>0</v>
      </c>
      <c r="W3882" s="4">
        <v>3422</v>
      </c>
      <c r="X3882" s="67">
        <v>0</v>
      </c>
      <c r="Y3882" s="67">
        <v>0.34599999999999997</v>
      </c>
      <c r="Z3882" s="4">
        <v>1</v>
      </c>
      <c r="AA3882" s="4">
        <v>2595</v>
      </c>
      <c r="AB3882" s="67">
        <v>0</v>
      </c>
      <c r="AC3882" s="4">
        <v>0.18887599999999999</v>
      </c>
      <c r="AD3882" s="4">
        <v>4.5620000000000003</v>
      </c>
    </row>
    <row r="3883" spans="1:30" x14ac:dyDescent="0.2">
      <c r="A3883" s="8" t="s">
        <v>782</v>
      </c>
      <c r="B3883" s="8">
        <v>16</v>
      </c>
      <c r="C3883" s="8">
        <v>71096196</v>
      </c>
      <c r="D3883" s="8">
        <v>71096196</v>
      </c>
      <c r="E3883" s="8" t="s">
        <v>123</v>
      </c>
      <c r="F3883" s="8" t="s">
        <v>3108</v>
      </c>
      <c r="G3883" s="8" t="s">
        <v>3109</v>
      </c>
      <c r="H3883" s="8" t="s">
        <v>7</v>
      </c>
      <c r="I3883" s="66" t="s">
        <v>8977</v>
      </c>
      <c r="J3883" s="66" t="s">
        <v>40</v>
      </c>
      <c r="K3883" s="66" t="s">
        <v>8987</v>
      </c>
      <c r="L3883" s="66" t="s">
        <v>8237</v>
      </c>
      <c r="M3883" s="66" t="s">
        <v>497</v>
      </c>
      <c r="N3883" s="66" t="s">
        <v>3513</v>
      </c>
      <c r="O3883" s="8" t="s">
        <v>3587</v>
      </c>
      <c r="P3883" s="8" t="s">
        <v>40</v>
      </c>
      <c r="Q3883" s="8">
        <v>-1</v>
      </c>
      <c r="R3883" s="8" t="s">
        <v>40</v>
      </c>
      <c r="S3883" s="8" t="s">
        <v>40</v>
      </c>
      <c r="T3883" s="8" t="s">
        <v>40</v>
      </c>
      <c r="U3883" s="67">
        <v>0.32300000000000001</v>
      </c>
      <c r="V3883" s="4">
        <v>1</v>
      </c>
      <c r="W3883" s="4">
        <v>3422</v>
      </c>
      <c r="X3883" s="67">
        <v>0</v>
      </c>
      <c r="Y3883" s="67">
        <v>5.2999999999999999E-2</v>
      </c>
      <c r="Z3883" s="4">
        <v>1</v>
      </c>
      <c r="AA3883" s="4">
        <v>2595</v>
      </c>
      <c r="AB3883" s="67">
        <v>0</v>
      </c>
      <c r="AC3883" s="4">
        <v>-2.9448089999999998</v>
      </c>
      <c r="AD3883" s="4">
        <v>1E-3</v>
      </c>
    </row>
    <row r="3884" spans="1:30" x14ac:dyDescent="0.2">
      <c r="A3884" s="8" t="s">
        <v>782</v>
      </c>
      <c r="B3884" s="8">
        <v>16</v>
      </c>
      <c r="C3884" s="8">
        <v>71096196</v>
      </c>
      <c r="D3884" s="8">
        <v>71096196</v>
      </c>
      <c r="E3884" s="8" t="s">
        <v>130</v>
      </c>
      <c r="F3884" s="8" t="s">
        <v>3108</v>
      </c>
      <c r="G3884" s="8" t="s">
        <v>3109</v>
      </c>
      <c r="H3884" s="8" t="s">
        <v>7</v>
      </c>
      <c r="I3884" s="66" t="s">
        <v>8977</v>
      </c>
      <c r="J3884" s="66" t="s">
        <v>40</v>
      </c>
      <c r="K3884" s="66" t="s">
        <v>8987</v>
      </c>
      <c r="L3884" s="66" t="s">
        <v>8237</v>
      </c>
      <c r="M3884" s="66" t="s">
        <v>497</v>
      </c>
      <c r="N3884" s="66" t="s">
        <v>4056</v>
      </c>
      <c r="O3884" s="8" t="s">
        <v>4057</v>
      </c>
      <c r="P3884" s="8" t="s">
        <v>40</v>
      </c>
      <c r="Q3884" s="8">
        <v>-1</v>
      </c>
      <c r="R3884" s="8" t="s">
        <v>40</v>
      </c>
      <c r="S3884" s="8" t="s">
        <v>40</v>
      </c>
      <c r="T3884" s="8" t="s">
        <v>40</v>
      </c>
      <c r="U3884" s="67">
        <v>0.28899999999999998</v>
      </c>
      <c r="V3884" s="4">
        <v>1</v>
      </c>
      <c r="W3884" s="4">
        <v>3422</v>
      </c>
      <c r="X3884" s="67">
        <v>0</v>
      </c>
      <c r="Y3884" s="67">
        <v>0</v>
      </c>
      <c r="Z3884" s="4">
        <v>0</v>
      </c>
      <c r="AA3884" s="4">
        <v>2595</v>
      </c>
      <c r="AB3884" s="67">
        <v>0</v>
      </c>
      <c r="AC3884" s="4">
        <v>-2.4368110000000001</v>
      </c>
      <c r="AD3884" s="4">
        <v>1E-3</v>
      </c>
    </row>
    <row r="3885" spans="1:30" x14ac:dyDescent="0.2">
      <c r="A3885" s="8" t="s">
        <v>782</v>
      </c>
      <c r="B3885" s="8">
        <v>16</v>
      </c>
      <c r="C3885" s="8">
        <v>71096220</v>
      </c>
      <c r="D3885" s="8">
        <v>71096220</v>
      </c>
      <c r="E3885" s="8" t="s">
        <v>121</v>
      </c>
      <c r="F3885" s="8" t="s">
        <v>3108</v>
      </c>
      <c r="G3885" s="8" t="s">
        <v>3109</v>
      </c>
      <c r="H3885" s="8" t="s">
        <v>7</v>
      </c>
      <c r="I3885" s="66" t="s">
        <v>8977</v>
      </c>
      <c r="J3885" s="66" t="s">
        <v>40</v>
      </c>
      <c r="K3885" s="66" t="s">
        <v>5548</v>
      </c>
      <c r="L3885" s="66" t="s">
        <v>4930</v>
      </c>
      <c r="M3885" s="66" t="s">
        <v>4633</v>
      </c>
      <c r="N3885" s="66" t="s">
        <v>3309</v>
      </c>
      <c r="O3885" s="8" t="s">
        <v>3546</v>
      </c>
      <c r="P3885" s="8" t="s">
        <v>8988</v>
      </c>
      <c r="Q3885" s="8">
        <v>-1</v>
      </c>
      <c r="R3885" s="8" t="s">
        <v>40</v>
      </c>
      <c r="S3885" s="8" t="s">
        <v>40</v>
      </c>
      <c r="T3885" s="8" t="s">
        <v>40</v>
      </c>
      <c r="U3885" s="67">
        <v>0.28999999999999998</v>
      </c>
      <c r="V3885" s="4">
        <v>1</v>
      </c>
      <c r="W3885" s="4">
        <v>3422</v>
      </c>
      <c r="X3885" s="67">
        <v>0</v>
      </c>
      <c r="Y3885" s="67">
        <v>0</v>
      </c>
      <c r="Z3885" s="4">
        <v>0</v>
      </c>
      <c r="AA3885" s="4">
        <v>2595</v>
      </c>
      <c r="AB3885" s="67">
        <v>0</v>
      </c>
      <c r="AC3885" s="4">
        <v>2.805415</v>
      </c>
      <c r="AD3885" s="4">
        <v>21.4</v>
      </c>
    </row>
    <row r="3886" spans="1:30" x14ac:dyDescent="0.2">
      <c r="A3886" s="8" t="s">
        <v>782</v>
      </c>
      <c r="B3886" s="8">
        <v>16</v>
      </c>
      <c r="C3886" s="8">
        <v>71096224</v>
      </c>
      <c r="D3886" s="8">
        <v>71096224</v>
      </c>
      <c r="E3886" s="8" t="s">
        <v>121</v>
      </c>
      <c r="F3886" s="8" t="s">
        <v>3108</v>
      </c>
      <c r="G3886" s="8" t="s">
        <v>3109</v>
      </c>
      <c r="H3886" s="8" t="s">
        <v>7</v>
      </c>
      <c r="I3886" s="66" t="s">
        <v>8977</v>
      </c>
      <c r="J3886" s="66" t="s">
        <v>40</v>
      </c>
      <c r="K3886" s="66" t="s">
        <v>837</v>
      </c>
      <c r="L3886" s="66" t="s">
        <v>8270</v>
      </c>
      <c r="M3886" s="66" t="s">
        <v>6098</v>
      </c>
      <c r="N3886" s="66" t="s">
        <v>3788</v>
      </c>
      <c r="O3886" s="8" t="s">
        <v>3789</v>
      </c>
      <c r="P3886" s="8" t="s">
        <v>40</v>
      </c>
      <c r="Q3886" s="8">
        <v>-1</v>
      </c>
      <c r="R3886" s="8" t="s">
        <v>40</v>
      </c>
      <c r="S3886" s="8" t="s">
        <v>40</v>
      </c>
      <c r="T3886" s="8" t="s">
        <v>40</v>
      </c>
      <c r="U3886" s="67">
        <v>0.26300000000000001</v>
      </c>
      <c r="V3886" s="4">
        <v>1</v>
      </c>
      <c r="W3886" s="4">
        <v>3422</v>
      </c>
      <c r="X3886" s="67">
        <v>0</v>
      </c>
      <c r="Y3886" s="67">
        <v>0</v>
      </c>
      <c r="Z3886" s="4">
        <v>0</v>
      </c>
      <c r="AA3886" s="4">
        <v>2595</v>
      </c>
      <c r="AB3886" s="67">
        <v>0</v>
      </c>
      <c r="AC3886" s="4">
        <v>-0.23121700000000001</v>
      </c>
      <c r="AD3886" s="4">
        <v>0.94299999999999995</v>
      </c>
    </row>
    <row r="3887" spans="1:30" x14ac:dyDescent="0.2">
      <c r="A3887" s="8" t="s">
        <v>782</v>
      </c>
      <c r="B3887" s="8">
        <v>16</v>
      </c>
      <c r="C3887" s="8">
        <v>71098628</v>
      </c>
      <c r="D3887" s="8">
        <v>71098628</v>
      </c>
      <c r="E3887" s="8" t="s">
        <v>123</v>
      </c>
      <c r="F3887" s="8" t="s">
        <v>3108</v>
      </c>
      <c r="G3887" s="8" t="s">
        <v>3109</v>
      </c>
      <c r="H3887" s="8" t="s">
        <v>7</v>
      </c>
      <c r="I3887" s="66" t="s">
        <v>8989</v>
      </c>
      <c r="J3887" s="66" t="s">
        <v>40</v>
      </c>
      <c r="K3887" s="66" t="s">
        <v>8990</v>
      </c>
      <c r="L3887" s="66" t="s">
        <v>8991</v>
      </c>
      <c r="M3887" s="66" t="s">
        <v>3577</v>
      </c>
      <c r="N3887" s="66" t="s">
        <v>3341</v>
      </c>
      <c r="O3887" s="8" t="s">
        <v>3342</v>
      </c>
      <c r="P3887" s="8" t="s">
        <v>8992</v>
      </c>
      <c r="Q3887" s="8">
        <v>-1</v>
      </c>
      <c r="R3887" s="8" t="s">
        <v>40</v>
      </c>
      <c r="S3887" s="8" t="s">
        <v>40</v>
      </c>
      <c r="T3887" s="8" t="s">
        <v>40</v>
      </c>
      <c r="U3887" s="67">
        <v>0</v>
      </c>
      <c r="V3887" s="4">
        <v>0</v>
      </c>
      <c r="W3887" s="4">
        <v>3423</v>
      </c>
      <c r="X3887" s="67">
        <v>0</v>
      </c>
      <c r="Y3887" s="67">
        <v>0.27600000000000002</v>
      </c>
      <c r="Z3887" s="4">
        <v>1</v>
      </c>
      <c r="AA3887" s="4">
        <v>2596</v>
      </c>
      <c r="AB3887" s="67">
        <v>0</v>
      </c>
      <c r="AC3887" s="4">
        <v>1.5512109999999999</v>
      </c>
      <c r="AD3887" s="4">
        <v>13.59</v>
      </c>
    </row>
    <row r="3888" spans="1:30" x14ac:dyDescent="0.2">
      <c r="A3888" s="8" t="s">
        <v>782</v>
      </c>
      <c r="B3888" s="8">
        <v>16</v>
      </c>
      <c r="C3888" s="8">
        <v>71098634</v>
      </c>
      <c r="D3888" s="8">
        <v>71098634</v>
      </c>
      <c r="E3888" s="8" t="s">
        <v>123</v>
      </c>
      <c r="F3888" s="8" t="s">
        <v>3108</v>
      </c>
      <c r="G3888" s="8" t="s">
        <v>3109</v>
      </c>
      <c r="H3888" s="8" t="s">
        <v>7</v>
      </c>
      <c r="I3888" s="66" t="s">
        <v>8989</v>
      </c>
      <c r="J3888" s="66" t="s">
        <v>40</v>
      </c>
      <c r="K3888" s="66" t="s">
        <v>8978</v>
      </c>
      <c r="L3888" s="66" t="s">
        <v>8993</v>
      </c>
      <c r="M3888" s="66" t="s">
        <v>4627</v>
      </c>
      <c r="N3888" s="66" t="s">
        <v>3124</v>
      </c>
      <c r="O3888" s="8" t="s">
        <v>4165</v>
      </c>
      <c r="P3888" s="8" t="s">
        <v>40</v>
      </c>
      <c r="Q3888" s="8">
        <v>-1</v>
      </c>
      <c r="R3888" s="8" t="s">
        <v>40</v>
      </c>
      <c r="S3888" s="8" t="s">
        <v>40</v>
      </c>
      <c r="T3888" s="8" t="s">
        <v>40</v>
      </c>
      <c r="U3888" s="67">
        <v>0.185</v>
      </c>
      <c r="V3888" s="4">
        <v>1</v>
      </c>
      <c r="W3888" s="4">
        <v>3423</v>
      </c>
      <c r="X3888" s="67">
        <v>0</v>
      </c>
      <c r="Y3888" s="67">
        <v>0</v>
      </c>
      <c r="Z3888" s="4">
        <v>0</v>
      </c>
      <c r="AA3888" s="4">
        <v>2596</v>
      </c>
      <c r="AB3888" s="67">
        <v>0</v>
      </c>
      <c r="AC3888" s="4">
        <v>3.736691</v>
      </c>
      <c r="AD3888" s="4">
        <v>23.3</v>
      </c>
    </row>
    <row r="3889" spans="1:31" x14ac:dyDescent="0.2">
      <c r="A3889" s="8" t="s">
        <v>782</v>
      </c>
      <c r="B3889" s="8">
        <v>16</v>
      </c>
      <c r="C3889" s="8">
        <v>71098642</v>
      </c>
      <c r="D3889" s="8">
        <v>71098642</v>
      </c>
      <c r="E3889" s="8" t="s">
        <v>123</v>
      </c>
      <c r="F3889" s="8" t="s">
        <v>3108</v>
      </c>
      <c r="G3889" s="8" t="s">
        <v>3109</v>
      </c>
      <c r="H3889" s="8" t="s">
        <v>7</v>
      </c>
      <c r="I3889" s="66" t="s">
        <v>8989</v>
      </c>
      <c r="J3889" s="66" t="s">
        <v>40</v>
      </c>
      <c r="K3889" s="66" t="s">
        <v>8161</v>
      </c>
      <c r="L3889" s="66" t="s">
        <v>6049</v>
      </c>
      <c r="M3889" s="66" t="s">
        <v>8994</v>
      </c>
      <c r="N3889" s="66" t="s">
        <v>3316</v>
      </c>
      <c r="O3889" s="8" t="s">
        <v>3317</v>
      </c>
      <c r="P3889" s="8" t="s">
        <v>8995</v>
      </c>
      <c r="Q3889" s="8">
        <v>-1</v>
      </c>
      <c r="R3889" s="8" t="s">
        <v>40</v>
      </c>
      <c r="S3889" s="8" t="s">
        <v>40</v>
      </c>
      <c r="T3889" s="8" t="s">
        <v>40</v>
      </c>
      <c r="U3889" s="67">
        <v>0.249</v>
      </c>
      <c r="V3889" s="4">
        <v>23</v>
      </c>
      <c r="W3889" s="4">
        <v>3423</v>
      </c>
      <c r="X3889" s="67">
        <v>7.0000000000000001E-3</v>
      </c>
      <c r="Y3889" s="67">
        <v>0.23699999999999999</v>
      </c>
      <c r="Z3889" s="4">
        <v>16</v>
      </c>
      <c r="AA3889" s="4">
        <v>2596</v>
      </c>
      <c r="AB3889" s="67">
        <v>6.0000000000000001E-3</v>
      </c>
      <c r="AC3889" s="4">
        <v>2.6683370000000002</v>
      </c>
      <c r="AD3889" s="4">
        <v>20.6</v>
      </c>
    </row>
    <row r="3890" spans="1:31" x14ac:dyDescent="0.2">
      <c r="A3890" s="8" t="s">
        <v>782</v>
      </c>
      <c r="B3890" s="8">
        <v>16</v>
      </c>
      <c r="C3890" s="8">
        <v>71098649</v>
      </c>
      <c r="D3890" s="8">
        <v>71098649</v>
      </c>
      <c r="E3890" s="8" t="s">
        <v>123</v>
      </c>
      <c r="F3890" s="8" t="s">
        <v>3108</v>
      </c>
      <c r="G3890" s="8" t="s">
        <v>3109</v>
      </c>
      <c r="H3890" s="8" t="s">
        <v>7</v>
      </c>
      <c r="I3890" s="66" t="s">
        <v>8989</v>
      </c>
      <c r="J3890" s="66" t="s">
        <v>40</v>
      </c>
      <c r="K3890" s="66" t="s">
        <v>8996</v>
      </c>
      <c r="L3890" s="66" t="s">
        <v>8997</v>
      </c>
      <c r="M3890" s="66" t="s">
        <v>531</v>
      </c>
      <c r="N3890" s="66" t="s">
        <v>5111</v>
      </c>
      <c r="O3890" s="8" t="s">
        <v>8998</v>
      </c>
      <c r="P3890" s="8" t="s">
        <v>8999</v>
      </c>
      <c r="Q3890" s="8">
        <v>-1</v>
      </c>
      <c r="R3890" s="8" t="s">
        <v>40</v>
      </c>
      <c r="S3890" s="8" t="s">
        <v>40</v>
      </c>
      <c r="T3890" s="8" t="s">
        <v>40</v>
      </c>
      <c r="U3890" s="67">
        <v>0.502</v>
      </c>
      <c r="V3890" s="4">
        <v>3395</v>
      </c>
      <c r="W3890" s="4">
        <v>3423</v>
      </c>
      <c r="X3890" s="67">
        <v>0.99199999999999999</v>
      </c>
      <c r="Y3890" s="67">
        <v>0.50900000000000001</v>
      </c>
      <c r="Z3890" s="4">
        <v>2576</v>
      </c>
      <c r="AA3890" s="4">
        <v>2596</v>
      </c>
      <c r="AB3890" s="67">
        <v>0.99199999999999999</v>
      </c>
      <c r="AC3890" s="4">
        <v>5.7492999999999999</v>
      </c>
      <c r="AD3890" s="4">
        <v>27</v>
      </c>
    </row>
    <row r="3891" spans="1:31" x14ac:dyDescent="0.2">
      <c r="A3891" s="8" t="s">
        <v>782</v>
      </c>
      <c r="B3891" s="8">
        <v>16</v>
      </c>
      <c r="C3891" s="8">
        <v>71098674</v>
      </c>
      <c r="D3891" s="8">
        <v>71098674</v>
      </c>
      <c r="E3891" s="8" t="s">
        <v>130</v>
      </c>
      <c r="F3891" s="8" t="s">
        <v>3101</v>
      </c>
      <c r="G3891" s="8" t="s">
        <v>3102</v>
      </c>
      <c r="H3891" s="8" t="s">
        <v>7</v>
      </c>
      <c r="I3891" s="66" t="s">
        <v>8989</v>
      </c>
      <c r="J3891" s="66" t="s">
        <v>40</v>
      </c>
      <c r="K3891" s="66" t="s">
        <v>9000</v>
      </c>
      <c r="L3891" s="66" t="s">
        <v>5554</v>
      </c>
      <c r="M3891" s="66" t="s">
        <v>3830</v>
      </c>
      <c r="N3891" s="66" t="s">
        <v>3165</v>
      </c>
      <c r="O3891" s="8" t="s">
        <v>3308</v>
      </c>
      <c r="P3891" s="8" t="s">
        <v>9001</v>
      </c>
      <c r="Q3891" s="8">
        <v>-1</v>
      </c>
      <c r="R3891" s="8" t="s">
        <v>40</v>
      </c>
      <c r="S3891" s="8" t="s">
        <v>40</v>
      </c>
      <c r="T3891" s="8" t="s">
        <v>40</v>
      </c>
      <c r="U3891" s="67">
        <v>0.111</v>
      </c>
      <c r="V3891" s="4">
        <v>1</v>
      </c>
      <c r="W3891" s="4">
        <v>3423</v>
      </c>
      <c r="X3891" s="67">
        <v>0</v>
      </c>
      <c r="Y3891" s="67">
        <v>0.29699999999999999</v>
      </c>
      <c r="Z3891" s="4">
        <v>1</v>
      </c>
      <c r="AA3891" s="4">
        <v>2596</v>
      </c>
      <c r="AB3891" s="67">
        <v>0</v>
      </c>
      <c r="AC3891" s="4">
        <v>2.143402</v>
      </c>
      <c r="AD3891" s="4">
        <v>17.14</v>
      </c>
    </row>
    <row r="3892" spans="1:31" x14ac:dyDescent="0.2">
      <c r="A3892" s="8" t="s">
        <v>782</v>
      </c>
      <c r="B3892" s="8">
        <v>16</v>
      </c>
      <c r="C3892" s="8">
        <v>71098679</v>
      </c>
      <c r="D3892" s="8">
        <v>71098679</v>
      </c>
      <c r="E3892" s="8" t="s">
        <v>127</v>
      </c>
      <c r="F3892" s="8" t="s">
        <v>3108</v>
      </c>
      <c r="G3892" s="8" t="s">
        <v>3109</v>
      </c>
      <c r="H3892" s="8" t="s">
        <v>7</v>
      </c>
      <c r="I3892" s="66" t="s">
        <v>8989</v>
      </c>
      <c r="J3892" s="66" t="s">
        <v>40</v>
      </c>
      <c r="K3892" s="66" t="s">
        <v>4941</v>
      </c>
      <c r="L3892" s="66" t="s">
        <v>9002</v>
      </c>
      <c r="M3892" s="66" t="s">
        <v>4618</v>
      </c>
      <c r="N3892" s="66" t="s">
        <v>3535</v>
      </c>
      <c r="O3892" s="8" t="s">
        <v>6341</v>
      </c>
      <c r="P3892" s="8" t="s">
        <v>9003</v>
      </c>
      <c r="Q3892" s="8">
        <v>-1</v>
      </c>
      <c r="R3892" s="8" t="s">
        <v>40</v>
      </c>
      <c r="S3892" s="8" t="s">
        <v>40</v>
      </c>
      <c r="T3892" s="8" t="s">
        <v>40</v>
      </c>
      <c r="U3892" s="67">
        <v>0.25</v>
      </c>
      <c r="V3892" s="4">
        <v>1</v>
      </c>
      <c r="W3892" s="4">
        <v>3423</v>
      </c>
      <c r="X3892" s="67">
        <v>0</v>
      </c>
      <c r="Y3892" s="67">
        <v>0</v>
      </c>
      <c r="Z3892" s="4">
        <v>0</v>
      </c>
      <c r="AA3892" s="4">
        <v>2596</v>
      </c>
      <c r="AB3892" s="67">
        <v>0</v>
      </c>
      <c r="AC3892" s="4">
        <v>3.097407</v>
      </c>
      <c r="AD3892" s="4">
        <v>22.5</v>
      </c>
    </row>
    <row r="3893" spans="1:31" x14ac:dyDescent="0.2">
      <c r="A3893" s="8" t="s">
        <v>782</v>
      </c>
      <c r="B3893" s="8">
        <v>16</v>
      </c>
      <c r="C3893" s="8">
        <v>71098719</v>
      </c>
      <c r="D3893" s="8">
        <v>71098719</v>
      </c>
      <c r="E3893" s="8" t="s">
        <v>130</v>
      </c>
      <c r="F3893" s="8" t="s">
        <v>3101</v>
      </c>
      <c r="G3893" s="8" t="s">
        <v>3102</v>
      </c>
      <c r="H3893" s="8" t="s">
        <v>7</v>
      </c>
      <c r="I3893" s="66" t="s">
        <v>8989</v>
      </c>
      <c r="J3893" s="66" t="s">
        <v>40</v>
      </c>
      <c r="K3893" s="66" t="s">
        <v>496</v>
      </c>
      <c r="L3893" s="66" t="s">
        <v>9004</v>
      </c>
      <c r="M3893" s="66" t="s">
        <v>3582</v>
      </c>
      <c r="N3893" s="66" t="s">
        <v>3126</v>
      </c>
      <c r="O3893" s="8" t="s">
        <v>3419</v>
      </c>
      <c r="P3893" s="8" t="s">
        <v>40</v>
      </c>
      <c r="Q3893" s="8">
        <v>-1</v>
      </c>
      <c r="R3893" s="8" t="s">
        <v>40</v>
      </c>
      <c r="S3893" s="8" t="s">
        <v>40</v>
      </c>
      <c r="T3893" s="8" t="s">
        <v>40</v>
      </c>
      <c r="U3893" s="67">
        <v>0.28399999999999997</v>
      </c>
      <c r="V3893" s="4">
        <v>1</v>
      </c>
      <c r="W3893" s="4">
        <v>3435</v>
      </c>
      <c r="X3893" s="67">
        <v>0</v>
      </c>
      <c r="Y3893" s="67">
        <v>0</v>
      </c>
      <c r="Z3893" s="4">
        <v>0</v>
      </c>
      <c r="AA3893" s="4">
        <v>2602</v>
      </c>
      <c r="AB3893" s="67">
        <v>0</v>
      </c>
      <c r="AC3893" s="4">
        <v>0.666215</v>
      </c>
      <c r="AD3893" s="4">
        <v>8.6039999999999992</v>
      </c>
    </row>
    <row r="3894" spans="1:31" x14ac:dyDescent="0.2">
      <c r="A3894" s="8" t="s">
        <v>782</v>
      </c>
      <c r="B3894" s="8">
        <v>16</v>
      </c>
      <c r="C3894" s="8">
        <v>71101200</v>
      </c>
      <c r="D3894" s="8">
        <v>71101200</v>
      </c>
      <c r="E3894" s="8" t="s">
        <v>123</v>
      </c>
      <c r="F3894" s="8" t="s">
        <v>3108</v>
      </c>
      <c r="G3894" s="8" t="s">
        <v>3109</v>
      </c>
      <c r="H3894" s="8" t="s">
        <v>7</v>
      </c>
      <c r="I3894" s="66" t="s">
        <v>9005</v>
      </c>
      <c r="J3894" s="66" t="s">
        <v>40</v>
      </c>
      <c r="K3894" s="66" t="s">
        <v>9006</v>
      </c>
      <c r="L3894" s="66" t="s">
        <v>9007</v>
      </c>
      <c r="M3894" s="66" t="s">
        <v>4388</v>
      </c>
      <c r="N3894" s="66" t="s">
        <v>3914</v>
      </c>
      <c r="O3894" s="8" t="s">
        <v>5955</v>
      </c>
      <c r="P3894" s="8" t="s">
        <v>9008</v>
      </c>
      <c r="Q3894" s="8">
        <v>-1</v>
      </c>
      <c r="R3894" s="8" t="s">
        <v>40</v>
      </c>
      <c r="S3894" s="8" t="s">
        <v>40</v>
      </c>
      <c r="T3894" s="8" t="s">
        <v>40</v>
      </c>
      <c r="U3894" s="67">
        <v>0.51</v>
      </c>
      <c r="V3894" s="4">
        <v>3430</v>
      </c>
      <c r="W3894" s="4">
        <v>3436</v>
      </c>
      <c r="X3894" s="67">
        <v>0.998</v>
      </c>
      <c r="Y3894" s="67">
        <v>0.51</v>
      </c>
      <c r="Z3894" s="4">
        <v>2605</v>
      </c>
      <c r="AA3894" s="4">
        <v>2608</v>
      </c>
      <c r="AB3894" s="67">
        <v>0.999</v>
      </c>
      <c r="AC3894" s="4">
        <v>5.5604560000000003</v>
      </c>
      <c r="AD3894" s="4">
        <v>26.4</v>
      </c>
    </row>
    <row r="3895" spans="1:31" x14ac:dyDescent="0.2">
      <c r="A3895" s="8" t="s">
        <v>782</v>
      </c>
      <c r="B3895" s="8">
        <v>16</v>
      </c>
      <c r="C3895" s="8">
        <v>71101206</v>
      </c>
      <c r="D3895" s="8">
        <v>71101206</v>
      </c>
      <c r="E3895" s="8" t="s">
        <v>127</v>
      </c>
      <c r="F3895" s="8" t="s">
        <v>3101</v>
      </c>
      <c r="G3895" s="8" t="s">
        <v>3102</v>
      </c>
      <c r="H3895" s="8" t="s">
        <v>7</v>
      </c>
      <c r="I3895" s="66" t="s">
        <v>9005</v>
      </c>
      <c r="J3895" s="66" t="s">
        <v>40</v>
      </c>
      <c r="K3895" s="66" t="s">
        <v>3432</v>
      </c>
      <c r="L3895" s="66" t="s">
        <v>5567</v>
      </c>
      <c r="M3895" s="66" t="s">
        <v>9009</v>
      </c>
      <c r="N3895" s="66" t="s">
        <v>3126</v>
      </c>
      <c r="O3895" s="8" t="s">
        <v>9010</v>
      </c>
      <c r="P3895" s="8" t="s">
        <v>9011</v>
      </c>
      <c r="Q3895" s="8">
        <v>-1</v>
      </c>
      <c r="R3895" s="8" t="s">
        <v>40</v>
      </c>
      <c r="S3895" s="8" t="s">
        <v>40</v>
      </c>
      <c r="T3895" s="8" t="s">
        <v>40</v>
      </c>
      <c r="U3895" s="67">
        <v>0.252</v>
      </c>
      <c r="V3895" s="4">
        <v>66</v>
      </c>
      <c r="W3895" s="4">
        <v>3436</v>
      </c>
      <c r="X3895" s="67">
        <v>1.9E-2</v>
      </c>
      <c r="Y3895" s="67">
        <v>0.26</v>
      </c>
      <c r="Z3895" s="4">
        <v>44</v>
      </c>
      <c r="AA3895" s="4">
        <v>2608</v>
      </c>
      <c r="AB3895" s="67">
        <v>1.7000000000000001E-2</v>
      </c>
      <c r="AC3895" s="4">
        <v>0.93073700000000004</v>
      </c>
      <c r="AD3895" s="4">
        <v>10.26</v>
      </c>
    </row>
    <row r="3896" spans="1:31" x14ac:dyDescent="0.2">
      <c r="A3896" s="8" t="s">
        <v>782</v>
      </c>
      <c r="B3896" s="8">
        <v>16</v>
      </c>
      <c r="C3896" s="8">
        <v>71101210</v>
      </c>
      <c r="D3896" s="8">
        <v>71101210</v>
      </c>
      <c r="E3896" s="8" t="s">
        <v>130</v>
      </c>
      <c r="F3896" s="8" t="s">
        <v>3101</v>
      </c>
      <c r="G3896" s="8" t="s">
        <v>3102</v>
      </c>
      <c r="H3896" s="8" t="s">
        <v>7</v>
      </c>
      <c r="I3896" s="66" t="s">
        <v>9005</v>
      </c>
      <c r="J3896" s="66" t="s">
        <v>40</v>
      </c>
      <c r="K3896" s="66" t="s">
        <v>9012</v>
      </c>
      <c r="L3896" s="66" t="s">
        <v>9013</v>
      </c>
      <c r="M3896" s="66" t="s">
        <v>4108</v>
      </c>
      <c r="N3896" s="66" t="s">
        <v>121</v>
      </c>
      <c r="O3896" s="8" t="s">
        <v>3104</v>
      </c>
      <c r="P3896" s="8" t="s">
        <v>9014</v>
      </c>
      <c r="Q3896" s="8">
        <v>-1</v>
      </c>
      <c r="R3896" s="8" t="s">
        <v>40</v>
      </c>
      <c r="S3896" s="8" t="s">
        <v>40</v>
      </c>
      <c r="T3896" s="8" t="s">
        <v>40</v>
      </c>
      <c r="U3896" s="67">
        <v>0.22</v>
      </c>
      <c r="V3896" s="4">
        <v>4</v>
      </c>
      <c r="W3896" s="4">
        <v>3436</v>
      </c>
      <c r="X3896" s="67">
        <v>1E-3</v>
      </c>
      <c r="Y3896" s="67">
        <v>0.254</v>
      </c>
      <c r="Z3896" s="4">
        <v>3</v>
      </c>
      <c r="AA3896" s="4">
        <v>2608</v>
      </c>
      <c r="AB3896" s="67">
        <v>1E-3</v>
      </c>
      <c r="AC3896" s="4">
        <v>2.2068949999999998</v>
      </c>
      <c r="AD3896" s="4">
        <v>17.55</v>
      </c>
    </row>
    <row r="3897" spans="1:31" x14ac:dyDescent="0.2">
      <c r="A3897" s="8" t="s">
        <v>782</v>
      </c>
      <c r="B3897" s="8">
        <v>16</v>
      </c>
      <c r="C3897" s="8">
        <v>71101211</v>
      </c>
      <c r="D3897" s="8">
        <v>71101211</v>
      </c>
      <c r="E3897" s="8" t="s">
        <v>121</v>
      </c>
      <c r="F3897" s="8" t="s">
        <v>3108</v>
      </c>
      <c r="G3897" s="8" t="s">
        <v>3109</v>
      </c>
      <c r="H3897" s="8" t="s">
        <v>7</v>
      </c>
      <c r="I3897" s="66" t="s">
        <v>9005</v>
      </c>
      <c r="J3897" s="66" t="s">
        <v>40</v>
      </c>
      <c r="K3897" s="66" t="s">
        <v>9015</v>
      </c>
      <c r="L3897" s="66" t="s">
        <v>9016</v>
      </c>
      <c r="M3897" s="66" t="s">
        <v>4108</v>
      </c>
      <c r="N3897" s="66" t="s">
        <v>3128</v>
      </c>
      <c r="O3897" s="8" t="s">
        <v>3129</v>
      </c>
      <c r="P3897" s="8" t="s">
        <v>9017</v>
      </c>
      <c r="Q3897" s="8">
        <v>-1</v>
      </c>
      <c r="R3897" s="8" t="s">
        <v>40</v>
      </c>
      <c r="S3897" s="8" t="s">
        <v>40</v>
      </c>
      <c r="T3897" s="8" t="s">
        <v>40</v>
      </c>
      <c r="U3897" s="67">
        <v>0.25</v>
      </c>
      <c r="V3897" s="4">
        <v>34</v>
      </c>
      <c r="W3897" s="4">
        <v>3436</v>
      </c>
      <c r="X3897" s="67">
        <v>0.01</v>
      </c>
      <c r="Y3897" s="67">
        <v>0.25</v>
      </c>
      <c r="Z3897" s="4">
        <v>25</v>
      </c>
      <c r="AA3897" s="4">
        <v>2608</v>
      </c>
      <c r="AB3897" s="67">
        <v>0.01</v>
      </c>
      <c r="AC3897" s="4">
        <v>5.3895739999999996</v>
      </c>
      <c r="AD3897" s="4">
        <v>26</v>
      </c>
    </row>
    <row r="3898" spans="1:31" x14ac:dyDescent="0.2">
      <c r="A3898" s="8" t="s">
        <v>782</v>
      </c>
      <c r="B3898" s="8">
        <v>16</v>
      </c>
      <c r="C3898" s="8">
        <v>71101217</v>
      </c>
      <c r="D3898" s="8">
        <v>71101217</v>
      </c>
      <c r="E3898" s="8" t="s">
        <v>127</v>
      </c>
      <c r="F3898" s="8" t="s">
        <v>3108</v>
      </c>
      <c r="G3898" s="8" t="s">
        <v>3109</v>
      </c>
      <c r="H3898" s="8" t="s">
        <v>7</v>
      </c>
      <c r="I3898" s="66" t="s">
        <v>9005</v>
      </c>
      <c r="J3898" s="66" t="s">
        <v>40</v>
      </c>
      <c r="K3898" s="66" t="s">
        <v>8284</v>
      </c>
      <c r="L3898" s="66" t="s">
        <v>9018</v>
      </c>
      <c r="M3898" s="66" t="s">
        <v>3523</v>
      </c>
      <c r="N3898" s="66" t="s">
        <v>4040</v>
      </c>
      <c r="O3898" s="8" t="s">
        <v>4041</v>
      </c>
      <c r="P3898" s="8" t="s">
        <v>9019</v>
      </c>
      <c r="Q3898" s="8">
        <v>-1</v>
      </c>
      <c r="R3898" s="8" t="s">
        <v>40</v>
      </c>
      <c r="S3898" s="8" t="s">
        <v>40</v>
      </c>
      <c r="T3898" s="8" t="s">
        <v>40</v>
      </c>
      <c r="U3898" s="67">
        <v>0.26400000000000001</v>
      </c>
      <c r="V3898" s="4">
        <v>33</v>
      </c>
      <c r="W3898" s="4">
        <v>3436</v>
      </c>
      <c r="X3898" s="67">
        <v>0.01</v>
      </c>
      <c r="Y3898" s="67">
        <v>0.25900000000000001</v>
      </c>
      <c r="Z3898" s="4">
        <v>27</v>
      </c>
      <c r="AA3898" s="4">
        <v>2608</v>
      </c>
      <c r="AB3898" s="67">
        <v>0.01</v>
      </c>
      <c r="AC3898" s="4">
        <v>5.812519</v>
      </c>
      <c r="AD3898" s="4">
        <v>27.2</v>
      </c>
    </row>
    <row r="3899" spans="1:31" x14ac:dyDescent="0.2">
      <c r="A3899" s="8" t="s">
        <v>782</v>
      </c>
      <c r="B3899" s="8">
        <v>16</v>
      </c>
      <c r="C3899" s="8">
        <v>71101219</v>
      </c>
      <c r="D3899" s="8">
        <v>71101219</v>
      </c>
      <c r="E3899" s="8" t="s">
        <v>127</v>
      </c>
      <c r="F3899" s="8" t="s">
        <v>3108</v>
      </c>
      <c r="G3899" s="8" t="s">
        <v>3109</v>
      </c>
      <c r="H3899" s="8" t="s">
        <v>7</v>
      </c>
      <c r="I3899" s="66" t="s">
        <v>9005</v>
      </c>
      <c r="J3899" s="66" t="s">
        <v>40</v>
      </c>
      <c r="K3899" s="66" t="s">
        <v>8288</v>
      </c>
      <c r="L3899" s="66" t="s">
        <v>9020</v>
      </c>
      <c r="M3899" s="66" t="s">
        <v>4614</v>
      </c>
      <c r="N3899" s="66" t="s">
        <v>4094</v>
      </c>
      <c r="O3899" s="8" t="s">
        <v>4095</v>
      </c>
      <c r="P3899" s="8" t="s">
        <v>40</v>
      </c>
      <c r="Q3899" s="8">
        <v>-1</v>
      </c>
      <c r="R3899" s="8" t="s">
        <v>40</v>
      </c>
      <c r="S3899" s="8" t="s">
        <v>40</v>
      </c>
      <c r="T3899" s="8" t="s">
        <v>40</v>
      </c>
      <c r="U3899" s="67">
        <v>0.247</v>
      </c>
      <c r="V3899" s="4">
        <v>1</v>
      </c>
      <c r="W3899" s="4">
        <v>3436</v>
      </c>
      <c r="X3899" s="67">
        <v>0</v>
      </c>
      <c r="Y3899" s="67">
        <v>0</v>
      </c>
      <c r="Z3899" s="4">
        <v>0</v>
      </c>
      <c r="AA3899" s="4">
        <v>2608</v>
      </c>
      <c r="AB3899" s="67">
        <v>0</v>
      </c>
      <c r="AC3899" s="4">
        <v>3.7230880000000002</v>
      </c>
      <c r="AD3899" s="4">
        <v>23.3</v>
      </c>
    </row>
    <row r="3900" spans="1:31" x14ac:dyDescent="0.2">
      <c r="A3900" s="8" t="s">
        <v>782</v>
      </c>
      <c r="B3900" s="8">
        <v>16</v>
      </c>
      <c r="C3900" s="8">
        <v>71101228</v>
      </c>
      <c r="D3900" s="8">
        <v>71101228</v>
      </c>
      <c r="E3900" s="8" t="s">
        <v>121</v>
      </c>
      <c r="F3900" s="8" t="s">
        <v>3101</v>
      </c>
      <c r="G3900" s="8" t="s">
        <v>3102</v>
      </c>
      <c r="H3900" s="8" t="s">
        <v>7</v>
      </c>
      <c r="I3900" s="66" t="s">
        <v>9005</v>
      </c>
      <c r="J3900" s="66" t="s">
        <v>40</v>
      </c>
      <c r="K3900" s="66" t="s">
        <v>8991</v>
      </c>
      <c r="L3900" s="66" t="s">
        <v>9021</v>
      </c>
      <c r="M3900" s="66" t="s">
        <v>3527</v>
      </c>
      <c r="N3900" s="66" t="s">
        <v>3136</v>
      </c>
      <c r="O3900" s="8" t="s">
        <v>3872</v>
      </c>
      <c r="P3900" s="8" t="s">
        <v>9022</v>
      </c>
      <c r="Q3900" s="8">
        <v>-1</v>
      </c>
      <c r="R3900" s="8" t="s">
        <v>40</v>
      </c>
      <c r="S3900" s="8" t="s">
        <v>40</v>
      </c>
      <c r="T3900" s="8" t="s">
        <v>40</v>
      </c>
      <c r="U3900" s="67">
        <v>0.25800000000000001</v>
      </c>
      <c r="V3900" s="4">
        <v>1</v>
      </c>
      <c r="W3900" s="4">
        <v>3436</v>
      </c>
      <c r="X3900" s="67">
        <v>0</v>
      </c>
      <c r="Y3900" s="67">
        <v>0.253</v>
      </c>
      <c r="Z3900" s="4">
        <v>1</v>
      </c>
      <c r="AA3900" s="4">
        <v>2608</v>
      </c>
      <c r="AB3900" s="67">
        <v>0</v>
      </c>
      <c r="AC3900" s="4">
        <v>1.7014860000000001</v>
      </c>
      <c r="AD3900" s="4">
        <v>14.42</v>
      </c>
    </row>
    <row r="3901" spans="1:31" x14ac:dyDescent="0.2">
      <c r="A3901" s="8" t="s">
        <v>782</v>
      </c>
      <c r="B3901" s="8">
        <v>16</v>
      </c>
      <c r="C3901" s="8">
        <v>71101232</v>
      </c>
      <c r="D3901" s="8">
        <v>71101232</v>
      </c>
      <c r="E3901" s="8" t="s">
        <v>130</v>
      </c>
      <c r="F3901" s="8" t="s">
        <v>3108</v>
      </c>
      <c r="G3901" s="8" t="s">
        <v>3109</v>
      </c>
      <c r="H3901" s="8" t="s">
        <v>7</v>
      </c>
      <c r="I3901" s="66" t="s">
        <v>9005</v>
      </c>
      <c r="J3901" s="66" t="s">
        <v>40</v>
      </c>
      <c r="K3901" s="66" t="s">
        <v>8295</v>
      </c>
      <c r="L3901" s="66" t="s">
        <v>8437</v>
      </c>
      <c r="M3901" s="66" t="s">
        <v>3838</v>
      </c>
      <c r="N3901" s="66" t="s">
        <v>3423</v>
      </c>
      <c r="O3901" s="8" t="s">
        <v>3424</v>
      </c>
      <c r="P3901" s="8" t="s">
        <v>9023</v>
      </c>
      <c r="Q3901" s="8">
        <v>-1</v>
      </c>
      <c r="R3901" s="8" t="s">
        <v>40</v>
      </c>
      <c r="S3901" s="8" t="s">
        <v>40</v>
      </c>
      <c r="T3901" s="8" t="s">
        <v>40</v>
      </c>
      <c r="U3901" s="67">
        <v>0</v>
      </c>
      <c r="V3901" s="4">
        <v>0</v>
      </c>
      <c r="W3901" s="4">
        <v>3436</v>
      </c>
      <c r="X3901" s="67">
        <v>0</v>
      </c>
      <c r="Y3901" s="67">
        <v>0.27100000000000002</v>
      </c>
      <c r="Z3901" s="4">
        <v>1</v>
      </c>
      <c r="AA3901" s="4">
        <v>2608</v>
      </c>
      <c r="AB3901" s="67">
        <v>0</v>
      </c>
      <c r="AC3901" s="4">
        <v>5.5172080000000001</v>
      </c>
      <c r="AD3901" s="4">
        <v>26.3</v>
      </c>
    </row>
    <row r="3902" spans="1:31" x14ac:dyDescent="0.2">
      <c r="A3902" s="8" t="s">
        <v>782</v>
      </c>
      <c r="B3902" s="8">
        <v>16</v>
      </c>
      <c r="C3902" s="8">
        <v>71101239</v>
      </c>
      <c r="D3902" s="8">
        <v>71101239</v>
      </c>
      <c r="E3902" s="8" t="s">
        <v>130</v>
      </c>
      <c r="F3902" s="8" t="s">
        <v>3108</v>
      </c>
      <c r="G3902" s="8" t="s">
        <v>3109</v>
      </c>
      <c r="H3902" s="8" t="s">
        <v>7</v>
      </c>
      <c r="I3902" s="66" t="s">
        <v>9005</v>
      </c>
      <c r="J3902" s="66" t="s">
        <v>40</v>
      </c>
      <c r="K3902" s="66" t="s">
        <v>9024</v>
      </c>
      <c r="L3902" s="66" t="s">
        <v>3182</v>
      </c>
      <c r="M3902" s="66" t="s">
        <v>3801</v>
      </c>
      <c r="N3902" s="66" t="s">
        <v>3168</v>
      </c>
      <c r="O3902" s="8" t="s">
        <v>3169</v>
      </c>
      <c r="P3902" s="8" t="s">
        <v>9025</v>
      </c>
      <c r="Q3902" s="8">
        <v>-1</v>
      </c>
      <c r="R3902" s="8" t="s">
        <v>40</v>
      </c>
      <c r="S3902" s="8" t="s">
        <v>40</v>
      </c>
      <c r="T3902" s="8" t="s">
        <v>40</v>
      </c>
      <c r="U3902" s="67">
        <v>0.29499999999999998</v>
      </c>
      <c r="V3902" s="4">
        <v>1</v>
      </c>
      <c r="W3902" s="4">
        <v>3436</v>
      </c>
      <c r="X3902" s="67">
        <v>0</v>
      </c>
      <c r="Y3902" s="67">
        <v>6.6000000000000003E-2</v>
      </c>
      <c r="Z3902" s="4">
        <v>1</v>
      </c>
      <c r="AA3902" s="4">
        <v>2608</v>
      </c>
      <c r="AB3902" s="67">
        <v>0</v>
      </c>
      <c r="AC3902" s="4">
        <v>7.0214460000000001</v>
      </c>
      <c r="AD3902" s="4">
        <v>33</v>
      </c>
    </row>
    <row r="3903" spans="1:31" x14ac:dyDescent="0.2">
      <c r="A3903" s="8" t="s">
        <v>782</v>
      </c>
      <c r="B3903" s="8">
        <v>16</v>
      </c>
      <c r="C3903" s="8">
        <v>71101240</v>
      </c>
      <c r="D3903" s="8">
        <v>71101240</v>
      </c>
      <c r="E3903" s="8" t="s">
        <v>121</v>
      </c>
      <c r="F3903" s="8" t="s">
        <v>3101</v>
      </c>
      <c r="G3903" s="8" t="s">
        <v>3102</v>
      </c>
      <c r="H3903" s="8" t="s">
        <v>7</v>
      </c>
      <c r="I3903" s="66" t="s">
        <v>9005</v>
      </c>
      <c r="J3903" s="66" t="s">
        <v>40</v>
      </c>
      <c r="K3903" s="66" t="s">
        <v>9026</v>
      </c>
      <c r="L3903" s="66" t="s">
        <v>3184</v>
      </c>
      <c r="M3903" s="66" t="s">
        <v>3590</v>
      </c>
      <c r="N3903" s="66" t="s">
        <v>3121</v>
      </c>
      <c r="O3903" s="8" t="s">
        <v>3122</v>
      </c>
      <c r="P3903" s="8" t="s">
        <v>9027</v>
      </c>
      <c r="Q3903" s="8">
        <v>-1</v>
      </c>
      <c r="R3903" s="8" t="s">
        <v>40</v>
      </c>
      <c r="S3903" s="8" t="s">
        <v>40</v>
      </c>
      <c r="T3903" s="8" t="s">
        <v>40</v>
      </c>
      <c r="U3903" s="67">
        <v>0.28399999999999997</v>
      </c>
      <c r="V3903" s="4">
        <v>7</v>
      </c>
      <c r="W3903" s="4">
        <v>3436</v>
      </c>
      <c r="X3903" s="67">
        <v>2E-3</v>
      </c>
      <c r="Y3903" s="67">
        <v>0.42399999999999999</v>
      </c>
      <c r="Z3903" s="4">
        <v>2</v>
      </c>
      <c r="AA3903" s="4">
        <v>2608</v>
      </c>
      <c r="AB3903" s="67">
        <v>1E-3</v>
      </c>
      <c r="AC3903" s="4">
        <v>1.4822169999999999</v>
      </c>
      <c r="AD3903" s="4">
        <v>13.22</v>
      </c>
    </row>
    <row r="3904" spans="1:31" s="51" customFormat="1" x14ac:dyDescent="0.2">
      <c r="A3904" s="121" t="s">
        <v>782</v>
      </c>
      <c r="B3904" s="121">
        <v>16</v>
      </c>
      <c r="C3904" s="121">
        <v>71101248</v>
      </c>
      <c r="D3904" s="121">
        <v>71101248</v>
      </c>
      <c r="E3904" s="121" t="s">
        <v>130</v>
      </c>
      <c r="F3904" s="121" t="s">
        <v>3108</v>
      </c>
      <c r="G3904" s="121" t="s">
        <v>3109</v>
      </c>
      <c r="H3904" s="121" t="s">
        <v>7</v>
      </c>
      <c r="I3904" s="123" t="s">
        <v>9005</v>
      </c>
      <c r="J3904" s="123" t="s">
        <v>40</v>
      </c>
      <c r="K3904" s="123" t="s">
        <v>8313</v>
      </c>
      <c r="L3904" s="123" t="s">
        <v>9028</v>
      </c>
      <c r="M3904" s="123" t="s">
        <v>4606</v>
      </c>
      <c r="N3904" s="123" t="s">
        <v>3168</v>
      </c>
      <c r="O3904" s="121" t="s">
        <v>3169</v>
      </c>
      <c r="P3904" s="121" t="s">
        <v>9029</v>
      </c>
      <c r="Q3904" s="121">
        <v>-1</v>
      </c>
      <c r="R3904" s="121" t="s">
        <v>40</v>
      </c>
      <c r="S3904" s="121" t="s">
        <v>40</v>
      </c>
      <c r="T3904" s="121" t="s">
        <v>40</v>
      </c>
      <c r="U3904" s="125">
        <v>0</v>
      </c>
      <c r="V3904" s="34">
        <v>0</v>
      </c>
      <c r="W3904" s="34">
        <v>3436</v>
      </c>
      <c r="X3904" s="125">
        <v>0</v>
      </c>
      <c r="Y3904" s="125">
        <v>0.28199999999999997</v>
      </c>
      <c r="Z3904" s="34">
        <v>2</v>
      </c>
      <c r="AA3904" s="34">
        <v>2608</v>
      </c>
      <c r="AB3904" s="125">
        <v>1E-3</v>
      </c>
      <c r="AC3904" s="34">
        <v>6.4521069999999998</v>
      </c>
      <c r="AD3904" s="34">
        <v>29.9</v>
      </c>
      <c r="AE3904" s="280"/>
    </row>
    <row r="3905" spans="1:31" s="51" customFormat="1" x14ac:dyDescent="0.2">
      <c r="A3905" s="121" t="s">
        <v>782</v>
      </c>
      <c r="B3905" s="121">
        <v>16</v>
      </c>
      <c r="C3905" s="121">
        <v>71101251</v>
      </c>
      <c r="D3905" s="121">
        <v>71101251</v>
      </c>
      <c r="E3905" s="121" t="s">
        <v>121</v>
      </c>
      <c r="F3905" s="121" t="s">
        <v>3108</v>
      </c>
      <c r="G3905" s="121" t="s">
        <v>3109</v>
      </c>
      <c r="H3905" s="121" t="s">
        <v>7</v>
      </c>
      <c r="I3905" s="123" t="s">
        <v>9005</v>
      </c>
      <c r="J3905" s="123" t="s">
        <v>40</v>
      </c>
      <c r="K3905" s="123" t="s">
        <v>9030</v>
      </c>
      <c r="L3905" s="123" t="s">
        <v>9031</v>
      </c>
      <c r="M3905" s="123" t="s">
        <v>4105</v>
      </c>
      <c r="N3905" s="123" t="s">
        <v>3580</v>
      </c>
      <c r="O3905" s="121" t="s">
        <v>3581</v>
      </c>
      <c r="P3905" s="121" t="s">
        <v>9032</v>
      </c>
      <c r="Q3905" s="121">
        <v>-1</v>
      </c>
      <c r="R3905" s="121" t="s">
        <v>40</v>
      </c>
      <c r="S3905" s="121" t="s">
        <v>40</v>
      </c>
      <c r="T3905" s="121" t="s">
        <v>40</v>
      </c>
      <c r="U3905" s="125">
        <v>0.29199999999999998</v>
      </c>
      <c r="V3905" s="34">
        <v>1</v>
      </c>
      <c r="W3905" s="34">
        <v>3436</v>
      </c>
      <c r="X3905" s="125">
        <v>0</v>
      </c>
      <c r="Y3905" s="125">
        <v>0</v>
      </c>
      <c r="Z3905" s="34">
        <v>0</v>
      </c>
      <c r="AA3905" s="34">
        <v>2608</v>
      </c>
      <c r="AB3905" s="125">
        <v>0</v>
      </c>
      <c r="AC3905" s="34">
        <v>5.5624880000000001</v>
      </c>
      <c r="AD3905" s="34">
        <v>26.4</v>
      </c>
      <c r="AE3905" s="280"/>
    </row>
    <row r="3906" spans="1:31" s="51" customFormat="1" x14ac:dyDescent="0.2">
      <c r="A3906" s="121" t="s">
        <v>782</v>
      </c>
      <c r="B3906" s="121">
        <v>16</v>
      </c>
      <c r="C3906" s="121">
        <v>71101270</v>
      </c>
      <c r="D3906" s="121">
        <v>71101270</v>
      </c>
      <c r="E3906" s="121" t="s">
        <v>130</v>
      </c>
      <c r="F3906" s="121" t="s">
        <v>3101</v>
      </c>
      <c r="G3906" s="121" t="s">
        <v>3102</v>
      </c>
      <c r="H3906" s="121" t="s">
        <v>7</v>
      </c>
      <c r="I3906" s="123" t="s">
        <v>9005</v>
      </c>
      <c r="J3906" s="123" t="s">
        <v>40</v>
      </c>
      <c r="K3906" s="123" t="s">
        <v>9033</v>
      </c>
      <c r="L3906" s="123" t="s">
        <v>8459</v>
      </c>
      <c r="M3906" s="123" t="s">
        <v>4500</v>
      </c>
      <c r="N3906" s="123" t="s">
        <v>3118</v>
      </c>
      <c r="O3906" s="121" t="s">
        <v>3213</v>
      </c>
      <c r="P3906" s="121" t="s">
        <v>9034</v>
      </c>
      <c r="Q3906" s="121">
        <v>-1</v>
      </c>
      <c r="R3906" s="121" t="s">
        <v>40</v>
      </c>
      <c r="S3906" s="121" t="s">
        <v>40</v>
      </c>
      <c r="T3906" s="121" t="s">
        <v>40</v>
      </c>
      <c r="U3906" s="125">
        <v>0.54400000000000004</v>
      </c>
      <c r="V3906" s="34">
        <v>3429</v>
      </c>
      <c r="W3906" s="34">
        <v>3429</v>
      </c>
      <c r="X3906" s="125">
        <v>1</v>
      </c>
      <c r="Y3906" s="125">
        <v>0.54500000000000004</v>
      </c>
      <c r="Z3906" s="34">
        <v>2605</v>
      </c>
      <c r="AA3906" s="34">
        <v>2605</v>
      </c>
      <c r="AB3906" s="125">
        <v>1</v>
      </c>
      <c r="AC3906" s="34">
        <v>1.66547</v>
      </c>
      <c r="AD3906" s="34">
        <v>14.21</v>
      </c>
      <c r="AE3906" s="280"/>
    </row>
    <row r="3907" spans="1:31" s="51" customFormat="1" x14ac:dyDescent="0.2">
      <c r="A3907" s="121" t="s">
        <v>782</v>
      </c>
      <c r="B3907" s="121">
        <v>16</v>
      </c>
      <c r="C3907" s="121">
        <v>71101295</v>
      </c>
      <c r="D3907" s="121">
        <v>71101295</v>
      </c>
      <c r="E3907" s="121" t="s">
        <v>123</v>
      </c>
      <c r="F3907" s="121" t="s">
        <v>78</v>
      </c>
      <c r="G3907" s="121" t="s">
        <v>3469</v>
      </c>
      <c r="H3907" s="121" t="s">
        <v>7</v>
      </c>
      <c r="I3907" s="123" t="s">
        <v>40</v>
      </c>
      <c r="J3907" s="123" t="s">
        <v>200</v>
      </c>
      <c r="K3907" s="123" t="s">
        <v>40</v>
      </c>
      <c r="L3907" s="123" t="s">
        <v>40</v>
      </c>
      <c r="M3907" s="123" t="s">
        <v>40</v>
      </c>
      <c r="N3907" s="123" t="s">
        <v>40</v>
      </c>
      <c r="O3907" s="121" t="s">
        <v>40</v>
      </c>
      <c r="P3907" s="121" t="s">
        <v>40</v>
      </c>
      <c r="Q3907" s="121">
        <v>-1</v>
      </c>
      <c r="R3907" s="121">
        <v>13.903749169999999</v>
      </c>
      <c r="S3907" s="121">
        <v>-0.75127707300000002</v>
      </c>
      <c r="T3907" s="121">
        <v>13.15247209</v>
      </c>
      <c r="U3907" s="125">
        <v>0.27700000000000002</v>
      </c>
      <c r="V3907" s="34">
        <v>4</v>
      </c>
      <c r="W3907" s="34">
        <v>3429</v>
      </c>
      <c r="X3907" s="125">
        <v>1E-3</v>
      </c>
      <c r="Y3907" s="125">
        <v>0.28799999999999998</v>
      </c>
      <c r="Z3907" s="34">
        <v>2</v>
      </c>
      <c r="AA3907" s="34">
        <v>2605</v>
      </c>
      <c r="AB3907" s="125">
        <v>1E-3</v>
      </c>
      <c r="AC3907" s="34">
        <v>4.9926380000000004</v>
      </c>
      <c r="AD3907" s="34">
        <v>25.1</v>
      </c>
      <c r="AE3907" s="280"/>
    </row>
    <row r="3908" spans="1:31" s="51" customFormat="1" x14ac:dyDescent="0.2">
      <c r="A3908" s="121" t="s">
        <v>782</v>
      </c>
      <c r="B3908" s="121">
        <v>16</v>
      </c>
      <c r="C3908" s="121">
        <v>71103169</v>
      </c>
      <c r="D3908" s="121">
        <v>71103169</v>
      </c>
      <c r="E3908" s="121" t="s">
        <v>130</v>
      </c>
      <c r="F3908" s="121" t="s">
        <v>79</v>
      </c>
      <c r="G3908" s="121" t="s">
        <v>3469</v>
      </c>
      <c r="H3908" s="121" t="s">
        <v>7</v>
      </c>
      <c r="I3908" s="123" t="s">
        <v>40</v>
      </c>
      <c r="J3908" s="123" t="s">
        <v>200</v>
      </c>
      <c r="K3908" s="123" t="s">
        <v>40</v>
      </c>
      <c r="L3908" s="123" t="s">
        <v>40</v>
      </c>
      <c r="M3908" s="123" t="s">
        <v>40</v>
      </c>
      <c r="N3908" s="123" t="s">
        <v>40</v>
      </c>
      <c r="O3908" s="121" t="s">
        <v>40</v>
      </c>
      <c r="P3908" s="121" t="s">
        <v>40</v>
      </c>
      <c r="Q3908" s="121">
        <v>-1</v>
      </c>
      <c r="R3908" s="121">
        <v>5.2038427020000002</v>
      </c>
      <c r="S3908" s="121">
        <v>0</v>
      </c>
      <c r="T3908" s="121">
        <v>5.2038427020000002</v>
      </c>
      <c r="U3908" s="125">
        <v>0.27</v>
      </c>
      <c r="V3908" s="34">
        <v>1</v>
      </c>
      <c r="W3908" s="34">
        <v>3425</v>
      </c>
      <c r="X3908" s="125">
        <v>0</v>
      </c>
      <c r="Y3908" s="125">
        <v>0</v>
      </c>
      <c r="Z3908" s="34">
        <v>0</v>
      </c>
      <c r="AA3908" s="34">
        <v>2598</v>
      </c>
      <c r="AB3908" s="125">
        <v>0</v>
      </c>
      <c r="AC3908" s="34">
        <v>5.3229829999999998</v>
      </c>
      <c r="AD3908" s="34">
        <v>25.8</v>
      </c>
      <c r="AE3908" s="280"/>
    </row>
    <row r="3909" spans="1:31" s="51" customFormat="1" x14ac:dyDescent="0.2">
      <c r="A3909" s="121" t="s">
        <v>782</v>
      </c>
      <c r="B3909" s="121">
        <v>16</v>
      </c>
      <c r="C3909" s="121">
        <v>71103194</v>
      </c>
      <c r="D3909" s="121">
        <v>71103194</v>
      </c>
      <c r="E3909" s="121" t="s">
        <v>123</v>
      </c>
      <c r="F3909" s="121" t="s">
        <v>3101</v>
      </c>
      <c r="G3909" s="121" t="s">
        <v>3102</v>
      </c>
      <c r="H3909" s="121" t="s">
        <v>7</v>
      </c>
      <c r="I3909" s="123" t="s">
        <v>9035</v>
      </c>
      <c r="J3909" s="123" t="s">
        <v>40</v>
      </c>
      <c r="K3909" s="123" t="s">
        <v>9036</v>
      </c>
      <c r="L3909" s="123" t="s">
        <v>6032</v>
      </c>
      <c r="M3909" s="123" t="s">
        <v>4504</v>
      </c>
      <c r="N3909" s="123" t="s">
        <v>3174</v>
      </c>
      <c r="O3909" s="121" t="s">
        <v>3704</v>
      </c>
      <c r="P3909" s="121" t="s">
        <v>9037</v>
      </c>
      <c r="Q3909" s="121">
        <v>-1</v>
      </c>
      <c r="R3909" s="121" t="s">
        <v>40</v>
      </c>
      <c r="S3909" s="121" t="s">
        <v>40</v>
      </c>
      <c r="T3909" s="121" t="s">
        <v>40</v>
      </c>
      <c r="U3909" s="125">
        <v>0.24099999999999999</v>
      </c>
      <c r="V3909" s="34">
        <v>2</v>
      </c>
      <c r="W3909" s="34">
        <v>3425</v>
      </c>
      <c r="X3909" s="125">
        <v>1E-3</v>
      </c>
      <c r="Y3909" s="125">
        <v>0</v>
      </c>
      <c r="Z3909" s="34">
        <v>0</v>
      </c>
      <c r="AA3909" s="34">
        <v>2598</v>
      </c>
      <c r="AB3909" s="125">
        <v>0</v>
      </c>
      <c r="AC3909" s="34">
        <v>1.0101549999999999</v>
      </c>
      <c r="AD3909" s="34">
        <v>10.72</v>
      </c>
      <c r="AE3909" s="280"/>
    </row>
    <row r="3910" spans="1:31" s="51" customFormat="1" x14ac:dyDescent="0.2">
      <c r="A3910" s="121" t="s">
        <v>782</v>
      </c>
      <c r="B3910" s="121">
        <v>16</v>
      </c>
      <c r="C3910" s="121">
        <v>71103195</v>
      </c>
      <c r="D3910" s="121">
        <v>71103195</v>
      </c>
      <c r="E3910" s="121" t="s">
        <v>130</v>
      </c>
      <c r="F3910" s="121" t="s">
        <v>3108</v>
      </c>
      <c r="G3910" s="121" t="s">
        <v>3109</v>
      </c>
      <c r="H3910" s="121" t="s">
        <v>7</v>
      </c>
      <c r="I3910" s="123" t="s">
        <v>9035</v>
      </c>
      <c r="J3910" s="123" t="s">
        <v>40</v>
      </c>
      <c r="K3910" s="123" t="s">
        <v>9004</v>
      </c>
      <c r="L3910" s="123" t="s">
        <v>8494</v>
      </c>
      <c r="M3910" s="123" t="s">
        <v>4504</v>
      </c>
      <c r="N3910" s="123" t="s">
        <v>3171</v>
      </c>
      <c r="O3910" s="121" t="s">
        <v>3172</v>
      </c>
      <c r="P3910" s="121" t="s">
        <v>9038</v>
      </c>
      <c r="Q3910" s="121">
        <v>-1</v>
      </c>
      <c r="R3910" s="121" t="s">
        <v>40</v>
      </c>
      <c r="S3910" s="121" t="s">
        <v>40</v>
      </c>
      <c r="T3910" s="121" t="s">
        <v>40</v>
      </c>
      <c r="U3910" s="125">
        <v>0.34399999999999997</v>
      </c>
      <c r="V3910" s="34">
        <v>1</v>
      </c>
      <c r="W3910" s="34">
        <v>3425</v>
      </c>
      <c r="X3910" s="125">
        <v>0</v>
      </c>
      <c r="Y3910" s="125">
        <v>0.313</v>
      </c>
      <c r="Z3910" s="34">
        <v>1</v>
      </c>
      <c r="AA3910" s="34">
        <v>2598</v>
      </c>
      <c r="AB3910" s="125">
        <v>0</v>
      </c>
      <c r="AC3910" s="34">
        <v>7.5585430000000002</v>
      </c>
      <c r="AD3910" s="34">
        <v>34</v>
      </c>
      <c r="AE3910" s="280"/>
    </row>
    <row r="3911" spans="1:31" s="51" customFormat="1" x14ac:dyDescent="0.2">
      <c r="A3911" s="121" t="s">
        <v>782</v>
      </c>
      <c r="B3911" s="121">
        <v>16</v>
      </c>
      <c r="C3911" s="121">
        <v>71103222</v>
      </c>
      <c r="D3911" s="121">
        <v>71103222</v>
      </c>
      <c r="E3911" s="121" t="s">
        <v>121</v>
      </c>
      <c r="F3911" s="121" t="s">
        <v>3108</v>
      </c>
      <c r="G3911" s="121" t="s">
        <v>3109</v>
      </c>
      <c r="H3911" s="121" t="s">
        <v>7</v>
      </c>
      <c r="I3911" s="123" t="s">
        <v>9035</v>
      </c>
      <c r="J3911" s="123" t="s">
        <v>40</v>
      </c>
      <c r="K3911" s="123" t="s">
        <v>9039</v>
      </c>
      <c r="L3911" s="123" t="s">
        <v>6029</v>
      </c>
      <c r="M3911" s="123" t="s">
        <v>4986</v>
      </c>
      <c r="N3911" s="123" t="s">
        <v>3558</v>
      </c>
      <c r="O3911" s="121" t="s">
        <v>3559</v>
      </c>
      <c r="P3911" s="121" t="s">
        <v>40</v>
      </c>
      <c r="Q3911" s="121">
        <v>-1</v>
      </c>
      <c r="R3911" s="121" t="s">
        <v>40</v>
      </c>
      <c r="S3911" s="121" t="s">
        <v>40</v>
      </c>
      <c r="T3911" s="121" t="s">
        <v>40</v>
      </c>
      <c r="U3911" s="125">
        <v>0.249</v>
      </c>
      <c r="V3911" s="34">
        <v>3</v>
      </c>
      <c r="W3911" s="34">
        <v>3431</v>
      </c>
      <c r="X3911" s="125">
        <v>1E-3</v>
      </c>
      <c r="Y3911" s="125">
        <v>0.214</v>
      </c>
      <c r="Z3911" s="34">
        <v>1</v>
      </c>
      <c r="AA3911" s="34">
        <v>2602</v>
      </c>
      <c r="AB3911" s="125">
        <v>0</v>
      </c>
      <c r="AC3911" s="34">
        <v>4.2855169999999996</v>
      </c>
      <c r="AD3911" s="34">
        <v>24</v>
      </c>
      <c r="AE3911" s="280"/>
    </row>
    <row r="3912" spans="1:31" s="51" customFormat="1" x14ac:dyDescent="0.2">
      <c r="A3912" s="121" t="s">
        <v>782</v>
      </c>
      <c r="B3912" s="121">
        <v>16</v>
      </c>
      <c r="C3912" s="121">
        <v>71103244</v>
      </c>
      <c r="D3912" s="121">
        <v>71103244</v>
      </c>
      <c r="E3912" s="121" t="s">
        <v>127</v>
      </c>
      <c r="F3912" s="121" t="s">
        <v>3108</v>
      </c>
      <c r="G3912" s="121" t="s">
        <v>3109</v>
      </c>
      <c r="H3912" s="121" t="s">
        <v>7</v>
      </c>
      <c r="I3912" s="123" t="s">
        <v>9035</v>
      </c>
      <c r="J3912" s="123" t="s">
        <v>40</v>
      </c>
      <c r="K3912" s="123" t="s">
        <v>9018</v>
      </c>
      <c r="L3912" s="123" t="s">
        <v>9040</v>
      </c>
      <c r="M3912" s="123" t="s">
        <v>9041</v>
      </c>
      <c r="N3912" s="123" t="s">
        <v>3618</v>
      </c>
      <c r="O3912" s="121" t="s">
        <v>4389</v>
      </c>
      <c r="P3912" s="121" t="s">
        <v>40</v>
      </c>
      <c r="Q3912" s="121">
        <v>-1</v>
      </c>
      <c r="R3912" s="121" t="s">
        <v>40</v>
      </c>
      <c r="S3912" s="121" t="s">
        <v>40</v>
      </c>
      <c r="T3912" s="121" t="s">
        <v>40</v>
      </c>
      <c r="U3912" s="125">
        <v>0.245</v>
      </c>
      <c r="V3912" s="34">
        <v>1</v>
      </c>
      <c r="W3912" s="34">
        <v>3431</v>
      </c>
      <c r="X3912" s="125">
        <v>0</v>
      </c>
      <c r="Y3912" s="125">
        <v>0</v>
      </c>
      <c r="Z3912" s="34">
        <v>0</v>
      </c>
      <c r="AA3912" s="34">
        <v>2602</v>
      </c>
      <c r="AB3912" s="125">
        <v>0</v>
      </c>
      <c r="AC3912" s="34">
        <v>-0.92839899999999997</v>
      </c>
      <c r="AD3912" s="34">
        <v>2.1999999999999999E-2</v>
      </c>
      <c r="AE3912" s="280"/>
    </row>
    <row r="3913" spans="1:31" s="51" customFormat="1" x14ac:dyDescent="0.2">
      <c r="A3913" s="121" t="s">
        <v>782</v>
      </c>
      <c r="B3913" s="121">
        <v>16</v>
      </c>
      <c r="C3913" s="121">
        <v>71103269</v>
      </c>
      <c r="D3913" s="121">
        <v>71103269</v>
      </c>
      <c r="E3913" s="121" t="s">
        <v>123</v>
      </c>
      <c r="F3913" s="121" t="s">
        <v>3101</v>
      </c>
      <c r="G3913" s="121" t="s">
        <v>3102</v>
      </c>
      <c r="H3913" s="121" t="s">
        <v>7</v>
      </c>
      <c r="I3913" s="123" t="s">
        <v>9035</v>
      </c>
      <c r="J3913" s="123" t="s">
        <v>40</v>
      </c>
      <c r="K3913" s="123" t="s">
        <v>9042</v>
      </c>
      <c r="L3913" s="123" t="s">
        <v>9043</v>
      </c>
      <c r="M3913" s="123" t="s">
        <v>3598</v>
      </c>
      <c r="N3913" s="123" t="s">
        <v>3165</v>
      </c>
      <c r="O3913" s="121" t="s">
        <v>3955</v>
      </c>
      <c r="P3913" s="121" t="s">
        <v>9044</v>
      </c>
      <c r="Q3913" s="121">
        <v>-1</v>
      </c>
      <c r="R3913" s="121" t="s">
        <v>40</v>
      </c>
      <c r="S3913" s="121" t="s">
        <v>40</v>
      </c>
      <c r="T3913" s="121" t="s">
        <v>40</v>
      </c>
      <c r="U3913" s="125">
        <v>0.50600000000000001</v>
      </c>
      <c r="V3913" s="34">
        <v>3426</v>
      </c>
      <c r="W3913" s="34">
        <v>3430</v>
      </c>
      <c r="X3913" s="125">
        <v>0.999</v>
      </c>
      <c r="Y3913" s="125">
        <v>0.50600000000000001</v>
      </c>
      <c r="Z3913" s="34">
        <v>2602</v>
      </c>
      <c r="AA3913" s="34">
        <v>2602</v>
      </c>
      <c r="AB3913" s="125">
        <v>1</v>
      </c>
      <c r="AC3913" s="34">
        <v>-0.67762100000000003</v>
      </c>
      <c r="AD3913" s="34">
        <v>8.1000000000000003E-2</v>
      </c>
      <c r="AE3913" s="280"/>
    </row>
    <row r="3914" spans="1:31" s="51" customFormat="1" x14ac:dyDescent="0.2">
      <c r="A3914" s="121" t="s">
        <v>782</v>
      </c>
      <c r="B3914" s="121">
        <v>16</v>
      </c>
      <c r="C3914" s="121">
        <v>71103289</v>
      </c>
      <c r="D3914" s="121">
        <v>71103289</v>
      </c>
      <c r="E3914" s="121" t="s">
        <v>121</v>
      </c>
      <c r="F3914" s="121" t="s">
        <v>3108</v>
      </c>
      <c r="G3914" s="121" t="s">
        <v>3109</v>
      </c>
      <c r="H3914" s="121" t="s">
        <v>7</v>
      </c>
      <c r="I3914" s="123" t="s">
        <v>9035</v>
      </c>
      <c r="J3914" s="123" t="s">
        <v>40</v>
      </c>
      <c r="K3914" s="123" t="s">
        <v>4869</v>
      </c>
      <c r="L3914" s="123" t="s">
        <v>9045</v>
      </c>
      <c r="M3914" s="123" t="s">
        <v>4106</v>
      </c>
      <c r="N3914" s="123" t="s">
        <v>3115</v>
      </c>
      <c r="O3914" s="121" t="s">
        <v>5730</v>
      </c>
      <c r="P3914" s="121" t="s">
        <v>9046</v>
      </c>
      <c r="Q3914" s="121">
        <v>-1</v>
      </c>
      <c r="R3914" s="121" t="s">
        <v>40</v>
      </c>
      <c r="S3914" s="121" t="s">
        <v>40</v>
      </c>
      <c r="T3914" s="121" t="s">
        <v>40</v>
      </c>
      <c r="U3914" s="125">
        <v>0.253</v>
      </c>
      <c r="V3914" s="34">
        <v>9</v>
      </c>
      <c r="W3914" s="34">
        <v>3430</v>
      </c>
      <c r="X3914" s="125">
        <v>3.0000000000000001E-3</v>
      </c>
      <c r="Y3914" s="125">
        <v>0.26100000000000001</v>
      </c>
      <c r="Z3914" s="34">
        <v>8</v>
      </c>
      <c r="AA3914" s="34">
        <v>2602</v>
      </c>
      <c r="AB3914" s="125">
        <v>3.0000000000000001E-3</v>
      </c>
      <c r="AC3914" s="34">
        <v>-3.449433</v>
      </c>
      <c r="AD3914" s="34">
        <v>1E-3</v>
      </c>
      <c r="AE3914" s="280"/>
    </row>
    <row r="3915" spans="1:31" s="51" customFormat="1" x14ac:dyDescent="0.2">
      <c r="A3915" s="121" t="s">
        <v>782</v>
      </c>
      <c r="B3915" s="121">
        <v>16</v>
      </c>
      <c r="C3915" s="121">
        <v>71103315</v>
      </c>
      <c r="D3915" s="121">
        <v>71103315</v>
      </c>
      <c r="E3915" s="121" t="s">
        <v>123</v>
      </c>
      <c r="F3915" s="121" t="s">
        <v>3108</v>
      </c>
      <c r="G3915" s="121" t="s">
        <v>3109</v>
      </c>
      <c r="H3915" s="121" t="s">
        <v>7</v>
      </c>
      <c r="I3915" s="123" t="s">
        <v>9035</v>
      </c>
      <c r="J3915" s="123" t="s">
        <v>40</v>
      </c>
      <c r="K3915" s="123" t="s">
        <v>9047</v>
      </c>
      <c r="L3915" s="123" t="s">
        <v>9048</v>
      </c>
      <c r="M3915" s="123" t="s">
        <v>6216</v>
      </c>
      <c r="N3915" s="123" t="s">
        <v>4076</v>
      </c>
      <c r="O3915" s="121" t="s">
        <v>4077</v>
      </c>
      <c r="P3915" s="121" t="s">
        <v>9049</v>
      </c>
      <c r="Q3915" s="121">
        <v>-1</v>
      </c>
      <c r="R3915" s="121" t="s">
        <v>40</v>
      </c>
      <c r="S3915" s="121" t="s">
        <v>40</v>
      </c>
      <c r="T3915" s="121" t="s">
        <v>40</v>
      </c>
      <c r="U3915" s="125">
        <v>0.246</v>
      </c>
      <c r="V3915" s="34">
        <v>14</v>
      </c>
      <c r="W3915" s="34">
        <v>3435</v>
      </c>
      <c r="X3915" s="125">
        <v>4.0000000000000001E-3</v>
      </c>
      <c r="Y3915" s="125">
        <v>0.254</v>
      </c>
      <c r="Z3915" s="34">
        <v>11</v>
      </c>
      <c r="AA3915" s="34">
        <v>2605</v>
      </c>
      <c r="AB3915" s="125">
        <v>4.0000000000000001E-3</v>
      </c>
      <c r="AC3915" s="34">
        <v>-2.4374549999999999</v>
      </c>
      <c r="AD3915" s="34">
        <v>1E-3</v>
      </c>
      <c r="AE3915" s="280"/>
    </row>
    <row r="3916" spans="1:31" s="51" customFormat="1" x14ac:dyDescent="0.2">
      <c r="A3916" s="121" t="s">
        <v>782</v>
      </c>
      <c r="B3916" s="121">
        <v>16</v>
      </c>
      <c r="C3916" s="121">
        <v>71103317</v>
      </c>
      <c r="D3916" s="121">
        <v>71103317</v>
      </c>
      <c r="E3916" s="121" t="s">
        <v>121</v>
      </c>
      <c r="F3916" s="121" t="s">
        <v>3101</v>
      </c>
      <c r="G3916" s="121" t="s">
        <v>3102</v>
      </c>
      <c r="H3916" s="121" t="s">
        <v>7</v>
      </c>
      <c r="I3916" s="123" t="s">
        <v>9035</v>
      </c>
      <c r="J3916" s="123" t="s">
        <v>40</v>
      </c>
      <c r="K3916" s="123" t="s">
        <v>9050</v>
      </c>
      <c r="L3916" s="123" t="s">
        <v>9051</v>
      </c>
      <c r="M3916" s="123" t="s">
        <v>4088</v>
      </c>
      <c r="N3916" s="123" t="s">
        <v>127</v>
      </c>
      <c r="O3916" s="121" t="s">
        <v>3284</v>
      </c>
      <c r="P3916" s="121" t="s">
        <v>9052</v>
      </c>
      <c r="Q3916" s="121">
        <v>-1</v>
      </c>
      <c r="R3916" s="121" t="s">
        <v>40</v>
      </c>
      <c r="S3916" s="121" t="s">
        <v>40</v>
      </c>
      <c r="T3916" s="121" t="s">
        <v>40</v>
      </c>
      <c r="U3916" s="125">
        <v>0</v>
      </c>
      <c r="V3916" s="34">
        <v>0</v>
      </c>
      <c r="W3916" s="34">
        <v>3435</v>
      </c>
      <c r="X3916" s="125">
        <v>0</v>
      </c>
      <c r="Y3916" s="125">
        <v>0.255</v>
      </c>
      <c r="Z3916" s="34">
        <v>1</v>
      </c>
      <c r="AA3916" s="34">
        <v>2605</v>
      </c>
      <c r="AB3916" s="125">
        <v>0</v>
      </c>
      <c r="AC3916" s="34">
        <v>0.83133800000000002</v>
      </c>
      <c r="AD3916" s="34">
        <v>9.6560000000000006</v>
      </c>
      <c r="AE3916" s="280"/>
    </row>
    <row r="3917" spans="1:31" s="51" customFormat="1" x14ac:dyDescent="0.2">
      <c r="A3917" s="121" t="s">
        <v>782</v>
      </c>
      <c r="B3917" s="121">
        <v>16</v>
      </c>
      <c r="C3917" s="121">
        <v>71103339</v>
      </c>
      <c r="D3917" s="121">
        <v>71103339</v>
      </c>
      <c r="E3917" s="121" t="s">
        <v>130</v>
      </c>
      <c r="F3917" s="121" t="s">
        <v>3108</v>
      </c>
      <c r="G3917" s="121" t="s">
        <v>3109</v>
      </c>
      <c r="H3917" s="121" t="s">
        <v>7</v>
      </c>
      <c r="I3917" s="123" t="s">
        <v>9035</v>
      </c>
      <c r="J3917" s="123" t="s">
        <v>40</v>
      </c>
      <c r="K3917" s="123" t="s">
        <v>9053</v>
      </c>
      <c r="L3917" s="123" t="s">
        <v>4830</v>
      </c>
      <c r="M3917" s="123" t="s">
        <v>3439</v>
      </c>
      <c r="N3917" s="123" t="s">
        <v>3171</v>
      </c>
      <c r="O3917" s="121" t="s">
        <v>3222</v>
      </c>
      <c r="P3917" s="121" t="s">
        <v>9054</v>
      </c>
      <c r="Q3917" s="121">
        <v>-1</v>
      </c>
      <c r="R3917" s="121" t="s">
        <v>40</v>
      </c>
      <c r="S3917" s="121" t="s">
        <v>40</v>
      </c>
      <c r="T3917" s="121" t="s">
        <v>40</v>
      </c>
      <c r="U3917" s="125">
        <v>0.214</v>
      </c>
      <c r="V3917" s="34">
        <v>3</v>
      </c>
      <c r="W3917" s="34">
        <v>3432</v>
      </c>
      <c r="X3917" s="125">
        <v>1E-3</v>
      </c>
      <c r="Y3917" s="125">
        <v>0.24099999999999999</v>
      </c>
      <c r="Z3917" s="34">
        <v>3</v>
      </c>
      <c r="AA3917" s="34">
        <v>2602</v>
      </c>
      <c r="AB3917" s="125">
        <v>1E-3</v>
      </c>
      <c r="AC3917" s="34">
        <v>5.9298349999999997</v>
      </c>
      <c r="AD3917" s="34">
        <v>27.6</v>
      </c>
      <c r="AE3917" s="280"/>
    </row>
    <row r="3918" spans="1:31" s="51" customFormat="1" x14ac:dyDescent="0.2">
      <c r="A3918" s="121" t="s">
        <v>782</v>
      </c>
      <c r="B3918" s="121">
        <v>16</v>
      </c>
      <c r="C3918" s="121">
        <v>71103340</v>
      </c>
      <c r="D3918" s="121">
        <v>71103340</v>
      </c>
      <c r="E3918" s="121" t="s">
        <v>121</v>
      </c>
      <c r="F3918" s="121" t="s">
        <v>3108</v>
      </c>
      <c r="G3918" s="121" t="s">
        <v>3109</v>
      </c>
      <c r="H3918" s="121" t="s">
        <v>7</v>
      </c>
      <c r="I3918" s="123" t="s">
        <v>9035</v>
      </c>
      <c r="J3918" s="123" t="s">
        <v>40</v>
      </c>
      <c r="K3918" s="123" t="s">
        <v>9055</v>
      </c>
      <c r="L3918" s="123" t="s">
        <v>3438</v>
      </c>
      <c r="M3918" s="123" t="s">
        <v>3439</v>
      </c>
      <c r="N3918" s="123" t="s">
        <v>3144</v>
      </c>
      <c r="O3918" s="121" t="s">
        <v>4644</v>
      </c>
      <c r="P3918" s="121" t="s">
        <v>9056</v>
      </c>
      <c r="Q3918" s="121">
        <v>-1</v>
      </c>
      <c r="R3918" s="121" t="s">
        <v>40</v>
      </c>
      <c r="S3918" s="121" t="s">
        <v>40</v>
      </c>
      <c r="T3918" s="121" t="s">
        <v>40</v>
      </c>
      <c r="U3918" s="125">
        <v>0.23200000000000001</v>
      </c>
      <c r="V3918" s="34">
        <v>1</v>
      </c>
      <c r="W3918" s="34">
        <v>3432</v>
      </c>
      <c r="X3918" s="125">
        <v>0</v>
      </c>
      <c r="Y3918" s="125">
        <v>0.246</v>
      </c>
      <c r="Z3918" s="34">
        <v>1</v>
      </c>
      <c r="AA3918" s="34">
        <v>2602</v>
      </c>
      <c r="AB3918" s="125">
        <v>0</v>
      </c>
      <c r="AC3918" s="34">
        <v>7.1112580000000003</v>
      </c>
      <c r="AD3918" s="34">
        <v>34</v>
      </c>
      <c r="AE3918" s="280"/>
    </row>
    <row r="3919" spans="1:31" s="51" customFormat="1" x14ac:dyDescent="0.2">
      <c r="A3919" s="121" t="s">
        <v>782</v>
      </c>
      <c r="B3919" s="121">
        <v>16</v>
      </c>
      <c r="C3919" s="121">
        <v>71103365</v>
      </c>
      <c r="D3919" s="121">
        <v>71103365</v>
      </c>
      <c r="E3919" s="121" t="s">
        <v>127</v>
      </c>
      <c r="F3919" s="121" t="s">
        <v>3101</v>
      </c>
      <c r="G3919" s="121" t="s">
        <v>3102</v>
      </c>
      <c r="H3919" s="121" t="s">
        <v>7</v>
      </c>
      <c r="I3919" s="123" t="s">
        <v>9035</v>
      </c>
      <c r="J3919" s="123" t="s">
        <v>40</v>
      </c>
      <c r="K3919" s="123" t="s">
        <v>9057</v>
      </c>
      <c r="L3919" s="123" t="s">
        <v>5563</v>
      </c>
      <c r="M3919" s="123" t="s">
        <v>5564</v>
      </c>
      <c r="N3919" s="123" t="s">
        <v>3107</v>
      </c>
      <c r="O3919" s="121" t="s">
        <v>3718</v>
      </c>
      <c r="P3919" s="121" t="s">
        <v>40</v>
      </c>
      <c r="Q3919" s="121">
        <v>-1</v>
      </c>
      <c r="R3919" s="121" t="s">
        <v>40</v>
      </c>
      <c r="S3919" s="121" t="s">
        <v>40</v>
      </c>
      <c r="T3919" s="121" t="s">
        <v>40</v>
      </c>
      <c r="U3919" s="125">
        <v>0.28100000000000003</v>
      </c>
      <c r="V3919" s="34">
        <v>1</v>
      </c>
      <c r="W3919" s="34">
        <v>3432</v>
      </c>
      <c r="X3919" s="125">
        <v>0</v>
      </c>
      <c r="Y3919" s="125">
        <v>0.27600000000000002</v>
      </c>
      <c r="Z3919" s="34">
        <v>1</v>
      </c>
      <c r="AA3919" s="34">
        <v>2602</v>
      </c>
      <c r="AB3919" s="125">
        <v>0</v>
      </c>
      <c r="AC3919" s="34">
        <v>4.6843000000000003E-2</v>
      </c>
      <c r="AD3919" s="34">
        <v>3.05</v>
      </c>
      <c r="AE3919" s="280"/>
    </row>
    <row r="3920" spans="1:31" s="51" customFormat="1" x14ac:dyDescent="0.2">
      <c r="A3920" s="121" t="s">
        <v>782</v>
      </c>
      <c r="B3920" s="121">
        <v>16</v>
      </c>
      <c r="C3920" s="121">
        <v>71103392</v>
      </c>
      <c r="D3920" s="121">
        <v>71103392</v>
      </c>
      <c r="E3920" s="121" t="s">
        <v>130</v>
      </c>
      <c r="F3920" s="121" t="s">
        <v>3101</v>
      </c>
      <c r="G3920" s="121" t="s">
        <v>3102</v>
      </c>
      <c r="H3920" s="121" t="s">
        <v>7</v>
      </c>
      <c r="I3920" s="123" t="s">
        <v>9035</v>
      </c>
      <c r="J3920" s="123" t="s">
        <v>40</v>
      </c>
      <c r="K3920" s="123" t="s">
        <v>5587</v>
      </c>
      <c r="L3920" s="123" t="s">
        <v>4820</v>
      </c>
      <c r="M3920" s="123" t="s">
        <v>5194</v>
      </c>
      <c r="N3920" s="123" t="s">
        <v>130</v>
      </c>
      <c r="O3920" s="121" t="s">
        <v>3858</v>
      </c>
      <c r="P3920" s="121" t="s">
        <v>9058</v>
      </c>
      <c r="Q3920" s="121">
        <v>-1</v>
      </c>
      <c r="R3920" s="121" t="s">
        <v>40</v>
      </c>
      <c r="S3920" s="121" t="s">
        <v>40</v>
      </c>
      <c r="T3920" s="121" t="s">
        <v>40</v>
      </c>
      <c r="U3920" s="125">
        <v>0</v>
      </c>
      <c r="V3920" s="34">
        <v>0</v>
      </c>
      <c r="W3920" s="34">
        <v>3432</v>
      </c>
      <c r="X3920" s="125">
        <v>0</v>
      </c>
      <c r="Y3920" s="125">
        <v>0.27100000000000002</v>
      </c>
      <c r="Z3920" s="34">
        <v>1</v>
      </c>
      <c r="AA3920" s="34">
        <v>2602</v>
      </c>
      <c r="AB3920" s="125">
        <v>0</v>
      </c>
      <c r="AC3920" s="34">
        <v>0.55537300000000001</v>
      </c>
      <c r="AD3920" s="34">
        <v>7.8410000000000002</v>
      </c>
      <c r="AE3920" s="280"/>
    </row>
    <row r="3921" spans="1:31" s="51" customFormat="1" x14ac:dyDescent="0.2">
      <c r="A3921" s="121" t="s">
        <v>782</v>
      </c>
      <c r="B3921" s="121">
        <v>16</v>
      </c>
      <c r="C3921" s="121">
        <v>71103393</v>
      </c>
      <c r="D3921" s="121">
        <v>71103393</v>
      </c>
      <c r="E3921" s="121" t="s">
        <v>130</v>
      </c>
      <c r="F3921" s="121" t="s">
        <v>3108</v>
      </c>
      <c r="G3921" s="121" t="s">
        <v>3109</v>
      </c>
      <c r="H3921" s="121" t="s">
        <v>7</v>
      </c>
      <c r="I3921" s="123" t="s">
        <v>9035</v>
      </c>
      <c r="J3921" s="123" t="s">
        <v>40</v>
      </c>
      <c r="K3921" s="123" t="s">
        <v>9059</v>
      </c>
      <c r="L3921" s="123" t="s">
        <v>9060</v>
      </c>
      <c r="M3921" s="123" t="s">
        <v>5194</v>
      </c>
      <c r="N3921" s="123" t="s">
        <v>4056</v>
      </c>
      <c r="O3921" s="121" t="s">
        <v>4057</v>
      </c>
      <c r="P3921" s="121" t="s">
        <v>9061</v>
      </c>
      <c r="Q3921" s="121">
        <v>-1</v>
      </c>
      <c r="R3921" s="121" t="s">
        <v>40</v>
      </c>
      <c r="S3921" s="121" t="s">
        <v>40</v>
      </c>
      <c r="T3921" s="121" t="s">
        <v>40</v>
      </c>
      <c r="U3921" s="125">
        <v>0.23100000000000001</v>
      </c>
      <c r="V3921" s="34">
        <v>352</v>
      </c>
      <c r="W3921" s="34">
        <v>3432</v>
      </c>
      <c r="X3921" s="125">
        <v>0.10299999999999999</v>
      </c>
      <c r="Y3921" s="125">
        <v>0.23300000000000001</v>
      </c>
      <c r="Z3921" s="34">
        <v>222</v>
      </c>
      <c r="AA3921" s="34">
        <v>2602</v>
      </c>
      <c r="AB3921" s="125">
        <v>8.5000000000000006E-2</v>
      </c>
      <c r="AC3921" s="34">
        <v>4.9087120000000004</v>
      </c>
      <c r="AD3921" s="34">
        <v>25</v>
      </c>
      <c r="AE3921" s="280"/>
    </row>
    <row r="3922" spans="1:31" s="51" customFormat="1" x14ac:dyDescent="0.2">
      <c r="A3922" s="121" t="s">
        <v>782</v>
      </c>
      <c r="B3922" s="121">
        <v>16</v>
      </c>
      <c r="C3922" s="121">
        <v>71103397</v>
      </c>
      <c r="D3922" s="121">
        <v>71103397</v>
      </c>
      <c r="E3922" s="121" t="s">
        <v>121</v>
      </c>
      <c r="F3922" s="121" t="s">
        <v>3108</v>
      </c>
      <c r="G3922" s="121" t="s">
        <v>3109</v>
      </c>
      <c r="H3922" s="121" t="s">
        <v>7</v>
      </c>
      <c r="I3922" s="123" t="s">
        <v>9035</v>
      </c>
      <c r="J3922" s="123" t="s">
        <v>40</v>
      </c>
      <c r="K3922" s="123" t="s">
        <v>9062</v>
      </c>
      <c r="L3922" s="123" t="s">
        <v>9063</v>
      </c>
      <c r="M3922" s="123" t="s">
        <v>5188</v>
      </c>
      <c r="N3922" s="123" t="s">
        <v>3115</v>
      </c>
      <c r="O3922" s="121" t="s">
        <v>5730</v>
      </c>
      <c r="P3922" s="121" t="s">
        <v>9064</v>
      </c>
      <c r="Q3922" s="121">
        <v>-1</v>
      </c>
      <c r="R3922" s="121" t="s">
        <v>40</v>
      </c>
      <c r="S3922" s="121" t="s">
        <v>40</v>
      </c>
      <c r="T3922" s="121" t="s">
        <v>40</v>
      </c>
      <c r="U3922" s="125">
        <v>0.223</v>
      </c>
      <c r="V3922" s="34">
        <v>1</v>
      </c>
      <c r="W3922" s="34">
        <v>3432</v>
      </c>
      <c r="X3922" s="125">
        <v>0</v>
      </c>
      <c r="Y3922" s="125">
        <v>0.247</v>
      </c>
      <c r="Z3922" s="34">
        <v>1</v>
      </c>
      <c r="AA3922" s="34">
        <v>2602</v>
      </c>
      <c r="AB3922" s="125">
        <v>0</v>
      </c>
      <c r="AC3922" s="34">
        <v>0.96768900000000002</v>
      </c>
      <c r="AD3922" s="34">
        <v>10.48</v>
      </c>
      <c r="AE3922" s="280"/>
    </row>
    <row r="3923" spans="1:31" s="51" customFormat="1" x14ac:dyDescent="0.2">
      <c r="A3923" s="121" t="s">
        <v>782</v>
      </c>
      <c r="B3923" s="121">
        <v>16</v>
      </c>
      <c r="C3923" s="121">
        <v>71113814</v>
      </c>
      <c r="D3923" s="121">
        <v>71113814</v>
      </c>
      <c r="E3923" s="121" t="s">
        <v>123</v>
      </c>
      <c r="F3923" s="121" t="s">
        <v>3108</v>
      </c>
      <c r="G3923" s="121" t="s">
        <v>3109</v>
      </c>
      <c r="H3923" s="121" t="s">
        <v>7</v>
      </c>
      <c r="I3923" s="123" t="s">
        <v>9065</v>
      </c>
      <c r="J3923" s="123" t="s">
        <v>40</v>
      </c>
      <c r="K3923" s="123" t="s">
        <v>9066</v>
      </c>
      <c r="L3923" s="123" t="s">
        <v>5573</v>
      </c>
      <c r="M3923" s="123" t="s">
        <v>3831</v>
      </c>
      <c r="N3923" s="123" t="s">
        <v>4666</v>
      </c>
      <c r="O3923" s="121" t="s">
        <v>9067</v>
      </c>
      <c r="P3923" s="121" t="s">
        <v>9068</v>
      </c>
      <c r="Q3923" s="121">
        <v>-1</v>
      </c>
      <c r="R3923" s="121" t="s">
        <v>40</v>
      </c>
      <c r="S3923" s="121" t="s">
        <v>40</v>
      </c>
      <c r="T3923" s="121" t="s">
        <v>40</v>
      </c>
      <c r="U3923" s="125">
        <v>0.253</v>
      </c>
      <c r="V3923" s="34">
        <v>5</v>
      </c>
      <c r="W3923" s="34">
        <v>3430</v>
      </c>
      <c r="X3923" s="125">
        <v>1E-3</v>
      </c>
      <c r="Y3923" s="125">
        <v>0.28399999999999997</v>
      </c>
      <c r="Z3923" s="34">
        <v>4</v>
      </c>
      <c r="AA3923" s="34">
        <v>2601</v>
      </c>
      <c r="AB3923" s="125">
        <v>2E-3</v>
      </c>
      <c r="AC3923" s="34">
        <v>4.540724</v>
      </c>
      <c r="AD3923" s="34">
        <v>24.3</v>
      </c>
      <c r="AE3923" s="280"/>
    </row>
    <row r="3924" spans="1:31" s="51" customFormat="1" x14ac:dyDescent="0.2">
      <c r="A3924" s="121" t="s">
        <v>782</v>
      </c>
      <c r="B3924" s="121">
        <v>16</v>
      </c>
      <c r="C3924" s="121">
        <v>71113831</v>
      </c>
      <c r="D3924" s="121">
        <v>71113831</v>
      </c>
      <c r="E3924" s="121" t="s">
        <v>123</v>
      </c>
      <c r="F3924" s="121" t="s">
        <v>3108</v>
      </c>
      <c r="G3924" s="121" t="s">
        <v>3109</v>
      </c>
      <c r="H3924" s="121" t="s">
        <v>7</v>
      </c>
      <c r="I3924" s="123" t="s">
        <v>9065</v>
      </c>
      <c r="J3924" s="123" t="s">
        <v>40</v>
      </c>
      <c r="K3924" s="123" t="s">
        <v>8552</v>
      </c>
      <c r="L3924" s="123" t="s">
        <v>9069</v>
      </c>
      <c r="M3924" s="123" t="s">
        <v>4064</v>
      </c>
      <c r="N3924" s="123" t="s">
        <v>3508</v>
      </c>
      <c r="O3924" s="121" t="s">
        <v>5035</v>
      </c>
      <c r="P3924" s="121" t="s">
        <v>9070</v>
      </c>
      <c r="Q3924" s="121">
        <v>-1</v>
      </c>
      <c r="R3924" s="121" t="s">
        <v>40</v>
      </c>
      <c r="S3924" s="121" t="s">
        <v>40</v>
      </c>
      <c r="T3924" s="121" t="s">
        <v>40</v>
      </c>
      <c r="U3924" s="125">
        <v>0</v>
      </c>
      <c r="V3924" s="34">
        <v>0</v>
      </c>
      <c r="W3924" s="34">
        <v>3434</v>
      </c>
      <c r="X3924" s="125">
        <v>0</v>
      </c>
      <c r="Y3924" s="125">
        <v>0.26400000000000001</v>
      </c>
      <c r="Z3924" s="34">
        <v>1</v>
      </c>
      <c r="AA3924" s="34">
        <v>2602</v>
      </c>
      <c r="AB3924" s="125">
        <v>0</v>
      </c>
      <c r="AC3924" s="34">
        <v>5.1657320000000002</v>
      </c>
      <c r="AD3924" s="34">
        <v>25.5</v>
      </c>
      <c r="AE3924" s="280"/>
    </row>
    <row r="3925" spans="1:31" s="51" customFormat="1" x14ac:dyDescent="0.2">
      <c r="A3925" s="121" t="s">
        <v>782</v>
      </c>
      <c r="B3925" s="121">
        <v>16</v>
      </c>
      <c r="C3925" s="121">
        <v>71113844</v>
      </c>
      <c r="D3925" s="121">
        <v>71113844</v>
      </c>
      <c r="E3925" s="121" t="s">
        <v>127</v>
      </c>
      <c r="F3925" s="121" t="s">
        <v>3108</v>
      </c>
      <c r="G3925" s="121" t="s">
        <v>3109</v>
      </c>
      <c r="H3925" s="121" t="s">
        <v>7</v>
      </c>
      <c r="I3925" s="123" t="s">
        <v>9065</v>
      </c>
      <c r="J3925" s="123" t="s">
        <v>40</v>
      </c>
      <c r="K3925" s="123" t="s">
        <v>9071</v>
      </c>
      <c r="L3925" s="123" t="s">
        <v>9072</v>
      </c>
      <c r="M3925" s="123" t="s">
        <v>3848</v>
      </c>
      <c r="N3925" s="123" t="s">
        <v>3887</v>
      </c>
      <c r="O3925" s="121" t="s">
        <v>3917</v>
      </c>
      <c r="P3925" s="121" t="s">
        <v>9073</v>
      </c>
      <c r="Q3925" s="121">
        <v>-1</v>
      </c>
      <c r="R3925" s="121" t="s">
        <v>40</v>
      </c>
      <c r="S3925" s="121" t="s">
        <v>40</v>
      </c>
      <c r="T3925" s="121" t="s">
        <v>40</v>
      </c>
      <c r="U3925" s="125">
        <v>0.24299999999999999</v>
      </c>
      <c r="V3925" s="34">
        <v>42</v>
      </c>
      <c r="W3925" s="34">
        <v>3430</v>
      </c>
      <c r="X3925" s="125">
        <v>1.2E-2</v>
      </c>
      <c r="Y3925" s="125">
        <v>0.254</v>
      </c>
      <c r="Z3925" s="34">
        <v>33</v>
      </c>
      <c r="AA3925" s="34">
        <v>2600</v>
      </c>
      <c r="AB3925" s="125">
        <v>1.2999999999999999E-2</v>
      </c>
      <c r="AC3925" s="34">
        <v>5.5785520000000002</v>
      </c>
      <c r="AD3925" s="34">
        <v>26.5</v>
      </c>
      <c r="AE3925" s="280"/>
    </row>
    <row r="3926" spans="1:31" s="51" customFormat="1" x14ac:dyDescent="0.2">
      <c r="A3926" s="121" t="s">
        <v>782</v>
      </c>
      <c r="B3926" s="121">
        <v>16</v>
      </c>
      <c r="C3926" s="121">
        <v>71122209</v>
      </c>
      <c r="D3926" s="121">
        <v>71122209</v>
      </c>
      <c r="E3926" s="121" t="s">
        <v>121</v>
      </c>
      <c r="F3926" s="121" t="s">
        <v>3101</v>
      </c>
      <c r="G3926" s="121" t="s">
        <v>3102</v>
      </c>
      <c r="H3926" s="121" t="s">
        <v>7</v>
      </c>
      <c r="I3926" s="123" t="s">
        <v>9074</v>
      </c>
      <c r="J3926" s="123" t="s">
        <v>40</v>
      </c>
      <c r="K3926" s="123" t="s">
        <v>6015</v>
      </c>
      <c r="L3926" s="123" t="s">
        <v>4797</v>
      </c>
      <c r="M3926" s="123" t="s">
        <v>4089</v>
      </c>
      <c r="N3926" s="123" t="s">
        <v>130</v>
      </c>
      <c r="O3926" s="121" t="s">
        <v>3506</v>
      </c>
      <c r="P3926" s="121" t="s">
        <v>40</v>
      </c>
      <c r="Q3926" s="121">
        <v>-1</v>
      </c>
      <c r="R3926" s="121" t="s">
        <v>40</v>
      </c>
      <c r="S3926" s="121" t="s">
        <v>40</v>
      </c>
      <c r="T3926" s="121" t="s">
        <v>40</v>
      </c>
      <c r="U3926" s="125">
        <v>0</v>
      </c>
      <c r="V3926" s="34">
        <v>0</v>
      </c>
      <c r="W3926" s="34">
        <v>3431</v>
      </c>
      <c r="X3926" s="125">
        <v>0</v>
      </c>
      <c r="Y3926" s="125">
        <v>0.17199999999999999</v>
      </c>
      <c r="Z3926" s="34">
        <v>1</v>
      </c>
      <c r="AA3926" s="34">
        <v>2605</v>
      </c>
      <c r="AB3926" s="125">
        <v>0</v>
      </c>
      <c r="AC3926" s="34">
        <v>0.82602200000000003</v>
      </c>
      <c r="AD3926" s="34">
        <v>9.6229999999999993</v>
      </c>
      <c r="AE3926" s="280"/>
    </row>
    <row r="3927" spans="1:31" s="51" customFormat="1" x14ac:dyDescent="0.2">
      <c r="A3927" s="121" t="s">
        <v>782</v>
      </c>
      <c r="B3927" s="121">
        <v>16</v>
      </c>
      <c r="C3927" s="121">
        <v>71122228</v>
      </c>
      <c r="D3927" s="121">
        <v>71122228</v>
      </c>
      <c r="E3927" s="121" t="s">
        <v>121</v>
      </c>
      <c r="F3927" s="121" t="s">
        <v>3108</v>
      </c>
      <c r="G3927" s="121" t="s">
        <v>3109</v>
      </c>
      <c r="H3927" s="121" t="s">
        <v>7</v>
      </c>
      <c r="I3927" s="123" t="s">
        <v>9074</v>
      </c>
      <c r="J3927" s="123" t="s">
        <v>40</v>
      </c>
      <c r="K3927" s="123" t="s">
        <v>5609</v>
      </c>
      <c r="L3927" s="123" t="s">
        <v>9075</v>
      </c>
      <c r="M3927" s="123" t="s">
        <v>9076</v>
      </c>
      <c r="N3927" s="123" t="s">
        <v>3309</v>
      </c>
      <c r="O3927" s="121" t="s">
        <v>3546</v>
      </c>
      <c r="P3927" s="121" t="s">
        <v>40</v>
      </c>
      <c r="Q3927" s="121">
        <v>-1</v>
      </c>
      <c r="R3927" s="121" t="s">
        <v>40</v>
      </c>
      <c r="S3927" s="121" t="s">
        <v>40</v>
      </c>
      <c r="T3927" s="121" t="s">
        <v>40</v>
      </c>
      <c r="U3927" s="125">
        <v>0</v>
      </c>
      <c r="V3927" s="34">
        <v>0</v>
      </c>
      <c r="W3927" s="34">
        <v>3431</v>
      </c>
      <c r="X3927" s="125">
        <v>0</v>
      </c>
      <c r="Y3927" s="125">
        <v>0.16400000000000001</v>
      </c>
      <c r="Z3927" s="34">
        <v>1</v>
      </c>
      <c r="AA3927" s="34">
        <v>2605</v>
      </c>
      <c r="AB3927" s="125">
        <v>0</v>
      </c>
      <c r="AC3927" s="34">
        <v>3.8862730000000001</v>
      </c>
      <c r="AD3927" s="34">
        <v>23.5</v>
      </c>
      <c r="AE3927" s="280"/>
    </row>
    <row r="3928" spans="1:31" s="51" customFormat="1" x14ac:dyDescent="0.2">
      <c r="A3928" s="121" t="s">
        <v>782</v>
      </c>
      <c r="B3928" s="121">
        <v>16</v>
      </c>
      <c r="C3928" s="121">
        <v>71122251</v>
      </c>
      <c r="D3928" s="121">
        <v>71122251</v>
      </c>
      <c r="E3928" s="121" t="s">
        <v>123</v>
      </c>
      <c r="F3928" s="121" t="s">
        <v>3108</v>
      </c>
      <c r="G3928" s="121" t="s">
        <v>3109</v>
      </c>
      <c r="H3928" s="121" t="s">
        <v>7</v>
      </c>
      <c r="I3928" s="123" t="s">
        <v>9074</v>
      </c>
      <c r="J3928" s="123" t="s">
        <v>40</v>
      </c>
      <c r="K3928" s="123" t="s">
        <v>3446</v>
      </c>
      <c r="L3928" s="123" t="s">
        <v>9077</v>
      </c>
      <c r="M3928" s="123" t="s">
        <v>4475</v>
      </c>
      <c r="N3928" s="123" t="s">
        <v>3508</v>
      </c>
      <c r="O3928" s="121" t="s">
        <v>5035</v>
      </c>
      <c r="P3928" s="121" t="s">
        <v>40</v>
      </c>
      <c r="Q3928" s="121">
        <v>-1</v>
      </c>
      <c r="R3928" s="121" t="s">
        <v>40</v>
      </c>
      <c r="S3928" s="121" t="s">
        <v>40</v>
      </c>
      <c r="T3928" s="121" t="s">
        <v>40</v>
      </c>
      <c r="U3928" s="125">
        <v>0.16600000000000001</v>
      </c>
      <c r="V3928" s="34">
        <v>1</v>
      </c>
      <c r="W3928" s="34">
        <v>3431</v>
      </c>
      <c r="X3928" s="125">
        <v>0</v>
      </c>
      <c r="Y3928" s="125">
        <v>0.157</v>
      </c>
      <c r="Z3928" s="34">
        <v>1</v>
      </c>
      <c r="AA3928" s="34">
        <v>2605</v>
      </c>
      <c r="AB3928" s="125">
        <v>0</v>
      </c>
      <c r="AC3928" s="34">
        <v>1.964394</v>
      </c>
      <c r="AD3928" s="34">
        <v>15.99</v>
      </c>
      <c r="AE3928" s="280"/>
    </row>
    <row r="3929" spans="1:31" s="51" customFormat="1" x14ac:dyDescent="0.2">
      <c r="A3929" s="121" t="s">
        <v>782</v>
      </c>
      <c r="B3929" s="121">
        <v>16</v>
      </c>
      <c r="C3929" s="121">
        <v>71122254</v>
      </c>
      <c r="D3929" s="121">
        <v>71122254</v>
      </c>
      <c r="E3929" s="121" t="s">
        <v>130</v>
      </c>
      <c r="F3929" s="121" t="s">
        <v>3101</v>
      </c>
      <c r="G3929" s="121" t="s">
        <v>3102</v>
      </c>
      <c r="H3929" s="121" t="s">
        <v>7</v>
      </c>
      <c r="I3929" s="123" t="s">
        <v>9074</v>
      </c>
      <c r="J3929" s="123" t="s">
        <v>40</v>
      </c>
      <c r="K3929" s="123" t="s">
        <v>8590</v>
      </c>
      <c r="L3929" s="123" t="s">
        <v>9078</v>
      </c>
      <c r="M3929" s="123" t="s">
        <v>4970</v>
      </c>
      <c r="N3929" s="123" t="s">
        <v>3207</v>
      </c>
      <c r="O3929" s="121" t="s">
        <v>3208</v>
      </c>
      <c r="P3929" s="121" t="s">
        <v>40</v>
      </c>
      <c r="Q3929" s="121">
        <v>-1</v>
      </c>
      <c r="R3929" s="121" t="s">
        <v>40</v>
      </c>
      <c r="S3929" s="121" t="s">
        <v>40</v>
      </c>
      <c r="T3929" s="121" t="s">
        <v>40</v>
      </c>
      <c r="U3929" s="125">
        <v>0.17299999999999999</v>
      </c>
      <c r="V3929" s="34">
        <v>1</v>
      </c>
      <c r="W3929" s="34">
        <v>3431</v>
      </c>
      <c r="X3929" s="125">
        <v>0</v>
      </c>
      <c r="Y3929" s="125">
        <v>0</v>
      </c>
      <c r="Z3929" s="34">
        <v>0</v>
      </c>
      <c r="AA3929" s="34">
        <v>2605</v>
      </c>
      <c r="AB3929" s="125">
        <v>0</v>
      </c>
      <c r="AC3929" s="34">
        <v>1.292503</v>
      </c>
      <c r="AD3929" s="34">
        <v>12.23</v>
      </c>
      <c r="AE3929" s="280"/>
    </row>
    <row r="3930" spans="1:31" s="51" customFormat="1" x14ac:dyDescent="0.2">
      <c r="A3930" s="121" t="s">
        <v>782</v>
      </c>
      <c r="B3930" s="121">
        <v>16</v>
      </c>
      <c r="C3930" s="121">
        <v>71122266</v>
      </c>
      <c r="D3930" s="121">
        <v>71122266</v>
      </c>
      <c r="E3930" s="121" t="s">
        <v>121</v>
      </c>
      <c r="F3930" s="121" t="s">
        <v>3101</v>
      </c>
      <c r="G3930" s="121" t="s">
        <v>3102</v>
      </c>
      <c r="H3930" s="121" t="s">
        <v>7</v>
      </c>
      <c r="I3930" s="123" t="s">
        <v>9074</v>
      </c>
      <c r="J3930" s="123" t="s">
        <v>40</v>
      </c>
      <c r="K3930" s="123" t="s">
        <v>5568</v>
      </c>
      <c r="L3930" s="123" t="s">
        <v>9079</v>
      </c>
      <c r="M3930" s="123" t="s">
        <v>3617</v>
      </c>
      <c r="N3930" s="123" t="s">
        <v>3196</v>
      </c>
      <c r="O3930" s="121" t="s">
        <v>4278</v>
      </c>
      <c r="P3930" s="121" t="s">
        <v>40</v>
      </c>
      <c r="Q3930" s="121">
        <v>-1</v>
      </c>
      <c r="R3930" s="121" t="s">
        <v>40</v>
      </c>
      <c r="S3930" s="121" t="s">
        <v>40</v>
      </c>
      <c r="T3930" s="121" t="s">
        <v>40</v>
      </c>
      <c r="U3930" s="125">
        <v>0.14599999999999999</v>
      </c>
      <c r="V3930" s="34">
        <v>1</v>
      </c>
      <c r="W3930" s="34">
        <v>3431</v>
      </c>
      <c r="X3930" s="125">
        <v>0</v>
      </c>
      <c r="Y3930" s="125">
        <v>0</v>
      </c>
      <c r="Z3930" s="34">
        <v>0</v>
      </c>
      <c r="AA3930" s="34">
        <v>2605</v>
      </c>
      <c r="AB3930" s="125">
        <v>0</v>
      </c>
      <c r="AC3930" s="34">
        <v>0.25098500000000001</v>
      </c>
      <c r="AD3930" s="34">
        <v>5.2069999999999999</v>
      </c>
      <c r="AE3930" s="280"/>
    </row>
    <row r="3931" spans="1:31" s="51" customFormat="1" x14ac:dyDescent="0.2">
      <c r="A3931" s="121" t="s">
        <v>782</v>
      </c>
      <c r="B3931" s="121">
        <v>16</v>
      </c>
      <c r="C3931" s="121">
        <v>71122291</v>
      </c>
      <c r="D3931" s="121">
        <v>71122291</v>
      </c>
      <c r="E3931" s="121" t="s">
        <v>130</v>
      </c>
      <c r="F3931" s="121" t="s">
        <v>3108</v>
      </c>
      <c r="G3931" s="121" t="s">
        <v>3109</v>
      </c>
      <c r="H3931" s="121" t="s">
        <v>7</v>
      </c>
      <c r="I3931" s="123" t="s">
        <v>9074</v>
      </c>
      <c r="J3931" s="123" t="s">
        <v>40</v>
      </c>
      <c r="K3931" s="123" t="s">
        <v>9080</v>
      </c>
      <c r="L3931" s="123" t="s">
        <v>5984</v>
      </c>
      <c r="M3931" s="123" t="s">
        <v>5193</v>
      </c>
      <c r="N3931" s="123" t="s">
        <v>3549</v>
      </c>
      <c r="O3931" s="121" t="s">
        <v>3550</v>
      </c>
      <c r="P3931" s="121" t="s">
        <v>40</v>
      </c>
      <c r="Q3931" s="121">
        <v>-1</v>
      </c>
      <c r="R3931" s="121" t="s">
        <v>40</v>
      </c>
      <c r="S3931" s="121" t="s">
        <v>40</v>
      </c>
      <c r="T3931" s="121" t="s">
        <v>40</v>
      </c>
      <c r="U3931" s="125">
        <v>0.19</v>
      </c>
      <c r="V3931" s="34">
        <v>1</v>
      </c>
      <c r="W3931" s="34">
        <v>3433</v>
      </c>
      <c r="X3931" s="125">
        <v>0</v>
      </c>
      <c r="Y3931" s="125">
        <v>0</v>
      </c>
      <c r="Z3931" s="34">
        <v>0</v>
      </c>
      <c r="AA3931" s="34">
        <v>2607</v>
      </c>
      <c r="AB3931" s="125">
        <v>0</v>
      </c>
      <c r="AC3931" s="34">
        <v>4.6403369999999997</v>
      </c>
      <c r="AD3931" s="34">
        <v>24.5</v>
      </c>
      <c r="AE3931" s="280"/>
    </row>
    <row r="3932" spans="1:31" s="51" customFormat="1" x14ac:dyDescent="0.2">
      <c r="A3932" s="121" t="s">
        <v>782</v>
      </c>
      <c r="B3932" s="121">
        <v>16</v>
      </c>
      <c r="C3932" s="121">
        <v>71122303</v>
      </c>
      <c r="D3932" s="121">
        <v>71122303</v>
      </c>
      <c r="E3932" s="121" t="s">
        <v>121</v>
      </c>
      <c r="F3932" s="121" t="s">
        <v>3108</v>
      </c>
      <c r="G3932" s="121" t="s">
        <v>3109</v>
      </c>
      <c r="H3932" s="121" t="s">
        <v>7</v>
      </c>
      <c r="I3932" s="123" t="s">
        <v>9074</v>
      </c>
      <c r="J3932" s="123" t="s">
        <v>40</v>
      </c>
      <c r="K3932" s="123" t="s">
        <v>5571</v>
      </c>
      <c r="L3932" s="123" t="s">
        <v>8671</v>
      </c>
      <c r="M3932" s="123" t="s">
        <v>4079</v>
      </c>
      <c r="N3932" s="123" t="s">
        <v>3128</v>
      </c>
      <c r="O3932" s="121" t="s">
        <v>3406</v>
      </c>
      <c r="P3932" s="121" t="s">
        <v>40</v>
      </c>
      <c r="Q3932" s="121">
        <v>-1</v>
      </c>
      <c r="R3932" s="121" t="s">
        <v>40</v>
      </c>
      <c r="S3932" s="121" t="s">
        <v>40</v>
      </c>
      <c r="T3932" s="121" t="s">
        <v>40</v>
      </c>
      <c r="U3932" s="125">
        <v>0.157</v>
      </c>
      <c r="V3932" s="34">
        <v>16</v>
      </c>
      <c r="W3932" s="34">
        <v>3430</v>
      </c>
      <c r="X3932" s="125">
        <v>5.0000000000000001E-3</v>
      </c>
      <c r="Y3932" s="125">
        <v>0.157</v>
      </c>
      <c r="Z3932" s="34">
        <v>18</v>
      </c>
      <c r="AA3932" s="34">
        <v>2603</v>
      </c>
      <c r="AB3932" s="125">
        <v>7.0000000000000001E-3</v>
      </c>
      <c r="AC3932" s="34">
        <v>3.042735</v>
      </c>
      <c r="AD3932" s="34">
        <v>22.4</v>
      </c>
      <c r="AE3932" s="280"/>
    </row>
    <row r="3933" spans="1:31" s="51" customFormat="1" x14ac:dyDescent="0.2">
      <c r="A3933" s="121" t="s">
        <v>782</v>
      </c>
      <c r="B3933" s="121">
        <v>16</v>
      </c>
      <c r="C3933" s="121">
        <v>71122308</v>
      </c>
      <c r="D3933" s="121">
        <v>71122308</v>
      </c>
      <c r="E3933" s="121" t="s">
        <v>123</v>
      </c>
      <c r="F3933" s="121" t="s">
        <v>3101</v>
      </c>
      <c r="G3933" s="121" t="s">
        <v>3102</v>
      </c>
      <c r="H3933" s="121" t="s">
        <v>7</v>
      </c>
      <c r="I3933" s="123" t="s">
        <v>9074</v>
      </c>
      <c r="J3933" s="123" t="s">
        <v>40</v>
      </c>
      <c r="K3933" s="123" t="s">
        <v>4814</v>
      </c>
      <c r="L3933" s="123" t="s">
        <v>5896</v>
      </c>
      <c r="M3933" s="123" t="s">
        <v>9081</v>
      </c>
      <c r="N3933" s="123" t="s">
        <v>3118</v>
      </c>
      <c r="O3933" s="121" t="s">
        <v>4518</v>
      </c>
      <c r="P3933" s="121" t="s">
        <v>9082</v>
      </c>
      <c r="Q3933" s="121">
        <v>-1</v>
      </c>
      <c r="R3933" s="121" t="s">
        <v>40</v>
      </c>
      <c r="S3933" s="121" t="s">
        <v>40</v>
      </c>
      <c r="T3933" s="121" t="s">
        <v>40</v>
      </c>
      <c r="U3933" s="125">
        <v>0.182</v>
      </c>
      <c r="V3933" s="34">
        <v>5</v>
      </c>
      <c r="W3933" s="34">
        <v>3430</v>
      </c>
      <c r="X3933" s="125">
        <v>1E-3</v>
      </c>
      <c r="Y3933" s="125">
        <v>0.14399999999999999</v>
      </c>
      <c r="Z3933" s="34">
        <v>1</v>
      </c>
      <c r="AA3933" s="34">
        <v>2603</v>
      </c>
      <c r="AB3933" s="125">
        <v>0</v>
      </c>
      <c r="AC3933" s="34">
        <v>0.59989000000000003</v>
      </c>
      <c r="AD3933" s="34">
        <v>8.1549999999999994</v>
      </c>
      <c r="AE3933" s="280"/>
    </row>
    <row r="3934" spans="1:31" s="51" customFormat="1" x14ac:dyDescent="0.2">
      <c r="A3934" s="121" t="s">
        <v>782</v>
      </c>
      <c r="B3934" s="121">
        <v>16</v>
      </c>
      <c r="C3934" s="121">
        <v>71122325</v>
      </c>
      <c r="D3934" s="121">
        <v>71122325</v>
      </c>
      <c r="E3934" s="121" t="s">
        <v>123</v>
      </c>
      <c r="F3934" s="121" t="s">
        <v>3108</v>
      </c>
      <c r="G3934" s="121" t="s">
        <v>3109</v>
      </c>
      <c r="H3934" s="121" t="s">
        <v>7</v>
      </c>
      <c r="I3934" s="123" t="s">
        <v>9074</v>
      </c>
      <c r="J3934" s="123" t="s">
        <v>40</v>
      </c>
      <c r="K3934" s="123" t="s">
        <v>9083</v>
      </c>
      <c r="L3934" s="123" t="s">
        <v>9084</v>
      </c>
      <c r="M3934" s="123" t="s">
        <v>4415</v>
      </c>
      <c r="N3934" s="123" t="s">
        <v>3232</v>
      </c>
      <c r="O3934" s="121" t="s">
        <v>3233</v>
      </c>
      <c r="P3934" s="121" t="s">
        <v>40</v>
      </c>
      <c r="Q3934" s="121">
        <v>-1</v>
      </c>
      <c r="R3934" s="121" t="s">
        <v>40</v>
      </c>
      <c r="S3934" s="121" t="s">
        <v>40</v>
      </c>
      <c r="T3934" s="121" t="s">
        <v>40</v>
      </c>
      <c r="U3934" s="125">
        <v>0.157</v>
      </c>
      <c r="V3934" s="34">
        <v>23</v>
      </c>
      <c r="W3934" s="34">
        <v>3430</v>
      </c>
      <c r="X3934" s="125">
        <v>7.0000000000000001E-3</v>
      </c>
      <c r="Y3934" s="125">
        <v>0.16700000000000001</v>
      </c>
      <c r="Z3934" s="34">
        <v>16</v>
      </c>
      <c r="AA3934" s="34">
        <v>2603</v>
      </c>
      <c r="AB3934" s="125">
        <v>6.0000000000000001E-3</v>
      </c>
      <c r="AC3934" s="34">
        <v>7.7965999999999994E-2</v>
      </c>
      <c r="AD3934" s="34">
        <v>3.3740000000000001</v>
      </c>
      <c r="AE3934" s="280"/>
    </row>
    <row r="3935" spans="1:31" s="51" customFormat="1" x14ac:dyDescent="0.2">
      <c r="A3935" s="121" t="s">
        <v>782</v>
      </c>
      <c r="B3935" s="121">
        <v>16</v>
      </c>
      <c r="C3935" s="121">
        <v>71122331</v>
      </c>
      <c r="D3935" s="121">
        <v>71122331</v>
      </c>
      <c r="E3935" s="121" t="s">
        <v>121</v>
      </c>
      <c r="F3935" s="121" t="s">
        <v>3108</v>
      </c>
      <c r="G3935" s="121" t="s">
        <v>3109</v>
      </c>
      <c r="H3935" s="121" t="s">
        <v>7</v>
      </c>
      <c r="I3935" s="123" t="s">
        <v>9074</v>
      </c>
      <c r="J3935" s="123" t="s">
        <v>40</v>
      </c>
      <c r="K3935" s="123" t="s">
        <v>9085</v>
      </c>
      <c r="L3935" s="123" t="s">
        <v>6053</v>
      </c>
      <c r="M3935" s="123" t="s">
        <v>4055</v>
      </c>
      <c r="N3935" s="123" t="s">
        <v>6508</v>
      </c>
      <c r="O3935" s="121" t="s">
        <v>6509</v>
      </c>
      <c r="P3935" s="121" t="s">
        <v>40</v>
      </c>
      <c r="Q3935" s="121">
        <v>-1</v>
      </c>
      <c r="R3935" s="121" t="s">
        <v>40</v>
      </c>
      <c r="S3935" s="121" t="s">
        <v>40</v>
      </c>
      <c r="T3935" s="121" t="s">
        <v>40</v>
      </c>
      <c r="U3935" s="125">
        <v>0.17499999999999999</v>
      </c>
      <c r="V3935" s="34">
        <v>117</v>
      </c>
      <c r="W3935" s="34">
        <v>3430</v>
      </c>
      <c r="X3935" s="125">
        <v>3.4000000000000002E-2</v>
      </c>
      <c r="Y3935" s="125">
        <v>0.17899999999999999</v>
      </c>
      <c r="Z3935" s="34">
        <v>84</v>
      </c>
      <c r="AA3935" s="34">
        <v>2603</v>
      </c>
      <c r="AB3935" s="125">
        <v>3.2000000000000001E-2</v>
      </c>
      <c r="AC3935" s="34">
        <v>6.8427939999999996</v>
      </c>
      <c r="AD3935" s="34">
        <v>33</v>
      </c>
      <c r="AE3935" s="280"/>
    </row>
    <row r="3936" spans="1:31" s="51" customFormat="1" x14ac:dyDescent="0.2">
      <c r="A3936" s="121" t="s">
        <v>782</v>
      </c>
      <c r="B3936" s="121">
        <v>16</v>
      </c>
      <c r="C3936" s="121">
        <v>71122362</v>
      </c>
      <c r="D3936" s="121">
        <v>71122362</v>
      </c>
      <c r="E3936" s="121" t="s">
        <v>130</v>
      </c>
      <c r="F3936" s="121" t="s">
        <v>3101</v>
      </c>
      <c r="G3936" s="121" t="s">
        <v>3102</v>
      </c>
      <c r="H3936" s="121" t="s">
        <v>7</v>
      </c>
      <c r="I3936" s="123" t="s">
        <v>9074</v>
      </c>
      <c r="J3936" s="123" t="s">
        <v>40</v>
      </c>
      <c r="K3936" s="123" t="s">
        <v>3451</v>
      </c>
      <c r="L3936" s="123" t="s">
        <v>5607</v>
      </c>
      <c r="M3936" s="123" t="s">
        <v>3852</v>
      </c>
      <c r="N3936" s="123" t="s">
        <v>3126</v>
      </c>
      <c r="O3936" s="121" t="s">
        <v>3199</v>
      </c>
      <c r="P3936" s="121" t="s">
        <v>40</v>
      </c>
      <c r="Q3936" s="121">
        <v>-1</v>
      </c>
      <c r="R3936" s="121" t="s">
        <v>40</v>
      </c>
      <c r="S3936" s="121" t="s">
        <v>40</v>
      </c>
      <c r="T3936" s="121" t="s">
        <v>40</v>
      </c>
      <c r="U3936" s="125">
        <v>0.17799999999999999</v>
      </c>
      <c r="V3936" s="34">
        <v>1</v>
      </c>
      <c r="W3936" s="34">
        <v>3430</v>
      </c>
      <c r="X3936" s="125">
        <v>0</v>
      </c>
      <c r="Y3936" s="125">
        <v>0</v>
      </c>
      <c r="Z3936" s="34">
        <v>0</v>
      </c>
      <c r="AA3936" s="34">
        <v>2603</v>
      </c>
      <c r="AB3936" s="125">
        <v>0</v>
      </c>
      <c r="AC3936" s="34">
        <v>1.214545</v>
      </c>
      <c r="AD3936" s="34">
        <v>11.82</v>
      </c>
      <c r="AE3936" s="280"/>
    </row>
    <row r="3937" spans="1:31" s="51" customFormat="1" x14ac:dyDescent="0.2">
      <c r="A3937" s="121" t="s">
        <v>782</v>
      </c>
      <c r="B3937" s="121">
        <v>16</v>
      </c>
      <c r="C3937" s="121">
        <v>71122379</v>
      </c>
      <c r="D3937" s="121">
        <v>71122379</v>
      </c>
      <c r="E3937" s="121" t="s">
        <v>130</v>
      </c>
      <c r="F3937" s="121" t="s">
        <v>3108</v>
      </c>
      <c r="G3937" s="121" t="s">
        <v>3109</v>
      </c>
      <c r="H3937" s="121" t="s">
        <v>7</v>
      </c>
      <c r="I3937" s="123" t="s">
        <v>9074</v>
      </c>
      <c r="J3937" s="123" t="s">
        <v>40</v>
      </c>
      <c r="K3937" s="123" t="s">
        <v>9075</v>
      </c>
      <c r="L3937" s="123" t="s">
        <v>5134</v>
      </c>
      <c r="M3937" s="123" t="s">
        <v>9086</v>
      </c>
      <c r="N3937" s="123" t="s">
        <v>3350</v>
      </c>
      <c r="O3937" s="121" t="s">
        <v>4489</v>
      </c>
      <c r="P3937" s="121" t="s">
        <v>40</v>
      </c>
      <c r="Q3937" s="121">
        <v>-1</v>
      </c>
      <c r="R3937" s="121" t="s">
        <v>40</v>
      </c>
      <c r="S3937" s="121" t="s">
        <v>40</v>
      </c>
      <c r="T3937" s="121" t="s">
        <v>40</v>
      </c>
      <c r="U3937" s="125">
        <v>0.153</v>
      </c>
      <c r="V3937" s="34">
        <v>1</v>
      </c>
      <c r="W3937" s="34">
        <v>3430</v>
      </c>
      <c r="X3937" s="125">
        <v>0</v>
      </c>
      <c r="Y3937" s="125">
        <v>0.17799999999999999</v>
      </c>
      <c r="Z3937" s="34">
        <v>1</v>
      </c>
      <c r="AA3937" s="34">
        <v>2603</v>
      </c>
      <c r="AB3937" s="125">
        <v>0</v>
      </c>
      <c r="AC3937" s="34">
        <v>2.6660180000000002</v>
      </c>
      <c r="AD3937" s="34">
        <v>20.6</v>
      </c>
      <c r="AE3937" s="280"/>
    </row>
    <row r="3938" spans="1:31" s="51" customFormat="1" x14ac:dyDescent="0.2">
      <c r="A3938" s="121" t="s">
        <v>782</v>
      </c>
      <c r="B3938" s="121">
        <v>16</v>
      </c>
      <c r="C3938" s="121">
        <v>71122383</v>
      </c>
      <c r="D3938" s="121">
        <v>71122383</v>
      </c>
      <c r="E3938" s="121" t="s">
        <v>127</v>
      </c>
      <c r="F3938" s="121" t="s">
        <v>3108</v>
      </c>
      <c r="G3938" s="121" t="s">
        <v>3109</v>
      </c>
      <c r="H3938" s="121" t="s">
        <v>7</v>
      </c>
      <c r="I3938" s="123" t="s">
        <v>9074</v>
      </c>
      <c r="J3938" s="123" t="s">
        <v>40</v>
      </c>
      <c r="K3938" s="123" t="s">
        <v>9087</v>
      </c>
      <c r="L3938" s="123" t="s">
        <v>5908</v>
      </c>
      <c r="M3938" s="123" t="s">
        <v>5909</v>
      </c>
      <c r="N3938" s="123" t="s">
        <v>3712</v>
      </c>
      <c r="O3938" s="121" t="s">
        <v>5198</v>
      </c>
      <c r="P3938" s="121" t="s">
        <v>9088</v>
      </c>
      <c r="Q3938" s="121">
        <v>-1</v>
      </c>
      <c r="R3938" s="121" t="s">
        <v>40</v>
      </c>
      <c r="S3938" s="121" t="s">
        <v>40</v>
      </c>
      <c r="T3938" s="121" t="s">
        <v>40</v>
      </c>
      <c r="U3938" s="125">
        <v>0.16800000000000001</v>
      </c>
      <c r="V3938" s="34">
        <v>107</v>
      </c>
      <c r="W3938" s="34">
        <v>3430</v>
      </c>
      <c r="X3938" s="125">
        <v>3.1E-2</v>
      </c>
      <c r="Y3938" s="125">
        <v>0.16700000000000001</v>
      </c>
      <c r="Z3938" s="34">
        <v>97</v>
      </c>
      <c r="AA3938" s="34">
        <v>2603</v>
      </c>
      <c r="AB3938" s="125">
        <v>3.6999999999999998E-2</v>
      </c>
      <c r="AC3938" s="34">
        <v>-0.83151699999999995</v>
      </c>
      <c r="AD3938" s="34">
        <v>3.5999999999999997E-2</v>
      </c>
      <c r="AE3938" s="280"/>
    </row>
    <row r="3939" spans="1:31" s="51" customFormat="1" x14ac:dyDescent="0.2">
      <c r="A3939" s="121" t="s">
        <v>782</v>
      </c>
      <c r="B3939" s="121">
        <v>16</v>
      </c>
      <c r="C3939" s="121">
        <v>71122394</v>
      </c>
      <c r="D3939" s="121">
        <v>71122394</v>
      </c>
      <c r="E3939" s="121" t="s">
        <v>123</v>
      </c>
      <c r="F3939" s="121" t="s">
        <v>3108</v>
      </c>
      <c r="G3939" s="121" t="s">
        <v>3109</v>
      </c>
      <c r="H3939" s="121" t="s">
        <v>7</v>
      </c>
      <c r="I3939" s="123" t="s">
        <v>9074</v>
      </c>
      <c r="J3939" s="123" t="s">
        <v>40</v>
      </c>
      <c r="K3939" s="123" t="s">
        <v>9089</v>
      </c>
      <c r="L3939" s="123" t="s">
        <v>9090</v>
      </c>
      <c r="M3939" s="123" t="s">
        <v>4062</v>
      </c>
      <c r="N3939" s="123" t="s">
        <v>3271</v>
      </c>
      <c r="O3939" s="121" t="s">
        <v>3716</v>
      </c>
      <c r="P3939" s="121" t="s">
        <v>9091</v>
      </c>
      <c r="Q3939" s="121">
        <v>-1</v>
      </c>
      <c r="R3939" s="121" t="s">
        <v>40</v>
      </c>
      <c r="S3939" s="121" t="s">
        <v>40</v>
      </c>
      <c r="T3939" s="121" t="s">
        <v>40</v>
      </c>
      <c r="U3939" s="125">
        <v>0</v>
      </c>
      <c r="V3939" s="34">
        <v>0</v>
      </c>
      <c r="W3939" s="34">
        <v>3428</v>
      </c>
      <c r="X3939" s="125">
        <v>0</v>
      </c>
      <c r="Y3939" s="125">
        <v>0.21199999999999999</v>
      </c>
      <c r="Z3939" s="34">
        <v>1</v>
      </c>
      <c r="AA3939" s="34">
        <v>2597</v>
      </c>
      <c r="AB3939" s="125">
        <v>0</v>
      </c>
      <c r="AC3939" s="34">
        <v>1.1003449999999999</v>
      </c>
      <c r="AD3939" s="34">
        <v>11.22</v>
      </c>
      <c r="AE3939" s="280"/>
    </row>
    <row r="3940" spans="1:31" s="51" customFormat="1" x14ac:dyDescent="0.2">
      <c r="A3940" s="121" t="s">
        <v>782</v>
      </c>
      <c r="B3940" s="121">
        <v>16</v>
      </c>
      <c r="C3940" s="121">
        <v>71122401</v>
      </c>
      <c r="D3940" s="121">
        <v>71122401</v>
      </c>
      <c r="E3940" s="121" t="s">
        <v>121</v>
      </c>
      <c r="F3940" s="121" t="s">
        <v>3101</v>
      </c>
      <c r="G3940" s="121" t="s">
        <v>3102</v>
      </c>
      <c r="H3940" s="121" t="s">
        <v>7</v>
      </c>
      <c r="I3940" s="123" t="s">
        <v>9074</v>
      </c>
      <c r="J3940" s="123" t="s">
        <v>40</v>
      </c>
      <c r="K3940" s="123" t="s">
        <v>9092</v>
      </c>
      <c r="L3940" s="123" t="s">
        <v>9093</v>
      </c>
      <c r="M3940" s="123" t="s">
        <v>3641</v>
      </c>
      <c r="N3940" s="123" t="s">
        <v>3136</v>
      </c>
      <c r="O3940" s="121" t="s">
        <v>3872</v>
      </c>
      <c r="P3940" s="121" t="s">
        <v>40</v>
      </c>
      <c r="Q3940" s="121">
        <v>-1</v>
      </c>
      <c r="R3940" s="121" t="s">
        <v>40</v>
      </c>
      <c r="S3940" s="121" t="s">
        <v>40</v>
      </c>
      <c r="T3940" s="121" t="s">
        <v>40</v>
      </c>
      <c r="U3940" s="125">
        <v>0</v>
      </c>
      <c r="V3940" s="34">
        <v>0</v>
      </c>
      <c r="W3940" s="34">
        <v>3428</v>
      </c>
      <c r="X3940" s="125">
        <v>0</v>
      </c>
      <c r="Y3940" s="125">
        <v>0.36</v>
      </c>
      <c r="Z3940" s="34">
        <v>1</v>
      </c>
      <c r="AA3940" s="34">
        <v>2597</v>
      </c>
      <c r="AB3940" s="125">
        <v>0</v>
      </c>
      <c r="AC3940" s="34">
        <v>0.66268000000000005</v>
      </c>
      <c r="AD3940" s="34">
        <v>8.5809999999999995</v>
      </c>
      <c r="AE3940" s="280"/>
    </row>
    <row r="3941" spans="1:31" s="51" customFormat="1" x14ac:dyDescent="0.2">
      <c r="A3941" s="121" t="s">
        <v>782</v>
      </c>
      <c r="B3941" s="121">
        <v>16</v>
      </c>
      <c r="C3941" s="121">
        <v>71122404</v>
      </c>
      <c r="D3941" s="121">
        <v>71122404</v>
      </c>
      <c r="E3941" s="121" t="s">
        <v>121</v>
      </c>
      <c r="F3941" s="121" t="s">
        <v>3101</v>
      </c>
      <c r="G3941" s="121" t="s">
        <v>3102</v>
      </c>
      <c r="H3941" s="121" t="s">
        <v>7</v>
      </c>
      <c r="I3941" s="123" t="s">
        <v>9074</v>
      </c>
      <c r="J3941" s="123" t="s">
        <v>40</v>
      </c>
      <c r="K3941" s="123" t="s">
        <v>5631</v>
      </c>
      <c r="L3941" s="123" t="s">
        <v>5881</v>
      </c>
      <c r="M3941" s="123" t="s">
        <v>9094</v>
      </c>
      <c r="N3941" s="123" t="s">
        <v>3107</v>
      </c>
      <c r="O3941" s="121" t="s">
        <v>3719</v>
      </c>
      <c r="P3941" s="121" t="s">
        <v>40</v>
      </c>
      <c r="Q3941" s="121">
        <v>-1</v>
      </c>
      <c r="R3941" s="121" t="s">
        <v>40</v>
      </c>
      <c r="S3941" s="121" t="s">
        <v>40</v>
      </c>
      <c r="T3941" s="121" t="s">
        <v>40</v>
      </c>
      <c r="U3941" s="125">
        <v>0.29199999999999998</v>
      </c>
      <c r="V3941" s="34">
        <v>22</v>
      </c>
      <c r="W3941" s="34">
        <v>3428</v>
      </c>
      <c r="X3941" s="125">
        <v>6.0000000000000001E-3</v>
      </c>
      <c r="Y3941" s="125">
        <v>0.26800000000000002</v>
      </c>
      <c r="Z3941" s="34">
        <v>18</v>
      </c>
      <c r="AA3941" s="34">
        <v>2597</v>
      </c>
      <c r="AB3941" s="125">
        <v>7.0000000000000001E-3</v>
      </c>
      <c r="AC3941" s="34">
        <v>0.10512299999999999</v>
      </c>
      <c r="AD3941" s="34">
        <v>3.6629999999999998</v>
      </c>
      <c r="AE3941" s="280"/>
    </row>
    <row r="3942" spans="1:31" s="51" customFormat="1" x14ac:dyDescent="0.2">
      <c r="A3942" s="121" t="s">
        <v>782</v>
      </c>
      <c r="B3942" s="121">
        <v>16</v>
      </c>
      <c r="C3942" s="121">
        <v>71122408</v>
      </c>
      <c r="D3942" s="121">
        <v>71122408</v>
      </c>
      <c r="E3942" s="121" t="s">
        <v>130</v>
      </c>
      <c r="F3942" s="121" t="s">
        <v>3108</v>
      </c>
      <c r="G3942" s="121" t="s">
        <v>3109</v>
      </c>
      <c r="H3942" s="121" t="s">
        <v>7</v>
      </c>
      <c r="I3942" s="123" t="s">
        <v>9074</v>
      </c>
      <c r="J3942" s="123" t="s">
        <v>40</v>
      </c>
      <c r="K3942" s="123" t="s">
        <v>9095</v>
      </c>
      <c r="L3942" s="123" t="s">
        <v>5128</v>
      </c>
      <c r="M3942" s="123" t="s">
        <v>5734</v>
      </c>
      <c r="N3942" s="123" t="s">
        <v>3423</v>
      </c>
      <c r="O3942" s="121" t="s">
        <v>3424</v>
      </c>
      <c r="P3942" s="121" t="s">
        <v>9096</v>
      </c>
      <c r="Q3942" s="121">
        <v>-1</v>
      </c>
      <c r="R3942" s="121" t="s">
        <v>40</v>
      </c>
      <c r="S3942" s="121" t="s">
        <v>40</v>
      </c>
      <c r="T3942" s="121" t="s">
        <v>40</v>
      </c>
      <c r="U3942" s="125">
        <v>0.55200000000000005</v>
      </c>
      <c r="V3942" s="34">
        <v>3420</v>
      </c>
      <c r="W3942" s="34">
        <v>3428</v>
      </c>
      <c r="X3942" s="125">
        <v>0.998</v>
      </c>
      <c r="Y3942" s="125">
        <v>0.53100000000000003</v>
      </c>
      <c r="Z3942" s="34">
        <v>2578</v>
      </c>
      <c r="AA3942" s="34">
        <v>2597</v>
      </c>
      <c r="AB3942" s="125">
        <v>0.99299999999999999</v>
      </c>
      <c r="AC3942" s="34">
        <v>5.045998</v>
      </c>
      <c r="AD3942" s="34">
        <v>25.2</v>
      </c>
      <c r="AE3942" s="280"/>
    </row>
    <row r="3943" spans="1:31" s="51" customFormat="1" x14ac:dyDescent="0.2">
      <c r="A3943" s="121" t="s">
        <v>782</v>
      </c>
      <c r="B3943" s="121">
        <v>16</v>
      </c>
      <c r="C3943" s="121">
        <v>71127723</v>
      </c>
      <c r="D3943" s="121">
        <v>71127723</v>
      </c>
      <c r="E3943" s="121" t="s">
        <v>127</v>
      </c>
      <c r="F3943" s="121" t="s">
        <v>3101</v>
      </c>
      <c r="G3943" s="121" t="s">
        <v>3102</v>
      </c>
      <c r="H3943" s="121" t="s">
        <v>7</v>
      </c>
      <c r="I3943" s="123" t="s">
        <v>9097</v>
      </c>
      <c r="J3943" s="123" t="s">
        <v>40</v>
      </c>
      <c r="K3943" s="123" t="s">
        <v>9098</v>
      </c>
      <c r="L3943" s="123" t="s">
        <v>3452</v>
      </c>
      <c r="M3943" s="123" t="s">
        <v>3453</v>
      </c>
      <c r="N3943" s="123" t="s">
        <v>3410</v>
      </c>
      <c r="O3943" s="121" t="s">
        <v>3768</v>
      </c>
      <c r="P3943" s="121" t="s">
        <v>9099</v>
      </c>
      <c r="Q3943" s="121">
        <v>-1</v>
      </c>
      <c r="R3943" s="121" t="s">
        <v>40</v>
      </c>
      <c r="S3943" s="121" t="s">
        <v>40</v>
      </c>
      <c r="T3943" s="121" t="s">
        <v>40</v>
      </c>
      <c r="U3943" s="125">
        <v>0.26100000000000001</v>
      </c>
      <c r="V3943" s="34">
        <v>1</v>
      </c>
      <c r="W3943" s="34">
        <v>3429</v>
      </c>
      <c r="X3943" s="125">
        <v>0</v>
      </c>
      <c r="Y3943" s="125">
        <v>5.2999999999999999E-2</v>
      </c>
      <c r="Z3943" s="34">
        <v>1</v>
      </c>
      <c r="AA3943" s="34">
        <v>2603</v>
      </c>
      <c r="AB3943" s="125">
        <v>0</v>
      </c>
      <c r="AC3943" s="34">
        <v>-6.7365999999999995E-2</v>
      </c>
      <c r="AD3943" s="34">
        <v>1.9850000000000001</v>
      </c>
      <c r="AE3943" s="280"/>
    </row>
    <row r="3944" spans="1:31" s="51" customFormat="1" x14ac:dyDescent="0.2">
      <c r="A3944" s="121" t="s">
        <v>782</v>
      </c>
      <c r="B3944" s="121">
        <v>16</v>
      </c>
      <c r="C3944" s="121">
        <v>71127739</v>
      </c>
      <c r="D3944" s="121">
        <v>71127739</v>
      </c>
      <c r="E3944" s="121" t="s">
        <v>127</v>
      </c>
      <c r="F3944" s="121" t="s">
        <v>3108</v>
      </c>
      <c r="G3944" s="121" t="s">
        <v>3109</v>
      </c>
      <c r="H3944" s="121" t="s">
        <v>7</v>
      </c>
      <c r="I3944" s="123" t="s">
        <v>9097</v>
      </c>
      <c r="J3944" s="123" t="s">
        <v>40</v>
      </c>
      <c r="K3944" s="123" t="s">
        <v>3259</v>
      </c>
      <c r="L3944" s="123" t="s">
        <v>4764</v>
      </c>
      <c r="M3944" s="123" t="s">
        <v>3648</v>
      </c>
      <c r="N3944" s="123" t="s">
        <v>3348</v>
      </c>
      <c r="O3944" s="121" t="s">
        <v>4558</v>
      </c>
      <c r="P3944" s="121" t="s">
        <v>9100</v>
      </c>
      <c r="Q3944" s="121">
        <v>-1</v>
      </c>
      <c r="R3944" s="121" t="s">
        <v>40</v>
      </c>
      <c r="S3944" s="121" t="s">
        <v>40</v>
      </c>
      <c r="T3944" s="121" t="s">
        <v>40</v>
      </c>
      <c r="U3944" s="125">
        <v>0.28000000000000003</v>
      </c>
      <c r="V3944" s="34">
        <v>1</v>
      </c>
      <c r="W3944" s="34">
        <v>3429</v>
      </c>
      <c r="X3944" s="125">
        <v>0</v>
      </c>
      <c r="Y3944" s="125">
        <v>0</v>
      </c>
      <c r="Z3944" s="34">
        <v>0</v>
      </c>
      <c r="AA3944" s="34">
        <v>2603</v>
      </c>
      <c r="AB3944" s="125">
        <v>0</v>
      </c>
      <c r="AC3944" s="34">
        <v>5.2094870000000002</v>
      </c>
      <c r="AD3944" s="34">
        <v>25.6</v>
      </c>
      <c r="AE3944" s="280"/>
    </row>
    <row r="3945" spans="1:31" s="51" customFormat="1" x14ac:dyDescent="0.2">
      <c r="A3945" s="121" t="s">
        <v>782</v>
      </c>
      <c r="B3945" s="121">
        <v>16</v>
      </c>
      <c r="C3945" s="121">
        <v>71127742</v>
      </c>
      <c r="D3945" s="121">
        <v>71127742</v>
      </c>
      <c r="E3945" s="121" t="s">
        <v>121</v>
      </c>
      <c r="F3945" s="121" t="s">
        <v>3108</v>
      </c>
      <c r="G3945" s="121" t="s">
        <v>3109</v>
      </c>
      <c r="H3945" s="121" t="s">
        <v>7</v>
      </c>
      <c r="I3945" s="123" t="s">
        <v>9097</v>
      </c>
      <c r="J3945" s="123" t="s">
        <v>40</v>
      </c>
      <c r="K3945" s="123" t="s">
        <v>5980</v>
      </c>
      <c r="L3945" s="123" t="s">
        <v>9101</v>
      </c>
      <c r="M3945" s="123" t="s">
        <v>5717</v>
      </c>
      <c r="N3945" s="123" t="s">
        <v>3558</v>
      </c>
      <c r="O3945" s="121" t="s">
        <v>5975</v>
      </c>
      <c r="P3945" s="121" t="s">
        <v>40</v>
      </c>
      <c r="Q3945" s="121">
        <v>-1</v>
      </c>
      <c r="R3945" s="121" t="s">
        <v>40</v>
      </c>
      <c r="S3945" s="121" t="s">
        <v>40</v>
      </c>
      <c r="T3945" s="121" t="s">
        <v>40</v>
      </c>
      <c r="U3945" s="125">
        <v>0.24099999999999999</v>
      </c>
      <c r="V3945" s="34">
        <v>2</v>
      </c>
      <c r="W3945" s="34">
        <v>3429</v>
      </c>
      <c r="X3945" s="125">
        <v>1E-3</v>
      </c>
      <c r="Y3945" s="125">
        <v>0.23300000000000001</v>
      </c>
      <c r="Z3945" s="34">
        <v>1</v>
      </c>
      <c r="AA3945" s="34">
        <v>2603</v>
      </c>
      <c r="AB3945" s="125">
        <v>0</v>
      </c>
      <c r="AC3945" s="34">
        <v>-1.3665999999999999E-2</v>
      </c>
      <c r="AD3945" s="34">
        <v>2.4569999999999999</v>
      </c>
      <c r="AE3945" s="280"/>
    </row>
    <row r="3946" spans="1:31" s="51" customFormat="1" x14ac:dyDescent="0.2">
      <c r="A3946" s="121" t="s">
        <v>782</v>
      </c>
      <c r="B3946" s="121">
        <v>16</v>
      </c>
      <c r="C3946" s="121">
        <v>71127780</v>
      </c>
      <c r="D3946" s="121">
        <v>71127780</v>
      </c>
      <c r="E3946" s="121" t="s">
        <v>121</v>
      </c>
      <c r="F3946" s="121" t="s">
        <v>3101</v>
      </c>
      <c r="G3946" s="121" t="s">
        <v>3102</v>
      </c>
      <c r="H3946" s="121" t="s">
        <v>7</v>
      </c>
      <c r="I3946" s="123" t="s">
        <v>9097</v>
      </c>
      <c r="J3946" s="123" t="s">
        <v>40</v>
      </c>
      <c r="K3946" s="123" t="s">
        <v>5639</v>
      </c>
      <c r="L3946" s="123" t="s">
        <v>5884</v>
      </c>
      <c r="M3946" s="123" t="s">
        <v>5739</v>
      </c>
      <c r="N3946" s="123" t="s">
        <v>3295</v>
      </c>
      <c r="O3946" s="121" t="s">
        <v>3296</v>
      </c>
      <c r="P3946" s="121" t="s">
        <v>40</v>
      </c>
      <c r="Q3946" s="121">
        <v>-1</v>
      </c>
      <c r="R3946" s="121" t="s">
        <v>40</v>
      </c>
      <c r="S3946" s="121" t="s">
        <v>40</v>
      </c>
      <c r="T3946" s="121" t="s">
        <v>40</v>
      </c>
      <c r="U3946" s="125">
        <v>0.254</v>
      </c>
      <c r="V3946" s="34">
        <v>1</v>
      </c>
      <c r="W3946" s="34">
        <v>3429</v>
      </c>
      <c r="X3946" s="125">
        <v>0</v>
      </c>
      <c r="Y3946" s="125">
        <v>0.23200000000000001</v>
      </c>
      <c r="Z3946" s="34">
        <v>1</v>
      </c>
      <c r="AA3946" s="34">
        <v>2603</v>
      </c>
      <c r="AB3946" s="125">
        <v>0</v>
      </c>
      <c r="AC3946" s="34">
        <v>0.58006500000000005</v>
      </c>
      <c r="AD3946" s="34">
        <v>8.0169999999999995</v>
      </c>
      <c r="AE3946" s="280"/>
    </row>
    <row r="3947" spans="1:31" s="51" customFormat="1" x14ac:dyDescent="0.2">
      <c r="A3947" s="121" t="s">
        <v>782</v>
      </c>
      <c r="B3947" s="121">
        <v>16</v>
      </c>
      <c r="C3947" s="121">
        <v>71127784</v>
      </c>
      <c r="D3947" s="121">
        <v>71127784</v>
      </c>
      <c r="E3947" s="121" t="s">
        <v>123</v>
      </c>
      <c r="F3947" s="121" t="s">
        <v>3108</v>
      </c>
      <c r="G3947" s="121" t="s">
        <v>3109</v>
      </c>
      <c r="H3947" s="121" t="s">
        <v>7</v>
      </c>
      <c r="I3947" s="123" t="s">
        <v>9097</v>
      </c>
      <c r="J3947" s="123" t="s">
        <v>40</v>
      </c>
      <c r="K3947" s="123" t="s">
        <v>5916</v>
      </c>
      <c r="L3947" s="123" t="s">
        <v>9102</v>
      </c>
      <c r="M3947" s="123" t="s">
        <v>983</v>
      </c>
      <c r="N3947" s="123" t="s">
        <v>5282</v>
      </c>
      <c r="O3947" s="121" t="s">
        <v>7563</v>
      </c>
      <c r="P3947" s="121" t="s">
        <v>40</v>
      </c>
      <c r="Q3947" s="121">
        <v>-1</v>
      </c>
      <c r="R3947" s="121" t="s">
        <v>40</v>
      </c>
      <c r="S3947" s="121" t="s">
        <v>40</v>
      </c>
      <c r="T3947" s="121" t="s">
        <v>40</v>
      </c>
      <c r="U3947" s="125">
        <v>0</v>
      </c>
      <c r="V3947" s="34">
        <v>0</v>
      </c>
      <c r="W3947" s="34">
        <v>3429</v>
      </c>
      <c r="X3947" s="125">
        <v>0</v>
      </c>
      <c r="Y3947" s="125">
        <v>0.22</v>
      </c>
      <c r="Z3947" s="34">
        <v>1</v>
      </c>
      <c r="AA3947" s="34">
        <v>2603</v>
      </c>
      <c r="AB3947" s="125">
        <v>0</v>
      </c>
      <c r="AC3947" s="34">
        <v>5.7878429999999996</v>
      </c>
      <c r="AD3947" s="34">
        <v>27.1</v>
      </c>
      <c r="AE3947" s="280"/>
    </row>
    <row r="3948" spans="1:31" s="51" customFormat="1" x14ac:dyDescent="0.2">
      <c r="A3948" s="121" t="s">
        <v>782</v>
      </c>
      <c r="B3948" s="121">
        <v>16</v>
      </c>
      <c r="C3948" s="121">
        <v>71127814</v>
      </c>
      <c r="D3948" s="121">
        <v>71127814</v>
      </c>
      <c r="E3948" s="121" t="s">
        <v>127</v>
      </c>
      <c r="F3948" s="121" t="s">
        <v>3108</v>
      </c>
      <c r="G3948" s="121" t="s">
        <v>3109</v>
      </c>
      <c r="H3948" s="121" t="s">
        <v>7</v>
      </c>
      <c r="I3948" s="123" t="s">
        <v>9097</v>
      </c>
      <c r="J3948" s="123" t="s">
        <v>40</v>
      </c>
      <c r="K3948" s="123" t="s">
        <v>5641</v>
      </c>
      <c r="L3948" s="123" t="s">
        <v>3475</v>
      </c>
      <c r="M3948" s="123" t="s">
        <v>3867</v>
      </c>
      <c r="N3948" s="123" t="s">
        <v>4436</v>
      </c>
      <c r="O3948" s="121" t="s">
        <v>9104</v>
      </c>
      <c r="P3948" s="121" t="s">
        <v>9103</v>
      </c>
      <c r="Q3948" s="121">
        <v>-1</v>
      </c>
      <c r="R3948" s="121" t="s">
        <v>40</v>
      </c>
      <c r="S3948" s="121" t="s">
        <v>40</v>
      </c>
      <c r="T3948" s="121" t="s">
        <v>40</v>
      </c>
      <c r="U3948" s="125">
        <v>0.27400000000000002</v>
      </c>
      <c r="V3948" s="34">
        <v>71</v>
      </c>
      <c r="W3948" s="34">
        <v>3429</v>
      </c>
      <c r="X3948" s="125">
        <v>2.1000000000000001E-2</v>
      </c>
      <c r="Y3948" s="125">
        <v>0.27200000000000002</v>
      </c>
      <c r="Z3948" s="34">
        <v>66</v>
      </c>
      <c r="AA3948" s="34">
        <v>2599</v>
      </c>
      <c r="AB3948" s="125">
        <v>2.5000000000000001E-2</v>
      </c>
      <c r="AC3948" s="34">
        <v>6.9449670000000001</v>
      </c>
      <c r="AD3948" s="34">
        <v>33</v>
      </c>
      <c r="AE3948" s="280"/>
    </row>
    <row r="3949" spans="1:31" s="51" customFormat="1" x14ac:dyDescent="0.2">
      <c r="A3949" s="121" t="s">
        <v>782</v>
      </c>
      <c r="B3949" s="121">
        <v>16</v>
      </c>
      <c r="C3949" s="121">
        <v>71127814</v>
      </c>
      <c r="D3949" s="121">
        <v>71127814</v>
      </c>
      <c r="E3949" s="121" t="s">
        <v>121</v>
      </c>
      <c r="F3949" s="121" t="s">
        <v>3108</v>
      </c>
      <c r="G3949" s="121" t="s">
        <v>3109</v>
      </c>
      <c r="H3949" s="121" t="s">
        <v>7</v>
      </c>
      <c r="I3949" s="123" t="s">
        <v>9097</v>
      </c>
      <c r="J3949" s="123" t="s">
        <v>40</v>
      </c>
      <c r="K3949" s="123" t="s">
        <v>5641</v>
      </c>
      <c r="L3949" s="123" t="s">
        <v>3475</v>
      </c>
      <c r="M3949" s="123" t="s">
        <v>3867</v>
      </c>
      <c r="N3949" s="123" t="s">
        <v>3639</v>
      </c>
      <c r="O3949" s="121" t="s">
        <v>3640</v>
      </c>
      <c r="P3949" s="121" t="s">
        <v>9103</v>
      </c>
      <c r="Q3949" s="121">
        <v>-1</v>
      </c>
      <c r="R3949" s="121" t="s">
        <v>40</v>
      </c>
      <c r="S3949" s="121" t="s">
        <v>40</v>
      </c>
      <c r="T3949" s="121" t="s">
        <v>40</v>
      </c>
      <c r="U3949" s="125">
        <v>2.3E-2</v>
      </c>
      <c r="V3949" s="34">
        <v>1</v>
      </c>
      <c r="W3949" s="34">
        <v>3429</v>
      </c>
      <c r="X3949" s="125">
        <v>0</v>
      </c>
      <c r="Y3949" s="125">
        <v>3.0000000000000001E-3</v>
      </c>
      <c r="Z3949" s="34">
        <v>0</v>
      </c>
      <c r="AA3949" s="34">
        <v>2599</v>
      </c>
      <c r="AB3949" s="125">
        <v>0</v>
      </c>
      <c r="AC3949" s="34">
        <v>7.1807629999999998</v>
      </c>
      <c r="AD3949" s="34">
        <v>34</v>
      </c>
      <c r="AE3949" s="280"/>
    </row>
    <row r="3950" spans="1:31" s="51" customFormat="1" x14ac:dyDescent="0.2">
      <c r="A3950" s="121" t="s">
        <v>782</v>
      </c>
      <c r="B3950" s="121">
        <v>16</v>
      </c>
      <c r="C3950" s="121">
        <v>71127836</v>
      </c>
      <c r="D3950" s="121">
        <v>71127836</v>
      </c>
      <c r="E3950" s="121" t="s">
        <v>121</v>
      </c>
      <c r="F3950" s="121" t="s">
        <v>81</v>
      </c>
      <c r="G3950" s="121" t="s">
        <v>3469</v>
      </c>
      <c r="H3950" s="121" t="s">
        <v>7</v>
      </c>
      <c r="I3950" s="123" t="s">
        <v>9097</v>
      </c>
      <c r="J3950" s="123" t="s">
        <v>40</v>
      </c>
      <c r="K3950" s="123" t="s">
        <v>4778</v>
      </c>
      <c r="L3950" s="123" t="s">
        <v>538</v>
      </c>
      <c r="M3950" s="123" t="s">
        <v>4053</v>
      </c>
      <c r="N3950" s="123" t="s">
        <v>124</v>
      </c>
      <c r="O3950" s="121" t="s">
        <v>125</v>
      </c>
      <c r="P3950" s="121" t="s">
        <v>9105</v>
      </c>
      <c r="Q3950" s="121">
        <v>-1</v>
      </c>
      <c r="R3950" s="121">
        <v>9.5030461240000008</v>
      </c>
      <c r="S3950" s="121">
        <v>-2.2722870739999999</v>
      </c>
      <c r="T3950" s="121">
        <v>7.2307590499999996</v>
      </c>
      <c r="U3950" s="125">
        <v>0</v>
      </c>
      <c r="V3950" s="34">
        <v>0</v>
      </c>
      <c r="W3950" s="34">
        <v>3429</v>
      </c>
      <c r="X3950" s="125">
        <v>0</v>
      </c>
      <c r="Y3950" s="125">
        <v>0.15</v>
      </c>
      <c r="Z3950" s="34">
        <v>1</v>
      </c>
      <c r="AA3950" s="34">
        <v>2599</v>
      </c>
      <c r="AB3950" s="125">
        <v>0</v>
      </c>
      <c r="AC3950" s="34">
        <v>10.557726000000001</v>
      </c>
      <c r="AD3950" s="34">
        <v>36</v>
      </c>
      <c r="AE3950" s="280"/>
    </row>
    <row r="3951" spans="1:31" s="51" customFormat="1" x14ac:dyDescent="0.2">
      <c r="A3951" s="121" t="s">
        <v>782</v>
      </c>
      <c r="B3951" s="121">
        <v>16</v>
      </c>
      <c r="C3951" s="121">
        <v>71149609</v>
      </c>
      <c r="D3951" s="121">
        <v>71149609</v>
      </c>
      <c r="E3951" s="121" t="s">
        <v>121</v>
      </c>
      <c r="F3951" s="121" t="s">
        <v>3101</v>
      </c>
      <c r="G3951" s="121" t="s">
        <v>3102</v>
      </c>
      <c r="H3951" s="121" t="s">
        <v>7</v>
      </c>
      <c r="I3951" s="123" t="s">
        <v>9106</v>
      </c>
      <c r="J3951" s="123" t="s">
        <v>40</v>
      </c>
      <c r="K3951" s="123" t="s">
        <v>9107</v>
      </c>
      <c r="L3951" s="123" t="s">
        <v>9108</v>
      </c>
      <c r="M3951" s="123" t="s">
        <v>3460</v>
      </c>
      <c r="N3951" s="123" t="s">
        <v>123</v>
      </c>
      <c r="O3951" s="121" t="s">
        <v>3345</v>
      </c>
      <c r="P3951" s="121" t="s">
        <v>9109</v>
      </c>
      <c r="Q3951" s="121">
        <v>-1</v>
      </c>
      <c r="R3951" s="121" t="s">
        <v>40</v>
      </c>
      <c r="S3951" s="121" t="s">
        <v>40</v>
      </c>
      <c r="T3951" s="121" t="s">
        <v>40</v>
      </c>
      <c r="U3951" s="125">
        <v>0.192</v>
      </c>
      <c r="V3951" s="34">
        <v>3</v>
      </c>
      <c r="W3951" s="34">
        <v>3420</v>
      </c>
      <c r="X3951" s="125">
        <v>1E-3</v>
      </c>
      <c r="Y3951" s="125">
        <v>0.125</v>
      </c>
      <c r="Z3951" s="34">
        <v>1</v>
      </c>
      <c r="AA3951" s="34">
        <v>2587</v>
      </c>
      <c r="AB3951" s="125">
        <v>0</v>
      </c>
      <c r="AC3951" s="34">
        <v>1.1184769999999999</v>
      </c>
      <c r="AD3951" s="34">
        <v>11.31</v>
      </c>
      <c r="AE3951" s="280"/>
    </row>
    <row r="3952" spans="1:31" s="51" customFormat="1" x14ac:dyDescent="0.2">
      <c r="A3952" s="121" t="s">
        <v>782</v>
      </c>
      <c r="B3952" s="121">
        <v>16</v>
      </c>
      <c r="C3952" s="121">
        <v>71149659</v>
      </c>
      <c r="D3952" s="121">
        <v>71149659</v>
      </c>
      <c r="E3952" s="121" t="s">
        <v>121</v>
      </c>
      <c r="F3952" s="121" t="s">
        <v>3108</v>
      </c>
      <c r="G3952" s="121" t="s">
        <v>3109</v>
      </c>
      <c r="H3952" s="121" t="s">
        <v>7</v>
      </c>
      <c r="I3952" s="123" t="s">
        <v>9106</v>
      </c>
      <c r="J3952" s="123" t="s">
        <v>40</v>
      </c>
      <c r="K3952" s="123" t="s">
        <v>5862</v>
      </c>
      <c r="L3952" s="123" t="s">
        <v>9110</v>
      </c>
      <c r="M3952" s="123" t="s">
        <v>4422</v>
      </c>
      <c r="N3952" s="123" t="s">
        <v>3788</v>
      </c>
      <c r="O3952" s="121" t="s">
        <v>3789</v>
      </c>
      <c r="P3952" s="121" t="s">
        <v>9111</v>
      </c>
      <c r="Q3952" s="121">
        <v>-1</v>
      </c>
      <c r="R3952" s="121" t="s">
        <v>40</v>
      </c>
      <c r="S3952" s="121" t="s">
        <v>40</v>
      </c>
      <c r="T3952" s="121" t="s">
        <v>40</v>
      </c>
      <c r="U3952" s="125">
        <v>0</v>
      </c>
      <c r="V3952" s="34">
        <v>0</v>
      </c>
      <c r="W3952" s="34">
        <v>3429</v>
      </c>
      <c r="X3952" s="125">
        <v>0</v>
      </c>
      <c r="Y3952" s="125">
        <v>0.22500000000000001</v>
      </c>
      <c r="Z3952" s="34">
        <v>1</v>
      </c>
      <c r="AA3952" s="34">
        <v>2602</v>
      </c>
      <c r="AB3952" s="125">
        <v>0</v>
      </c>
      <c r="AC3952" s="34">
        <v>6.7524940000000004</v>
      </c>
      <c r="AD3952" s="34">
        <v>32</v>
      </c>
      <c r="AE3952" s="280"/>
    </row>
    <row r="3953" spans="1:31" s="51" customFormat="1" x14ac:dyDescent="0.2">
      <c r="A3953" s="121" t="s">
        <v>782</v>
      </c>
      <c r="B3953" s="121">
        <v>16</v>
      </c>
      <c r="C3953" s="121">
        <v>71149660</v>
      </c>
      <c r="D3953" s="121">
        <v>71149660</v>
      </c>
      <c r="E3953" s="121" t="s">
        <v>121</v>
      </c>
      <c r="F3953" s="121" t="s">
        <v>3101</v>
      </c>
      <c r="G3953" s="121" t="s">
        <v>3102</v>
      </c>
      <c r="H3953" s="121" t="s">
        <v>7</v>
      </c>
      <c r="I3953" s="123" t="s">
        <v>9106</v>
      </c>
      <c r="J3953" s="123" t="s">
        <v>40</v>
      </c>
      <c r="K3953" s="123" t="s">
        <v>9112</v>
      </c>
      <c r="L3953" s="123" t="s">
        <v>4925</v>
      </c>
      <c r="M3953" s="123" t="s">
        <v>3661</v>
      </c>
      <c r="N3953" s="123" t="s">
        <v>130</v>
      </c>
      <c r="O3953" s="121" t="s">
        <v>3506</v>
      </c>
      <c r="P3953" s="121" t="s">
        <v>9113</v>
      </c>
      <c r="Q3953" s="121">
        <v>-1</v>
      </c>
      <c r="R3953" s="121" t="s">
        <v>40</v>
      </c>
      <c r="S3953" s="121" t="s">
        <v>40</v>
      </c>
      <c r="T3953" s="121" t="s">
        <v>40</v>
      </c>
      <c r="U3953" s="125">
        <v>0.26600000000000001</v>
      </c>
      <c r="V3953" s="34">
        <v>54</v>
      </c>
      <c r="W3953" s="34">
        <v>3429</v>
      </c>
      <c r="X3953" s="125">
        <v>1.6E-2</v>
      </c>
      <c r="Y3953" s="125">
        <v>0.248</v>
      </c>
      <c r="Z3953" s="34">
        <v>58</v>
      </c>
      <c r="AA3953" s="34">
        <v>2602</v>
      </c>
      <c r="AB3953" s="125">
        <v>2.1999999999999999E-2</v>
      </c>
      <c r="AC3953" s="34">
        <v>1.6386719999999999</v>
      </c>
      <c r="AD3953" s="34">
        <v>14.06</v>
      </c>
      <c r="AE3953" s="280"/>
    </row>
    <row r="3954" spans="1:31" s="51" customFormat="1" x14ac:dyDescent="0.2">
      <c r="A3954" s="121" t="s">
        <v>782</v>
      </c>
      <c r="B3954" s="121">
        <v>16</v>
      </c>
      <c r="C3954" s="121">
        <v>71163543</v>
      </c>
      <c r="D3954" s="121">
        <v>71163543</v>
      </c>
      <c r="E3954" s="121" t="s">
        <v>130</v>
      </c>
      <c r="F3954" s="121" t="s">
        <v>3101</v>
      </c>
      <c r="G3954" s="121" t="s">
        <v>3102</v>
      </c>
      <c r="H3954" s="121" t="s">
        <v>7</v>
      </c>
      <c r="I3954" s="123" t="s">
        <v>9114</v>
      </c>
      <c r="J3954" s="123" t="s">
        <v>40</v>
      </c>
      <c r="K3954" s="123" t="s">
        <v>9115</v>
      </c>
      <c r="L3954" s="123" t="s">
        <v>5949</v>
      </c>
      <c r="M3954" s="123" t="s">
        <v>4756</v>
      </c>
      <c r="N3954" s="123" t="s">
        <v>3126</v>
      </c>
      <c r="O3954" s="121" t="s">
        <v>3419</v>
      </c>
      <c r="P3954" s="121" t="s">
        <v>40</v>
      </c>
      <c r="Q3954" s="121">
        <v>-1</v>
      </c>
      <c r="R3954" s="121">
        <v>8.0497515869999994</v>
      </c>
      <c r="S3954" s="121">
        <v>0</v>
      </c>
      <c r="T3954" s="121">
        <v>8.0497515869999994</v>
      </c>
      <c r="U3954" s="125">
        <v>0.115</v>
      </c>
      <c r="V3954" s="34">
        <v>1</v>
      </c>
      <c r="W3954" s="34">
        <v>3427</v>
      </c>
      <c r="X3954" s="125">
        <v>0</v>
      </c>
      <c r="Y3954" s="125">
        <v>0</v>
      </c>
      <c r="Z3954" s="34">
        <v>0</v>
      </c>
      <c r="AA3954" s="34">
        <v>2596</v>
      </c>
      <c r="AB3954" s="125">
        <v>0</v>
      </c>
      <c r="AC3954" s="34">
        <v>1.0238989999999999</v>
      </c>
      <c r="AD3954" s="34">
        <v>10.8</v>
      </c>
      <c r="AE3954" s="280"/>
    </row>
    <row r="3955" spans="1:31" s="51" customFormat="1" x14ac:dyDescent="0.2">
      <c r="A3955" s="121" t="s">
        <v>782</v>
      </c>
      <c r="B3955" s="121">
        <v>16</v>
      </c>
      <c r="C3955" s="121">
        <v>71163570</v>
      </c>
      <c r="D3955" s="121">
        <v>71163570</v>
      </c>
      <c r="E3955" s="121" t="s">
        <v>121</v>
      </c>
      <c r="F3955" s="121" t="s">
        <v>3101</v>
      </c>
      <c r="G3955" s="121" t="s">
        <v>3102</v>
      </c>
      <c r="H3955" s="121" t="s">
        <v>7</v>
      </c>
      <c r="I3955" s="123" t="s">
        <v>9114</v>
      </c>
      <c r="J3955" s="123" t="s">
        <v>40</v>
      </c>
      <c r="K3955" s="123" t="s">
        <v>4948</v>
      </c>
      <c r="L3955" s="123" t="s">
        <v>5642</v>
      </c>
      <c r="M3955" s="123" t="s">
        <v>4028</v>
      </c>
      <c r="N3955" s="123" t="s">
        <v>3188</v>
      </c>
      <c r="O3955" s="121" t="s">
        <v>3497</v>
      </c>
      <c r="P3955" s="121" t="s">
        <v>40</v>
      </c>
      <c r="Q3955" s="121">
        <v>-1</v>
      </c>
      <c r="R3955" s="121" t="s">
        <v>40</v>
      </c>
      <c r="S3955" s="121" t="s">
        <v>40</v>
      </c>
      <c r="T3955" s="121" t="s">
        <v>40</v>
      </c>
      <c r="U3955" s="125">
        <v>0.14699999999999999</v>
      </c>
      <c r="V3955" s="34">
        <v>1</v>
      </c>
      <c r="W3955" s="34">
        <v>3427</v>
      </c>
      <c r="X3955" s="125">
        <v>0</v>
      </c>
      <c r="Y3955" s="125">
        <v>0</v>
      </c>
      <c r="Z3955" s="34">
        <v>0</v>
      </c>
      <c r="AA3955" s="34">
        <v>2596</v>
      </c>
      <c r="AB3955" s="125">
        <v>0</v>
      </c>
      <c r="AC3955" s="34">
        <v>0.15491199999999999</v>
      </c>
      <c r="AD3955" s="34">
        <v>4.1980000000000004</v>
      </c>
      <c r="AE3955" s="280"/>
    </row>
    <row r="3956" spans="1:31" s="51" customFormat="1" x14ac:dyDescent="0.2">
      <c r="A3956" s="121" t="s">
        <v>782</v>
      </c>
      <c r="B3956" s="121">
        <v>16</v>
      </c>
      <c r="C3956" s="121">
        <v>71163579</v>
      </c>
      <c r="D3956" s="121">
        <v>71163579</v>
      </c>
      <c r="E3956" s="121" t="s">
        <v>130</v>
      </c>
      <c r="F3956" s="121" t="s">
        <v>3101</v>
      </c>
      <c r="G3956" s="121" t="s">
        <v>3102</v>
      </c>
      <c r="H3956" s="121" t="s">
        <v>7</v>
      </c>
      <c r="I3956" s="123" t="s">
        <v>9114</v>
      </c>
      <c r="J3956" s="123" t="s">
        <v>40</v>
      </c>
      <c r="K3956" s="123" t="s">
        <v>8757</v>
      </c>
      <c r="L3956" s="123" t="s">
        <v>4918</v>
      </c>
      <c r="M3956" s="123" t="s">
        <v>3670</v>
      </c>
      <c r="N3956" s="123" t="s">
        <v>3229</v>
      </c>
      <c r="O3956" s="121" t="s">
        <v>3763</v>
      </c>
      <c r="P3956" s="121" t="s">
        <v>9116</v>
      </c>
      <c r="Q3956" s="121">
        <v>-1</v>
      </c>
      <c r="R3956" s="121" t="s">
        <v>40</v>
      </c>
      <c r="S3956" s="121" t="s">
        <v>40</v>
      </c>
      <c r="T3956" s="121" t="s">
        <v>40</v>
      </c>
      <c r="U3956" s="125">
        <v>0.50700000000000001</v>
      </c>
      <c r="V3956" s="34">
        <v>3426</v>
      </c>
      <c r="W3956" s="34">
        <v>3427</v>
      </c>
      <c r="X3956" s="125">
        <v>1</v>
      </c>
      <c r="Y3956" s="125">
        <v>0.51700000000000002</v>
      </c>
      <c r="Z3956" s="34">
        <v>2592</v>
      </c>
      <c r="AA3956" s="34">
        <v>2596</v>
      </c>
      <c r="AB3956" s="125">
        <v>0.998</v>
      </c>
      <c r="AC3956" s="34">
        <v>0.99872399999999995</v>
      </c>
      <c r="AD3956" s="34">
        <v>10.65</v>
      </c>
      <c r="AE3956" s="280"/>
    </row>
    <row r="3957" spans="1:31" s="51" customFormat="1" x14ac:dyDescent="0.2">
      <c r="A3957" s="121" t="s">
        <v>782</v>
      </c>
      <c r="B3957" s="121">
        <v>16</v>
      </c>
      <c r="C3957" s="121">
        <v>71163594</v>
      </c>
      <c r="D3957" s="121">
        <v>71163594</v>
      </c>
      <c r="E3957" s="121" t="s">
        <v>130</v>
      </c>
      <c r="F3957" s="121" t="s">
        <v>3101</v>
      </c>
      <c r="G3957" s="121" t="s">
        <v>3102</v>
      </c>
      <c r="H3957" s="121" t="s">
        <v>7</v>
      </c>
      <c r="I3957" s="123" t="s">
        <v>9114</v>
      </c>
      <c r="J3957" s="123" t="s">
        <v>40</v>
      </c>
      <c r="K3957" s="123" t="s">
        <v>3315</v>
      </c>
      <c r="L3957" s="123" t="s">
        <v>3760</v>
      </c>
      <c r="M3957" s="123" t="s">
        <v>5149</v>
      </c>
      <c r="N3957" s="123" t="s">
        <v>3118</v>
      </c>
      <c r="O3957" s="121" t="s">
        <v>3213</v>
      </c>
      <c r="P3957" s="121" t="s">
        <v>9117</v>
      </c>
      <c r="Q3957" s="121">
        <v>-1</v>
      </c>
      <c r="R3957" s="121" t="s">
        <v>40</v>
      </c>
      <c r="S3957" s="121" t="s">
        <v>40</v>
      </c>
      <c r="T3957" s="121" t="s">
        <v>40</v>
      </c>
      <c r="U3957" s="125">
        <v>0.23300000000000001</v>
      </c>
      <c r="V3957" s="34">
        <v>1</v>
      </c>
      <c r="W3957" s="34">
        <v>3427</v>
      </c>
      <c r="X3957" s="125">
        <v>0</v>
      </c>
      <c r="Y3957" s="125">
        <v>0.252</v>
      </c>
      <c r="Z3957" s="34">
        <v>2</v>
      </c>
      <c r="AA3957" s="34">
        <v>2596</v>
      </c>
      <c r="AB3957" s="125">
        <v>1E-3</v>
      </c>
      <c r="AC3957" s="34">
        <v>0.73653500000000005</v>
      </c>
      <c r="AD3957" s="34">
        <v>9.0640000000000001</v>
      </c>
      <c r="AE3957" s="280"/>
    </row>
    <row r="3958" spans="1:31" s="51" customFormat="1" x14ac:dyDescent="0.2">
      <c r="A3958" s="121" t="s">
        <v>782</v>
      </c>
      <c r="B3958" s="121">
        <v>16</v>
      </c>
      <c r="C3958" s="121">
        <v>71163606</v>
      </c>
      <c r="D3958" s="121">
        <v>71163606</v>
      </c>
      <c r="E3958" s="121" t="s">
        <v>130</v>
      </c>
      <c r="F3958" s="121" t="s">
        <v>3101</v>
      </c>
      <c r="G3958" s="121" t="s">
        <v>3102</v>
      </c>
      <c r="H3958" s="121" t="s">
        <v>7</v>
      </c>
      <c r="I3958" s="123" t="s">
        <v>9114</v>
      </c>
      <c r="J3958" s="123" t="s">
        <v>40</v>
      </c>
      <c r="K3958" s="123" t="s">
        <v>3459</v>
      </c>
      <c r="L3958" s="123" t="s">
        <v>5827</v>
      </c>
      <c r="M3958" s="123" t="s">
        <v>5766</v>
      </c>
      <c r="N3958" s="123" t="s">
        <v>3210</v>
      </c>
      <c r="O3958" s="121" t="s">
        <v>3211</v>
      </c>
      <c r="P3958" s="121" t="s">
        <v>9118</v>
      </c>
      <c r="Q3958" s="121">
        <v>-1</v>
      </c>
      <c r="R3958" s="121" t="s">
        <v>40</v>
      </c>
      <c r="S3958" s="121" t="s">
        <v>40</v>
      </c>
      <c r="T3958" s="121" t="s">
        <v>40</v>
      </c>
      <c r="U3958" s="125">
        <v>0.36599999999999999</v>
      </c>
      <c r="V3958" s="34">
        <v>2986</v>
      </c>
      <c r="W3958" s="34">
        <v>3427</v>
      </c>
      <c r="X3958" s="125">
        <v>0.871</v>
      </c>
      <c r="Y3958" s="125">
        <v>0.38</v>
      </c>
      <c r="Z3958" s="34">
        <v>2255</v>
      </c>
      <c r="AA3958" s="34">
        <v>2596</v>
      </c>
      <c r="AB3958" s="125">
        <v>0.86899999999999999</v>
      </c>
      <c r="AC3958" s="34">
        <v>0.77696799999999999</v>
      </c>
      <c r="AD3958" s="34">
        <v>9.3209999999999997</v>
      </c>
      <c r="AE3958" s="280"/>
    </row>
    <row r="3959" spans="1:31" s="51" customFormat="1" x14ac:dyDescent="0.2">
      <c r="A3959" s="121" t="s">
        <v>782</v>
      </c>
      <c r="B3959" s="121">
        <v>16</v>
      </c>
      <c r="C3959" s="121">
        <v>71163613</v>
      </c>
      <c r="D3959" s="121">
        <v>71163613</v>
      </c>
      <c r="E3959" s="121" t="s">
        <v>121</v>
      </c>
      <c r="F3959" s="121" t="s">
        <v>3108</v>
      </c>
      <c r="G3959" s="121" t="s">
        <v>3109</v>
      </c>
      <c r="H3959" s="121" t="s">
        <v>7</v>
      </c>
      <c r="I3959" s="123" t="s">
        <v>9114</v>
      </c>
      <c r="J3959" s="123" t="s">
        <v>40</v>
      </c>
      <c r="K3959" s="123" t="s">
        <v>3717</v>
      </c>
      <c r="L3959" s="123" t="s">
        <v>382</v>
      </c>
      <c r="M3959" s="123" t="s">
        <v>5645</v>
      </c>
      <c r="N3959" s="123" t="s">
        <v>3128</v>
      </c>
      <c r="O3959" s="121" t="s">
        <v>3129</v>
      </c>
      <c r="P3959" s="121" t="s">
        <v>9119</v>
      </c>
      <c r="Q3959" s="121">
        <v>-1</v>
      </c>
      <c r="R3959" s="121" t="s">
        <v>40</v>
      </c>
      <c r="S3959" s="121" t="s">
        <v>40</v>
      </c>
      <c r="T3959" s="121" t="s">
        <v>40</v>
      </c>
      <c r="U3959" s="125">
        <v>0.23699999999999999</v>
      </c>
      <c r="V3959" s="34">
        <v>21</v>
      </c>
      <c r="W3959" s="34">
        <v>3427</v>
      </c>
      <c r="X3959" s="125">
        <v>6.0000000000000001E-3</v>
      </c>
      <c r="Y3959" s="125">
        <v>0.215</v>
      </c>
      <c r="Z3959" s="34">
        <v>14</v>
      </c>
      <c r="AA3959" s="34">
        <v>2596</v>
      </c>
      <c r="AB3959" s="125">
        <v>5.0000000000000001E-3</v>
      </c>
      <c r="AC3959" s="34">
        <v>2.923416</v>
      </c>
      <c r="AD3959" s="34">
        <v>21.9</v>
      </c>
      <c r="AE3959" s="280"/>
    </row>
    <row r="3960" spans="1:31" s="51" customFormat="1" x14ac:dyDescent="0.2">
      <c r="A3960" s="121" t="s">
        <v>782</v>
      </c>
      <c r="B3960" s="121">
        <v>16</v>
      </c>
      <c r="C3960" s="121">
        <v>71163622</v>
      </c>
      <c r="D3960" s="121">
        <v>71163622</v>
      </c>
      <c r="E3960" s="121" t="s">
        <v>130</v>
      </c>
      <c r="F3960" s="121" t="s">
        <v>3108</v>
      </c>
      <c r="G3960" s="121" t="s">
        <v>3109</v>
      </c>
      <c r="H3960" s="121" t="s">
        <v>7</v>
      </c>
      <c r="I3960" s="123" t="s">
        <v>9114</v>
      </c>
      <c r="J3960" s="123" t="s">
        <v>40</v>
      </c>
      <c r="K3960" s="123" t="s">
        <v>3464</v>
      </c>
      <c r="L3960" s="123" t="s">
        <v>5840</v>
      </c>
      <c r="M3960" s="123" t="s">
        <v>3750</v>
      </c>
      <c r="N3960" s="123" t="s">
        <v>3112</v>
      </c>
      <c r="O3960" s="121" t="s">
        <v>3113</v>
      </c>
      <c r="P3960" s="121" t="s">
        <v>9120</v>
      </c>
      <c r="Q3960" s="121">
        <v>-1</v>
      </c>
      <c r="R3960" s="121" t="s">
        <v>40</v>
      </c>
      <c r="S3960" s="121" t="s">
        <v>40</v>
      </c>
      <c r="T3960" s="121" t="s">
        <v>40</v>
      </c>
      <c r="U3960" s="125">
        <v>0.222</v>
      </c>
      <c r="V3960" s="34">
        <v>2</v>
      </c>
      <c r="W3960" s="34">
        <v>3427</v>
      </c>
      <c r="X3960" s="125">
        <v>1E-3</v>
      </c>
      <c r="Y3960" s="125">
        <v>0</v>
      </c>
      <c r="Z3960" s="34">
        <v>0</v>
      </c>
      <c r="AA3960" s="34">
        <v>2596</v>
      </c>
      <c r="AB3960" s="125">
        <v>0</v>
      </c>
      <c r="AC3960" s="34">
        <v>2.7531829999999999</v>
      </c>
      <c r="AD3960" s="34">
        <v>21.1</v>
      </c>
      <c r="AE3960" s="280"/>
    </row>
    <row r="3961" spans="1:31" s="51" customFormat="1" x14ac:dyDescent="0.2">
      <c r="A3961" s="121" t="s">
        <v>782</v>
      </c>
      <c r="B3961" s="121">
        <v>16</v>
      </c>
      <c r="C3961" s="121">
        <v>71163647</v>
      </c>
      <c r="D3961" s="121">
        <v>71163647</v>
      </c>
      <c r="E3961" s="121" t="s">
        <v>123</v>
      </c>
      <c r="F3961" s="121" t="s">
        <v>3108</v>
      </c>
      <c r="G3961" s="121" t="s">
        <v>3109</v>
      </c>
      <c r="H3961" s="121" t="s">
        <v>7</v>
      </c>
      <c r="I3961" s="123" t="s">
        <v>9114</v>
      </c>
      <c r="J3961" s="123" t="s">
        <v>40</v>
      </c>
      <c r="K3961" s="123" t="s">
        <v>9121</v>
      </c>
      <c r="L3961" s="123" t="s">
        <v>347</v>
      </c>
      <c r="M3961" s="123" t="s">
        <v>348</v>
      </c>
      <c r="N3961" s="123" t="s">
        <v>3192</v>
      </c>
      <c r="O3961" s="121" t="s">
        <v>3193</v>
      </c>
      <c r="P3961" s="121" t="s">
        <v>9122</v>
      </c>
      <c r="Q3961" s="121">
        <v>-1</v>
      </c>
      <c r="R3961" s="121" t="s">
        <v>40</v>
      </c>
      <c r="S3961" s="121" t="s">
        <v>40</v>
      </c>
      <c r="T3961" s="121" t="s">
        <v>40</v>
      </c>
      <c r="U3961" s="125">
        <v>0.22900000000000001</v>
      </c>
      <c r="V3961" s="34">
        <v>1</v>
      </c>
      <c r="W3961" s="34">
        <v>3430</v>
      </c>
      <c r="X3961" s="125">
        <v>0</v>
      </c>
      <c r="Y3961" s="125">
        <v>0</v>
      </c>
      <c r="Z3961" s="34">
        <v>0</v>
      </c>
      <c r="AA3961" s="34">
        <v>2603</v>
      </c>
      <c r="AB3961" s="125">
        <v>0</v>
      </c>
      <c r="AC3961" s="34">
        <v>4.6423079999999999</v>
      </c>
      <c r="AD3961" s="34">
        <v>24.5</v>
      </c>
      <c r="AE3961" s="280"/>
    </row>
    <row r="3962" spans="1:31" s="51" customFormat="1" x14ac:dyDescent="0.2">
      <c r="A3962" s="121" t="s">
        <v>782</v>
      </c>
      <c r="B3962" s="121">
        <v>16</v>
      </c>
      <c r="C3962" s="121">
        <v>71163655</v>
      </c>
      <c r="D3962" s="121">
        <v>71163655</v>
      </c>
      <c r="E3962" s="121" t="s">
        <v>130</v>
      </c>
      <c r="F3962" s="121" t="s">
        <v>3108</v>
      </c>
      <c r="G3962" s="121" t="s">
        <v>3109</v>
      </c>
      <c r="H3962" s="121" t="s">
        <v>7</v>
      </c>
      <c r="I3962" s="123" t="s">
        <v>9114</v>
      </c>
      <c r="J3962" s="123" t="s">
        <v>40</v>
      </c>
      <c r="K3962" s="123" t="s">
        <v>4925</v>
      </c>
      <c r="L3962" s="123" t="s">
        <v>4218</v>
      </c>
      <c r="M3962" s="123" t="s">
        <v>4219</v>
      </c>
      <c r="N3962" s="123" t="s">
        <v>3528</v>
      </c>
      <c r="O3962" s="121" t="s">
        <v>9123</v>
      </c>
      <c r="P3962" s="121" t="s">
        <v>40</v>
      </c>
      <c r="Q3962" s="121">
        <v>-1</v>
      </c>
      <c r="R3962" s="121" t="s">
        <v>40</v>
      </c>
      <c r="S3962" s="121" t="s">
        <v>40</v>
      </c>
      <c r="T3962" s="121" t="s">
        <v>40</v>
      </c>
      <c r="U3962" s="125">
        <v>0.24</v>
      </c>
      <c r="V3962" s="34">
        <v>1</v>
      </c>
      <c r="W3962" s="34">
        <v>3430</v>
      </c>
      <c r="X3962" s="125">
        <v>0</v>
      </c>
      <c r="Y3962" s="125">
        <v>0</v>
      </c>
      <c r="Z3962" s="34">
        <v>0</v>
      </c>
      <c r="AA3962" s="34">
        <v>2603</v>
      </c>
      <c r="AB3962" s="125">
        <v>0</v>
      </c>
      <c r="AC3962" s="34">
        <v>4.4765649999999999</v>
      </c>
      <c r="AD3962" s="34">
        <v>24.2</v>
      </c>
      <c r="AE3962" s="280"/>
    </row>
    <row r="3963" spans="1:31" s="51" customFormat="1" x14ac:dyDescent="0.2">
      <c r="A3963" s="121" t="s">
        <v>782</v>
      </c>
      <c r="B3963" s="121">
        <v>16</v>
      </c>
      <c r="C3963" s="121">
        <v>71163660</v>
      </c>
      <c r="D3963" s="121">
        <v>71163660</v>
      </c>
      <c r="E3963" s="121" t="s">
        <v>127</v>
      </c>
      <c r="F3963" s="121" t="s">
        <v>3101</v>
      </c>
      <c r="G3963" s="121" t="s">
        <v>3102</v>
      </c>
      <c r="H3963" s="121" t="s">
        <v>7</v>
      </c>
      <c r="I3963" s="123" t="s">
        <v>9114</v>
      </c>
      <c r="J3963" s="123" t="s">
        <v>40</v>
      </c>
      <c r="K3963" s="123" t="s">
        <v>3489</v>
      </c>
      <c r="L3963" s="123" t="s">
        <v>5057</v>
      </c>
      <c r="M3963" s="123" t="s">
        <v>4217</v>
      </c>
      <c r="N3963" s="123" t="s">
        <v>130</v>
      </c>
      <c r="O3963" s="121" t="s">
        <v>3226</v>
      </c>
      <c r="P3963" s="121" t="s">
        <v>9124</v>
      </c>
      <c r="Q3963" s="121">
        <v>-1</v>
      </c>
      <c r="R3963" s="121" t="s">
        <v>40</v>
      </c>
      <c r="S3963" s="121" t="s">
        <v>40</v>
      </c>
      <c r="T3963" s="121" t="s">
        <v>40</v>
      </c>
      <c r="U3963" s="125">
        <v>0.25800000000000001</v>
      </c>
      <c r="V3963" s="34">
        <v>1</v>
      </c>
      <c r="W3963" s="34">
        <v>3430</v>
      </c>
      <c r="X3963" s="125">
        <v>0</v>
      </c>
      <c r="Y3963" s="125">
        <v>0</v>
      </c>
      <c r="Z3963" s="34">
        <v>0</v>
      </c>
      <c r="AA3963" s="34">
        <v>2603</v>
      </c>
      <c r="AB3963" s="125">
        <v>0</v>
      </c>
      <c r="AC3963" s="34">
        <v>-0.32779999999999998</v>
      </c>
      <c r="AD3963" s="34">
        <v>0.57399999999999995</v>
      </c>
      <c r="AE3963" s="280"/>
    </row>
    <row r="3964" spans="1:31" s="51" customFormat="1" x14ac:dyDescent="0.2">
      <c r="A3964" s="121" t="s">
        <v>782</v>
      </c>
      <c r="B3964" s="121">
        <v>16</v>
      </c>
      <c r="C3964" s="121">
        <v>71163674</v>
      </c>
      <c r="D3964" s="121">
        <v>71163675</v>
      </c>
      <c r="E3964" s="121" t="s">
        <v>5152</v>
      </c>
      <c r="F3964" s="121" t="s">
        <v>80</v>
      </c>
      <c r="G3964" s="121" t="s">
        <v>3469</v>
      </c>
      <c r="H3964" s="121" t="s">
        <v>7</v>
      </c>
      <c r="I3964" s="123" t="s">
        <v>9114</v>
      </c>
      <c r="J3964" s="123" t="s">
        <v>40</v>
      </c>
      <c r="K3964" s="123" t="s">
        <v>5265</v>
      </c>
      <c r="L3964" s="123" t="s">
        <v>9125</v>
      </c>
      <c r="M3964" s="123" t="s">
        <v>4239</v>
      </c>
      <c r="N3964" s="123" t="s">
        <v>9126</v>
      </c>
      <c r="O3964" s="121" t="s">
        <v>9127</v>
      </c>
      <c r="P3964" s="121" t="s">
        <v>40</v>
      </c>
      <c r="Q3964" s="121">
        <v>-1</v>
      </c>
      <c r="R3964" s="121" t="s">
        <v>40</v>
      </c>
      <c r="S3964" s="121" t="s">
        <v>40</v>
      </c>
      <c r="T3964" s="121" t="s">
        <v>40</v>
      </c>
      <c r="U3964" s="125">
        <v>0.255</v>
      </c>
      <c r="V3964" s="34">
        <v>12</v>
      </c>
      <c r="W3964" s="34">
        <v>3430</v>
      </c>
      <c r="X3964" s="125">
        <v>3.0000000000000001E-3</v>
      </c>
      <c r="Y3964" s="125">
        <v>0.25600000000000001</v>
      </c>
      <c r="Z3964" s="34">
        <v>7</v>
      </c>
      <c r="AA3964" s="34">
        <v>2603</v>
      </c>
      <c r="AB3964" s="125">
        <v>3.0000000000000001E-3</v>
      </c>
      <c r="AC3964" s="34">
        <v>4.7053890000000003</v>
      </c>
      <c r="AD3964" s="34">
        <v>24.6</v>
      </c>
      <c r="AE3964" s="280"/>
    </row>
    <row r="3965" spans="1:31" s="51" customFormat="1" x14ac:dyDescent="0.2">
      <c r="A3965" s="121" t="s">
        <v>782</v>
      </c>
      <c r="B3965" s="121">
        <v>16</v>
      </c>
      <c r="C3965" s="121">
        <v>71163693</v>
      </c>
      <c r="D3965" s="121">
        <v>71163693</v>
      </c>
      <c r="E3965" s="121" t="s">
        <v>127</v>
      </c>
      <c r="F3965" s="121" t="s">
        <v>3101</v>
      </c>
      <c r="G3965" s="121" t="s">
        <v>3102</v>
      </c>
      <c r="H3965" s="121" t="s">
        <v>7</v>
      </c>
      <c r="I3965" s="123" t="s">
        <v>9114</v>
      </c>
      <c r="J3965" s="123" t="s">
        <v>40</v>
      </c>
      <c r="K3965" s="123" t="s">
        <v>6033</v>
      </c>
      <c r="L3965" s="123" t="s">
        <v>3488</v>
      </c>
      <c r="M3965" s="123" t="s">
        <v>388</v>
      </c>
      <c r="N3965" s="123" t="s">
        <v>3121</v>
      </c>
      <c r="O3965" s="121" t="s">
        <v>3319</v>
      </c>
      <c r="P3965" s="121" t="s">
        <v>9128</v>
      </c>
      <c r="Q3965" s="121">
        <v>-1</v>
      </c>
      <c r="R3965" s="121" t="s">
        <v>40</v>
      </c>
      <c r="S3965" s="121" t="s">
        <v>40</v>
      </c>
      <c r="T3965" s="121" t="s">
        <v>40</v>
      </c>
      <c r="U3965" s="125">
        <v>0.30199999999999999</v>
      </c>
      <c r="V3965" s="34">
        <v>1889</v>
      </c>
      <c r="W3965" s="34">
        <v>3430</v>
      </c>
      <c r="X3965" s="125">
        <v>0.55100000000000005</v>
      </c>
      <c r="Y3965" s="125">
        <v>0.30599999999999999</v>
      </c>
      <c r="Z3965" s="34">
        <v>1365</v>
      </c>
      <c r="AA3965" s="34">
        <v>2603</v>
      </c>
      <c r="AB3965" s="125">
        <v>0.52400000000000002</v>
      </c>
      <c r="AC3965" s="34">
        <v>-7.1970000000000006E-2</v>
      </c>
      <c r="AD3965" s="34">
        <v>1.948</v>
      </c>
      <c r="AE3965" s="280"/>
    </row>
    <row r="3966" spans="1:31" s="51" customFormat="1" x14ac:dyDescent="0.2">
      <c r="A3966" s="121" t="s">
        <v>782</v>
      </c>
      <c r="B3966" s="121">
        <v>16</v>
      </c>
      <c r="C3966" s="121">
        <v>71171053</v>
      </c>
      <c r="D3966" s="121">
        <v>71171053</v>
      </c>
      <c r="E3966" s="121" t="s">
        <v>127</v>
      </c>
      <c r="F3966" s="121" t="s">
        <v>79</v>
      </c>
      <c r="G3966" s="121" t="s">
        <v>3469</v>
      </c>
      <c r="H3966" s="121" t="s">
        <v>7</v>
      </c>
      <c r="I3966" s="123" t="s">
        <v>40</v>
      </c>
      <c r="J3966" s="123" t="s">
        <v>9129</v>
      </c>
      <c r="K3966" s="123" t="s">
        <v>40</v>
      </c>
      <c r="L3966" s="123" t="s">
        <v>40</v>
      </c>
      <c r="M3966" s="123" t="s">
        <v>40</v>
      </c>
      <c r="N3966" s="123" t="s">
        <v>40</v>
      </c>
      <c r="O3966" s="121" t="s">
        <v>40</v>
      </c>
      <c r="P3966" s="121" t="s">
        <v>40</v>
      </c>
      <c r="Q3966" s="121">
        <v>-1</v>
      </c>
      <c r="R3966" s="121">
        <v>3.442223765</v>
      </c>
      <c r="S3966" s="121">
        <v>0</v>
      </c>
      <c r="T3966" s="121">
        <v>3.442223765</v>
      </c>
      <c r="U3966" s="125">
        <v>0</v>
      </c>
      <c r="V3966" s="34">
        <v>0</v>
      </c>
      <c r="W3966" s="34">
        <v>3429</v>
      </c>
      <c r="X3966" s="125">
        <v>0</v>
      </c>
      <c r="Y3966" s="125">
        <v>0.254</v>
      </c>
      <c r="Z3966" s="34">
        <v>1</v>
      </c>
      <c r="AA3966" s="34">
        <v>2601</v>
      </c>
      <c r="AB3966" s="125">
        <v>0</v>
      </c>
      <c r="AC3966" s="34">
        <v>4.1011699999999998</v>
      </c>
      <c r="AD3966" s="34">
        <v>23.7</v>
      </c>
      <c r="AE3966" s="280"/>
    </row>
    <row r="3967" spans="1:31" s="51" customFormat="1" x14ac:dyDescent="0.2">
      <c r="A3967" s="121" t="s">
        <v>782</v>
      </c>
      <c r="B3967" s="121">
        <v>16</v>
      </c>
      <c r="C3967" s="121">
        <v>71171058</v>
      </c>
      <c r="D3967" s="121">
        <v>71171058</v>
      </c>
      <c r="E3967" s="121" t="s">
        <v>127</v>
      </c>
      <c r="F3967" s="121" t="s">
        <v>3108</v>
      </c>
      <c r="G3967" s="121" t="s">
        <v>3109</v>
      </c>
      <c r="H3967" s="121" t="s">
        <v>7</v>
      </c>
      <c r="I3967" s="123" t="s">
        <v>9130</v>
      </c>
      <c r="J3967" s="123" t="s">
        <v>40</v>
      </c>
      <c r="K3967" s="123" t="s">
        <v>5295</v>
      </c>
      <c r="L3967" s="123" t="s">
        <v>3367</v>
      </c>
      <c r="M3967" s="123" t="s">
        <v>3491</v>
      </c>
      <c r="N3967" s="123" t="s">
        <v>3535</v>
      </c>
      <c r="O3967" s="121" t="s">
        <v>3536</v>
      </c>
      <c r="P3967" s="121" t="s">
        <v>40</v>
      </c>
      <c r="Q3967" s="121">
        <v>-1</v>
      </c>
      <c r="R3967" s="121" t="s">
        <v>40</v>
      </c>
      <c r="S3967" s="121" t="s">
        <v>40</v>
      </c>
      <c r="T3967" s="121" t="s">
        <v>40</v>
      </c>
      <c r="U3967" s="125">
        <v>0.25800000000000001</v>
      </c>
      <c r="V3967" s="34">
        <v>5</v>
      </c>
      <c r="W3967" s="34">
        <v>3429</v>
      </c>
      <c r="X3967" s="125">
        <v>1E-3</v>
      </c>
      <c r="Y3967" s="125">
        <v>0.26100000000000001</v>
      </c>
      <c r="Z3967" s="34">
        <v>3</v>
      </c>
      <c r="AA3967" s="34">
        <v>2601</v>
      </c>
      <c r="AB3967" s="125">
        <v>1E-3</v>
      </c>
      <c r="AC3967" s="34">
        <v>-9.7610000000000006E-3</v>
      </c>
      <c r="AD3967" s="34">
        <v>2.4929999999999999</v>
      </c>
      <c r="AE3967" s="280"/>
    </row>
    <row r="3968" spans="1:31" s="51" customFormat="1" x14ac:dyDescent="0.2">
      <c r="A3968" s="121" t="s">
        <v>782</v>
      </c>
      <c r="B3968" s="121">
        <v>16</v>
      </c>
      <c r="C3968" s="121">
        <v>71171073</v>
      </c>
      <c r="D3968" s="121">
        <v>71171073</v>
      </c>
      <c r="E3968" s="121" t="s">
        <v>127</v>
      </c>
      <c r="F3968" s="121" t="s">
        <v>3108</v>
      </c>
      <c r="G3968" s="121" t="s">
        <v>3109</v>
      </c>
      <c r="H3968" s="121" t="s">
        <v>7</v>
      </c>
      <c r="I3968" s="123" t="s">
        <v>9130</v>
      </c>
      <c r="J3968" s="123" t="s">
        <v>40</v>
      </c>
      <c r="K3968" s="123" t="s">
        <v>5148</v>
      </c>
      <c r="L3968" s="123" t="s">
        <v>4174</v>
      </c>
      <c r="M3968" s="123" t="s">
        <v>3613</v>
      </c>
      <c r="N3968" s="123" t="s">
        <v>4552</v>
      </c>
      <c r="O3968" s="121" t="s">
        <v>4553</v>
      </c>
      <c r="P3968" s="121" t="s">
        <v>9131</v>
      </c>
      <c r="Q3968" s="121">
        <v>-1</v>
      </c>
      <c r="R3968" s="121" t="s">
        <v>40</v>
      </c>
      <c r="S3968" s="121" t="s">
        <v>40</v>
      </c>
      <c r="T3968" s="121" t="s">
        <v>40</v>
      </c>
      <c r="U3968" s="125">
        <v>0.28599999999999998</v>
      </c>
      <c r="V3968" s="34">
        <v>1</v>
      </c>
      <c r="W3968" s="34">
        <v>3429</v>
      </c>
      <c r="X3968" s="125">
        <v>0</v>
      </c>
      <c r="Y3968" s="125">
        <v>0</v>
      </c>
      <c r="Z3968" s="34">
        <v>0</v>
      </c>
      <c r="AA3968" s="34">
        <v>2601</v>
      </c>
      <c r="AB3968" s="125">
        <v>0</v>
      </c>
      <c r="AC3968" s="34">
        <v>5.9489799999999997</v>
      </c>
      <c r="AD3968" s="34">
        <v>27.6</v>
      </c>
      <c r="AE3968" s="280"/>
    </row>
    <row r="3969" spans="1:31" s="51" customFormat="1" x14ac:dyDescent="0.2">
      <c r="A3969" s="121" t="s">
        <v>782</v>
      </c>
      <c r="B3969" s="121">
        <v>16</v>
      </c>
      <c r="C3969" s="121">
        <v>71171126</v>
      </c>
      <c r="D3969" s="121">
        <v>71171126</v>
      </c>
      <c r="E3969" s="121" t="s">
        <v>130</v>
      </c>
      <c r="F3969" s="121" t="s">
        <v>3108</v>
      </c>
      <c r="G3969" s="121" t="s">
        <v>3109</v>
      </c>
      <c r="H3969" s="121" t="s">
        <v>7</v>
      </c>
      <c r="I3969" s="123" t="s">
        <v>9130</v>
      </c>
      <c r="J3969" s="123" t="s">
        <v>40</v>
      </c>
      <c r="K3969" s="123" t="s">
        <v>3355</v>
      </c>
      <c r="L3969" s="123" t="s">
        <v>9132</v>
      </c>
      <c r="M3969" s="123" t="s">
        <v>4176</v>
      </c>
      <c r="N3969" s="123" t="s">
        <v>3171</v>
      </c>
      <c r="O3969" s="121" t="s">
        <v>3172</v>
      </c>
      <c r="P3969" s="121" t="s">
        <v>9133</v>
      </c>
      <c r="Q3969" s="121">
        <v>-1</v>
      </c>
      <c r="R3969" s="121" t="s">
        <v>40</v>
      </c>
      <c r="S3969" s="121" t="s">
        <v>40</v>
      </c>
      <c r="T3969" s="121" t="s">
        <v>40</v>
      </c>
      <c r="U3969" s="125">
        <v>0</v>
      </c>
      <c r="V3969" s="34">
        <v>0</v>
      </c>
      <c r="W3969" s="34">
        <v>3429</v>
      </c>
      <c r="X3969" s="125">
        <v>0</v>
      </c>
      <c r="Y3969" s="125">
        <v>0.245</v>
      </c>
      <c r="Z3969" s="34">
        <v>2</v>
      </c>
      <c r="AA3969" s="34">
        <v>2601</v>
      </c>
      <c r="AB3969" s="125">
        <v>1E-3</v>
      </c>
      <c r="AC3969" s="34">
        <v>3.564101</v>
      </c>
      <c r="AD3969" s="34">
        <v>23.1</v>
      </c>
      <c r="AE3969" s="280"/>
    </row>
    <row r="3970" spans="1:31" s="51" customFormat="1" x14ac:dyDescent="0.2">
      <c r="A3970" s="121" t="s">
        <v>782</v>
      </c>
      <c r="B3970" s="121">
        <v>16</v>
      </c>
      <c r="C3970" s="121">
        <v>71171127</v>
      </c>
      <c r="D3970" s="121">
        <v>71171127</v>
      </c>
      <c r="E3970" s="121" t="s">
        <v>121</v>
      </c>
      <c r="F3970" s="121" t="s">
        <v>3108</v>
      </c>
      <c r="G3970" s="121" t="s">
        <v>3109</v>
      </c>
      <c r="H3970" s="121" t="s">
        <v>7</v>
      </c>
      <c r="I3970" s="123" t="s">
        <v>9130</v>
      </c>
      <c r="J3970" s="123" t="s">
        <v>40</v>
      </c>
      <c r="K3970" s="123" t="s">
        <v>3481</v>
      </c>
      <c r="L3970" s="123" t="s">
        <v>4175</v>
      </c>
      <c r="M3970" s="123" t="s">
        <v>4176</v>
      </c>
      <c r="N3970" s="123" t="s">
        <v>3144</v>
      </c>
      <c r="O3970" s="121" t="s">
        <v>3145</v>
      </c>
      <c r="P3970" s="121" t="s">
        <v>9134</v>
      </c>
      <c r="Q3970" s="121">
        <v>-1</v>
      </c>
      <c r="R3970" s="121" t="s">
        <v>40</v>
      </c>
      <c r="S3970" s="121" t="s">
        <v>40</v>
      </c>
      <c r="T3970" s="121" t="s">
        <v>40</v>
      </c>
      <c r="U3970" s="125">
        <v>0.23599999999999999</v>
      </c>
      <c r="V3970" s="34">
        <v>1</v>
      </c>
      <c r="W3970" s="34">
        <v>3429</v>
      </c>
      <c r="X3970" s="125">
        <v>0</v>
      </c>
      <c r="Y3970" s="125">
        <v>0</v>
      </c>
      <c r="Z3970" s="34">
        <v>0</v>
      </c>
      <c r="AA3970" s="34">
        <v>2601</v>
      </c>
      <c r="AB3970" s="125">
        <v>0</v>
      </c>
      <c r="AC3970" s="34">
        <v>6.4897970000000003</v>
      </c>
      <c r="AD3970" s="34">
        <v>30</v>
      </c>
      <c r="AE3970" s="280"/>
    </row>
    <row r="3971" spans="1:31" s="51" customFormat="1" x14ac:dyDescent="0.2">
      <c r="A3971" s="121" t="s">
        <v>782</v>
      </c>
      <c r="B3971" s="121">
        <v>16</v>
      </c>
      <c r="C3971" s="121">
        <v>71171137</v>
      </c>
      <c r="D3971" s="121">
        <v>71171137</v>
      </c>
      <c r="E3971" s="121" t="s">
        <v>123</v>
      </c>
      <c r="F3971" s="121" t="s">
        <v>3101</v>
      </c>
      <c r="G3971" s="121" t="s">
        <v>3102</v>
      </c>
      <c r="H3971" s="121" t="s">
        <v>7</v>
      </c>
      <c r="I3971" s="123" t="s">
        <v>9130</v>
      </c>
      <c r="J3971" s="123" t="s">
        <v>40</v>
      </c>
      <c r="K3971" s="123" t="s">
        <v>5655</v>
      </c>
      <c r="L3971" s="123" t="s">
        <v>4171</v>
      </c>
      <c r="M3971" s="123" t="s">
        <v>4743</v>
      </c>
      <c r="N3971" s="123" t="s">
        <v>130</v>
      </c>
      <c r="O3971" s="121" t="s">
        <v>4129</v>
      </c>
      <c r="P3971" s="121" t="s">
        <v>40</v>
      </c>
      <c r="Q3971" s="121">
        <v>-1</v>
      </c>
      <c r="R3971" s="121" t="s">
        <v>40</v>
      </c>
      <c r="S3971" s="121" t="s">
        <v>40</v>
      </c>
      <c r="T3971" s="121" t="s">
        <v>40</v>
      </c>
      <c r="U3971" s="125">
        <v>0.246</v>
      </c>
      <c r="V3971" s="34">
        <v>1</v>
      </c>
      <c r="W3971" s="34">
        <v>3429</v>
      </c>
      <c r="X3971" s="125">
        <v>0</v>
      </c>
      <c r="Y3971" s="125">
        <v>0.26</v>
      </c>
      <c r="Z3971" s="34">
        <v>2</v>
      </c>
      <c r="AA3971" s="34">
        <v>2601</v>
      </c>
      <c r="AB3971" s="125">
        <v>1E-3</v>
      </c>
      <c r="AC3971" s="34">
        <v>0.35882500000000001</v>
      </c>
      <c r="AD3971" s="34">
        <v>6.2469999999999999</v>
      </c>
      <c r="AE3971" s="280"/>
    </row>
    <row r="3972" spans="1:31" s="51" customFormat="1" x14ac:dyDescent="0.2">
      <c r="A3972" s="121" t="s">
        <v>782</v>
      </c>
      <c r="B3972" s="121">
        <v>16</v>
      </c>
      <c r="C3972" s="121">
        <v>71171147</v>
      </c>
      <c r="D3972" s="121">
        <v>71171147</v>
      </c>
      <c r="E3972" s="121" t="s">
        <v>130</v>
      </c>
      <c r="F3972" s="121" t="s">
        <v>3108</v>
      </c>
      <c r="G3972" s="121" t="s">
        <v>3109</v>
      </c>
      <c r="H3972" s="121" t="s">
        <v>7</v>
      </c>
      <c r="I3972" s="123" t="s">
        <v>9130</v>
      </c>
      <c r="J3972" s="123" t="s">
        <v>40</v>
      </c>
      <c r="K3972" s="123" t="s">
        <v>4361</v>
      </c>
      <c r="L3972" s="123" t="s">
        <v>555</v>
      </c>
      <c r="M3972" s="123" t="s">
        <v>5753</v>
      </c>
      <c r="N3972" s="123" t="s">
        <v>3112</v>
      </c>
      <c r="O3972" s="121" t="s">
        <v>3113</v>
      </c>
      <c r="P3972" s="121" t="s">
        <v>9135</v>
      </c>
      <c r="Q3972" s="121">
        <v>-1</v>
      </c>
      <c r="R3972" s="121" t="s">
        <v>40</v>
      </c>
      <c r="S3972" s="121" t="s">
        <v>40</v>
      </c>
      <c r="T3972" s="121" t="s">
        <v>40</v>
      </c>
      <c r="U3972" s="125">
        <v>0.245</v>
      </c>
      <c r="V3972" s="34">
        <v>26</v>
      </c>
      <c r="W3972" s="34">
        <v>3429</v>
      </c>
      <c r="X3972" s="125">
        <v>8.0000000000000002E-3</v>
      </c>
      <c r="Y3972" s="125">
        <v>0.23499999999999999</v>
      </c>
      <c r="Z3972" s="34">
        <v>17</v>
      </c>
      <c r="AA3972" s="34">
        <v>2601</v>
      </c>
      <c r="AB3972" s="125">
        <v>7.0000000000000001E-3</v>
      </c>
      <c r="AC3972" s="34">
        <v>5.0723390000000004</v>
      </c>
      <c r="AD3972" s="34">
        <v>25.3</v>
      </c>
      <c r="AE3972" s="280"/>
    </row>
    <row r="3973" spans="1:31" s="51" customFormat="1" x14ac:dyDescent="0.2">
      <c r="A3973" s="121" t="s">
        <v>782</v>
      </c>
      <c r="B3973" s="121">
        <v>16</v>
      </c>
      <c r="C3973" s="121">
        <v>71171170</v>
      </c>
      <c r="D3973" s="121">
        <v>71171170</v>
      </c>
      <c r="E3973" s="121" t="s">
        <v>123</v>
      </c>
      <c r="F3973" s="121" t="s">
        <v>3101</v>
      </c>
      <c r="G3973" s="121" t="s">
        <v>3102</v>
      </c>
      <c r="H3973" s="121" t="s">
        <v>7</v>
      </c>
      <c r="I3973" s="123" t="s">
        <v>9130</v>
      </c>
      <c r="J3973" s="123" t="s">
        <v>40</v>
      </c>
      <c r="K3973" s="123" t="s">
        <v>3360</v>
      </c>
      <c r="L3973" s="123" t="s">
        <v>5104</v>
      </c>
      <c r="M3973" s="123" t="s">
        <v>4244</v>
      </c>
      <c r="N3973" s="123" t="s">
        <v>130</v>
      </c>
      <c r="O3973" s="121" t="s">
        <v>4129</v>
      </c>
      <c r="P3973" s="121" t="s">
        <v>40</v>
      </c>
      <c r="Q3973" s="121">
        <v>-1</v>
      </c>
      <c r="R3973" s="121" t="s">
        <v>40</v>
      </c>
      <c r="S3973" s="121" t="s">
        <v>40</v>
      </c>
      <c r="T3973" s="121" t="s">
        <v>40</v>
      </c>
      <c r="U3973" s="125">
        <v>0.25</v>
      </c>
      <c r="V3973" s="34">
        <v>1</v>
      </c>
      <c r="W3973" s="34">
        <v>3426</v>
      </c>
      <c r="X3973" s="125">
        <v>0</v>
      </c>
      <c r="Y3973" s="125">
        <v>0</v>
      </c>
      <c r="Z3973" s="34">
        <v>0</v>
      </c>
      <c r="AA3973" s="34">
        <v>2599</v>
      </c>
      <c r="AB3973" s="125">
        <v>0</v>
      </c>
      <c r="AC3973" s="34">
        <v>0.37102499999999999</v>
      </c>
      <c r="AD3973" s="34">
        <v>6.3579999999999997</v>
      </c>
      <c r="AE3973" s="280"/>
    </row>
    <row r="3974" spans="1:31" s="51" customFormat="1" x14ac:dyDescent="0.2">
      <c r="A3974" s="121" t="s">
        <v>782</v>
      </c>
      <c r="B3974" s="121">
        <v>16</v>
      </c>
      <c r="C3974" s="121">
        <v>71171176</v>
      </c>
      <c r="D3974" s="121">
        <v>71171176</v>
      </c>
      <c r="E3974" s="121" t="s">
        <v>130</v>
      </c>
      <c r="F3974" s="121" t="s">
        <v>3101</v>
      </c>
      <c r="G3974" s="121" t="s">
        <v>3102</v>
      </c>
      <c r="H3974" s="121" t="s">
        <v>7</v>
      </c>
      <c r="I3974" s="123" t="s">
        <v>9130</v>
      </c>
      <c r="J3974" s="123" t="s">
        <v>40</v>
      </c>
      <c r="K3974" s="123" t="s">
        <v>9136</v>
      </c>
      <c r="L3974" s="123" t="s">
        <v>541</v>
      </c>
      <c r="M3974" s="123" t="s">
        <v>3868</v>
      </c>
      <c r="N3974" s="123" t="s">
        <v>3207</v>
      </c>
      <c r="O3974" s="121" t="s">
        <v>3208</v>
      </c>
      <c r="P3974" s="121" t="s">
        <v>40</v>
      </c>
      <c r="Q3974" s="121">
        <v>-1</v>
      </c>
      <c r="R3974" s="121" t="s">
        <v>40</v>
      </c>
      <c r="S3974" s="121" t="s">
        <v>40</v>
      </c>
      <c r="T3974" s="121" t="s">
        <v>40</v>
      </c>
      <c r="U3974" s="125">
        <v>0.222</v>
      </c>
      <c r="V3974" s="34">
        <v>1</v>
      </c>
      <c r="W3974" s="34">
        <v>3426</v>
      </c>
      <c r="X3974" s="125">
        <v>0</v>
      </c>
      <c r="Y3974" s="125">
        <v>0.27200000000000002</v>
      </c>
      <c r="Z3974" s="34">
        <v>2</v>
      </c>
      <c r="AA3974" s="34">
        <v>2599</v>
      </c>
      <c r="AB3974" s="125">
        <v>1E-3</v>
      </c>
      <c r="AC3974" s="34">
        <v>1.754918</v>
      </c>
      <c r="AD3974" s="34">
        <v>14.72</v>
      </c>
      <c r="AE3974" s="280"/>
    </row>
    <row r="3975" spans="1:31" s="51" customFormat="1" x14ac:dyDescent="0.2">
      <c r="A3975" s="121" t="s">
        <v>782</v>
      </c>
      <c r="B3975" s="121">
        <v>16</v>
      </c>
      <c r="C3975" s="121">
        <v>71171188</v>
      </c>
      <c r="D3975" s="121">
        <v>71171188</v>
      </c>
      <c r="E3975" s="121" t="s">
        <v>130</v>
      </c>
      <c r="F3975" s="121" t="s">
        <v>3101</v>
      </c>
      <c r="G3975" s="121" t="s">
        <v>3102</v>
      </c>
      <c r="H3975" s="121" t="s">
        <v>7</v>
      </c>
      <c r="I3975" s="123" t="s">
        <v>9130</v>
      </c>
      <c r="J3975" s="123" t="s">
        <v>40</v>
      </c>
      <c r="K3975" s="123" t="s">
        <v>4349</v>
      </c>
      <c r="L3975" s="123" t="s">
        <v>5101</v>
      </c>
      <c r="M3975" s="123" t="s">
        <v>5102</v>
      </c>
      <c r="N3975" s="123" t="s">
        <v>3107</v>
      </c>
      <c r="O3975" s="121" t="s">
        <v>9137</v>
      </c>
      <c r="P3975" s="121" t="s">
        <v>40</v>
      </c>
      <c r="Q3975" s="121">
        <v>-1</v>
      </c>
      <c r="R3975" s="121" t="s">
        <v>40</v>
      </c>
      <c r="S3975" s="121" t="s">
        <v>40</v>
      </c>
      <c r="T3975" s="121" t="s">
        <v>40</v>
      </c>
      <c r="U3975" s="125">
        <v>0.245</v>
      </c>
      <c r="V3975" s="34">
        <v>1</v>
      </c>
      <c r="W3975" s="34">
        <v>3426</v>
      </c>
      <c r="X3975" s="125">
        <v>0</v>
      </c>
      <c r="Y3975" s="125">
        <v>0</v>
      </c>
      <c r="Z3975" s="34">
        <v>0</v>
      </c>
      <c r="AA3975" s="34">
        <v>2599</v>
      </c>
      <c r="AB3975" s="125">
        <v>0</v>
      </c>
      <c r="AC3975" s="34">
        <v>0.66189900000000002</v>
      </c>
      <c r="AD3975" s="34">
        <v>8.5760000000000005</v>
      </c>
      <c r="AE3975" s="280"/>
    </row>
    <row r="3976" spans="1:31" s="51" customFormat="1" x14ac:dyDescent="0.2">
      <c r="A3976" s="121" t="s">
        <v>782</v>
      </c>
      <c r="B3976" s="121">
        <v>16</v>
      </c>
      <c r="C3976" s="121">
        <v>71171202</v>
      </c>
      <c r="D3976" s="121">
        <v>71171202</v>
      </c>
      <c r="E3976" s="121" t="s">
        <v>130</v>
      </c>
      <c r="F3976" s="121" t="s">
        <v>3108</v>
      </c>
      <c r="G3976" s="121" t="s">
        <v>3109</v>
      </c>
      <c r="H3976" s="121" t="s">
        <v>7</v>
      </c>
      <c r="I3976" s="123" t="s">
        <v>9130</v>
      </c>
      <c r="J3976" s="123" t="s">
        <v>40</v>
      </c>
      <c r="K3976" s="123" t="s">
        <v>8864</v>
      </c>
      <c r="L3976" s="123" t="s">
        <v>492</v>
      </c>
      <c r="M3976" s="123" t="s">
        <v>4169</v>
      </c>
      <c r="N3976" s="123" t="s">
        <v>4872</v>
      </c>
      <c r="O3976" s="121" t="s">
        <v>4873</v>
      </c>
      <c r="P3976" s="121" t="s">
        <v>9138</v>
      </c>
      <c r="Q3976" s="121">
        <v>-1</v>
      </c>
      <c r="R3976" s="121" t="s">
        <v>40</v>
      </c>
      <c r="S3976" s="121" t="s">
        <v>40</v>
      </c>
      <c r="T3976" s="121" t="s">
        <v>40</v>
      </c>
      <c r="U3976" s="125">
        <v>0.252</v>
      </c>
      <c r="V3976" s="34">
        <v>1</v>
      </c>
      <c r="W3976" s="34">
        <v>3426</v>
      </c>
      <c r="X3976" s="125">
        <v>0</v>
      </c>
      <c r="Y3976" s="125">
        <v>0</v>
      </c>
      <c r="Z3976" s="34">
        <v>0</v>
      </c>
      <c r="AA3976" s="34">
        <v>2599</v>
      </c>
      <c r="AB3976" s="125">
        <v>0</v>
      </c>
      <c r="AC3976" s="34">
        <v>5.0095479999999997</v>
      </c>
      <c r="AD3976" s="34">
        <v>25.1</v>
      </c>
      <c r="AE3976" s="280"/>
    </row>
    <row r="3977" spans="1:31" s="51" customFormat="1" x14ac:dyDescent="0.2">
      <c r="A3977" s="121" t="s">
        <v>782</v>
      </c>
      <c r="B3977" s="121">
        <v>16</v>
      </c>
      <c r="C3977" s="121">
        <v>71171209</v>
      </c>
      <c r="D3977" s="121">
        <v>71171209</v>
      </c>
      <c r="E3977" s="121" t="s">
        <v>127</v>
      </c>
      <c r="F3977" s="121" t="s">
        <v>3101</v>
      </c>
      <c r="G3977" s="121" t="s">
        <v>3102</v>
      </c>
      <c r="H3977" s="121" t="s">
        <v>7</v>
      </c>
      <c r="I3977" s="123" t="s">
        <v>9130</v>
      </c>
      <c r="J3977" s="123" t="s">
        <v>40</v>
      </c>
      <c r="K3977" s="123" t="s">
        <v>3367</v>
      </c>
      <c r="L3977" s="123" t="s">
        <v>5468</v>
      </c>
      <c r="M3977" s="123" t="s">
        <v>4376</v>
      </c>
      <c r="N3977" s="123" t="s">
        <v>3196</v>
      </c>
      <c r="O3977" s="121" t="s">
        <v>3197</v>
      </c>
      <c r="P3977" s="121" t="s">
        <v>40</v>
      </c>
      <c r="Q3977" s="121">
        <v>-1</v>
      </c>
      <c r="R3977" s="121" t="s">
        <v>40</v>
      </c>
      <c r="S3977" s="121" t="s">
        <v>40</v>
      </c>
      <c r="T3977" s="121" t="s">
        <v>40</v>
      </c>
      <c r="U3977" s="125">
        <v>0.26800000000000002</v>
      </c>
      <c r="V3977" s="34">
        <v>1</v>
      </c>
      <c r="W3977" s="34">
        <v>3426</v>
      </c>
      <c r="X3977" s="125">
        <v>0</v>
      </c>
      <c r="Y3977" s="125">
        <v>0</v>
      </c>
      <c r="Z3977" s="34">
        <v>0</v>
      </c>
      <c r="AA3977" s="34">
        <v>2599</v>
      </c>
      <c r="AB3977" s="125">
        <v>0</v>
      </c>
      <c r="AC3977" s="34">
        <v>0.22592599999999999</v>
      </c>
      <c r="AD3977" s="34">
        <v>4.95</v>
      </c>
      <c r="AE3977" s="280"/>
    </row>
    <row r="3978" spans="1:31" s="51" customFormat="1" x14ac:dyDescent="0.2">
      <c r="A3978" s="121" t="s">
        <v>782</v>
      </c>
      <c r="B3978" s="121">
        <v>16</v>
      </c>
      <c r="C3978" s="121">
        <v>71171231</v>
      </c>
      <c r="D3978" s="121">
        <v>71171231</v>
      </c>
      <c r="E3978" s="121" t="s">
        <v>123</v>
      </c>
      <c r="F3978" s="121" t="s">
        <v>3108</v>
      </c>
      <c r="G3978" s="121" t="s">
        <v>3109</v>
      </c>
      <c r="H3978" s="121" t="s">
        <v>7</v>
      </c>
      <c r="I3978" s="123" t="s">
        <v>9130</v>
      </c>
      <c r="J3978" s="123" t="s">
        <v>40</v>
      </c>
      <c r="K3978" s="123" t="s">
        <v>4862</v>
      </c>
      <c r="L3978" s="123" t="s">
        <v>4157</v>
      </c>
      <c r="M3978" s="123" t="s">
        <v>4483</v>
      </c>
      <c r="N3978" s="123" t="s">
        <v>3999</v>
      </c>
      <c r="O3978" s="121" t="s">
        <v>4344</v>
      </c>
      <c r="P3978" s="121" t="s">
        <v>9139</v>
      </c>
      <c r="Q3978" s="121">
        <v>-1</v>
      </c>
      <c r="R3978" s="121" t="s">
        <v>40</v>
      </c>
      <c r="S3978" s="121" t="s">
        <v>40</v>
      </c>
      <c r="T3978" s="121" t="s">
        <v>40</v>
      </c>
      <c r="U3978" s="125">
        <v>0.246</v>
      </c>
      <c r="V3978" s="34">
        <v>9</v>
      </c>
      <c r="W3978" s="34">
        <v>3426</v>
      </c>
      <c r="X3978" s="125">
        <v>3.0000000000000001E-3</v>
      </c>
      <c r="Y3978" s="125">
        <v>0.25700000000000001</v>
      </c>
      <c r="Z3978" s="34">
        <v>7</v>
      </c>
      <c r="AA3978" s="34">
        <v>2599</v>
      </c>
      <c r="AB3978" s="125">
        <v>3.0000000000000001E-3</v>
      </c>
      <c r="AC3978" s="34">
        <v>5.4824190000000002</v>
      </c>
      <c r="AD3978" s="34">
        <v>26.2</v>
      </c>
      <c r="AE3978" s="280"/>
    </row>
    <row r="3979" spans="1:31" s="51" customFormat="1" x14ac:dyDescent="0.2">
      <c r="A3979" s="121" t="s">
        <v>782</v>
      </c>
      <c r="B3979" s="121">
        <v>16</v>
      </c>
      <c r="C3979" s="121">
        <v>71186581</v>
      </c>
      <c r="D3979" s="121">
        <v>71186581</v>
      </c>
      <c r="E3979" s="121" t="s">
        <v>127</v>
      </c>
      <c r="F3979" s="121" t="s">
        <v>3101</v>
      </c>
      <c r="G3979" s="121" t="s">
        <v>3102</v>
      </c>
      <c r="H3979" s="121" t="s">
        <v>7</v>
      </c>
      <c r="I3979" s="123" t="s">
        <v>9140</v>
      </c>
      <c r="J3979" s="123" t="s">
        <v>40</v>
      </c>
      <c r="K3979" s="123" t="s">
        <v>4677</v>
      </c>
      <c r="L3979" s="123" t="s">
        <v>4143</v>
      </c>
      <c r="M3979" s="123" t="s">
        <v>856</v>
      </c>
      <c r="N3979" s="123" t="s">
        <v>3126</v>
      </c>
      <c r="O3979" s="121" t="s">
        <v>6673</v>
      </c>
      <c r="P3979" s="121" t="s">
        <v>40</v>
      </c>
      <c r="Q3979" s="121">
        <v>-1</v>
      </c>
      <c r="R3979" s="121" t="s">
        <v>40</v>
      </c>
      <c r="S3979" s="121" t="s">
        <v>40</v>
      </c>
      <c r="T3979" s="121" t="s">
        <v>40</v>
      </c>
      <c r="U3979" s="125">
        <v>0</v>
      </c>
      <c r="V3979" s="34">
        <v>0</v>
      </c>
      <c r="W3979" s="34">
        <v>3429</v>
      </c>
      <c r="X3979" s="125">
        <v>0</v>
      </c>
      <c r="Y3979" s="125">
        <v>0.23699999999999999</v>
      </c>
      <c r="Z3979" s="34">
        <v>1</v>
      </c>
      <c r="AA3979" s="34">
        <v>2601</v>
      </c>
      <c r="AB3979" s="125">
        <v>0</v>
      </c>
      <c r="AC3979" s="34">
        <v>0.22434899999999999</v>
      </c>
      <c r="AD3979" s="34">
        <v>4.9340000000000002</v>
      </c>
      <c r="AE3979" s="280"/>
    </row>
    <row r="3980" spans="1:31" s="51" customFormat="1" x14ac:dyDescent="0.2">
      <c r="A3980" s="121" t="s">
        <v>782</v>
      </c>
      <c r="B3980" s="121">
        <v>16</v>
      </c>
      <c r="C3980" s="121">
        <v>71186598</v>
      </c>
      <c r="D3980" s="121">
        <v>71186598</v>
      </c>
      <c r="E3980" s="121" t="s">
        <v>130</v>
      </c>
      <c r="F3980" s="121" t="s">
        <v>3108</v>
      </c>
      <c r="G3980" s="121" t="s">
        <v>3109</v>
      </c>
      <c r="H3980" s="121" t="s">
        <v>7</v>
      </c>
      <c r="I3980" s="123" t="s">
        <v>9140</v>
      </c>
      <c r="J3980" s="123" t="s">
        <v>40</v>
      </c>
      <c r="K3980" s="123" t="s">
        <v>5933</v>
      </c>
      <c r="L3980" s="123" t="s">
        <v>9141</v>
      </c>
      <c r="M3980" s="123" t="s">
        <v>4362</v>
      </c>
      <c r="N3980" s="123" t="s">
        <v>3219</v>
      </c>
      <c r="O3980" s="121" t="s">
        <v>3220</v>
      </c>
      <c r="P3980" s="121" t="s">
        <v>40</v>
      </c>
      <c r="Q3980" s="121">
        <v>-1</v>
      </c>
      <c r="R3980" s="121" t="s">
        <v>40</v>
      </c>
      <c r="S3980" s="121" t="s">
        <v>40</v>
      </c>
      <c r="T3980" s="121" t="s">
        <v>40</v>
      </c>
      <c r="U3980" s="125">
        <v>0.25700000000000001</v>
      </c>
      <c r="V3980" s="34">
        <v>8</v>
      </c>
      <c r="W3980" s="34">
        <v>3429</v>
      </c>
      <c r="X3980" s="125">
        <v>2E-3</v>
      </c>
      <c r="Y3980" s="125">
        <v>0.23</v>
      </c>
      <c r="Z3980" s="34">
        <v>8</v>
      </c>
      <c r="AA3980" s="34">
        <v>2601</v>
      </c>
      <c r="AB3980" s="125">
        <v>3.0000000000000001E-3</v>
      </c>
      <c r="AC3980" s="34">
        <v>2.5276640000000001</v>
      </c>
      <c r="AD3980" s="34">
        <v>19.649999999999999</v>
      </c>
      <c r="AE3980" s="280"/>
    </row>
    <row r="3981" spans="1:31" s="51" customFormat="1" x14ac:dyDescent="0.2">
      <c r="A3981" s="121" t="s">
        <v>782</v>
      </c>
      <c r="B3981" s="121">
        <v>16</v>
      </c>
      <c r="C3981" s="121">
        <v>71186599</v>
      </c>
      <c r="D3981" s="121">
        <v>71186599</v>
      </c>
      <c r="E3981" s="121" t="s">
        <v>121</v>
      </c>
      <c r="F3981" s="121" t="s">
        <v>3101</v>
      </c>
      <c r="G3981" s="121" t="s">
        <v>3102</v>
      </c>
      <c r="H3981" s="121" t="s">
        <v>7</v>
      </c>
      <c r="I3981" s="123" t="s">
        <v>9140</v>
      </c>
      <c r="J3981" s="123" t="s">
        <v>40</v>
      </c>
      <c r="K3981" s="123" t="s">
        <v>9142</v>
      </c>
      <c r="L3981" s="123" t="s">
        <v>6246</v>
      </c>
      <c r="M3981" s="123" t="s">
        <v>813</v>
      </c>
      <c r="N3981" s="123" t="s">
        <v>127</v>
      </c>
      <c r="O3981" s="121" t="s">
        <v>3284</v>
      </c>
      <c r="P3981" s="121" t="s">
        <v>9143</v>
      </c>
      <c r="Q3981" s="121">
        <v>-1</v>
      </c>
      <c r="R3981" s="121" t="s">
        <v>40</v>
      </c>
      <c r="S3981" s="121" t="s">
        <v>40</v>
      </c>
      <c r="T3981" s="121" t="s">
        <v>40</v>
      </c>
      <c r="U3981" s="125">
        <v>0.23499999999999999</v>
      </c>
      <c r="V3981" s="34">
        <v>1</v>
      </c>
      <c r="W3981" s="34">
        <v>3429</v>
      </c>
      <c r="X3981" s="125">
        <v>0</v>
      </c>
      <c r="Y3981" s="125">
        <v>0.248</v>
      </c>
      <c r="Z3981" s="34">
        <v>3</v>
      </c>
      <c r="AA3981" s="34">
        <v>2601</v>
      </c>
      <c r="AB3981" s="125">
        <v>1E-3</v>
      </c>
      <c r="AC3981" s="34">
        <v>1.960761</v>
      </c>
      <c r="AD3981" s="34">
        <v>15.96</v>
      </c>
      <c r="AE3981" s="280"/>
    </row>
    <row r="3982" spans="1:31" s="51" customFormat="1" x14ac:dyDescent="0.2">
      <c r="A3982" s="121" t="s">
        <v>782</v>
      </c>
      <c r="B3982" s="121">
        <v>16</v>
      </c>
      <c r="C3982" s="121">
        <v>71186601</v>
      </c>
      <c r="D3982" s="121">
        <v>71186601</v>
      </c>
      <c r="E3982" s="121" t="s">
        <v>130</v>
      </c>
      <c r="F3982" s="121" t="s">
        <v>3108</v>
      </c>
      <c r="G3982" s="121" t="s">
        <v>3109</v>
      </c>
      <c r="H3982" s="121" t="s">
        <v>7</v>
      </c>
      <c r="I3982" s="123" t="s">
        <v>9140</v>
      </c>
      <c r="J3982" s="123" t="s">
        <v>40</v>
      </c>
      <c r="K3982" s="123" t="s">
        <v>8896</v>
      </c>
      <c r="L3982" s="123" t="s">
        <v>3805</v>
      </c>
      <c r="M3982" s="123" t="s">
        <v>813</v>
      </c>
      <c r="N3982" s="123" t="s">
        <v>4011</v>
      </c>
      <c r="O3982" s="121" t="s">
        <v>4480</v>
      </c>
      <c r="P3982" s="121" t="s">
        <v>40</v>
      </c>
      <c r="Q3982" s="121">
        <v>-1</v>
      </c>
      <c r="R3982" s="121" t="s">
        <v>40</v>
      </c>
      <c r="S3982" s="121" t="s">
        <v>40</v>
      </c>
      <c r="T3982" s="121" t="s">
        <v>40</v>
      </c>
      <c r="U3982" s="125">
        <v>0</v>
      </c>
      <c r="V3982" s="34">
        <v>0</v>
      </c>
      <c r="W3982" s="34">
        <v>3429</v>
      </c>
      <c r="X3982" s="125">
        <v>0</v>
      </c>
      <c r="Y3982" s="125">
        <v>0.19600000000000001</v>
      </c>
      <c r="Z3982" s="34">
        <v>1</v>
      </c>
      <c r="AA3982" s="34">
        <v>2601</v>
      </c>
      <c r="AB3982" s="125">
        <v>0</v>
      </c>
      <c r="AC3982" s="34">
        <v>7.2909649999999999</v>
      </c>
      <c r="AD3982" s="34">
        <v>34</v>
      </c>
      <c r="AE3982" s="280"/>
    </row>
    <row r="3983" spans="1:31" s="51" customFormat="1" x14ac:dyDescent="0.2">
      <c r="A3983" s="121" t="s">
        <v>782</v>
      </c>
      <c r="B3983" s="121">
        <v>16</v>
      </c>
      <c r="C3983" s="121">
        <v>71186617</v>
      </c>
      <c r="D3983" s="121">
        <v>71186617</v>
      </c>
      <c r="E3983" s="121" t="s">
        <v>127</v>
      </c>
      <c r="F3983" s="121" t="s">
        <v>3101</v>
      </c>
      <c r="G3983" s="121" t="s">
        <v>3102</v>
      </c>
      <c r="H3983" s="121" t="s">
        <v>7</v>
      </c>
      <c r="I3983" s="123" t="s">
        <v>9140</v>
      </c>
      <c r="J3983" s="123" t="s">
        <v>40</v>
      </c>
      <c r="K3983" s="123" t="s">
        <v>5441</v>
      </c>
      <c r="L3983" s="123" t="s">
        <v>5013</v>
      </c>
      <c r="M3983" s="123" t="s">
        <v>3782</v>
      </c>
      <c r="N3983" s="123" t="s">
        <v>3188</v>
      </c>
      <c r="O3983" s="121" t="s">
        <v>3189</v>
      </c>
      <c r="P3983" s="121" t="s">
        <v>9144</v>
      </c>
      <c r="Q3983" s="121">
        <v>-1</v>
      </c>
      <c r="R3983" s="121" t="s">
        <v>40</v>
      </c>
      <c r="S3983" s="121" t="s">
        <v>40</v>
      </c>
      <c r="T3983" s="121" t="s">
        <v>40</v>
      </c>
      <c r="U3983" s="125">
        <v>0</v>
      </c>
      <c r="V3983" s="34">
        <v>0</v>
      </c>
      <c r="W3983" s="34">
        <v>3429</v>
      </c>
      <c r="X3983" s="125">
        <v>0</v>
      </c>
      <c r="Y3983" s="125">
        <v>0.46899999999999997</v>
      </c>
      <c r="Z3983" s="34">
        <v>1</v>
      </c>
      <c r="AA3983" s="34">
        <v>2601</v>
      </c>
      <c r="AB3983" s="125">
        <v>0</v>
      </c>
      <c r="AC3983" s="34">
        <v>1.2814920000000001</v>
      </c>
      <c r="AD3983" s="34">
        <v>12.17</v>
      </c>
      <c r="AE3983" s="280"/>
    </row>
    <row r="3984" spans="1:31" s="51" customFormat="1" x14ac:dyDescent="0.2">
      <c r="A3984" s="121" t="s">
        <v>782</v>
      </c>
      <c r="B3984" s="121">
        <v>16</v>
      </c>
      <c r="C3984" s="121">
        <v>71186666</v>
      </c>
      <c r="D3984" s="121">
        <v>71186666</v>
      </c>
      <c r="E3984" s="121" t="s">
        <v>130</v>
      </c>
      <c r="F3984" s="121" t="s">
        <v>3108</v>
      </c>
      <c r="G3984" s="121" t="s">
        <v>3109</v>
      </c>
      <c r="H3984" s="121" t="s">
        <v>7</v>
      </c>
      <c r="I3984" s="123" t="s">
        <v>9140</v>
      </c>
      <c r="J3984" s="123" t="s">
        <v>40</v>
      </c>
      <c r="K3984" s="123" t="s">
        <v>5468</v>
      </c>
      <c r="L3984" s="123" t="s">
        <v>5003</v>
      </c>
      <c r="M3984" s="123" t="s">
        <v>535</v>
      </c>
      <c r="N3984" s="123" t="s">
        <v>6209</v>
      </c>
      <c r="O3984" s="121" t="s">
        <v>9145</v>
      </c>
      <c r="P3984" s="121" t="s">
        <v>40</v>
      </c>
      <c r="Q3984" s="121">
        <v>-1</v>
      </c>
      <c r="R3984" s="121" t="s">
        <v>40</v>
      </c>
      <c r="S3984" s="121" t="s">
        <v>40</v>
      </c>
      <c r="T3984" s="121" t="s">
        <v>40</v>
      </c>
      <c r="U3984" s="125">
        <v>0.23899999999999999</v>
      </c>
      <c r="V3984" s="34">
        <v>1</v>
      </c>
      <c r="W3984" s="34">
        <v>3429</v>
      </c>
      <c r="X3984" s="125">
        <v>0</v>
      </c>
      <c r="Y3984" s="125">
        <v>0</v>
      </c>
      <c r="Z3984" s="34">
        <v>0</v>
      </c>
      <c r="AA3984" s="34">
        <v>2599</v>
      </c>
      <c r="AB3984" s="125">
        <v>0</v>
      </c>
      <c r="AC3984" s="34">
        <v>0.87096200000000001</v>
      </c>
      <c r="AD3984" s="34">
        <v>9.8940000000000001</v>
      </c>
      <c r="AE3984" s="280"/>
    </row>
    <row r="3985" spans="1:31" s="51" customFormat="1" x14ac:dyDescent="0.2">
      <c r="A3985" s="121" t="s">
        <v>782</v>
      </c>
      <c r="B3985" s="121">
        <v>16</v>
      </c>
      <c r="C3985" s="121">
        <v>71196440</v>
      </c>
      <c r="D3985" s="121">
        <v>71196440</v>
      </c>
      <c r="E3985" s="121" t="s">
        <v>123</v>
      </c>
      <c r="F3985" s="121" t="s">
        <v>3108</v>
      </c>
      <c r="G3985" s="121" t="s">
        <v>3109</v>
      </c>
      <c r="H3985" s="121" t="s">
        <v>7</v>
      </c>
      <c r="I3985" s="123" t="s">
        <v>9146</v>
      </c>
      <c r="J3985" s="123" t="s">
        <v>40</v>
      </c>
      <c r="K3985" s="123" t="s">
        <v>5985</v>
      </c>
      <c r="L3985" s="123" t="s">
        <v>4133</v>
      </c>
      <c r="M3985" s="123" t="s">
        <v>3652</v>
      </c>
      <c r="N3985" s="123" t="s">
        <v>3513</v>
      </c>
      <c r="O3985" s="121" t="s">
        <v>7691</v>
      </c>
      <c r="P3985" s="121" t="s">
        <v>40</v>
      </c>
      <c r="Q3985" s="121">
        <v>-1</v>
      </c>
      <c r="R3985" s="121" t="s">
        <v>40</v>
      </c>
      <c r="S3985" s="121" t="s">
        <v>40</v>
      </c>
      <c r="T3985" s="121" t="s">
        <v>40</v>
      </c>
      <c r="U3985" s="125">
        <v>0.248</v>
      </c>
      <c r="V3985" s="34">
        <v>1</v>
      </c>
      <c r="W3985" s="34">
        <v>3434</v>
      </c>
      <c r="X3985" s="125">
        <v>0</v>
      </c>
      <c r="Y3985" s="125">
        <v>0.23599999999999999</v>
      </c>
      <c r="Z3985" s="34">
        <v>1</v>
      </c>
      <c r="AA3985" s="34">
        <v>2604</v>
      </c>
      <c r="AB3985" s="125">
        <v>0</v>
      </c>
      <c r="AC3985" s="34">
        <v>3.1387429999999998</v>
      </c>
      <c r="AD3985" s="34">
        <v>22.6</v>
      </c>
      <c r="AE3985" s="280"/>
    </row>
    <row r="3986" spans="1:31" s="51" customFormat="1" x14ac:dyDescent="0.2">
      <c r="A3986" s="121" t="s">
        <v>782</v>
      </c>
      <c r="B3986" s="121">
        <v>16</v>
      </c>
      <c r="C3986" s="121">
        <v>71196479</v>
      </c>
      <c r="D3986" s="121">
        <v>71196479</v>
      </c>
      <c r="E3986" s="121" t="s">
        <v>130</v>
      </c>
      <c r="F3986" s="121" t="s">
        <v>3108</v>
      </c>
      <c r="G3986" s="121" t="s">
        <v>3109</v>
      </c>
      <c r="H3986" s="121" t="s">
        <v>7</v>
      </c>
      <c r="I3986" s="123" t="s">
        <v>9146</v>
      </c>
      <c r="J3986" s="123" t="s">
        <v>40</v>
      </c>
      <c r="K3986" s="123" t="s">
        <v>4143</v>
      </c>
      <c r="L3986" s="123" t="s">
        <v>4604</v>
      </c>
      <c r="M3986" s="123" t="s">
        <v>533</v>
      </c>
      <c r="N3986" s="123" t="s">
        <v>3112</v>
      </c>
      <c r="O3986" s="121" t="s">
        <v>3113</v>
      </c>
      <c r="P3986" s="121" t="s">
        <v>9147</v>
      </c>
      <c r="Q3986" s="121">
        <v>-1</v>
      </c>
      <c r="R3986" s="121" t="s">
        <v>40</v>
      </c>
      <c r="S3986" s="121" t="s">
        <v>40</v>
      </c>
      <c r="T3986" s="121" t="s">
        <v>40</v>
      </c>
      <c r="U3986" s="125">
        <v>0.24399999999999999</v>
      </c>
      <c r="V3986" s="34">
        <v>9</v>
      </c>
      <c r="W3986" s="34">
        <v>3434</v>
      </c>
      <c r="X3986" s="125">
        <v>3.0000000000000001E-3</v>
      </c>
      <c r="Y3986" s="125">
        <v>0.23400000000000001</v>
      </c>
      <c r="Z3986" s="34">
        <v>6</v>
      </c>
      <c r="AA3986" s="34">
        <v>2604</v>
      </c>
      <c r="AB3986" s="125">
        <v>2E-3</v>
      </c>
      <c r="AC3986" s="34">
        <v>5.9684749999999998</v>
      </c>
      <c r="AD3986" s="34">
        <v>27.7</v>
      </c>
      <c r="AE3986" s="280"/>
    </row>
    <row r="3987" spans="1:31" s="51" customFormat="1" x14ac:dyDescent="0.2">
      <c r="A3987" s="121" t="s">
        <v>782</v>
      </c>
      <c r="B3987" s="121">
        <v>16</v>
      </c>
      <c r="C3987" s="121">
        <v>71196543</v>
      </c>
      <c r="D3987" s="121">
        <v>71196543</v>
      </c>
      <c r="E3987" s="121" t="s">
        <v>121</v>
      </c>
      <c r="F3987" s="121" t="s">
        <v>3108</v>
      </c>
      <c r="G3987" s="121" t="s">
        <v>3109</v>
      </c>
      <c r="H3987" s="121" t="s">
        <v>7</v>
      </c>
      <c r="I3987" s="123" t="s">
        <v>9146</v>
      </c>
      <c r="J3987" s="123" t="s">
        <v>40</v>
      </c>
      <c r="K3987" s="123" t="s">
        <v>4638</v>
      </c>
      <c r="L3987" s="123" t="s">
        <v>835</v>
      </c>
      <c r="M3987" s="123" t="s">
        <v>3995</v>
      </c>
      <c r="N3987" s="123" t="s">
        <v>3334</v>
      </c>
      <c r="O3987" s="121" t="s">
        <v>3981</v>
      </c>
      <c r="P3987" s="121" t="s">
        <v>9148</v>
      </c>
      <c r="Q3987" s="121">
        <v>-1</v>
      </c>
      <c r="R3987" s="121" t="s">
        <v>40</v>
      </c>
      <c r="S3987" s="121" t="s">
        <v>40</v>
      </c>
      <c r="T3987" s="121" t="s">
        <v>40</v>
      </c>
      <c r="U3987" s="125">
        <v>0.27100000000000002</v>
      </c>
      <c r="V3987" s="34">
        <v>14</v>
      </c>
      <c r="W3987" s="34">
        <v>3425</v>
      </c>
      <c r="X3987" s="125">
        <v>4.0000000000000001E-3</v>
      </c>
      <c r="Y3987" s="125">
        <v>0.26500000000000001</v>
      </c>
      <c r="Z3987" s="34">
        <v>11</v>
      </c>
      <c r="AA3987" s="34">
        <v>2595</v>
      </c>
      <c r="AB3987" s="125">
        <v>4.0000000000000001E-3</v>
      </c>
      <c r="AC3987" s="34">
        <v>5.6944840000000001</v>
      </c>
      <c r="AD3987" s="34">
        <v>26.8</v>
      </c>
      <c r="AE3987" s="280"/>
    </row>
    <row r="3988" spans="1:31" s="51" customFormat="1" x14ac:dyDescent="0.2">
      <c r="A3988" s="121" t="s">
        <v>782</v>
      </c>
      <c r="B3988" s="121">
        <v>16</v>
      </c>
      <c r="C3988" s="121">
        <v>71196573</v>
      </c>
      <c r="D3988" s="121">
        <v>71196573</v>
      </c>
      <c r="E3988" s="121" t="s">
        <v>121</v>
      </c>
      <c r="F3988" s="121" t="s">
        <v>3108</v>
      </c>
      <c r="G3988" s="121" t="s">
        <v>3109</v>
      </c>
      <c r="H3988" s="121" t="s">
        <v>7</v>
      </c>
      <c r="I3988" s="123" t="s">
        <v>9146</v>
      </c>
      <c r="J3988" s="123" t="s">
        <v>40</v>
      </c>
      <c r="K3988" s="123" t="s">
        <v>4625</v>
      </c>
      <c r="L3988" s="123" t="s">
        <v>3564</v>
      </c>
      <c r="M3988" s="123" t="s">
        <v>3565</v>
      </c>
      <c r="N3988" s="123" t="s">
        <v>4794</v>
      </c>
      <c r="O3988" s="121" t="s">
        <v>4795</v>
      </c>
      <c r="P3988" s="121" t="s">
        <v>9149</v>
      </c>
      <c r="Q3988" s="121">
        <v>-1</v>
      </c>
      <c r="R3988" s="121" t="s">
        <v>40</v>
      </c>
      <c r="S3988" s="121" t="s">
        <v>40</v>
      </c>
      <c r="T3988" s="121" t="s">
        <v>40</v>
      </c>
      <c r="U3988" s="125">
        <v>5.6000000000000001E-2</v>
      </c>
      <c r="V3988" s="34">
        <v>1</v>
      </c>
      <c r="W3988" s="34">
        <v>3425</v>
      </c>
      <c r="X3988" s="125">
        <v>0</v>
      </c>
      <c r="Y3988" s="125">
        <v>0.23</v>
      </c>
      <c r="Z3988" s="34">
        <v>2</v>
      </c>
      <c r="AA3988" s="34">
        <v>2595</v>
      </c>
      <c r="AB3988" s="125">
        <v>1E-3</v>
      </c>
      <c r="AC3988" s="34">
        <v>5.3188170000000001</v>
      </c>
      <c r="AD3988" s="34">
        <v>25.8</v>
      </c>
      <c r="AE3988" s="280"/>
    </row>
    <row r="3989" spans="1:31" s="51" customFormat="1" x14ac:dyDescent="0.2">
      <c r="A3989" s="121" t="s">
        <v>782</v>
      </c>
      <c r="B3989" s="121">
        <v>16</v>
      </c>
      <c r="C3989" s="121">
        <v>71196613</v>
      </c>
      <c r="D3989" s="121">
        <v>71196613</v>
      </c>
      <c r="E3989" s="121" t="s">
        <v>123</v>
      </c>
      <c r="F3989" s="121" t="s">
        <v>3101</v>
      </c>
      <c r="G3989" s="121" t="s">
        <v>3102</v>
      </c>
      <c r="H3989" s="121" t="s">
        <v>7</v>
      </c>
      <c r="I3989" s="123" t="s">
        <v>9146</v>
      </c>
      <c r="J3989" s="123" t="s">
        <v>40</v>
      </c>
      <c r="K3989" s="123" t="s">
        <v>9009</v>
      </c>
      <c r="L3989" s="123" t="s">
        <v>545</v>
      </c>
      <c r="M3989" s="123" t="s">
        <v>3840</v>
      </c>
      <c r="N3989" s="123" t="s">
        <v>130</v>
      </c>
      <c r="O3989" s="121" t="s">
        <v>4129</v>
      </c>
      <c r="P3989" s="121" t="s">
        <v>40</v>
      </c>
      <c r="Q3989" s="121">
        <v>-1</v>
      </c>
      <c r="R3989" s="121" t="s">
        <v>40</v>
      </c>
      <c r="S3989" s="121" t="s">
        <v>40</v>
      </c>
      <c r="T3989" s="121" t="s">
        <v>40</v>
      </c>
      <c r="U3989" s="125">
        <v>0</v>
      </c>
      <c r="V3989" s="34">
        <v>0</v>
      </c>
      <c r="W3989" s="34">
        <v>3437</v>
      </c>
      <c r="X3989" s="125">
        <v>0</v>
      </c>
      <c r="Y3989" s="125">
        <v>0.29499999999999998</v>
      </c>
      <c r="Z3989" s="34">
        <v>1</v>
      </c>
      <c r="AA3989" s="34">
        <v>2607</v>
      </c>
      <c r="AB3989" s="125">
        <v>0</v>
      </c>
      <c r="AC3989" s="34">
        <v>0.30744199999999999</v>
      </c>
      <c r="AD3989" s="34">
        <v>5.766</v>
      </c>
      <c r="AE3989" s="280"/>
    </row>
    <row r="3990" spans="1:31" s="51" customFormat="1" x14ac:dyDescent="0.2">
      <c r="A3990" s="121" t="s">
        <v>782</v>
      </c>
      <c r="B3990" s="121">
        <v>16</v>
      </c>
      <c r="C3990" s="121">
        <v>71196627</v>
      </c>
      <c r="D3990" s="121">
        <v>71196627</v>
      </c>
      <c r="E3990" s="121" t="s">
        <v>130</v>
      </c>
      <c r="F3990" s="121" t="s">
        <v>3108</v>
      </c>
      <c r="G3990" s="121" t="s">
        <v>3109</v>
      </c>
      <c r="H3990" s="121" t="s">
        <v>7</v>
      </c>
      <c r="I3990" s="123" t="s">
        <v>9146</v>
      </c>
      <c r="J3990" s="123" t="s">
        <v>40</v>
      </c>
      <c r="K3990" s="123" t="s">
        <v>4606</v>
      </c>
      <c r="L3990" s="123" t="s">
        <v>4776</v>
      </c>
      <c r="M3990" s="123" t="s">
        <v>4080</v>
      </c>
      <c r="N3990" s="123" t="s">
        <v>3147</v>
      </c>
      <c r="O3990" s="121" t="s">
        <v>3148</v>
      </c>
      <c r="P3990" s="121" t="s">
        <v>40</v>
      </c>
      <c r="Q3990" s="121">
        <v>-1</v>
      </c>
      <c r="R3990" s="121" t="s">
        <v>40</v>
      </c>
      <c r="S3990" s="121" t="s">
        <v>40</v>
      </c>
      <c r="T3990" s="121" t="s">
        <v>40</v>
      </c>
      <c r="U3990" s="125">
        <v>0</v>
      </c>
      <c r="V3990" s="34">
        <v>0</v>
      </c>
      <c r="W3990" s="34">
        <v>3437</v>
      </c>
      <c r="X3990" s="125">
        <v>0</v>
      </c>
      <c r="Y3990" s="125">
        <v>0.246</v>
      </c>
      <c r="Z3990" s="34">
        <v>1</v>
      </c>
      <c r="AA3990" s="34">
        <v>2607</v>
      </c>
      <c r="AB3990" s="125">
        <v>0</v>
      </c>
      <c r="AC3990" s="34">
        <v>0.52124599999999999</v>
      </c>
      <c r="AD3990" s="34">
        <v>7.5910000000000002</v>
      </c>
      <c r="AE3990" s="280"/>
    </row>
    <row r="3991" spans="1:31" s="51" customFormat="1" x14ac:dyDescent="0.2">
      <c r="A3991" s="121" t="s">
        <v>782</v>
      </c>
      <c r="B3991" s="121">
        <v>16</v>
      </c>
      <c r="C3991" s="121">
        <v>71196628</v>
      </c>
      <c r="D3991" s="121">
        <v>71196628</v>
      </c>
      <c r="E3991" s="121" t="s">
        <v>121</v>
      </c>
      <c r="F3991" s="121" t="s">
        <v>3101</v>
      </c>
      <c r="G3991" s="121" t="s">
        <v>3102</v>
      </c>
      <c r="H3991" s="121" t="s">
        <v>7</v>
      </c>
      <c r="I3991" s="123" t="s">
        <v>9146</v>
      </c>
      <c r="J3991" s="123" t="s">
        <v>40</v>
      </c>
      <c r="K3991" s="123" t="s">
        <v>4105</v>
      </c>
      <c r="L3991" s="123" t="s">
        <v>9081</v>
      </c>
      <c r="M3991" s="123" t="s">
        <v>4075</v>
      </c>
      <c r="N3991" s="123" t="s">
        <v>3410</v>
      </c>
      <c r="O3991" s="121" t="s">
        <v>3411</v>
      </c>
      <c r="P3991" s="121" t="s">
        <v>40</v>
      </c>
      <c r="Q3991" s="121">
        <v>-1</v>
      </c>
      <c r="R3991" s="121" t="s">
        <v>40</v>
      </c>
      <c r="S3991" s="121" t="s">
        <v>40</v>
      </c>
      <c r="T3991" s="121" t="s">
        <v>40</v>
      </c>
      <c r="U3991" s="125">
        <v>0.246</v>
      </c>
      <c r="V3991" s="34">
        <v>6</v>
      </c>
      <c r="W3991" s="34">
        <v>3437</v>
      </c>
      <c r="X3991" s="125">
        <v>2E-3</v>
      </c>
      <c r="Y3991" s="125">
        <v>0.25800000000000001</v>
      </c>
      <c r="Z3991" s="34">
        <v>4</v>
      </c>
      <c r="AA3991" s="34">
        <v>2607</v>
      </c>
      <c r="AB3991" s="125">
        <v>2E-3</v>
      </c>
      <c r="AC3991" s="34">
        <v>-0.62176699999999996</v>
      </c>
      <c r="AD3991" s="34">
        <v>0.111</v>
      </c>
      <c r="AE3991" s="280"/>
    </row>
    <row r="3992" spans="1:31" s="51" customFormat="1" x14ac:dyDescent="0.2">
      <c r="A3992" s="121" t="s">
        <v>782</v>
      </c>
      <c r="B3992" s="121">
        <v>16</v>
      </c>
      <c r="C3992" s="121">
        <v>71209538</v>
      </c>
      <c r="D3992" s="121">
        <v>71209538</v>
      </c>
      <c r="E3992" s="121" t="s">
        <v>130</v>
      </c>
      <c r="F3992" s="121" t="s">
        <v>3108</v>
      </c>
      <c r="G3992" s="121" t="s">
        <v>3109</v>
      </c>
      <c r="H3992" s="121" t="s">
        <v>7</v>
      </c>
      <c r="I3992" s="123" t="s">
        <v>9150</v>
      </c>
      <c r="J3992" s="123" t="s">
        <v>40</v>
      </c>
      <c r="K3992" s="123" t="s">
        <v>4509</v>
      </c>
      <c r="L3992" s="123" t="s">
        <v>4049</v>
      </c>
      <c r="M3992" s="123" t="s">
        <v>4059</v>
      </c>
      <c r="N3992" s="123" t="s">
        <v>3112</v>
      </c>
      <c r="O3992" s="121" t="s">
        <v>3113</v>
      </c>
      <c r="P3992" s="121" t="s">
        <v>9151</v>
      </c>
      <c r="Q3992" s="121">
        <v>-1</v>
      </c>
      <c r="R3992" s="121" t="s">
        <v>40</v>
      </c>
      <c r="S3992" s="121" t="s">
        <v>40</v>
      </c>
      <c r="T3992" s="121" t="s">
        <v>40</v>
      </c>
      <c r="U3992" s="125">
        <v>0.52200000000000002</v>
      </c>
      <c r="V3992" s="34">
        <v>1</v>
      </c>
      <c r="W3992" s="34">
        <v>3430</v>
      </c>
      <c r="X3992" s="125">
        <v>0</v>
      </c>
      <c r="Y3992" s="125">
        <v>0.48099999999999998</v>
      </c>
      <c r="Z3992" s="34">
        <v>1</v>
      </c>
      <c r="AA3992" s="34">
        <v>2601</v>
      </c>
      <c r="AB3992" s="125">
        <v>0</v>
      </c>
      <c r="AC3992" s="34">
        <v>4.8863659999999998</v>
      </c>
      <c r="AD3992" s="34">
        <v>24.9</v>
      </c>
      <c r="AE3992" s="280"/>
    </row>
    <row r="3993" spans="1:31" s="51" customFormat="1" x14ac:dyDescent="0.2">
      <c r="A3993" s="121" t="s">
        <v>782</v>
      </c>
      <c r="B3993" s="121">
        <v>16</v>
      </c>
      <c r="C3993" s="121">
        <v>71209584</v>
      </c>
      <c r="D3993" s="121">
        <v>71209584</v>
      </c>
      <c r="E3993" s="121" t="s">
        <v>123</v>
      </c>
      <c r="F3993" s="121" t="s">
        <v>3108</v>
      </c>
      <c r="G3993" s="121" t="s">
        <v>3109</v>
      </c>
      <c r="H3993" s="121" t="s">
        <v>7</v>
      </c>
      <c r="I3993" s="123" t="s">
        <v>9150</v>
      </c>
      <c r="J3993" s="123" t="s">
        <v>40</v>
      </c>
      <c r="K3993" s="123" t="s">
        <v>5564</v>
      </c>
      <c r="L3993" s="123" t="s">
        <v>5866</v>
      </c>
      <c r="M3993" s="123" t="s">
        <v>4054</v>
      </c>
      <c r="N3993" s="123" t="s">
        <v>4290</v>
      </c>
      <c r="O3993" s="121" t="s">
        <v>5675</v>
      </c>
      <c r="P3993" s="121" t="s">
        <v>9152</v>
      </c>
      <c r="Q3993" s="121">
        <v>-1</v>
      </c>
      <c r="R3993" s="121" t="s">
        <v>40</v>
      </c>
      <c r="S3993" s="121" t="s">
        <v>40</v>
      </c>
      <c r="T3993" s="121" t="s">
        <v>40</v>
      </c>
      <c r="U3993" s="125">
        <v>0.53200000000000003</v>
      </c>
      <c r="V3993" s="34">
        <v>3</v>
      </c>
      <c r="W3993" s="34">
        <v>3430</v>
      </c>
      <c r="X3993" s="125">
        <v>1E-3</v>
      </c>
      <c r="Y3993" s="125">
        <v>0.50700000000000001</v>
      </c>
      <c r="Z3993" s="34">
        <v>2</v>
      </c>
      <c r="AA3993" s="34">
        <v>2601</v>
      </c>
      <c r="AB3993" s="125">
        <v>1E-3</v>
      </c>
      <c r="AC3993" s="34">
        <v>2.8453900000000001</v>
      </c>
      <c r="AD3993" s="34">
        <v>21.6</v>
      </c>
      <c r="AE3993" s="280"/>
    </row>
    <row r="3994" spans="1:31" s="51" customFormat="1" x14ac:dyDescent="0.2">
      <c r="A3994" s="121" t="s">
        <v>782</v>
      </c>
      <c r="B3994" s="121">
        <v>16</v>
      </c>
      <c r="C3994" s="121">
        <v>71209585</v>
      </c>
      <c r="D3994" s="121">
        <v>71209585</v>
      </c>
      <c r="E3994" s="121" t="s">
        <v>121</v>
      </c>
      <c r="F3994" s="121" t="s">
        <v>3101</v>
      </c>
      <c r="G3994" s="121" t="s">
        <v>3102</v>
      </c>
      <c r="H3994" s="121" t="s">
        <v>7</v>
      </c>
      <c r="I3994" s="123" t="s">
        <v>9150</v>
      </c>
      <c r="J3994" s="123" t="s">
        <v>40</v>
      </c>
      <c r="K3994" s="123" t="s">
        <v>5044</v>
      </c>
      <c r="L3994" s="123" t="s">
        <v>3715</v>
      </c>
      <c r="M3994" s="123" t="s">
        <v>4545</v>
      </c>
      <c r="N3994" s="123" t="s">
        <v>3165</v>
      </c>
      <c r="O3994" s="121" t="s">
        <v>3400</v>
      </c>
      <c r="P3994" s="121" t="s">
        <v>9153</v>
      </c>
      <c r="Q3994" s="121">
        <v>-1</v>
      </c>
      <c r="R3994" s="121" t="s">
        <v>40</v>
      </c>
      <c r="S3994" s="121" t="s">
        <v>40</v>
      </c>
      <c r="T3994" s="121" t="s">
        <v>40</v>
      </c>
      <c r="U3994" s="125">
        <v>0.48699999999999999</v>
      </c>
      <c r="V3994" s="34">
        <v>1</v>
      </c>
      <c r="W3994" s="34">
        <v>3430</v>
      </c>
      <c r="X3994" s="125">
        <v>0</v>
      </c>
      <c r="Y3994" s="125">
        <v>0</v>
      </c>
      <c r="Z3994" s="34">
        <v>0</v>
      </c>
      <c r="AA3994" s="34">
        <v>2601</v>
      </c>
      <c r="AB3994" s="125">
        <v>0</v>
      </c>
      <c r="AC3994" s="34">
        <v>1.0626739999999999</v>
      </c>
      <c r="AD3994" s="34">
        <v>11.01</v>
      </c>
      <c r="AE3994" s="280"/>
    </row>
    <row r="3995" spans="1:31" s="51" customFormat="1" x14ac:dyDescent="0.2">
      <c r="A3995" s="121" t="s">
        <v>782</v>
      </c>
      <c r="B3995" s="121">
        <v>16</v>
      </c>
      <c r="C3995" s="121">
        <v>71212877</v>
      </c>
      <c r="D3995" s="121">
        <v>71212877</v>
      </c>
      <c r="E3995" s="121" t="s">
        <v>121</v>
      </c>
      <c r="F3995" s="121" t="s">
        <v>3108</v>
      </c>
      <c r="G3995" s="121" t="s">
        <v>3109</v>
      </c>
      <c r="H3995" s="121" t="s">
        <v>7</v>
      </c>
      <c r="I3995" s="123" t="s">
        <v>9154</v>
      </c>
      <c r="J3995" s="123" t="s">
        <v>40</v>
      </c>
      <c r="K3995" s="123" t="s">
        <v>3646</v>
      </c>
      <c r="L3995" s="123" t="s">
        <v>5118</v>
      </c>
      <c r="M3995" s="123" t="s">
        <v>3684</v>
      </c>
      <c r="N3995" s="123" t="s">
        <v>3309</v>
      </c>
      <c r="O3995" s="121" t="s">
        <v>3595</v>
      </c>
      <c r="P3995" s="121" t="s">
        <v>9155</v>
      </c>
      <c r="Q3995" s="121">
        <v>-1</v>
      </c>
      <c r="R3995" s="121" t="s">
        <v>40</v>
      </c>
      <c r="S3995" s="121" t="s">
        <v>40</v>
      </c>
      <c r="T3995" s="121" t="s">
        <v>40</v>
      </c>
      <c r="U3995" s="125">
        <v>0</v>
      </c>
      <c r="V3995" s="34">
        <v>0</v>
      </c>
      <c r="W3995" s="34">
        <v>3430</v>
      </c>
      <c r="X3995" s="125">
        <v>0</v>
      </c>
      <c r="Y3995" s="125">
        <v>0.496</v>
      </c>
      <c r="Z3995" s="34">
        <v>1</v>
      </c>
      <c r="AA3995" s="34">
        <v>2600</v>
      </c>
      <c r="AB3995" s="125">
        <v>0</v>
      </c>
      <c r="AC3995" s="34">
        <v>6.4383499999999998</v>
      </c>
      <c r="AD3995" s="34">
        <v>29.8</v>
      </c>
      <c r="AE3995" s="280"/>
    </row>
    <row r="3996" spans="1:31" s="51" customFormat="1" x14ac:dyDescent="0.2">
      <c r="A3996" s="121" t="s">
        <v>782</v>
      </c>
      <c r="B3996" s="121">
        <v>16</v>
      </c>
      <c r="C3996" s="121">
        <v>71212895</v>
      </c>
      <c r="D3996" s="121">
        <v>71212895</v>
      </c>
      <c r="E3996" s="121" t="s">
        <v>130</v>
      </c>
      <c r="F3996" s="121" t="s">
        <v>3108</v>
      </c>
      <c r="G3996" s="121" t="s">
        <v>3109</v>
      </c>
      <c r="H3996" s="121" t="s">
        <v>7</v>
      </c>
      <c r="I3996" s="123" t="s">
        <v>9154</v>
      </c>
      <c r="J3996" s="123" t="s">
        <v>40</v>
      </c>
      <c r="K3996" s="123" t="s">
        <v>4540</v>
      </c>
      <c r="L3996" s="123" t="s">
        <v>5753</v>
      </c>
      <c r="M3996" s="123" t="s">
        <v>932</v>
      </c>
      <c r="N3996" s="123" t="s">
        <v>9156</v>
      </c>
      <c r="O3996" s="121" t="s">
        <v>9157</v>
      </c>
      <c r="P3996" s="121" t="s">
        <v>40</v>
      </c>
      <c r="Q3996" s="121">
        <v>-1</v>
      </c>
      <c r="R3996" s="121" t="s">
        <v>40</v>
      </c>
      <c r="S3996" s="121" t="s">
        <v>40</v>
      </c>
      <c r="T3996" s="121" t="s">
        <v>40</v>
      </c>
      <c r="U3996" s="125">
        <v>9.9000000000000005E-2</v>
      </c>
      <c r="V3996" s="34">
        <v>1</v>
      </c>
      <c r="W3996" s="34">
        <v>3430</v>
      </c>
      <c r="X3996" s="125">
        <v>0</v>
      </c>
      <c r="Y3996" s="125">
        <v>0</v>
      </c>
      <c r="Z3996" s="34">
        <v>0</v>
      </c>
      <c r="AA3996" s="34">
        <v>2600</v>
      </c>
      <c r="AB3996" s="125">
        <v>0</v>
      </c>
      <c r="AC3996" s="34">
        <v>2.762575</v>
      </c>
      <c r="AD3996" s="34">
        <v>21.2</v>
      </c>
      <c r="AE3996" s="280"/>
    </row>
    <row r="3997" spans="1:31" s="51" customFormat="1" x14ac:dyDescent="0.2">
      <c r="A3997" s="121" t="s">
        <v>782</v>
      </c>
      <c r="B3997" s="121">
        <v>16</v>
      </c>
      <c r="C3997" s="121">
        <v>71218800</v>
      </c>
      <c r="D3997" s="121">
        <v>71218800</v>
      </c>
      <c r="E3997" s="121" t="s">
        <v>123</v>
      </c>
      <c r="F3997" s="121" t="s">
        <v>3108</v>
      </c>
      <c r="G3997" s="121" t="s">
        <v>3109</v>
      </c>
      <c r="H3997" s="121" t="s">
        <v>7</v>
      </c>
      <c r="I3997" s="123" t="s">
        <v>9158</v>
      </c>
      <c r="J3997" s="123" t="s">
        <v>40</v>
      </c>
      <c r="K3997" s="123" t="s">
        <v>4233</v>
      </c>
      <c r="L3997" s="123" t="s">
        <v>3520</v>
      </c>
      <c r="M3997" s="123" t="s">
        <v>4564</v>
      </c>
      <c r="N3997" s="123" t="s">
        <v>3271</v>
      </c>
      <c r="O3997" s="121" t="s">
        <v>3716</v>
      </c>
      <c r="P3997" s="121" t="s">
        <v>40</v>
      </c>
      <c r="Q3997" s="121">
        <v>-1</v>
      </c>
      <c r="R3997" s="121" t="s">
        <v>40</v>
      </c>
      <c r="S3997" s="121" t="s">
        <v>40</v>
      </c>
      <c r="T3997" s="121" t="s">
        <v>40</v>
      </c>
      <c r="U3997" s="125">
        <v>0.42299999999999999</v>
      </c>
      <c r="V3997" s="34">
        <v>1</v>
      </c>
      <c r="W3997" s="34">
        <v>3426</v>
      </c>
      <c r="X3997" s="125">
        <v>0</v>
      </c>
      <c r="Y3997" s="125">
        <v>0.52</v>
      </c>
      <c r="Z3997" s="34">
        <v>1</v>
      </c>
      <c r="AA3997" s="34">
        <v>2599</v>
      </c>
      <c r="AB3997" s="125">
        <v>0</v>
      </c>
      <c r="AC3997" s="34">
        <v>5.784198</v>
      </c>
      <c r="AD3997" s="34">
        <v>27.1</v>
      </c>
      <c r="AE3997" s="280"/>
    </row>
    <row r="3998" spans="1:31" s="51" customFormat="1" x14ac:dyDescent="0.2">
      <c r="A3998" s="121" t="s">
        <v>782</v>
      </c>
      <c r="B3998" s="121">
        <v>16</v>
      </c>
      <c r="C3998" s="121">
        <v>71218815</v>
      </c>
      <c r="D3998" s="121">
        <v>71218815</v>
      </c>
      <c r="E3998" s="121" t="s">
        <v>121</v>
      </c>
      <c r="F3998" s="121" t="s">
        <v>3108</v>
      </c>
      <c r="G3998" s="121" t="s">
        <v>3109</v>
      </c>
      <c r="H3998" s="121" t="s">
        <v>7</v>
      </c>
      <c r="I3998" s="123" t="s">
        <v>9158</v>
      </c>
      <c r="J3998" s="123" t="s">
        <v>40</v>
      </c>
      <c r="K3998" s="123" t="s">
        <v>4239</v>
      </c>
      <c r="L3998" s="123" t="s">
        <v>3659</v>
      </c>
      <c r="M3998" s="123" t="s">
        <v>3657</v>
      </c>
      <c r="N3998" s="123" t="s">
        <v>3334</v>
      </c>
      <c r="O3998" s="121" t="s">
        <v>3335</v>
      </c>
      <c r="P3998" s="121" t="s">
        <v>9159</v>
      </c>
      <c r="Q3998" s="121">
        <v>-1</v>
      </c>
      <c r="R3998" s="121" t="s">
        <v>40</v>
      </c>
      <c r="S3998" s="121" t="s">
        <v>40</v>
      </c>
      <c r="T3998" s="121" t="s">
        <v>40</v>
      </c>
      <c r="U3998" s="125">
        <v>0.47299999999999998</v>
      </c>
      <c r="V3998" s="34">
        <v>1</v>
      </c>
      <c r="W3998" s="34">
        <v>3426</v>
      </c>
      <c r="X3998" s="125">
        <v>0</v>
      </c>
      <c r="Y3998" s="125">
        <v>0</v>
      </c>
      <c r="Z3998" s="34">
        <v>0</v>
      </c>
      <c r="AA3998" s="34">
        <v>2599</v>
      </c>
      <c r="AB3998" s="125">
        <v>0</v>
      </c>
      <c r="AC3998" s="34">
        <v>5.7777409999999998</v>
      </c>
      <c r="AD3998" s="34">
        <v>27</v>
      </c>
      <c r="AE3998" s="280"/>
    </row>
    <row r="3999" spans="1:31" s="51" customFormat="1" x14ac:dyDescent="0.2">
      <c r="A3999" s="121" t="s">
        <v>782</v>
      </c>
      <c r="B3999" s="121">
        <v>16</v>
      </c>
      <c r="C3999" s="121">
        <v>71218817</v>
      </c>
      <c r="D3999" s="121">
        <v>71218817</v>
      </c>
      <c r="E3999" s="121" t="s">
        <v>127</v>
      </c>
      <c r="F3999" s="121" t="s">
        <v>3108</v>
      </c>
      <c r="G3999" s="121" t="s">
        <v>3109</v>
      </c>
      <c r="H3999" s="121" t="s">
        <v>7</v>
      </c>
      <c r="I3999" s="123" t="s">
        <v>9158</v>
      </c>
      <c r="J3999" s="123" t="s">
        <v>40</v>
      </c>
      <c r="K3999" s="123" t="s">
        <v>4207</v>
      </c>
      <c r="L3999" s="123" t="s">
        <v>4350</v>
      </c>
      <c r="M3999" s="123" t="s">
        <v>4276</v>
      </c>
      <c r="N3999" s="123" t="s">
        <v>4436</v>
      </c>
      <c r="O3999" s="121" t="s">
        <v>9104</v>
      </c>
      <c r="P3999" s="121" t="s">
        <v>9160</v>
      </c>
      <c r="Q3999" s="121">
        <v>-1</v>
      </c>
      <c r="R3999" s="121" t="s">
        <v>40</v>
      </c>
      <c r="S3999" s="121" t="s">
        <v>40</v>
      </c>
      <c r="T3999" s="121" t="s">
        <v>40</v>
      </c>
      <c r="U3999" s="125">
        <v>0.504</v>
      </c>
      <c r="V3999" s="34">
        <v>1</v>
      </c>
      <c r="W3999" s="34">
        <v>3426</v>
      </c>
      <c r="X3999" s="125">
        <v>0</v>
      </c>
      <c r="Y3999" s="125">
        <v>0</v>
      </c>
      <c r="Z3999" s="34">
        <v>0</v>
      </c>
      <c r="AA3999" s="34">
        <v>2599</v>
      </c>
      <c r="AB3999" s="125">
        <v>0</v>
      </c>
      <c r="AC3999" s="34">
        <v>5.0962500000000004</v>
      </c>
      <c r="AD3999" s="34">
        <v>25.3</v>
      </c>
      <c r="AE3999" s="280"/>
    </row>
    <row r="4000" spans="1:31" s="51" customFormat="1" x14ac:dyDescent="0.2">
      <c r="A4000" s="121" t="s">
        <v>782</v>
      </c>
      <c r="B4000" s="121">
        <v>16</v>
      </c>
      <c r="C4000" s="121">
        <v>71218822</v>
      </c>
      <c r="D4000" s="121">
        <v>71218822</v>
      </c>
      <c r="E4000" s="121" t="s">
        <v>130</v>
      </c>
      <c r="F4000" s="121" t="s">
        <v>3108</v>
      </c>
      <c r="G4000" s="121" t="s">
        <v>3109</v>
      </c>
      <c r="H4000" s="121" t="s">
        <v>7</v>
      </c>
      <c r="I4000" s="123" t="s">
        <v>9158</v>
      </c>
      <c r="J4000" s="123" t="s">
        <v>40</v>
      </c>
      <c r="K4000" s="123" t="s">
        <v>6008</v>
      </c>
      <c r="L4000" s="123" t="s">
        <v>4107</v>
      </c>
      <c r="M4000" s="123" t="s">
        <v>4469</v>
      </c>
      <c r="N4000" s="123" t="s">
        <v>3712</v>
      </c>
      <c r="O4000" s="121" t="s">
        <v>3713</v>
      </c>
      <c r="P4000" s="121" t="s">
        <v>9161</v>
      </c>
      <c r="Q4000" s="121">
        <v>-1</v>
      </c>
      <c r="R4000" s="121" t="s">
        <v>40</v>
      </c>
      <c r="S4000" s="121" t="s">
        <v>40</v>
      </c>
      <c r="T4000" s="121" t="s">
        <v>40</v>
      </c>
      <c r="U4000" s="125">
        <v>0.57099999999999995</v>
      </c>
      <c r="V4000" s="34">
        <v>1</v>
      </c>
      <c r="W4000" s="34">
        <v>3426</v>
      </c>
      <c r="X4000" s="125">
        <v>0</v>
      </c>
      <c r="Y4000" s="125">
        <v>0</v>
      </c>
      <c r="Z4000" s="34">
        <v>0</v>
      </c>
      <c r="AA4000" s="34">
        <v>2599</v>
      </c>
      <c r="AB4000" s="125">
        <v>0</v>
      </c>
      <c r="AC4000" s="34">
        <v>2.34551</v>
      </c>
      <c r="AD4000" s="34">
        <v>18.46</v>
      </c>
      <c r="AE4000" s="280"/>
    </row>
    <row r="4001" spans="1:31" s="51" customFormat="1" x14ac:dyDescent="0.2">
      <c r="A4001" s="121" t="s">
        <v>782</v>
      </c>
      <c r="B4001" s="121">
        <v>16</v>
      </c>
      <c r="C4001" s="121">
        <v>71218851</v>
      </c>
      <c r="D4001" s="121">
        <v>71218851</v>
      </c>
      <c r="E4001" s="121" t="s">
        <v>130</v>
      </c>
      <c r="F4001" s="121" t="s">
        <v>3108</v>
      </c>
      <c r="G4001" s="121" t="s">
        <v>3109</v>
      </c>
      <c r="H4001" s="121" t="s">
        <v>7</v>
      </c>
      <c r="I4001" s="123" t="s">
        <v>9158</v>
      </c>
      <c r="J4001" s="123" t="s">
        <v>40</v>
      </c>
      <c r="K4001" s="123" t="s">
        <v>3767</v>
      </c>
      <c r="L4001" s="123" t="s">
        <v>3573</v>
      </c>
      <c r="M4001" s="123" t="s">
        <v>4313</v>
      </c>
      <c r="N4001" s="123" t="s">
        <v>3141</v>
      </c>
      <c r="O4001" s="121" t="s">
        <v>3371</v>
      </c>
      <c r="P4001" s="121" t="s">
        <v>9162</v>
      </c>
      <c r="Q4001" s="121">
        <v>-1</v>
      </c>
      <c r="R4001" s="121" t="s">
        <v>40</v>
      </c>
      <c r="S4001" s="121" t="s">
        <v>40</v>
      </c>
      <c r="T4001" s="121" t="s">
        <v>40</v>
      </c>
      <c r="U4001" s="125">
        <v>0.47399999999999998</v>
      </c>
      <c r="V4001" s="34">
        <v>1</v>
      </c>
      <c r="W4001" s="34">
        <v>3426</v>
      </c>
      <c r="X4001" s="125">
        <v>0</v>
      </c>
      <c r="Y4001" s="125">
        <v>0.47</v>
      </c>
      <c r="Z4001" s="34">
        <v>1</v>
      </c>
      <c r="AA4001" s="34">
        <v>2599</v>
      </c>
      <c r="AB4001" s="125">
        <v>0</v>
      </c>
      <c r="AC4001" s="34">
        <v>5.8868790000000004</v>
      </c>
      <c r="AD4001" s="34">
        <v>27.4</v>
      </c>
      <c r="AE4001" s="280"/>
    </row>
    <row r="4002" spans="1:31" s="51" customFormat="1" x14ac:dyDescent="0.2">
      <c r="A4002" s="121" t="s">
        <v>782</v>
      </c>
      <c r="B4002" s="121">
        <v>16</v>
      </c>
      <c r="C4002" s="121">
        <v>71220668</v>
      </c>
      <c r="D4002" s="121">
        <v>71220668</v>
      </c>
      <c r="E4002" s="121" t="s">
        <v>130</v>
      </c>
      <c r="F4002" s="121" t="s">
        <v>3108</v>
      </c>
      <c r="G4002" s="121" t="s">
        <v>3109</v>
      </c>
      <c r="H4002" s="121" t="s">
        <v>7</v>
      </c>
      <c r="I4002" s="123" t="s">
        <v>9163</v>
      </c>
      <c r="J4002" s="123" t="s">
        <v>40</v>
      </c>
      <c r="K4002" s="123" t="s">
        <v>4017</v>
      </c>
      <c r="L4002" s="123" t="s">
        <v>4754</v>
      </c>
      <c r="M4002" s="123" t="s">
        <v>4289</v>
      </c>
      <c r="N4002" s="123" t="s">
        <v>3112</v>
      </c>
      <c r="O4002" s="121" t="s">
        <v>3113</v>
      </c>
      <c r="P4002" s="121" t="s">
        <v>9164</v>
      </c>
      <c r="Q4002" s="121">
        <v>-1</v>
      </c>
      <c r="R4002" s="121" t="s">
        <v>40</v>
      </c>
      <c r="S4002" s="121" t="s">
        <v>40</v>
      </c>
      <c r="T4002" s="121" t="s">
        <v>40</v>
      </c>
      <c r="U4002" s="125">
        <v>0.499</v>
      </c>
      <c r="V4002" s="34">
        <v>28</v>
      </c>
      <c r="W4002" s="34">
        <v>3430</v>
      </c>
      <c r="X4002" s="125">
        <v>8.0000000000000002E-3</v>
      </c>
      <c r="Y4002" s="125">
        <v>0.498</v>
      </c>
      <c r="Z4002" s="34">
        <v>25</v>
      </c>
      <c r="AA4002" s="34">
        <v>2600</v>
      </c>
      <c r="AB4002" s="125">
        <v>0.01</v>
      </c>
      <c r="AC4002" s="34">
        <v>0.264181</v>
      </c>
      <c r="AD4002" s="34">
        <v>5.34</v>
      </c>
      <c r="AE4002" s="280"/>
    </row>
    <row r="4003" spans="1:31" s="51" customFormat="1" x14ac:dyDescent="0.2">
      <c r="A4003" s="121" t="s">
        <v>782</v>
      </c>
      <c r="B4003" s="121">
        <v>16</v>
      </c>
      <c r="C4003" s="121">
        <v>71220674</v>
      </c>
      <c r="D4003" s="121">
        <v>71220678</v>
      </c>
      <c r="E4003" s="121" t="s">
        <v>3352</v>
      </c>
      <c r="F4003" s="121" t="s">
        <v>4199</v>
      </c>
      <c r="G4003" s="121" t="s">
        <v>3109</v>
      </c>
      <c r="H4003" s="121" t="s">
        <v>7</v>
      </c>
      <c r="I4003" s="123" t="s">
        <v>9163</v>
      </c>
      <c r="J4003" s="123" t="s">
        <v>40</v>
      </c>
      <c r="K4003" s="123" t="s">
        <v>9165</v>
      </c>
      <c r="L4003" s="123" t="s">
        <v>9166</v>
      </c>
      <c r="M4003" s="123" t="s">
        <v>9167</v>
      </c>
      <c r="N4003" s="123" t="s">
        <v>9168</v>
      </c>
      <c r="O4003" s="121" t="s">
        <v>9169</v>
      </c>
      <c r="P4003" s="121" t="s">
        <v>40</v>
      </c>
      <c r="Q4003" s="121">
        <v>-1</v>
      </c>
      <c r="R4003" s="121" t="s">
        <v>40</v>
      </c>
      <c r="S4003" s="121" t="s">
        <v>40</v>
      </c>
      <c r="T4003" s="121" t="s">
        <v>40</v>
      </c>
      <c r="U4003" s="125">
        <v>0.53</v>
      </c>
      <c r="V4003" s="34">
        <v>1</v>
      </c>
      <c r="W4003" s="34">
        <v>3430</v>
      </c>
      <c r="X4003" s="125">
        <v>0</v>
      </c>
      <c r="Y4003" s="125">
        <v>0.1</v>
      </c>
      <c r="Z4003" s="34">
        <v>1</v>
      </c>
      <c r="AA4003" s="34">
        <v>2600</v>
      </c>
      <c r="AB4003" s="125">
        <v>0</v>
      </c>
      <c r="AC4003" s="34">
        <v>4.723071</v>
      </c>
      <c r="AD4003" s="34">
        <v>24.6</v>
      </c>
      <c r="AE4003" s="280"/>
    </row>
    <row r="4004" spans="1:31" s="51" customFormat="1" x14ac:dyDescent="0.2">
      <c r="A4004" s="121" t="s">
        <v>782</v>
      </c>
      <c r="B4004" s="121">
        <v>16</v>
      </c>
      <c r="C4004" s="121">
        <v>71220700</v>
      </c>
      <c r="D4004" s="121">
        <v>71220700</v>
      </c>
      <c r="E4004" s="121" t="s">
        <v>127</v>
      </c>
      <c r="F4004" s="121" t="s">
        <v>3101</v>
      </c>
      <c r="G4004" s="121" t="s">
        <v>3102</v>
      </c>
      <c r="H4004" s="121" t="s">
        <v>7</v>
      </c>
      <c r="I4004" s="123" t="s">
        <v>9163</v>
      </c>
      <c r="J4004" s="123" t="s">
        <v>40</v>
      </c>
      <c r="K4004" s="123" t="s">
        <v>3792</v>
      </c>
      <c r="L4004" s="123" t="s">
        <v>3686</v>
      </c>
      <c r="M4004" s="123" t="s">
        <v>3687</v>
      </c>
      <c r="N4004" s="123" t="s">
        <v>3107</v>
      </c>
      <c r="O4004" s="121" t="s">
        <v>4478</v>
      </c>
      <c r="P4004" s="121" t="s">
        <v>9170</v>
      </c>
      <c r="Q4004" s="121">
        <v>-1</v>
      </c>
      <c r="R4004" s="121" t="s">
        <v>40</v>
      </c>
      <c r="S4004" s="121" t="s">
        <v>40</v>
      </c>
      <c r="T4004" s="121" t="s">
        <v>40</v>
      </c>
      <c r="U4004" s="125">
        <v>0.46200000000000002</v>
      </c>
      <c r="V4004" s="34">
        <v>1</v>
      </c>
      <c r="W4004" s="34">
        <v>3430</v>
      </c>
      <c r="X4004" s="125">
        <v>0</v>
      </c>
      <c r="Y4004" s="125">
        <v>0</v>
      </c>
      <c r="Z4004" s="34">
        <v>0</v>
      </c>
      <c r="AA4004" s="34">
        <v>2600</v>
      </c>
      <c r="AB4004" s="125">
        <v>0</v>
      </c>
      <c r="AC4004" s="34">
        <v>0.131048</v>
      </c>
      <c r="AD4004" s="34">
        <v>3.9409999999999998</v>
      </c>
      <c r="AE4004" s="280"/>
    </row>
    <row r="4005" spans="1:31" s="51" customFormat="1" x14ac:dyDescent="0.2">
      <c r="A4005" s="121" t="s">
        <v>782</v>
      </c>
      <c r="B4005" s="121">
        <v>16</v>
      </c>
      <c r="C4005" s="121">
        <v>71220702</v>
      </c>
      <c r="D4005" s="121">
        <v>71220702</v>
      </c>
      <c r="E4005" s="121" t="s">
        <v>123</v>
      </c>
      <c r="F4005" s="121" t="s">
        <v>3108</v>
      </c>
      <c r="G4005" s="121" t="s">
        <v>3109</v>
      </c>
      <c r="H4005" s="121" t="s">
        <v>7</v>
      </c>
      <c r="I4005" s="123" t="s">
        <v>9163</v>
      </c>
      <c r="J4005" s="123" t="s">
        <v>40</v>
      </c>
      <c r="K4005" s="123" t="s">
        <v>4279</v>
      </c>
      <c r="L4005" s="123" t="s">
        <v>3965</v>
      </c>
      <c r="M4005" s="123" t="s">
        <v>3687</v>
      </c>
      <c r="N4005" s="123" t="s">
        <v>4736</v>
      </c>
      <c r="O4005" s="121" t="s">
        <v>4737</v>
      </c>
      <c r="P4005" s="121" t="s">
        <v>9171</v>
      </c>
      <c r="Q4005" s="121">
        <v>-1</v>
      </c>
      <c r="R4005" s="121" t="s">
        <v>40</v>
      </c>
      <c r="S4005" s="121" t="s">
        <v>40</v>
      </c>
      <c r="T4005" s="121" t="s">
        <v>40</v>
      </c>
      <c r="U4005" s="125">
        <v>0.505</v>
      </c>
      <c r="V4005" s="34">
        <v>30</v>
      </c>
      <c r="W4005" s="34">
        <v>3430</v>
      </c>
      <c r="X4005" s="125">
        <v>8.9999999999999993E-3</v>
      </c>
      <c r="Y4005" s="125">
        <v>0.501</v>
      </c>
      <c r="Z4005" s="34">
        <v>25</v>
      </c>
      <c r="AA4005" s="34">
        <v>2600</v>
      </c>
      <c r="AB4005" s="125">
        <v>0.01</v>
      </c>
      <c r="AC4005" s="34">
        <v>2.3871980000000002</v>
      </c>
      <c r="AD4005" s="34">
        <v>18.739999999999998</v>
      </c>
      <c r="AE4005" s="280"/>
    </row>
    <row r="4006" spans="1:31" s="51" customFormat="1" x14ac:dyDescent="0.2">
      <c r="A4006" s="121" t="s">
        <v>782</v>
      </c>
      <c r="B4006" s="121">
        <v>16</v>
      </c>
      <c r="C4006" s="121">
        <v>71220705</v>
      </c>
      <c r="D4006" s="121">
        <v>71220705</v>
      </c>
      <c r="E4006" s="121" t="s">
        <v>121</v>
      </c>
      <c r="F4006" s="121" t="s">
        <v>3101</v>
      </c>
      <c r="G4006" s="121" t="s">
        <v>3102</v>
      </c>
      <c r="H4006" s="121" t="s">
        <v>7</v>
      </c>
      <c r="I4006" s="123" t="s">
        <v>9163</v>
      </c>
      <c r="J4006" s="123" t="s">
        <v>40</v>
      </c>
      <c r="K4006" s="123" t="s">
        <v>4359</v>
      </c>
      <c r="L4006" s="123" t="s">
        <v>3938</v>
      </c>
      <c r="M4006" s="123" t="s">
        <v>3916</v>
      </c>
      <c r="N4006" s="123" t="s">
        <v>3126</v>
      </c>
      <c r="O4006" s="121" t="s">
        <v>3160</v>
      </c>
      <c r="P4006" s="121" t="s">
        <v>9172</v>
      </c>
      <c r="Q4006" s="121">
        <v>-1</v>
      </c>
      <c r="R4006" s="121" t="s">
        <v>40</v>
      </c>
      <c r="S4006" s="121" t="s">
        <v>40</v>
      </c>
      <c r="T4006" s="121" t="s">
        <v>40</v>
      </c>
      <c r="U4006" s="125">
        <v>0.48699999999999999</v>
      </c>
      <c r="V4006" s="34">
        <v>1</v>
      </c>
      <c r="W4006" s="34">
        <v>3430</v>
      </c>
      <c r="X4006" s="125">
        <v>0</v>
      </c>
      <c r="Y4006" s="125">
        <v>0</v>
      </c>
      <c r="Z4006" s="34">
        <v>0</v>
      </c>
      <c r="AA4006" s="34">
        <v>2600</v>
      </c>
      <c r="AB4006" s="125">
        <v>0</v>
      </c>
      <c r="AC4006" s="34">
        <v>0.14125299999999999</v>
      </c>
      <c r="AD4006" s="34">
        <v>4.0510000000000002</v>
      </c>
      <c r="AE4006" s="280"/>
    </row>
    <row r="4007" spans="1:31" s="51" customFormat="1" x14ac:dyDescent="0.2">
      <c r="A4007" s="121" t="s">
        <v>782</v>
      </c>
      <c r="B4007" s="121">
        <v>16</v>
      </c>
      <c r="C4007" s="121">
        <v>71220755</v>
      </c>
      <c r="D4007" s="121">
        <v>71220755</v>
      </c>
      <c r="E4007" s="121" t="s">
        <v>127</v>
      </c>
      <c r="F4007" s="121" t="s">
        <v>3108</v>
      </c>
      <c r="G4007" s="121" t="s">
        <v>3109</v>
      </c>
      <c r="H4007" s="121" t="s">
        <v>7</v>
      </c>
      <c r="I4007" s="123" t="s">
        <v>9163</v>
      </c>
      <c r="J4007" s="123" t="s">
        <v>40</v>
      </c>
      <c r="K4007" s="123" t="s">
        <v>3985</v>
      </c>
      <c r="L4007" s="123" t="s">
        <v>4289</v>
      </c>
      <c r="M4007" s="123" t="s">
        <v>3702</v>
      </c>
      <c r="N4007" s="123" t="s">
        <v>3875</v>
      </c>
      <c r="O4007" s="121" t="s">
        <v>3876</v>
      </c>
      <c r="P4007" s="121" t="s">
        <v>9173</v>
      </c>
      <c r="Q4007" s="121">
        <v>-1</v>
      </c>
      <c r="R4007" s="121" t="s">
        <v>40</v>
      </c>
      <c r="S4007" s="121" t="s">
        <v>40</v>
      </c>
      <c r="T4007" s="121" t="s">
        <v>40</v>
      </c>
      <c r="U4007" s="125">
        <v>0.49399999999999999</v>
      </c>
      <c r="V4007" s="34">
        <v>352</v>
      </c>
      <c r="W4007" s="34">
        <v>3431</v>
      </c>
      <c r="X4007" s="125">
        <v>0.10299999999999999</v>
      </c>
      <c r="Y4007" s="125">
        <v>0.496</v>
      </c>
      <c r="Z4007" s="34">
        <v>240</v>
      </c>
      <c r="AA4007" s="34">
        <v>2604</v>
      </c>
      <c r="AB4007" s="125">
        <v>9.1999999999999998E-2</v>
      </c>
      <c r="AC4007" s="34">
        <v>1.375721</v>
      </c>
      <c r="AD4007" s="34">
        <v>12.66</v>
      </c>
      <c r="AE4007" s="280"/>
    </row>
    <row r="4008" spans="1:31" s="51" customFormat="1" x14ac:dyDescent="0.2">
      <c r="A4008" s="121" t="s">
        <v>782</v>
      </c>
      <c r="B4008" s="121">
        <v>16</v>
      </c>
      <c r="C4008" s="121">
        <v>71220762</v>
      </c>
      <c r="D4008" s="121">
        <v>71220762</v>
      </c>
      <c r="E4008" s="121" t="s">
        <v>121</v>
      </c>
      <c r="F4008" s="121" t="s">
        <v>3108</v>
      </c>
      <c r="G4008" s="121" t="s">
        <v>3109</v>
      </c>
      <c r="H4008" s="121" t="s">
        <v>7</v>
      </c>
      <c r="I4008" s="123" t="s">
        <v>9163</v>
      </c>
      <c r="J4008" s="123" t="s">
        <v>40</v>
      </c>
      <c r="K4008" s="123" t="s">
        <v>4286</v>
      </c>
      <c r="L4008" s="123" t="s">
        <v>4457</v>
      </c>
      <c r="M4008" s="123" t="s">
        <v>4464</v>
      </c>
      <c r="N4008" s="123" t="s">
        <v>3240</v>
      </c>
      <c r="O4008" s="121" t="s">
        <v>5159</v>
      </c>
      <c r="P4008" s="121" t="s">
        <v>9174</v>
      </c>
      <c r="Q4008" s="121">
        <v>-1</v>
      </c>
      <c r="R4008" s="121" t="s">
        <v>40</v>
      </c>
      <c r="S4008" s="121" t="s">
        <v>40</v>
      </c>
      <c r="T4008" s="121" t="s">
        <v>40</v>
      </c>
      <c r="U4008" s="125">
        <v>0.47699999999999998</v>
      </c>
      <c r="V4008" s="34">
        <v>2</v>
      </c>
      <c r="W4008" s="34">
        <v>3431</v>
      </c>
      <c r="X4008" s="125">
        <v>1E-3</v>
      </c>
      <c r="Y4008" s="125">
        <v>0.55100000000000005</v>
      </c>
      <c r="Z4008" s="34">
        <v>3</v>
      </c>
      <c r="AA4008" s="34">
        <v>2604</v>
      </c>
      <c r="AB4008" s="125">
        <v>1E-3</v>
      </c>
      <c r="AC4008" s="34">
        <v>2.5604779999999998</v>
      </c>
      <c r="AD4008" s="34">
        <v>19.850000000000001</v>
      </c>
      <c r="AE4008" s="280"/>
    </row>
    <row r="4009" spans="1:31" s="51" customFormat="1" x14ac:dyDescent="0.2">
      <c r="A4009" s="121" t="s">
        <v>782</v>
      </c>
      <c r="B4009" s="121">
        <v>16</v>
      </c>
      <c r="C4009" s="121">
        <v>71220766</v>
      </c>
      <c r="D4009" s="121">
        <v>71220766</v>
      </c>
      <c r="E4009" s="121" t="s">
        <v>127</v>
      </c>
      <c r="F4009" s="121" t="s">
        <v>3101</v>
      </c>
      <c r="G4009" s="121" t="s">
        <v>3102</v>
      </c>
      <c r="H4009" s="121" t="s">
        <v>7</v>
      </c>
      <c r="I4009" s="123" t="s">
        <v>9163</v>
      </c>
      <c r="J4009" s="123" t="s">
        <v>40</v>
      </c>
      <c r="K4009" s="123" t="s">
        <v>3834</v>
      </c>
      <c r="L4009" s="123" t="s">
        <v>3687</v>
      </c>
      <c r="M4009" s="123" t="s">
        <v>3700</v>
      </c>
      <c r="N4009" s="123" t="s">
        <v>127</v>
      </c>
      <c r="O4009" s="121" t="s">
        <v>3672</v>
      </c>
      <c r="P4009" s="121" t="s">
        <v>9175</v>
      </c>
      <c r="Q4009" s="121">
        <v>-1</v>
      </c>
      <c r="R4009" s="121" t="s">
        <v>40</v>
      </c>
      <c r="S4009" s="121" t="s">
        <v>40</v>
      </c>
      <c r="T4009" s="121" t="s">
        <v>40</v>
      </c>
      <c r="U4009" s="125">
        <v>0.497</v>
      </c>
      <c r="V4009" s="34">
        <v>1</v>
      </c>
      <c r="W4009" s="34">
        <v>3431</v>
      </c>
      <c r="X4009" s="125">
        <v>0</v>
      </c>
      <c r="Y4009" s="125">
        <v>0</v>
      </c>
      <c r="Z4009" s="34">
        <v>0</v>
      </c>
      <c r="AA4009" s="34">
        <v>2604</v>
      </c>
      <c r="AB4009" s="125">
        <v>0</v>
      </c>
      <c r="AC4009" s="34">
        <v>1.7550239999999999</v>
      </c>
      <c r="AD4009" s="34">
        <v>14.72</v>
      </c>
      <c r="AE4009" s="280"/>
    </row>
    <row r="4010" spans="1:31" s="51" customFormat="1" x14ac:dyDescent="0.2">
      <c r="A4010" s="121" t="s">
        <v>782</v>
      </c>
      <c r="B4010" s="121">
        <v>16</v>
      </c>
      <c r="C4010" s="121">
        <v>71220767</v>
      </c>
      <c r="D4010" s="121">
        <v>71220767</v>
      </c>
      <c r="E4010" s="121" t="s">
        <v>130</v>
      </c>
      <c r="F4010" s="121" t="s">
        <v>3108</v>
      </c>
      <c r="G4010" s="121" t="s">
        <v>3109</v>
      </c>
      <c r="H4010" s="121" t="s">
        <v>7</v>
      </c>
      <c r="I4010" s="123" t="s">
        <v>9163</v>
      </c>
      <c r="J4010" s="123" t="s">
        <v>40</v>
      </c>
      <c r="K4010" s="123" t="s">
        <v>4084</v>
      </c>
      <c r="L4010" s="123" t="s">
        <v>3916</v>
      </c>
      <c r="M4010" s="123" t="s">
        <v>3700</v>
      </c>
      <c r="N4010" s="123" t="s">
        <v>3255</v>
      </c>
      <c r="O4010" s="121" t="s">
        <v>3256</v>
      </c>
      <c r="P4010" s="121" t="s">
        <v>40</v>
      </c>
      <c r="Q4010" s="121">
        <v>-1</v>
      </c>
      <c r="R4010" s="121" t="s">
        <v>40</v>
      </c>
      <c r="S4010" s="121" t="s">
        <v>40</v>
      </c>
      <c r="T4010" s="121" t="s">
        <v>40</v>
      </c>
      <c r="U4010" s="125">
        <v>0</v>
      </c>
      <c r="V4010" s="34">
        <v>0</v>
      </c>
      <c r="W4010" s="34">
        <v>3431</v>
      </c>
      <c r="X4010" s="125">
        <v>0</v>
      </c>
      <c r="Y4010" s="125">
        <v>0.49199999999999999</v>
      </c>
      <c r="Z4010" s="34">
        <v>1</v>
      </c>
      <c r="AA4010" s="34">
        <v>2604</v>
      </c>
      <c r="AB4010" s="125">
        <v>0</v>
      </c>
      <c r="AC4010" s="34">
        <v>6.1379770000000002</v>
      </c>
      <c r="AD4010" s="34">
        <v>28.4</v>
      </c>
      <c r="AE4010" s="280"/>
    </row>
    <row r="4011" spans="1:31" s="51" customFormat="1" x14ac:dyDescent="0.2">
      <c r="A4011" s="121" t="s">
        <v>782</v>
      </c>
      <c r="B4011" s="121">
        <v>16</v>
      </c>
      <c r="C4011" s="121">
        <v>71220794</v>
      </c>
      <c r="D4011" s="121">
        <v>71220794</v>
      </c>
      <c r="E4011" s="121" t="s">
        <v>130</v>
      </c>
      <c r="F4011" s="121" t="s">
        <v>3108</v>
      </c>
      <c r="G4011" s="121" t="s">
        <v>3109</v>
      </c>
      <c r="H4011" s="121" t="s">
        <v>7</v>
      </c>
      <c r="I4011" s="123" t="s">
        <v>9163</v>
      </c>
      <c r="J4011" s="123" t="s">
        <v>40</v>
      </c>
      <c r="K4011" s="123" t="s">
        <v>3927</v>
      </c>
      <c r="L4011" s="123" t="s">
        <v>3703</v>
      </c>
      <c r="M4011" s="123" t="s">
        <v>4326</v>
      </c>
      <c r="N4011" s="123" t="s">
        <v>4315</v>
      </c>
      <c r="O4011" s="121" t="s">
        <v>9176</v>
      </c>
      <c r="P4011" s="121" t="s">
        <v>9177</v>
      </c>
      <c r="Q4011" s="121">
        <v>-1</v>
      </c>
      <c r="R4011" s="121" t="s">
        <v>40</v>
      </c>
      <c r="S4011" s="121" t="s">
        <v>40</v>
      </c>
      <c r="T4011" s="121" t="s">
        <v>40</v>
      </c>
      <c r="U4011" s="125">
        <v>0.52100000000000002</v>
      </c>
      <c r="V4011" s="34">
        <v>105</v>
      </c>
      <c r="W4011" s="34">
        <v>3431</v>
      </c>
      <c r="X4011" s="125">
        <v>3.1E-2</v>
      </c>
      <c r="Y4011" s="125">
        <v>0.51600000000000001</v>
      </c>
      <c r="Z4011" s="34">
        <v>74</v>
      </c>
      <c r="AA4011" s="34">
        <v>2604</v>
      </c>
      <c r="AB4011" s="125">
        <v>2.8000000000000001E-2</v>
      </c>
      <c r="AC4011" s="34">
        <v>4.7735750000000001</v>
      </c>
      <c r="AD4011" s="34">
        <v>24.7</v>
      </c>
      <c r="AE4011" s="280"/>
    </row>
    <row r="4012" spans="1:31" s="51" customFormat="1" x14ac:dyDescent="0.2">
      <c r="A4012" s="121" t="s">
        <v>782</v>
      </c>
      <c r="B4012" s="121">
        <v>18</v>
      </c>
      <c r="C4012" s="121">
        <v>18533571</v>
      </c>
      <c r="D4012" s="121">
        <v>18533571</v>
      </c>
      <c r="E4012" s="121" t="s">
        <v>130</v>
      </c>
      <c r="F4012" s="121" t="s">
        <v>3101</v>
      </c>
      <c r="G4012" s="121" t="s">
        <v>3102</v>
      </c>
      <c r="H4012" s="121" t="s">
        <v>11</v>
      </c>
      <c r="I4012" s="123" t="s">
        <v>203</v>
      </c>
      <c r="J4012" s="123" t="s">
        <v>40</v>
      </c>
      <c r="K4012" s="123" t="s">
        <v>9178</v>
      </c>
      <c r="L4012" s="123" t="s">
        <v>9179</v>
      </c>
      <c r="M4012" s="123" t="s">
        <v>9180</v>
      </c>
      <c r="N4012" s="123" t="s">
        <v>3174</v>
      </c>
      <c r="O4012" s="121" t="s">
        <v>3175</v>
      </c>
      <c r="P4012" s="121" t="s">
        <v>40</v>
      </c>
      <c r="Q4012" s="121">
        <v>-1</v>
      </c>
      <c r="R4012" s="121" t="s">
        <v>40</v>
      </c>
      <c r="S4012" s="121" t="s">
        <v>40</v>
      </c>
      <c r="T4012" s="121" t="s">
        <v>40</v>
      </c>
      <c r="U4012" s="125">
        <v>0.246</v>
      </c>
      <c r="V4012" s="34">
        <v>1</v>
      </c>
      <c r="W4012" s="34">
        <v>3429</v>
      </c>
      <c r="X4012" s="125">
        <v>0</v>
      </c>
      <c r="Y4012" s="125">
        <v>0</v>
      </c>
      <c r="Z4012" s="34">
        <v>0</v>
      </c>
      <c r="AA4012" s="34">
        <v>2599</v>
      </c>
      <c r="AB4012" s="125">
        <v>0</v>
      </c>
      <c r="AC4012" s="34">
        <v>1.888018</v>
      </c>
      <c r="AD4012" s="34">
        <v>15.51</v>
      </c>
      <c r="AE4012" s="280"/>
    </row>
    <row r="4013" spans="1:31" s="51" customFormat="1" x14ac:dyDescent="0.2">
      <c r="A4013" s="121" t="s">
        <v>782</v>
      </c>
      <c r="B4013" s="121">
        <v>18</v>
      </c>
      <c r="C4013" s="121">
        <v>18533572</v>
      </c>
      <c r="D4013" s="121">
        <v>18533572</v>
      </c>
      <c r="E4013" s="121" t="s">
        <v>130</v>
      </c>
      <c r="F4013" s="121" t="s">
        <v>3108</v>
      </c>
      <c r="G4013" s="121" t="s">
        <v>3109</v>
      </c>
      <c r="H4013" s="121" t="s">
        <v>11</v>
      </c>
      <c r="I4013" s="123" t="s">
        <v>203</v>
      </c>
      <c r="J4013" s="123" t="s">
        <v>40</v>
      </c>
      <c r="K4013" s="123" t="s">
        <v>6353</v>
      </c>
      <c r="L4013" s="123" t="s">
        <v>9181</v>
      </c>
      <c r="M4013" s="123" t="s">
        <v>9180</v>
      </c>
      <c r="N4013" s="123" t="s">
        <v>3112</v>
      </c>
      <c r="O4013" s="121" t="s">
        <v>3140</v>
      </c>
      <c r="P4013" s="121" t="s">
        <v>40</v>
      </c>
      <c r="Q4013" s="121">
        <v>-1</v>
      </c>
      <c r="R4013" s="121" t="s">
        <v>40</v>
      </c>
      <c r="S4013" s="121" t="s">
        <v>40</v>
      </c>
      <c r="T4013" s="121" t="s">
        <v>40</v>
      </c>
      <c r="U4013" s="125">
        <v>0.248</v>
      </c>
      <c r="V4013" s="34">
        <v>1</v>
      </c>
      <c r="W4013" s="34">
        <v>3429</v>
      </c>
      <c r="X4013" s="125">
        <v>0</v>
      </c>
      <c r="Y4013" s="125">
        <v>0</v>
      </c>
      <c r="Z4013" s="34">
        <v>0</v>
      </c>
      <c r="AA4013" s="34">
        <v>2599</v>
      </c>
      <c r="AB4013" s="125">
        <v>0</v>
      </c>
      <c r="AC4013" s="34">
        <v>5.9928429999999997</v>
      </c>
      <c r="AD4013" s="34">
        <v>27.8</v>
      </c>
      <c r="AE4013" s="280"/>
    </row>
    <row r="4014" spans="1:31" s="51" customFormat="1" x14ac:dyDescent="0.2">
      <c r="A4014" s="121" t="s">
        <v>782</v>
      </c>
      <c r="B4014" s="121">
        <v>18</v>
      </c>
      <c r="C4014" s="121">
        <v>18533607</v>
      </c>
      <c r="D4014" s="121">
        <v>18533607</v>
      </c>
      <c r="E4014" s="121" t="s">
        <v>130</v>
      </c>
      <c r="F4014" s="121" t="s">
        <v>3101</v>
      </c>
      <c r="G4014" s="121" t="s">
        <v>3102</v>
      </c>
      <c r="H4014" s="121" t="s">
        <v>11</v>
      </c>
      <c r="I4014" s="123" t="s">
        <v>203</v>
      </c>
      <c r="J4014" s="123" t="s">
        <v>40</v>
      </c>
      <c r="K4014" s="123" t="s">
        <v>9182</v>
      </c>
      <c r="L4014" s="123" t="s">
        <v>6926</v>
      </c>
      <c r="M4014" s="123" t="s">
        <v>8763</v>
      </c>
      <c r="N4014" s="123" t="s">
        <v>130</v>
      </c>
      <c r="O4014" s="121" t="s">
        <v>3155</v>
      </c>
      <c r="P4014" s="121" t="s">
        <v>40</v>
      </c>
      <c r="Q4014" s="121">
        <v>-1</v>
      </c>
      <c r="R4014" s="121" t="s">
        <v>40</v>
      </c>
      <c r="S4014" s="121" t="s">
        <v>40</v>
      </c>
      <c r="T4014" s="121" t="s">
        <v>40</v>
      </c>
      <c r="U4014" s="125">
        <v>0.23200000000000001</v>
      </c>
      <c r="V4014" s="34">
        <v>36</v>
      </c>
      <c r="W4014" s="34">
        <v>3431</v>
      </c>
      <c r="X4014" s="125">
        <v>0.01</v>
      </c>
      <c r="Y4014" s="125">
        <v>0.23499999999999999</v>
      </c>
      <c r="Z4014" s="34">
        <v>46</v>
      </c>
      <c r="AA4014" s="34">
        <v>2601</v>
      </c>
      <c r="AB4014" s="125">
        <v>1.7999999999999999E-2</v>
      </c>
      <c r="AC4014" s="34">
        <v>2.1090909999999998</v>
      </c>
      <c r="AD4014" s="34">
        <v>16.91</v>
      </c>
      <c r="AE4014" s="280"/>
    </row>
    <row r="4015" spans="1:31" s="51" customFormat="1" x14ac:dyDescent="0.2">
      <c r="A4015" s="121" t="s">
        <v>782</v>
      </c>
      <c r="B4015" s="121">
        <v>18</v>
      </c>
      <c r="C4015" s="121">
        <v>18533608</v>
      </c>
      <c r="D4015" s="121">
        <v>18533608</v>
      </c>
      <c r="E4015" s="121" t="s">
        <v>121</v>
      </c>
      <c r="F4015" s="121" t="s">
        <v>3108</v>
      </c>
      <c r="G4015" s="121" t="s">
        <v>3109</v>
      </c>
      <c r="H4015" s="121" t="s">
        <v>11</v>
      </c>
      <c r="I4015" s="123" t="s">
        <v>203</v>
      </c>
      <c r="J4015" s="123" t="s">
        <v>40</v>
      </c>
      <c r="K4015" s="123" t="s">
        <v>9183</v>
      </c>
      <c r="L4015" s="123" t="s">
        <v>9184</v>
      </c>
      <c r="M4015" s="123" t="s">
        <v>8763</v>
      </c>
      <c r="N4015" s="123" t="s">
        <v>3157</v>
      </c>
      <c r="O4015" s="121" t="s">
        <v>3158</v>
      </c>
      <c r="P4015" s="121" t="s">
        <v>9185</v>
      </c>
      <c r="Q4015" s="121">
        <v>-1</v>
      </c>
      <c r="R4015" s="121" t="s">
        <v>40</v>
      </c>
      <c r="S4015" s="121" t="s">
        <v>40</v>
      </c>
      <c r="T4015" s="121" t="s">
        <v>40</v>
      </c>
      <c r="U4015" s="125">
        <v>0</v>
      </c>
      <c r="V4015" s="34">
        <v>0</v>
      </c>
      <c r="W4015" s="34">
        <v>3431</v>
      </c>
      <c r="X4015" s="125">
        <v>0</v>
      </c>
      <c r="Y4015" s="125">
        <v>0.246</v>
      </c>
      <c r="Z4015" s="34">
        <v>1</v>
      </c>
      <c r="AA4015" s="34">
        <v>2601</v>
      </c>
      <c r="AB4015" s="125">
        <v>0</v>
      </c>
      <c r="AC4015" s="34">
        <v>4.7895820000000002</v>
      </c>
      <c r="AD4015" s="34">
        <v>24.7</v>
      </c>
      <c r="AE4015" s="280"/>
    </row>
    <row r="4016" spans="1:31" s="51" customFormat="1" x14ac:dyDescent="0.2">
      <c r="A4016" s="121" t="s">
        <v>782</v>
      </c>
      <c r="B4016" s="121">
        <v>18</v>
      </c>
      <c r="C4016" s="121">
        <v>18533612</v>
      </c>
      <c r="D4016" s="121">
        <v>18533612</v>
      </c>
      <c r="E4016" s="121" t="s">
        <v>121</v>
      </c>
      <c r="F4016" s="121" t="s">
        <v>81</v>
      </c>
      <c r="G4016" s="121" t="s">
        <v>3469</v>
      </c>
      <c r="H4016" s="121" t="s">
        <v>11</v>
      </c>
      <c r="I4016" s="123" t="s">
        <v>203</v>
      </c>
      <c r="J4016" s="123" t="s">
        <v>40</v>
      </c>
      <c r="K4016" s="123" t="s">
        <v>536</v>
      </c>
      <c r="L4016" s="123" t="s">
        <v>537</v>
      </c>
      <c r="M4016" s="123" t="s">
        <v>538</v>
      </c>
      <c r="N4016" s="123" t="s">
        <v>124</v>
      </c>
      <c r="O4016" s="121" t="s">
        <v>125</v>
      </c>
      <c r="P4016" s="121" t="s">
        <v>40</v>
      </c>
      <c r="Q4016" s="121">
        <v>-1</v>
      </c>
      <c r="R4016" s="121" t="s">
        <v>40</v>
      </c>
      <c r="S4016" s="121" t="s">
        <v>40</v>
      </c>
      <c r="T4016" s="121" t="s">
        <v>40</v>
      </c>
      <c r="U4016" s="125">
        <v>0.47899999999999998</v>
      </c>
      <c r="V4016" s="34">
        <v>3424</v>
      </c>
      <c r="W4016" s="34">
        <v>3431</v>
      </c>
      <c r="X4016" s="125">
        <v>0.998</v>
      </c>
      <c r="Y4016" s="125">
        <v>0.47799999999999998</v>
      </c>
      <c r="Z4016" s="34">
        <v>2595</v>
      </c>
      <c r="AA4016" s="34">
        <v>2601</v>
      </c>
      <c r="AB4016" s="125">
        <v>0.998</v>
      </c>
      <c r="AC4016" s="34">
        <v>13.335724000000001</v>
      </c>
      <c r="AD4016" s="34">
        <v>41</v>
      </c>
      <c r="AE4016" s="280"/>
    </row>
    <row r="4017" spans="1:31" s="51" customFormat="1" x14ac:dyDescent="0.2">
      <c r="A4017" s="121" t="s">
        <v>782</v>
      </c>
      <c r="B4017" s="121">
        <v>18</v>
      </c>
      <c r="C4017" s="121">
        <v>18533624</v>
      </c>
      <c r="D4017" s="121">
        <v>18533624</v>
      </c>
      <c r="E4017" s="121" t="s">
        <v>121</v>
      </c>
      <c r="F4017" s="121" t="s">
        <v>3108</v>
      </c>
      <c r="G4017" s="121" t="s">
        <v>3109</v>
      </c>
      <c r="H4017" s="121" t="s">
        <v>11</v>
      </c>
      <c r="I4017" s="123" t="s">
        <v>203</v>
      </c>
      <c r="J4017" s="123" t="s">
        <v>40</v>
      </c>
      <c r="K4017" s="123" t="s">
        <v>9186</v>
      </c>
      <c r="L4017" s="123" t="s">
        <v>9187</v>
      </c>
      <c r="M4017" s="123" t="s">
        <v>9188</v>
      </c>
      <c r="N4017" s="123" t="s">
        <v>3144</v>
      </c>
      <c r="O4017" s="121" t="s">
        <v>4644</v>
      </c>
      <c r="P4017" s="121" t="s">
        <v>9189</v>
      </c>
      <c r="Q4017" s="121">
        <v>-1</v>
      </c>
      <c r="R4017" s="121" t="s">
        <v>40</v>
      </c>
      <c r="S4017" s="121" t="s">
        <v>40</v>
      </c>
      <c r="T4017" s="121" t="s">
        <v>40</v>
      </c>
      <c r="U4017" s="125">
        <v>0.20899999999999999</v>
      </c>
      <c r="V4017" s="34">
        <v>1</v>
      </c>
      <c r="W4017" s="34">
        <v>3431</v>
      </c>
      <c r="X4017" s="125">
        <v>0</v>
      </c>
      <c r="Y4017" s="125">
        <v>0</v>
      </c>
      <c r="Z4017" s="34">
        <v>0</v>
      </c>
      <c r="AA4017" s="34">
        <v>2601</v>
      </c>
      <c r="AB4017" s="125">
        <v>0</v>
      </c>
      <c r="AC4017" s="34">
        <v>7.5686429999999998</v>
      </c>
      <c r="AD4017" s="34">
        <v>34</v>
      </c>
      <c r="AE4017" s="280"/>
    </row>
    <row r="4018" spans="1:31" s="51" customFormat="1" x14ac:dyDescent="0.2">
      <c r="A4018" s="121" t="s">
        <v>782</v>
      </c>
      <c r="B4018" s="121">
        <v>18</v>
      </c>
      <c r="C4018" s="121">
        <v>18533632</v>
      </c>
      <c r="D4018" s="121">
        <v>18533632</v>
      </c>
      <c r="E4018" s="121" t="s">
        <v>127</v>
      </c>
      <c r="F4018" s="121" t="s">
        <v>3108</v>
      </c>
      <c r="G4018" s="121" t="s">
        <v>3109</v>
      </c>
      <c r="H4018" s="121" t="s">
        <v>11</v>
      </c>
      <c r="I4018" s="123" t="s">
        <v>203</v>
      </c>
      <c r="J4018" s="123" t="s">
        <v>40</v>
      </c>
      <c r="K4018" s="123" t="s">
        <v>9190</v>
      </c>
      <c r="L4018" s="123" t="s">
        <v>9191</v>
      </c>
      <c r="M4018" s="123" t="s">
        <v>9192</v>
      </c>
      <c r="N4018" s="123" t="s">
        <v>3348</v>
      </c>
      <c r="O4018" s="121" t="s">
        <v>3349</v>
      </c>
      <c r="P4018" s="121" t="s">
        <v>40</v>
      </c>
      <c r="Q4018" s="121">
        <v>-1</v>
      </c>
      <c r="R4018" s="121" t="s">
        <v>40</v>
      </c>
      <c r="S4018" s="121" t="s">
        <v>40</v>
      </c>
      <c r="T4018" s="121" t="s">
        <v>40</v>
      </c>
      <c r="U4018" s="125">
        <v>0.29399999999999998</v>
      </c>
      <c r="V4018" s="34">
        <v>29</v>
      </c>
      <c r="W4018" s="34">
        <v>3431</v>
      </c>
      <c r="X4018" s="125">
        <v>8.0000000000000002E-3</v>
      </c>
      <c r="Y4018" s="125">
        <v>0.29599999999999999</v>
      </c>
      <c r="Z4018" s="34">
        <v>18</v>
      </c>
      <c r="AA4018" s="34">
        <v>2601</v>
      </c>
      <c r="AB4018" s="125">
        <v>7.0000000000000001E-3</v>
      </c>
      <c r="AC4018" s="34">
        <v>1.2852520000000001</v>
      </c>
      <c r="AD4018" s="34">
        <v>12.19</v>
      </c>
      <c r="AE4018" s="280"/>
    </row>
    <row r="4019" spans="1:31" s="51" customFormat="1" x14ac:dyDescent="0.2">
      <c r="A4019" s="121" t="s">
        <v>782</v>
      </c>
      <c r="B4019" s="121">
        <v>18</v>
      </c>
      <c r="C4019" s="121">
        <v>18533643</v>
      </c>
      <c r="D4019" s="121">
        <v>18533643</v>
      </c>
      <c r="E4019" s="121" t="s">
        <v>127</v>
      </c>
      <c r="F4019" s="121" t="s">
        <v>3101</v>
      </c>
      <c r="G4019" s="121" t="s">
        <v>3102</v>
      </c>
      <c r="H4019" s="121" t="s">
        <v>11</v>
      </c>
      <c r="I4019" s="123" t="s">
        <v>203</v>
      </c>
      <c r="J4019" s="123" t="s">
        <v>40</v>
      </c>
      <c r="K4019" s="123" t="s">
        <v>9193</v>
      </c>
      <c r="L4019" s="123" t="s">
        <v>6967</v>
      </c>
      <c r="M4019" s="123" t="s">
        <v>9194</v>
      </c>
      <c r="N4019" s="123" t="s">
        <v>3196</v>
      </c>
      <c r="O4019" s="121" t="s">
        <v>3197</v>
      </c>
      <c r="P4019" s="121" t="s">
        <v>9195</v>
      </c>
      <c r="Q4019" s="121">
        <v>-1</v>
      </c>
      <c r="R4019" s="121" t="s">
        <v>40</v>
      </c>
      <c r="S4019" s="121" t="s">
        <v>40</v>
      </c>
      <c r="T4019" s="121" t="s">
        <v>40</v>
      </c>
      <c r="U4019" s="125">
        <v>0.22900000000000001</v>
      </c>
      <c r="V4019" s="34">
        <v>1</v>
      </c>
      <c r="W4019" s="34">
        <v>3428</v>
      </c>
      <c r="X4019" s="125">
        <v>0</v>
      </c>
      <c r="Y4019" s="125">
        <v>0.28899999999999998</v>
      </c>
      <c r="Z4019" s="34">
        <v>1</v>
      </c>
      <c r="AA4019" s="34">
        <v>2600</v>
      </c>
      <c r="AB4019" s="125">
        <v>0</v>
      </c>
      <c r="AC4019" s="34">
        <v>0.57291700000000001</v>
      </c>
      <c r="AD4019" s="34">
        <v>7.9669999999999996</v>
      </c>
      <c r="AE4019" s="280"/>
    </row>
    <row r="4020" spans="1:31" s="51" customFormat="1" x14ac:dyDescent="0.2">
      <c r="A4020" s="121" t="s">
        <v>782</v>
      </c>
      <c r="B4020" s="121">
        <v>18</v>
      </c>
      <c r="C4020" s="121">
        <v>18533708</v>
      </c>
      <c r="D4020" s="121">
        <v>18533708</v>
      </c>
      <c r="E4020" s="121" t="s">
        <v>127</v>
      </c>
      <c r="F4020" s="121" t="s">
        <v>3101</v>
      </c>
      <c r="G4020" s="121" t="s">
        <v>3102</v>
      </c>
      <c r="H4020" s="121" t="s">
        <v>11</v>
      </c>
      <c r="I4020" s="123" t="s">
        <v>203</v>
      </c>
      <c r="J4020" s="123" t="s">
        <v>40</v>
      </c>
      <c r="K4020" s="123" t="s">
        <v>9196</v>
      </c>
      <c r="L4020" s="123" t="s">
        <v>9197</v>
      </c>
      <c r="M4020" s="123" t="s">
        <v>4934</v>
      </c>
      <c r="N4020" s="123" t="s">
        <v>3126</v>
      </c>
      <c r="O4020" s="121" t="s">
        <v>9010</v>
      </c>
      <c r="P4020" s="121" t="s">
        <v>40</v>
      </c>
      <c r="Q4020" s="121">
        <v>-1</v>
      </c>
      <c r="R4020" s="121" t="s">
        <v>40</v>
      </c>
      <c r="S4020" s="121" t="s">
        <v>40</v>
      </c>
      <c r="T4020" s="121" t="s">
        <v>40</v>
      </c>
      <c r="U4020" s="125">
        <v>0.26300000000000001</v>
      </c>
      <c r="V4020" s="34">
        <v>2</v>
      </c>
      <c r="W4020" s="34">
        <v>3427</v>
      </c>
      <c r="X4020" s="125">
        <v>1E-3</v>
      </c>
      <c r="Y4020" s="125">
        <v>0</v>
      </c>
      <c r="Z4020" s="34">
        <v>0</v>
      </c>
      <c r="AA4020" s="34">
        <v>2596</v>
      </c>
      <c r="AB4020" s="125">
        <v>0</v>
      </c>
      <c r="AC4020" s="34">
        <v>0.72848999999999997</v>
      </c>
      <c r="AD4020" s="34">
        <v>9.0120000000000005</v>
      </c>
      <c r="AE4020" s="280"/>
    </row>
    <row r="4021" spans="1:31" s="51" customFormat="1" x14ac:dyDescent="0.2">
      <c r="A4021" s="121" t="s">
        <v>782</v>
      </c>
      <c r="B4021" s="121">
        <v>18</v>
      </c>
      <c r="C4021" s="121">
        <v>18533709</v>
      </c>
      <c r="D4021" s="121">
        <v>18533709</v>
      </c>
      <c r="E4021" s="121" t="s">
        <v>130</v>
      </c>
      <c r="F4021" s="121" t="s">
        <v>3101</v>
      </c>
      <c r="G4021" s="121" t="s">
        <v>3102</v>
      </c>
      <c r="H4021" s="121" t="s">
        <v>11</v>
      </c>
      <c r="I4021" s="123" t="s">
        <v>203</v>
      </c>
      <c r="J4021" s="123" t="s">
        <v>40</v>
      </c>
      <c r="K4021" s="123" t="s">
        <v>8675</v>
      </c>
      <c r="L4021" s="123" t="s">
        <v>5289</v>
      </c>
      <c r="M4021" s="123" t="s">
        <v>3487</v>
      </c>
      <c r="N4021" s="123" t="s">
        <v>3126</v>
      </c>
      <c r="O4021" s="121" t="s">
        <v>3419</v>
      </c>
      <c r="P4021" s="121" t="s">
        <v>40</v>
      </c>
      <c r="Q4021" s="121">
        <v>-1</v>
      </c>
      <c r="R4021" s="121" t="s">
        <v>40</v>
      </c>
      <c r="S4021" s="121" t="s">
        <v>40</v>
      </c>
      <c r="T4021" s="121" t="s">
        <v>40</v>
      </c>
      <c r="U4021" s="125">
        <v>0.23300000000000001</v>
      </c>
      <c r="V4021" s="34">
        <v>1</v>
      </c>
      <c r="W4021" s="34">
        <v>3427</v>
      </c>
      <c r="X4021" s="125">
        <v>0</v>
      </c>
      <c r="Y4021" s="125">
        <v>6.3E-2</v>
      </c>
      <c r="Z4021" s="34">
        <v>1</v>
      </c>
      <c r="AA4021" s="34">
        <v>2596</v>
      </c>
      <c r="AB4021" s="125">
        <v>0</v>
      </c>
      <c r="AC4021" s="34">
        <v>1.5760700000000001</v>
      </c>
      <c r="AD4021" s="34">
        <v>13.72</v>
      </c>
      <c r="AE4021" s="280"/>
    </row>
    <row r="4022" spans="1:31" s="51" customFormat="1" x14ac:dyDescent="0.2">
      <c r="A4022" s="121" t="s">
        <v>782</v>
      </c>
      <c r="B4022" s="121">
        <v>18</v>
      </c>
      <c r="C4022" s="121">
        <v>18534744</v>
      </c>
      <c r="D4022" s="121">
        <v>18534744</v>
      </c>
      <c r="E4022" s="121" t="s">
        <v>130</v>
      </c>
      <c r="F4022" s="121" t="s">
        <v>3108</v>
      </c>
      <c r="G4022" s="121" t="s">
        <v>3109</v>
      </c>
      <c r="H4022" s="121" t="s">
        <v>11</v>
      </c>
      <c r="I4022" s="123" t="s">
        <v>9198</v>
      </c>
      <c r="J4022" s="123" t="s">
        <v>40</v>
      </c>
      <c r="K4022" s="123" t="s">
        <v>9199</v>
      </c>
      <c r="L4022" s="123" t="s">
        <v>7043</v>
      </c>
      <c r="M4022" s="123" t="s">
        <v>9200</v>
      </c>
      <c r="N4022" s="123" t="s">
        <v>3244</v>
      </c>
      <c r="O4022" s="121" t="s">
        <v>3265</v>
      </c>
      <c r="P4022" s="121" t="s">
        <v>9201</v>
      </c>
      <c r="Q4022" s="121">
        <v>-1</v>
      </c>
      <c r="R4022" s="121">
        <v>10.51226542</v>
      </c>
      <c r="S4022" s="121">
        <v>0</v>
      </c>
      <c r="T4022" s="121">
        <v>10.51226542</v>
      </c>
      <c r="U4022" s="125">
        <v>0.22700000000000001</v>
      </c>
      <c r="V4022" s="34">
        <v>1</v>
      </c>
      <c r="W4022" s="34">
        <v>3434</v>
      </c>
      <c r="X4022" s="125">
        <v>0</v>
      </c>
      <c r="Y4022" s="125">
        <v>0.23</v>
      </c>
      <c r="Z4022" s="34">
        <v>4</v>
      </c>
      <c r="AA4022" s="34">
        <v>2603</v>
      </c>
      <c r="AB4022" s="125">
        <v>2E-3</v>
      </c>
      <c r="AC4022" s="34">
        <v>5.9938260000000003</v>
      </c>
      <c r="AD4022" s="34">
        <v>27.8</v>
      </c>
      <c r="AE4022" s="280"/>
    </row>
    <row r="4023" spans="1:31" s="51" customFormat="1" x14ac:dyDescent="0.2">
      <c r="A4023" s="121" t="s">
        <v>782</v>
      </c>
      <c r="B4023" s="121">
        <v>18</v>
      </c>
      <c r="C4023" s="121">
        <v>18534806</v>
      </c>
      <c r="D4023" s="121">
        <v>18534806</v>
      </c>
      <c r="E4023" s="121" t="s">
        <v>130</v>
      </c>
      <c r="F4023" s="121" t="s">
        <v>3108</v>
      </c>
      <c r="G4023" s="121" t="s">
        <v>3109</v>
      </c>
      <c r="H4023" s="121" t="s">
        <v>11</v>
      </c>
      <c r="I4023" s="123" t="s">
        <v>9198</v>
      </c>
      <c r="J4023" s="123" t="s">
        <v>40</v>
      </c>
      <c r="K4023" s="123" t="s">
        <v>9202</v>
      </c>
      <c r="L4023" s="123" t="s">
        <v>7093</v>
      </c>
      <c r="M4023" s="123" t="s">
        <v>4733</v>
      </c>
      <c r="N4023" s="123" t="s">
        <v>3677</v>
      </c>
      <c r="O4023" s="121" t="s">
        <v>4147</v>
      </c>
      <c r="P4023" s="121" t="s">
        <v>9203</v>
      </c>
      <c r="Q4023" s="121">
        <v>-1</v>
      </c>
      <c r="R4023" s="121" t="s">
        <v>40</v>
      </c>
      <c r="S4023" s="121" t="s">
        <v>40</v>
      </c>
      <c r="T4023" s="121" t="s">
        <v>40</v>
      </c>
      <c r="U4023" s="125">
        <v>0.23899999999999999</v>
      </c>
      <c r="V4023" s="34">
        <v>3</v>
      </c>
      <c r="W4023" s="34">
        <v>3434</v>
      </c>
      <c r="X4023" s="125">
        <v>1E-3</v>
      </c>
      <c r="Y4023" s="125">
        <v>0.22900000000000001</v>
      </c>
      <c r="Z4023" s="34">
        <v>1</v>
      </c>
      <c r="AA4023" s="34">
        <v>2603</v>
      </c>
      <c r="AB4023" s="125">
        <v>0</v>
      </c>
      <c r="AC4023" s="34">
        <v>6.4204150000000002</v>
      </c>
      <c r="AD4023" s="34">
        <v>29.7</v>
      </c>
      <c r="AE4023" s="280"/>
    </row>
    <row r="4024" spans="1:31" s="51" customFormat="1" x14ac:dyDescent="0.2">
      <c r="A4024" s="121" t="s">
        <v>782</v>
      </c>
      <c r="B4024" s="121">
        <v>18</v>
      </c>
      <c r="C4024" s="121">
        <v>18534807</v>
      </c>
      <c r="D4024" s="121">
        <v>18534807</v>
      </c>
      <c r="E4024" s="121" t="s">
        <v>127</v>
      </c>
      <c r="F4024" s="121" t="s">
        <v>3108</v>
      </c>
      <c r="G4024" s="121" t="s">
        <v>3109</v>
      </c>
      <c r="H4024" s="121" t="s">
        <v>11</v>
      </c>
      <c r="I4024" s="123" t="s">
        <v>9198</v>
      </c>
      <c r="J4024" s="123" t="s">
        <v>40</v>
      </c>
      <c r="K4024" s="123" t="s">
        <v>9204</v>
      </c>
      <c r="L4024" s="123" t="s">
        <v>5248</v>
      </c>
      <c r="M4024" s="123" t="s">
        <v>4733</v>
      </c>
      <c r="N4024" s="123" t="s">
        <v>3473</v>
      </c>
      <c r="O4024" s="121" t="s">
        <v>3474</v>
      </c>
      <c r="P4024" s="121" t="s">
        <v>40</v>
      </c>
      <c r="Q4024" s="121">
        <v>-1</v>
      </c>
      <c r="R4024" s="121" t="s">
        <v>40</v>
      </c>
      <c r="S4024" s="121" t="s">
        <v>40</v>
      </c>
      <c r="T4024" s="121" t="s">
        <v>40</v>
      </c>
      <c r="U4024" s="125">
        <v>0.36099999999999999</v>
      </c>
      <c r="V4024" s="34">
        <v>3010</v>
      </c>
      <c r="W4024" s="34">
        <v>3434</v>
      </c>
      <c r="X4024" s="125">
        <v>0.877</v>
      </c>
      <c r="Y4024" s="125">
        <v>0.35399999999999998</v>
      </c>
      <c r="Z4024" s="34">
        <v>2262</v>
      </c>
      <c r="AA4024" s="34">
        <v>2603</v>
      </c>
      <c r="AB4024" s="125">
        <v>0.86899999999999999</v>
      </c>
      <c r="AC4024" s="34">
        <v>6.0743720000000003</v>
      </c>
      <c r="AD4024" s="34">
        <v>28.1</v>
      </c>
      <c r="AE4024" s="280"/>
    </row>
    <row r="4025" spans="1:31" s="51" customFormat="1" x14ac:dyDescent="0.2">
      <c r="A4025" s="121" t="s">
        <v>782</v>
      </c>
      <c r="B4025" s="121">
        <v>18</v>
      </c>
      <c r="C4025" s="121">
        <v>18534812</v>
      </c>
      <c r="D4025" s="121">
        <v>18534812</v>
      </c>
      <c r="E4025" s="121" t="s">
        <v>130</v>
      </c>
      <c r="F4025" s="121" t="s">
        <v>3108</v>
      </c>
      <c r="G4025" s="121" t="s">
        <v>3109</v>
      </c>
      <c r="H4025" s="121" t="s">
        <v>11</v>
      </c>
      <c r="I4025" s="123" t="s">
        <v>9198</v>
      </c>
      <c r="J4025" s="123" t="s">
        <v>40</v>
      </c>
      <c r="K4025" s="123" t="s">
        <v>9205</v>
      </c>
      <c r="L4025" s="123" t="s">
        <v>9206</v>
      </c>
      <c r="M4025" s="123" t="s">
        <v>9207</v>
      </c>
      <c r="N4025" s="123" t="s">
        <v>3112</v>
      </c>
      <c r="O4025" s="121" t="s">
        <v>3113</v>
      </c>
      <c r="P4025" s="121" t="s">
        <v>9208</v>
      </c>
      <c r="Q4025" s="121">
        <v>-1</v>
      </c>
      <c r="R4025" s="121" t="s">
        <v>40</v>
      </c>
      <c r="S4025" s="121" t="s">
        <v>40</v>
      </c>
      <c r="T4025" s="121" t="s">
        <v>40</v>
      </c>
      <c r="U4025" s="125">
        <v>0.36</v>
      </c>
      <c r="V4025" s="34">
        <v>3005</v>
      </c>
      <c r="W4025" s="34">
        <v>3434</v>
      </c>
      <c r="X4025" s="125">
        <v>0.875</v>
      </c>
      <c r="Y4025" s="125">
        <v>0.35399999999999998</v>
      </c>
      <c r="Z4025" s="34">
        <v>2258</v>
      </c>
      <c r="AA4025" s="34">
        <v>2603</v>
      </c>
      <c r="AB4025" s="125">
        <v>0.86699999999999999</v>
      </c>
      <c r="AC4025" s="34">
        <v>4.6077709999999996</v>
      </c>
      <c r="AD4025" s="34">
        <v>24.4</v>
      </c>
      <c r="AE4025" s="280"/>
    </row>
    <row r="4026" spans="1:31" s="51" customFormat="1" x14ac:dyDescent="0.2">
      <c r="A4026" s="121" t="s">
        <v>782</v>
      </c>
      <c r="B4026" s="121">
        <v>18</v>
      </c>
      <c r="C4026" s="121">
        <v>18534829</v>
      </c>
      <c r="D4026" s="121">
        <v>18534829</v>
      </c>
      <c r="E4026" s="121" t="s">
        <v>121</v>
      </c>
      <c r="F4026" s="121" t="s">
        <v>3101</v>
      </c>
      <c r="G4026" s="121" t="s">
        <v>3102</v>
      </c>
      <c r="H4026" s="121" t="s">
        <v>11</v>
      </c>
      <c r="I4026" s="123" t="s">
        <v>9198</v>
      </c>
      <c r="J4026" s="123" t="s">
        <v>40</v>
      </c>
      <c r="K4026" s="123" t="s">
        <v>9209</v>
      </c>
      <c r="L4026" s="123" t="s">
        <v>8802</v>
      </c>
      <c r="M4026" s="123" t="s">
        <v>5856</v>
      </c>
      <c r="N4026" s="123" t="s">
        <v>3165</v>
      </c>
      <c r="O4026" s="121" t="s">
        <v>3400</v>
      </c>
      <c r="P4026" s="121" t="s">
        <v>9210</v>
      </c>
      <c r="Q4026" s="121">
        <v>-1</v>
      </c>
      <c r="R4026" s="121" t="s">
        <v>40</v>
      </c>
      <c r="S4026" s="121" t="s">
        <v>40</v>
      </c>
      <c r="T4026" s="121" t="s">
        <v>40</v>
      </c>
      <c r="U4026" s="125">
        <v>0</v>
      </c>
      <c r="V4026" s="34">
        <v>0</v>
      </c>
      <c r="W4026" s="34">
        <v>3434</v>
      </c>
      <c r="X4026" s="125">
        <v>0</v>
      </c>
      <c r="Y4026" s="125">
        <v>0.255</v>
      </c>
      <c r="Z4026" s="34">
        <v>1</v>
      </c>
      <c r="AA4026" s="34">
        <v>2603</v>
      </c>
      <c r="AB4026" s="125">
        <v>0</v>
      </c>
      <c r="AC4026" s="34">
        <v>0.852464</v>
      </c>
      <c r="AD4026" s="34">
        <v>9.7840000000000007</v>
      </c>
      <c r="AE4026" s="280"/>
    </row>
    <row r="4027" spans="1:31" s="51" customFormat="1" x14ac:dyDescent="0.2">
      <c r="A4027" s="121" t="s">
        <v>782</v>
      </c>
      <c r="B4027" s="121">
        <v>18</v>
      </c>
      <c r="C4027" s="121">
        <v>18534850</v>
      </c>
      <c r="D4027" s="121">
        <v>18534850</v>
      </c>
      <c r="E4027" s="121" t="s">
        <v>121</v>
      </c>
      <c r="F4027" s="121" t="s">
        <v>3101</v>
      </c>
      <c r="G4027" s="121" t="s">
        <v>3102</v>
      </c>
      <c r="H4027" s="121" t="s">
        <v>11</v>
      </c>
      <c r="I4027" s="123" t="s">
        <v>9198</v>
      </c>
      <c r="J4027" s="123" t="s">
        <v>40</v>
      </c>
      <c r="K4027" s="123" t="s">
        <v>9211</v>
      </c>
      <c r="L4027" s="123" t="s">
        <v>9212</v>
      </c>
      <c r="M4027" s="123" t="s">
        <v>9213</v>
      </c>
      <c r="N4027" s="123" t="s">
        <v>3126</v>
      </c>
      <c r="O4027" s="121" t="s">
        <v>3216</v>
      </c>
      <c r="P4027" s="121" t="s">
        <v>40</v>
      </c>
      <c r="Q4027" s="121">
        <v>-1</v>
      </c>
      <c r="R4027" s="121" t="s">
        <v>40</v>
      </c>
      <c r="S4027" s="121" t="s">
        <v>40</v>
      </c>
      <c r="T4027" s="121" t="s">
        <v>40</v>
      </c>
      <c r="U4027" s="125">
        <v>0.247</v>
      </c>
      <c r="V4027" s="34">
        <v>1</v>
      </c>
      <c r="W4027" s="34">
        <v>3435</v>
      </c>
      <c r="X4027" s="125">
        <v>0</v>
      </c>
      <c r="Y4027" s="125">
        <v>0.23599999999999999</v>
      </c>
      <c r="Z4027" s="34">
        <v>2</v>
      </c>
      <c r="AA4027" s="34">
        <v>2605</v>
      </c>
      <c r="AB4027" s="125">
        <v>1E-3</v>
      </c>
      <c r="AC4027" s="34">
        <v>1.103351</v>
      </c>
      <c r="AD4027" s="34">
        <v>11.23</v>
      </c>
      <c r="AE4027" s="280"/>
    </row>
    <row r="4028" spans="1:31" s="51" customFormat="1" x14ac:dyDescent="0.2">
      <c r="A4028" s="121" t="s">
        <v>782</v>
      </c>
      <c r="B4028" s="121">
        <v>18</v>
      </c>
      <c r="C4028" s="121">
        <v>18534913</v>
      </c>
      <c r="D4028" s="121">
        <v>18534913</v>
      </c>
      <c r="E4028" s="121" t="s">
        <v>121</v>
      </c>
      <c r="F4028" s="121" t="s">
        <v>3101</v>
      </c>
      <c r="G4028" s="121" t="s">
        <v>3102</v>
      </c>
      <c r="H4028" s="121" t="s">
        <v>11</v>
      </c>
      <c r="I4028" s="123" t="s">
        <v>9198</v>
      </c>
      <c r="J4028" s="123" t="s">
        <v>40</v>
      </c>
      <c r="K4028" s="123" t="s">
        <v>9214</v>
      </c>
      <c r="L4028" s="123" t="s">
        <v>9215</v>
      </c>
      <c r="M4028" s="123" t="s">
        <v>6033</v>
      </c>
      <c r="N4028" s="123" t="s">
        <v>127</v>
      </c>
      <c r="O4028" s="121" t="s">
        <v>3284</v>
      </c>
      <c r="P4028" s="121" t="s">
        <v>9216</v>
      </c>
      <c r="Q4028" s="121">
        <v>-1</v>
      </c>
      <c r="R4028" s="121" t="s">
        <v>40</v>
      </c>
      <c r="S4028" s="121" t="s">
        <v>40</v>
      </c>
      <c r="T4028" s="121" t="s">
        <v>40</v>
      </c>
      <c r="U4028" s="125">
        <v>0.26700000000000002</v>
      </c>
      <c r="V4028" s="34">
        <v>1</v>
      </c>
      <c r="W4028" s="34">
        <v>3428</v>
      </c>
      <c r="X4028" s="125">
        <v>0</v>
      </c>
      <c r="Y4028" s="125">
        <v>0.32200000000000001</v>
      </c>
      <c r="Z4028" s="34">
        <v>1</v>
      </c>
      <c r="AA4028" s="34">
        <v>2599</v>
      </c>
      <c r="AB4028" s="125">
        <v>0</v>
      </c>
      <c r="AC4028" s="34">
        <v>1.0570459999999999</v>
      </c>
      <c r="AD4028" s="34">
        <v>10.98</v>
      </c>
      <c r="AE4028" s="280"/>
    </row>
    <row r="4029" spans="1:31" s="51" customFormat="1" x14ac:dyDescent="0.2">
      <c r="A4029" s="121" t="s">
        <v>782</v>
      </c>
      <c r="B4029" s="121">
        <v>18</v>
      </c>
      <c r="C4029" s="121">
        <v>18534948</v>
      </c>
      <c r="D4029" s="121">
        <v>18534948</v>
      </c>
      <c r="E4029" s="121" t="s">
        <v>123</v>
      </c>
      <c r="F4029" s="121" t="s">
        <v>3108</v>
      </c>
      <c r="G4029" s="121" t="s">
        <v>3109</v>
      </c>
      <c r="H4029" s="121" t="s">
        <v>11</v>
      </c>
      <c r="I4029" s="123" t="s">
        <v>9198</v>
      </c>
      <c r="J4029" s="123" t="s">
        <v>40</v>
      </c>
      <c r="K4029" s="123" t="s">
        <v>9217</v>
      </c>
      <c r="L4029" s="123" t="s">
        <v>8797</v>
      </c>
      <c r="M4029" s="123" t="s">
        <v>8798</v>
      </c>
      <c r="N4029" s="123" t="s">
        <v>3906</v>
      </c>
      <c r="O4029" s="121" t="s">
        <v>5249</v>
      </c>
      <c r="P4029" s="121" t="s">
        <v>9218</v>
      </c>
      <c r="Q4029" s="121">
        <v>-1</v>
      </c>
      <c r="R4029" s="121" t="s">
        <v>40</v>
      </c>
      <c r="S4029" s="121" t="s">
        <v>40</v>
      </c>
      <c r="T4029" s="121" t="s">
        <v>40</v>
      </c>
      <c r="U4029" s="125">
        <v>0.47</v>
      </c>
      <c r="V4029" s="34">
        <v>3420</v>
      </c>
      <c r="W4029" s="34">
        <v>3430</v>
      </c>
      <c r="X4029" s="125">
        <v>0.997</v>
      </c>
      <c r="Y4029" s="125">
        <v>0.46600000000000003</v>
      </c>
      <c r="Z4029" s="34">
        <v>2588</v>
      </c>
      <c r="AA4029" s="34">
        <v>2599</v>
      </c>
      <c r="AB4029" s="125">
        <v>0.996</v>
      </c>
      <c r="AC4029" s="34">
        <v>0.55124499999999999</v>
      </c>
      <c r="AD4029" s="34">
        <v>7.8109999999999999</v>
      </c>
      <c r="AE4029" s="280"/>
    </row>
    <row r="4030" spans="1:31" s="51" customFormat="1" x14ac:dyDescent="0.2">
      <c r="A4030" s="121" t="s">
        <v>782</v>
      </c>
      <c r="B4030" s="121">
        <v>18</v>
      </c>
      <c r="C4030" s="121">
        <v>18534951</v>
      </c>
      <c r="D4030" s="121">
        <v>18534951</v>
      </c>
      <c r="E4030" s="121" t="s">
        <v>130</v>
      </c>
      <c r="F4030" s="121" t="s">
        <v>3108</v>
      </c>
      <c r="G4030" s="121" t="s">
        <v>3109</v>
      </c>
      <c r="H4030" s="121" t="s">
        <v>11</v>
      </c>
      <c r="I4030" s="123" t="s">
        <v>9198</v>
      </c>
      <c r="J4030" s="123" t="s">
        <v>40</v>
      </c>
      <c r="K4030" s="123" t="s">
        <v>8694</v>
      </c>
      <c r="L4030" s="123" t="s">
        <v>9219</v>
      </c>
      <c r="M4030" s="123" t="s">
        <v>9220</v>
      </c>
      <c r="N4030" s="123" t="s">
        <v>3252</v>
      </c>
      <c r="O4030" s="121" t="s">
        <v>3253</v>
      </c>
      <c r="P4030" s="121" t="s">
        <v>40</v>
      </c>
      <c r="Q4030" s="121">
        <v>-1</v>
      </c>
      <c r="R4030" s="121" t="s">
        <v>40</v>
      </c>
      <c r="S4030" s="121" t="s">
        <v>40</v>
      </c>
      <c r="T4030" s="121" t="s">
        <v>40</v>
      </c>
      <c r="U4030" s="125">
        <v>0.219</v>
      </c>
      <c r="V4030" s="34">
        <v>1</v>
      </c>
      <c r="W4030" s="34">
        <v>3430</v>
      </c>
      <c r="X4030" s="125">
        <v>0</v>
      </c>
      <c r="Y4030" s="125">
        <v>0</v>
      </c>
      <c r="Z4030" s="34">
        <v>0</v>
      </c>
      <c r="AA4030" s="34">
        <v>2599</v>
      </c>
      <c r="AB4030" s="125">
        <v>0</v>
      </c>
      <c r="AC4030" s="34">
        <v>1.634347</v>
      </c>
      <c r="AD4030" s="34">
        <v>14.04</v>
      </c>
      <c r="AE4030" s="280"/>
    </row>
    <row r="4031" spans="1:31" s="51" customFormat="1" x14ac:dyDescent="0.2">
      <c r="A4031" s="121" t="s">
        <v>782</v>
      </c>
      <c r="B4031" s="121">
        <v>18</v>
      </c>
      <c r="C4031" s="121">
        <v>18534972</v>
      </c>
      <c r="D4031" s="121">
        <v>18534972</v>
      </c>
      <c r="E4031" s="121" t="s">
        <v>127</v>
      </c>
      <c r="F4031" s="121" t="s">
        <v>3108</v>
      </c>
      <c r="G4031" s="121" t="s">
        <v>3109</v>
      </c>
      <c r="H4031" s="121" t="s">
        <v>11</v>
      </c>
      <c r="I4031" s="123" t="s">
        <v>9198</v>
      </c>
      <c r="J4031" s="123" t="s">
        <v>40</v>
      </c>
      <c r="K4031" s="123" t="s">
        <v>9221</v>
      </c>
      <c r="L4031" s="123" t="s">
        <v>3339</v>
      </c>
      <c r="M4031" s="123" t="s">
        <v>3340</v>
      </c>
      <c r="N4031" s="123" t="s">
        <v>3570</v>
      </c>
      <c r="O4031" s="121" t="s">
        <v>3571</v>
      </c>
      <c r="P4031" s="121" t="s">
        <v>9222</v>
      </c>
      <c r="Q4031" s="121">
        <v>-1</v>
      </c>
      <c r="R4031" s="121" t="s">
        <v>40</v>
      </c>
      <c r="S4031" s="121" t="s">
        <v>40</v>
      </c>
      <c r="T4031" s="121" t="s">
        <v>40</v>
      </c>
      <c r="U4031" s="125">
        <v>0.308</v>
      </c>
      <c r="V4031" s="34">
        <v>1</v>
      </c>
      <c r="W4031" s="34">
        <v>3399</v>
      </c>
      <c r="X4031" s="125">
        <v>0</v>
      </c>
      <c r="Y4031" s="125">
        <v>0</v>
      </c>
      <c r="Z4031" s="34">
        <v>0</v>
      </c>
      <c r="AA4031" s="34">
        <v>2568</v>
      </c>
      <c r="AB4031" s="125">
        <v>0</v>
      </c>
      <c r="AC4031" s="34">
        <v>3.4582160000000002</v>
      </c>
      <c r="AD4031" s="34">
        <v>23</v>
      </c>
      <c r="AE4031" s="280"/>
    </row>
    <row r="4032" spans="1:31" s="51" customFormat="1" x14ac:dyDescent="0.2">
      <c r="A4032" s="121" t="s">
        <v>782</v>
      </c>
      <c r="B4032" s="121">
        <v>18</v>
      </c>
      <c r="C4032" s="121">
        <v>18534991</v>
      </c>
      <c r="D4032" s="121">
        <v>18534991</v>
      </c>
      <c r="E4032" s="121" t="s">
        <v>123</v>
      </c>
      <c r="F4032" s="121" t="s">
        <v>3108</v>
      </c>
      <c r="G4032" s="121" t="s">
        <v>3109</v>
      </c>
      <c r="H4032" s="121" t="s">
        <v>11</v>
      </c>
      <c r="I4032" s="123" t="s">
        <v>9198</v>
      </c>
      <c r="J4032" s="123" t="s">
        <v>40</v>
      </c>
      <c r="K4032" s="123" t="s">
        <v>9223</v>
      </c>
      <c r="L4032" s="123" t="s">
        <v>9224</v>
      </c>
      <c r="M4032" s="123" t="s">
        <v>5281</v>
      </c>
      <c r="N4032" s="123" t="s">
        <v>5344</v>
      </c>
      <c r="O4032" s="121" t="s">
        <v>9225</v>
      </c>
      <c r="P4032" s="121" t="s">
        <v>40</v>
      </c>
      <c r="Q4032" s="121">
        <v>-1</v>
      </c>
      <c r="R4032" s="121" t="s">
        <v>40</v>
      </c>
      <c r="S4032" s="121" t="s">
        <v>40</v>
      </c>
      <c r="T4032" s="121" t="s">
        <v>40</v>
      </c>
      <c r="U4032" s="125">
        <v>7.6999999999999999E-2</v>
      </c>
      <c r="V4032" s="34">
        <v>1</v>
      </c>
      <c r="W4032" s="34">
        <v>3399</v>
      </c>
      <c r="X4032" s="125">
        <v>0</v>
      </c>
      <c r="Y4032" s="125">
        <v>0.222</v>
      </c>
      <c r="Z4032" s="34">
        <v>1</v>
      </c>
      <c r="AA4032" s="34">
        <v>2568</v>
      </c>
      <c r="AB4032" s="125">
        <v>0</v>
      </c>
      <c r="AC4032" s="34">
        <v>4.344023</v>
      </c>
      <c r="AD4032" s="34">
        <v>24.1</v>
      </c>
      <c r="AE4032" s="280"/>
    </row>
    <row r="4033" spans="1:31" s="51" customFormat="1" x14ac:dyDescent="0.2">
      <c r="A4033" s="121" t="s">
        <v>782</v>
      </c>
      <c r="B4033" s="121">
        <v>18</v>
      </c>
      <c r="C4033" s="121">
        <v>18546888</v>
      </c>
      <c r="D4033" s="121">
        <v>18546888</v>
      </c>
      <c r="E4033" s="121" t="s">
        <v>123</v>
      </c>
      <c r="F4033" s="121" t="s">
        <v>3101</v>
      </c>
      <c r="G4033" s="121" t="s">
        <v>3102</v>
      </c>
      <c r="H4033" s="121" t="s">
        <v>11</v>
      </c>
      <c r="I4033" s="123" t="s">
        <v>9226</v>
      </c>
      <c r="J4033" s="123" t="s">
        <v>40</v>
      </c>
      <c r="K4033" s="123" t="s">
        <v>9227</v>
      </c>
      <c r="L4033" s="123" t="s">
        <v>9228</v>
      </c>
      <c r="M4033" s="123" t="s">
        <v>4888</v>
      </c>
      <c r="N4033" s="123" t="s">
        <v>127</v>
      </c>
      <c r="O4033" s="121" t="s">
        <v>9229</v>
      </c>
      <c r="P4033" s="121" t="s">
        <v>9230</v>
      </c>
      <c r="Q4033" s="121">
        <v>-1</v>
      </c>
      <c r="R4033" s="121" t="s">
        <v>40</v>
      </c>
      <c r="S4033" s="121" t="s">
        <v>40</v>
      </c>
      <c r="T4033" s="121" t="s">
        <v>40</v>
      </c>
      <c r="U4033" s="125">
        <v>0.47499999999999998</v>
      </c>
      <c r="V4033" s="34">
        <v>2</v>
      </c>
      <c r="W4033" s="34">
        <v>3423</v>
      </c>
      <c r="X4033" s="125">
        <v>1E-3</v>
      </c>
      <c r="Y4033" s="125">
        <v>0</v>
      </c>
      <c r="Z4033" s="34">
        <v>0</v>
      </c>
      <c r="AA4033" s="34">
        <v>2596</v>
      </c>
      <c r="AB4033" s="125">
        <v>0</v>
      </c>
      <c r="AC4033" s="34">
        <v>0.13516500000000001</v>
      </c>
      <c r="AD4033" s="34">
        <v>3.9860000000000002</v>
      </c>
      <c r="AE4033" s="280"/>
    </row>
    <row r="4034" spans="1:31" s="51" customFormat="1" x14ac:dyDescent="0.2">
      <c r="A4034" s="121" t="s">
        <v>782</v>
      </c>
      <c r="B4034" s="121">
        <v>18</v>
      </c>
      <c r="C4034" s="121">
        <v>18546896</v>
      </c>
      <c r="D4034" s="121">
        <v>18546896</v>
      </c>
      <c r="E4034" s="121" t="s">
        <v>127</v>
      </c>
      <c r="F4034" s="121" t="s">
        <v>3108</v>
      </c>
      <c r="G4034" s="121" t="s">
        <v>3109</v>
      </c>
      <c r="H4034" s="121" t="s">
        <v>11</v>
      </c>
      <c r="I4034" s="123" t="s">
        <v>9226</v>
      </c>
      <c r="J4034" s="123" t="s">
        <v>40</v>
      </c>
      <c r="K4034" s="123" t="s">
        <v>9231</v>
      </c>
      <c r="L4034" s="123" t="s">
        <v>9232</v>
      </c>
      <c r="M4034" s="123" t="s">
        <v>9233</v>
      </c>
      <c r="N4034" s="123" t="s">
        <v>4730</v>
      </c>
      <c r="O4034" s="121" t="s">
        <v>6207</v>
      </c>
      <c r="P4034" s="121" t="s">
        <v>9234</v>
      </c>
      <c r="Q4034" s="121">
        <v>-1</v>
      </c>
      <c r="R4034" s="121" t="s">
        <v>40</v>
      </c>
      <c r="S4034" s="121" t="s">
        <v>40</v>
      </c>
      <c r="T4034" s="121" t="s">
        <v>40</v>
      </c>
      <c r="U4034" s="125">
        <v>0.51</v>
      </c>
      <c r="V4034" s="34">
        <v>9</v>
      </c>
      <c r="W4034" s="34">
        <v>3423</v>
      </c>
      <c r="X4034" s="125">
        <v>3.0000000000000001E-3</v>
      </c>
      <c r="Y4034" s="125">
        <v>0.497</v>
      </c>
      <c r="Z4034" s="34">
        <v>13</v>
      </c>
      <c r="AA4034" s="34">
        <v>2596</v>
      </c>
      <c r="AB4034" s="125">
        <v>5.0000000000000001E-3</v>
      </c>
      <c r="AC4034" s="34">
        <v>2.5569090000000001</v>
      </c>
      <c r="AD4034" s="34">
        <v>19.829999999999998</v>
      </c>
      <c r="AE4034" s="280"/>
    </row>
    <row r="4035" spans="1:31" s="51" customFormat="1" x14ac:dyDescent="0.2">
      <c r="A4035" s="121" t="s">
        <v>782</v>
      </c>
      <c r="B4035" s="121">
        <v>18</v>
      </c>
      <c r="C4035" s="121">
        <v>18546970</v>
      </c>
      <c r="D4035" s="121">
        <v>18546970</v>
      </c>
      <c r="E4035" s="121" t="s">
        <v>127</v>
      </c>
      <c r="F4035" s="121" t="s">
        <v>3108</v>
      </c>
      <c r="G4035" s="121" t="s">
        <v>3109</v>
      </c>
      <c r="H4035" s="121" t="s">
        <v>11</v>
      </c>
      <c r="I4035" s="123" t="s">
        <v>9226</v>
      </c>
      <c r="J4035" s="123" t="s">
        <v>40</v>
      </c>
      <c r="K4035" s="123" t="s">
        <v>9235</v>
      </c>
      <c r="L4035" s="123" t="s">
        <v>7508</v>
      </c>
      <c r="M4035" s="123" t="s">
        <v>4206</v>
      </c>
      <c r="N4035" s="123" t="s">
        <v>3887</v>
      </c>
      <c r="O4035" s="121" t="s">
        <v>3917</v>
      </c>
      <c r="P4035" s="121" t="s">
        <v>40</v>
      </c>
      <c r="Q4035" s="121">
        <v>-1</v>
      </c>
      <c r="R4035" s="121" t="s">
        <v>40</v>
      </c>
      <c r="S4035" s="121" t="s">
        <v>40</v>
      </c>
      <c r="T4035" s="121" t="s">
        <v>40</v>
      </c>
      <c r="U4035" s="125">
        <v>0.48</v>
      </c>
      <c r="V4035" s="34">
        <v>1</v>
      </c>
      <c r="W4035" s="34">
        <v>3427</v>
      </c>
      <c r="X4035" s="125">
        <v>0</v>
      </c>
      <c r="Y4035" s="125">
        <v>0</v>
      </c>
      <c r="Z4035" s="34">
        <v>0</v>
      </c>
      <c r="AA4035" s="34">
        <v>2598</v>
      </c>
      <c r="AB4035" s="125">
        <v>0</v>
      </c>
      <c r="AC4035" s="34">
        <v>5.2665119999999996</v>
      </c>
      <c r="AD4035" s="34">
        <v>25.7</v>
      </c>
      <c r="AE4035" s="280"/>
    </row>
    <row r="4036" spans="1:31" s="51" customFormat="1" x14ac:dyDescent="0.2">
      <c r="A4036" s="121" t="s">
        <v>782</v>
      </c>
      <c r="B4036" s="121">
        <v>18</v>
      </c>
      <c r="C4036" s="121">
        <v>18546972</v>
      </c>
      <c r="D4036" s="121">
        <v>18546972</v>
      </c>
      <c r="E4036" s="121" t="s">
        <v>127</v>
      </c>
      <c r="F4036" s="121" t="s">
        <v>3101</v>
      </c>
      <c r="G4036" s="121" t="s">
        <v>3102</v>
      </c>
      <c r="H4036" s="121" t="s">
        <v>11</v>
      </c>
      <c r="I4036" s="123" t="s">
        <v>9226</v>
      </c>
      <c r="J4036" s="123" t="s">
        <v>40</v>
      </c>
      <c r="K4036" s="123" t="s">
        <v>9236</v>
      </c>
      <c r="L4036" s="123" t="s">
        <v>9237</v>
      </c>
      <c r="M4036" s="123" t="s">
        <v>462</v>
      </c>
      <c r="N4036" s="123" t="s">
        <v>3121</v>
      </c>
      <c r="O4036" s="121" t="s">
        <v>3319</v>
      </c>
      <c r="P4036" s="121" t="s">
        <v>9238</v>
      </c>
      <c r="Q4036" s="121">
        <v>-1</v>
      </c>
      <c r="R4036" s="121" t="s">
        <v>40</v>
      </c>
      <c r="S4036" s="121" t="s">
        <v>40</v>
      </c>
      <c r="T4036" s="121" t="s">
        <v>40</v>
      </c>
      <c r="U4036" s="125">
        <v>0.48099999999999998</v>
      </c>
      <c r="V4036" s="34">
        <v>1</v>
      </c>
      <c r="W4036" s="34">
        <v>3427</v>
      </c>
      <c r="X4036" s="125">
        <v>0</v>
      </c>
      <c r="Y4036" s="125">
        <v>0</v>
      </c>
      <c r="Z4036" s="34">
        <v>0</v>
      </c>
      <c r="AA4036" s="34">
        <v>2598</v>
      </c>
      <c r="AB4036" s="125">
        <v>0</v>
      </c>
      <c r="AC4036" s="34">
        <v>0.65734300000000001</v>
      </c>
      <c r="AD4036" s="34">
        <v>8.5449999999999999</v>
      </c>
      <c r="AE4036" s="280"/>
    </row>
    <row r="4037" spans="1:31" s="51" customFormat="1" x14ac:dyDescent="0.2">
      <c r="A4037" s="121" t="s">
        <v>782</v>
      </c>
      <c r="B4037" s="121">
        <v>18</v>
      </c>
      <c r="C4037" s="121">
        <v>18547034</v>
      </c>
      <c r="D4037" s="121">
        <v>18547034</v>
      </c>
      <c r="E4037" s="121" t="s">
        <v>127</v>
      </c>
      <c r="F4037" s="121" t="s">
        <v>3101</v>
      </c>
      <c r="G4037" s="121" t="s">
        <v>3102</v>
      </c>
      <c r="H4037" s="121" t="s">
        <v>11</v>
      </c>
      <c r="I4037" s="123" t="s">
        <v>9226</v>
      </c>
      <c r="J4037" s="123" t="s">
        <v>40</v>
      </c>
      <c r="K4037" s="123" t="s">
        <v>9239</v>
      </c>
      <c r="L4037" s="123" t="s">
        <v>9240</v>
      </c>
      <c r="M4037" s="123" t="s">
        <v>4875</v>
      </c>
      <c r="N4037" s="123" t="s">
        <v>3126</v>
      </c>
      <c r="O4037" s="121" t="s">
        <v>3127</v>
      </c>
      <c r="P4037" s="121" t="s">
        <v>9241</v>
      </c>
      <c r="Q4037" s="121">
        <v>-1</v>
      </c>
      <c r="R4037" s="121" t="s">
        <v>40</v>
      </c>
      <c r="S4037" s="121" t="s">
        <v>40</v>
      </c>
      <c r="T4037" s="121" t="s">
        <v>40</v>
      </c>
      <c r="U4037" s="125">
        <v>0</v>
      </c>
      <c r="V4037" s="34">
        <v>0</v>
      </c>
      <c r="W4037" s="34">
        <v>3426</v>
      </c>
      <c r="X4037" s="125">
        <v>0</v>
      </c>
      <c r="Y4037" s="125">
        <v>0.44600000000000001</v>
      </c>
      <c r="Z4037" s="34">
        <v>1</v>
      </c>
      <c r="AA4037" s="34">
        <v>2602</v>
      </c>
      <c r="AB4037" s="125">
        <v>0</v>
      </c>
      <c r="AC4037" s="34">
        <v>8.9630000000000001E-2</v>
      </c>
      <c r="AD4037" s="34">
        <v>3.4969999999999999</v>
      </c>
      <c r="AE4037" s="280"/>
    </row>
    <row r="4038" spans="1:31" s="51" customFormat="1" x14ac:dyDescent="0.2">
      <c r="A4038" s="121" t="s">
        <v>782</v>
      </c>
      <c r="B4038" s="121">
        <v>18</v>
      </c>
      <c r="C4038" s="121">
        <v>18547734</v>
      </c>
      <c r="D4038" s="121">
        <v>18547734</v>
      </c>
      <c r="E4038" s="121" t="s">
        <v>130</v>
      </c>
      <c r="F4038" s="121" t="s">
        <v>3101</v>
      </c>
      <c r="G4038" s="121" t="s">
        <v>3102</v>
      </c>
      <c r="H4038" s="121" t="s">
        <v>11</v>
      </c>
      <c r="I4038" s="123" t="s">
        <v>9242</v>
      </c>
      <c r="J4038" s="123" t="s">
        <v>40</v>
      </c>
      <c r="K4038" s="123" t="s">
        <v>9243</v>
      </c>
      <c r="L4038" s="123" t="s">
        <v>9244</v>
      </c>
      <c r="M4038" s="123" t="s">
        <v>3755</v>
      </c>
      <c r="N4038" s="123" t="s">
        <v>3229</v>
      </c>
      <c r="O4038" s="121" t="s">
        <v>3763</v>
      </c>
      <c r="P4038" s="121" t="s">
        <v>9245</v>
      </c>
      <c r="Q4038" s="121">
        <v>-1</v>
      </c>
      <c r="R4038" s="121" t="s">
        <v>40</v>
      </c>
      <c r="S4038" s="121" t="s">
        <v>40</v>
      </c>
      <c r="T4038" s="121" t="s">
        <v>40</v>
      </c>
      <c r="U4038" s="125">
        <v>0.40300000000000002</v>
      </c>
      <c r="V4038" s="34">
        <v>1</v>
      </c>
      <c r="W4038" s="34">
        <v>3427</v>
      </c>
      <c r="X4038" s="125">
        <v>0</v>
      </c>
      <c r="Y4038" s="125">
        <v>0</v>
      </c>
      <c r="Z4038" s="34">
        <v>0</v>
      </c>
      <c r="AA4038" s="34">
        <v>2605</v>
      </c>
      <c r="AB4038" s="125">
        <v>0</v>
      </c>
      <c r="AC4038" s="34">
        <v>1.983922</v>
      </c>
      <c r="AD4038" s="34">
        <v>16.11</v>
      </c>
      <c r="AE4038" s="280"/>
    </row>
    <row r="4039" spans="1:31" s="51" customFormat="1" x14ac:dyDescent="0.2">
      <c r="A4039" s="121" t="s">
        <v>782</v>
      </c>
      <c r="B4039" s="121">
        <v>18</v>
      </c>
      <c r="C4039" s="121">
        <v>18547854</v>
      </c>
      <c r="D4039" s="121">
        <v>18547854</v>
      </c>
      <c r="E4039" s="121" t="s">
        <v>123</v>
      </c>
      <c r="F4039" s="121" t="s">
        <v>3108</v>
      </c>
      <c r="G4039" s="121" t="s">
        <v>3109</v>
      </c>
      <c r="H4039" s="121" t="s">
        <v>11</v>
      </c>
      <c r="I4039" s="123" t="s">
        <v>9242</v>
      </c>
      <c r="J4039" s="123" t="s">
        <v>40</v>
      </c>
      <c r="K4039" s="123" t="s">
        <v>9184</v>
      </c>
      <c r="L4039" s="123" t="s">
        <v>9246</v>
      </c>
      <c r="M4039" s="123" t="s">
        <v>4862</v>
      </c>
      <c r="N4039" s="123" t="s">
        <v>3924</v>
      </c>
      <c r="O4039" s="121" t="s">
        <v>7226</v>
      </c>
      <c r="P4039" s="121" t="s">
        <v>9247</v>
      </c>
      <c r="Q4039" s="121">
        <v>-1</v>
      </c>
      <c r="R4039" s="121" t="s">
        <v>40</v>
      </c>
      <c r="S4039" s="121" t="s">
        <v>40</v>
      </c>
      <c r="T4039" s="121" t="s">
        <v>40</v>
      </c>
      <c r="U4039" s="125">
        <v>0.51800000000000002</v>
      </c>
      <c r="V4039" s="34">
        <v>2</v>
      </c>
      <c r="W4039" s="34">
        <v>3427</v>
      </c>
      <c r="X4039" s="125">
        <v>1E-3</v>
      </c>
      <c r="Y4039" s="125">
        <v>0.504</v>
      </c>
      <c r="Z4039" s="34">
        <v>6</v>
      </c>
      <c r="AA4039" s="34">
        <v>2600</v>
      </c>
      <c r="AB4039" s="125">
        <v>2E-3</v>
      </c>
      <c r="AC4039" s="34">
        <v>1.9104969999999999</v>
      </c>
      <c r="AD4039" s="34">
        <v>15.65</v>
      </c>
      <c r="AE4039" s="280"/>
    </row>
    <row r="4040" spans="1:31" s="51" customFormat="1" x14ac:dyDescent="0.2">
      <c r="A4040" s="121" t="s">
        <v>782</v>
      </c>
      <c r="B4040" s="121">
        <v>18</v>
      </c>
      <c r="C4040" s="121">
        <v>18550310</v>
      </c>
      <c r="D4040" s="121">
        <v>18550310</v>
      </c>
      <c r="E4040" s="121" t="s">
        <v>130</v>
      </c>
      <c r="F4040" s="121" t="s">
        <v>3108</v>
      </c>
      <c r="G4040" s="121" t="s">
        <v>3109</v>
      </c>
      <c r="H4040" s="121" t="s">
        <v>11</v>
      </c>
      <c r="I4040" s="123" t="s">
        <v>9248</v>
      </c>
      <c r="J4040" s="123" t="s">
        <v>40</v>
      </c>
      <c r="K4040" s="123" t="s">
        <v>8784</v>
      </c>
      <c r="L4040" s="123" t="s">
        <v>9249</v>
      </c>
      <c r="M4040" s="123" t="s">
        <v>5809</v>
      </c>
      <c r="N4040" s="123" t="s">
        <v>3112</v>
      </c>
      <c r="O4040" s="121" t="s">
        <v>3140</v>
      </c>
      <c r="P4040" s="121" t="s">
        <v>9250</v>
      </c>
      <c r="Q4040" s="121">
        <v>-1</v>
      </c>
      <c r="R4040" s="121">
        <v>6.1462267129999999</v>
      </c>
      <c r="S4040" s="121">
        <v>4.6025516299999998</v>
      </c>
      <c r="T4040" s="121">
        <v>10.748778339999999</v>
      </c>
      <c r="U4040" s="125">
        <v>0.47899999999999998</v>
      </c>
      <c r="V4040" s="34">
        <v>1</v>
      </c>
      <c r="W4040" s="34">
        <v>3428</v>
      </c>
      <c r="X4040" s="125">
        <v>0</v>
      </c>
      <c r="Y4040" s="125">
        <v>0</v>
      </c>
      <c r="Z4040" s="34">
        <v>0</v>
      </c>
      <c r="AA4040" s="34">
        <v>2603</v>
      </c>
      <c r="AB4040" s="125">
        <v>0</v>
      </c>
      <c r="AC4040" s="34">
        <v>3.7085530000000002</v>
      </c>
      <c r="AD4040" s="34">
        <v>23.3</v>
      </c>
      <c r="AE4040" s="280"/>
    </row>
    <row r="4041" spans="1:31" s="51" customFormat="1" x14ac:dyDescent="0.2">
      <c r="A4041" s="121" t="s">
        <v>782</v>
      </c>
      <c r="B4041" s="121">
        <v>18</v>
      </c>
      <c r="C4041" s="121">
        <v>18550415</v>
      </c>
      <c r="D4041" s="121">
        <v>18550415</v>
      </c>
      <c r="E4041" s="121" t="s">
        <v>121</v>
      </c>
      <c r="F4041" s="121" t="s">
        <v>3108</v>
      </c>
      <c r="G4041" s="121" t="s">
        <v>3109</v>
      </c>
      <c r="H4041" s="121" t="s">
        <v>11</v>
      </c>
      <c r="I4041" s="123" t="s">
        <v>9248</v>
      </c>
      <c r="J4041" s="123" t="s">
        <v>40</v>
      </c>
      <c r="K4041" s="123" t="s">
        <v>9251</v>
      </c>
      <c r="L4041" s="123" t="s">
        <v>9252</v>
      </c>
      <c r="M4041" s="123" t="s">
        <v>6188</v>
      </c>
      <c r="N4041" s="123" t="s">
        <v>3128</v>
      </c>
      <c r="O4041" s="121" t="s">
        <v>3129</v>
      </c>
      <c r="P4041" s="121" t="s">
        <v>9253</v>
      </c>
      <c r="Q4041" s="121">
        <v>-1</v>
      </c>
      <c r="R4041" s="121" t="s">
        <v>40</v>
      </c>
      <c r="S4041" s="121" t="s">
        <v>40</v>
      </c>
      <c r="T4041" s="121" t="s">
        <v>40</v>
      </c>
      <c r="U4041" s="125">
        <v>0.46700000000000003</v>
      </c>
      <c r="V4041" s="34">
        <v>1</v>
      </c>
      <c r="W4041" s="34">
        <v>3431</v>
      </c>
      <c r="X4041" s="125">
        <v>0</v>
      </c>
      <c r="Y4041" s="125">
        <v>7.6999999999999999E-2</v>
      </c>
      <c r="Z4041" s="34">
        <v>1</v>
      </c>
      <c r="AA4041" s="34">
        <v>2603</v>
      </c>
      <c r="AB4041" s="125">
        <v>0</v>
      </c>
      <c r="AC4041" s="34">
        <v>5.6402070000000002</v>
      </c>
      <c r="AD4041" s="34">
        <v>26.6</v>
      </c>
      <c r="AE4041" s="280"/>
    </row>
    <row r="4042" spans="1:31" s="51" customFormat="1" x14ac:dyDescent="0.2">
      <c r="A4042" s="121" t="s">
        <v>782</v>
      </c>
      <c r="B4042" s="121">
        <v>18</v>
      </c>
      <c r="C4042" s="121">
        <v>18550462</v>
      </c>
      <c r="D4042" s="121">
        <v>18550462</v>
      </c>
      <c r="E4042" s="121" t="s">
        <v>127</v>
      </c>
      <c r="F4042" s="121" t="s">
        <v>3101</v>
      </c>
      <c r="G4042" s="121" t="s">
        <v>3102</v>
      </c>
      <c r="H4042" s="121" t="s">
        <v>11</v>
      </c>
      <c r="I4042" s="123" t="s">
        <v>9248</v>
      </c>
      <c r="J4042" s="123" t="s">
        <v>40</v>
      </c>
      <c r="K4042" s="123" t="s">
        <v>9254</v>
      </c>
      <c r="L4042" s="123" t="s">
        <v>5462</v>
      </c>
      <c r="M4042" s="123" t="s">
        <v>5463</v>
      </c>
      <c r="N4042" s="123" t="s">
        <v>121</v>
      </c>
      <c r="O4042" s="121" t="s">
        <v>3202</v>
      </c>
      <c r="P4042" s="121" t="s">
        <v>40</v>
      </c>
      <c r="Q4042" s="121">
        <v>-1</v>
      </c>
      <c r="R4042" s="121" t="s">
        <v>40</v>
      </c>
      <c r="S4042" s="121" t="s">
        <v>40</v>
      </c>
      <c r="T4042" s="121" t="s">
        <v>40</v>
      </c>
      <c r="U4042" s="125">
        <v>0</v>
      </c>
      <c r="V4042" s="34">
        <v>0</v>
      </c>
      <c r="W4042" s="34">
        <v>3430</v>
      </c>
      <c r="X4042" s="125">
        <v>0</v>
      </c>
      <c r="Y4042" s="125">
        <v>0.52600000000000002</v>
      </c>
      <c r="Z4042" s="34">
        <v>1</v>
      </c>
      <c r="AA4042" s="34">
        <v>2599</v>
      </c>
      <c r="AB4042" s="125">
        <v>0</v>
      </c>
      <c r="AC4042" s="34">
        <v>0.859676</v>
      </c>
      <c r="AD4042" s="34">
        <v>9.827</v>
      </c>
      <c r="AE4042" s="280"/>
    </row>
    <row r="4043" spans="1:31" s="51" customFormat="1" x14ac:dyDescent="0.2">
      <c r="A4043" s="121" t="s">
        <v>782</v>
      </c>
      <c r="B4043" s="121">
        <v>18</v>
      </c>
      <c r="C4043" s="121">
        <v>18562724</v>
      </c>
      <c r="D4043" s="121">
        <v>18562724</v>
      </c>
      <c r="E4043" s="121" t="s">
        <v>121</v>
      </c>
      <c r="F4043" s="121" t="s">
        <v>3101</v>
      </c>
      <c r="G4043" s="121" t="s">
        <v>3102</v>
      </c>
      <c r="H4043" s="121" t="s">
        <v>11</v>
      </c>
      <c r="I4043" s="123" t="s">
        <v>9255</v>
      </c>
      <c r="J4043" s="123" t="s">
        <v>40</v>
      </c>
      <c r="K4043" s="123" t="s">
        <v>9256</v>
      </c>
      <c r="L4043" s="123" t="s">
        <v>9257</v>
      </c>
      <c r="M4043" s="123" t="s">
        <v>5981</v>
      </c>
      <c r="N4043" s="123" t="s">
        <v>3107</v>
      </c>
      <c r="O4043" s="121" t="s">
        <v>8755</v>
      </c>
      <c r="P4043" s="121" t="s">
        <v>9258</v>
      </c>
      <c r="Q4043" s="121">
        <v>-1</v>
      </c>
      <c r="R4043" s="121">
        <v>9.2169711650000004</v>
      </c>
      <c r="S4043" s="121">
        <v>2.5581362219999999</v>
      </c>
      <c r="T4043" s="121">
        <v>11.775107390000001</v>
      </c>
      <c r="U4043" s="125">
        <v>0.50900000000000001</v>
      </c>
      <c r="V4043" s="34">
        <v>1</v>
      </c>
      <c r="W4043" s="34">
        <v>3424</v>
      </c>
      <c r="X4043" s="125">
        <v>0</v>
      </c>
      <c r="Y4043" s="125">
        <v>0</v>
      </c>
      <c r="Z4043" s="34">
        <v>0</v>
      </c>
      <c r="AA4043" s="34">
        <v>2597</v>
      </c>
      <c r="AB4043" s="125">
        <v>0</v>
      </c>
      <c r="AC4043" s="34">
        <v>2.1984880000000002</v>
      </c>
      <c r="AD4043" s="34">
        <v>17.5</v>
      </c>
      <c r="AE4043" s="280"/>
    </row>
    <row r="4044" spans="1:31" s="51" customFormat="1" x14ac:dyDescent="0.2">
      <c r="A4044" s="121" t="s">
        <v>782</v>
      </c>
      <c r="B4044" s="121">
        <v>18</v>
      </c>
      <c r="C4044" s="121">
        <v>18564358</v>
      </c>
      <c r="D4044" s="121">
        <v>18564358</v>
      </c>
      <c r="E4044" s="121" t="s">
        <v>127</v>
      </c>
      <c r="F4044" s="121" t="s">
        <v>3101</v>
      </c>
      <c r="G4044" s="121" t="s">
        <v>3102</v>
      </c>
      <c r="H4044" s="121" t="s">
        <v>11</v>
      </c>
      <c r="I4044" s="123" t="s">
        <v>9259</v>
      </c>
      <c r="J4044" s="123" t="s">
        <v>40</v>
      </c>
      <c r="K4044" s="123" t="s">
        <v>9260</v>
      </c>
      <c r="L4044" s="123" t="s">
        <v>9261</v>
      </c>
      <c r="M4044" s="123" t="s">
        <v>4159</v>
      </c>
      <c r="N4044" s="123" t="s">
        <v>3126</v>
      </c>
      <c r="O4044" s="121" t="s">
        <v>3127</v>
      </c>
      <c r="P4044" s="121" t="s">
        <v>40</v>
      </c>
      <c r="Q4044" s="121">
        <v>-1</v>
      </c>
      <c r="R4044" s="121" t="s">
        <v>40</v>
      </c>
      <c r="S4044" s="121" t="s">
        <v>40</v>
      </c>
      <c r="T4044" s="121" t="s">
        <v>40</v>
      </c>
      <c r="U4044" s="125">
        <v>0</v>
      </c>
      <c r="V4044" s="34">
        <v>0</v>
      </c>
      <c r="W4044" s="34">
        <v>3424</v>
      </c>
      <c r="X4044" s="125">
        <v>0</v>
      </c>
      <c r="Y4044" s="125">
        <v>0.51200000000000001</v>
      </c>
      <c r="Z4044" s="34">
        <v>1</v>
      </c>
      <c r="AA4044" s="34">
        <v>2599</v>
      </c>
      <c r="AB4044" s="125">
        <v>0</v>
      </c>
      <c r="AC4044" s="34">
        <v>1.077253</v>
      </c>
      <c r="AD4044" s="34">
        <v>11.09</v>
      </c>
      <c r="AE4044" s="280"/>
    </row>
    <row r="4045" spans="1:31" s="51" customFormat="1" x14ac:dyDescent="0.2">
      <c r="A4045" s="121" t="s">
        <v>782</v>
      </c>
      <c r="B4045" s="121">
        <v>18</v>
      </c>
      <c r="C4045" s="121">
        <v>18564386</v>
      </c>
      <c r="D4045" s="121">
        <v>18564386</v>
      </c>
      <c r="E4045" s="121" t="s">
        <v>130</v>
      </c>
      <c r="F4045" s="121" t="s">
        <v>3101</v>
      </c>
      <c r="G4045" s="121" t="s">
        <v>3102</v>
      </c>
      <c r="H4045" s="121" t="s">
        <v>11</v>
      </c>
      <c r="I4045" s="123" t="s">
        <v>9259</v>
      </c>
      <c r="J4045" s="123" t="s">
        <v>40</v>
      </c>
      <c r="K4045" s="123" t="s">
        <v>7438</v>
      </c>
      <c r="L4045" s="123" t="s">
        <v>9262</v>
      </c>
      <c r="M4045" s="123" t="s">
        <v>9141</v>
      </c>
      <c r="N4045" s="123" t="s">
        <v>3229</v>
      </c>
      <c r="O4045" s="121" t="s">
        <v>3763</v>
      </c>
      <c r="P4045" s="121" t="s">
        <v>40</v>
      </c>
      <c r="Q4045" s="121">
        <v>-1</v>
      </c>
      <c r="R4045" s="121" t="s">
        <v>40</v>
      </c>
      <c r="S4045" s="121" t="s">
        <v>40</v>
      </c>
      <c r="T4045" s="121" t="s">
        <v>40</v>
      </c>
      <c r="U4045" s="125">
        <v>0.45800000000000002</v>
      </c>
      <c r="V4045" s="34">
        <v>1</v>
      </c>
      <c r="W4045" s="34">
        <v>3424</v>
      </c>
      <c r="X4045" s="125">
        <v>0</v>
      </c>
      <c r="Y4045" s="125">
        <v>5.2999999999999999E-2</v>
      </c>
      <c r="Z4045" s="34">
        <v>1</v>
      </c>
      <c r="AA4045" s="34">
        <v>2599</v>
      </c>
      <c r="AB4045" s="125">
        <v>0</v>
      </c>
      <c r="AC4045" s="34">
        <v>2.0097130000000001</v>
      </c>
      <c r="AD4045" s="34">
        <v>16.27</v>
      </c>
      <c r="AE4045" s="280"/>
    </row>
    <row r="4046" spans="1:31" s="51" customFormat="1" x14ac:dyDescent="0.2">
      <c r="A4046" s="121" t="s">
        <v>782</v>
      </c>
      <c r="B4046" s="121">
        <v>18</v>
      </c>
      <c r="C4046" s="121">
        <v>18564483</v>
      </c>
      <c r="D4046" s="121">
        <v>18564483</v>
      </c>
      <c r="E4046" s="121" t="s">
        <v>123</v>
      </c>
      <c r="F4046" s="121" t="s">
        <v>3108</v>
      </c>
      <c r="G4046" s="121" t="s">
        <v>3109</v>
      </c>
      <c r="H4046" s="121" t="s">
        <v>11</v>
      </c>
      <c r="I4046" s="123" t="s">
        <v>9259</v>
      </c>
      <c r="J4046" s="123" t="s">
        <v>40</v>
      </c>
      <c r="K4046" s="123" t="s">
        <v>5396</v>
      </c>
      <c r="L4046" s="123" t="s">
        <v>4954</v>
      </c>
      <c r="M4046" s="123" t="s">
        <v>6198</v>
      </c>
      <c r="N4046" s="123" t="s">
        <v>3513</v>
      </c>
      <c r="O4046" s="121" t="s">
        <v>3587</v>
      </c>
      <c r="P4046" s="121" t="s">
        <v>9263</v>
      </c>
      <c r="Q4046" s="121">
        <v>-1</v>
      </c>
      <c r="R4046" s="121" t="s">
        <v>40</v>
      </c>
      <c r="S4046" s="121" t="s">
        <v>40</v>
      </c>
      <c r="T4046" s="121" t="s">
        <v>40</v>
      </c>
      <c r="U4046" s="125">
        <v>0.53200000000000003</v>
      </c>
      <c r="V4046" s="34">
        <v>36</v>
      </c>
      <c r="W4046" s="34">
        <v>2997</v>
      </c>
      <c r="X4046" s="125">
        <v>1.2E-2</v>
      </c>
      <c r="Y4046" s="125">
        <v>0.68500000000000005</v>
      </c>
      <c r="Z4046" s="34">
        <v>21</v>
      </c>
      <c r="AA4046" s="34">
        <v>2024</v>
      </c>
      <c r="AB4046" s="125">
        <v>0.01</v>
      </c>
      <c r="AC4046" s="34">
        <v>1.425786</v>
      </c>
      <c r="AD4046" s="34">
        <v>12.92</v>
      </c>
      <c r="AE4046" s="280"/>
    </row>
    <row r="4047" spans="1:31" s="51" customFormat="1" x14ac:dyDescent="0.2">
      <c r="A4047" s="121" t="s">
        <v>782</v>
      </c>
      <c r="B4047" s="121">
        <v>18</v>
      </c>
      <c r="C4047" s="121">
        <v>18566936</v>
      </c>
      <c r="D4047" s="121">
        <v>18566936</v>
      </c>
      <c r="E4047" s="121" t="s">
        <v>127</v>
      </c>
      <c r="F4047" s="121" t="s">
        <v>3108</v>
      </c>
      <c r="G4047" s="121" t="s">
        <v>3109</v>
      </c>
      <c r="H4047" s="121" t="s">
        <v>11</v>
      </c>
      <c r="I4047" s="123" t="s">
        <v>9264</v>
      </c>
      <c r="J4047" s="123" t="s">
        <v>40</v>
      </c>
      <c r="K4047" s="123" t="s">
        <v>9265</v>
      </c>
      <c r="L4047" s="123" t="s">
        <v>9266</v>
      </c>
      <c r="M4047" s="123" t="s">
        <v>5005</v>
      </c>
      <c r="N4047" s="123" t="s">
        <v>3348</v>
      </c>
      <c r="O4047" s="121" t="s">
        <v>4558</v>
      </c>
      <c r="P4047" s="121" t="s">
        <v>9267</v>
      </c>
      <c r="Q4047" s="121">
        <v>-1</v>
      </c>
      <c r="R4047" s="121" t="s">
        <v>40</v>
      </c>
      <c r="S4047" s="121" t="s">
        <v>40</v>
      </c>
      <c r="T4047" s="121" t="s">
        <v>40</v>
      </c>
      <c r="U4047" s="125">
        <v>0.503</v>
      </c>
      <c r="V4047" s="34">
        <v>2</v>
      </c>
      <c r="W4047" s="34">
        <v>3427</v>
      </c>
      <c r="X4047" s="125">
        <v>1E-3</v>
      </c>
      <c r="Y4047" s="125">
        <v>0.48899999999999999</v>
      </c>
      <c r="Z4047" s="34">
        <v>3</v>
      </c>
      <c r="AA4047" s="34">
        <v>2597</v>
      </c>
      <c r="AB4047" s="125">
        <v>1E-3</v>
      </c>
      <c r="AC4047" s="34">
        <v>1.505307</v>
      </c>
      <c r="AD4047" s="34">
        <v>13.34</v>
      </c>
      <c r="AE4047" s="280"/>
    </row>
    <row r="4048" spans="1:31" s="51" customFormat="1" x14ac:dyDescent="0.2">
      <c r="A4048" s="121" t="s">
        <v>782</v>
      </c>
      <c r="B4048" s="121">
        <v>18</v>
      </c>
      <c r="C4048" s="121">
        <v>18566946</v>
      </c>
      <c r="D4048" s="121">
        <v>18566946</v>
      </c>
      <c r="E4048" s="121" t="s">
        <v>123</v>
      </c>
      <c r="F4048" s="121" t="s">
        <v>3108</v>
      </c>
      <c r="G4048" s="121" t="s">
        <v>3109</v>
      </c>
      <c r="H4048" s="121" t="s">
        <v>11</v>
      </c>
      <c r="I4048" s="123" t="s">
        <v>9264</v>
      </c>
      <c r="J4048" s="123" t="s">
        <v>40</v>
      </c>
      <c r="K4048" s="123" t="s">
        <v>9268</v>
      </c>
      <c r="L4048" s="123" t="s">
        <v>8223</v>
      </c>
      <c r="M4048" s="123" t="s">
        <v>4537</v>
      </c>
      <c r="N4048" s="123" t="s">
        <v>4546</v>
      </c>
      <c r="O4048" s="121" t="s">
        <v>9269</v>
      </c>
      <c r="P4048" s="121" t="s">
        <v>9270</v>
      </c>
      <c r="Q4048" s="121">
        <v>-1</v>
      </c>
      <c r="R4048" s="121" t="s">
        <v>40</v>
      </c>
      <c r="S4048" s="121" t="s">
        <v>40</v>
      </c>
      <c r="T4048" s="121" t="s">
        <v>40</v>
      </c>
      <c r="U4048" s="125">
        <v>0</v>
      </c>
      <c r="V4048" s="34">
        <v>0</v>
      </c>
      <c r="W4048" s="34">
        <v>3427</v>
      </c>
      <c r="X4048" s="125">
        <v>0</v>
      </c>
      <c r="Y4048" s="125">
        <v>0.53100000000000003</v>
      </c>
      <c r="Z4048" s="34">
        <v>1</v>
      </c>
      <c r="AA4048" s="34">
        <v>2597</v>
      </c>
      <c r="AB4048" s="125">
        <v>0</v>
      </c>
      <c r="AC4048" s="34">
        <v>3.418793</v>
      </c>
      <c r="AD4048" s="34">
        <v>23</v>
      </c>
      <c r="AE4048" s="280"/>
    </row>
    <row r="4049" spans="1:31" s="51" customFormat="1" x14ac:dyDescent="0.2">
      <c r="A4049" s="121" t="s">
        <v>782</v>
      </c>
      <c r="B4049" s="121">
        <v>18</v>
      </c>
      <c r="C4049" s="121">
        <v>18566968</v>
      </c>
      <c r="D4049" s="121">
        <v>18566968</v>
      </c>
      <c r="E4049" s="121" t="s">
        <v>130</v>
      </c>
      <c r="F4049" s="121" t="s">
        <v>3101</v>
      </c>
      <c r="G4049" s="121" t="s">
        <v>3102</v>
      </c>
      <c r="H4049" s="121" t="s">
        <v>11</v>
      </c>
      <c r="I4049" s="123" t="s">
        <v>9264</v>
      </c>
      <c r="J4049" s="123" t="s">
        <v>40</v>
      </c>
      <c r="K4049" s="123" t="s">
        <v>9271</v>
      </c>
      <c r="L4049" s="123" t="s">
        <v>6103</v>
      </c>
      <c r="M4049" s="123" t="s">
        <v>4122</v>
      </c>
      <c r="N4049" s="123" t="s">
        <v>3229</v>
      </c>
      <c r="O4049" s="121" t="s">
        <v>3763</v>
      </c>
      <c r="P4049" s="121" t="s">
        <v>9272</v>
      </c>
      <c r="Q4049" s="121">
        <v>-1</v>
      </c>
      <c r="R4049" s="121" t="s">
        <v>40</v>
      </c>
      <c r="S4049" s="121" t="s">
        <v>40</v>
      </c>
      <c r="T4049" s="121" t="s">
        <v>40</v>
      </c>
      <c r="U4049" s="125">
        <v>0</v>
      </c>
      <c r="V4049" s="34">
        <v>0</v>
      </c>
      <c r="W4049" s="34">
        <v>3427</v>
      </c>
      <c r="X4049" s="125">
        <v>0</v>
      </c>
      <c r="Y4049" s="125">
        <v>0.53</v>
      </c>
      <c r="Z4049" s="34">
        <v>1</v>
      </c>
      <c r="AA4049" s="34">
        <v>2597</v>
      </c>
      <c r="AB4049" s="125">
        <v>0</v>
      </c>
      <c r="AC4049" s="34">
        <v>1.8664860000000001</v>
      </c>
      <c r="AD4049" s="34">
        <v>15.38</v>
      </c>
      <c r="AE4049" s="280"/>
    </row>
    <row r="4050" spans="1:31" s="51" customFormat="1" x14ac:dyDescent="0.2">
      <c r="A4050" s="121" t="s">
        <v>782</v>
      </c>
      <c r="B4050" s="121">
        <v>18</v>
      </c>
      <c r="C4050" s="121">
        <v>18566980</v>
      </c>
      <c r="D4050" s="121">
        <v>18566980</v>
      </c>
      <c r="E4050" s="121" t="s">
        <v>121</v>
      </c>
      <c r="F4050" s="121" t="s">
        <v>3101</v>
      </c>
      <c r="G4050" s="121" t="s">
        <v>3102</v>
      </c>
      <c r="H4050" s="121" t="s">
        <v>11</v>
      </c>
      <c r="I4050" s="123" t="s">
        <v>9264</v>
      </c>
      <c r="J4050" s="123" t="s">
        <v>40</v>
      </c>
      <c r="K4050" s="123" t="s">
        <v>9273</v>
      </c>
      <c r="L4050" s="123" t="s">
        <v>9274</v>
      </c>
      <c r="M4050" s="123" t="s">
        <v>4636</v>
      </c>
      <c r="N4050" s="123" t="s">
        <v>3121</v>
      </c>
      <c r="O4050" s="121" t="s">
        <v>3122</v>
      </c>
      <c r="P4050" s="121" t="s">
        <v>9275</v>
      </c>
      <c r="Q4050" s="121">
        <v>-1</v>
      </c>
      <c r="R4050" s="121" t="s">
        <v>40</v>
      </c>
      <c r="S4050" s="121" t="s">
        <v>40</v>
      </c>
      <c r="T4050" s="121" t="s">
        <v>40</v>
      </c>
      <c r="U4050" s="125">
        <v>0.44700000000000001</v>
      </c>
      <c r="V4050" s="34">
        <v>1</v>
      </c>
      <c r="W4050" s="34">
        <v>3427</v>
      </c>
      <c r="X4050" s="125">
        <v>0</v>
      </c>
      <c r="Y4050" s="125">
        <v>0</v>
      </c>
      <c r="Z4050" s="34">
        <v>0</v>
      </c>
      <c r="AA4050" s="34">
        <v>2597</v>
      </c>
      <c r="AB4050" s="125">
        <v>0</v>
      </c>
      <c r="AC4050" s="34">
        <v>1.51302</v>
      </c>
      <c r="AD4050" s="34">
        <v>13.38</v>
      </c>
      <c r="AE4050" s="280"/>
    </row>
    <row r="4051" spans="1:31" s="51" customFormat="1" x14ac:dyDescent="0.2">
      <c r="A4051" s="121" t="s">
        <v>782</v>
      </c>
      <c r="B4051" s="121">
        <v>18</v>
      </c>
      <c r="C4051" s="121">
        <v>18566989</v>
      </c>
      <c r="D4051" s="121">
        <v>18566989</v>
      </c>
      <c r="E4051" s="121" t="s">
        <v>121</v>
      </c>
      <c r="F4051" s="121" t="s">
        <v>3101</v>
      </c>
      <c r="G4051" s="121" t="s">
        <v>3102</v>
      </c>
      <c r="H4051" s="121" t="s">
        <v>11</v>
      </c>
      <c r="I4051" s="123" t="s">
        <v>9264</v>
      </c>
      <c r="J4051" s="123" t="s">
        <v>40</v>
      </c>
      <c r="K4051" s="123" t="s">
        <v>9276</v>
      </c>
      <c r="L4051" s="123" t="s">
        <v>9277</v>
      </c>
      <c r="M4051" s="123" t="s">
        <v>6098</v>
      </c>
      <c r="N4051" s="123" t="s">
        <v>3107</v>
      </c>
      <c r="O4051" s="121" t="s">
        <v>3150</v>
      </c>
      <c r="P4051" s="121" t="s">
        <v>9278</v>
      </c>
      <c r="Q4051" s="121">
        <v>-1</v>
      </c>
      <c r="R4051" s="121" t="s">
        <v>40</v>
      </c>
      <c r="S4051" s="121" t="s">
        <v>40</v>
      </c>
      <c r="T4051" s="121" t="s">
        <v>40</v>
      </c>
      <c r="U4051" s="125">
        <v>0.502</v>
      </c>
      <c r="V4051" s="34">
        <v>2</v>
      </c>
      <c r="W4051" s="34">
        <v>3427</v>
      </c>
      <c r="X4051" s="125">
        <v>1E-3</v>
      </c>
      <c r="Y4051" s="125">
        <v>0</v>
      </c>
      <c r="Z4051" s="34">
        <v>0</v>
      </c>
      <c r="AA4051" s="34">
        <v>2597</v>
      </c>
      <c r="AB4051" s="125">
        <v>0</v>
      </c>
      <c r="AC4051" s="34">
        <v>1.75528</v>
      </c>
      <c r="AD4051" s="34">
        <v>14.72</v>
      </c>
      <c r="AE4051" s="280"/>
    </row>
    <row r="4052" spans="1:31" s="51" customFormat="1" x14ac:dyDescent="0.2">
      <c r="A4052" s="121" t="s">
        <v>782</v>
      </c>
      <c r="B4052" s="121">
        <v>18</v>
      </c>
      <c r="C4052" s="121">
        <v>18567019</v>
      </c>
      <c r="D4052" s="121">
        <v>18567019</v>
      </c>
      <c r="E4052" s="121" t="s">
        <v>127</v>
      </c>
      <c r="F4052" s="121" t="s">
        <v>3101</v>
      </c>
      <c r="G4052" s="121" t="s">
        <v>3102</v>
      </c>
      <c r="H4052" s="121" t="s">
        <v>11</v>
      </c>
      <c r="I4052" s="123" t="s">
        <v>9264</v>
      </c>
      <c r="J4052" s="123" t="s">
        <v>40</v>
      </c>
      <c r="K4052" s="123" t="s">
        <v>5430</v>
      </c>
      <c r="L4052" s="123" t="s">
        <v>9279</v>
      </c>
      <c r="M4052" s="123" t="s">
        <v>5002</v>
      </c>
      <c r="N4052" s="123" t="s">
        <v>3196</v>
      </c>
      <c r="O4052" s="121" t="s">
        <v>3197</v>
      </c>
      <c r="P4052" s="121" t="s">
        <v>40</v>
      </c>
      <c r="Q4052" s="121">
        <v>-1</v>
      </c>
      <c r="R4052" s="121" t="s">
        <v>40</v>
      </c>
      <c r="S4052" s="121" t="s">
        <v>40</v>
      </c>
      <c r="T4052" s="121" t="s">
        <v>40</v>
      </c>
      <c r="U4052" s="125">
        <v>0.51100000000000001</v>
      </c>
      <c r="V4052" s="34">
        <v>1</v>
      </c>
      <c r="W4052" s="34">
        <v>3431</v>
      </c>
      <c r="X4052" s="125">
        <v>0</v>
      </c>
      <c r="Y4052" s="125">
        <v>0</v>
      </c>
      <c r="Z4052" s="34">
        <v>0</v>
      </c>
      <c r="AA4052" s="34">
        <v>2605</v>
      </c>
      <c r="AB4052" s="125">
        <v>0</v>
      </c>
      <c r="AC4052" s="34">
        <v>0.53864999999999996</v>
      </c>
      <c r="AD4052" s="34">
        <v>7.72</v>
      </c>
      <c r="AE4052" s="280"/>
    </row>
    <row r="4053" spans="1:31" s="51" customFormat="1" x14ac:dyDescent="0.2">
      <c r="A4053" s="121" t="s">
        <v>782</v>
      </c>
      <c r="B4053" s="121">
        <v>18</v>
      </c>
      <c r="C4053" s="121">
        <v>18571171</v>
      </c>
      <c r="D4053" s="121">
        <v>18571171</v>
      </c>
      <c r="E4053" s="121" t="s">
        <v>121</v>
      </c>
      <c r="F4053" s="121" t="s">
        <v>3108</v>
      </c>
      <c r="G4053" s="121" t="s">
        <v>3109</v>
      </c>
      <c r="H4053" s="121" t="s">
        <v>11</v>
      </c>
      <c r="I4053" s="123" t="s">
        <v>9280</v>
      </c>
      <c r="J4053" s="123" t="s">
        <v>40</v>
      </c>
      <c r="K4053" s="123" t="s">
        <v>3383</v>
      </c>
      <c r="L4053" s="123" t="s">
        <v>8367</v>
      </c>
      <c r="M4053" s="123" t="s">
        <v>3511</v>
      </c>
      <c r="N4053" s="123" t="s">
        <v>3746</v>
      </c>
      <c r="O4053" s="121" t="s">
        <v>9281</v>
      </c>
      <c r="P4053" s="121" t="s">
        <v>9282</v>
      </c>
      <c r="Q4053" s="121">
        <v>-1</v>
      </c>
      <c r="R4053" s="121" t="s">
        <v>40</v>
      </c>
      <c r="S4053" s="121" t="s">
        <v>40</v>
      </c>
      <c r="T4053" s="121" t="s">
        <v>40</v>
      </c>
      <c r="U4053" s="125">
        <v>0.5</v>
      </c>
      <c r="V4053" s="34">
        <v>3</v>
      </c>
      <c r="W4053" s="34">
        <v>3430</v>
      </c>
      <c r="X4053" s="125">
        <v>1E-3</v>
      </c>
      <c r="Y4053" s="125">
        <v>0.5</v>
      </c>
      <c r="Z4053" s="34">
        <v>9</v>
      </c>
      <c r="AA4053" s="34">
        <v>2602</v>
      </c>
      <c r="AB4053" s="125">
        <v>3.0000000000000001E-3</v>
      </c>
      <c r="AC4053" s="34">
        <v>1.536929</v>
      </c>
      <c r="AD4053" s="34">
        <v>13.51</v>
      </c>
      <c r="AE4053" s="280"/>
    </row>
    <row r="4054" spans="1:31" s="51" customFormat="1" x14ac:dyDescent="0.2">
      <c r="A4054" s="121" t="s">
        <v>782</v>
      </c>
      <c r="B4054" s="121">
        <v>18</v>
      </c>
      <c r="C4054" s="121">
        <v>18571231</v>
      </c>
      <c r="D4054" s="121">
        <v>18571231</v>
      </c>
      <c r="E4054" s="121" t="s">
        <v>130</v>
      </c>
      <c r="F4054" s="121" t="s">
        <v>3101</v>
      </c>
      <c r="G4054" s="121" t="s">
        <v>3102</v>
      </c>
      <c r="H4054" s="121" t="s">
        <v>11</v>
      </c>
      <c r="I4054" s="123" t="s">
        <v>9280</v>
      </c>
      <c r="J4054" s="123" t="s">
        <v>40</v>
      </c>
      <c r="K4054" s="123" t="s">
        <v>9283</v>
      </c>
      <c r="L4054" s="123" t="s">
        <v>9020</v>
      </c>
      <c r="M4054" s="123" t="s">
        <v>4614</v>
      </c>
      <c r="N4054" s="123" t="s">
        <v>3174</v>
      </c>
      <c r="O4054" s="121" t="s">
        <v>3175</v>
      </c>
      <c r="P4054" s="121" t="s">
        <v>9284</v>
      </c>
      <c r="Q4054" s="121">
        <v>-1</v>
      </c>
      <c r="R4054" s="121" t="s">
        <v>40</v>
      </c>
      <c r="S4054" s="121" t="s">
        <v>40</v>
      </c>
      <c r="T4054" s="121" t="s">
        <v>40</v>
      </c>
      <c r="U4054" s="125">
        <v>5.8999999999999997E-2</v>
      </c>
      <c r="V4054" s="34">
        <v>1</v>
      </c>
      <c r="W4054" s="34">
        <v>3425</v>
      </c>
      <c r="X4054" s="125">
        <v>0</v>
      </c>
      <c r="Y4054" s="125">
        <v>0.52100000000000002</v>
      </c>
      <c r="Z4054" s="34">
        <v>2</v>
      </c>
      <c r="AA4054" s="34">
        <v>2600</v>
      </c>
      <c r="AB4054" s="125">
        <v>1E-3</v>
      </c>
      <c r="AC4054" s="34">
        <v>2.2726860000000002</v>
      </c>
      <c r="AD4054" s="34">
        <v>17.989999999999998</v>
      </c>
      <c r="AE4054" s="280"/>
    </row>
    <row r="4055" spans="1:31" s="51" customFormat="1" x14ac:dyDescent="0.2">
      <c r="A4055" s="121" t="s">
        <v>782</v>
      </c>
      <c r="B4055" s="121">
        <v>18</v>
      </c>
      <c r="C4055" s="121">
        <v>18572849</v>
      </c>
      <c r="D4055" s="121">
        <v>18572849</v>
      </c>
      <c r="E4055" s="121" t="s">
        <v>121</v>
      </c>
      <c r="F4055" s="121" t="s">
        <v>3101</v>
      </c>
      <c r="G4055" s="121" t="s">
        <v>3102</v>
      </c>
      <c r="H4055" s="121" t="s">
        <v>11</v>
      </c>
      <c r="I4055" s="123" t="s">
        <v>9285</v>
      </c>
      <c r="J4055" s="123" t="s">
        <v>40</v>
      </c>
      <c r="K4055" s="123" t="s">
        <v>7760</v>
      </c>
      <c r="L4055" s="123" t="s">
        <v>8506</v>
      </c>
      <c r="M4055" s="123" t="s">
        <v>5189</v>
      </c>
      <c r="N4055" s="123" t="s">
        <v>3126</v>
      </c>
      <c r="O4055" s="121" t="s">
        <v>3216</v>
      </c>
      <c r="P4055" s="121" t="s">
        <v>9286</v>
      </c>
      <c r="Q4055" s="121">
        <v>-1</v>
      </c>
      <c r="R4055" s="121" t="s">
        <v>40</v>
      </c>
      <c r="S4055" s="121" t="s">
        <v>40</v>
      </c>
      <c r="T4055" s="121" t="s">
        <v>40</v>
      </c>
      <c r="U4055" s="125">
        <v>0.504</v>
      </c>
      <c r="V4055" s="34">
        <v>2</v>
      </c>
      <c r="W4055" s="34">
        <v>3432</v>
      </c>
      <c r="X4055" s="125">
        <v>1E-3</v>
      </c>
      <c r="Y4055" s="125">
        <v>0</v>
      </c>
      <c r="Z4055" s="34">
        <v>0</v>
      </c>
      <c r="AA4055" s="34">
        <v>2607</v>
      </c>
      <c r="AB4055" s="125">
        <v>0</v>
      </c>
      <c r="AC4055" s="34">
        <v>1.3646259999999999</v>
      </c>
      <c r="AD4055" s="34">
        <v>12.6</v>
      </c>
      <c r="AE4055" s="280"/>
    </row>
    <row r="4056" spans="1:31" s="51" customFormat="1" x14ac:dyDescent="0.2">
      <c r="A4056" s="121" t="s">
        <v>782</v>
      </c>
      <c r="B4056" s="121">
        <v>18</v>
      </c>
      <c r="C4056" s="121">
        <v>18572895</v>
      </c>
      <c r="D4056" s="121">
        <v>18572895</v>
      </c>
      <c r="E4056" s="121" t="s">
        <v>130</v>
      </c>
      <c r="F4056" s="121" t="s">
        <v>3108</v>
      </c>
      <c r="G4056" s="121" t="s">
        <v>3109</v>
      </c>
      <c r="H4056" s="121" t="s">
        <v>11</v>
      </c>
      <c r="I4056" s="123" t="s">
        <v>9285</v>
      </c>
      <c r="J4056" s="123" t="s">
        <v>40</v>
      </c>
      <c r="K4056" s="123" t="s">
        <v>3384</v>
      </c>
      <c r="L4056" s="123" t="s">
        <v>9287</v>
      </c>
      <c r="M4056" s="123" t="s">
        <v>6221</v>
      </c>
      <c r="N4056" s="123" t="s">
        <v>3112</v>
      </c>
      <c r="O4056" s="121" t="s">
        <v>3113</v>
      </c>
      <c r="P4056" s="121" t="s">
        <v>9288</v>
      </c>
      <c r="Q4056" s="121">
        <v>-1</v>
      </c>
      <c r="R4056" s="121" t="s">
        <v>40</v>
      </c>
      <c r="S4056" s="121" t="s">
        <v>40</v>
      </c>
      <c r="T4056" s="121" t="s">
        <v>40</v>
      </c>
      <c r="U4056" s="125">
        <v>0.503</v>
      </c>
      <c r="V4056" s="34">
        <v>1</v>
      </c>
      <c r="W4056" s="34">
        <v>3431</v>
      </c>
      <c r="X4056" s="125">
        <v>0</v>
      </c>
      <c r="Y4056" s="125">
        <v>0</v>
      </c>
      <c r="Z4056" s="34">
        <v>0</v>
      </c>
      <c r="AA4056" s="34">
        <v>2601</v>
      </c>
      <c r="AB4056" s="125">
        <v>0</v>
      </c>
      <c r="AC4056" s="34">
        <v>6.6523890000000003</v>
      </c>
      <c r="AD4056" s="34">
        <v>32</v>
      </c>
      <c r="AE4056" s="280"/>
    </row>
    <row r="4057" spans="1:31" s="51" customFormat="1" x14ac:dyDescent="0.2">
      <c r="A4057" s="121" t="s">
        <v>782</v>
      </c>
      <c r="B4057" s="121">
        <v>18</v>
      </c>
      <c r="C4057" s="121">
        <v>18586345</v>
      </c>
      <c r="D4057" s="121">
        <v>18586345</v>
      </c>
      <c r="E4057" s="121" t="s">
        <v>130</v>
      </c>
      <c r="F4057" s="121" t="s">
        <v>3108</v>
      </c>
      <c r="G4057" s="121" t="s">
        <v>3109</v>
      </c>
      <c r="H4057" s="121" t="s">
        <v>11</v>
      </c>
      <c r="I4057" s="123" t="s">
        <v>9289</v>
      </c>
      <c r="J4057" s="123" t="s">
        <v>40</v>
      </c>
      <c r="K4057" s="123" t="s">
        <v>8906</v>
      </c>
      <c r="L4057" s="123" t="s">
        <v>4839</v>
      </c>
      <c r="M4057" s="123" t="s">
        <v>4980</v>
      </c>
      <c r="N4057" s="123" t="s">
        <v>4011</v>
      </c>
      <c r="O4057" s="121" t="s">
        <v>4012</v>
      </c>
      <c r="P4057" s="121" t="s">
        <v>9290</v>
      </c>
      <c r="Q4057" s="121">
        <v>-1</v>
      </c>
      <c r="R4057" s="121" t="s">
        <v>40</v>
      </c>
      <c r="S4057" s="121" t="s">
        <v>40</v>
      </c>
      <c r="T4057" s="121" t="s">
        <v>40</v>
      </c>
      <c r="U4057" s="125">
        <v>0</v>
      </c>
      <c r="V4057" s="34">
        <v>0</v>
      </c>
      <c r="W4057" s="34">
        <v>3414</v>
      </c>
      <c r="X4057" s="125">
        <v>0</v>
      </c>
      <c r="Y4057" s="125">
        <v>0.45500000000000002</v>
      </c>
      <c r="Z4057" s="34">
        <v>1</v>
      </c>
      <c r="AA4057" s="34">
        <v>2593</v>
      </c>
      <c r="AB4057" s="125">
        <v>0</v>
      </c>
      <c r="AC4057" s="34">
        <v>1.3393409999999999</v>
      </c>
      <c r="AD4057" s="34">
        <v>12.47</v>
      </c>
      <c r="AE4057" s="280"/>
    </row>
    <row r="4058" spans="1:31" s="51" customFormat="1" x14ac:dyDescent="0.2">
      <c r="A4058" s="121" t="s">
        <v>782</v>
      </c>
      <c r="B4058" s="121">
        <v>18</v>
      </c>
      <c r="C4058" s="121">
        <v>18586412</v>
      </c>
      <c r="D4058" s="121">
        <v>18586412</v>
      </c>
      <c r="E4058" s="121" t="s">
        <v>123</v>
      </c>
      <c r="F4058" s="121" t="s">
        <v>3101</v>
      </c>
      <c r="G4058" s="121" t="s">
        <v>3102</v>
      </c>
      <c r="H4058" s="121" t="s">
        <v>11</v>
      </c>
      <c r="I4058" s="123" t="s">
        <v>9289</v>
      </c>
      <c r="J4058" s="123" t="s">
        <v>40</v>
      </c>
      <c r="K4058" s="123" t="s">
        <v>9291</v>
      </c>
      <c r="L4058" s="123" t="s">
        <v>5612</v>
      </c>
      <c r="M4058" s="123" t="s">
        <v>5185</v>
      </c>
      <c r="N4058" s="123" t="s">
        <v>3107</v>
      </c>
      <c r="O4058" s="121" t="s">
        <v>6027</v>
      </c>
      <c r="P4058" s="121" t="s">
        <v>9292</v>
      </c>
      <c r="Q4058" s="121">
        <v>-1</v>
      </c>
      <c r="R4058" s="121" t="s">
        <v>40</v>
      </c>
      <c r="S4058" s="121" t="s">
        <v>40</v>
      </c>
      <c r="T4058" s="121" t="s">
        <v>40</v>
      </c>
      <c r="U4058" s="125">
        <v>0.48099999999999998</v>
      </c>
      <c r="V4058" s="34">
        <v>23</v>
      </c>
      <c r="W4058" s="34">
        <v>3427</v>
      </c>
      <c r="X4058" s="125">
        <v>7.0000000000000001E-3</v>
      </c>
      <c r="Y4058" s="125">
        <v>0.47299999999999998</v>
      </c>
      <c r="Z4058" s="34">
        <v>19</v>
      </c>
      <c r="AA4058" s="34">
        <v>2599</v>
      </c>
      <c r="AB4058" s="125">
        <v>7.0000000000000001E-3</v>
      </c>
      <c r="AC4058" s="34">
        <v>-6.1418E-2</v>
      </c>
      <c r="AD4058" s="34">
        <v>2.0339999999999998</v>
      </c>
      <c r="AE4058" s="280"/>
    </row>
    <row r="4059" spans="1:31" s="51" customFormat="1" x14ac:dyDescent="0.2">
      <c r="A4059" s="121" t="s">
        <v>782</v>
      </c>
      <c r="B4059" s="121">
        <v>18</v>
      </c>
      <c r="C4059" s="121">
        <v>18586481</v>
      </c>
      <c r="D4059" s="121">
        <v>18586481</v>
      </c>
      <c r="E4059" s="121" t="s">
        <v>121</v>
      </c>
      <c r="F4059" s="121" t="s">
        <v>3101</v>
      </c>
      <c r="G4059" s="121" t="s">
        <v>3102</v>
      </c>
      <c r="H4059" s="121" t="s">
        <v>11</v>
      </c>
      <c r="I4059" s="123" t="s">
        <v>9289</v>
      </c>
      <c r="J4059" s="123" t="s">
        <v>40</v>
      </c>
      <c r="K4059" s="123" t="s">
        <v>9293</v>
      </c>
      <c r="L4059" s="123" t="s">
        <v>3225</v>
      </c>
      <c r="M4059" s="123" t="s">
        <v>3828</v>
      </c>
      <c r="N4059" s="123" t="s">
        <v>3107</v>
      </c>
      <c r="O4059" s="121" t="s">
        <v>3719</v>
      </c>
      <c r="P4059" s="121" t="s">
        <v>9294</v>
      </c>
      <c r="Q4059" s="121">
        <v>-1</v>
      </c>
      <c r="R4059" s="121" t="s">
        <v>40</v>
      </c>
      <c r="S4059" s="121" t="s">
        <v>40</v>
      </c>
      <c r="T4059" s="121" t="s">
        <v>40</v>
      </c>
      <c r="U4059" s="125">
        <v>0.48899999999999999</v>
      </c>
      <c r="V4059" s="34">
        <v>1</v>
      </c>
      <c r="W4059" s="34">
        <v>3428</v>
      </c>
      <c r="X4059" s="125">
        <v>0</v>
      </c>
      <c r="Y4059" s="125">
        <v>0</v>
      </c>
      <c r="Z4059" s="34">
        <v>0</v>
      </c>
      <c r="AA4059" s="34">
        <v>2603</v>
      </c>
      <c r="AB4059" s="125">
        <v>0</v>
      </c>
      <c r="AC4059" s="34">
        <v>1.2497510000000001</v>
      </c>
      <c r="AD4059" s="34">
        <v>12.01</v>
      </c>
      <c r="AE4059" s="280"/>
    </row>
    <row r="4060" spans="1:31" s="51" customFormat="1" x14ac:dyDescent="0.2">
      <c r="A4060" s="121" t="s">
        <v>782</v>
      </c>
      <c r="B4060" s="121">
        <v>18</v>
      </c>
      <c r="C4060" s="121">
        <v>18603595</v>
      </c>
      <c r="D4060" s="121">
        <v>18603595</v>
      </c>
      <c r="E4060" s="121" t="s">
        <v>130</v>
      </c>
      <c r="F4060" s="121" t="s">
        <v>3108</v>
      </c>
      <c r="G4060" s="121" t="s">
        <v>3109</v>
      </c>
      <c r="H4060" s="121" t="s">
        <v>11</v>
      </c>
      <c r="I4060" s="123" t="s">
        <v>9295</v>
      </c>
      <c r="J4060" s="123" t="s">
        <v>40</v>
      </c>
      <c r="K4060" s="123" t="s">
        <v>9296</v>
      </c>
      <c r="L4060" s="123" t="s">
        <v>5842</v>
      </c>
      <c r="M4060" s="123" t="s">
        <v>3667</v>
      </c>
      <c r="N4060" s="123" t="s">
        <v>3147</v>
      </c>
      <c r="O4060" s="121" t="s">
        <v>3589</v>
      </c>
      <c r="P4060" s="121" t="s">
        <v>9297</v>
      </c>
      <c r="Q4060" s="121">
        <v>-1</v>
      </c>
      <c r="R4060" s="121" t="s">
        <v>40</v>
      </c>
      <c r="S4060" s="121" t="s">
        <v>40</v>
      </c>
      <c r="T4060" s="121" t="s">
        <v>40</v>
      </c>
      <c r="U4060" s="125">
        <v>0.54200000000000004</v>
      </c>
      <c r="V4060" s="34">
        <v>1</v>
      </c>
      <c r="W4060" s="34">
        <v>3419</v>
      </c>
      <c r="X4060" s="125">
        <v>0</v>
      </c>
      <c r="Y4060" s="125">
        <v>0</v>
      </c>
      <c r="Z4060" s="34">
        <v>0</v>
      </c>
      <c r="AA4060" s="34">
        <v>2592</v>
      </c>
      <c r="AB4060" s="125">
        <v>0</v>
      </c>
      <c r="AC4060" s="34">
        <v>2.8442669999999999</v>
      </c>
      <c r="AD4060" s="34">
        <v>21.6</v>
      </c>
      <c r="AE4060" s="280"/>
    </row>
    <row r="4061" spans="1:31" s="51" customFormat="1" x14ac:dyDescent="0.2">
      <c r="A4061" s="121" t="s">
        <v>782</v>
      </c>
      <c r="B4061" s="121">
        <v>18</v>
      </c>
      <c r="C4061" s="121">
        <v>18608740</v>
      </c>
      <c r="D4061" s="121">
        <v>18608740</v>
      </c>
      <c r="E4061" s="121" t="s">
        <v>130</v>
      </c>
      <c r="F4061" s="121" t="s">
        <v>3108</v>
      </c>
      <c r="G4061" s="121" t="s">
        <v>3109</v>
      </c>
      <c r="H4061" s="121" t="s">
        <v>11</v>
      </c>
      <c r="I4061" s="123" t="s">
        <v>9298</v>
      </c>
      <c r="J4061" s="123" t="s">
        <v>40</v>
      </c>
      <c r="K4061" s="123" t="s">
        <v>9033</v>
      </c>
      <c r="L4061" s="123" t="s">
        <v>9299</v>
      </c>
      <c r="M4061" s="123" t="s">
        <v>4572</v>
      </c>
      <c r="N4061" s="123" t="s">
        <v>3171</v>
      </c>
      <c r="O4061" s="121" t="s">
        <v>3222</v>
      </c>
      <c r="P4061" s="121" t="s">
        <v>9300</v>
      </c>
      <c r="Q4061" s="121">
        <v>-1</v>
      </c>
      <c r="R4061" s="121" t="s">
        <v>40</v>
      </c>
      <c r="S4061" s="121" t="s">
        <v>40</v>
      </c>
      <c r="T4061" s="121" t="s">
        <v>40</v>
      </c>
      <c r="U4061" s="125">
        <v>0</v>
      </c>
      <c r="V4061" s="34">
        <v>0</v>
      </c>
      <c r="W4061" s="34">
        <v>3431</v>
      </c>
      <c r="X4061" s="125">
        <v>0</v>
      </c>
      <c r="Y4061" s="125">
        <v>0.46500000000000002</v>
      </c>
      <c r="Z4061" s="34">
        <v>2</v>
      </c>
      <c r="AA4061" s="34">
        <v>2601</v>
      </c>
      <c r="AB4061" s="125">
        <v>1E-3</v>
      </c>
      <c r="AC4061" s="34">
        <v>3.3548460000000002</v>
      </c>
      <c r="AD4061" s="34">
        <v>22.9</v>
      </c>
      <c r="AE4061" s="280"/>
    </row>
    <row r="4062" spans="1:31" s="51" customFormat="1" x14ac:dyDescent="0.2">
      <c r="A4062" s="121" t="s">
        <v>782</v>
      </c>
      <c r="B4062" s="121">
        <v>18</v>
      </c>
      <c r="C4062" s="121">
        <v>18608741</v>
      </c>
      <c r="D4062" s="121">
        <v>18608741</v>
      </c>
      <c r="E4062" s="121" t="s">
        <v>121</v>
      </c>
      <c r="F4062" s="121" t="s">
        <v>3108</v>
      </c>
      <c r="G4062" s="121" t="s">
        <v>3109</v>
      </c>
      <c r="H4062" s="121" t="s">
        <v>11</v>
      </c>
      <c r="I4062" s="123" t="s">
        <v>9298</v>
      </c>
      <c r="J4062" s="123" t="s">
        <v>40</v>
      </c>
      <c r="K4062" s="123" t="s">
        <v>9301</v>
      </c>
      <c r="L4062" s="123" t="s">
        <v>9302</v>
      </c>
      <c r="M4062" s="123" t="s">
        <v>4572</v>
      </c>
      <c r="N4062" s="123" t="s">
        <v>3144</v>
      </c>
      <c r="O4062" s="121" t="s">
        <v>4644</v>
      </c>
      <c r="P4062" s="121" t="s">
        <v>9303</v>
      </c>
      <c r="Q4062" s="121">
        <v>-1</v>
      </c>
      <c r="R4062" s="121" t="s">
        <v>40</v>
      </c>
      <c r="S4062" s="121" t="s">
        <v>40</v>
      </c>
      <c r="T4062" s="121" t="s">
        <v>40</v>
      </c>
      <c r="U4062" s="125">
        <v>0.51700000000000002</v>
      </c>
      <c r="V4062" s="34">
        <v>2</v>
      </c>
      <c r="W4062" s="34">
        <v>3431</v>
      </c>
      <c r="X4062" s="125">
        <v>1E-3</v>
      </c>
      <c r="Y4062" s="125">
        <v>0</v>
      </c>
      <c r="Z4062" s="34">
        <v>0</v>
      </c>
      <c r="AA4062" s="34">
        <v>2601</v>
      </c>
      <c r="AB4062" s="125">
        <v>0</v>
      </c>
      <c r="AC4062" s="34">
        <v>5.7464810000000002</v>
      </c>
      <c r="AD4062" s="34">
        <v>26.9</v>
      </c>
      <c r="AE4062" s="280"/>
    </row>
    <row r="4063" spans="1:31" s="51" customFormat="1" x14ac:dyDescent="0.2">
      <c r="A4063" s="121" t="s">
        <v>782</v>
      </c>
      <c r="B4063" s="121">
        <v>18</v>
      </c>
      <c r="C4063" s="121">
        <v>18608856</v>
      </c>
      <c r="D4063" s="121">
        <v>18608856</v>
      </c>
      <c r="E4063" s="121" t="s">
        <v>127</v>
      </c>
      <c r="F4063" s="121" t="s">
        <v>3101</v>
      </c>
      <c r="G4063" s="121" t="s">
        <v>3102</v>
      </c>
      <c r="H4063" s="121" t="s">
        <v>11</v>
      </c>
      <c r="I4063" s="123" t="s">
        <v>9298</v>
      </c>
      <c r="J4063" s="123" t="s">
        <v>40</v>
      </c>
      <c r="K4063" s="123" t="s">
        <v>4881</v>
      </c>
      <c r="L4063" s="123" t="s">
        <v>5340</v>
      </c>
      <c r="M4063" s="123" t="s">
        <v>5140</v>
      </c>
      <c r="N4063" s="123" t="s">
        <v>3121</v>
      </c>
      <c r="O4063" s="121" t="s">
        <v>3319</v>
      </c>
      <c r="P4063" s="121" t="s">
        <v>9304</v>
      </c>
      <c r="Q4063" s="121">
        <v>-1</v>
      </c>
      <c r="R4063" s="121" t="s">
        <v>40</v>
      </c>
      <c r="S4063" s="121" t="s">
        <v>40</v>
      </c>
      <c r="T4063" s="121" t="s">
        <v>40</v>
      </c>
      <c r="U4063" s="125">
        <v>0.497</v>
      </c>
      <c r="V4063" s="34">
        <v>1</v>
      </c>
      <c r="W4063" s="34">
        <v>3429</v>
      </c>
      <c r="X4063" s="125">
        <v>0</v>
      </c>
      <c r="Y4063" s="125">
        <v>0.48699999999999999</v>
      </c>
      <c r="Z4063" s="34">
        <v>1</v>
      </c>
      <c r="AA4063" s="34">
        <v>2598</v>
      </c>
      <c r="AB4063" s="125">
        <v>0</v>
      </c>
      <c r="AC4063" s="34">
        <v>0.75095699999999999</v>
      </c>
      <c r="AD4063" s="34">
        <v>9.157</v>
      </c>
      <c r="AE4063" s="280"/>
    </row>
    <row r="4064" spans="1:31" s="51" customFormat="1" x14ac:dyDescent="0.2">
      <c r="A4064" s="121" t="s">
        <v>782</v>
      </c>
      <c r="B4064" s="121">
        <v>18</v>
      </c>
      <c r="C4064" s="121">
        <v>18619443</v>
      </c>
      <c r="D4064" s="121">
        <v>18619443</v>
      </c>
      <c r="E4064" s="121" t="s">
        <v>121</v>
      </c>
      <c r="F4064" s="121" t="s">
        <v>3101</v>
      </c>
      <c r="G4064" s="121" t="s">
        <v>3102</v>
      </c>
      <c r="H4064" s="121" t="s">
        <v>11</v>
      </c>
      <c r="I4064" s="123" t="s">
        <v>9305</v>
      </c>
      <c r="J4064" s="123" t="s">
        <v>40</v>
      </c>
      <c r="K4064" s="123" t="s">
        <v>9306</v>
      </c>
      <c r="L4064" s="123" t="s">
        <v>3490</v>
      </c>
      <c r="M4064" s="123" t="s">
        <v>3491</v>
      </c>
      <c r="N4064" s="123" t="s">
        <v>130</v>
      </c>
      <c r="O4064" s="121" t="s">
        <v>5723</v>
      </c>
      <c r="P4064" s="121" t="s">
        <v>9307</v>
      </c>
      <c r="Q4064" s="121">
        <v>-1</v>
      </c>
      <c r="R4064" s="121" t="s">
        <v>40</v>
      </c>
      <c r="S4064" s="121" t="s">
        <v>40</v>
      </c>
      <c r="T4064" s="121" t="s">
        <v>40</v>
      </c>
      <c r="U4064" s="125">
        <v>5.2999999999999999E-2</v>
      </c>
      <c r="V4064" s="34">
        <v>1</v>
      </c>
      <c r="W4064" s="34">
        <v>3423</v>
      </c>
      <c r="X4064" s="125">
        <v>0</v>
      </c>
      <c r="Y4064" s="125">
        <v>0.55400000000000005</v>
      </c>
      <c r="Z4064" s="34">
        <v>2</v>
      </c>
      <c r="AA4064" s="34">
        <v>2597</v>
      </c>
      <c r="AB4064" s="125">
        <v>1E-3</v>
      </c>
      <c r="AC4064" s="34">
        <v>2.4560930000000001</v>
      </c>
      <c r="AD4064" s="34">
        <v>19.18</v>
      </c>
      <c r="AE4064" s="280"/>
    </row>
    <row r="4065" spans="1:31" s="51" customFormat="1" x14ac:dyDescent="0.2">
      <c r="A4065" s="121" t="s">
        <v>782</v>
      </c>
      <c r="B4065" s="121">
        <v>18</v>
      </c>
      <c r="C4065" s="121">
        <v>18619444</v>
      </c>
      <c r="D4065" s="121">
        <v>18619444</v>
      </c>
      <c r="E4065" s="121" t="s">
        <v>121</v>
      </c>
      <c r="F4065" s="121" t="s">
        <v>3108</v>
      </c>
      <c r="G4065" s="121" t="s">
        <v>3109</v>
      </c>
      <c r="H4065" s="121" t="s">
        <v>11</v>
      </c>
      <c r="I4065" s="123" t="s">
        <v>9305</v>
      </c>
      <c r="J4065" s="123" t="s">
        <v>40</v>
      </c>
      <c r="K4065" s="123" t="s">
        <v>5578</v>
      </c>
      <c r="L4065" s="123" t="s">
        <v>9308</v>
      </c>
      <c r="M4065" s="123" t="s">
        <v>3491</v>
      </c>
      <c r="N4065" s="123" t="s">
        <v>3157</v>
      </c>
      <c r="O4065" s="121" t="s">
        <v>3158</v>
      </c>
      <c r="P4065" s="121" t="s">
        <v>9309</v>
      </c>
      <c r="Q4065" s="121">
        <v>-1</v>
      </c>
      <c r="R4065" s="121" t="s">
        <v>40</v>
      </c>
      <c r="S4065" s="121" t="s">
        <v>40</v>
      </c>
      <c r="T4065" s="121" t="s">
        <v>40</v>
      </c>
      <c r="U4065" s="125">
        <v>0.54500000000000004</v>
      </c>
      <c r="V4065" s="34">
        <v>1</v>
      </c>
      <c r="W4065" s="34">
        <v>3423</v>
      </c>
      <c r="X4065" s="125">
        <v>0</v>
      </c>
      <c r="Y4065" s="125">
        <v>0.621</v>
      </c>
      <c r="Z4065" s="34">
        <v>2</v>
      </c>
      <c r="AA4065" s="34">
        <v>2597</v>
      </c>
      <c r="AB4065" s="125">
        <v>1E-3</v>
      </c>
      <c r="AC4065" s="34">
        <v>5.9404139999999996</v>
      </c>
      <c r="AD4065" s="34">
        <v>27.6</v>
      </c>
      <c r="AE4065" s="280"/>
    </row>
    <row r="4066" spans="1:31" s="51" customFormat="1" x14ac:dyDescent="0.2">
      <c r="A4066" s="121" t="s">
        <v>782</v>
      </c>
      <c r="B4066" s="121">
        <v>18</v>
      </c>
      <c r="C4066" s="121">
        <v>18622539</v>
      </c>
      <c r="D4066" s="121">
        <v>18622539</v>
      </c>
      <c r="E4066" s="121" t="s">
        <v>121</v>
      </c>
      <c r="F4066" s="121" t="s">
        <v>3101</v>
      </c>
      <c r="G4066" s="121" t="s">
        <v>3102</v>
      </c>
      <c r="H4066" s="121" t="s">
        <v>11</v>
      </c>
      <c r="I4066" s="123" t="s">
        <v>9310</v>
      </c>
      <c r="J4066" s="123" t="s">
        <v>40</v>
      </c>
      <c r="K4066" s="123" t="s">
        <v>9311</v>
      </c>
      <c r="L4066" s="123" t="s">
        <v>849</v>
      </c>
      <c r="M4066" s="123" t="s">
        <v>4362</v>
      </c>
      <c r="N4066" s="123" t="s">
        <v>3410</v>
      </c>
      <c r="O4066" s="121" t="s">
        <v>3411</v>
      </c>
      <c r="P4066" s="121" t="s">
        <v>9312</v>
      </c>
      <c r="Q4066" s="121">
        <v>-1</v>
      </c>
      <c r="R4066" s="121" t="s">
        <v>40</v>
      </c>
      <c r="S4066" s="121" t="s">
        <v>40</v>
      </c>
      <c r="T4066" s="121" t="s">
        <v>40</v>
      </c>
      <c r="U4066" s="125">
        <v>0.496</v>
      </c>
      <c r="V4066" s="34">
        <v>62</v>
      </c>
      <c r="W4066" s="34">
        <v>3430</v>
      </c>
      <c r="X4066" s="125">
        <v>1.7999999999999999E-2</v>
      </c>
      <c r="Y4066" s="125">
        <v>0.495</v>
      </c>
      <c r="Z4066" s="34">
        <v>51</v>
      </c>
      <c r="AA4066" s="34">
        <v>2599</v>
      </c>
      <c r="AB4066" s="125">
        <v>0.02</v>
      </c>
      <c r="AC4066" s="34">
        <v>0.435</v>
      </c>
      <c r="AD4066" s="34">
        <v>6.9119999999999999</v>
      </c>
      <c r="AE4066" s="280"/>
    </row>
    <row r="4067" spans="1:31" s="51" customFormat="1" x14ac:dyDescent="0.2">
      <c r="A4067" s="121" t="s">
        <v>782</v>
      </c>
      <c r="B4067" s="121">
        <v>18</v>
      </c>
      <c r="C4067" s="121">
        <v>18622557</v>
      </c>
      <c r="D4067" s="121">
        <v>18622557</v>
      </c>
      <c r="E4067" s="121" t="s">
        <v>130</v>
      </c>
      <c r="F4067" s="121" t="s">
        <v>3101</v>
      </c>
      <c r="G4067" s="121" t="s">
        <v>3102</v>
      </c>
      <c r="H4067" s="121" t="s">
        <v>11</v>
      </c>
      <c r="I4067" s="123" t="s">
        <v>9310</v>
      </c>
      <c r="J4067" s="123" t="s">
        <v>40</v>
      </c>
      <c r="K4067" s="123" t="s">
        <v>9313</v>
      </c>
      <c r="L4067" s="123" t="s">
        <v>4818</v>
      </c>
      <c r="M4067" s="123" t="s">
        <v>3996</v>
      </c>
      <c r="N4067" s="123" t="s">
        <v>3107</v>
      </c>
      <c r="O4067" s="121" t="s">
        <v>3989</v>
      </c>
      <c r="P4067" s="121" t="s">
        <v>40</v>
      </c>
      <c r="Q4067" s="121">
        <v>-1</v>
      </c>
      <c r="R4067" s="121" t="s">
        <v>40</v>
      </c>
      <c r="S4067" s="121" t="s">
        <v>40</v>
      </c>
      <c r="T4067" s="121" t="s">
        <v>40</v>
      </c>
      <c r="U4067" s="125">
        <v>0.505</v>
      </c>
      <c r="V4067" s="34">
        <v>1</v>
      </c>
      <c r="W4067" s="34">
        <v>3430</v>
      </c>
      <c r="X4067" s="125">
        <v>0</v>
      </c>
      <c r="Y4067" s="125">
        <v>0.51200000000000001</v>
      </c>
      <c r="Z4067" s="34">
        <v>1</v>
      </c>
      <c r="AA4067" s="34">
        <v>2599</v>
      </c>
      <c r="AB4067" s="125">
        <v>0</v>
      </c>
      <c r="AC4067" s="34">
        <v>2.1857660000000001</v>
      </c>
      <c r="AD4067" s="34">
        <v>17.420000000000002</v>
      </c>
      <c r="AE4067" s="280"/>
    </row>
    <row r="4068" spans="1:31" s="51" customFormat="1" x14ac:dyDescent="0.2">
      <c r="A4068" s="121" t="s">
        <v>782</v>
      </c>
      <c r="B4068" s="121">
        <v>18</v>
      </c>
      <c r="C4068" s="121">
        <v>18625285</v>
      </c>
      <c r="D4068" s="121">
        <v>18625285</v>
      </c>
      <c r="E4068" s="121" t="s">
        <v>130</v>
      </c>
      <c r="F4068" s="121" t="s">
        <v>3101</v>
      </c>
      <c r="G4068" s="121" t="s">
        <v>3102</v>
      </c>
      <c r="H4068" s="121" t="s">
        <v>11</v>
      </c>
      <c r="I4068" s="123" t="s">
        <v>9314</v>
      </c>
      <c r="J4068" s="123" t="s">
        <v>40</v>
      </c>
      <c r="K4068" s="123" t="s">
        <v>9315</v>
      </c>
      <c r="L4068" s="123" t="s">
        <v>3615</v>
      </c>
      <c r="M4068" s="123" t="s">
        <v>3909</v>
      </c>
      <c r="N4068" s="123" t="s">
        <v>3126</v>
      </c>
      <c r="O4068" s="121" t="s">
        <v>3199</v>
      </c>
      <c r="P4068" s="121" t="s">
        <v>9316</v>
      </c>
      <c r="Q4068" s="121">
        <v>-1</v>
      </c>
      <c r="R4068" s="121" t="s">
        <v>40</v>
      </c>
      <c r="S4068" s="121" t="s">
        <v>40</v>
      </c>
      <c r="T4068" s="121" t="s">
        <v>40</v>
      </c>
      <c r="U4068" s="125">
        <v>0.50600000000000001</v>
      </c>
      <c r="V4068" s="34">
        <v>1</v>
      </c>
      <c r="W4068" s="34">
        <v>3429</v>
      </c>
      <c r="X4068" s="125">
        <v>0</v>
      </c>
      <c r="Y4068" s="125">
        <v>0</v>
      </c>
      <c r="Z4068" s="34">
        <v>0</v>
      </c>
      <c r="AA4068" s="34">
        <v>2604</v>
      </c>
      <c r="AB4068" s="125">
        <v>0</v>
      </c>
      <c r="AC4068" s="34">
        <v>1.798152</v>
      </c>
      <c r="AD4068" s="34">
        <v>14.98</v>
      </c>
      <c r="AE4068" s="280"/>
    </row>
    <row r="4069" spans="1:31" s="51" customFormat="1" x14ac:dyDescent="0.2">
      <c r="A4069" s="121" t="s">
        <v>782</v>
      </c>
      <c r="B4069" s="121">
        <v>18</v>
      </c>
      <c r="C4069" s="121">
        <v>18629089</v>
      </c>
      <c r="D4069" s="121">
        <v>18629089</v>
      </c>
      <c r="E4069" s="121" t="s">
        <v>130</v>
      </c>
      <c r="F4069" s="121" t="s">
        <v>3108</v>
      </c>
      <c r="G4069" s="121" t="s">
        <v>3109</v>
      </c>
      <c r="H4069" s="121" t="s">
        <v>11</v>
      </c>
      <c r="I4069" s="123" t="s">
        <v>9317</v>
      </c>
      <c r="J4069" s="123" t="s">
        <v>40</v>
      </c>
      <c r="K4069" s="123" t="s">
        <v>9194</v>
      </c>
      <c r="L4069" s="123" t="s">
        <v>3477</v>
      </c>
      <c r="M4069" s="123" t="s">
        <v>3611</v>
      </c>
      <c r="N4069" s="123" t="s">
        <v>4018</v>
      </c>
      <c r="O4069" s="121" t="s">
        <v>4019</v>
      </c>
      <c r="P4069" s="121" t="s">
        <v>40</v>
      </c>
      <c r="Q4069" s="121">
        <v>-1</v>
      </c>
      <c r="R4069" s="121" t="s">
        <v>40</v>
      </c>
      <c r="S4069" s="121" t="s">
        <v>40</v>
      </c>
      <c r="T4069" s="121" t="s">
        <v>40</v>
      </c>
      <c r="U4069" s="125">
        <v>0</v>
      </c>
      <c r="V4069" s="34">
        <v>0</v>
      </c>
      <c r="W4069" s="34">
        <v>3425</v>
      </c>
      <c r="X4069" s="125">
        <v>0</v>
      </c>
      <c r="Y4069" s="125">
        <v>0.52400000000000002</v>
      </c>
      <c r="Z4069" s="34">
        <v>1</v>
      </c>
      <c r="AA4069" s="34">
        <v>2599</v>
      </c>
      <c r="AB4069" s="125">
        <v>0</v>
      </c>
      <c r="AC4069" s="34">
        <v>4.1050440000000004</v>
      </c>
      <c r="AD4069" s="34">
        <v>23.7</v>
      </c>
      <c r="AE4069" s="280"/>
    </row>
    <row r="4070" spans="1:31" s="51" customFormat="1" x14ac:dyDescent="0.2">
      <c r="A4070" s="121" t="s">
        <v>782</v>
      </c>
      <c r="B4070" s="121">
        <v>18</v>
      </c>
      <c r="C4070" s="121">
        <v>18690816</v>
      </c>
      <c r="D4070" s="121">
        <v>18690816</v>
      </c>
      <c r="E4070" s="121" t="s">
        <v>127</v>
      </c>
      <c r="F4070" s="121" t="s">
        <v>3108</v>
      </c>
      <c r="G4070" s="121" t="s">
        <v>3109</v>
      </c>
      <c r="H4070" s="121" t="s">
        <v>11</v>
      </c>
      <c r="I4070" s="123" t="s">
        <v>126</v>
      </c>
      <c r="J4070" s="123" t="s">
        <v>40</v>
      </c>
      <c r="K4070" s="123" t="s">
        <v>486</v>
      </c>
      <c r="L4070" s="123" t="s">
        <v>4284</v>
      </c>
      <c r="M4070" s="123" t="s">
        <v>3696</v>
      </c>
      <c r="N4070" s="123" t="s">
        <v>4436</v>
      </c>
      <c r="O4070" s="121" t="s">
        <v>4437</v>
      </c>
      <c r="P4070" s="121" t="s">
        <v>40</v>
      </c>
      <c r="Q4070" s="121">
        <v>-1</v>
      </c>
      <c r="R4070" s="121" t="s">
        <v>40</v>
      </c>
      <c r="S4070" s="121" t="s">
        <v>40</v>
      </c>
      <c r="T4070" s="121" t="s">
        <v>40</v>
      </c>
      <c r="U4070" s="125">
        <v>0.48899999999999999</v>
      </c>
      <c r="V4070" s="34">
        <v>1</v>
      </c>
      <c r="W4070" s="34">
        <v>3425</v>
      </c>
      <c r="X4070" s="125">
        <v>0</v>
      </c>
      <c r="Y4070" s="125">
        <v>0</v>
      </c>
      <c r="Z4070" s="34">
        <v>0</v>
      </c>
      <c r="AA4070" s="34">
        <v>2598</v>
      </c>
      <c r="AB4070" s="125">
        <v>0</v>
      </c>
      <c r="AC4070" s="34">
        <v>3.9561670000000002</v>
      </c>
      <c r="AD4070" s="34">
        <v>23.6</v>
      </c>
      <c r="AE4070" s="280"/>
    </row>
    <row r="4071" spans="1:31" s="51" customFormat="1" x14ac:dyDescent="0.2">
      <c r="A4071" s="121" t="s">
        <v>782</v>
      </c>
      <c r="B4071" s="121">
        <v>18</v>
      </c>
      <c r="C4071" s="121">
        <v>18690846</v>
      </c>
      <c r="D4071" s="121">
        <v>18690846</v>
      </c>
      <c r="E4071" s="121" t="s">
        <v>123</v>
      </c>
      <c r="F4071" s="121" t="s">
        <v>3108</v>
      </c>
      <c r="G4071" s="121" t="s">
        <v>3109</v>
      </c>
      <c r="H4071" s="121" t="s">
        <v>11</v>
      </c>
      <c r="I4071" s="123" t="s">
        <v>126</v>
      </c>
      <c r="J4071" s="123" t="s">
        <v>40</v>
      </c>
      <c r="K4071" s="123" t="s">
        <v>5413</v>
      </c>
      <c r="L4071" s="123" t="s">
        <v>4307</v>
      </c>
      <c r="M4071" s="123" t="s">
        <v>4467</v>
      </c>
      <c r="N4071" s="123" t="s">
        <v>3513</v>
      </c>
      <c r="O4071" s="121" t="s">
        <v>7691</v>
      </c>
      <c r="P4071" s="121" t="s">
        <v>40</v>
      </c>
      <c r="Q4071" s="121">
        <v>-1</v>
      </c>
      <c r="R4071" s="121" t="s">
        <v>40</v>
      </c>
      <c r="S4071" s="121" t="s">
        <v>40</v>
      </c>
      <c r="T4071" s="121" t="s">
        <v>40</v>
      </c>
      <c r="U4071" s="126">
        <v>0.51900000000000002</v>
      </c>
      <c r="V4071" s="34">
        <v>2</v>
      </c>
      <c r="W4071" s="34">
        <v>3425</v>
      </c>
      <c r="X4071" s="125">
        <v>1E-3</v>
      </c>
      <c r="Y4071" s="125">
        <v>0</v>
      </c>
      <c r="Z4071" s="34">
        <v>0</v>
      </c>
      <c r="AA4071" s="34">
        <v>2598</v>
      </c>
      <c r="AB4071" s="125">
        <v>0</v>
      </c>
      <c r="AC4071" s="34">
        <v>0.43740899999999999</v>
      </c>
      <c r="AD4071" s="34">
        <v>6.9329999999999998</v>
      </c>
      <c r="AE4071" s="280"/>
    </row>
  </sheetData>
  <mergeCells count="2">
    <mergeCell ref="U1:X1"/>
    <mergeCell ref="Y1:AB1"/>
  </mergeCells>
  <pageMargins left="0.75" right="0.75" top="1" bottom="1" header="0.5" footer="0.5"/>
  <pageSetup orientation="portrait" horizontalDpi="4294967292" verticalDpi="429496729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opLeftCell="J1" workbookViewId="0">
      <selection activeCell="S38" sqref="S38"/>
    </sheetView>
  </sheetViews>
  <sheetFormatPr baseColWidth="10" defaultColWidth="17.1640625" defaultRowHeight="16" customHeight="1" x14ac:dyDescent="0.2"/>
  <cols>
    <col min="1" max="28" width="12.83203125" style="54" customWidth="1"/>
    <col min="29" max="16384" width="17.1640625" style="54"/>
  </cols>
  <sheetData>
    <row r="1" spans="1:28" ht="16" customHeight="1" x14ac:dyDescent="0.2">
      <c r="A1" s="49"/>
      <c r="B1" s="317" t="s">
        <v>9318</v>
      </c>
      <c r="C1" s="318"/>
      <c r="D1" s="318"/>
      <c r="E1" s="318"/>
      <c r="F1" s="318"/>
      <c r="G1" s="318"/>
      <c r="H1" s="319"/>
      <c r="I1" s="316" t="s">
        <v>20084</v>
      </c>
      <c r="J1" s="316"/>
      <c r="K1" s="317" t="s">
        <v>9319</v>
      </c>
      <c r="L1" s="318"/>
      <c r="M1" s="318"/>
      <c r="N1" s="318"/>
      <c r="O1" s="318"/>
      <c r="P1" s="318"/>
      <c r="Q1" s="319"/>
      <c r="R1" s="316" t="s">
        <v>20084</v>
      </c>
      <c r="S1" s="316"/>
      <c r="T1" s="317" t="s">
        <v>9320</v>
      </c>
      <c r="U1" s="318"/>
      <c r="V1" s="318"/>
      <c r="W1" s="318"/>
      <c r="X1" s="318"/>
      <c r="Y1" s="318"/>
      <c r="Z1" s="319"/>
      <c r="AA1" s="316" t="s">
        <v>20084</v>
      </c>
      <c r="AB1" s="316"/>
    </row>
    <row r="2" spans="1:28" ht="30" x14ac:dyDescent="0.2">
      <c r="A2" s="49"/>
      <c r="B2" s="108" t="s">
        <v>9321</v>
      </c>
      <c r="C2" s="109" t="s">
        <v>9322</v>
      </c>
      <c r="D2" s="110" t="s">
        <v>19896</v>
      </c>
      <c r="E2" s="111" t="s">
        <v>9324</v>
      </c>
      <c r="F2" s="109" t="s">
        <v>9325</v>
      </c>
      <c r="G2" s="110" t="s">
        <v>19895</v>
      </c>
      <c r="H2" s="111" t="s">
        <v>9327</v>
      </c>
      <c r="I2" s="112" t="s">
        <v>10852</v>
      </c>
      <c r="J2" s="111" t="s">
        <v>20101</v>
      </c>
      <c r="K2" s="108" t="s">
        <v>9321</v>
      </c>
      <c r="L2" s="109" t="s">
        <v>9322</v>
      </c>
      <c r="M2" s="113" t="s">
        <v>9323</v>
      </c>
      <c r="N2" s="114" t="s">
        <v>9324</v>
      </c>
      <c r="O2" s="109" t="s">
        <v>9325</v>
      </c>
      <c r="P2" s="113" t="s">
        <v>9326</v>
      </c>
      <c r="Q2" s="114" t="s">
        <v>9327</v>
      </c>
      <c r="R2" s="112" t="s">
        <v>10852</v>
      </c>
      <c r="S2" s="111" t="s">
        <v>20101</v>
      </c>
      <c r="T2" s="108" t="s">
        <v>9321</v>
      </c>
      <c r="U2" s="109" t="s">
        <v>9322</v>
      </c>
      <c r="V2" s="113" t="s">
        <v>19896</v>
      </c>
      <c r="W2" s="114" t="s">
        <v>9324</v>
      </c>
      <c r="X2" s="109" t="s">
        <v>9325</v>
      </c>
      <c r="Y2" s="113" t="s">
        <v>19895</v>
      </c>
      <c r="Z2" s="113" t="s">
        <v>9327</v>
      </c>
      <c r="AA2" s="109" t="s">
        <v>10852</v>
      </c>
      <c r="AB2" s="111" t="s">
        <v>20101</v>
      </c>
    </row>
    <row r="3" spans="1:28" s="71" customFormat="1" ht="16" customHeight="1" x14ac:dyDescent="0.2">
      <c r="A3" s="142" t="s">
        <v>24</v>
      </c>
      <c r="B3" s="144">
        <v>8</v>
      </c>
      <c r="C3" s="145">
        <v>42</v>
      </c>
      <c r="D3" s="146">
        <v>3433</v>
      </c>
      <c r="E3" s="147">
        <f>C3/D3</f>
        <v>1.2234197494902418E-2</v>
      </c>
      <c r="F3" s="146">
        <v>43</v>
      </c>
      <c r="G3" s="146">
        <v>2606</v>
      </c>
      <c r="H3" s="147">
        <f>F3/G3</f>
        <v>1.6500383729854181E-2</v>
      </c>
      <c r="I3" s="148">
        <v>0.93317830351934306</v>
      </c>
      <c r="J3" s="149">
        <v>1</v>
      </c>
      <c r="K3" s="150">
        <v>0</v>
      </c>
      <c r="L3" s="145">
        <v>0</v>
      </c>
      <c r="M3" s="146">
        <v>0</v>
      </c>
      <c r="N3" s="151">
        <v>0</v>
      </c>
      <c r="O3" s="145">
        <v>0</v>
      </c>
      <c r="P3" s="146">
        <v>0</v>
      </c>
      <c r="Q3" s="152">
        <v>0</v>
      </c>
      <c r="R3" s="153">
        <v>1</v>
      </c>
      <c r="S3" s="154">
        <v>1</v>
      </c>
      <c r="T3" s="150">
        <v>8</v>
      </c>
      <c r="U3" s="145">
        <v>42</v>
      </c>
      <c r="V3" s="146">
        <v>3433</v>
      </c>
      <c r="W3" s="147">
        <f>U3/V3</f>
        <v>1.2234197494902418E-2</v>
      </c>
      <c r="X3" s="145">
        <v>43</v>
      </c>
      <c r="Y3" s="146">
        <v>2606</v>
      </c>
      <c r="Z3" s="147">
        <f>X3/Y3</f>
        <v>1.6500383729854181E-2</v>
      </c>
      <c r="AA3" s="153">
        <v>0.93317830351934306</v>
      </c>
      <c r="AB3" s="155">
        <v>1</v>
      </c>
    </row>
    <row r="4" spans="1:28" s="71" customFormat="1" ht="16" customHeight="1" x14ac:dyDescent="0.2">
      <c r="A4" s="74" t="s">
        <v>107</v>
      </c>
      <c r="B4" s="129">
        <v>21</v>
      </c>
      <c r="C4" s="130">
        <v>65</v>
      </c>
      <c r="D4" s="131">
        <v>3434</v>
      </c>
      <c r="E4" s="132">
        <f t="shared" ref="E4:E32" si="0">C4/D4</f>
        <v>1.8928363424577752E-2</v>
      </c>
      <c r="F4" s="130">
        <v>50</v>
      </c>
      <c r="G4" s="131">
        <v>2606</v>
      </c>
      <c r="H4" s="132">
        <f t="shared" ref="H4:H32" si="1">F4/G4</f>
        <v>1.9186492709132769E-2</v>
      </c>
      <c r="I4" s="133">
        <v>0.56816733357154003</v>
      </c>
      <c r="J4" s="134">
        <v>1</v>
      </c>
      <c r="K4" s="135">
        <v>2</v>
      </c>
      <c r="L4" s="136">
        <v>2649</v>
      </c>
      <c r="M4" s="135">
        <v>3431</v>
      </c>
      <c r="N4" s="137">
        <f>L4/M4</f>
        <v>0.77207811133780235</v>
      </c>
      <c r="O4" s="135">
        <v>1987</v>
      </c>
      <c r="P4" s="135">
        <v>2601</v>
      </c>
      <c r="Q4" s="138">
        <f>O4/P4</f>
        <v>0.76393694732795081</v>
      </c>
      <c r="R4" s="139">
        <v>0.23822709159549199</v>
      </c>
      <c r="S4" s="140">
        <v>1</v>
      </c>
      <c r="T4" s="135">
        <v>23</v>
      </c>
      <c r="U4" s="136">
        <v>2675</v>
      </c>
      <c r="V4" s="135">
        <v>3434</v>
      </c>
      <c r="W4" s="132">
        <f t="shared" ref="W4:W32" si="2">U4/V4</f>
        <v>0.77897495631916136</v>
      </c>
      <c r="X4" s="135">
        <v>2003</v>
      </c>
      <c r="Y4" s="135">
        <v>2606</v>
      </c>
      <c r="Z4" s="132">
        <f t="shared" ref="Z4:Z32" si="3">X4/Y4</f>
        <v>0.76861089792785875</v>
      </c>
      <c r="AA4" s="139">
        <v>0.17784265397868401</v>
      </c>
      <c r="AB4" s="141">
        <v>1</v>
      </c>
    </row>
    <row r="5" spans="1:28" s="71" customFormat="1" ht="16" customHeight="1" x14ac:dyDescent="0.2">
      <c r="A5" s="72" t="s">
        <v>83</v>
      </c>
      <c r="B5" s="129">
        <v>3</v>
      </c>
      <c r="C5" s="136">
        <v>3</v>
      </c>
      <c r="D5" s="135">
        <v>3432</v>
      </c>
      <c r="E5" s="132">
        <f t="shared" si="0"/>
        <v>8.7412587412587413E-4</v>
      </c>
      <c r="F5" s="135">
        <v>3</v>
      </c>
      <c r="G5" s="135">
        <v>2602</v>
      </c>
      <c r="H5" s="132">
        <f t="shared" si="1"/>
        <v>1.1529592621060721E-3</v>
      </c>
      <c r="I5" s="133">
        <v>0.77499572783711201</v>
      </c>
      <c r="J5" s="134">
        <v>1</v>
      </c>
      <c r="K5" s="156">
        <v>0</v>
      </c>
      <c r="L5" s="136">
        <v>0</v>
      </c>
      <c r="M5" s="135">
        <v>0</v>
      </c>
      <c r="N5" s="137">
        <v>0</v>
      </c>
      <c r="O5" s="136">
        <v>0</v>
      </c>
      <c r="P5" s="135">
        <v>0</v>
      </c>
      <c r="Q5" s="138">
        <v>0</v>
      </c>
      <c r="R5" s="139">
        <v>1</v>
      </c>
      <c r="S5" s="140">
        <v>1</v>
      </c>
      <c r="T5" s="156">
        <v>3</v>
      </c>
      <c r="U5" s="136">
        <v>3</v>
      </c>
      <c r="V5" s="135">
        <v>3432</v>
      </c>
      <c r="W5" s="132">
        <f>U5/V5</f>
        <v>8.7412587412587413E-4</v>
      </c>
      <c r="X5" s="136">
        <v>3</v>
      </c>
      <c r="Y5" s="135">
        <v>2602</v>
      </c>
      <c r="Z5" s="132">
        <f t="shared" si="3"/>
        <v>1.1529592621060721E-3</v>
      </c>
      <c r="AA5" s="139">
        <v>0.77499572783711201</v>
      </c>
      <c r="AB5" s="141">
        <v>1</v>
      </c>
    </row>
    <row r="6" spans="1:28" s="71" customFormat="1" ht="16" customHeight="1" x14ac:dyDescent="0.2">
      <c r="A6" s="72" t="s">
        <v>88</v>
      </c>
      <c r="B6" s="129">
        <v>2</v>
      </c>
      <c r="C6" s="136">
        <v>18</v>
      </c>
      <c r="D6" s="135">
        <v>3430</v>
      </c>
      <c r="E6" s="132">
        <f t="shared" si="0"/>
        <v>5.2478134110787176E-3</v>
      </c>
      <c r="F6" s="135">
        <v>11</v>
      </c>
      <c r="G6" s="135">
        <v>2597</v>
      </c>
      <c r="H6" s="132">
        <f t="shared" si="1"/>
        <v>4.2356565267616482E-3</v>
      </c>
      <c r="I6" s="133">
        <v>0.35723551060117498</v>
      </c>
      <c r="J6" s="134">
        <v>1</v>
      </c>
      <c r="K6" s="156">
        <v>0</v>
      </c>
      <c r="L6" s="136">
        <v>0</v>
      </c>
      <c r="M6" s="135">
        <v>0</v>
      </c>
      <c r="N6" s="137">
        <v>0</v>
      </c>
      <c r="O6" s="136">
        <v>0</v>
      </c>
      <c r="P6" s="135">
        <v>0</v>
      </c>
      <c r="Q6" s="138">
        <v>0</v>
      </c>
      <c r="R6" s="139">
        <v>1</v>
      </c>
      <c r="S6" s="140">
        <v>1</v>
      </c>
      <c r="T6" s="156">
        <v>2</v>
      </c>
      <c r="U6" s="136">
        <v>18</v>
      </c>
      <c r="V6" s="135">
        <v>3430</v>
      </c>
      <c r="W6" s="132">
        <f t="shared" si="2"/>
        <v>5.2478134110787176E-3</v>
      </c>
      <c r="X6" s="136">
        <v>11</v>
      </c>
      <c r="Y6" s="135">
        <v>2597</v>
      </c>
      <c r="Z6" s="132">
        <f t="shared" si="3"/>
        <v>4.2356565267616482E-3</v>
      </c>
      <c r="AA6" s="139">
        <v>0.35723551060117498</v>
      </c>
      <c r="AB6" s="141">
        <v>1</v>
      </c>
    </row>
    <row r="7" spans="1:28" s="71" customFormat="1" ht="16" customHeight="1" x14ac:dyDescent="0.2">
      <c r="A7" s="72" t="s">
        <v>94</v>
      </c>
      <c r="B7" s="129">
        <v>2</v>
      </c>
      <c r="C7" s="136">
        <v>15</v>
      </c>
      <c r="D7" s="135">
        <v>3430</v>
      </c>
      <c r="E7" s="132">
        <f t="shared" si="0"/>
        <v>4.3731778425655978E-3</v>
      </c>
      <c r="F7" s="135">
        <v>18</v>
      </c>
      <c r="G7" s="135">
        <v>2604</v>
      </c>
      <c r="H7" s="132">
        <f t="shared" si="1"/>
        <v>6.9124423963133645E-3</v>
      </c>
      <c r="I7" s="133">
        <v>0.93263034394637001</v>
      </c>
      <c r="J7" s="134">
        <v>1</v>
      </c>
      <c r="K7" s="156">
        <v>0</v>
      </c>
      <c r="L7" s="136">
        <v>0</v>
      </c>
      <c r="M7" s="135">
        <v>0</v>
      </c>
      <c r="N7" s="137">
        <v>0</v>
      </c>
      <c r="O7" s="136">
        <v>0</v>
      </c>
      <c r="P7" s="135">
        <v>0</v>
      </c>
      <c r="Q7" s="138">
        <v>0</v>
      </c>
      <c r="R7" s="139">
        <v>1</v>
      </c>
      <c r="S7" s="140">
        <v>1</v>
      </c>
      <c r="T7" s="156">
        <v>2</v>
      </c>
      <c r="U7" s="136">
        <v>15</v>
      </c>
      <c r="V7" s="135">
        <v>3430</v>
      </c>
      <c r="W7" s="132">
        <f t="shared" si="2"/>
        <v>4.3731778425655978E-3</v>
      </c>
      <c r="X7" s="136">
        <v>18</v>
      </c>
      <c r="Y7" s="135">
        <v>2604</v>
      </c>
      <c r="Z7" s="132">
        <f t="shared" si="3"/>
        <v>6.9124423963133645E-3</v>
      </c>
      <c r="AA7" s="139">
        <v>0.93263034394637001</v>
      </c>
      <c r="AB7" s="141">
        <v>1</v>
      </c>
    </row>
    <row r="8" spans="1:28" s="71" customFormat="1" ht="16" customHeight="1" x14ac:dyDescent="0.2">
      <c r="A8" s="72" t="s">
        <v>16</v>
      </c>
      <c r="B8" s="129">
        <v>2</v>
      </c>
      <c r="C8" s="136">
        <v>1</v>
      </c>
      <c r="D8" s="135">
        <v>3428</v>
      </c>
      <c r="E8" s="132">
        <f t="shared" si="0"/>
        <v>2.9171528588098014E-4</v>
      </c>
      <c r="F8" s="135">
        <v>1</v>
      </c>
      <c r="G8" s="135">
        <v>2599</v>
      </c>
      <c r="H8" s="132">
        <f t="shared" si="1"/>
        <v>3.8476337052712584E-4</v>
      </c>
      <c r="I8" s="133">
        <v>0.81408471040622499</v>
      </c>
      <c r="J8" s="134">
        <v>1</v>
      </c>
      <c r="K8" s="156">
        <v>1</v>
      </c>
      <c r="L8" s="136">
        <v>2163</v>
      </c>
      <c r="M8" s="135">
        <v>3429</v>
      </c>
      <c r="N8" s="137">
        <f>L8/M8</f>
        <v>0.63079615048118987</v>
      </c>
      <c r="O8" s="136">
        <v>1709</v>
      </c>
      <c r="P8" s="135">
        <v>2598</v>
      </c>
      <c r="Q8" s="138">
        <f>O8/P8</f>
        <v>0.65781370284834484</v>
      </c>
      <c r="R8" s="139">
        <v>0.98595075312827296</v>
      </c>
      <c r="S8" s="140">
        <v>1</v>
      </c>
      <c r="T8" s="156">
        <v>3</v>
      </c>
      <c r="U8" s="136">
        <v>2164</v>
      </c>
      <c r="V8" s="135">
        <v>3429</v>
      </c>
      <c r="W8" s="132">
        <f t="shared" si="2"/>
        <v>0.63108778069407989</v>
      </c>
      <c r="X8" s="136">
        <v>1709</v>
      </c>
      <c r="Y8" s="135">
        <v>2599</v>
      </c>
      <c r="Z8" s="132">
        <f t="shared" si="3"/>
        <v>0.65756060023085805</v>
      </c>
      <c r="AA8" s="139">
        <v>0.98431867039785204</v>
      </c>
      <c r="AB8" s="141">
        <v>1</v>
      </c>
    </row>
    <row r="9" spans="1:28" s="71" customFormat="1" ht="16" customHeight="1" x14ac:dyDescent="0.2">
      <c r="A9" s="72" t="s">
        <v>84</v>
      </c>
      <c r="B9" s="129">
        <v>1</v>
      </c>
      <c r="C9" s="136">
        <v>1</v>
      </c>
      <c r="D9" s="135">
        <v>3431</v>
      </c>
      <c r="E9" s="132">
        <f t="shared" si="0"/>
        <v>2.9146021568055963E-4</v>
      </c>
      <c r="F9" s="135">
        <v>2</v>
      </c>
      <c r="G9" s="135">
        <v>2599</v>
      </c>
      <c r="H9" s="132">
        <f t="shared" si="1"/>
        <v>7.6952674105425169E-4</v>
      </c>
      <c r="I9" s="133">
        <v>0.91998313423153</v>
      </c>
      <c r="J9" s="134">
        <v>1</v>
      </c>
      <c r="K9" s="156">
        <v>0</v>
      </c>
      <c r="L9" s="136">
        <v>0</v>
      </c>
      <c r="M9" s="135">
        <v>0</v>
      </c>
      <c r="N9" s="137">
        <v>0</v>
      </c>
      <c r="O9" s="136">
        <v>0</v>
      </c>
      <c r="P9" s="135">
        <v>0</v>
      </c>
      <c r="Q9" s="138">
        <v>0</v>
      </c>
      <c r="R9" s="139">
        <v>1</v>
      </c>
      <c r="S9" s="140">
        <v>1</v>
      </c>
      <c r="T9" s="156">
        <v>1</v>
      </c>
      <c r="U9" s="136">
        <v>1</v>
      </c>
      <c r="V9" s="135">
        <v>3431</v>
      </c>
      <c r="W9" s="132">
        <f t="shared" si="2"/>
        <v>2.9146021568055963E-4</v>
      </c>
      <c r="X9" s="136">
        <v>2</v>
      </c>
      <c r="Y9" s="135">
        <v>2599</v>
      </c>
      <c r="Z9" s="132">
        <f t="shared" si="3"/>
        <v>7.6952674105425169E-4</v>
      </c>
      <c r="AA9" s="139">
        <v>0.91998313423153</v>
      </c>
      <c r="AB9" s="141">
        <v>1</v>
      </c>
    </row>
    <row r="10" spans="1:28" s="71" customFormat="1" ht="16" customHeight="1" x14ac:dyDescent="0.2">
      <c r="A10" s="72" t="s">
        <v>17</v>
      </c>
      <c r="B10" s="129">
        <v>6</v>
      </c>
      <c r="C10" s="136">
        <v>5</v>
      </c>
      <c r="D10" s="135">
        <v>3433</v>
      </c>
      <c r="E10" s="132">
        <f t="shared" si="0"/>
        <v>1.4564520827264782E-3</v>
      </c>
      <c r="F10" s="135">
        <v>3</v>
      </c>
      <c r="G10" s="135">
        <v>2603</v>
      </c>
      <c r="H10" s="132">
        <f t="shared" si="1"/>
        <v>1.1525163273146369E-3</v>
      </c>
      <c r="I10" s="133">
        <v>0.52091656722021995</v>
      </c>
      <c r="J10" s="134">
        <v>1</v>
      </c>
      <c r="K10" s="156">
        <v>0</v>
      </c>
      <c r="L10" s="136">
        <v>0</v>
      </c>
      <c r="M10" s="135">
        <v>0</v>
      </c>
      <c r="N10" s="137">
        <v>0</v>
      </c>
      <c r="O10" s="136">
        <v>0</v>
      </c>
      <c r="P10" s="135">
        <v>0</v>
      </c>
      <c r="Q10" s="138">
        <v>0</v>
      </c>
      <c r="R10" s="139">
        <v>1</v>
      </c>
      <c r="S10" s="140">
        <v>1</v>
      </c>
      <c r="T10" s="156">
        <v>6</v>
      </c>
      <c r="U10" s="136">
        <v>5</v>
      </c>
      <c r="V10" s="135">
        <v>3433</v>
      </c>
      <c r="W10" s="132">
        <f t="shared" si="2"/>
        <v>1.4564520827264782E-3</v>
      </c>
      <c r="X10" s="136">
        <v>3</v>
      </c>
      <c r="Y10" s="135">
        <v>2603</v>
      </c>
      <c r="Z10" s="132">
        <f t="shared" si="3"/>
        <v>1.1525163273146369E-3</v>
      </c>
      <c r="AA10" s="139">
        <v>0.52091656722021995</v>
      </c>
      <c r="AB10" s="141">
        <v>1</v>
      </c>
    </row>
    <row r="11" spans="1:28" s="71" customFormat="1" ht="16" customHeight="1" x14ac:dyDescent="0.2">
      <c r="A11" s="72" t="s">
        <v>85</v>
      </c>
      <c r="B11" s="129">
        <v>1</v>
      </c>
      <c r="C11" s="136">
        <v>1</v>
      </c>
      <c r="D11" s="135">
        <v>3431</v>
      </c>
      <c r="E11" s="132">
        <f t="shared" si="0"/>
        <v>2.9146021568055963E-4</v>
      </c>
      <c r="F11" s="135">
        <v>1</v>
      </c>
      <c r="G11" s="135">
        <v>2599</v>
      </c>
      <c r="H11" s="132">
        <f t="shared" si="1"/>
        <v>3.8476337052712584E-4</v>
      </c>
      <c r="I11" s="133">
        <v>0.81426967006071005</v>
      </c>
      <c r="J11" s="134">
        <v>1</v>
      </c>
      <c r="K11" s="156">
        <v>0</v>
      </c>
      <c r="L11" s="136">
        <v>0</v>
      </c>
      <c r="M11" s="135">
        <v>0</v>
      </c>
      <c r="N11" s="137">
        <v>0</v>
      </c>
      <c r="O11" s="136">
        <v>0</v>
      </c>
      <c r="P11" s="135">
        <v>0</v>
      </c>
      <c r="Q11" s="138">
        <v>0</v>
      </c>
      <c r="R11" s="139">
        <v>1</v>
      </c>
      <c r="S11" s="140">
        <v>1</v>
      </c>
      <c r="T11" s="156">
        <v>1</v>
      </c>
      <c r="U11" s="136">
        <v>1</v>
      </c>
      <c r="V11" s="135">
        <v>3431</v>
      </c>
      <c r="W11" s="132">
        <f t="shared" si="2"/>
        <v>2.9146021568055963E-4</v>
      </c>
      <c r="X11" s="136">
        <v>1</v>
      </c>
      <c r="Y11" s="135">
        <v>2599</v>
      </c>
      <c r="Z11" s="132">
        <f t="shared" si="3"/>
        <v>3.8476337052712584E-4</v>
      </c>
      <c r="AA11" s="139">
        <v>0.81426967006071005</v>
      </c>
      <c r="AB11" s="141">
        <v>1</v>
      </c>
    </row>
    <row r="12" spans="1:28" s="71" customFormat="1" ht="16" customHeight="1" x14ac:dyDescent="0.2">
      <c r="A12" s="72" t="s">
        <v>97</v>
      </c>
      <c r="B12" s="129">
        <v>6</v>
      </c>
      <c r="C12" s="136">
        <v>47</v>
      </c>
      <c r="D12" s="135">
        <v>3435</v>
      </c>
      <c r="E12" s="132">
        <f t="shared" si="0"/>
        <v>1.3682678311499273E-2</v>
      </c>
      <c r="F12" s="135">
        <v>32</v>
      </c>
      <c r="G12" s="135">
        <v>2606</v>
      </c>
      <c r="H12" s="132">
        <f t="shared" si="1"/>
        <v>1.2279355333844973E-2</v>
      </c>
      <c r="I12" s="133">
        <v>0.360780877666112</v>
      </c>
      <c r="J12" s="134">
        <v>1</v>
      </c>
      <c r="K12" s="156">
        <v>4</v>
      </c>
      <c r="L12" s="136">
        <v>3398</v>
      </c>
      <c r="M12" s="135">
        <v>3433</v>
      </c>
      <c r="N12" s="137">
        <f>L12/M12</f>
        <v>0.98980483542091469</v>
      </c>
      <c r="O12" s="136">
        <v>2561</v>
      </c>
      <c r="P12" s="135">
        <v>2605</v>
      </c>
      <c r="Q12" s="138">
        <f>O12/P12</f>
        <v>0.98310940499040311</v>
      </c>
      <c r="R12" s="139">
        <v>1.6058912498361399E-2</v>
      </c>
      <c r="S12" s="140">
        <v>0.48176737495084199</v>
      </c>
      <c r="T12" s="156">
        <v>10</v>
      </c>
      <c r="U12" s="136">
        <v>3401</v>
      </c>
      <c r="V12" s="135">
        <v>3435</v>
      </c>
      <c r="W12" s="132">
        <f t="shared" si="2"/>
        <v>0.99010189228529843</v>
      </c>
      <c r="X12" s="136">
        <v>2561</v>
      </c>
      <c r="Y12" s="135">
        <v>2606</v>
      </c>
      <c r="Z12" s="132">
        <f t="shared" si="3"/>
        <v>0.98273215656178048</v>
      </c>
      <c r="AA12" s="139">
        <v>8.8792002410817902E-3</v>
      </c>
      <c r="AB12" s="141">
        <v>0.26637600723245369</v>
      </c>
    </row>
    <row r="13" spans="1:28" s="71" customFormat="1" ht="16" customHeight="1" x14ac:dyDescent="0.2">
      <c r="A13" s="72" t="s">
        <v>95</v>
      </c>
      <c r="B13" s="129">
        <v>11</v>
      </c>
      <c r="C13" s="136">
        <v>13</v>
      </c>
      <c r="D13" s="135">
        <v>3436</v>
      </c>
      <c r="E13" s="132">
        <f t="shared" si="0"/>
        <v>3.7834691501746217E-3</v>
      </c>
      <c r="F13" s="135">
        <v>17</v>
      </c>
      <c r="G13" s="135">
        <v>2607</v>
      </c>
      <c r="H13" s="132">
        <f t="shared" si="1"/>
        <v>6.5209052550824704E-3</v>
      </c>
      <c r="I13" s="133">
        <v>0.95327668248635</v>
      </c>
      <c r="J13" s="134">
        <v>1</v>
      </c>
      <c r="K13" s="156">
        <v>1</v>
      </c>
      <c r="L13" s="136">
        <v>156</v>
      </c>
      <c r="M13" s="135">
        <v>3432</v>
      </c>
      <c r="N13" s="137">
        <f>L13/M13</f>
        <v>4.5454545454545456E-2</v>
      </c>
      <c r="O13" s="136">
        <v>143</v>
      </c>
      <c r="P13" s="135">
        <v>2605</v>
      </c>
      <c r="Q13" s="138">
        <f>O13/P13</f>
        <v>5.4894433781190022E-2</v>
      </c>
      <c r="R13" s="139">
        <v>0.95820127192277205</v>
      </c>
      <c r="S13" s="140">
        <v>1</v>
      </c>
      <c r="T13" s="156">
        <v>12</v>
      </c>
      <c r="U13" s="136">
        <v>169</v>
      </c>
      <c r="V13" s="135">
        <v>3436</v>
      </c>
      <c r="W13" s="132">
        <f t="shared" si="2"/>
        <v>4.9185098952270079E-2</v>
      </c>
      <c r="X13" s="136">
        <v>158</v>
      </c>
      <c r="Y13" s="135">
        <v>2607</v>
      </c>
      <c r="Z13" s="132">
        <f t="shared" si="3"/>
        <v>6.0606060606060608E-2</v>
      </c>
      <c r="AA13" s="139">
        <v>0.97700041515145097</v>
      </c>
      <c r="AB13" s="141">
        <v>1</v>
      </c>
    </row>
    <row r="14" spans="1:28" s="71" customFormat="1" ht="16" customHeight="1" x14ac:dyDescent="0.2">
      <c r="A14" s="72" t="s">
        <v>92</v>
      </c>
      <c r="B14" s="129">
        <v>7</v>
      </c>
      <c r="C14" s="136">
        <v>19</v>
      </c>
      <c r="D14" s="135">
        <v>3430</v>
      </c>
      <c r="E14" s="132">
        <f t="shared" si="0"/>
        <v>5.5393586005830905E-3</v>
      </c>
      <c r="F14" s="135">
        <v>5</v>
      </c>
      <c r="G14" s="135">
        <v>2605</v>
      </c>
      <c r="H14" s="132">
        <f t="shared" si="1"/>
        <v>1.9193857965451055E-3</v>
      </c>
      <c r="I14" s="133">
        <v>1.9609676282358001E-2</v>
      </c>
      <c r="J14" s="134">
        <v>0.58829028847074005</v>
      </c>
      <c r="K14" s="156">
        <v>0</v>
      </c>
      <c r="L14" s="136">
        <v>0</v>
      </c>
      <c r="M14" s="135">
        <v>0</v>
      </c>
      <c r="N14" s="137">
        <v>0</v>
      </c>
      <c r="O14" s="136">
        <v>0</v>
      </c>
      <c r="P14" s="135">
        <v>0</v>
      </c>
      <c r="Q14" s="138">
        <v>0</v>
      </c>
      <c r="R14" s="139">
        <v>1</v>
      </c>
      <c r="S14" s="140">
        <v>1</v>
      </c>
      <c r="T14" s="156">
        <v>7</v>
      </c>
      <c r="U14" s="136">
        <v>19</v>
      </c>
      <c r="V14" s="135">
        <v>3430</v>
      </c>
      <c r="W14" s="132">
        <f t="shared" si="2"/>
        <v>5.5393586005830905E-3</v>
      </c>
      <c r="X14" s="136">
        <v>5</v>
      </c>
      <c r="Y14" s="135">
        <v>2605</v>
      </c>
      <c r="Z14" s="132">
        <f t="shared" si="3"/>
        <v>1.9193857965451055E-3</v>
      </c>
      <c r="AA14" s="139">
        <v>1.9609676282358001E-2</v>
      </c>
      <c r="AB14" s="141">
        <v>0.58829028847074005</v>
      </c>
    </row>
    <row r="15" spans="1:28" s="71" customFormat="1" ht="16" customHeight="1" x14ac:dyDescent="0.2">
      <c r="A15" s="72" t="s">
        <v>87</v>
      </c>
      <c r="B15" s="129">
        <v>2</v>
      </c>
      <c r="C15" s="136">
        <v>1</v>
      </c>
      <c r="D15" s="135">
        <v>3423</v>
      </c>
      <c r="E15" s="132">
        <f t="shared" si="0"/>
        <v>2.9214139643587495E-4</v>
      </c>
      <c r="F15" s="135">
        <v>2</v>
      </c>
      <c r="G15" s="135">
        <v>2600</v>
      </c>
      <c r="H15" s="132">
        <f t="shared" si="1"/>
        <v>7.6923076923076923E-4</v>
      </c>
      <c r="I15" s="133">
        <v>0.91961101733110096</v>
      </c>
      <c r="J15" s="134">
        <v>1</v>
      </c>
      <c r="K15" s="156">
        <v>0</v>
      </c>
      <c r="L15" s="136">
        <v>0</v>
      </c>
      <c r="M15" s="135">
        <v>0</v>
      </c>
      <c r="N15" s="137">
        <v>0</v>
      </c>
      <c r="O15" s="136">
        <v>0</v>
      </c>
      <c r="P15" s="135">
        <v>0</v>
      </c>
      <c r="Q15" s="138">
        <v>0</v>
      </c>
      <c r="R15" s="139">
        <v>1</v>
      </c>
      <c r="S15" s="140">
        <v>1</v>
      </c>
      <c r="T15" s="156">
        <v>2</v>
      </c>
      <c r="U15" s="136">
        <v>1</v>
      </c>
      <c r="V15" s="135">
        <v>3423</v>
      </c>
      <c r="W15" s="132">
        <f t="shared" si="2"/>
        <v>2.9214139643587495E-4</v>
      </c>
      <c r="X15" s="136">
        <v>2</v>
      </c>
      <c r="Y15" s="135">
        <v>2600</v>
      </c>
      <c r="Z15" s="132">
        <f t="shared" si="3"/>
        <v>7.6923076923076923E-4</v>
      </c>
      <c r="AA15" s="139">
        <v>0.91961101733110096</v>
      </c>
      <c r="AB15" s="141">
        <v>1</v>
      </c>
    </row>
    <row r="16" spans="1:28" s="71" customFormat="1" ht="16" customHeight="1" x14ac:dyDescent="0.2">
      <c r="A16" s="74" t="s">
        <v>105</v>
      </c>
      <c r="B16" s="129">
        <v>10</v>
      </c>
      <c r="C16" s="130">
        <v>14</v>
      </c>
      <c r="D16" s="131">
        <v>3434</v>
      </c>
      <c r="E16" s="132">
        <f t="shared" si="0"/>
        <v>4.0768782760629008E-3</v>
      </c>
      <c r="F16" s="130">
        <v>12</v>
      </c>
      <c r="G16" s="131">
        <v>2607</v>
      </c>
      <c r="H16" s="132">
        <f t="shared" si="1"/>
        <v>4.6029919447640967E-3</v>
      </c>
      <c r="I16" s="133">
        <v>0.69613488418376201</v>
      </c>
      <c r="J16" s="134">
        <v>1</v>
      </c>
      <c r="K16" s="135">
        <v>1</v>
      </c>
      <c r="L16" s="136">
        <v>295</v>
      </c>
      <c r="M16" s="135">
        <v>1708</v>
      </c>
      <c r="N16" s="137">
        <f t="shared" ref="N16:N22" si="4">L16/M16</f>
        <v>0.17271662763466042</v>
      </c>
      <c r="O16" s="135">
        <v>209</v>
      </c>
      <c r="P16" s="135">
        <v>1246</v>
      </c>
      <c r="Q16" s="138">
        <f t="shared" ref="Q16:Q22" si="5">O16/P16</f>
        <v>0.16773675762439808</v>
      </c>
      <c r="R16" s="139">
        <v>0.38047657354826098</v>
      </c>
      <c r="S16" s="140">
        <v>1</v>
      </c>
      <c r="T16" s="135">
        <v>11</v>
      </c>
      <c r="U16" s="136">
        <v>309</v>
      </c>
      <c r="V16" s="135">
        <v>3434</v>
      </c>
      <c r="W16" s="132">
        <f t="shared" si="2"/>
        <v>8.9982527664531159E-2</v>
      </c>
      <c r="X16" s="135">
        <v>220</v>
      </c>
      <c r="Y16" s="135">
        <v>2607</v>
      </c>
      <c r="Z16" s="132">
        <f t="shared" si="3"/>
        <v>8.4388185654008435E-2</v>
      </c>
      <c r="AA16" s="139">
        <v>0.237289414570373</v>
      </c>
      <c r="AB16" s="141">
        <v>1</v>
      </c>
    </row>
    <row r="17" spans="1:28" s="71" customFormat="1" ht="16" customHeight="1" x14ac:dyDescent="0.2">
      <c r="A17" s="74" t="s">
        <v>98</v>
      </c>
      <c r="B17" s="129">
        <v>13</v>
      </c>
      <c r="C17" s="130">
        <v>152</v>
      </c>
      <c r="D17" s="131">
        <v>3438</v>
      </c>
      <c r="E17" s="132">
        <f t="shared" si="0"/>
        <v>4.4211751018033742E-2</v>
      </c>
      <c r="F17" s="130">
        <v>152</v>
      </c>
      <c r="G17" s="131">
        <v>2610</v>
      </c>
      <c r="H17" s="132">
        <f t="shared" si="1"/>
        <v>5.8237547892720308E-2</v>
      </c>
      <c r="I17" s="133">
        <v>0.99417163563611299</v>
      </c>
      <c r="J17" s="134">
        <v>1</v>
      </c>
      <c r="K17" s="135">
        <v>2</v>
      </c>
      <c r="L17" s="136">
        <v>3431</v>
      </c>
      <c r="M17" s="135">
        <v>3432</v>
      </c>
      <c r="N17" s="137">
        <f t="shared" si="4"/>
        <v>0.99970862470862476</v>
      </c>
      <c r="O17" s="135">
        <v>2604</v>
      </c>
      <c r="P17" s="135">
        <v>2604</v>
      </c>
      <c r="Q17" s="138">
        <f t="shared" si="5"/>
        <v>1</v>
      </c>
      <c r="R17" s="139">
        <v>1</v>
      </c>
      <c r="S17" s="140">
        <v>1</v>
      </c>
      <c r="T17" s="135">
        <v>15</v>
      </c>
      <c r="U17" s="136">
        <v>3432</v>
      </c>
      <c r="V17" s="135">
        <v>3438</v>
      </c>
      <c r="W17" s="132">
        <f t="shared" si="2"/>
        <v>0.99825479930191974</v>
      </c>
      <c r="X17" s="135">
        <v>2604</v>
      </c>
      <c r="Y17" s="135">
        <v>2610</v>
      </c>
      <c r="Z17" s="132">
        <f t="shared" si="3"/>
        <v>0.99770114942528731</v>
      </c>
      <c r="AA17" s="139">
        <v>0.42098694208200099</v>
      </c>
      <c r="AB17" s="141">
        <v>1</v>
      </c>
    </row>
    <row r="18" spans="1:28" s="71" customFormat="1" ht="16" customHeight="1" x14ac:dyDescent="0.2">
      <c r="A18" s="74" t="s">
        <v>96</v>
      </c>
      <c r="B18" s="129">
        <v>14</v>
      </c>
      <c r="C18" s="130">
        <v>31</v>
      </c>
      <c r="D18" s="131">
        <v>3438</v>
      </c>
      <c r="E18" s="132">
        <f t="shared" si="0"/>
        <v>9.0168702734147767E-3</v>
      </c>
      <c r="F18" s="130">
        <v>28</v>
      </c>
      <c r="G18" s="131">
        <v>2608</v>
      </c>
      <c r="H18" s="132">
        <f t="shared" si="1"/>
        <v>1.0736196319018405E-2</v>
      </c>
      <c r="I18" s="133">
        <v>0.79026640776242296</v>
      </c>
      <c r="J18" s="134">
        <v>1</v>
      </c>
      <c r="K18" s="135">
        <v>1</v>
      </c>
      <c r="L18" s="136">
        <v>3430</v>
      </c>
      <c r="M18" s="135">
        <v>3435</v>
      </c>
      <c r="N18" s="137">
        <f t="shared" si="4"/>
        <v>0.99854439592430855</v>
      </c>
      <c r="O18" s="135">
        <v>2601</v>
      </c>
      <c r="P18" s="135">
        <v>2608</v>
      </c>
      <c r="Q18" s="138">
        <f t="shared" si="5"/>
        <v>0.99731595092024539</v>
      </c>
      <c r="R18" s="139">
        <v>0.21950393780976901</v>
      </c>
      <c r="S18" s="140">
        <v>1</v>
      </c>
      <c r="T18" s="135">
        <v>15</v>
      </c>
      <c r="U18" s="136">
        <v>3430</v>
      </c>
      <c r="V18" s="135">
        <v>3438</v>
      </c>
      <c r="W18" s="132">
        <f t="shared" si="2"/>
        <v>0.99767306573589298</v>
      </c>
      <c r="X18" s="135">
        <v>2601</v>
      </c>
      <c r="Y18" s="135">
        <v>2608</v>
      </c>
      <c r="Z18" s="132">
        <f t="shared" si="3"/>
        <v>0.99731595092024539</v>
      </c>
      <c r="AA18" s="139">
        <v>0.48899621292721601</v>
      </c>
      <c r="AB18" s="141">
        <v>1</v>
      </c>
    </row>
    <row r="19" spans="1:28" s="71" customFormat="1" ht="16" customHeight="1" x14ac:dyDescent="0.2">
      <c r="A19" s="72" t="s">
        <v>93</v>
      </c>
      <c r="B19" s="129">
        <v>2</v>
      </c>
      <c r="C19" s="136">
        <v>24</v>
      </c>
      <c r="D19" s="135">
        <v>3434</v>
      </c>
      <c r="E19" s="132">
        <f t="shared" si="0"/>
        <v>6.9889341875364009E-3</v>
      </c>
      <c r="F19" s="135">
        <v>23</v>
      </c>
      <c r="G19" s="135">
        <v>2602</v>
      </c>
      <c r="H19" s="132">
        <f t="shared" si="1"/>
        <v>8.8393543428132212E-3</v>
      </c>
      <c r="I19" s="133">
        <v>0.83103985030293004</v>
      </c>
      <c r="J19" s="134">
        <v>1</v>
      </c>
      <c r="K19" s="156">
        <v>1</v>
      </c>
      <c r="L19" s="136">
        <v>3394</v>
      </c>
      <c r="M19" s="135">
        <v>3436</v>
      </c>
      <c r="N19" s="137">
        <f t="shared" si="4"/>
        <v>0.98777648428405118</v>
      </c>
      <c r="O19" s="136">
        <v>2560</v>
      </c>
      <c r="P19" s="135">
        <v>2604</v>
      </c>
      <c r="Q19" s="138">
        <f t="shared" si="5"/>
        <v>0.98310291858678955</v>
      </c>
      <c r="R19" s="139">
        <v>7.9978877543324098E-2</v>
      </c>
      <c r="S19" s="140">
        <v>1</v>
      </c>
      <c r="T19" s="135">
        <v>3</v>
      </c>
      <c r="U19" s="136">
        <v>3394</v>
      </c>
      <c r="V19" s="135">
        <v>3436</v>
      </c>
      <c r="W19" s="132">
        <f t="shared" si="2"/>
        <v>0.98777648428405118</v>
      </c>
      <c r="X19" s="136">
        <v>2561</v>
      </c>
      <c r="Y19" s="135">
        <v>2604</v>
      </c>
      <c r="Z19" s="132">
        <f t="shared" si="3"/>
        <v>0.98348694316436247</v>
      </c>
      <c r="AA19" s="139">
        <v>9.8714449995593798E-2</v>
      </c>
      <c r="AB19" s="141">
        <v>1</v>
      </c>
    </row>
    <row r="20" spans="1:28" s="71" customFormat="1" ht="16" customHeight="1" x14ac:dyDescent="0.2">
      <c r="A20" s="72" t="s">
        <v>7</v>
      </c>
      <c r="B20" s="129">
        <v>41</v>
      </c>
      <c r="C20" s="136">
        <v>100</v>
      </c>
      <c r="D20" s="135">
        <v>3434</v>
      </c>
      <c r="E20" s="132">
        <f t="shared" si="0"/>
        <v>2.9120559114735003E-2</v>
      </c>
      <c r="F20" s="135">
        <v>78</v>
      </c>
      <c r="G20" s="135">
        <v>2607</v>
      </c>
      <c r="H20" s="132">
        <f t="shared" si="1"/>
        <v>2.9919447640966629E-2</v>
      </c>
      <c r="I20" s="133">
        <v>0.60320195560851597</v>
      </c>
      <c r="J20" s="134">
        <v>1</v>
      </c>
      <c r="K20" s="156">
        <v>1</v>
      </c>
      <c r="L20" s="136">
        <v>3426</v>
      </c>
      <c r="M20" s="135">
        <v>3426</v>
      </c>
      <c r="N20" s="137">
        <f t="shared" si="4"/>
        <v>1</v>
      </c>
      <c r="O20" s="136">
        <v>2592</v>
      </c>
      <c r="P20" s="135">
        <v>2596</v>
      </c>
      <c r="Q20" s="138">
        <f t="shared" si="5"/>
        <v>0.99845916795069334</v>
      </c>
      <c r="R20" s="139">
        <v>3.4489295704685702E-2</v>
      </c>
      <c r="S20" s="140">
        <v>1</v>
      </c>
      <c r="T20" s="135">
        <v>42</v>
      </c>
      <c r="U20" s="136">
        <v>3426</v>
      </c>
      <c r="V20" s="135">
        <v>3434</v>
      </c>
      <c r="W20" s="132">
        <f t="shared" si="2"/>
        <v>0.99767035527082115</v>
      </c>
      <c r="X20" s="136">
        <v>2593</v>
      </c>
      <c r="Y20" s="135">
        <v>2607</v>
      </c>
      <c r="Z20" s="132">
        <f t="shared" si="3"/>
        <v>0.99462984273110855</v>
      </c>
      <c r="AA20" s="139">
        <v>4.2635160102403299E-2</v>
      </c>
      <c r="AB20" s="141">
        <v>1</v>
      </c>
    </row>
    <row r="21" spans="1:28" s="71" customFormat="1" ht="16" customHeight="1" x14ac:dyDescent="0.2">
      <c r="A21" s="102" t="s">
        <v>108</v>
      </c>
      <c r="B21" s="129">
        <v>21</v>
      </c>
      <c r="C21" s="135">
        <v>296</v>
      </c>
      <c r="D21" s="135">
        <v>3439</v>
      </c>
      <c r="E21" s="132">
        <f t="shared" si="0"/>
        <v>8.6071532422215755E-2</v>
      </c>
      <c r="F21" s="135">
        <v>199</v>
      </c>
      <c r="G21" s="135">
        <v>2606</v>
      </c>
      <c r="H21" s="132">
        <f t="shared" si="1"/>
        <v>7.6362240982348423E-2</v>
      </c>
      <c r="I21" s="133">
        <v>9.3822510151186603E-2</v>
      </c>
      <c r="J21" s="134">
        <v>1</v>
      </c>
      <c r="K21" s="156">
        <v>0</v>
      </c>
      <c r="L21" s="136">
        <v>0</v>
      </c>
      <c r="M21" s="135"/>
      <c r="N21" s="137">
        <v>0</v>
      </c>
      <c r="O21" s="136">
        <v>0</v>
      </c>
      <c r="P21" s="135">
        <v>0</v>
      </c>
      <c r="Q21" s="138">
        <v>0</v>
      </c>
      <c r="R21" s="139">
        <v>1</v>
      </c>
      <c r="S21" s="140">
        <v>1</v>
      </c>
      <c r="T21" s="135">
        <v>21</v>
      </c>
      <c r="U21" s="136">
        <v>296</v>
      </c>
      <c r="V21" s="135">
        <v>3439</v>
      </c>
      <c r="W21" s="132">
        <f t="shared" si="2"/>
        <v>8.6071532422215755E-2</v>
      </c>
      <c r="X21" s="135">
        <v>199</v>
      </c>
      <c r="Y21" s="135">
        <v>2606</v>
      </c>
      <c r="Z21" s="132">
        <f t="shared" si="3"/>
        <v>7.6362240982348423E-2</v>
      </c>
      <c r="AA21" s="157">
        <v>9.3822510151186603E-2</v>
      </c>
      <c r="AB21" s="141">
        <v>1</v>
      </c>
    </row>
    <row r="22" spans="1:28" s="71" customFormat="1" ht="16" customHeight="1" x14ac:dyDescent="0.2">
      <c r="A22" s="74" t="s">
        <v>89</v>
      </c>
      <c r="B22" s="129">
        <v>4</v>
      </c>
      <c r="C22" s="130">
        <v>14</v>
      </c>
      <c r="D22" s="131">
        <v>3430</v>
      </c>
      <c r="E22" s="132">
        <f t="shared" si="0"/>
        <v>4.0816326530612249E-3</v>
      </c>
      <c r="F22" s="130">
        <v>5</v>
      </c>
      <c r="G22" s="131">
        <v>2600</v>
      </c>
      <c r="H22" s="132">
        <f t="shared" si="1"/>
        <v>1.9230769230769232E-3</v>
      </c>
      <c r="I22" s="133">
        <v>0.104109452117201</v>
      </c>
      <c r="J22" s="134">
        <v>1</v>
      </c>
      <c r="K22" s="135">
        <v>1</v>
      </c>
      <c r="L22" s="136">
        <v>3426</v>
      </c>
      <c r="M22" s="135">
        <v>3426</v>
      </c>
      <c r="N22" s="137">
        <f t="shared" si="4"/>
        <v>1</v>
      </c>
      <c r="O22" s="135">
        <v>2597</v>
      </c>
      <c r="P22" s="135">
        <v>2598</v>
      </c>
      <c r="Q22" s="138">
        <f t="shared" si="5"/>
        <v>0.99961508852963821</v>
      </c>
      <c r="R22" s="139">
        <v>0.43127490039840599</v>
      </c>
      <c r="S22" s="140">
        <v>1</v>
      </c>
      <c r="T22" s="135">
        <v>5</v>
      </c>
      <c r="U22" s="136">
        <v>3426</v>
      </c>
      <c r="V22" s="135">
        <v>3430</v>
      </c>
      <c r="W22" s="132">
        <f t="shared" si="2"/>
        <v>0.99883381924198256</v>
      </c>
      <c r="X22" s="135">
        <v>2597</v>
      </c>
      <c r="Y22" s="135">
        <v>2600</v>
      </c>
      <c r="Z22" s="132">
        <f t="shared" si="3"/>
        <v>0.99884615384615383</v>
      </c>
      <c r="AA22" s="139">
        <v>0.64609694577376797</v>
      </c>
      <c r="AB22" s="141">
        <v>1</v>
      </c>
    </row>
    <row r="23" spans="1:28" s="71" customFormat="1" ht="16" customHeight="1" x14ac:dyDescent="0.2">
      <c r="A23" s="72" t="s">
        <v>90</v>
      </c>
      <c r="B23" s="129">
        <v>6</v>
      </c>
      <c r="C23" s="136">
        <v>5</v>
      </c>
      <c r="D23" s="135">
        <v>3431</v>
      </c>
      <c r="E23" s="132">
        <f t="shared" si="0"/>
        <v>1.457301078402798E-3</v>
      </c>
      <c r="F23" s="135">
        <v>5</v>
      </c>
      <c r="G23" s="135">
        <v>2603</v>
      </c>
      <c r="H23" s="132">
        <f t="shared" si="1"/>
        <v>1.9208605455243949E-3</v>
      </c>
      <c r="I23" s="133">
        <v>0.77675244892853201</v>
      </c>
      <c r="J23" s="134">
        <v>1</v>
      </c>
      <c r="K23" s="156">
        <v>0</v>
      </c>
      <c r="L23" s="136">
        <v>0</v>
      </c>
      <c r="M23" s="135">
        <v>0</v>
      </c>
      <c r="N23" s="137">
        <v>0</v>
      </c>
      <c r="O23" s="136">
        <v>0</v>
      </c>
      <c r="P23" s="135">
        <v>0</v>
      </c>
      <c r="Q23" s="138">
        <v>0</v>
      </c>
      <c r="R23" s="139">
        <v>1</v>
      </c>
      <c r="S23" s="140">
        <v>1</v>
      </c>
      <c r="T23" s="156">
        <v>6</v>
      </c>
      <c r="U23" s="136">
        <v>5</v>
      </c>
      <c r="V23" s="135">
        <v>3431</v>
      </c>
      <c r="W23" s="132">
        <f t="shared" si="2"/>
        <v>1.457301078402798E-3</v>
      </c>
      <c r="X23" s="136">
        <v>5</v>
      </c>
      <c r="Y23" s="135">
        <v>2603</v>
      </c>
      <c r="Z23" s="132">
        <f t="shared" si="3"/>
        <v>1.9208605455243949E-3</v>
      </c>
      <c r="AA23" s="139">
        <v>0.77675244892853201</v>
      </c>
      <c r="AB23" s="141">
        <v>1</v>
      </c>
    </row>
    <row r="24" spans="1:28" s="71" customFormat="1" ht="16" customHeight="1" x14ac:dyDescent="0.2">
      <c r="A24" s="74" t="s">
        <v>104</v>
      </c>
      <c r="B24" s="129">
        <v>2</v>
      </c>
      <c r="C24" s="130">
        <v>58</v>
      </c>
      <c r="D24" s="131">
        <v>3432</v>
      </c>
      <c r="E24" s="132">
        <f t="shared" si="0"/>
        <v>1.68997668997669E-2</v>
      </c>
      <c r="F24" s="130">
        <v>48</v>
      </c>
      <c r="G24" s="131">
        <v>2604</v>
      </c>
      <c r="H24" s="132">
        <f t="shared" si="1"/>
        <v>1.8433179723502304E-2</v>
      </c>
      <c r="I24" s="133">
        <v>0.70915221320701705</v>
      </c>
      <c r="J24" s="134">
        <v>1</v>
      </c>
      <c r="K24" s="135">
        <v>0</v>
      </c>
      <c r="L24" s="136">
        <v>0</v>
      </c>
      <c r="M24" s="135">
        <v>0</v>
      </c>
      <c r="N24" s="137">
        <v>0</v>
      </c>
      <c r="O24" s="136">
        <v>0</v>
      </c>
      <c r="P24" s="135">
        <v>0</v>
      </c>
      <c r="Q24" s="138">
        <v>0</v>
      </c>
      <c r="R24" s="139">
        <v>1</v>
      </c>
      <c r="S24" s="140">
        <v>1</v>
      </c>
      <c r="T24" s="135">
        <v>2</v>
      </c>
      <c r="U24" s="136">
        <v>58</v>
      </c>
      <c r="V24" s="135">
        <v>3432</v>
      </c>
      <c r="W24" s="132">
        <f t="shared" si="2"/>
        <v>1.68997668997669E-2</v>
      </c>
      <c r="X24" s="135">
        <v>48</v>
      </c>
      <c r="Y24" s="135">
        <v>2604</v>
      </c>
      <c r="Z24" s="132">
        <f t="shared" si="3"/>
        <v>1.8433179723502304E-2</v>
      </c>
      <c r="AA24" s="139">
        <v>0.70915221320701705</v>
      </c>
      <c r="AB24" s="141">
        <v>1</v>
      </c>
    </row>
    <row r="25" spans="1:28" s="71" customFormat="1" ht="16" customHeight="1" x14ac:dyDescent="0.2">
      <c r="A25" s="72" t="s">
        <v>91</v>
      </c>
      <c r="B25" s="129">
        <v>7</v>
      </c>
      <c r="C25" s="136">
        <v>16</v>
      </c>
      <c r="D25" s="135">
        <v>3435</v>
      </c>
      <c r="E25" s="132">
        <f t="shared" si="0"/>
        <v>4.6579330422125186E-3</v>
      </c>
      <c r="F25" s="135">
        <v>15</v>
      </c>
      <c r="G25" s="135">
        <v>2604</v>
      </c>
      <c r="H25" s="132">
        <f t="shared" si="1"/>
        <v>5.7603686635944703E-3</v>
      </c>
      <c r="I25" s="133">
        <v>0.78172015105451098</v>
      </c>
      <c r="J25" s="134">
        <v>1</v>
      </c>
      <c r="K25" s="156">
        <v>0</v>
      </c>
      <c r="L25" s="136">
        <v>0</v>
      </c>
      <c r="M25" s="135">
        <v>0</v>
      </c>
      <c r="N25" s="137">
        <v>0</v>
      </c>
      <c r="O25" s="136">
        <v>0</v>
      </c>
      <c r="P25" s="135">
        <v>0</v>
      </c>
      <c r="Q25" s="138">
        <v>0</v>
      </c>
      <c r="R25" s="139">
        <v>1</v>
      </c>
      <c r="S25" s="140">
        <v>1</v>
      </c>
      <c r="T25" s="156">
        <v>7</v>
      </c>
      <c r="U25" s="136">
        <v>16</v>
      </c>
      <c r="V25" s="135">
        <v>3435</v>
      </c>
      <c r="W25" s="132">
        <f t="shared" si="2"/>
        <v>4.6579330422125186E-3</v>
      </c>
      <c r="X25" s="136">
        <v>15</v>
      </c>
      <c r="Y25" s="135">
        <v>2604</v>
      </c>
      <c r="Z25" s="132">
        <f t="shared" si="3"/>
        <v>5.7603686635944703E-3</v>
      </c>
      <c r="AA25" s="139">
        <v>0.78172015105451098</v>
      </c>
      <c r="AB25" s="141">
        <v>1</v>
      </c>
    </row>
    <row r="26" spans="1:28" s="71" customFormat="1" ht="16" customHeight="1" x14ac:dyDescent="0.2">
      <c r="A26" s="72" t="s">
        <v>11</v>
      </c>
      <c r="B26" s="129">
        <v>0</v>
      </c>
      <c r="C26" s="136">
        <v>0</v>
      </c>
      <c r="D26" s="135">
        <v>0</v>
      </c>
      <c r="E26" s="132">
        <v>0</v>
      </c>
      <c r="F26" s="135">
        <v>0</v>
      </c>
      <c r="G26" s="135">
        <v>0</v>
      </c>
      <c r="H26" s="132">
        <v>0</v>
      </c>
      <c r="I26" s="133">
        <v>1</v>
      </c>
      <c r="J26" s="134">
        <v>1</v>
      </c>
      <c r="K26" s="156">
        <v>1</v>
      </c>
      <c r="L26" s="136">
        <v>3424</v>
      </c>
      <c r="M26" s="135">
        <v>3431</v>
      </c>
      <c r="N26" s="137">
        <v>0</v>
      </c>
      <c r="O26" s="136">
        <v>2595</v>
      </c>
      <c r="P26" s="135">
        <v>2601</v>
      </c>
      <c r="Q26" s="138">
        <v>0</v>
      </c>
      <c r="R26" s="139">
        <v>0.51818124984732405</v>
      </c>
      <c r="S26" s="140">
        <v>1</v>
      </c>
      <c r="T26" s="156">
        <v>1</v>
      </c>
      <c r="U26" s="136">
        <v>3424</v>
      </c>
      <c r="V26" s="135">
        <v>3431</v>
      </c>
      <c r="W26" s="132">
        <f t="shared" si="2"/>
        <v>0.99795977849023609</v>
      </c>
      <c r="X26" s="136">
        <v>2595</v>
      </c>
      <c r="Y26" s="135">
        <v>2601</v>
      </c>
      <c r="Z26" s="132">
        <f t="shared" si="3"/>
        <v>0.99769319492502884</v>
      </c>
      <c r="AA26" s="139">
        <v>0.51818124984732405</v>
      </c>
      <c r="AB26" s="141">
        <v>1</v>
      </c>
    </row>
    <row r="27" spans="1:28" s="71" customFormat="1" ht="16" customHeight="1" x14ac:dyDescent="0.2">
      <c r="A27" s="74" t="s">
        <v>102</v>
      </c>
      <c r="B27" s="129">
        <v>5</v>
      </c>
      <c r="C27" s="130">
        <v>6</v>
      </c>
      <c r="D27" s="131">
        <v>3432</v>
      </c>
      <c r="E27" s="132">
        <f t="shared" si="0"/>
        <v>1.7482517482517483E-3</v>
      </c>
      <c r="F27" s="130">
        <v>4</v>
      </c>
      <c r="G27" s="131">
        <v>2603</v>
      </c>
      <c r="H27" s="132">
        <f>F27/G27</f>
        <v>1.536688436419516E-3</v>
      </c>
      <c r="I27" s="133">
        <v>0.55300053586214004</v>
      </c>
      <c r="J27" s="134">
        <v>1</v>
      </c>
      <c r="K27" s="135">
        <v>0</v>
      </c>
      <c r="L27" s="136">
        <v>0</v>
      </c>
      <c r="M27" s="135">
        <v>0</v>
      </c>
      <c r="N27" s="137">
        <v>0</v>
      </c>
      <c r="O27" s="136">
        <v>0</v>
      </c>
      <c r="P27" s="135">
        <v>0</v>
      </c>
      <c r="Q27" s="138">
        <v>0</v>
      </c>
      <c r="R27" s="139">
        <v>1</v>
      </c>
      <c r="S27" s="140">
        <v>1</v>
      </c>
      <c r="T27" s="135">
        <v>5</v>
      </c>
      <c r="U27" s="136">
        <v>6</v>
      </c>
      <c r="V27" s="135">
        <v>3432</v>
      </c>
      <c r="W27" s="132">
        <f t="shared" si="2"/>
        <v>1.7482517482517483E-3</v>
      </c>
      <c r="X27" s="135">
        <v>4</v>
      </c>
      <c r="Y27" s="135">
        <v>2603</v>
      </c>
      <c r="Z27" s="132">
        <f t="shared" si="3"/>
        <v>1.536688436419516E-3</v>
      </c>
      <c r="AA27" s="139">
        <v>0.55300053586214004</v>
      </c>
      <c r="AB27" s="141">
        <v>1</v>
      </c>
    </row>
    <row r="28" spans="1:28" s="71" customFormat="1" ht="16" customHeight="1" x14ac:dyDescent="0.2">
      <c r="A28" s="74" t="s">
        <v>103</v>
      </c>
      <c r="B28" s="129">
        <v>1</v>
      </c>
      <c r="C28" s="130">
        <v>2</v>
      </c>
      <c r="D28" s="131">
        <v>3430</v>
      </c>
      <c r="E28" s="132">
        <f t="shared" si="0"/>
        <v>5.8309037900874635E-4</v>
      </c>
      <c r="F28" s="130">
        <v>2</v>
      </c>
      <c r="G28" s="131">
        <v>2603</v>
      </c>
      <c r="H28" s="132">
        <f t="shared" si="1"/>
        <v>7.68344218209758E-4</v>
      </c>
      <c r="I28" s="133">
        <v>0.78275956279352699</v>
      </c>
      <c r="J28" s="134">
        <v>1</v>
      </c>
      <c r="K28" s="135">
        <v>0</v>
      </c>
      <c r="L28" s="136">
        <v>0</v>
      </c>
      <c r="M28" s="135">
        <v>0</v>
      </c>
      <c r="N28" s="137">
        <v>0</v>
      </c>
      <c r="O28" s="136">
        <v>0</v>
      </c>
      <c r="P28" s="135">
        <v>0</v>
      </c>
      <c r="Q28" s="138">
        <v>0</v>
      </c>
      <c r="R28" s="139">
        <v>1</v>
      </c>
      <c r="S28" s="140">
        <v>1</v>
      </c>
      <c r="T28" s="135">
        <v>1</v>
      </c>
      <c r="U28" s="136">
        <v>2</v>
      </c>
      <c r="V28" s="135">
        <v>3430</v>
      </c>
      <c r="W28" s="132">
        <f t="shared" si="2"/>
        <v>5.8309037900874635E-4</v>
      </c>
      <c r="X28" s="135">
        <v>2</v>
      </c>
      <c r="Y28" s="135">
        <v>2603</v>
      </c>
      <c r="Z28" s="132">
        <f t="shared" si="3"/>
        <v>7.68344218209758E-4</v>
      </c>
      <c r="AA28" s="139">
        <v>0.78275956279352699</v>
      </c>
      <c r="AB28" s="141">
        <v>1</v>
      </c>
    </row>
    <row r="29" spans="1:28" s="71" customFormat="1" ht="16" customHeight="1" x14ac:dyDescent="0.2">
      <c r="A29" s="74" t="s">
        <v>86</v>
      </c>
      <c r="B29" s="129">
        <v>8</v>
      </c>
      <c r="C29" s="130">
        <v>7</v>
      </c>
      <c r="D29" s="131">
        <v>1683</v>
      </c>
      <c r="E29" s="132">
        <f t="shared" si="0"/>
        <v>4.1592394533571005E-3</v>
      </c>
      <c r="F29" s="130">
        <v>11</v>
      </c>
      <c r="G29" s="131">
        <v>2615</v>
      </c>
      <c r="H29" s="132">
        <f t="shared" si="1"/>
        <v>4.2065009560229441E-3</v>
      </c>
      <c r="I29" s="133">
        <v>0.597729591290177</v>
      </c>
      <c r="J29" s="134">
        <v>1</v>
      </c>
      <c r="K29" s="135">
        <v>0</v>
      </c>
      <c r="L29" s="136">
        <v>0</v>
      </c>
      <c r="M29" s="135">
        <v>0</v>
      </c>
      <c r="N29" s="137">
        <v>0</v>
      </c>
      <c r="O29" s="136">
        <v>0</v>
      </c>
      <c r="P29" s="135">
        <v>0</v>
      </c>
      <c r="Q29" s="138">
        <v>0</v>
      </c>
      <c r="R29" s="139">
        <v>1</v>
      </c>
      <c r="S29" s="140">
        <v>1</v>
      </c>
      <c r="T29" s="129">
        <v>9</v>
      </c>
      <c r="U29" s="130">
        <v>7</v>
      </c>
      <c r="V29" s="131">
        <v>1683</v>
      </c>
      <c r="W29" s="132">
        <f t="shared" si="2"/>
        <v>4.1592394533571005E-3</v>
      </c>
      <c r="X29" s="130">
        <v>11</v>
      </c>
      <c r="Y29" s="131">
        <v>2615</v>
      </c>
      <c r="Z29" s="132">
        <f t="shared" si="3"/>
        <v>4.2065009560229441E-3</v>
      </c>
      <c r="AA29" s="133">
        <v>0.597729591290177</v>
      </c>
      <c r="AB29" s="134">
        <v>1</v>
      </c>
    </row>
    <row r="30" spans="1:28" s="71" customFormat="1" ht="16" customHeight="1" x14ac:dyDescent="0.2">
      <c r="A30" s="74" t="s">
        <v>2995</v>
      </c>
      <c r="B30" s="129">
        <v>9</v>
      </c>
      <c r="C30" s="130">
        <v>9</v>
      </c>
      <c r="D30" s="131">
        <v>3434</v>
      </c>
      <c r="E30" s="132">
        <f t="shared" si="0"/>
        <v>2.6208503203261502E-3</v>
      </c>
      <c r="F30" s="130">
        <v>6</v>
      </c>
      <c r="G30" s="131">
        <v>2604</v>
      </c>
      <c r="H30" s="132">
        <f t="shared" si="1"/>
        <v>2.304147465437788E-3</v>
      </c>
      <c r="I30" s="133">
        <v>0.51129262122258901</v>
      </c>
      <c r="J30" s="134">
        <v>1</v>
      </c>
      <c r="K30" s="135">
        <v>0</v>
      </c>
      <c r="L30" s="136">
        <v>0</v>
      </c>
      <c r="M30" s="135">
        <v>0</v>
      </c>
      <c r="N30" s="137">
        <v>0</v>
      </c>
      <c r="O30" s="136">
        <v>0</v>
      </c>
      <c r="P30" s="135">
        <v>0</v>
      </c>
      <c r="Q30" s="138">
        <v>0</v>
      </c>
      <c r="R30" s="139">
        <v>1</v>
      </c>
      <c r="S30" s="140">
        <v>1</v>
      </c>
      <c r="T30" s="135">
        <v>9</v>
      </c>
      <c r="U30" s="136">
        <v>9</v>
      </c>
      <c r="V30" s="135">
        <v>3434</v>
      </c>
      <c r="W30" s="132">
        <f t="shared" si="2"/>
        <v>2.6208503203261502E-3</v>
      </c>
      <c r="X30" s="135">
        <v>6</v>
      </c>
      <c r="Y30" s="135">
        <v>2604</v>
      </c>
      <c r="Z30" s="132">
        <f t="shared" si="3"/>
        <v>2.304147465437788E-3</v>
      </c>
      <c r="AA30" s="139">
        <v>0.51129262122258901</v>
      </c>
      <c r="AB30" s="141">
        <v>1</v>
      </c>
    </row>
    <row r="31" spans="1:28" s="71" customFormat="1" ht="16" customHeight="1" x14ac:dyDescent="0.2">
      <c r="A31" s="74" t="s">
        <v>2998</v>
      </c>
      <c r="B31" s="129">
        <v>14</v>
      </c>
      <c r="C31" s="130">
        <v>18</v>
      </c>
      <c r="D31" s="131">
        <v>3431</v>
      </c>
      <c r="E31" s="132">
        <f t="shared" si="0"/>
        <v>5.2462838822500725E-3</v>
      </c>
      <c r="F31" s="130">
        <v>8</v>
      </c>
      <c r="G31" s="131">
        <v>2603</v>
      </c>
      <c r="H31" s="132">
        <f t="shared" si="1"/>
        <v>3.073376872839032E-3</v>
      </c>
      <c r="I31" s="133">
        <v>0.14011357865745999</v>
      </c>
      <c r="J31" s="134">
        <v>1</v>
      </c>
      <c r="K31" s="135">
        <v>0</v>
      </c>
      <c r="L31" s="136">
        <v>0</v>
      </c>
      <c r="M31" s="135">
        <v>0</v>
      </c>
      <c r="N31" s="137">
        <v>0</v>
      </c>
      <c r="O31" s="136">
        <v>0</v>
      </c>
      <c r="P31" s="135">
        <v>0</v>
      </c>
      <c r="Q31" s="138">
        <v>0</v>
      </c>
      <c r="R31" s="139">
        <v>1</v>
      </c>
      <c r="S31" s="140">
        <v>1</v>
      </c>
      <c r="T31" s="135">
        <v>14</v>
      </c>
      <c r="U31" s="136">
        <v>18</v>
      </c>
      <c r="V31" s="135">
        <v>3431</v>
      </c>
      <c r="W31" s="132">
        <f t="shared" si="2"/>
        <v>5.2462838822500725E-3</v>
      </c>
      <c r="X31" s="135">
        <v>8</v>
      </c>
      <c r="Y31" s="135">
        <v>2603</v>
      </c>
      <c r="Z31" s="132">
        <f t="shared" si="3"/>
        <v>3.073376872839032E-3</v>
      </c>
      <c r="AA31" s="139">
        <v>0.14011357865745999</v>
      </c>
      <c r="AB31" s="141">
        <v>1</v>
      </c>
    </row>
    <row r="32" spans="1:28" s="71" customFormat="1" ht="16" customHeight="1" x14ac:dyDescent="0.2">
      <c r="A32" s="143" t="s">
        <v>1043</v>
      </c>
      <c r="B32" s="158">
        <v>2</v>
      </c>
      <c r="C32" s="159">
        <v>4</v>
      </c>
      <c r="D32" s="160">
        <v>3430</v>
      </c>
      <c r="E32" s="161">
        <f t="shared" si="0"/>
        <v>1.1661807580174927E-3</v>
      </c>
      <c r="F32" s="160">
        <v>3</v>
      </c>
      <c r="G32" s="160">
        <v>2602</v>
      </c>
      <c r="H32" s="161">
        <f t="shared" si="1"/>
        <v>1.1529592621060721E-3</v>
      </c>
      <c r="I32" s="162">
        <v>0.64741025001132302</v>
      </c>
      <c r="J32" s="163">
        <v>1</v>
      </c>
      <c r="K32" s="160">
        <v>0</v>
      </c>
      <c r="L32" s="159">
        <v>0</v>
      </c>
      <c r="M32" s="160">
        <v>0</v>
      </c>
      <c r="N32" s="164">
        <v>0</v>
      </c>
      <c r="O32" s="159">
        <v>0</v>
      </c>
      <c r="P32" s="160">
        <v>0</v>
      </c>
      <c r="Q32" s="165">
        <v>0</v>
      </c>
      <c r="R32" s="166">
        <v>1</v>
      </c>
      <c r="S32" s="167">
        <v>1</v>
      </c>
      <c r="T32" s="168">
        <v>2</v>
      </c>
      <c r="U32" s="159">
        <v>4</v>
      </c>
      <c r="V32" s="160">
        <v>3430</v>
      </c>
      <c r="W32" s="161">
        <f t="shared" si="2"/>
        <v>1.1661807580174927E-3</v>
      </c>
      <c r="X32" s="159">
        <v>3</v>
      </c>
      <c r="Y32" s="160">
        <v>2602</v>
      </c>
      <c r="Z32" s="161">
        <f t="shared" si="3"/>
        <v>1.1529592621060721E-3</v>
      </c>
      <c r="AA32" s="166">
        <v>0.64741025001132302</v>
      </c>
      <c r="AB32" s="169">
        <v>1</v>
      </c>
    </row>
    <row r="33" spans="1:25" ht="16" customHeight="1" x14ac:dyDescent="0.2">
      <c r="C33" s="70"/>
      <c r="D33" s="70"/>
      <c r="F33" s="70"/>
      <c r="G33" s="70"/>
      <c r="L33" s="70"/>
      <c r="M33" s="70"/>
      <c r="O33" s="70"/>
      <c r="P33" s="70"/>
      <c r="U33" s="70"/>
      <c r="V33" s="70"/>
      <c r="X33" s="70"/>
      <c r="Y33" s="70"/>
    </row>
    <row r="34" spans="1:25" ht="16" customHeight="1" x14ac:dyDescent="0.2">
      <c r="C34" s="70"/>
      <c r="D34" s="128"/>
      <c r="E34" s="70"/>
      <c r="F34" s="115"/>
      <c r="G34" s="70"/>
      <c r="U34" s="70"/>
      <c r="V34" s="70"/>
      <c r="W34" s="70"/>
      <c r="X34" s="70"/>
      <c r="Y34" s="70"/>
    </row>
    <row r="35" spans="1:25" ht="16" customHeight="1" x14ac:dyDescent="0.2">
      <c r="C35" s="70"/>
      <c r="F35" s="115"/>
      <c r="U35" s="70"/>
      <c r="X35" s="70"/>
    </row>
    <row r="36" spans="1:25" ht="16" customHeight="1" x14ac:dyDescent="0.2">
      <c r="A36" s="107"/>
      <c r="C36" s="70"/>
      <c r="F36" s="115"/>
      <c r="L36" s="70"/>
      <c r="O36" s="70"/>
      <c r="U36" s="70"/>
      <c r="X36" s="70"/>
    </row>
    <row r="37" spans="1:25" ht="16" customHeight="1" x14ac:dyDescent="0.2">
      <c r="A37" s="107"/>
      <c r="C37" s="70"/>
      <c r="F37" s="115"/>
      <c r="L37" s="70"/>
      <c r="O37" s="70"/>
      <c r="U37" s="70"/>
      <c r="X37" s="70"/>
    </row>
    <row r="38" spans="1:25" ht="16" customHeight="1" x14ac:dyDescent="0.2">
      <c r="A38" s="107"/>
      <c r="C38" s="70"/>
      <c r="F38" s="115"/>
      <c r="L38" s="70"/>
      <c r="O38" s="70"/>
      <c r="U38" s="70"/>
      <c r="X38" s="70"/>
    </row>
    <row r="39" spans="1:25" ht="16" customHeight="1" x14ac:dyDescent="0.2">
      <c r="A39" s="107"/>
      <c r="C39" s="70"/>
      <c r="F39" s="115"/>
      <c r="L39" s="70"/>
      <c r="O39" s="70"/>
      <c r="U39" s="70"/>
      <c r="X39" s="70"/>
    </row>
    <row r="40" spans="1:25" ht="16" customHeight="1" x14ac:dyDescent="0.2">
      <c r="A40" s="107"/>
      <c r="C40" s="70"/>
      <c r="F40" s="115"/>
      <c r="L40" s="70"/>
      <c r="O40" s="70"/>
      <c r="U40" s="70"/>
      <c r="X40" s="70"/>
    </row>
    <row r="41" spans="1:25" ht="16" customHeight="1" x14ac:dyDescent="0.2">
      <c r="A41" s="107"/>
      <c r="C41" s="70"/>
      <c r="F41" s="115"/>
      <c r="L41" s="70"/>
      <c r="O41" s="70"/>
      <c r="U41" s="70"/>
      <c r="X41" s="70"/>
    </row>
    <row r="42" spans="1:25" ht="16" customHeight="1" x14ac:dyDescent="0.2">
      <c r="A42" s="107"/>
      <c r="C42" s="70"/>
      <c r="F42" s="115"/>
      <c r="L42" s="70"/>
      <c r="O42" s="70"/>
      <c r="U42" s="70"/>
      <c r="X42" s="70"/>
    </row>
    <row r="43" spans="1:25" ht="16" customHeight="1" x14ac:dyDescent="0.2">
      <c r="A43" s="107"/>
      <c r="C43" s="70"/>
      <c r="F43" s="116"/>
      <c r="L43" s="70"/>
      <c r="O43" s="70"/>
      <c r="U43" s="70"/>
      <c r="X43" s="70"/>
    </row>
    <row r="44" spans="1:25" ht="16" customHeight="1" x14ac:dyDescent="0.2">
      <c r="A44" s="107"/>
      <c r="C44" s="70"/>
      <c r="F44" s="115"/>
      <c r="L44" s="70"/>
      <c r="O44" s="70"/>
      <c r="U44" s="70"/>
      <c r="X44" s="70"/>
    </row>
    <row r="45" spans="1:25" ht="16" customHeight="1" x14ac:dyDescent="0.2">
      <c r="A45" s="107"/>
      <c r="C45" s="70"/>
      <c r="F45" s="116"/>
      <c r="L45" s="70"/>
      <c r="O45" s="70"/>
      <c r="U45" s="70"/>
      <c r="X45" s="70"/>
    </row>
    <row r="46" spans="1:25" ht="16" customHeight="1" x14ac:dyDescent="0.2">
      <c r="A46" s="107"/>
      <c r="C46" s="70"/>
      <c r="F46" s="116"/>
      <c r="L46" s="70"/>
      <c r="O46" s="70"/>
      <c r="U46" s="70"/>
      <c r="X46" s="70"/>
    </row>
    <row r="47" spans="1:25" ht="16" customHeight="1" x14ac:dyDescent="0.2">
      <c r="A47" s="107"/>
      <c r="C47" s="70"/>
      <c r="F47" s="116"/>
      <c r="L47" s="70"/>
      <c r="O47" s="70"/>
      <c r="U47" s="70"/>
      <c r="X47" s="70"/>
    </row>
    <row r="48" spans="1:25" ht="16" customHeight="1" x14ac:dyDescent="0.2">
      <c r="A48" s="107"/>
      <c r="C48" s="70"/>
      <c r="F48" s="116"/>
      <c r="L48" s="70"/>
      <c r="O48" s="70"/>
      <c r="U48" s="70"/>
      <c r="X48" s="70"/>
    </row>
    <row r="49" spans="1:24" ht="16" customHeight="1" x14ac:dyDescent="0.2">
      <c r="A49" s="107"/>
      <c r="C49" s="70"/>
      <c r="F49" s="115"/>
      <c r="L49" s="70"/>
      <c r="O49" s="70"/>
      <c r="U49" s="70"/>
      <c r="X49" s="70"/>
    </row>
    <row r="50" spans="1:24" ht="16" customHeight="1" x14ac:dyDescent="0.2">
      <c r="A50" s="107"/>
      <c r="C50" s="70"/>
      <c r="F50" s="117"/>
      <c r="L50" s="70"/>
      <c r="O50" s="70"/>
      <c r="U50" s="70"/>
      <c r="X50" s="70"/>
    </row>
    <row r="51" spans="1:24" ht="16" customHeight="1" x14ac:dyDescent="0.2">
      <c r="A51" s="107"/>
      <c r="C51" s="70"/>
      <c r="F51" s="116"/>
      <c r="L51" s="70"/>
      <c r="O51" s="70"/>
      <c r="U51" s="70"/>
      <c r="X51" s="70"/>
    </row>
    <row r="52" spans="1:24" ht="16" customHeight="1" x14ac:dyDescent="0.2">
      <c r="A52" s="107"/>
      <c r="C52" s="70"/>
      <c r="F52" s="116"/>
      <c r="L52" s="70"/>
      <c r="O52" s="70"/>
      <c r="U52" s="70"/>
      <c r="X52" s="70"/>
    </row>
    <row r="53" spans="1:24" ht="16" customHeight="1" x14ac:dyDescent="0.2">
      <c r="A53" s="107"/>
      <c r="C53" s="70"/>
      <c r="F53" s="116"/>
      <c r="L53" s="70"/>
      <c r="O53" s="70"/>
      <c r="U53" s="70"/>
      <c r="X53" s="70"/>
    </row>
    <row r="54" spans="1:24" ht="16" customHeight="1" x14ac:dyDescent="0.2">
      <c r="A54" s="107"/>
      <c r="C54" s="70"/>
      <c r="F54" s="116"/>
      <c r="L54" s="70"/>
      <c r="O54" s="70"/>
      <c r="U54" s="70"/>
      <c r="X54" s="70"/>
    </row>
    <row r="55" spans="1:24" ht="16" customHeight="1" x14ac:dyDescent="0.2">
      <c r="A55" s="107"/>
      <c r="C55" s="70"/>
      <c r="F55" s="116"/>
      <c r="L55" s="70"/>
      <c r="O55" s="70"/>
      <c r="U55" s="70"/>
      <c r="X55" s="70"/>
    </row>
    <row r="56" spans="1:24" ht="16" customHeight="1" x14ac:dyDescent="0.2">
      <c r="A56" s="107"/>
      <c r="C56" s="70"/>
      <c r="F56" s="116"/>
      <c r="L56" s="70"/>
      <c r="O56" s="70"/>
      <c r="U56" s="70"/>
      <c r="X56" s="70"/>
    </row>
    <row r="57" spans="1:24" ht="16" customHeight="1" x14ac:dyDescent="0.2">
      <c r="A57" s="107"/>
      <c r="C57" s="70"/>
      <c r="F57" s="115"/>
      <c r="L57" s="70"/>
      <c r="O57" s="70"/>
      <c r="U57" s="70"/>
      <c r="X57" s="70"/>
    </row>
    <row r="58" spans="1:24" ht="16" customHeight="1" x14ac:dyDescent="0.2">
      <c r="A58" s="107"/>
      <c r="C58" s="70"/>
      <c r="F58" s="115"/>
      <c r="L58" s="70"/>
      <c r="O58" s="70"/>
      <c r="U58" s="70"/>
      <c r="X58" s="70"/>
    </row>
    <row r="59" spans="1:24" ht="16" customHeight="1" x14ac:dyDescent="0.2">
      <c r="A59" s="107"/>
      <c r="C59" s="70"/>
      <c r="F59" s="115"/>
      <c r="L59" s="70"/>
      <c r="O59" s="70"/>
      <c r="U59" s="70"/>
      <c r="X59" s="70"/>
    </row>
    <row r="60" spans="1:24" ht="16" customHeight="1" x14ac:dyDescent="0.2">
      <c r="A60" s="107"/>
      <c r="C60" s="70"/>
      <c r="F60" s="115"/>
      <c r="L60" s="70"/>
      <c r="O60" s="70"/>
      <c r="U60" s="70"/>
      <c r="X60" s="70"/>
    </row>
    <row r="61" spans="1:24" ht="16" customHeight="1" x14ac:dyDescent="0.2">
      <c r="A61" s="107"/>
      <c r="C61" s="70"/>
      <c r="F61" s="115"/>
      <c r="L61" s="70"/>
      <c r="O61" s="70"/>
      <c r="U61" s="70"/>
      <c r="X61" s="70"/>
    </row>
    <row r="62" spans="1:24" ht="16" customHeight="1" x14ac:dyDescent="0.2">
      <c r="A62" s="107"/>
      <c r="C62" s="70"/>
      <c r="F62" s="115"/>
      <c r="L62" s="70"/>
      <c r="O62" s="70"/>
      <c r="U62" s="70"/>
      <c r="X62" s="70"/>
    </row>
    <row r="63" spans="1:24" ht="16" customHeight="1" x14ac:dyDescent="0.2">
      <c r="A63" s="107"/>
      <c r="L63" s="70"/>
      <c r="O63" s="70"/>
    </row>
    <row r="64" spans="1:24" ht="16" customHeight="1" x14ac:dyDescent="0.2">
      <c r="A64" s="107"/>
      <c r="L64" s="70"/>
      <c r="O64" s="70"/>
    </row>
  </sheetData>
  <mergeCells count="6">
    <mergeCell ref="AA1:AB1"/>
    <mergeCell ref="B1:H1"/>
    <mergeCell ref="I1:J1"/>
    <mergeCell ref="K1:Q1"/>
    <mergeCell ref="T1:Z1"/>
    <mergeCell ref="R1:S1"/>
  </mergeCells>
  <pageMargins left="0.75" right="0.75" top="1" bottom="1" header="0.5" footer="0.5"/>
  <pageSetup orientation="portrait" horizontalDpi="4294967292" verticalDpi="4294967292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workbookViewId="0">
      <selection activeCell="N21" sqref="N21"/>
    </sheetView>
  </sheetViews>
  <sheetFormatPr baseColWidth="10" defaultColWidth="8.83203125" defaultRowHeight="15" x14ac:dyDescent="0.2"/>
  <cols>
    <col min="1" max="1" width="6.1640625" style="201" bestFit="1" customWidth="1"/>
    <col min="2" max="3" width="12" style="201" bestFit="1" customWidth="1"/>
    <col min="4" max="4" width="26.33203125" style="201" bestFit="1" customWidth="1"/>
    <col min="5" max="5" width="9.1640625" style="202" bestFit="1" customWidth="1"/>
    <col min="6" max="6" width="17" style="202" bestFit="1" customWidth="1"/>
    <col min="7" max="7" width="9.33203125" style="202" bestFit="1" customWidth="1"/>
    <col min="8" max="8" width="7.1640625" style="202" bestFit="1" customWidth="1"/>
    <col min="9" max="9" width="6.1640625" style="202" bestFit="1" customWidth="1"/>
    <col min="10" max="10" width="9.5" style="202" bestFit="1" customWidth="1"/>
    <col min="11" max="11" width="6.1640625" style="202" bestFit="1" customWidth="1"/>
    <col min="12" max="12" width="7.1640625" style="202" bestFit="1" customWidth="1"/>
    <col min="13" max="13" width="6.1640625" style="202" bestFit="1" customWidth="1"/>
    <col min="14" max="14" width="9.5" style="202" bestFit="1" customWidth="1"/>
    <col min="15" max="16" width="9.5" style="202" customWidth="1"/>
    <col min="17" max="17" width="56.33203125" style="201" bestFit="1" customWidth="1"/>
    <col min="18" max="16384" width="8.83203125" style="201"/>
  </cols>
  <sheetData>
    <row r="1" spans="1:17" x14ac:dyDescent="0.2">
      <c r="G1" s="320" t="s">
        <v>3017</v>
      </c>
      <c r="H1" s="320"/>
      <c r="I1" s="320"/>
      <c r="J1" s="320"/>
      <c r="K1" s="320" t="s">
        <v>3018</v>
      </c>
      <c r="L1" s="320"/>
      <c r="M1" s="320"/>
      <c r="N1" s="320"/>
      <c r="O1" s="203"/>
      <c r="P1" s="203"/>
    </row>
    <row r="2" spans="1:17" ht="17" x14ac:dyDescent="0.25">
      <c r="A2" s="214" t="s">
        <v>109</v>
      </c>
      <c r="B2" s="214" t="s">
        <v>110</v>
      </c>
      <c r="C2" s="214" t="s">
        <v>111</v>
      </c>
      <c r="D2" s="214" t="s">
        <v>2878</v>
      </c>
      <c r="E2" s="213" t="s">
        <v>571</v>
      </c>
      <c r="F2" s="213" t="s">
        <v>3040</v>
      </c>
      <c r="G2" s="213" t="s">
        <v>2861</v>
      </c>
      <c r="H2" s="213" t="s">
        <v>20072</v>
      </c>
      <c r="I2" s="213" t="s">
        <v>1020</v>
      </c>
      <c r="J2" s="213" t="s">
        <v>20330</v>
      </c>
      <c r="K2" s="213" t="s">
        <v>2876</v>
      </c>
      <c r="L2" s="213" t="s">
        <v>2862</v>
      </c>
      <c r="M2" s="213" t="s">
        <v>1020</v>
      </c>
      <c r="N2" s="213" t="s">
        <v>20330</v>
      </c>
      <c r="O2" s="213" t="s">
        <v>573</v>
      </c>
      <c r="P2" s="213" t="s">
        <v>638</v>
      </c>
      <c r="Q2" s="214" t="s">
        <v>627</v>
      </c>
    </row>
    <row r="3" spans="1:17" x14ac:dyDescent="0.2">
      <c r="A3" s="38" t="s">
        <v>172</v>
      </c>
      <c r="B3" s="38">
        <v>32899709</v>
      </c>
      <c r="C3" s="38">
        <v>32925115</v>
      </c>
      <c r="D3" s="38" t="s">
        <v>24</v>
      </c>
      <c r="E3" s="39">
        <v>25406</v>
      </c>
      <c r="F3" s="39">
        <v>180</v>
      </c>
      <c r="G3" s="40">
        <v>1.9756141694915299</v>
      </c>
      <c r="H3" s="40">
        <v>0.11705001640690101</v>
      </c>
      <c r="I3" s="39">
        <v>0</v>
      </c>
      <c r="J3" s="207">
        <v>8.822E-3</v>
      </c>
      <c r="K3" s="40">
        <v>1.9794444479701401</v>
      </c>
      <c r="L3" s="40">
        <v>0.241891638522165</v>
      </c>
      <c r="M3" s="39">
        <v>0</v>
      </c>
      <c r="N3" s="207">
        <v>1.5380000000000001E-3</v>
      </c>
      <c r="O3" s="207" t="s">
        <v>100</v>
      </c>
      <c r="P3" s="207"/>
      <c r="Q3" s="38"/>
    </row>
    <row r="4" spans="1:17" x14ac:dyDescent="0.2">
      <c r="A4" s="38" t="s">
        <v>172</v>
      </c>
      <c r="B4" s="38">
        <v>30910307</v>
      </c>
      <c r="C4" s="38">
        <v>30935159</v>
      </c>
      <c r="D4" s="38" t="s">
        <v>23</v>
      </c>
      <c r="E4" s="39">
        <v>24852</v>
      </c>
      <c r="F4" s="39">
        <v>123</v>
      </c>
      <c r="G4" s="40">
        <v>2.16106430508475</v>
      </c>
      <c r="H4" s="40">
        <v>0.19838041879981799</v>
      </c>
      <c r="I4" s="39">
        <v>0</v>
      </c>
      <c r="J4" s="207">
        <v>2.8554E-2</v>
      </c>
      <c r="K4" s="40">
        <v>2.1355913518432099</v>
      </c>
      <c r="L4" s="40">
        <v>0.27342555430204901</v>
      </c>
      <c r="M4" s="39">
        <v>0</v>
      </c>
      <c r="N4" s="207">
        <v>1.0920000000000001E-3</v>
      </c>
      <c r="O4" s="207" t="s">
        <v>100</v>
      </c>
      <c r="P4" s="207"/>
      <c r="Q4" s="38"/>
    </row>
    <row r="5" spans="1:17" x14ac:dyDescent="0.2">
      <c r="A5" s="215" t="s">
        <v>187</v>
      </c>
      <c r="B5" s="215">
        <v>30199854</v>
      </c>
      <c r="C5" s="215">
        <v>30210000</v>
      </c>
      <c r="D5" s="216" t="s">
        <v>20073</v>
      </c>
      <c r="E5" s="217">
        <v>10146</v>
      </c>
      <c r="F5" s="217">
        <v>3</v>
      </c>
      <c r="G5" s="218">
        <v>3.3004039364406799</v>
      </c>
      <c r="H5" s="218">
        <v>0.86929363304582097</v>
      </c>
      <c r="I5" s="217">
        <v>0</v>
      </c>
      <c r="J5" s="219">
        <v>9.7470000000000001E-2</v>
      </c>
      <c r="K5" s="218">
        <v>3.2057384643023799</v>
      </c>
      <c r="L5" s="218">
        <v>1.6555201633747301</v>
      </c>
      <c r="M5" s="217">
        <v>58</v>
      </c>
      <c r="N5" s="219">
        <v>8.1429999999999992E-3</v>
      </c>
      <c r="O5" s="219"/>
      <c r="P5" s="219"/>
      <c r="Q5" s="215" t="s">
        <v>3041</v>
      </c>
    </row>
    <row r="6" spans="1:17" x14ac:dyDescent="0.2">
      <c r="A6" s="215" t="s">
        <v>187</v>
      </c>
      <c r="B6" s="215">
        <v>29460516</v>
      </c>
      <c r="C6" s="215">
        <v>29470658</v>
      </c>
      <c r="D6" s="216" t="s">
        <v>20074</v>
      </c>
      <c r="E6" s="217">
        <v>10142</v>
      </c>
      <c r="F6" s="217">
        <v>3</v>
      </c>
      <c r="G6" s="218">
        <v>2.1440970381355902</v>
      </c>
      <c r="H6" s="218">
        <v>0.86754504382472397</v>
      </c>
      <c r="I6" s="217">
        <v>1</v>
      </c>
      <c r="J6" s="219">
        <v>0.20824999999999999</v>
      </c>
      <c r="K6" s="218">
        <v>2.1849873159122701</v>
      </c>
      <c r="L6" s="218">
        <v>1.32619666382672</v>
      </c>
      <c r="M6" s="217">
        <v>127</v>
      </c>
      <c r="N6" s="219">
        <v>5.8842999999999999E-2</v>
      </c>
      <c r="O6" s="219"/>
      <c r="P6" s="219"/>
      <c r="Q6" s="215" t="s">
        <v>3041</v>
      </c>
    </row>
    <row r="7" spans="1:17" x14ac:dyDescent="0.2">
      <c r="A7" s="38" t="s">
        <v>157</v>
      </c>
      <c r="B7" s="38">
        <v>87061329</v>
      </c>
      <c r="C7" s="38">
        <v>87096603</v>
      </c>
      <c r="D7" s="50" t="s">
        <v>209</v>
      </c>
      <c r="E7" s="39">
        <v>35274</v>
      </c>
      <c r="F7" s="39">
        <v>164</v>
      </c>
      <c r="G7" s="40">
        <v>1.95604588135593</v>
      </c>
      <c r="H7" s="40">
        <v>0.106044023033725</v>
      </c>
      <c r="I7" s="39">
        <v>0</v>
      </c>
      <c r="J7" s="207">
        <v>2.6192E-2</v>
      </c>
      <c r="K7" s="40">
        <v>1.89970635837611</v>
      </c>
      <c r="L7" s="40">
        <v>0.20182869339241899</v>
      </c>
      <c r="M7" s="39">
        <v>0</v>
      </c>
      <c r="N7" s="207">
        <v>1.5549E-2</v>
      </c>
      <c r="O7" s="207" t="s">
        <v>100</v>
      </c>
      <c r="P7" s="207"/>
      <c r="Q7" s="38"/>
    </row>
    <row r="8" spans="1:17" x14ac:dyDescent="0.2">
      <c r="A8" s="38" t="s">
        <v>157</v>
      </c>
      <c r="B8" s="38">
        <v>107095867</v>
      </c>
      <c r="C8" s="38">
        <v>107131493</v>
      </c>
      <c r="D8" s="50" t="s">
        <v>204</v>
      </c>
      <c r="E8" s="39">
        <v>35626</v>
      </c>
      <c r="F8" s="39">
        <v>201</v>
      </c>
      <c r="G8" s="40">
        <v>1.8798620847457601</v>
      </c>
      <c r="H8" s="40">
        <v>0.11397377746605999</v>
      </c>
      <c r="I8" s="39">
        <v>0</v>
      </c>
      <c r="J8" s="207">
        <v>7.0182999999999995E-2</v>
      </c>
      <c r="K8" s="40">
        <v>1.9080426831544599</v>
      </c>
      <c r="L8" s="40">
        <v>0.21295240760947601</v>
      </c>
      <c r="M8" s="39">
        <v>0</v>
      </c>
      <c r="N8" s="207">
        <v>7.7349999999999997E-3</v>
      </c>
      <c r="O8" s="207" t="s">
        <v>100</v>
      </c>
      <c r="P8" s="207"/>
      <c r="Q8" s="38"/>
    </row>
    <row r="9" spans="1:17" x14ac:dyDescent="0.2">
      <c r="A9" s="38" t="s">
        <v>157</v>
      </c>
      <c r="B9" s="38">
        <v>131267905</v>
      </c>
      <c r="C9" s="38">
        <v>131318232</v>
      </c>
      <c r="D9" s="50" t="s">
        <v>605</v>
      </c>
      <c r="E9" s="39">
        <v>50327</v>
      </c>
      <c r="F9" s="39">
        <v>28</v>
      </c>
      <c r="G9" s="40">
        <v>0.27601752118644102</v>
      </c>
      <c r="H9" s="40">
        <v>0.57341927203553</v>
      </c>
      <c r="I9" s="39">
        <v>204</v>
      </c>
      <c r="J9" s="207">
        <v>0.13169700000000001</v>
      </c>
      <c r="K9" s="40">
        <v>0.35967039337377499</v>
      </c>
      <c r="L9" s="40">
        <v>0.594456341840369</v>
      </c>
      <c r="M9" s="39">
        <v>1633</v>
      </c>
      <c r="N9" s="207">
        <v>0.13136200000000001</v>
      </c>
      <c r="O9" s="207"/>
      <c r="P9" s="207"/>
      <c r="Q9" s="38" t="s">
        <v>606</v>
      </c>
    </row>
    <row r="10" spans="1:17" x14ac:dyDescent="0.2">
      <c r="A10" s="38" t="s">
        <v>157</v>
      </c>
      <c r="B10" s="38">
        <v>131318232</v>
      </c>
      <c r="C10" s="38">
        <v>131367860</v>
      </c>
      <c r="D10" s="50" t="s">
        <v>31</v>
      </c>
      <c r="E10" s="39">
        <v>49628</v>
      </c>
      <c r="F10" s="39">
        <v>33</v>
      </c>
      <c r="G10" s="40">
        <v>3.7180042966101698</v>
      </c>
      <c r="H10" s="40">
        <v>0.58387638385426799</v>
      </c>
      <c r="I10" s="39">
        <v>0</v>
      </c>
      <c r="J10" s="207">
        <v>0.12603800000000001</v>
      </c>
      <c r="K10" s="40">
        <v>3.7244476294913702</v>
      </c>
      <c r="L10" s="40">
        <v>0.74043140396017104</v>
      </c>
      <c r="M10" s="39">
        <v>2</v>
      </c>
      <c r="N10" s="207">
        <v>0.11781</v>
      </c>
      <c r="O10" s="207"/>
      <c r="P10" s="207"/>
      <c r="Q10" s="38" t="s">
        <v>628</v>
      </c>
    </row>
    <row r="11" spans="1:17" x14ac:dyDescent="0.2">
      <c r="A11" s="38" t="s">
        <v>172</v>
      </c>
      <c r="B11" s="38">
        <v>32445407</v>
      </c>
      <c r="C11" s="38">
        <v>32636076</v>
      </c>
      <c r="D11" s="38" t="s">
        <v>16</v>
      </c>
      <c r="E11" s="39">
        <v>190669</v>
      </c>
      <c r="F11" s="39">
        <v>1122</v>
      </c>
      <c r="G11" s="40">
        <v>1.93523196186441</v>
      </c>
      <c r="H11" s="40">
        <v>0.23618834798346799</v>
      </c>
      <c r="I11" s="39">
        <v>0</v>
      </c>
      <c r="J11" s="207">
        <v>3.6840999999999999E-2</v>
      </c>
      <c r="K11" s="40">
        <v>1.90340577228185</v>
      </c>
      <c r="L11" s="40">
        <v>0.30244539398931902</v>
      </c>
      <c r="M11" s="39">
        <v>0</v>
      </c>
      <c r="N11" s="207">
        <v>1.5298000000000001E-2</v>
      </c>
      <c r="O11" s="207" t="s">
        <v>100</v>
      </c>
      <c r="P11" s="207"/>
      <c r="Q11" s="38" t="s">
        <v>594</v>
      </c>
    </row>
    <row r="12" spans="1:17" x14ac:dyDescent="0.2">
      <c r="A12" s="38" t="s">
        <v>172</v>
      </c>
      <c r="B12" s="38">
        <v>30486997</v>
      </c>
      <c r="C12" s="38">
        <v>30670011</v>
      </c>
      <c r="D12" s="38" t="s">
        <v>9</v>
      </c>
      <c r="E12" s="39">
        <v>183014</v>
      </c>
      <c r="F12" s="39">
        <v>132</v>
      </c>
      <c r="G12" s="40">
        <v>1.89351194491525</v>
      </c>
      <c r="H12" s="40">
        <v>0.33292545705145399</v>
      </c>
      <c r="I12" s="39">
        <v>1</v>
      </c>
      <c r="J12" s="207">
        <v>3.8912000000000002E-2</v>
      </c>
      <c r="K12" s="40">
        <v>1.9230040975268301</v>
      </c>
      <c r="L12" s="40">
        <v>0.42624106963231401</v>
      </c>
      <c r="M12" s="39">
        <v>5</v>
      </c>
      <c r="N12" s="207">
        <v>1.3804E-2</v>
      </c>
      <c r="O12" s="207"/>
      <c r="P12" s="207"/>
      <c r="Q12" s="38"/>
    </row>
    <row r="13" spans="1:17" x14ac:dyDescent="0.2">
      <c r="A13" s="215" t="s">
        <v>210</v>
      </c>
      <c r="B13" s="215">
        <v>256519</v>
      </c>
      <c r="C13" s="215">
        <v>382461</v>
      </c>
      <c r="D13" s="215" t="s">
        <v>17</v>
      </c>
      <c r="E13" s="217">
        <v>125942</v>
      </c>
      <c r="F13" s="217">
        <v>0</v>
      </c>
      <c r="G13" s="218">
        <v>3.6495267669491498</v>
      </c>
      <c r="H13" s="218">
        <v>0.58094905173463496</v>
      </c>
      <c r="I13" s="217">
        <v>0</v>
      </c>
      <c r="J13" s="219">
        <v>2.5264000000000002E-2</v>
      </c>
      <c r="K13" s="218">
        <v>3.7417669281381198</v>
      </c>
      <c r="L13" s="218">
        <v>0.58520772741432003</v>
      </c>
      <c r="M13" s="217">
        <v>0</v>
      </c>
      <c r="N13" s="219">
        <v>3.5000000000000003E-2</v>
      </c>
      <c r="O13" s="219" t="s">
        <v>100</v>
      </c>
      <c r="P13" s="219"/>
      <c r="Q13" s="215" t="s">
        <v>2877</v>
      </c>
    </row>
    <row r="14" spans="1:17" x14ac:dyDescent="0.2">
      <c r="A14" s="38" t="s">
        <v>77</v>
      </c>
      <c r="B14" s="38">
        <v>149753509</v>
      </c>
      <c r="C14" s="38">
        <v>149789039</v>
      </c>
      <c r="D14" s="38" t="s">
        <v>580</v>
      </c>
      <c r="E14" s="39">
        <v>35530</v>
      </c>
      <c r="F14" s="39">
        <v>190</v>
      </c>
      <c r="G14" s="40">
        <v>2.1304607542372902</v>
      </c>
      <c r="H14" s="40">
        <v>0.14202951138035799</v>
      </c>
      <c r="I14" s="39">
        <v>0</v>
      </c>
      <c r="J14" s="207">
        <v>4.8334000000000002E-2</v>
      </c>
      <c r="K14" s="40">
        <v>2.0313708128791399</v>
      </c>
      <c r="L14" s="40">
        <v>0.24187523079159801</v>
      </c>
      <c r="M14" s="39">
        <v>0</v>
      </c>
      <c r="N14" s="207">
        <v>1.1749000000000001E-2</v>
      </c>
      <c r="O14" s="207" t="s">
        <v>100</v>
      </c>
      <c r="P14" s="207"/>
      <c r="Q14" s="38"/>
    </row>
    <row r="15" spans="1:17" x14ac:dyDescent="0.2">
      <c r="A15" s="38" t="s">
        <v>77</v>
      </c>
      <c r="B15" s="38">
        <v>120900875</v>
      </c>
      <c r="C15" s="38">
        <v>120936685</v>
      </c>
      <c r="D15" s="38" t="s">
        <v>581</v>
      </c>
      <c r="E15" s="39">
        <v>35810</v>
      </c>
      <c r="F15" s="39">
        <v>170</v>
      </c>
      <c r="G15" s="40">
        <v>1.9369827669491499</v>
      </c>
      <c r="H15" s="40">
        <v>0.132895537708449</v>
      </c>
      <c r="I15" s="39">
        <v>0</v>
      </c>
      <c r="J15" s="207">
        <v>1.8931E-2</v>
      </c>
      <c r="K15" s="40">
        <v>1.92099891227252</v>
      </c>
      <c r="L15" s="40">
        <v>0.23211409907383501</v>
      </c>
      <c r="M15" s="39">
        <v>0</v>
      </c>
      <c r="N15" s="207">
        <v>9.1179999999999994E-3</v>
      </c>
      <c r="O15" s="207" t="s">
        <v>100</v>
      </c>
      <c r="P15" s="207"/>
      <c r="Q15" s="38"/>
    </row>
    <row r="16" spans="1:17" x14ac:dyDescent="0.2">
      <c r="A16" s="38" t="s">
        <v>77</v>
      </c>
      <c r="B16" s="38">
        <v>149368553</v>
      </c>
      <c r="C16" s="38">
        <v>149404336</v>
      </c>
      <c r="D16" s="38" t="s">
        <v>2860</v>
      </c>
      <c r="E16" s="39">
        <v>35783</v>
      </c>
      <c r="F16" s="39">
        <v>155</v>
      </c>
      <c r="G16" s="40">
        <v>1.63424108474576</v>
      </c>
      <c r="H16" s="40">
        <v>0.49246594957994599</v>
      </c>
      <c r="I16" s="39">
        <v>7</v>
      </c>
      <c r="J16" s="207">
        <v>3.4535000000000003E-2</v>
      </c>
      <c r="K16" s="40">
        <v>1.64646607839477</v>
      </c>
      <c r="L16" s="40">
        <v>0.51492068196750496</v>
      </c>
      <c r="M16" s="39">
        <v>35</v>
      </c>
      <c r="N16" s="207">
        <v>4.4980000000000003E-3</v>
      </c>
      <c r="O16" s="207"/>
      <c r="P16" s="207"/>
      <c r="Q16" s="38"/>
    </row>
    <row r="17" spans="1:17" x14ac:dyDescent="0.2">
      <c r="A17" s="215" t="s">
        <v>152</v>
      </c>
      <c r="B17" s="215">
        <v>49268061</v>
      </c>
      <c r="C17" s="215">
        <v>49389702</v>
      </c>
      <c r="D17" s="215" t="s">
        <v>589</v>
      </c>
      <c r="E17" s="217">
        <v>121641</v>
      </c>
      <c r="F17" s="217">
        <v>143</v>
      </c>
      <c r="G17" s="218">
        <v>1.83026425423729</v>
      </c>
      <c r="H17" s="218">
        <v>0.251405384485751</v>
      </c>
      <c r="I17" s="217">
        <v>0</v>
      </c>
      <c r="J17" s="219">
        <v>4.4909999999999999E-2</v>
      </c>
      <c r="K17" s="218">
        <v>1.85963778861409</v>
      </c>
      <c r="L17" s="218">
        <v>0.31348745172890602</v>
      </c>
      <c r="M17" s="217">
        <v>0</v>
      </c>
      <c r="N17" s="219">
        <v>1.3698E-2</v>
      </c>
      <c r="O17" s="219" t="s">
        <v>100</v>
      </c>
      <c r="P17" s="219"/>
      <c r="Q17" s="215" t="s">
        <v>2877</v>
      </c>
    </row>
    <row r="18" spans="1:17" x14ac:dyDescent="0.2">
      <c r="A18" s="215" t="s">
        <v>152</v>
      </c>
      <c r="B18" s="215">
        <v>46560618</v>
      </c>
      <c r="C18" s="215">
        <v>46682253</v>
      </c>
      <c r="D18" s="215" t="s">
        <v>590</v>
      </c>
      <c r="E18" s="217">
        <v>121635</v>
      </c>
      <c r="F18" s="217">
        <v>47</v>
      </c>
      <c r="G18" s="218">
        <v>0.63074267372881399</v>
      </c>
      <c r="H18" s="218">
        <v>0.35506164531656997</v>
      </c>
      <c r="I18" s="217">
        <v>106</v>
      </c>
      <c r="J18" s="219">
        <v>0.156801</v>
      </c>
      <c r="K18" s="218">
        <v>0.73377358282781202</v>
      </c>
      <c r="L18" s="218">
        <v>0.40766838729213201</v>
      </c>
      <c r="M18" s="217">
        <v>720</v>
      </c>
      <c r="N18" s="219">
        <v>9.8572000000000007E-2</v>
      </c>
      <c r="O18" s="219"/>
      <c r="P18" s="219"/>
      <c r="Q18" s="215" t="s">
        <v>2877</v>
      </c>
    </row>
    <row r="19" spans="1:17" x14ac:dyDescent="0.2">
      <c r="A19" s="215" t="s">
        <v>152</v>
      </c>
      <c r="B19" s="215">
        <v>48664305</v>
      </c>
      <c r="C19" s="215">
        <v>49095536</v>
      </c>
      <c r="D19" s="215" t="s">
        <v>20075</v>
      </c>
      <c r="E19" s="217">
        <v>431231</v>
      </c>
      <c r="F19" s="217">
        <v>1053</v>
      </c>
      <c r="G19" s="218">
        <v>1.5355604661016899</v>
      </c>
      <c r="H19" s="218">
        <v>0.28069358666219801</v>
      </c>
      <c r="I19" s="217">
        <v>1</v>
      </c>
      <c r="J19" s="219">
        <v>5.8326000000000003E-2</v>
      </c>
      <c r="K19" s="218">
        <v>1.4586565020998601</v>
      </c>
      <c r="L19" s="218">
        <v>0.33243675979849502</v>
      </c>
      <c r="M19" s="217">
        <v>5</v>
      </c>
      <c r="N19" s="219">
        <v>7.2786000000000003E-2</v>
      </c>
      <c r="O19" s="219"/>
      <c r="P19" s="219"/>
      <c r="Q19" s="215" t="s">
        <v>2877</v>
      </c>
    </row>
    <row r="20" spans="1:17" x14ac:dyDescent="0.2">
      <c r="A20" s="215" t="s">
        <v>77</v>
      </c>
      <c r="B20" s="215">
        <v>145748066</v>
      </c>
      <c r="C20" s="215">
        <v>145833117</v>
      </c>
      <c r="D20" s="215" t="s">
        <v>15</v>
      </c>
      <c r="E20" s="217">
        <v>85051</v>
      </c>
      <c r="F20" s="217">
        <v>265</v>
      </c>
      <c r="G20" s="218">
        <v>2.0955563262711898</v>
      </c>
      <c r="H20" s="218">
        <v>0.11307063396207701</v>
      </c>
      <c r="I20" s="217">
        <v>0</v>
      </c>
      <c r="J20" s="219">
        <v>4.1112999999999997E-2</v>
      </c>
      <c r="K20" s="218">
        <v>2.0792651334577701</v>
      </c>
      <c r="L20" s="218">
        <v>0.18887455240565099</v>
      </c>
      <c r="M20" s="217">
        <v>0</v>
      </c>
      <c r="N20" s="219">
        <v>1.8481000000000001E-2</v>
      </c>
      <c r="O20" s="219" t="s">
        <v>100</v>
      </c>
      <c r="P20" s="219"/>
      <c r="Q20" s="215" t="s">
        <v>2877</v>
      </c>
    </row>
    <row r="21" spans="1:17" x14ac:dyDescent="0.2">
      <c r="A21" s="215" t="s">
        <v>77</v>
      </c>
      <c r="B21" s="215">
        <v>147394506</v>
      </c>
      <c r="C21" s="215">
        <v>147482095</v>
      </c>
      <c r="D21" s="215" t="s">
        <v>20</v>
      </c>
      <c r="E21" s="217">
        <v>87589</v>
      </c>
      <c r="F21" s="217">
        <v>138</v>
      </c>
      <c r="G21" s="218">
        <v>2.03688900423729</v>
      </c>
      <c r="H21" s="218">
        <v>0.13575260642464801</v>
      </c>
      <c r="I21" s="217">
        <v>0</v>
      </c>
      <c r="J21" s="219">
        <v>2.4382000000000001E-2</v>
      </c>
      <c r="K21" s="218">
        <v>1.95448317358843</v>
      </c>
      <c r="L21" s="218">
        <v>0.235118956896856</v>
      </c>
      <c r="M21" s="217">
        <v>0</v>
      </c>
      <c r="N21" s="219">
        <v>4.6839999999999998E-3</v>
      </c>
      <c r="O21" s="219" t="s">
        <v>100</v>
      </c>
      <c r="P21" s="219"/>
      <c r="Q21" s="215" t="s">
        <v>2877</v>
      </c>
    </row>
    <row r="22" spans="1:17" x14ac:dyDescent="0.2">
      <c r="A22" s="215" t="s">
        <v>77</v>
      </c>
      <c r="B22" s="215">
        <v>145883119</v>
      </c>
      <c r="C22" s="215">
        <v>145940384</v>
      </c>
      <c r="D22" s="215" t="s">
        <v>587</v>
      </c>
      <c r="E22" s="217">
        <v>57265</v>
      </c>
      <c r="F22" s="217">
        <v>2</v>
      </c>
      <c r="G22" s="218">
        <v>0.71286219067796597</v>
      </c>
      <c r="H22" s="218">
        <v>0.67206627613981995</v>
      </c>
      <c r="I22" s="217">
        <v>102</v>
      </c>
      <c r="J22" s="219">
        <v>3.1616999999999999E-2</v>
      </c>
      <c r="K22" s="218">
        <v>0.82803591040597302</v>
      </c>
      <c r="L22" s="218">
        <v>1.00296676707717</v>
      </c>
      <c r="M22" s="217">
        <v>1004</v>
      </c>
      <c r="N22" s="219">
        <v>1.0479E-2</v>
      </c>
      <c r="O22" s="219"/>
      <c r="P22" s="219"/>
      <c r="Q22" s="215" t="s">
        <v>2877</v>
      </c>
    </row>
    <row r="23" spans="1:17" x14ac:dyDescent="0.2">
      <c r="A23" s="215" t="s">
        <v>152</v>
      </c>
      <c r="B23" s="215">
        <v>46964579</v>
      </c>
      <c r="C23" s="215">
        <v>47132809</v>
      </c>
      <c r="D23" s="215" t="s">
        <v>2870</v>
      </c>
      <c r="E23" s="217">
        <v>168230</v>
      </c>
      <c r="F23" s="217">
        <v>0</v>
      </c>
      <c r="G23" s="218">
        <v>3.8215176864406799</v>
      </c>
      <c r="H23" s="218">
        <v>0.547565242976227</v>
      </c>
      <c r="I23" s="217">
        <v>0</v>
      </c>
      <c r="J23" s="219">
        <v>2.2006999999999999E-2</v>
      </c>
      <c r="K23" s="218">
        <v>3.9399634764349001</v>
      </c>
      <c r="L23" s="218">
        <v>0.57386007042305198</v>
      </c>
      <c r="M23" s="217">
        <v>0</v>
      </c>
      <c r="N23" s="219">
        <v>1.6691999999999999E-2</v>
      </c>
      <c r="O23" s="219" t="s">
        <v>100</v>
      </c>
      <c r="P23" s="219"/>
      <c r="Q23" s="215" t="s">
        <v>2877</v>
      </c>
    </row>
    <row r="24" spans="1:17" x14ac:dyDescent="0.2">
      <c r="A24" s="38" t="s">
        <v>220</v>
      </c>
      <c r="B24" s="38">
        <v>68850447</v>
      </c>
      <c r="C24" s="38">
        <v>68908477</v>
      </c>
      <c r="D24" s="50" t="s">
        <v>609</v>
      </c>
      <c r="E24" s="39">
        <v>58030</v>
      </c>
      <c r="F24" s="39">
        <v>35</v>
      </c>
      <c r="G24" s="40">
        <v>1.96154348305085</v>
      </c>
      <c r="H24" s="40">
        <v>0.32699435326250098</v>
      </c>
      <c r="I24" s="39">
        <v>0</v>
      </c>
      <c r="J24" s="207">
        <v>5.6663999999999999E-2</v>
      </c>
      <c r="K24" s="40">
        <v>1.8925111343910399</v>
      </c>
      <c r="L24" s="40">
        <v>0.38139267322936798</v>
      </c>
      <c r="M24" s="39">
        <v>0</v>
      </c>
      <c r="N24" s="207">
        <v>1.3734E-2</v>
      </c>
      <c r="O24" s="207" t="s">
        <v>100</v>
      </c>
      <c r="P24" s="207"/>
      <c r="Q24" s="38"/>
    </row>
    <row r="25" spans="1:17" x14ac:dyDescent="0.2">
      <c r="A25" s="38" t="s">
        <v>220</v>
      </c>
      <c r="B25" s="38">
        <v>69705593</v>
      </c>
      <c r="C25" s="38">
        <v>69763619</v>
      </c>
      <c r="D25" s="50" t="s">
        <v>610</v>
      </c>
      <c r="E25" s="39">
        <v>58026</v>
      </c>
      <c r="F25" s="39">
        <v>14</v>
      </c>
      <c r="G25" s="40">
        <v>1.2545091398305099</v>
      </c>
      <c r="H25" s="40">
        <v>0.57470975383674505</v>
      </c>
      <c r="I25" s="39">
        <v>8</v>
      </c>
      <c r="J25" s="207">
        <v>8.6557999999999996E-2</v>
      </c>
      <c r="K25" s="40">
        <v>1.3120387722818501</v>
      </c>
      <c r="L25" s="40">
        <v>0.64177792168101599</v>
      </c>
      <c r="M25" s="39">
        <v>121</v>
      </c>
      <c r="N25" s="207">
        <v>4.7953999999999997E-2</v>
      </c>
      <c r="O25" s="207"/>
      <c r="P25" s="207"/>
      <c r="Q25" s="38"/>
    </row>
    <row r="26" spans="1:17" x14ac:dyDescent="0.2">
      <c r="A26" s="38" t="s">
        <v>220</v>
      </c>
      <c r="B26" s="38">
        <v>70311052</v>
      </c>
      <c r="C26" s="38">
        <v>70369106</v>
      </c>
      <c r="D26" s="50" t="s">
        <v>105</v>
      </c>
      <c r="E26" s="39">
        <v>58054</v>
      </c>
      <c r="F26" s="39">
        <v>21</v>
      </c>
      <c r="G26" s="40">
        <v>1.0827385550847499</v>
      </c>
      <c r="H26" s="40">
        <v>0.53304550823653096</v>
      </c>
      <c r="I26" s="39">
        <v>19</v>
      </c>
      <c r="J26" s="207">
        <v>7.1138999999999994E-2</v>
      </c>
      <c r="K26" s="40">
        <v>0.90860294773681805</v>
      </c>
      <c r="L26" s="40">
        <v>0.497185036695037</v>
      </c>
      <c r="M26" s="39">
        <v>435</v>
      </c>
      <c r="N26" s="207">
        <v>4.0224999999999997E-2</v>
      </c>
      <c r="O26" s="207"/>
      <c r="P26" s="207"/>
      <c r="Q26" s="38" t="s">
        <v>20083</v>
      </c>
    </row>
    <row r="27" spans="1:17" x14ac:dyDescent="0.2">
      <c r="A27" s="38" t="s">
        <v>211</v>
      </c>
      <c r="B27" s="38">
        <v>74142512</v>
      </c>
      <c r="C27" s="38">
        <v>74286040</v>
      </c>
      <c r="D27" s="188" t="s">
        <v>619</v>
      </c>
      <c r="E27" s="39">
        <v>143528</v>
      </c>
      <c r="F27" s="39">
        <v>102</v>
      </c>
      <c r="G27" s="40">
        <v>1.99751326694915</v>
      </c>
      <c r="H27" s="40">
        <v>0.28166717445445699</v>
      </c>
      <c r="I27" s="39">
        <v>0</v>
      </c>
      <c r="J27" s="207">
        <v>3.8247999999999997E-2</v>
      </c>
      <c r="K27" s="40">
        <v>2.0023858964069099</v>
      </c>
      <c r="L27" s="40">
        <v>0.47927095037179901</v>
      </c>
      <c r="M27" s="39">
        <v>0</v>
      </c>
      <c r="N27" s="207">
        <v>5.5391999999999997E-2</v>
      </c>
      <c r="O27" s="207" t="s">
        <v>100</v>
      </c>
      <c r="P27" s="207"/>
      <c r="Q27" s="38"/>
    </row>
    <row r="28" spans="1:17" x14ac:dyDescent="0.2">
      <c r="A28" s="38" t="s">
        <v>211</v>
      </c>
      <c r="B28" s="38">
        <v>74489987</v>
      </c>
      <c r="C28" s="38">
        <v>74633595</v>
      </c>
      <c r="D28" s="188" t="s">
        <v>620</v>
      </c>
      <c r="E28" s="39">
        <v>143608</v>
      </c>
      <c r="F28" s="39">
        <v>81</v>
      </c>
      <c r="G28" s="40">
        <v>2.3463083474576298</v>
      </c>
      <c r="H28" s="40">
        <v>0.236045075179494</v>
      </c>
      <c r="I28" s="39">
        <v>0</v>
      </c>
      <c r="J28" s="207">
        <v>9.3137999999999999E-2</v>
      </c>
      <c r="K28" s="40">
        <v>2.3757448338777398</v>
      </c>
      <c r="L28" s="40">
        <v>0.37419287571176602</v>
      </c>
      <c r="M28" s="39">
        <v>0</v>
      </c>
      <c r="N28" s="207">
        <v>2.4604000000000001E-2</v>
      </c>
      <c r="O28" s="207" t="s">
        <v>100</v>
      </c>
      <c r="P28" s="207"/>
      <c r="Q28" s="38"/>
    </row>
    <row r="29" spans="1:17" x14ac:dyDescent="0.2">
      <c r="A29" s="38" t="s">
        <v>211</v>
      </c>
      <c r="B29" s="38">
        <v>72588836</v>
      </c>
      <c r="C29" s="38">
        <v>72694590</v>
      </c>
      <c r="D29" s="188" t="s">
        <v>621</v>
      </c>
      <c r="E29" s="39">
        <v>105754</v>
      </c>
      <c r="F29" s="39">
        <v>43</v>
      </c>
      <c r="G29" s="40">
        <v>1.81687844491525</v>
      </c>
      <c r="H29" s="40">
        <v>0.26816730658843302</v>
      </c>
      <c r="I29" s="39">
        <v>0</v>
      </c>
      <c r="J29" s="207">
        <v>1.4964999999999999E-2</v>
      </c>
      <c r="K29" s="40">
        <v>1.72577157302846</v>
      </c>
      <c r="L29" s="40">
        <v>0.31657732714528197</v>
      </c>
      <c r="M29" s="39">
        <v>1</v>
      </c>
      <c r="N29" s="207">
        <v>1.3658E-2</v>
      </c>
      <c r="O29" s="207"/>
      <c r="P29" s="207"/>
      <c r="Q29" s="38"/>
    </row>
    <row r="30" spans="1:17" x14ac:dyDescent="0.2">
      <c r="A30" s="215" t="s">
        <v>187</v>
      </c>
      <c r="B30" s="215">
        <v>70845280</v>
      </c>
      <c r="C30" s="215">
        <v>71202573</v>
      </c>
      <c r="D30" s="216" t="s">
        <v>595</v>
      </c>
      <c r="E30" s="217">
        <v>357293</v>
      </c>
      <c r="F30" s="217">
        <v>742</v>
      </c>
      <c r="G30" s="218">
        <v>2.1030499067796602</v>
      </c>
      <c r="H30" s="218">
        <v>6.3707158652969303E-2</v>
      </c>
      <c r="I30" s="217">
        <v>0</v>
      </c>
      <c r="J30" s="219">
        <v>5.5376000000000002E-2</v>
      </c>
      <c r="K30" s="218">
        <v>2.1104505076994902</v>
      </c>
      <c r="L30" s="218">
        <v>0.10628296318038601</v>
      </c>
      <c r="M30" s="217">
        <v>0</v>
      </c>
      <c r="N30" s="219">
        <v>3.5938999999999999E-2</v>
      </c>
      <c r="O30" s="219" t="s">
        <v>100</v>
      </c>
      <c r="P30" s="219"/>
      <c r="Q30" s="215" t="s">
        <v>2877</v>
      </c>
    </row>
    <row r="31" spans="1:17" x14ac:dyDescent="0.2">
      <c r="A31" s="215" t="s">
        <v>77</v>
      </c>
      <c r="B31" s="215">
        <v>146303300</v>
      </c>
      <c r="C31" s="215">
        <v>146341167</v>
      </c>
      <c r="D31" s="216" t="s">
        <v>596</v>
      </c>
      <c r="E31" s="217">
        <v>37867</v>
      </c>
      <c r="F31" s="217">
        <v>3</v>
      </c>
      <c r="G31" s="218">
        <v>1.0836037203389799</v>
      </c>
      <c r="H31" s="218">
        <v>0.85311721999515</v>
      </c>
      <c r="I31" s="217">
        <v>66</v>
      </c>
      <c r="J31" s="219">
        <v>7.7100000000000002E-2</v>
      </c>
      <c r="K31" s="218">
        <v>1.2005561595893599</v>
      </c>
      <c r="L31" s="218">
        <v>1.2052286697540899</v>
      </c>
      <c r="M31" s="217">
        <v>739</v>
      </c>
      <c r="N31" s="219">
        <v>2.6095E-2</v>
      </c>
      <c r="O31" s="219"/>
      <c r="P31" s="219"/>
      <c r="Q31" s="215" t="s">
        <v>2877</v>
      </c>
    </row>
    <row r="32" spans="1:17" x14ac:dyDescent="0.2">
      <c r="A32" s="38" t="s">
        <v>157</v>
      </c>
      <c r="B32" s="38">
        <v>110775120</v>
      </c>
      <c r="C32" s="38">
        <v>110837604</v>
      </c>
      <c r="D32" s="38" t="s">
        <v>600</v>
      </c>
      <c r="E32" s="39">
        <v>62484</v>
      </c>
      <c r="F32" s="39">
        <v>63</v>
      </c>
      <c r="G32" s="40">
        <v>2.0623060169491501</v>
      </c>
      <c r="H32" s="40">
        <v>0.30100430855806698</v>
      </c>
      <c r="I32" s="39">
        <v>1</v>
      </c>
      <c r="J32" s="207">
        <v>1.5350000000000001E-2</v>
      </c>
      <c r="K32" s="40">
        <v>2.09878552309846</v>
      </c>
      <c r="L32" s="40">
        <v>0.45559884543632001</v>
      </c>
      <c r="M32" s="39">
        <v>0</v>
      </c>
      <c r="N32" s="207">
        <v>1.9365E-2</v>
      </c>
      <c r="O32" s="207"/>
      <c r="P32" s="207"/>
      <c r="Q32" s="220"/>
    </row>
    <row r="33" spans="1:17" x14ac:dyDescent="0.2">
      <c r="A33" s="38" t="s">
        <v>157</v>
      </c>
      <c r="B33" s="38">
        <v>111048926</v>
      </c>
      <c r="C33" s="38">
        <v>111111426</v>
      </c>
      <c r="D33" s="38" t="s">
        <v>601</v>
      </c>
      <c r="E33" s="39">
        <v>62500</v>
      </c>
      <c r="F33" s="39">
        <v>50</v>
      </c>
      <c r="G33" s="40">
        <v>2.0018938474576302</v>
      </c>
      <c r="H33" s="40">
        <v>0.25913410864637398</v>
      </c>
      <c r="I33" s="39">
        <v>1</v>
      </c>
      <c r="J33" s="207">
        <v>2.4374E-2</v>
      </c>
      <c r="K33" s="40">
        <v>2.1240976738217499</v>
      </c>
      <c r="L33" s="40">
        <v>0.42098779449793899</v>
      </c>
      <c r="M33" s="39">
        <v>0</v>
      </c>
      <c r="N33" s="207">
        <v>2.5100000000000001E-3</v>
      </c>
      <c r="O33" s="207"/>
      <c r="P33" s="207"/>
      <c r="Q33" s="38"/>
    </row>
    <row r="34" spans="1:17" x14ac:dyDescent="0.2">
      <c r="A34" s="38" t="s">
        <v>157</v>
      </c>
      <c r="B34" s="38">
        <v>112010503</v>
      </c>
      <c r="C34" s="38">
        <v>112276645</v>
      </c>
      <c r="D34" s="38" t="s">
        <v>602</v>
      </c>
      <c r="E34" s="39">
        <v>266142</v>
      </c>
      <c r="F34" s="39">
        <v>900</v>
      </c>
      <c r="G34" s="40">
        <v>2.0413657330508501</v>
      </c>
      <c r="H34" s="40">
        <v>6.8536261577464203E-2</v>
      </c>
      <c r="I34" s="39">
        <v>0</v>
      </c>
      <c r="J34" s="207">
        <v>4.6838999999999999E-2</v>
      </c>
      <c r="K34" s="40">
        <v>2.0295203047130199</v>
      </c>
      <c r="L34" s="40">
        <v>0.11352425091629</v>
      </c>
      <c r="M34" s="39">
        <v>0</v>
      </c>
      <c r="N34" s="207">
        <v>5.9249999999999997E-3</v>
      </c>
      <c r="O34" s="207" t="s">
        <v>100</v>
      </c>
      <c r="P34" s="207"/>
      <c r="Q34" s="38"/>
    </row>
    <row r="35" spans="1:17" x14ac:dyDescent="0.2">
      <c r="A35" s="38" t="s">
        <v>157</v>
      </c>
      <c r="B35" s="38">
        <v>87730959</v>
      </c>
      <c r="C35" s="38">
        <v>87997507</v>
      </c>
      <c r="D35" s="38" t="s">
        <v>603</v>
      </c>
      <c r="E35" s="39">
        <v>266548</v>
      </c>
      <c r="F35" s="39">
        <v>772</v>
      </c>
      <c r="G35" s="40">
        <v>1.98925713135593</v>
      </c>
      <c r="H35" s="40">
        <v>0.24086313926049399</v>
      </c>
      <c r="I35" s="39">
        <v>1</v>
      </c>
      <c r="J35" s="207">
        <v>2.5527000000000001E-2</v>
      </c>
      <c r="K35" s="40">
        <v>1.9206112020532</v>
      </c>
      <c r="L35" s="40">
        <v>0.242914340820446</v>
      </c>
      <c r="M35" s="39">
        <v>0</v>
      </c>
      <c r="N35" s="207">
        <v>1.0906000000000001E-2</v>
      </c>
      <c r="O35" s="207"/>
      <c r="P35" s="207" t="s">
        <v>100</v>
      </c>
      <c r="Q35" s="38"/>
    </row>
    <row r="36" spans="1:17" x14ac:dyDescent="0.2">
      <c r="A36" s="215" t="s">
        <v>220</v>
      </c>
      <c r="B36" s="215">
        <v>70257048</v>
      </c>
      <c r="C36" s="215">
        <v>70300987</v>
      </c>
      <c r="D36" s="221" t="s">
        <v>611</v>
      </c>
      <c r="E36" s="217">
        <v>43939</v>
      </c>
      <c r="F36" s="217">
        <v>11</v>
      </c>
      <c r="G36" s="218">
        <v>1.7006396525423699</v>
      </c>
      <c r="H36" s="218">
        <v>0.60791168109500904</v>
      </c>
      <c r="I36" s="217">
        <v>3</v>
      </c>
      <c r="J36" s="219">
        <v>9.9606E-2</v>
      </c>
      <c r="K36" s="218">
        <v>1.5011206336910901</v>
      </c>
      <c r="L36" s="218">
        <v>0.86693720942601205</v>
      </c>
      <c r="M36" s="217">
        <v>237</v>
      </c>
      <c r="N36" s="219">
        <v>2.5786E-2</v>
      </c>
      <c r="O36" s="219"/>
      <c r="P36" s="219"/>
      <c r="Q36" s="215" t="s">
        <v>3041</v>
      </c>
    </row>
    <row r="37" spans="1:17" x14ac:dyDescent="0.2">
      <c r="A37" s="215" t="s">
        <v>220</v>
      </c>
      <c r="B37" s="215">
        <v>69381594</v>
      </c>
      <c r="C37" s="215">
        <v>69425564</v>
      </c>
      <c r="D37" s="221" t="s">
        <v>612</v>
      </c>
      <c r="E37" s="217">
        <v>43970</v>
      </c>
      <c r="F37" s="217">
        <v>6</v>
      </c>
      <c r="G37" s="218">
        <v>2.4572315550847499</v>
      </c>
      <c r="H37" s="218">
        <v>0.70993207393568303</v>
      </c>
      <c r="I37" s="217">
        <v>0</v>
      </c>
      <c r="J37" s="219">
        <v>2.2277999999999999E-2</v>
      </c>
      <c r="K37" s="218">
        <v>2.4405372454503</v>
      </c>
      <c r="L37" s="218">
        <v>0.86625322399020099</v>
      </c>
      <c r="M37" s="217">
        <v>8</v>
      </c>
      <c r="N37" s="219">
        <v>8.1530000000000005E-3</v>
      </c>
      <c r="O37" s="219"/>
      <c r="P37" s="219"/>
      <c r="Q37" s="215" t="s">
        <v>3041</v>
      </c>
    </row>
    <row r="38" spans="1:17" x14ac:dyDescent="0.2">
      <c r="A38" s="215" t="s">
        <v>220</v>
      </c>
      <c r="B38" s="215">
        <v>70389826</v>
      </c>
      <c r="C38" s="215">
        <v>70425883</v>
      </c>
      <c r="D38" s="221" t="s">
        <v>613</v>
      </c>
      <c r="E38" s="217">
        <v>36057</v>
      </c>
      <c r="F38" s="217">
        <v>6</v>
      </c>
      <c r="G38" s="218">
        <v>2.6289164491525399</v>
      </c>
      <c r="H38" s="218">
        <v>0.78260419680344095</v>
      </c>
      <c r="I38" s="217">
        <v>3</v>
      </c>
      <c r="J38" s="219">
        <v>3.0442E-2</v>
      </c>
      <c r="K38" s="218">
        <v>2.9108013719085402</v>
      </c>
      <c r="L38" s="218">
        <v>1.0208557340033999</v>
      </c>
      <c r="M38" s="217">
        <v>4</v>
      </c>
      <c r="N38" s="219">
        <v>1.8022E-2</v>
      </c>
      <c r="O38" s="219"/>
      <c r="P38" s="219"/>
      <c r="Q38" s="215" t="s">
        <v>3041</v>
      </c>
    </row>
    <row r="39" spans="1:17" x14ac:dyDescent="0.2">
      <c r="A39" s="215" t="s">
        <v>220</v>
      </c>
      <c r="B39" s="215">
        <v>68912837</v>
      </c>
      <c r="C39" s="215">
        <v>68925388</v>
      </c>
      <c r="D39" s="221" t="s">
        <v>616</v>
      </c>
      <c r="E39" s="217">
        <v>12551</v>
      </c>
      <c r="F39" s="217">
        <v>2</v>
      </c>
      <c r="G39" s="218">
        <v>0.54244694491525403</v>
      </c>
      <c r="H39" s="218">
        <v>0.61063685371435195</v>
      </c>
      <c r="I39" s="217">
        <v>155</v>
      </c>
      <c r="J39" s="219">
        <v>5.7764999999999997E-2</v>
      </c>
      <c r="K39" s="218">
        <v>0.375350418572095</v>
      </c>
      <c r="L39" s="218">
        <v>0.75576496910497404</v>
      </c>
      <c r="M39" s="217">
        <v>1592</v>
      </c>
      <c r="N39" s="219">
        <v>1.2862E-2</v>
      </c>
      <c r="O39" s="219"/>
      <c r="P39" s="219"/>
      <c r="Q39" s="215" t="s">
        <v>3041</v>
      </c>
    </row>
    <row r="40" spans="1:17" x14ac:dyDescent="0.2">
      <c r="A40" s="215" t="s">
        <v>220</v>
      </c>
      <c r="B40" s="215">
        <v>68830643</v>
      </c>
      <c r="C40" s="215">
        <v>68849520</v>
      </c>
      <c r="D40" s="215" t="s">
        <v>607</v>
      </c>
      <c r="E40" s="217">
        <v>18877</v>
      </c>
      <c r="F40" s="217">
        <v>6</v>
      </c>
      <c r="G40" s="218">
        <v>2.4688880847457599</v>
      </c>
      <c r="H40" s="218">
        <v>0.45287130594611102</v>
      </c>
      <c r="I40" s="217">
        <v>0</v>
      </c>
      <c r="J40" s="219">
        <v>5.6515999999999997E-2</v>
      </c>
      <c r="K40" s="218">
        <v>2.6054008926738201</v>
      </c>
      <c r="L40" s="218">
        <v>0.76381250439703396</v>
      </c>
      <c r="M40" s="217">
        <v>1</v>
      </c>
      <c r="N40" s="219">
        <v>2.1203E-2</v>
      </c>
      <c r="O40" s="219"/>
      <c r="P40" s="219"/>
      <c r="Q40" s="215" t="s">
        <v>3041</v>
      </c>
    </row>
    <row r="41" spans="1:17" x14ac:dyDescent="0.2">
      <c r="A41" s="215" t="s">
        <v>220</v>
      </c>
      <c r="B41" s="215">
        <v>70370030</v>
      </c>
      <c r="C41" s="215">
        <v>70388896</v>
      </c>
      <c r="D41" s="215" t="s">
        <v>223</v>
      </c>
      <c r="E41" s="217">
        <v>18866</v>
      </c>
      <c r="F41" s="217">
        <v>16</v>
      </c>
      <c r="G41" s="218">
        <v>0.96256595762711905</v>
      </c>
      <c r="H41" s="218">
        <v>0.66914767895294103</v>
      </c>
      <c r="I41" s="217">
        <v>52</v>
      </c>
      <c r="J41" s="219">
        <v>7.2087999999999999E-2</v>
      </c>
      <c r="K41" s="218">
        <v>0.88928050023331795</v>
      </c>
      <c r="L41" s="218">
        <v>0.73012569479109701</v>
      </c>
      <c r="M41" s="217">
        <v>709</v>
      </c>
      <c r="N41" s="219">
        <v>7.4422000000000002E-2</v>
      </c>
      <c r="O41" s="219"/>
      <c r="P41" s="219"/>
      <c r="Q41" s="215" t="s">
        <v>3041</v>
      </c>
    </row>
    <row r="42" spans="1:17" x14ac:dyDescent="0.2">
      <c r="A42" s="38" t="s">
        <v>211</v>
      </c>
      <c r="B42" s="38">
        <v>143894715</v>
      </c>
      <c r="C42" s="38">
        <v>143951886</v>
      </c>
      <c r="D42" s="38" t="s">
        <v>3031</v>
      </c>
      <c r="E42" s="39">
        <v>57171</v>
      </c>
      <c r="F42" s="39">
        <v>45</v>
      </c>
      <c r="G42" s="40">
        <v>3.1791632203389799</v>
      </c>
      <c r="H42" s="40">
        <v>0.90662821526523896</v>
      </c>
      <c r="I42" s="39">
        <v>0</v>
      </c>
      <c r="J42" s="207">
        <v>9.8851999999999995E-2</v>
      </c>
      <c r="K42" s="40">
        <v>3.0321864577694799</v>
      </c>
      <c r="L42" s="40">
        <v>0.93193225148353498</v>
      </c>
      <c r="M42" s="39">
        <v>0</v>
      </c>
      <c r="N42" s="207">
        <v>8.8206999999999994E-2</v>
      </c>
      <c r="O42" s="207" t="s">
        <v>100</v>
      </c>
      <c r="P42" s="207"/>
      <c r="Q42" s="38"/>
    </row>
    <row r="43" spans="1:17" x14ac:dyDescent="0.2">
      <c r="A43" s="38" t="s">
        <v>211</v>
      </c>
      <c r="B43" s="38">
        <v>143993276</v>
      </c>
      <c r="C43" s="38">
        <v>144033786</v>
      </c>
      <c r="D43" s="38" t="s">
        <v>3032</v>
      </c>
      <c r="E43" s="39">
        <v>40510</v>
      </c>
      <c r="F43" s="39">
        <v>32</v>
      </c>
      <c r="G43" s="40">
        <v>2.28364571186441</v>
      </c>
      <c r="H43" s="40">
        <v>0.72065233268475903</v>
      </c>
      <c r="I43" s="39">
        <v>0</v>
      </c>
      <c r="J43" s="207">
        <v>5.8088000000000001E-2</v>
      </c>
      <c r="K43" s="40">
        <v>2.4295844008399401</v>
      </c>
      <c r="L43" s="40">
        <v>0.83248703648909195</v>
      </c>
      <c r="M43" s="39">
        <v>2</v>
      </c>
      <c r="N43" s="207">
        <v>7.2741E-2</v>
      </c>
      <c r="O43" s="207"/>
      <c r="P43" s="207"/>
      <c r="Q43" s="38"/>
    </row>
    <row r="44" spans="1:17" x14ac:dyDescent="0.2">
      <c r="A44" s="38" t="s">
        <v>202</v>
      </c>
      <c r="B44" s="38">
        <v>18520340</v>
      </c>
      <c r="C44" s="38">
        <v>18539808</v>
      </c>
      <c r="D44" s="38" t="s">
        <v>29</v>
      </c>
      <c r="E44" s="39">
        <v>19468</v>
      </c>
      <c r="F44" s="39">
        <v>52</v>
      </c>
      <c r="G44" s="40">
        <v>2.3103418813559302</v>
      </c>
      <c r="H44" s="40">
        <v>0.18310231281758799</v>
      </c>
      <c r="I44" s="39">
        <v>0</v>
      </c>
      <c r="J44" s="207">
        <v>3.5827999999999999E-2</v>
      </c>
      <c r="K44" s="40">
        <v>2.4076355641623901</v>
      </c>
      <c r="L44" s="40">
        <v>0.356356187599357</v>
      </c>
      <c r="M44" s="39">
        <v>0</v>
      </c>
      <c r="N44" s="207">
        <v>2.1715000000000002E-2</v>
      </c>
      <c r="O44" s="207" t="s">
        <v>100</v>
      </c>
      <c r="P44" s="207"/>
      <c r="Q44" s="38"/>
    </row>
    <row r="45" spans="1:17" x14ac:dyDescent="0.2">
      <c r="A45" s="38" t="s">
        <v>202</v>
      </c>
      <c r="B45" s="38">
        <v>112547</v>
      </c>
      <c r="C45" s="38">
        <v>131692</v>
      </c>
      <c r="D45" s="38" t="s">
        <v>27</v>
      </c>
      <c r="E45" s="39">
        <v>19145</v>
      </c>
      <c r="F45" s="39">
        <v>57</v>
      </c>
      <c r="G45" s="40">
        <v>1.70485554661017</v>
      </c>
      <c r="H45" s="40">
        <v>0.22431476771785899</v>
      </c>
      <c r="I45" s="39">
        <v>0</v>
      </c>
      <c r="J45" s="207">
        <v>0.103729</v>
      </c>
      <c r="K45" s="40">
        <v>1.7666360102659799</v>
      </c>
      <c r="L45" s="40">
        <v>0.30988822568216001</v>
      </c>
      <c r="M45" s="39">
        <v>1</v>
      </c>
      <c r="N45" s="207">
        <v>5.3459E-2</v>
      </c>
      <c r="O45" s="207"/>
      <c r="P45" s="207" t="s">
        <v>100</v>
      </c>
      <c r="Q45" s="38"/>
    </row>
    <row r="46" spans="1:17" x14ac:dyDescent="0.2">
      <c r="A46" s="215" t="s">
        <v>220</v>
      </c>
      <c r="B46" s="215">
        <v>69320977</v>
      </c>
      <c r="C46" s="215">
        <v>69373660</v>
      </c>
      <c r="D46" s="221" t="s">
        <v>3036</v>
      </c>
      <c r="E46" s="217">
        <v>52683</v>
      </c>
      <c r="F46" s="217">
        <v>5</v>
      </c>
      <c r="G46" s="218">
        <v>1.9957822669491501</v>
      </c>
      <c r="H46" s="218">
        <v>0.62654638152976705</v>
      </c>
      <c r="I46" s="217">
        <v>1</v>
      </c>
      <c r="J46" s="219">
        <v>4.7716000000000001E-2</v>
      </c>
      <c r="K46" s="218">
        <v>2.0465477783481099</v>
      </c>
      <c r="L46" s="218">
        <v>0.911866584540442</v>
      </c>
      <c r="M46" s="217">
        <v>68</v>
      </c>
      <c r="N46" s="219">
        <v>1.8241E-2</v>
      </c>
      <c r="O46" s="219"/>
      <c r="P46" s="219"/>
      <c r="Q46" s="215" t="s">
        <v>3041</v>
      </c>
    </row>
    <row r="47" spans="1:17" x14ac:dyDescent="0.2">
      <c r="A47" s="215" t="s">
        <v>220</v>
      </c>
      <c r="B47" s="215">
        <v>70196396</v>
      </c>
      <c r="C47" s="215">
        <v>70236901</v>
      </c>
      <c r="D47" s="221" t="s">
        <v>3037</v>
      </c>
      <c r="E47" s="217">
        <v>40505</v>
      </c>
      <c r="F47" s="217">
        <v>3</v>
      </c>
      <c r="G47" s="218">
        <v>0.35782733898305102</v>
      </c>
      <c r="H47" s="218">
        <v>0.57110729809511396</v>
      </c>
      <c r="I47" s="217">
        <v>177</v>
      </c>
      <c r="J47" s="219">
        <v>9.3737000000000001E-2</v>
      </c>
      <c r="K47" s="218">
        <v>0.43597564302379799</v>
      </c>
      <c r="L47" s="218">
        <v>0.80577856047394503</v>
      </c>
      <c r="M47" s="217">
        <v>1503</v>
      </c>
      <c r="N47" s="219">
        <v>2.1954999999999999E-2</v>
      </c>
      <c r="O47" s="219"/>
      <c r="P47" s="219"/>
      <c r="Q47" s="215" t="s">
        <v>3041</v>
      </c>
    </row>
    <row r="48" spans="1:17" x14ac:dyDescent="0.2">
      <c r="A48" s="215" t="s">
        <v>77</v>
      </c>
      <c r="B48" s="215">
        <v>206482222</v>
      </c>
      <c r="C48" s="215">
        <v>206583337</v>
      </c>
      <c r="D48" s="216" t="s">
        <v>583</v>
      </c>
      <c r="E48" s="217">
        <v>101115</v>
      </c>
      <c r="F48" s="217">
        <v>293</v>
      </c>
      <c r="G48" s="218">
        <v>2.9662618474576301</v>
      </c>
      <c r="H48" s="218">
        <v>0.16441831855724501</v>
      </c>
      <c r="I48" s="217">
        <v>0</v>
      </c>
      <c r="J48" s="219">
        <v>1.9739E-2</v>
      </c>
      <c r="K48" s="218">
        <v>2.9387421399906701</v>
      </c>
      <c r="L48" s="218">
        <v>0.28365062787783901</v>
      </c>
      <c r="M48" s="217">
        <v>0</v>
      </c>
      <c r="N48" s="219">
        <v>7.8930000000000007E-3</v>
      </c>
      <c r="O48" s="219" t="s">
        <v>100</v>
      </c>
      <c r="P48" s="219"/>
      <c r="Q48" s="215" t="s">
        <v>2877</v>
      </c>
    </row>
    <row r="49" spans="1:17" x14ac:dyDescent="0.2">
      <c r="A49" s="215" t="s">
        <v>77</v>
      </c>
      <c r="B49" s="215">
        <v>143880004</v>
      </c>
      <c r="C49" s="215">
        <v>144095783</v>
      </c>
      <c r="D49" s="221" t="s">
        <v>13</v>
      </c>
      <c r="E49" s="217">
        <v>215779</v>
      </c>
      <c r="F49" s="217">
        <v>352</v>
      </c>
      <c r="G49" s="218">
        <v>3.5372459872881401</v>
      </c>
      <c r="H49" s="218">
        <v>0.27665894719587802</v>
      </c>
      <c r="I49" s="217">
        <v>0</v>
      </c>
      <c r="J49" s="219">
        <v>2.0978E-2</v>
      </c>
      <c r="K49" s="218">
        <v>3.74005478068129</v>
      </c>
      <c r="L49" s="218">
        <v>0.38878773040581199</v>
      </c>
      <c r="M49" s="217">
        <v>0</v>
      </c>
      <c r="N49" s="219">
        <v>8.3129999999999992E-3</v>
      </c>
      <c r="O49" s="219" t="s">
        <v>100</v>
      </c>
      <c r="P49" s="219"/>
      <c r="Q49" s="215" t="s">
        <v>2877</v>
      </c>
    </row>
    <row r="50" spans="1:17" x14ac:dyDescent="0.2">
      <c r="A50" s="215" t="s">
        <v>77</v>
      </c>
      <c r="B50" s="215">
        <v>120747157</v>
      </c>
      <c r="C50" s="215">
        <v>120890557</v>
      </c>
      <c r="D50" s="221" t="s">
        <v>585</v>
      </c>
      <c r="E50" s="217">
        <v>143400</v>
      </c>
      <c r="F50" s="217">
        <v>235</v>
      </c>
      <c r="G50" s="218">
        <v>1.7873451355932199</v>
      </c>
      <c r="H50" s="218">
        <v>0.154507015272524</v>
      </c>
      <c r="I50" s="217">
        <v>0</v>
      </c>
      <c r="J50" s="219">
        <v>5.7366E-2</v>
      </c>
      <c r="K50" s="218">
        <v>1.8303253224451701</v>
      </c>
      <c r="L50" s="218">
        <v>0.221637865975952</v>
      </c>
      <c r="M50" s="217">
        <v>0</v>
      </c>
      <c r="N50" s="219">
        <v>4.0839E-2</v>
      </c>
      <c r="O50" s="219" t="s">
        <v>100</v>
      </c>
      <c r="P50" s="219"/>
      <c r="Q50" s="215" t="s">
        <v>2877</v>
      </c>
    </row>
    <row r="51" spans="1:17" x14ac:dyDescent="0.2">
      <c r="A51" s="215" t="s">
        <v>211</v>
      </c>
      <c r="B51" s="215">
        <v>143533137</v>
      </c>
      <c r="C51" s="215">
        <v>143571789</v>
      </c>
      <c r="D51" s="221" t="s">
        <v>20119</v>
      </c>
      <c r="E51" s="217">
        <v>38652</v>
      </c>
      <c r="F51" s="217">
        <v>181</v>
      </c>
      <c r="G51" s="218">
        <v>3.1871726525423698</v>
      </c>
      <c r="H51" s="218">
        <v>0.60930645365768199</v>
      </c>
      <c r="I51" s="217">
        <v>0</v>
      </c>
      <c r="J51" s="219">
        <v>6.0041999999999998E-2</v>
      </c>
      <c r="K51" s="218">
        <v>3.0451686542230498</v>
      </c>
      <c r="L51" s="218">
        <v>0.68146108825026397</v>
      </c>
      <c r="M51" s="217">
        <v>0</v>
      </c>
      <c r="N51" s="219">
        <v>1.3032999999999999E-2</v>
      </c>
      <c r="O51" s="219" t="s">
        <v>100</v>
      </c>
      <c r="P51" s="219"/>
      <c r="Q51" s="215" t="s">
        <v>2877</v>
      </c>
    </row>
    <row r="52" spans="1:17" x14ac:dyDescent="0.2">
      <c r="A52" s="215" t="s">
        <v>211</v>
      </c>
      <c r="B52" s="215">
        <v>143284231</v>
      </c>
      <c r="C52" s="215">
        <v>143318708</v>
      </c>
      <c r="D52" s="221" t="s">
        <v>9350</v>
      </c>
      <c r="E52" s="217">
        <v>34477</v>
      </c>
      <c r="F52" s="217">
        <v>18</v>
      </c>
      <c r="G52" s="218">
        <v>1.14102605508475</v>
      </c>
      <c r="H52" s="218">
        <v>0.46113283823293999</v>
      </c>
      <c r="I52" s="217">
        <v>9</v>
      </c>
      <c r="J52" s="219">
        <v>0.11336</v>
      </c>
      <c r="K52" s="218">
        <v>1.1941369533364401</v>
      </c>
      <c r="L52" s="218">
        <v>0.55851507306794301</v>
      </c>
      <c r="M52" s="217">
        <v>112</v>
      </c>
      <c r="N52" s="219">
        <v>2.8820999999999999E-2</v>
      </c>
      <c r="O52" s="219"/>
      <c r="P52" s="219"/>
      <c r="Q52" s="215" t="s">
        <v>2877</v>
      </c>
    </row>
    <row r="53" spans="1:17" x14ac:dyDescent="0.2">
      <c r="A53" s="215" t="s">
        <v>211</v>
      </c>
      <c r="B53" s="215">
        <v>143504916</v>
      </c>
      <c r="C53" s="215">
        <v>143533137</v>
      </c>
      <c r="D53" s="221" t="s">
        <v>3002</v>
      </c>
      <c r="E53" s="217">
        <v>28221</v>
      </c>
      <c r="F53" s="217">
        <v>12</v>
      </c>
      <c r="G53" s="218">
        <v>1.1647515805084701</v>
      </c>
      <c r="H53" s="218">
        <v>0.45124749193206198</v>
      </c>
      <c r="I53" s="217">
        <v>12</v>
      </c>
      <c r="J53" s="219">
        <v>5.8584999999999998E-2</v>
      </c>
      <c r="K53" s="218">
        <v>1.13845199020065</v>
      </c>
      <c r="L53" s="218">
        <v>0.60178318453840596</v>
      </c>
      <c r="M53" s="217">
        <v>243</v>
      </c>
      <c r="N53" s="219">
        <v>2.0709999999999999E-2</v>
      </c>
      <c r="O53" s="219"/>
      <c r="P53" s="219"/>
      <c r="Q53" s="215" t="s">
        <v>2877</v>
      </c>
    </row>
  </sheetData>
  <mergeCells count="2">
    <mergeCell ref="G1:J1"/>
    <mergeCell ref="K1:N1"/>
  </mergeCells>
  <pageMargins left="0.78749999999999998" right="0.78749999999999998" top="1.05277777777778" bottom="1.05277777777778" header="0.78749999999999998" footer="0.78749999999999998"/>
  <pageSetup orientation="portrait" horizontalDpi="4294967292" verticalDpi="4294967292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sqref="A1:I1"/>
    </sheetView>
  </sheetViews>
  <sheetFormatPr baseColWidth="10" defaultColWidth="11.5" defaultRowHeight="15" x14ac:dyDescent="0.2"/>
  <cols>
    <col min="1" max="1" width="10" style="12" bestFit="1" customWidth="1"/>
    <col min="2" max="2" width="24.1640625" style="12" bestFit="1" customWidth="1"/>
    <col min="3" max="3" width="23.83203125" style="12" bestFit="1" customWidth="1"/>
    <col min="4" max="4" width="8" style="12" bestFit="1" customWidth="1"/>
    <col min="5" max="5" width="24.1640625" style="12" bestFit="1" customWidth="1"/>
    <col min="6" max="6" width="28" style="12" bestFit="1" customWidth="1"/>
    <col min="7" max="7" width="24" style="27" bestFit="1" customWidth="1"/>
    <col min="8" max="8" width="94.1640625" style="12" bestFit="1" customWidth="1"/>
    <col min="9" max="9" width="9" style="12" bestFit="1" customWidth="1"/>
    <col min="10" max="16384" width="11.5" style="12"/>
  </cols>
  <sheetData>
    <row r="1" spans="1:9" x14ac:dyDescent="0.2">
      <c r="A1" s="292" t="s">
        <v>575</v>
      </c>
      <c r="B1" s="292" t="s">
        <v>11062</v>
      </c>
      <c r="C1" s="292" t="s">
        <v>16626</v>
      </c>
      <c r="D1" s="292" t="s">
        <v>19871</v>
      </c>
      <c r="E1" s="292" t="s">
        <v>10896</v>
      </c>
      <c r="F1" s="292" t="s">
        <v>10903</v>
      </c>
      <c r="G1" s="300" t="s">
        <v>16628</v>
      </c>
      <c r="H1" s="292" t="s">
        <v>10913</v>
      </c>
      <c r="I1" s="292" t="s">
        <v>10921</v>
      </c>
    </row>
    <row r="2" spans="1:9" x14ac:dyDescent="0.2">
      <c r="A2" s="12" t="s">
        <v>14</v>
      </c>
      <c r="B2" s="27" t="s">
        <v>11054</v>
      </c>
      <c r="C2" s="27" t="s">
        <v>2292</v>
      </c>
      <c r="D2" s="27">
        <v>2</v>
      </c>
      <c r="E2" s="27" t="s">
        <v>3020</v>
      </c>
      <c r="F2" s="27" t="s">
        <v>38</v>
      </c>
      <c r="G2" s="27" t="s">
        <v>2857</v>
      </c>
      <c r="H2" s="12" t="s">
        <v>10914</v>
      </c>
      <c r="I2" s="184">
        <f>SUM(LEN(H2))-SUM(LEN(SUBSTITUTE(H2,",","")))+1</f>
        <v>4</v>
      </c>
    </row>
    <row r="3" spans="1:9" x14ac:dyDescent="0.2">
      <c r="A3" s="12" t="s">
        <v>18</v>
      </c>
      <c r="B3" s="27" t="s">
        <v>11055</v>
      </c>
      <c r="C3" s="27" t="s">
        <v>2292</v>
      </c>
      <c r="D3" s="27">
        <v>18</v>
      </c>
      <c r="E3" s="27" t="s">
        <v>3021</v>
      </c>
      <c r="F3" s="27" t="s">
        <v>10898</v>
      </c>
      <c r="G3" s="27" t="s">
        <v>2857</v>
      </c>
      <c r="H3" s="12" t="s">
        <v>10915</v>
      </c>
      <c r="I3" s="184">
        <f t="shared" ref="I3:I17" si="0">SUM(LEN(H3))-SUM(LEN(SUBSTITUTE(H3,",","")))+1</f>
        <v>11</v>
      </c>
    </row>
    <row r="4" spans="1:9" x14ac:dyDescent="0.2">
      <c r="A4" s="12" t="s">
        <v>32</v>
      </c>
      <c r="B4" s="27" t="s">
        <v>11056</v>
      </c>
      <c r="C4" s="27" t="s">
        <v>2292</v>
      </c>
      <c r="D4" s="27">
        <v>1</v>
      </c>
      <c r="E4" s="27" t="s">
        <v>3022</v>
      </c>
      <c r="F4" s="27" t="s">
        <v>8</v>
      </c>
      <c r="G4" s="27" t="s">
        <v>2857</v>
      </c>
      <c r="H4" s="12" t="s">
        <v>10916</v>
      </c>
      <c r="I4" s="184">
        <f t="shared" si="0"/>
        <v>2</v>
      </c>
    </row>
    <row r="5" spans="1:9" x14ac:dyDescent="0.2">
      <c r="A5" s="12" t="s">
        <v>598</v>
      </c>
      <c r="B5" s="27" t="s">
        <v>11057</v>
      </c>
      <c r="C5" s="27" t="s">
        <v>2292</v>
      </c>
      <c r="D5" s="27">
        <v>1</v>
      </c>
      <c r="E5" s="27" t="s">
        <v>2879</v>
      </c>
      <c r="F5" s="27" t="s">
        <v>10899</v>
      </c>
      <c r="G5" s="27" t="s">
        <v>2857</v>
      </c>
      <c r="H5" s="12" t="s">
        <v>10918</v>
      </c>
      <c r="I5" s="184">
        <f t="shared" si="0"/>
        <v>2</v>
      </c>
    </row>
    <row r="6" spans="1:9" x14ac:dyDescent="0.2">
      <c r="A6" s="12" t="s">
        <v>599</v>
      </c>
      <c r="B6" s="27" t="s">
        <v>19872</v>
      </c>
      <c r="C6" s="27" t="s">
        <v>2857</v>
      </c>
      <c r="D6" s="27">
        <v>0</v>
      </c>
      <c r="E6" s="27" t="s">
        <v>10897</v>
      </c>
      <c r="F6" s="27" t="s">
        <v>10900</v>
      </c>
      <c r="G6" s="27" t="s">
        <v>2857</v>
      </c>
      <c r="H6" s="12" t="s">
        <v>10917</v>
      </c>
      <c r="I6" s="184">
        <f t="shared" si="0"/>
        <v>4</v>
      </c>
    </row>
    <row r="7" spans="1:9" x14ac:dyDescent="0.2">
      <c r="A7" s="12" t="s">
        <v>22</v>
      </c>
      <c r="B7" s="27" t="s">
        <v>19596</v>
      </c>
      <c r="C7" s="27" t="s">
        <v>2857</v>
      </c>
      <c r="D7" s="27">
        <v>0</v>
      </c>
      <c r="E7" s="27" t="s">
        <v>2880</v>
      </c>
      <c r="F7" s="27" t="s">
        <v>10901</v>
      </c>
      <c r="G7" s="27" t="s">
        <v>2857</v>
      </c>
      <c r="H7" s="12" t="s">
        <v>10919</v>
      </c>
      <c r="I7" s="184">
        <f t="shared" si="0"/>
        <v>4</v>
      </c>
    </row>
    <row r="8" spans="1:9" x14ac:dyDescent="0.2">
      <c r="A8" s="12" t="s">
        <v>2729</v>
      </c>
      <c r="B8" s="27" t="s">
        <v>19597</v>
      </c>
      <c r="C8" s="27" t="s">
        <v>2857</v>
      </c>
      <c r="D8" s="27">
        <v>0</v>
      </c>
      <c r="E8" s="27" t="s">
        <v>2881</v>
      </c>
      <c r="F8" s="27" t="s">
        <v>10902</v>
      </c>
      <c r="G8" s="27" t="s">
        <v>2857</v>
      </c>
      <c r="H8" s="119" t="s">
        <v>20071</v>
      </c>
      <c r="I8" s="184">
        <f t="shared" si="0"/>
        <v>13</v>
      </c>
    </row>
    <row r="9" spans="1:9" x14ac:dyDescent="0.2">
      <c r="A9" s="12" t="s">
        <v>56</v>
      </c>
      <c r="B9" s="27" t="s">
        <v>2858</v>
      </c>
      <c r="C9" s="27" t="s">
        <v>16627</v>
      </c>
      <c r="D9" s="27">
        <v>0</v>
      </c>
      <c r="E9" s="27" t="s">
        <v>2858</v>
      </c>
      <c r="F9" s="27" t="s">
        <v>53</v>
      </c>
      <c r="G9" s="27" t="s">
        <v>16627</v>
      </c>
      <c r="H9" s="12" t="s">
        <v>57</v>
      </c>
      <c r="I9" s="184">
        <f t="shared" si="0"/>
        <v>1</v>
      </c>
    </row>
    <row r="10" spans="1:9" x14ac:dyDescent="0.2">
      <c r="A10" s="12" t="s">
        <v>21</v>
      </c>
      <c r="B10" s="27" t="s">
        <v>11058</v>
      </c>
      <c r="C10" s="27" t="s">
        <v>2292</v>
      </c>
      <c r="D10" s="27">
        <v>1</v>
      </c>
      <c r="E10" s="27" t="s">
        <v>3023</v>
      </c>
      <c r="F10" s="27" t="s">
        <v>10904</v>
      </c>
      <c r="G10" s="27" t="s">
        <v>2857</v>
      </c>
      <c r="H10" s="12" t="s">
        <v>10920</v>
      </c>
      <c r="I10" s="184">
        <f t="shared" si="0"/>
        <v>9</v>
      </c>
    </row>
    <row r="11" spans="1:9" x14ac:dyDescent="0.2">
      <c r="A11" s="12" t="s">
        <v>622</v>
      </c>
      <c r="B11" s="27" t="s">
        <v>19598</v>
      </c>
      <c r="C11" s="27" t="s">
        <v>2292</v>
      </c>
      <c r="D11" s="27">
        <v>1</v>
      </c>
      <c r="E11" s="27" t="s">
        <v>10895</v>
      </c>
      <c r="F11" s="27" t="s">
        <v>10905</v>
      </c>
      <c r="G11" s="27" t="s">
        <v>2292</v>
      </c>
      <c r="H11" s="12" t="s">
        <v>10922</v>
      </c>
      <c r="I11" s="184">
        <f t="shared" si="0"/>
        <v>10</v>
      </c>
    </row>
    <row r="12" spans="1:9" s="27" customFormat="1" x14ac:dyDescent="0.2">
      <c r="A12" s="27" t="s">
        <v>2213</v>
      </c>
      <c r="B12" s="27" t="s">
        <v>11059</v>
      </c>
      <c r="C12" s="27" t="s">
        <v>2292</v>
      </c>
      <c r="D12" s="27">
        <v>5</v>
      </c>
      <c r="E12" s="27" t="s">
        <v>3024</v>
      </c>
      <c r="F12" s="27" t="s">
        <v>10906</v>
      </c>
      <c r="G12" s="27" t="s">
        <v>16629</v>
      </c>
      <c r="H12" s="27" t="s">
        <v>10925</v>
      </c>
      <c r="I12" s="55">
        <f t="shared" si="0"/>
        <v>8</v>
      </c>
    </row>
    <row r="13" spans="1:9" x14ac:dyDescent="0.2">
      <c r="A13" s="12" t="s">
        <v>593</v>
      </c>
      <c r="B13" s="27" t="s">
        <v>19599</v>
      </c>
      <c r="C13" s="27" t="s">
        <v>2857</v>
      </c>
      <c r="D13" s="27">
        <v>0</v>
      </c>
      <c r="E13" s="27" t="s">
        <v>2882</v>
      </c>
      <c r="F13" s="27" t="s">
        <v>10907</v>
      </c>
      <c r="G13" s="27" t="s">
        <v>2857</v>
      </c>
      <c r="H13" s="12" t="s">
        <v>10923</v>
      </c>
      <c r="I13" s="184">
        <f t="shared" si="0"/>
        <v>4</v>
      </c>
    </row>
    <row r="14" spans="1:9" x14ac:dyDescent="0.2">
      <c r="A14" s="27" t="s">
        <v>25</v>
      </c>
      <c r="B14" s="27" t="s">
        <v>11060</v>
      </c>
      <c r="C14" s="27" t="s">
        <v>2857</v>
      </c>
      <c r="D14" s="27">
        <v>0</v>
      </c>
      <c r="E14" s="27" t="s">
        <v>2883</v>
      </c>
      <c r="F14" s="27"/>
      <c r="G14" s="27" t="s">
        <v>2857</v>
      </c>
      <c r="H14" s="12" t="s">
        <v>10924</v>
      </c>
      <c r="I14" s="184">
        <f t="shared" si="0"/>
        <v>2</v>
      </c>
    </row>
    <row r="15" spans="1:9" x14ac:dyDescent="0.2">
      <c r="A15" s="12" t="s">
        <v>26</v>
      </c>
      <c r="B15" s="27" t="s">
        <v>11061</v>
      </c>
      <c r="C15" s="27" t="s">
        <v>2857</v>
      </c>
      <c r="D15" s="27">
        <v>0</v>
      </c>
      <c r="E15" s="27" t="s">
        <v>3025</v>
      </c>
      <c r="F15" s="27" t="s">
        <v>37</v>
      </c>
      <c r="G15" s="27" t="s">
        <v>2857</v>
      </c>
      <c r="H15" s="12" t="s">
        <v>7</v>
      </c>
      <c r="I15" s="184">
        <f t="shared" si="0"/>
        <v>1</v>
      </c>
    </row>
    <row r="16" spans="1:9" x14ac:dyDescent="0.2">
      <c r="A16" s="12" t="s">
        <v>54</v>
      </c>
      <c r="B16" s="27" t="s">
        <v>2859</v>
      </c>
      <c r="C16" s="27" t="s">
        <v>2857</v>
      </c>
      <c r="D16" s="27">
        <v>0</v>
      </c>
      <c r="E16" s="27" t="s">
        <v>2859</v>
      </c>
      <c r="F16" s="27" t="s">
        <v>44</v>
      </c>
      <c r="G16" s="27" t="s">
        <v>2857</v>
      </c>
      <c r="H16" s="12" t="s">
        <v>27</v>
      </c>
      <c r="I16" s="184">
        <f t="shared" si="0"/>
        <v>1</v>
      </c>
    </row>
    <row r="17" spans="1:9" x14ac:dyDescent="0.2">
      <c r="A17" s="12" t="s">
        <v>28</v>
      </c>
      <c r="B17" s="27" t="s">
        <v>19600</v>
      </c>
      <c r="C17" s="27" t="s">
        <v>2857</v>
      </c>
      <c r="D17" s="27">
        <v>0</v>
      </c>
      <c r="E17" s="27" t="s">
        <v>2884</v>
      </c>
      <c r="F17" s="27" t="s">
        <v>42</v>
      </c>
      <c r="G17" s="27" t="s">
        <v>2857</v>
      </c>
      <c r="H17" s="12" t="s">
        <v>29</v>
      </c>
      <c r="I17" s="184">
        <f t="shared" si="0"/>
        <v>1</v>
      </c>
    </row>
    <row r="18" spans="1:9" x14ac:dyDescent="0.2">
      <c r="B18" s="27"/>
      <c r="C18" s="27"/>
      <c r="D18" s="27"/>
      <c r="E18" s="27"/>
      <c r="F18" s="27"/>
    </row>
  </sheetData>
  <autoFilter ref="A1:E18">
    <sortState ref="A2:G26">
      <sortCondition ref="E1:E50"/>
    </sortState>
  </autoFilter>
  <pageMargins left="0.75" right="0.75" top="1" bottom="1" header="0.5" footer="0.5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7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8.83203125" style="181" bestFit="1" customWidth="1"/>
    <col min="2" max="2" width="12.83203125" style="181" bestFit="1" customWidth="1"/>
    <col min="3" max="3" width="10.1640625" style="181" customWidth="1"/>
    <col min="4" max="4" width="3.6640625" style="181" customWidth="1"/>
    <col min="5" max="7" width="10" style="181" customWidth="1"/>
    <col min="8" max="8" width="12.5" style="181" bestFit="1" customWidth="1"/>
    <col min="9" max="9" width="14.5" style="181" customWidth="1"/>
    <col min="10" max="10" width="17.5" style="181" bestFit="1" customWidth="1"/>
    <col min="11" max="11" width="19.83203125" style="181" customWidth="1"/>
    <col min="12" max="12" width="9.83203125" style="181" customWidth="1"/>
    <col min="13" max="13" width="19" style="181" bestFit="1" customWidth="1"/>
    <col min="14" max="15" width="16.5" style="181" bestFit="1" customWidth="1"/>
    <col min="16" max="16" width="37.6640625" style="181" bestFit="1" customWidth="1"/>
    <col min="17" max="16384" width="8.83203125" style="181"/>
  </cols>
  <sheetData>
    <row r="1" spans="1:16" s="287" customFormat="1" x14ac:dyDescent="0.2">
      <c r="A1" s="286" t="s">
        <v>575</v>
      </c>
      <c r="B1" s="286" t="s">
        <v>651</v>
      </c>
      <c r="C1" s="286" t="s">
        <v>652</v>
      </c>
      <c r="D1" s="286" t="s">
        <v>109</v>
      </c>
      <c r="E1" s="286" t="s">
        <v>110</v>
      </c>
      <c r="F1" s="286" t="s">
        <v>653</v>
      </c>
      <c r="G1" s="286" t="s">
        <v>19601</v>
      </c>
      <c r="H1" s="286" t="s">
        <v>20096</v>
      </c>
      <c r="I1" s="286" t="s">
        <v>654</v>
      </c>
      <c r="J1" s="286" t="s">
        <v>20294</v>
      </c>
      <c r="K1" s="286" t="s">
        <v>10999</v>
      </c>
      <c r="L1" s="286" t="s">
        <v>2562</v>
      </c>
      <c r="M1" s="286" t="s">
        <v>20077</v>
      </c>
      <c r="N1" s="286" t="s">
        <v>20098</v>
      </c>
      <c r="O1" s="286" t="s">
        <v>20099</v>
      </c>
      <c r="P1" s="287" t="s">
        <v>20097</v>
      </c>
    </row>
    <row r="2" spans="1:16" x14ac:dyDescent="0.2">
      <c r="A2" s="181" t="s">
        <v>11019</v>
      </c>
      <c r="B2" s="181" t="s">
        <v>11000</v>
      </c>
      <c r="C2" s="181" t="s">
        <v>782</v>
      </c>
      <c r="D2" s="181">
        <v>1</v>
      </c>
      <c r="E2" s="181">
        <v>1577176</v>
      </c>
      <c r="F2" s="181">
        <v>147937768</v>
      </c>
      <c r="G2" s="181">
        <v>218242</v>
      </c>
      <c r="H2" s="181" t="s">
        <v>19602</v>
      </c>
      <c r="I2" s="181" t="s">
        <v>659</v>
      </c>
      <c r="L2" s="181" t="s">
        <v>2654</v>
      </c>
      <c r="M2" s="181" t="s">
        <v>11001</v>
      </c>
      <c r="N2" s="181" t="s">
        <v>2857</v>
      </c>
      <c r="O2" s="181" t="s">
        <v>2857</v>
      </c>
    </row>
    <row r="3" spans="1:16" x14ac:dyDescent="0.2">
      <c r="A3" s="181" t="s">
        <v>14</v>
      </c>
      <c r="B3" s="181" t="s">
        <v>2561</v>
      </c>
      <c r="C3" s="181" t="s">
        <v>782</v>
      </c>
      <c r="D3" s="181">
        <v>1</v>
      </c>
      <c r="E3" s="181">
        <v>120502222</v>
      </c>
      <c r="F3" s="181">
        <v>120697156</v>
      </c>
      <c r="G3" s="181">
        <v>228040</v>
      </c>
      <c r="H3" s="181" t="s">
        <v>19602</v>
      </c>
      <c r="I3" s="181" t="s">
        <v>659</v>
      </c>
      <c r="L3" s="181" t="s">
        <v>2563</v>
      </c>
      <c r="M3" s="181" t="s">
        <v>2560</v>
      </c>
      <c r="N3" s="181" t="s">
        <v>2292</v>
      </c>
      <c r="O3" s="181" t="s">
        <v>2857</v>
      </c>
      <c r="P3" s="181" t="s">
        <v>11017</v>
      </c>
    </row>
    <row r="4" spans="1:16" x14ac:dyDescent="0.2">
      <c r="A4" s="181" t="s">
        <v>14</v>
      </c>
      <c r="B4" s="181" t="s">
        <v>2557</v>
      </c>
      <c r="C4" s="181" t="s">
        <v>782</v>
      </c>
      <c r="D4" s="181">
        <v>1</v>
      </c>
      <c r="E4" s="181">
        <v>120747157</v>
      </c>
      <c r="F4" s="181">
        <v>120898595</v>
      </c>
      <c r="G4" s="181">
        <v>240310</v>
      </c>
      <c r="H4" s="181" t="s">
        <v>19602</v>
      </c>
      <c r="I4" s="181" t="s">
        <v>659</v>
      </c>
      <c r="L4" s="181" t="s">
        <v>2563</v>
      </c>
      <c r="M4" s="181" t="s">
        <v>2556</v>
      </c>
      <c r="N4" s="181" t="s">
        <v>2857</v>
      </c>
      <c r="O4" s="181" t="s">
        <v>2857</v>
      </c>
      <c r="P4" s="181" t="s">
        <v>16951</v>
      </c>
    </row>
    <row r="5" spans="1:16" x14ac:dyDescent="0.2">
      <c r="A5" s="181" t="s">
        <v>14</v>
      </c>
      <c r="B5" s="181" t="s">
        <v>2559</v>
      </c>
      <c r="C5" s="181" t="s">
        <v>782</v>
      </c>
      <c r="D5" s="181">
        <v>1</v>
      </c>
      <c r="E5" s="181">
        <v>120747157</v>
      </c>
      <c r="F5" s="181">
        <v>120869224</v>
      </c>
      <c r="G5" s="181">
        <v>203595</v>
      </c>
      <c r="H5" s="181" t="s">
        <v>19602</v>
      </c>
      <c r="I5" s="181" t="s">
        <v>659</v>
      </c>
      <c r="L5" s="181" t="s">
        <v>2563</v>
      </c>
      <c r="M5" s="181" t="s">
        <v>2558</v>
      </c>
      <c r="N5" s="181" t="s">
        <v>2292</v>
      </c>
      <c r="O5" s="181" t="s">
        <v>2857</v>
      </c>
      <c r="P5" s="181" t="s">
        <v>16952</v>
      </c>
    </row>
    <row r="6" spans="1:16" x14ac:dyDescent="0.2">
      <c r="A6" s="181" t="s">
        <v>14</v>
      </c>
      <c r="B6" s="181" t="s">
        <v>2555</v>
      </c>
      <c r="C6" s="181" t="s">
        <v>782</v>
      </c>
      <c r="D6" s="181">
        <v>1</v>
      </c>
      <c r="E6" s="181">
        <v>120801527</v>
      </c>
      <c r="F6" s="181">
        <v>121175705</v>
      </c>
      <c r="G6" s="181">
        <v>212051</v>
      </c>
      <c r="H6" s="181" t="s">
        <v>19602</v>
      </c>
      <c r="I6" s="181" t="s">
        <v>659</v>
      </c>
      <c r="L6" s="181" t="s">
        <v>2563</v>
      </c>
      <c r="M6" s="181" t="s">
        <v>2554</v>
      </c>
      <c r="N6" s="181" t="s">
        <v>2857</v>
      </c>
      <c r="O6" s="181" t="s">
        <v>2857</v>
      </c>
    </row>
    <row r="7" spans="1:16" x14ac:dyDescent="0.2">
      <c r="A7" s="181" t="s">
        <v>14</v>
      </c>
      <c r="B7" s="181" t="s">
        <v>2553</v>
      </c>
      <c r="C7" s="181" t="s">
        <v>782</v>
      </c>
      <c r="D7" s="181">
        <v>1</v>
      </c>
      <c r="E7" s="181">
        <v>120812695</v>
      </c>
      <c r="F7" s="181">
        <v>120898595</v>
      </c>
      <c r="G7" s="181">
        <v>216482</v>
      </c>
      <c r="H7" s="181" t="s">
        <v>19602</v>
      </c>
      <c r="I7" s="181" t="s">
        <v>659</v>
      </c>
      <c r="L7" s="181" t="s">
        <v>2563</v>
      </c>
      <c r="M7" s="181" t="s">
        <v>2552</v>
      </c>
      <c r="N7" s="181" t="s">
        <v>2292</v>
      </c>
      <c r="O7" s="181" t="s">
        <v>2857</v>
      </c>
      <c r="P7" s="181" t="s">
        <v>16952</v>
      </c>
    </row>
    <row r="8" spans="1:16" x14ac:dyDescent="0.2">
      <c r="A8" s="181" t="s">
        <v>14</v>
      </c>
      <c r="B8" s="181" t="s">
        <v>2551</v>
      </c>
      <c r="C8" s="181" t="s">
        <v>782</v>
      </c>
      <c r="D8" s="181">
        <v>1</v>
      </c>
      <c r="E8" s="181">
        <v>121086696</v>
      </c>
      <c r="F8" s="181">
        <v>121215017</v>
      </c>
      <c r="G8" s="181">
        <v>208730</v>
      </c>
      <c r="H8" s="181" t="s">
        <v>19602</v>
      </c>
      <c r="I8" s="181" t="s">
        <v>659</v>
      </c>
      <c r="L8" s="181" t="s">
        <v>2563</v>
      </c>
      <c r="M8" s="181" t="s">
        <v>2550</v>
      </c>
      <c r="N8" s="181" t="s">
        <v>2292</v>
      </c>
      <c r="O8" s="181" t="s">
        <v>2857</v>
      </c>
      <c r="P8" s="181" t="s">
        <v>16952</v>
      </c>
    </row>
    <row r="9" spans="1:16" x14ac:dyDescent="0.2">
      <c r="A9" s="181" t="s">
        <v>18</v>
      </c>
      <c r="B9" s="181" t="s">
        <v>2541</v>
      </c>
      <c r="C9" s="181" t="s">
        <v>782</v>
      </c>
      <c r="D9" s="181">
        <v>1</v>
      </c>
      <c r="E9" s="181">
        <v>140000000</v>
      </c>
      <c r="F9" s="181">
        <v>145000000</v>
      </c>
      <c r="G9" s="181">
        <v>199503</v>
      </c>
      <c r="H9" s="181" t="s">
        <v>19602</v>
      </c>
      <c r="I9" s="181" t="s">
        <v>659</v>
      </c>
      <c r="L9" s="181" t="s">
        <v>2563</v>
      </c>
      <c r="M9" s="181" t="s">
        <v>2540</v>
      </c>
      <c r="N9" s="181" t="s">
        <v>2292</v>
      </c>
      <c r="O9" s="181" t="s">
        <v>2857</v>
      </c>
      <c r="P9" s="181" t="s">
        <v>16953</v>
      </c>
    </row>
    <row r="10" spans="1:16" x14ac:dyDescent="0.2">
      <c r="A10" s="181" t="s">
        <v>18</v>
      </c>
      <c r="B10" s="181" t="s">
        <v>2531</v>
      </c>
      <c r="C10" s="181" t="s">
        <v>782</v>
      </c>
      <c r="D10" s="181">
        <v>1</v>
      </c>
      <c r="E10" s="181">
        <v>140000000</v>
      </c>
      <c r="F10" s="181">
        <v>150000000</v>
      </c>
      <c r="G10" s="181">
        <v>241671</v>
      </c>
      <c r="H10" s="181" t="s">
        <v>19602</v>
      </c>
      <c r="I10" s="181" t="s">
        <v>659</v>
      </c>
      <c r="L10" s="181" t="s">
        <v>2563</v>
      </c>
      <c r="M10" s="181" t="s">
        <v>2530</v>
      </c>
      <c r="N10" s="181" t="s">
        <v>2292</v>
      </c>
      <c r="O10" s="181" t="s">
        <v>2857</v>
      </c>
      <c r="P10" s="181" t="s">
        <v>16953</v>
      </c>
    </row>
    <row r="11" spans="1:16" x14ac:dyDescent="0.2">
      <c r="A11" s="181" t="s">
        <v>18</v>
      </c>
      <c r="B11" s="181" t="s">
        <v>2543</v>
      </c>
      <c r="C11" s="181" t="s">
        <v>782</v>
      </c>
      <c r="D11" s="181">
        <v>1</v>
      </c>
      <c r="E11" s="181">
        <v>140000000</v>
      </c>
      <c r="F11" s="181">
        <v>145000000</v>
      </c>
      <c r="G11" s="181">
        <v>117760</v>
      </c>
      <c r="H11" s="181" t="s">
        <v>19602</v>
      </c>
      <c r="I11" s="181" t="s">
        <v>659</v>
      </c>
      <c r="L11" s="181" t="s">
        <v>2563</v>
      </c>
      <c r="M11" s="181" t="s">
        <v>2542</v>
      </c>
      <c r="N11" s="181" t="s">
        <v>2292</v>
      </c>
      <c r="O11" s="181" t="s">
        <v>2857</v>
      </c>
      <c r="P11" s="181" t="s">
        <v>16953</v>
      </c>
    </row>
    <row r="12" spans="1:16" x14ac:dyDescent="0.2">
      <c r="A12" s="181" t="s">
        <v>18</v>
      </c>
      <c r="B12" s="181" t="s">
        <v>2537</v>
      </c>
      <c r="C12" s="181" t="s">
        <v>782</v>
      </c>
      <c r="D12" s="181">
        <v>1</v>
      </c>
      <c r="E12" s="181">
        <v>140000000</v>
      </c>
      <c r="F12" s="181">
        <v>145000000</v>
      </c>
      <c r="G12" s="181">
        <v>168651</v>
      </c>
      <c r="H12" s="181" t="s">
        <v>19602</v>
      </c>
      <c r="I12" s="181" t="s">
        <v>659</v>
      </c>
      <c r="L12" s="181" t="s">
        <v>2563</v>
      </c>
      <c r="M12" s="181" t="s">
        <v>2536</v>
      </c>
      <c r="N12" s="181" t="s">
        <v>2292</v>
      </c>
      <c r="O12" s="181" t="s">
        <v>2857</v>
      </c>
      <c r="P12" s="181" t="s">
        <v>16954</v>
      </c>
    </row>
    <row r="13" spans="1:16" x14ac:dyDescent="0.2">
      <c r="A13" s="181" t="s">
        <v>18</v>
      </c>
      <c r="B13" s="181" t="s">
        <v>2533</v>
      </c>
      <c r="C13" s="181" t="s">
        <v>782</v>
      </c>
      <c r="D13" s="181">
        <v>1</v>
      </c>
      <c r="E13" s="181">
        <v>140000000</v>
      </c>
      <c r="F13" s="181">
        <v>145000000</v>
      </c>
      <c r="G13" s="181">
        <v>181646</v>
      </c>
      <c r="H13" s="181" t="s">
        <v>19602</v>
      </c>
      <c r="I13" s="181" t="s">
        <v>659</v>
      </c>
      <c r="L13" s="181" t="s">
        <v>2654</v>
      </c>
      <c r="M13" s="181" t="s">
        <v>2532</v>
      </c>
      <c r="N13" s="181" t="s">
        <v>2857</v>
      </c>
      <c r="O13" s="181" t="s">
        <v>2857</v>
      </c>
    </row>
    <row r="14" spans="1:16" x14ac:dyDescent="0.2">
      <c r="A14" s="181" t="s">
        <v>18</v>
      </c>
      <c r="B14" s="181" t="s">
        <v>2535</v>
      </c>
      <c r="C14" s="181" t="s">
        <v>782</v>
      </c>
      <c r="D14" s="181">
        <v>1</v>
      </c>
      <c r="E14" s="181">
        <v>140000000</v>
      </c>
      <c r="F14" s="181">
        <v>145000000</v>
      </c>
      <c r="G14" s="181">
        <v>214201</v>
      </c>
      <c r="H14" s="181" t="s">
        <v>19602</v>
      </c>
      <c r="I14" s="181" t="s">
        <v>659</v>
      </c>
      <c r="L14" s="181" t="s">
        <v>2654</v>
      </c>
      <c r="M14" s="181" t="s">
        <v>2534</v>
      </c>
      <c r="N14" s="181" t="s">
        <v>2857</v>
      </c>
      <c r="O14" s="181" t="s">
        <v>2857</v>
      </c>
    </row>
    <row r="15" spans="1:16" x14ac:dyDescent="0.2">
      <c r="A15" s="181" t="s">
        <v>18</v>
      </c>
      <c r="B15" s="181" t="s">
        <v>2539</v>
      </c>
      <c r="C15" s="181" t="s">
        <v>782</v>
      </c>
      <c r="D15" s="181">
        <v>1</v>
      </c>
      <c r="E15" s="181">
        <v>140000000</v>
      </c>
      <c r="F15" s="181">
        <v>145000000</v>
      </c>
      <c r="G15" s="181">
        <v>227738</v>
      </c>
      <c r="H15" s="181" t="s">
        <v>19602</v>
      </c>
      <c r="I15" s="181" t="s">
        <v>659</v>
      </c>
      <c r="L15" s="181" t="s">
        <v>2563</v>
      </c>
      <c r="M15" s="181" t="s">
        <v>2538</v>
      </c>
      <c r="N15" s="181" t="s">
        <v>2292</v>
      </c>
      <c r="O15" s="181" t="s">
        <v>2857</v>
      </c>
      <c r="P15" s="181" t="s">
        <v>16953</v>
      </c>
    </row>
    <row r="16" spans="1:16" x14ac:dyDescent="0.2">
      <c r="A16" s="181" t="s">
        <v>18</v>
      </c>
      <c r="B16" s="181" t="s">
        <v>2545</v>
      </c>
      <c r="C16" s="181" t="s">
        <v>782</v>
      </c>
      <c r="D16" s="181">
        <v>1</v>
      </c>
      <c r="E16" s="181">
        <v>140000000</v>
      </c>
      <c r="F16" s="181">
        <v>145000000</v>
      </c>
      <c r="G16" s="181">
        <v>123993</v>
      </c>
      <c r="H16" s="181" t="s">
        <v>19602</v>
      </c>
      <c r="I16" s="181" t="s">
        <v>659</v>
      </c>
      <c r="L16" s="181" t="s">
        <v>2563</v>
      </c>
      <c r="M16" s="181" t="s">
        <v>2544</v>
      </c>
      <c r="N16" s="181" t="s">
        <v>2292</v>
      </c>
      <c r="O16" s="181" t="s">
        <v>2857</v>
      </c>
      <c r="P16" s="181" t="s">
        <v>16953</v>
      </c>
    </row>
    <row r="17" spans="1:16" x14ac:dyDescent="0.2">
      <c r="A17" s="181" t="s">
        <v>18</v>
      </c>
      <c r="B17" s="181" t="s">
        <v>2527</v>
      </c>
      <c r="C17" s="181" t="s">
        <v>782</v>
      </c>
      <c r="D17" s="181">
        <v>1</v>
      </c>
      <c r="E17" s="181">
        <v>143665951</v>
      </c>
      <c r="F17" s="181">
        <v>143771002</v>
      </c>
      <c r="G17" s="181">
        <v>223520</v>
      </c>
      <c r="H17" s="181" t="s">
        <v>19602</v>
      </c>
      <c r="I17" s="181" t="s">
        <v>659</v>
      </c>
      <c r="L17" s="181" t="s">
        <v>2563</v>
      </c>
      <c r="M17" s="181" t="s">
        <v>2526</v>
      </c>
      <c r="N17" s="181" t="s">
        <v>2857</v>
      </c>
      <c r="O17" s="181" t="s">
        <v>2857</v>
      </c>
    </row>
    <row r="18" spans="1:16" x14ac:dyDescent="0.2">
      <c r="A18" s="181" t="s">
        <v>18</v>
      </c>
      <c r="B18" s="181" t="s">
        <v>2525</v>
      </c>
      <c r="C18" s="181" t="s">
        <v>782</v>
      </c>
      <c r="D18" s="181">
        <v>1</v>
      </c>
      <c r="E18" s="181">
        <v>143871003</v>
      </c>
      <c r="F18" s="181">
        <v>143959175</v>
      </c>
      <c r="G18" s="181">
        <v>219550</v>
      </c>
      <c r="H18" s="181" t="s">
        <v>19602</v>
      </c>
      <c r="I18" s="181" t="s">
        <v>659</v>
      </c>
      <c r="L18" s="181" t="s">
        <v>2563</v>
      </c>
      <c r="M18" s="181" t="s">
        <v>2524</v>
      </c>
      <c r="N18" s="181" t="s">
        <v>2292</v>
      </c>
      <c r="O18" s="181" t="s">
        <v>2857</v>
      </c>
      <c r="P18" s="181" t="s">
        <v>16954</v>
      </c>
    </row>
    <row r="19" spans="1:16" x14ac:dyDescent="0.2">
      <c r="A19" s="181" t="s">
        <v>18</v>
      </c>
      <c r="B19" s="181" t="s">
        <v>2523</v>
      </c>
      <c r="C19" s="181" t="s">
        <v>782</v>
      </c>
      <c r="D19" s="181">
        <v>1</v>
      </c>
      <c r="E19" s="181">
        <v>143871003</v>
      </c>
      <c r="F19" s="181">
        <v>144020457</v>
      </c>
      <c r="G19" s="181">
        <v>217758</v>
      </c>
      <c r="H19" s="181" t="s">
        <v>19602</v>
      </c>
      <c r="I19" s="181" t="s">
        <v>659</v>
      </c>
      <c r="L19" s="181" t="s">
        <v>2563</v>
      </c>
      <c r="M19" s="181" t="s">
        <v>2522</v>
      </c>
      <c r="N19" s="181" t="s">
        <v>2857</v>
      </c>
      <c r="O19" s="181" t="s">
        <v>2857</v>
      </c>
      <c r="P19" s="181" t="s">
        <v>16951</v>
      </c>
    </row>
    <row r="20" spans="1:16" x14ac:dyDescent="0.2">
      <c r="A20" s="181" t="s">
        <v>18</v>
      </c>
      <c r="B20" s="181" t="s">
        <v>2521</v>
      </c>
      <c r="C20" s="181" t="s">
        <v>782</v>
      </c>
      <c r="D20" s="181">
        <v>1</v>
      </c>
      <c r="E20" s="181">
        <v>143890314</v>
      </c>
      <c r="F20" s="181">
        <v>144095783</v>
      </c>
      <c r="G20" s="181">
        <v>205498</v>
      </c>
      <c r="H20" s="181" t="s">
        <v>19602</v>
      </c>
      <c r="I20" s="181" t="s">
        <v>659</v>
      </c>
      <c r="L20" s="181" t="s">
        <v>2563</v>
      </c>
      <c r="M20" s="181" t="s">
        <v>2520</v>
      </c>
      <c r="N20" s="181" t="s">
        <v>2292</v>
      </c>
      <c r="O20" s="181" t="s">
        <v>2857</v>
      </c>
      <c r="P20" s="181" t="s">
        <v>16954</v>
      </c>
    </row>
    <row r="21" spans="1:16" x14ac:dyDescent="0.2">
      <c r="A21" s="181" t="s">
        <v>18</v>
      </c>
      <c r="B21" s="181" t="s">
        <v>722</v>
      </c>
      <c r="C21" s="181" t="s">
        <v>782</v>
      </c>
      <c r="D21" s="181">
        <v>1</v>
      </c>
      <c r="E21" s="181">
        <v>144000000</v>
      </c>
      <c r="F21" s="181">
        <v>146000000</v>
      </c>
      <c r="G21" s="181">
        <v>221445</v>
      </c>
      <c r="H21" s="181" t="s">
        <v>19602</v>
      </c>
      <c r="I21" s="181" t="s">
        <v>659</v>
      </c>
      <c r="L21" s="181" t="s">
        <v>2563</v>
      </c>
      <c r="M21" s="181" t="s">
        <v>723</v>
      </c>
      <c r="N21" s="181" t="s">
        <v>2292</v>
      </c>
      <c r="O21" s="181" t="s">
        <v>2857</v>
      </c>
      <c r="P21" s="181" t="s">
        <v>16953</v>
      </c>
    </row>
    <row r="22" spans="1:16" x14ac:dyDescent="0.2">
      <c r="A22" s="181" t="s">
        <v>18</v>
      </c>
      <c r="B22" s="181" t="s">
        <v>2519</v>
      </c>
      <c r="C22" s="181" t="s">
        <v>782</v>
      </c>
      <c r="D22" s="181">
        <v>1</v>
      </c>
      <c r="E22" s="181">
        <v>144000000</v>
      </c>
      <c r="F22" s="181">
        <v>146000000</v>
      </c>
      <c r="G22" s="181">
        <v>229259</v>
      </c>
      <c r="H22" s="181" t="s">
        <v>19602</v>
      </c>
      <c r="I22" s="181" t="s">
        <v>659</v>
      </c>
      <c r="L22" s="181" t="s">
        <v>2563</v>
      </c>
      <c r="M22" s="181" t="s">
        <v>2518</v>
      </c>
      <c r="N22" s="181" t="s">
        <v>2857</v>
      </c>
      <c r="O22" s="181" t="s">
        <v>2857</v>
      </c>
    </row>
    <row r="23" spans="1:16" x14ac:dyDescent="0.2">
      <c r="A23" s="181" t="s">
        <v>18</v>
      </c>
      <c r="B23" s="181" t="s">
        <v>2517</v>
      </c>
      <c r="C23" s="181" t="s">
        <v>782</v>
      </c>
      <c r="D23" s="181">
        <v>1</v>
      </c>
      <c r="E23" s="181">
        <v>144347724</v>
      </c>
      <c r="F23" s="181">
        <v>144401744</v>
      </c>
      <c r="G23" s="181">
        <v>206606</v>
      </c>
      <c r="H23" s="181" t="s">
        <v>19602</v>
      </c>
      <c r="I23" s="181" t="s">
        <v>659</v>
      </c>
      <c r="L23" s="181" t="s">
        <v>2563</v>
      </c>
      <c r="M23" s="181" t="s">
        <v>2516</v>
      </c>
      <c r="N23" s="181" t="s">
        <v>2292</v>
      </c>
      <c r="O23" s="181" t="s">
        <v>2857</v>
      </c>
      <c r="P23" s="181" t="s">
        <v>11017</v>
      </c>
    </row>
    <row r="24" spans="1:16" x14ac:dyDescent="0.2">
      <c r="A24" s="181" t="s">
        <v>18</v>
      </c>
      <c r="B24" s="181" t="s">
        <v>665</v>
      </c>
      <c r="C24" s="181" t="s">
        <v>782</v>
      </c>
      <c r="D24" s="181">
        <v>1</v>
      </c>
      <c r="E24" s="181">
        <v>144364548</v>
      </c>
      <c r="F24" s="181">
        <v>149779700</v>
      </c>
      <c r="G24" s="181">
        <v>230943</v>
      </c>
      <c r="H24" s="181" t="s">
        <v>19602</v>
      </c>
      <c r="I24" s="181" t="s">
        <v>659</v>
      </c>
      <c r="L24" s="181" t="s">
        <v>2563</v>
      </c>
      <c r="M24" s="181" t="s">
        <v>666</v>
      </c>
      <c r="N24" s="181" t="s">
        <v>2292</v>
      </c>
      <c r="O24" s="181" t="s">
        <v>2857</v>
      </c>
      <c r="P24" s="181" t="s">
        <v>16953</v>
      </c>
    </row>
    <row r="25" spans="1:16" x14ac:dyDescent="0.2">
      <c r="A25" s="181" t="s">
        <v>18</v>
      </c>
      <c r="B25" s="181" t="s">
        <v>2511</v>
      </c>
      <c r="C25" s="181" t="s">
        <v>782</v>
      </c>
      <c r="D25" s="181">
        <v>1</v>
      </c>
      <c r="E25" s="181">
        <v>144512422</v>
      </c>
      <c r="F25" s="181">
        <v>144577357</v>
      </c>
      <c r="G25" s="181">
        <v>217311</v>
      </c>
      <c r="H25" s="181" t="s">
        <v>19602</v>
      </c>
      <c r="I25" s="181" t="s">
        <v>659</v>
      </c>
      <c r="L25" s="181" t="s">
        <v>2563</v>
      </c>
      <c r="M25" s="181" t="s">
        <v>2510</v>
      </c>
      <c r="N25" s="181" t="s">
        <v>2857</v>
      </c>
      <c r="O25" s="181" t="s">
        <v>2857</v>
      </c>
    </row>
    <row r="26" spans="1:16" x14ac:dyDescent="0.2">
      <c r="A26" s="181" t="s">
        <v>18</v>
      </c>
      <c r="B26" s="181" t="s">
        <v>2509</v>
      </c>
      <c r="C26" s="181" t="s">
        <v>782</v>
      </c>
      <c r="D26" s="181">
        <v>1</v>
      </c>
      <c r="E26" s="181">
        <v>144566597</v>
      </c>
      <c r="F26" s="181">
        <v>145076802</v>
      </c>
      <c r="G26" s="181">
        <v>195064</v>
      </c>
      <c r="H26" s="181" t="s">
        <v>19602</v>
      </c>
      <c r="I26" s="181" t="s">
        <v>659</v>
      </c>
      <c r="L26" s="181" t="s">
        <v>2563</v>
      </c>
      <c r="M26" s="181" t="s">
        <v>2508</v>
      </c>
      <c r="N26" s="181" t="s">
        <v>2292</v>
      </c>
      <c r="O26" s="181" t="s">
        <v>2857</v>
      </c>
      <c r="P26" s="181" t="s">
        <v>16953</v>
      </c>
    </row>
    <row r="27" spans="1:16" x14ac:dyDescent="0.2">
      <c r="A27" s="181" t="s">
        <v>18</v>
      </c>
      <c r="B27" s="181" t="s">
        <v>2507</v>
      </c>
      <c r="C27" s="181" t="s">
        <v>782</v>
      </c>
      <c r="D27" s="181">
        <v>1</v>
      </c>
      <c r="E27" s="181">
        <v>144569676</v>
      </c>
      <c r="F27" s="181">
        <v>144769676</v>
      </c>
      <c r="G27" s="181">
        <v>210815</v>
      </c>
      <c r="H27" s="181" t="s">
        <v>19602</v>
      </c>
      <c r="I27" s="181" t="s">
        <v>659</v>
      </c>
      <c r="L27" s="181" t="s">
        <v>2563</v>
      </c>
      <c r="M27" s="181" t="s">
        <v>2506</v>
      </c>
      <c r="N27" s="181" t="s">
        <v>2292</v>
      </c>
      <c r="O27" s="181" t="s">
        <v>2857</v>
      </c>
      <c r="P27" s="181" t="s">
        <v>11017</v>
      </c>
    </row>
    <row r="28" spans="1:16" x14ac:dyDescent="0.2">
      <c r="A28" s="181" t="s">
        <v>18</v>
      </c>
      <c r="B28" s="181" t="s">
        <v>2505</v>
      </c>
      <c r="C28" s="181" t="s">
        <v>782</v>
      </c>
      <c r="D28" s="181">
        <v>1</v>
      </c>
      <c r="E28" s="181">
        <v>144810725</v>
      </c>
      <c r="F28" s="181">
        <v>144938977</v>
      </c>
      <c r="G28" s="181">
        <v>199523</v>
      </c>
      <c r="H28" s="181" t="s">
        <v>19602</v>
      </c>
      <c r="I28" s="181" t="s">
        <v>659</v>
      </c>
      <c r="L28" s="181" t="s">
        <v>2563</v>
      </c>
      <c r="M28" s="181" t="s">
        <v>2504</v>
      </c>
      <c r="N28" s="181" t="s">
        <v>2292</v>
      </c>
      <c r="O28" s="181" t="s">
        <v>2857</v>
      </c>
      <c r="P28" s="181" t="s">
        <v>16953</v>
      </c>
    </row>
    <row r="29" spans="1:16" x14ac:dyDescent="0.2">
      <c r="A29" s="181" t="s">
        <v>18</v>
      </c>
      <c r="B29" s="181" t="s">
        <v>2503</v>
      </c>
      <c r="C29" s="181" t="s">
        <v>782</v>
      </c>
      <c r="D29" s="181">
        <v>1</v>
      </c>
      <c r="E29" s="181">
        <v>144846838</v>
      </c>
      <c r="F29" s="181">
        <v>145017896</v>
      </c>
      <c r="G29" s="181">
        <v>227483</v>
      </c>
      <c r="H29" s="181" t="s">
        <v>19602</v>
      </c>
      <c r="I29" s="181" t="s">
        <v>659</v>
      </c>
      <c r="L29" s="181" t="s">
        <v>2563</v>
      </c>
      <c r="M29" s="181" t="s">
        <v>2502</v>
      </c>
      <c r="N29" s="181" t="s">
        <v>2857</v>
      </c>
      <c r="O29" s="181" t="s">
        <v>2857</v>
      </c>
    </row>
    <row r="30" spans="1:16" x14ac:dyDescent="0.2">
      <c r="A30" s="181" t="s">
        <v>18</v>
      </c>
      <c r="B30" s="181" t="s">
        <v>2501</v>
      </c>
      <c r="C30" s="181" t="s">
        <v>782</v>
      </c>
      <c r="D30" s="181">
        <v>1</v>
      </c>
      <c r="E30" s="181">
        <v>144854281</v>
      </c>
      <c r="F30" s="181">
        <v>145017896</v>
      </c>
      <c r="G30" s="181">
        <v>239940</v>
      </c>
      <c r="H30" s="181" t="s">
        <v>19602</v>
      </c>
      <c r="I30" s="181" t="s">
        <v>659</v>
      </c>
      <c r="L30" s="181" t="s">
        <v>2563</v>
      </c>
      <c r="M30" s="181" t="s">
        <v>2500</v>
      </c>
      <c r="N30" s="181" t="s">
        <v>2292</v>
      </c>
      <c r="O30" s="181" t="s">
        <v>2857</v>
      </c>
      <c r="P30" s="181" t="s">
        <v>16953</v>
      </c>
    </row>
    <row r="31" spans="1:16" x14ac:dyDescent="0.2">
      <c r="A31" s="181" t="s">
        <v>18</v>
      </c>
      <c r="B31" s="181" t="s">
        <v>2497</v>
      </c>
      <c r="C31" s="181" t="s">
        <v>782</v>
      </c>
      <c r="D31" s="181">
        <v>1</v>
      </c>
      <c r="E31" s="181">
        <v>144955362</v>
      </c>
      <c r="F31" s="181">
        <v>145101904</v>
      </c>
      <c r="G31" s="181">
        <v>210228</v>
      </c>
      <c r="H31" s="181" t="s">
        <v>19602</v>
      </c>
      <c r="I31" s="181" t="s">
        <v>659</v>
      </c>
      <c r="L31" s="181" t="s">
        <v>2563</v>
      </c>
      <c r="M31" s="181" t="s">
        <v>2496</v>
      </c>
      <c r="N31" s="181" t="s">
        <v>2292</v>
      </c>
      <c r="O31" s="181" t="s">
        <v>2857</v>
      </c>
      <c r="P31" s="181" t="s">
        <v>11017</v>
      </c>
    </row>
    <row r="32" spans="1:16" x14ac:dyDescent="0.2">
      <c r="A32" s="181" t="s">
        <v>18</v>
      </c>
      <c r="B32" s="181" t="s">
        <v>2499</v>
      </c>
      <c r="C32" s="181" t="s">
        <v>782</v>
      </c>
      <c r="D32" s="181">
        <v>1</v>
      </c>
      <c r="E32" s="181">
        <v>144955362</v>
      </c>
      <c r="F32" s="181">
        <v>145080162</v>
      </c>
      <c r="G32" s="181">
        <v>198298</v>
      </c>
      <c r="H32" s="181" t="s">
        <v>19602</v>
      </c>
      <c r="I32" s="181" t="s">
        <v>659</v>
      </c>
      <c r="L32" s="181" t="s">
        <v>2563</v>
      </c>
      <c r="M32" s="181" t="s">
        <v>2498</v>
      </c>
      <c r="N32" s="181" t="s">
        <v>2292</v>
      </c>
      <c r="O32" s="181" t="s">
        <v>2857</v>
      </c>
      <c r="P32" s="181" t="s">
        <v>11017</v>
      </c>
    </row>
    <row r="33" spans="1:16" x14ac:dyDescent="0.2">
      <c r="A33" s="181" t="s">
        <v>18</v>
      </c>
      <c r="B33" s="181" t="s">
        <v>2495</v>
      </c>
      <c r="C33" s="181" t="s">
        <v>782</v>
      </c>
      <c r="D33" s="181">
        <v>1</v>
      </c>
      <c r="E33" s="181">
        <v>145017817</v>
      </c>
      <c r="F33" s="181">
        <v>145092956</v>
      </c>
      <c r="G33" s="181">
        <v>207659</v>
      </c>
      <c r="H33" s="181" t="s">
        <v>19602</v>
      </c>
      <c r="I33" s="181" t="s">
        <v>659</v>
      </c>
      <c r="L33" s="181" t="s">
        <v>2563</v>
      </c>
      <c r="M33" s="181" t="s">
        <v>2494</v>
      </c>
      <c r="N33" s="181" t="s">
        <v>2857</v>
      </c>
      <c r="O33" s="181" t="s">
        <v>2857</v>
      </c>
    </row>
    <row r="34" spans="1:16" x14ac:dyDescent="0.2">
      <c r="A34" s="181" t="s">
        <v>18</v>
      </c>
      <c r="B34" s="181" t="s">
        <v>2493</v>
      </c>
      <c r="C34" s="181" t="s">
        <v>782</v>
      </c>
      <c r="D34" s="181">
        <v>1</v>
      </c>
      <c r="E34" s="181">
        <v>145017956</v>
      </c>
      <c r="F34" s="181">
        <v>145092956</v>
      </c>
      <c r="G34" s="181">
        <v>76217</v>
      </c>
      <c r="H34" s="181" t="s">
        <v>19602</v>
      </c>
      <c r="I34" s="181" t="s">
        <v>659</v>
      </c>
      <c r="L34" s="181" t="s">
        <v>2563</v>
      </c>
      <c r="M34" s="181" t="s">
        <v>2492</v>
      </c>
      <c r="N34" s="181" t="s">
        <v>2857</v>
      </c>
      <c r="O34" s="181" t="s">
        <v>2857</v>
      </c>
    </row>
    <row r="35" spans="1:16" x14ac:dyDescent="0.2">
      <c r="A35" s="181" t="s">
        <v>18</v>
      </c>
      <c r="B35" s="181" t="s">
        <v>2491</v>
      </c>
      <c r="C35" s="181" t="s">
        <v>782</v>
      </c>
      <c r="D35" s="181">
        <v>1</v>
      </c>
      <c r="E35" s="181">
        <v>145020576</v>
      </c>
      <c r="F35" s="181">
        <v>145092956</v>
      </c>
      <c r="G35" s="181">
        <v>193534</v>
      </c>
      <c r="H35" s="181" t="s">
        <v>19602</v>
      </c>
      <c r="I35" s="181" t="s">
        <v>659</v>
      </c>
      <c r="L35" s="181" t="s">
        <v>2563</v>
      </c>
      <c r="M35" s="181" t="s">
        <v>2490</v>
      </c>
      <c r="N35" s="181" t="s">
        <v>2292</v>
      </c>
      <c r="O35" s="181" t="s">
        <v>2857</v>
      </c>
      <c r="P35" s="181" t="s">
        <v>16953</v>
      </c>
    </row>
    <row r="36" spans="1:16" x14ac:dyDescent="0.2">
      <c r="A36" s="181" t="s">
        <v>18</v>
      </c>
      <c r="B36" s="181" t="s">
        <v>2487</v>
      </c>
      <c r="C36" s="181" t="s">
        <v>782</v>
      </c>
      <c r="D36" s="181">
        <v>1</v>
      </c>
      <c r="E36" s="181">
        <v>145027053</v>
      </c>
      <c r="F36" s="181">
        <v>145101904</v>
      </c>
      <c r="G36" s="181">
        <v>221610</v>
      </c>
      <c r="H36" s="181" t="s">
        <v>19602</v>
      </c>
      <c r="I36" s="181" t="s">
        <v>659</v>
      </c>
      <c r="L36" s="181" t="s">
        <v>2563</v>
      </c>
      <c r="M36" s="181" t="s">
        <v>2486</v>
      </c>
      <c r="N36" s="181" t="s">
        <v>2857</v>
      </c>
      <c r="O36" s="181" t="s">
        <v>2857</v>
      </c>
    </row>
    <row r="37" spans="1:16" x14ac:dyDescent="0.2">
      <c r="A37" s="181" t="s">
        <v>18</v>
      </c>
      <c r="B37" s="181" t="s">
        <v>2483</v>
      </c>
      <c r="C37" s="181" t="s">
        <v>782</v>
      </c>
      <c r="D37" s="181">
        <v>1</v>
      </c>
      <c r="E37" s="181">
        <v>145152719</v>
      </c>
      <c r="F37" s="181">
        <v>145255757</v>
      </c>
      <c r="G37" s="181">
        <v>243317</v>
      </c>
      <c r="H37" s="181" t="s">
        <v>19602</v>
      </c>
      <c r="I37" s="181" t="s">
        <v>659</v>
      </c>
      <c r="L37" s="181" t="s">
        <v>2563</v>
      </c>
      <c r="M37" s="181" t="s">
        <v>2482</v>
      </c>
      <c r="N37" s="181" t="s">
        <v>2292</v>
      </c>
      <c r="O37" s="181" t="s">
        <v>2857</v>
      </c>
      <c r="P37" s="181" t="s">
        <v>16953</v>
      </c>
    </row>
    <row r="38" spans="1:16" x14ac:dyDescent="0.2">
      <c r="A38" s="181" t="s">
        <v>18</v>
      </c>
      <c r="B38" s="181" t="s">
        <v>2485</v>
      </c>
      <c r="C38" s="181" t="s">
        <v>782</v>
      </c>
      <c r="D38" s="181">
        <v>1</v>
      </c>
      <c r="E38" s="181">
        <v>145152719</v>
      </c>
      <c r="F38" s="181">
        <v>145255757</v>
      </c>
      <c r="G38" s="181">
        <v>196429</v>
      </c>
      <c r="H38" s="181" t="s">
        <v>19602</v>
      </c>
      <c r="I38" s="181" t="s">
        <v>659</v>
      </c>
      <c r="L38" s="181" t="s">
        <v>2563</v>
      </c>
      <c r="M38" s="181" t="s">
        <v>2484</v>
      </c>
      <c r="N38" s="181" t="s">
        <v>2857</v>
      </c>
      <c r="O38" s="181" t="s">
        <v>2857</v>
      </c>
    </row>
    <row r="39" spans="1:16" x14ac:dyDescent="0.2">
      <c r="A39" s="181" t="s">
        <v>18</v>
      </c>
      <c r="B39" s="181" t="s">
        <v>2477</v>
      </c>
      <c r="C39" s="181" t="s">
        <v>782</v>
      </c>
      <c r="D39" s="181">
        <v>1</v>
      </c>
      <c r="E39" s="181">
        <v>145176390</v>
      </c>
      <c r="F39" s="181">
        <v>145361894</v>
      </c>
      <c r="G39" s="181">
        <v>247870</v>
      </c>
      <c r="H39" s="181" t="s">
        <v>19602</v>
      </c>
      <c r="I39" s="181" t="s">
        <v>659</v>
      </c>
      <c r="L39" s="181" t="s">
        <v>2563</v>
      </c>
      <c r="M39" s="181" t="s">
        <v>2476</v>
      </c>
      <c r="N39" s="181" t="s">
        <v>2292</v>
      </c>
      <c r="O39" s="181" t="s">
        <v>2857</v>
      </c>
      <c r="P39" s="181" t="s">
        <v>16953</v>
      </c>
    </row>
    <row r="40" spans="1:16" x14ac:dyDescent="0.2">
      <c r="A40" s="181" t="s">
        <v>18</v>
      </c>
      <c r="B40" s="181" t="s">
        <v>2479</v>
      </c>
      <c r="C40" s="181" t="s">
        <v>782</v>
      </c>
      <c r="D40" s="181">
        <v>1</v>
      </c>
      <c r="E40" s="181">
        <v>145176390</v>
      </c>
      <c r="F40" s="181">
        <v>145287836</v>
      </c>
      <c r="G40" s="181">
        <v>210908</v>
      </c>
      <c r="H40" s="181" t="s">
        <v>19602</v>
      </c>
      <c r="I40" s="181" t="s">
        <v>659</v>
      </c>
      <c r="L40" s="181" t="s">
        <v>2563</v>
      </c>
      <c r="M40" s="181" t="s">
        <v>2478</v>
      </c>
      <c r="N40" s="181" t="s">
        <v>2292</v>
      </c>
      <c r="O40" s="181" t="s">
        <v>2857</v>
      </c>
      <c r="P40" s="181" t="s">
        <v>16953</v>
      </c>
    </row>
    <row r="41" spans="1:16" x14ac:dyDescent="0.2">
      <c r="A41" s="181" t="s">
        <v>18</v>
      </c>
      <c r="B41" s="181" t="s">
        <v>716</v>
      </c>
      <c r="C41" s="181" t="s">
        <v>782</v>
      </c>
      <c r="D41" s="181">
        <v>1</v>
      </c>
      <c r="E41" s="181">
        <v>145200000</v>
      </c>
      <c r="F41" s="181">
        <v>145400000</v>
      </c>
      <c r="G41" s="181">
        <v>214621</v>
      </c>
      <c r="H41" s="181" t="s">
        <v>19602</v>
      </c>
      <c r="I41" s="181" t="s">
        <v>659</v>
      </c>
      <c r="L41" s="181" t="s">
        <v>2563</v>
      </c>
      <c r="M41" s="181" t="s">
        <v>717</v>
      </c>
      <c r="N41" s="181" t="s">
        <v>2857</v>
      </c>
      <c r="O41" s="181" t="s">
        <v>2857</v>
      </c>
    </row>
    <row r="42" spans="1:16" x14ac:dyDescent="0.2">
      <c r="A42" s="181" t="s">
        <v>18</v>
      </c>
      <c r="B42" s="181" t="s">
        <v>714</v>
      </c>
      <c r="C42" s="181" t="s">
        <v>782</v>
      </c>
      <c r="D42" s="181">
        <v>1</v>
      </c>
      <c r="E42" s="181">
        <v>145200000</v>
      </c>
      <c r="F42" s="181">
        <v>145380000</v>
      </c>
      <c r="G42" s="181">
        <v>231103</v>
      </c>
      <c r="H42" s="181" t="s">
        <v>19602</v>
      </c>
      <c r="I42" s="181" t="s">
        <v>659</v>
      </c>
      <c r="L42" s="181" t="s">
        <v>2563</v>
      </c>
      <c r="M42" s="181" t="s">
        <v>715</v>
      </c>
      <c r="N42" s="181" t="s">
        <v>2292</v>
      </c>
      <c r="O42" s="181" t="s">
        <v>2857</v>
      </c>
      <c r="P42" s="181" t="s">
        <v>16953</v>
      </c>
    </row>
    <row r="43" spans="1:16" x14ac:dyDescent="0.2">
      <c r="A43" s="181" t="s">
        <v>18</v>
      </c>
      <c r="B43" s="181" t="s">
        <v>2475</v>
      </c>
      <c r="C43" s="181" t="s">
        <v>782</v>
      </c>
      <c r="D43" s="181">
        <v>1</v>
      </c>
      <c r="E43" s="181">
        <v>145229828</v>
      </c>
      <c r="F43" s="181">
        <v>145022719</v>
      </c>
      <c r="G43" s="181">
        <v>204762</v>
      </c>
      <c r="H43" s="181" t="s">
        <v>19602</v>
      </c>
      <c r="I43" s="181" t="s">
        <v>659</v>
      </c>
      <c r="L43" s="181" t="s">
        <v>2654</v>
      </c>
      <c r="M43" s="181" t="s">
        <v>2474</v>
      </c>
      <c r="N43" s="181" t="s">
        <v>2857</v>
      </c>
      <c r="O43" s="181" t="s">
        <v>2857</v>
      </c>
    </row>
    <row r="44" spans="1:16" x14ac:dyDescent="0.2">
      <c r="A44" s="181" t="s">
        <v>18</v>
      </c>
      <c r="B44" s="181" t="s">
        <v>718</v>
      </c>
      <c r="C44" s="181" t="s">
        <v>782</v>
      </c>
      <c r="D44" s="181">
        <v>1</v>
      </c>
      <c r="E44" s="181">
        <v>145250000</v>
      </c>
      <c r="F44" s="181">
        <v>145400000</v>
      </c>
      <c r="G44" s="181">
        <v>199360</v>
      </c>
      <c r="H44" s="181" t="s">
        <v>19602</v>
      </c>
      <c r="I44" s="181" t="s">
        <v>659</v>
      </c>
      <c r="L44" s="181" t="s">
        <v>2563</v>
      </c>
      <c r="M44" s="181" t="s">
        <v>719</v>
      </c>
      <c r="N44" s="181" t="s">
        <v>2292</v>
      </c>
      <c r="O44" s="181" t="s">
        <v>2857</v>
      </c>
      <c r="P44" s="181" t="s">
        <v>16953</v>
      </c>
    </row>
    <row r="45" spans="1:16" x14ac:dyDescent="0.2">
      <c r="A45" s="181" t="s">
        <v>18</v>
      </c>
      <c r="B45" s="181" t="s">
        <v>720</v>
      </c>
      <c r="C45" s="181" t="s">
        <v>782</v>
      </c>
      <c r="D45" s="181">
        <v>1</v>
      </c>
      <c r="E45" s="181">
        <v>145275000</v>
      </c>
      <c r="F45" s="181">
        <v>145450000</v>
      </c>
      <c r="G45" s="181">
        <v>213560</v>
      </c>
      <c r="H45" s="181" t="s">
        <v>19602</v>
      </c>
      <c r="I45" s="181" t="s">
        <v>659</v>
      </c>
      <c r="L45" s="181" t="s">
        <v>2563</v>
      </c>
      <c r="M45" s="181" t="s">
        <v>721</v>
      </c>
      <c r="N45" s="181" t="s">
        <v>2292</v>
      </c>
      <c r="O45" s="181" t="s">
        <v>2857</v>
      </c>
      <c r="P45" s="181" t="s">
        <v>16953</v>
      </c>
    </row>
    <row r="46" spans="1:16" x14ac:dyDescent="0.2">
      <c r="A46" s="181" t="s">
        <v>18</v>
      </c>
      <c r="B46" s="181" t="s">
        <v>661</v>
      </c>
      <c r="C46" s="181" t="s">
        <v>782</v>
      </c>
      <c r="D46" s="181">
        <v>1</v>
      </c>
      <c r="E46" s="181">
        <v>145399776</v>
      </c>
      <c r="F46" s="181">
        <v>145592285</v>
      </c>
      <c r="G46" s="181">
        <v>213331</v>
      </c>
      <c r="H46" s="181" t="s">
        <v>19602</v>
      </c>
      <c r="I46" s="181" t="s">
        <v>659</v>
      </c>
      <c r="L46" s="181" t="s">
        <v>2563</v>
      </c>
      <c r="M46" s="181" t="s">
        <v>662</v>
      </c>
      <c r="N46" s="181" t="s">
        <v>2292</v>
      </c>
      <c r="O46" s="181" t="s">
        <v>2857</v>
      </c>
      <c r="P46" s="181" t="s">
        <v>16953</v>
      </c>
    </row>
    <row r="47" spans="1:16" x14ac:dyDescent="0.2">
      <c r="A47" s="181" t="s">
        <v>18</v>
      </c>
      <c r="B47" s="181" t="s">
        <v>19613</v>
      </c>
      <c r="C47" s="181" t="s">
        <v>782</v>
      </c>
      <c r="D47" s="181">
        <v>1</v>
      </c>
      <c r="E47" s="181">
        <v>145430549</v>
      </c>
      <c r="F47" s="181">
        <v>145618100</v>
      </c>
      <c r="G47" s="181">
        <v>187543</v>
      </c>
      <c r="H47" s="181" t="s">
        <v>655</v>
      </c>
      <c r="I47" s="181" t="s">
        <v>656</v>
      </c>
      <c r="L47" s="181" t="s">
        <v>2563</v>
      </c>
      <c r="M47" s="181" t="s">
        <v>19873</v>
      </c>
      <c r="N47" s="181" t="s">
        <v>2857</v>
      </c>
      <c r="O47" s="181" t="s">
        <v>2857</v>
      </c>
    </row>
    <row r="48" spans="1:16" x14ac:dyDescent="0.2">
      <c r="A48" s="181" t="s">
        <v>18</v>
      </c>
      <c r="B48" s="181" t="s">
        <v>658</v>
      </c>
      <c r="C48" s="181" t="s">
        <v>782</v>
      </c>
      <c r="D48" s="181">
        <v>1</v>
      </c>
      <c r="E48" s="181">
        <v>145460748</v>
      </c>
      <c r="F48" s="181">
        <v>145592285</v>
      </c>
      <c r="G48" s="181">
        <v>219557</v>
      </c>
      <c r="H48" s="181" t="s">
        <v>19602</v>
      </c>
      <c r="I48" s="181" t="s">
        <v>659</v>
      </c>
      <c r="L48" s="181" t="s">
        <v>2563</v>
      </c>
      <c r="M48" s="181" t="s">
        <v>660</v>
      </c>
      <c r="N48" s="181" t="s">
        <v>2857</v>
      </c>
      <c r="O48" s="181" t="s">
        <v>2857</v>
      </c>
    </row>
    <row r="49" spans="1:16" x14ac:dyDescent="0.2">
      <c r="A49" s="181" t="s">
        <v>18</v>
      </c>
      <c r="B49" s="181" t="s">
        <v>2473</v>
      </c>
      <c r="C49" s="181" t="s">
        <v>782</v>
      </c>
      <c r="D49" s="181">
        <v>1</v>
      </c>
      <c r="E49" s="181">
        <v>145592293</v>
      </c>
      <c r="F49" s="181">
        <v>145778964</v>
      </c>
      <c r="G49" s="181">
        <v>207994</v>
      </c>
      <c r="H49" s="181" t="s">
        <v>19602</v>
      </c>
      <c r="I49" s="181" t="s">
        <v>659</v>
      </c>
      <c r="L49" s="181" t="s">
        <v>2563</v>
      </c>
      <c r="M49" s="181" t="s">
        <v>2472</v>
      </c>
      <c r="N49" s="181" t="s">
        <v>2292</v>
      </c>
      <c r="O49" s="181" t="s">
        <v>2857</v>
      </c>
      <c r="P49" s="181" t="s">
        <v>16953</v>
      </c>
    </row>
    <row r="50" spans="1:16" x14ac:dyDescent="0.2">
      <c r="A50" s="181" t="s">
        <v>18</v>
      </c>
      <c r="B50" s="181" t="s">
        <v>2471</v>
      </c>
      <c r="C50" s="181" t="s">
        <v>782</v>
      </c>
      <c r="D50" s="181">
        <v>1</v>
      </c>
      <c r="E50" s="181">
        <v>145683433</v>
      </c>
      <c r="F50" s="181">
        <v>145833118</v>
      </c>
      <c r="G50" s="181">
        <v>207063</v>
      </c>
      <c r="H50" s="181" t="s">
        <v>19602</v>
      </c>
      <c r="I50" s="181" t="s">
        <v>659</v>
      </c>
      <c r="L50" s="181" t="s">
        <v>2563</v>
      </c>
      <c r="M50" s="181" t="s">
        <v>2470</v>
      </c>
      <c r="N50" s="181" t="s">
        <v>2292</v>
      </c>
      <c r="O50" s="181" t="s">
        <v>2857</v>
      </c>
      <c r="P50" s="181" t="s">
        <v>16953</v>
      </c>
    </row>
    <row r="51" spans="1:16" x14ac:dyDescent="0.2">
      <c r="A51" s="181" t="s">
        <v>18</v>
      </c>
      <c r="B51" s="181" t="s">
        <v>2469</v>
      </c>
      <c r="C51" s="181" t="s">
        <v>782</v>
      </c>
      <c r="D51" s="181">
        <v>1</v>
      </c>
      <c r="E51" s="181">
        <v>145884654</v>
      </c>
      <c r="F51" s="181">
        <v>146053445</v>
      </c>
      <c r="G51" s="181">
        <v>223550</v>
      </c>
      <c r="H51" s="181" t="s">
        <v>19602</v>
      </c>
      <c r="I51" s="181" t="s">
        <v>659</v>
      </c>
      <c r="L51" s="181" t="s">
        <v>2563</v>
      </c>
      <c r="M51" s="181" t="s">
        <v>2468</v>
      </c>
      <c r="N51" s="181" t="s">
        <v>2292</v>
      </c>
      <c r="O51" s="181" t="s">
        <v>2857</v>
      </c>
      <c r="P51" s="181" t="s">
        <v>16953</v>
      </c>
    </row>
    <row r="52" spans="1:16" x14ac:dyDescent="0.2">
      <c r="A52" s="181" t="s">
        <v>18</v>
      </c>
      <c r="B52" s="181" t="s">
        <v>2467</v>
      </c>
      <c r="C52" s="181" t="s">
        <v>782</v>
      </c>
      <c r="D52" s="181">
        <v>1</v>
      </c>
      <c r="E52" s="181">
        <v>145959016</v>
      </c>
      <c r="F52" s="181">
        <v>146024326</v>
      </c>
      <c r="G52" s="181">
        <v>191275</v>
      </c>
      <c r="H52" s="181" t="s">
        <v>19602</v>
      </c>
      <c r="I52" s="181" t="s">
        <v>659</v>
      </c>
      <c r="L52" s="181" t="s">
        <v>2563</v>
      </c>
      <c r="M52" s="181" t="s">
        <v>2466</v>
      </c>
      <c r="N52" s="181" t="s">
        <v>2292</v>
      </c>
      <c r="O52" s="181" t="s">
        <v>2857</v>
      </c>
      <c r="P52" s="181" t="s">
        <v>16953</v>
      </c>
    </row>
    <row r="53" spans="1:16" x14ac:dyDescent="0.2">
      <c r="A53" s="181" t="s">
        <v>18</v>
      </c>
      <c r="B53" s="181" t="s">
        <v>724</v>
      </c>
      <c r="C53" s="181" t="s">
        <v>782</v>
      </c>
      <c r="D53" s="181">
        <v>1</v>
      </c>
      <c r="E53" s="181">
        <v>146303300</v>
      </c>
      <c r="F53" s="181">
        <v>146539011</v>
      </c>
      <c r="G53" s="181">
        <v>212590</v>
      </c>
      <c r="H53" s="181" t="s">
        <v>19602</v>
      </c>
      <c r="I53" s="181" t="s">
        <v>659</v>
      </c>
      <c r="L53" s="181" t="s">
        <v>2563</v>
      </c>
      <c r="M53" s="181" t="s">
        <v>725</v>
      </c>
      <c r="N53" s="181" t="s">
        <v>2292</v>
      </c>
      <c r="O53" s="181" t="s">
        <v>2857</v>
      </c>
      <c r="P53" s="181" t="s">
        <v>16953</v>
      </c>
    </row>
    <row r="54" spans="1:16" x14ac:dyDescent="0.2">
      <c r="A54" s="181" t="s">
        <v>18</v>
      </c>
      <c r="B54" s="181" t="s">
        <v>726</v>
      </c>
      <c r="C54" s="181" t="s">
        <v>782</v>
      </c>
      <c r="D54" s="181">
        <v>1</v>
      </c>
      <c r="E54" s="181">
        <v>146461584</v>
      </c>
      <c r="F54" s="181">
        <v>146661915</v>
      </c>
      <c r="G54" s="181">
        <v>200298</v>
      </c>
      <c r="H54" s="181" t="s">
        <v>19602</v>
      </c>
      <c r="I54" s="181" t="s">
        <v>659</v>
      </c>
      <c r="L54" s="181" t="s">
        <v>2563</v>
      </c>
      <c r="M54" s="181" t="s">
        <v>727</v>
      </c>
      <c r="N54" s="181" t="s">
        <v>2292</v>
      </c>
      <c r="O54" s="181" t="s">
        <v>2857</v>
      </c>
      <c r="P54" s="181" t="s">
        <v>16953</v>
      </c>
    </row>
    <row r="55" spans="1:16" x14ac:dyDescent="0.2">
      <c r="A55" s="181" t="s">
        <v>18</v>
      </c>
      <c r="B55" s="181" t="s">
        <v>2463</v>
      </c>
      <c r="C55" s="181" t="s">
        <v>782</v>
      </c>
      <c r="D55" s="181">
        <v>1</v>
      </c>
      <c r="E55" s="181">
        <v>146704542</v>
      </c>
      <c r="F55" s="181">
        <v>146826183</v>
      </c>
      <c r="G55" s="181">
        <v>203992</v>
      </c>
      <c r="H55" s="181" t="s">
        <v>19602</v>
      </c>
      <c r="I55" s="181" t="s">
        <v>659</v>
      </c>
      <c r="L55" s="181" t="s">
        <v>2563</v>
      </c>
      <c r="M55" s="181" t="s">
        <v>2462</v>
      </c>
      <c r="N55" s="181" t="s">
        <v>2292</v>
      </c>
      <c r="O55" s="181" t="s">
        <v>2857</v>
      </c>
      <c r="P55" s="181" t="s">
        <v>16953</v>
      </c>
    </row>
    <row r="56" spans="1:16" x14ac:dyDescent="0.2">
      <c r="A56" s="181" t="s">
        <v>18</v>
      </c>
      <c r="B56" s="181" t="s">
        <v>2461</v>
      </c>
      <c r="C56" s="181" t="s">
        <v>782</v>
      </c>
      <c r="D56" s="181">
        <v>1</v>
      </c>
      <c r="E56" s="181">
        <v>146704542</v>
      </c>
      <c r="F56" s="181">
        <v>146826183</v>
      </c>
      <c r="G56" s="181">
        <v>229253</v>
      </c>
      <c r="H56" s="181" t="s">
        <v>19602</v>
      </c>
      <c r="I56" s="181" t="s">
        <v>659</v>
      </c>
      <c r="L56" s="181" t="s">
        <v>2563</v>
      </c>
      <c r="M56" s="181" t="s">
        <v>2460</v>
      </c>
      <c r="N56" s="181" t="s">
        <v>2292</v>
      </c>
      <c r="O56" s="181" t="s">
        <v>2857</v>
      </c>
      <c r="P56" s="181" t="s">
        <v>16953</v>
      </c>
    </row>
    <row r="57" spans="1:16" x14ac:dyDescent="0.2">
      <c r="A57" s="181" t="s">
        <v>18</v>
      </c>
      <c r="B57" s="181" t="s">
        <v>2459</v>
      </c>
      <c r="C57" s="181" t="s">
        <v>782</v>
      </c>
      <c r="D57" s="181">
        <v>1</v>
      </c>
      <c r="E57" s="181">
        <v>146888226</v>
      </c>
      <c r="F57" s="181">
        <v>147107510</v>
      </c>
      <c r="G57" s="181">
        <v>219211</v>
      </c>
      <c r="H57" s="181" t="s">
        <v>19602</v>
      </c>
      <c r="I57" s="181" t="s">
        <v>659</v>
      </c>
      <c r="L57" s="181" t="s">
        <v>2563</v>
      </c>
      <c r="M57" s="181" t="s">
        <v>2458</v>
      </c>
      <c r="N57" s="181" t="s">
        <v>2292</v>
      </c>
      <c r="O57" s="181" t="s">
        <v>2857</v>
      </c>
      <c r="P57" s="181" t="s">
        <v>16953</v>
      </c>
    </row>
    <row r="58" spans="1:16" x14ac:dyDescent="0.2">
      <c r="A58" s="181" t="s">
        <v>18</v>
      </c>
      <c r="B58" s="181" t="s">
        <v>2457</v>
      </c>
      <c r="C58" s="181" t="s">
        <v>782</v>
      </c>
      <c r="D58" s="181">
        <v>1</v>
      </c>
      <c r="E58" s="181">
        <v>147000000</v>
      </c>
      <c r="F58" s="181">
        <v>148000000</v>
      </c>
      <c r="G58" s="181">
        <v>261637</v>
      </c>
      <c r="H58" s="181" t="s">
        <v>19602</v>
      </c>
      <c r="I58" s="181" t="s">
        <v>659</v>
      </c>
      <c r="L58" s="181" t="s">
        <v>2563</v>
      </c>
      <c r="M58" s="181" t="s">
        <v>2456</v>
      </c>
      <c r="N58" s="181" t="s">
        <v>2292</v>
      </c>
      <c r="O58" s="181" t="s">
        <v>2857</v>
      </c>
      <c r="P58" s="181" t="s">
        <v>16953</v>
      </c>
    </row>
    <row r="59" spans="1:16" x14ac:dyDescent="0.2">
      <c r="A59" s="181" t="s">
        <v>18</v>
      </c>
      <c r="B59" s="181" t="s">
        <v>2455</v>
      </c>
      <c r="C59" s="181" t="s">
        <v>782</v>
      </c>
      <c r="D59" s="181">
        <v>1</v>
      </c>
      <c r="E59" s="181">
        <v>147124945</v>
      </c>
      <c r="F59" s="181">
        <v>147288439</v>
      </c>
      <c r="G59" s="181">
        <v>208520</v>
      </c>
      <c r="H59" s="181" t="s">
        <v>19602</v>
      </c>
      <c r="I59" s="181" t="s">
        <v>659</v>
      </c>
      <c r="L59" s="181" t="s">
        <v>2563</v>
      </c>
      <c r="M59" s="181" t="s">
        <v>2454</v>
      </c>
      <c r="N59" s="181" t="s">
        <v>2292</v>
      </c>
      <c r="O59" s="181" t="s">
        <v>2857</v>
      </c>
      <c r="P59" s="181" t="s">
        <v>16953</v>
      </c>
    </row>
    <row r="60" spans="1:16" x14ac:dyDescent="0.2">
      <c r="A60" s="181" t="s">
        <v>18</v>
      </c>
      <c r="B60" s="181" t="s">
        <v>2453</v>
      </c>
      <c r="C60" s="181" t="s">
        <v>782</v>
      </c>
      <c r="D60" s="181">
        <v>1</v>
      </c>
      <c r="E60" s="181">
        <v>147266306</v>
      </c>
      <c r="F60" s="181">
        <v>147422662</v>
      </c>
      <c r="G60" s="181">
        <v>200416</v>
      </c>
      <c r="H60" s="181" t="s">
        <v>19602</v>
      </c>
      <c r="I60" s="181" t="s">
        <v>659</v>
      </c>
      <c r="L60" s="181" t="s">
        <v>2563</v>
      </c>
      <c r="M60" s="181" t="s">
        <v>2452</v>
      </c>
      <c r="N60" s="181" t="s">
        <v>2292</v>
      </c>
      <c r="O60" s="181" t="s">
        <v>2857</v>
      </c>
      <c r="P60" s="181" t="s">
        <v>16953</v>
      </c>
    </row>
    <row r="61" spans="1:16" x14ac:dyDescent="0.2">
      <c r="A61" s="181" t="s">
        <v>18</v>
      </c>
      <c r="B61" s="181" t="s">
        <v>2451</v>
      </c>
      <c r="C61" s="181" t="s">
        <v>782</v>
      </c>
      <c r="D61" s="181">
        <v>1</v>
      </c>
      <c r="E61" s="181">
        <v>147548495</v>
      </c>
      <c r="F61" s="181">
        <v>147737793</v>
      </c>
      <c r="G61" s="181">
        <v>203205</v>
      </c>
      <c r="H61" s="181" t="s">
        <v>19602</v>
      </c>
      <c r="I61" s="181" t="s">
        <v>659</v>
      </c>
      <c r="L61" s="181" t="s">
        <v>2563</v>
      </c>
      <c r="M61" s="181" t="s">
        <v>2450</v>
      </c>
      <c r="N61" s="181" t="s">
        <v>2292</v>
      </c>
      <c r="O61" s="181" t="s">
        <v>2857</v>
      </c>
      <c r="P61" s="181" t="s">
        <v>16953</v>
      </c>
    </row>
    <row r="62" spans="1:16" x14ac:dyDescent="0.2">
      <c r="A62" s="181" t="s">
        <v>18</v>
      </c>
      <c r="B62" s="181" t="s">
        <v>2449</v>
      </c>
      <c r="C62" s="181" t="s">
        <v>782</v>
      </c>
      <c r="D62" s="181">
        <v>1</v>
      </c>
      <c r="E62" s="181">
        <v>147737745</v>
      </c>
      <c r="F62" s="181">
        <v>147932556</v>
      </c>
      <c r="G62" s="181">
        <v>243406</v>
      </c>
      <c r="H62" s="181" t="s">
        <v>19602</v>
      </c>
      <c r="I62" s="181" t="s">
        <v>659</v>
      </c>
      <c r="L62" s="181" t="s">
        <v>2563</v>
      </c>
      <c r="M62" s="181" t="s">
        <v>2448</v>
      </c>
      <c r="N62" s="181" t="s">
        <v>2292</v>
      </c>
      <c r="O62" s="181" t="s">
        <v>2857</v>
      </c>
      <c r="P62" s="181" t="s">
        <v>16953</v>
      </c>
    </row>
    <row r="63" spans="1:16" x14ac:dyDescent="0.2">
      <c r="A63" s="181" t="s">
        <v>18</v>
      </c>
      <c r="B63" s="181" t="s">
        <v>2447</v>
      </c>
      <c r="C63" s="181" t="s">
        <v>782</v>
      </c>
      <c r="D63" s="181">
        <v>1</v>
      </c>
      <c r="E63" s="181">
        <v>148004123</v>
      </c>
      <c r="F63" s="181">
        <v>149600866</v>
      </c>
      <c r="G63" s="181">
        <v>169740</v>
      </c>
      <c r="H63" s="181" t="s">
        <v>19602</v>
      </c>
      <c r="I63" s="181" t="s">
        <v>659</v>
      </c>
      <c r="L63" s="181" t="s">
        <v>2654</v>
      </c>
      <c r="M63" s="181" t="s">
        <v>2446</v>
      </c>
      <c r="N63" s="181" t="s">
        <v>2857</v>
      </c>
      <c r="O63" s="181" t="s">
        <v>2857</v>
      </c>
      <c r="P63" s="181" t="s">
        <v>16951</v>
      </c>
    </row>
    <row r="64" spans="1:16" x14ac:dyDescent="0.2">
      <c r="A64" s="181" t="s">
        <v>18</v>
      </c>
      <c r="B64" s="181" t="s">
        <v>2445</v>
      </c>
      <c r="C64" s="181" t="s">
        <v>782</v>
      </c>
      <c r="D64" s="181">
        <v>1</v>
      </c>
      <c r="E64" s="181">
        <v>148004395</v>
      </c>
      <c r="F64" s="181">
        <v>145276892</v>
      </c>
      <c r="G64" s="181">
        <v>224846</v>
      </c>
      <c r="H64" s="181" t="s">
        <v>19602</v>
      </c>
      <c r="I64" s="181" t="s">
        <v>659</v>
      </c>
      <c r="L64" s="181" t="s">
        <v>2654</v>
      </c>
      <c r="M64" s="181" t="s">
        <v>2444</v>
      </c>
      <c r="N64" s="181" t="s">
        <v>2857</v>
      </c>
      <c r="O64" s="181" t="s">
        <v>2857</v>
      </c>
    </row>
    <row r="65" spans="1:16" x14ac:dyDescent="0.2">
      <c r="A65" s="181" t="s">
        <v>18</v>
      </c>
      <c r="B65" s="181" t="s">
        <v>2441</v>
      </c>
      <c r="C65" s="181" t="s">
        <v>782</v>
      </c>
      <c r="D65" s="181">
        <v>1</v>
      </c>
      <c r="E65" s="181">
        <v>148176039</v>
      </c>
      <c r="F65" s="181">
        <v>148265482</v>
      </c>
      <c r="G65" s="181">
        <v>227306</v>
      </c>
      <c r="H65" s="181" t="s">
        <v>19602</v>
      </c>
      <c r="I65" s="181" t="s">
        <v>659</v>
      </c>
      <c r="L65" s="181" t="s">
        <v>2563</v>
      </c>
      <c r="M65" s="181" t="s">
        <v>2440</v>
      </c>
      <c r="N65" s="181" t="s">
        <v>2292</v>
      </c>
      <c r="O65" s="181" t="s">
        <v>2857</v>
      </c>
      <c r="P65" s="181" t="s">
        <v>16953</v>
      </c>
    </row>
    <row r="66" spans="1:16" x14ac:dyDescent="0.2">
      <c r="A66" s="181" t="s">
        <v>18</v>
      </c>
      <c r="B66" s="181" t="s">
        <v>2439</v>
      </c>
      <c r="C66" s="181" t="s">
        <v>782</v>
      </c>
      <c r="D66" s="181">
        <v>1</v>
      </c>
      <c r="E66" s="181">
        <v>148511359</v>
      </c>
      <c r="F66" s="181">
        <v>148675668</v>
      </c>
      <c r="G66" s="181">
        <v>207156</v>
      </c>
      <c r="H66" s="181" t="s">
        <v>19602</v>
      </c>
      <c r="I66" s="181" t="s">
        <v>659</v>
      </c>
      <c r="L66" s="181" t="s">
        <v>2563</v>
      </c>
      <c r="M66" s="181" t="s">
        <v>2438</v>
      </c>
      <c r="N66" s="181" t="s">
        <v>2292</v>
      </c>
      <c r="O66" s="181" t="s">
        <v>2857</v>
      </c>
      <c r="P66" s="181" t="s">
        <v>16953</v>
      </c>
    </row>
    <row r="67" spans="1:16" x14ac:dyDescent="0.2">
      <c r="A67" s="181" t="s">
        <v>18</v>
      </c>
      <c r="B67" s="181" t="s">
        <v>2437</v>
      </c>
      <c r="C67" s="181" t="s">
        <v>782</v>
      </c>
      <c r="D67" s="181">
        <v>1</v>
      </c>
      <c r="E67" s="181">
        <v>148528948</v>
      </c>
      <c r="F67" s="181">
        <v>148684147</v>
      </c>
      <c r="G67" s="181">
        <v>215868</v>
      </c>
      <c r="H67" s="181" t="s">
        <v>19602</v>
      </c>
      <c r="I67" s="181" t="s">
        <v>659</v>
      </c>
      <c r="L67" s="181" t="s">
        <v>2563</v>
      </c>
      <c r="M67" s="181" t="s">
        <v>2436</v>
      </c>
      <c r="N67" s="181" t="s">
        <v>2292</v>
      </c>
      <c r="O67" s="181" t="s">
        <v>2857</v>
      </c>
      <c r="P67" s="181" t="s">
        <v>16953</v>
      </c>
    </row>
    <row r="68" spans="1:16" x14ac:dyDescent="0.2">
      <c r="A68" s="181" t="s">
        <v>18</v>
      </c>
      <c r="B68" s="181" t="s">
        <v>2433</v>
      </c>
      <c r="C68" s="181" t="s">
        <v>782</v>
      </c>
      <c r="D68" s="181">
        <v>1</v>
      </c>
      <c r="E68" s="181">
        <v>148785622</v>
      </c>
      <c r="F68" s="181">
        <v>148954460</v>
      </c>
      <c r="G68" s="181">
        <v>200266</v>
      </c>
      <c r="H68" s="181" t="s">
        <v>19602</v>
      </c>
      <c r="I68" s="181" t="s">
        <v>659</v>
      </c>
      <c r="L68" s="181" t="s">
        <v>2563</v>
      </c>
      <c r="M68" s="181" t="s">
        <v>2432</v>
      </c>
      <c r="N68" s="181" t="s">
        <v>2857</v>
      </c>
      <c r="O68" s="181" t="s">
        <v>2857</v>
      </c>
    </row>
    <row r="69" spans="1:16" x14ac:dyDescent="0.2">
      <c r="A69" s="181" t="s">
        <v>18</v>
      </c>
      <c r="B69" s="181" t="s">
        <v>2431</v>
      </c>
      <c r="C69" s="181" t="s">
        <v>782</v>
      </c>
      <c r="D69" s="181">
        <v>1</v>
      </c>
      <c r="E69" s="181">
        <v>149004461</v>
      </c>
      <c r="F69" s="181">
        <v>149127339</v>
      </c>
      <c r="G69" s="181">
        <v>213920</v>
      </c>
      <c r="H69" s="181" t="s">
        <v>19602</v>
      </c>
      <c r="I69" s="181" t="s">
        <v>659</v>
      </c>
      <c r="L69" s="181" t="s">
        <v>2563</v>
      </c>
      <c r="M69" s="181" t="s">
        <v>2430</v>
      </c>
      <c r="N69" s="181" t="s">
        <v>2292</v>
      </c>
      <c r="O69" s="181" t="s">
        <v>2857</v>
      </c>
      <c r="P69" s="181" t="s">
        <v>16953</v>
      </c>
    </row>
    <row r="70" spans="1:16" x14ac:dyDescent="0.2">
      <c r="A70" s="181" t="s">
        <v>18</v>
      </c>
      <c r="B70" s="181" t="s">
        <v>2429</v>
      </c>
      <c r="C70" s="181" t="s">
        <v>782</v>
      </c>
      <c r="D70" s="181">
        <v>1</v>
      </c>
      <c r="E70" s="181">
        <v>149004461</v>
      </c>
      <c r="F70" s="181">
        <v>149238307</v>
      </c>
      <c r="G70" s="181">
        <v>236566</v>
      </c>
      <c r="H70" s="181" t="s">
        <v>19602</v>
      </c>
      <c r="I70" s="181" t="s">
        <v>659</v>
      </c>
      <c r="L70" s="181" t="s">
        <v>2563</v>
      </c>
      <c r="M70" s="181" t="s">
        <v>2428</v>
      </c>
      <c r="N70" s="181" t="s">
        <v>2857</v>
      </c>
      <c r="O70" s="181" t="s">
        <v>2857</v>
      </c>
    </row>
    <row r="71" spans="1:16" x14ac:dyDescent="0.2">
      <c r="A71" s="181" t="s">
        <v>18</v>
      </c>
      <c r="B71" s="181" t="s">
        <v>2427</v>
      </c>
      <c r="C71" s="181" t="s">
        <v>782</v>
      </c>
      <c r="D71" s="181">
        <v>1</v>
      </c>
      <c r="E71" s="181">
        <v>149062251</v>
      </c>
      <c r="F71" s="181">
        <v>149294905</v>
      </c>
      <c r="G71" s="181">
        <v>238115</v>
      </c>
      <c r="H71" s="181" t="s">
        <v>19602</v>
      </c>
      <c r="I71" s="181" t="s">
        <v>659</v>
      </c>
      <c r="L71" s="181" t="s">
        <v>2563</v>
      </c>
      <c r="M71" s="181" t="s">
        <v>2426</v>
      </c>
      <c r="N71" s="181" t="s">
        <v>2292</v>
      </c>
      <c r="O71" s="181" t="s">
        <v>2857</v>
      </c>
      <c r="P71" s="181" t="s">
        <v>16953</v>
      </c>
    </row>
    <row r="72" spans="1:16" x14ac:dyDescent="0.2">
      <c r="A72" s="181" t="s">
        <v>18</v>
      </c>
      <c r="B72" s="181" t="s">
        <v>2425</v>
      </c>
      <c r="C72" s="181" t="s">
        <v>782</v>
      </c>
      <c r="D72" s="181">
        <v>1</v>
      </c>
      <c r="E72" s="181">
        <v>149065073</v>
      </c>
      <c r="F72" s="181">
        <v>149294905</v>
      </c>
      <c r="G72" s="181">
        <v>236472</v>
      </c>
      <c r="H72" s="181" t="s">
        <v>19602</v>
      </c>
      <c r="I72" s="181" t="s">
        <v>659</v>
      </c>
      <c r="L72" s="181" t="s">
        <v>2563</v>
      </c>
      <c r="M72" s="181" t="s">
        <v>2424</v>
      </c>
      <c r="N72" s="181" t="s">
        <v>2857</v>
      </c>
      <c r="O72" s="181" t="s">
        <v>2857</v>
      </c>
    </row>
    <row r="73" spans="1:16" x14ac:dyDescent="0.2">
      <c r="A73" s="181" t="s">
        <v>18</v>
      </c>
      <c r="B73" s="181" t="s">
        <v>2421</v>
      </c>
      <c r="C73" s="181" t="s">
        <v>782</v>
      </c>
      <c r="D73" s="181">
        <v>1</v>
      </c>
      <c r="E73" s="181">
        <v>149294838</v>
      </c>
      <c r="F73" s="181">
        <v>149413534</v>
      </c>
      <c r="G73" s="181">
        <v>208353</v>
      </c>
      <c r="H73" s="181" t="s">
        <v>19602</v>
      </c>
      <c r="I73" s="181" t="s">
        <v>659</v>
      </c>
      <c r="L73" s="181" t="s">
        <v>2563</v>
      </c>
      <c r="M73" s="181" t="s">
        <v>2420</v>
      </c>
      <c r="N73" s="181" t="s">
        <v>2292</v>
      </c>
      <c r="O73" s="181" t="s">
        <v>2857</v>
      </c>
      <c r="P73" s="181" t="s">
        <v>16953</v>
      </c>
    </row>
    <row r="74" spans="1:16" x14ac:dyDescent="0.2">
      <c r="A74" s="181" t="s">
        <v>18</v>
      </c>
      <c r="B74" s="181" t="s">
        <v>2419</v>
      </c>
      <c r="C74" s="181" t="s">
        <v>782</v>
      </c>
      <c r="D74" s="181">
        <v>1</v>
      </c>
      <c r="E74" s="181">
        <v>149378357</v>
      </c>
      <c r="F74" s="181">
        <v>149459645</v>
      </c>
      <c r="G74" s="181">
        <v>215636</v>
      </c>
      <c r="H74" s="181" t="s">
        <v>19602</v>
      </c>
      <c r="I74" s="181" t="s">
        <v>659</v>
      </c>
      <c r="L74" s="181" t="s">
        <v>2563</v>
      </c>
      <c r="M74" s="181" t="s">
        <v>2418</v>
      </c>
      <c r="N74" s="181" t="s">
        <v>2292</v>
      </c>
      <c r="O74" s="181" t="s">
        <v>2857</v>
      </c>
      <c r="P74" s="181" t="s">
        <v>16953</v>
      </c>
    </row>
    <row r="75" spans="1:16" x14ac:dyDescent="0.2">
      <c r="A75" s="181" t="s">
        <v>18</v>
      </c>
      <c r="B75" s="181" t="s">
        <v>2417</v>
      </c>
      <c r="C75" s="181" t="s">
        <v>782</v>
      </c>
      <c r="D75" s="181">
        <v>1</v>
      </c>
      <c r="E75" s="181">
        <v>149585059</v>
      </c>
      <c r="F75" s="181">
        <v>149714454</v>
      </c>
      <c r="G75" s="181">
        <v>199421</v>
      </c>
      <c r="H75" s="181" t="s">
        <v>19602</v>
      </c>
      <c r="I75" s="181" t="s">
        <v>659</v>
      </c>
      <c r="L75" s="181" t="s">
        <v>2563</v>
      </c>
      <c r="M75" s="181" t="s">
        <v>2416</v>
      </c>
      <c r="N75" s="181" t="s">
        <v>2292</v>
      </c>
      <c r="O75" s="181" t="s">
        <v>2857</v>
      </c>
      <c r="P75" s="181" t="s">
        <v>16952</v>
      </c>
    </row>
    <row r="76" spans="1:16" x14ac:dyDescent="0.2">
      <c r="A76" s="181" t="s">
        <v>18</v>
      </c>
      <c r="B76" s="181" t="s">
        <v>2413</v>
      </c>
      <c r="C76" s="181" t="s">
        <v>782</v>
      </c>
      <c r="D76" s="181">
        <v>1</v>
      </c>
      <c r="E76" s="181">
        <v>149686970</v>
      </c>
      <c r="F76" s="181">
        <v>149891728</v>
      </c>
      <c r="G76" s="181">
        <v>215469</v>
      </c>
      <c r="H76" s="181" t="s">
        <v>19602</v>
      </c>
      <c r="I76" s="181" t="s">
        <v>659</v>
      </c>
      <c r="L76" s="181" t="s">
        <v>2563</v>
      </c>
      <c r="M76" s="181" t="s">
        <v>2412</v>
      </c>
      <c r="N76" s="181" t="s">
        <v>2292</v>
      </c>
      <c r="O76" s="181" t="s">
        <v>2857</v>
      </c>
      <c r="P76" s="181" t="s">
        <v>16953</v>
      </c>
    </row>
    <row r="77" spans="1:16" x14ac:dyDescent="0.2">
      <c r="A77" s="181" t="s">
        <v>18</v>
      </c>
      <c r="B77" s="181" t="s">
        <v>2411</v>
      </c>
      <c r="C77" s="181" t="s">
        <v>782</v>
      </c>
      <c r="D77" s="181">
        <v>1</v>
      </c>
      <c r="E77" s="181">
        <v>149891881</v>
      </c>
      <c r="F77" s="181">
        <v>150037852</v>
      </c>
      <c r="G77" s="181">
        <v>230864</v>
      </c>
      <c r="H77" s="181" t="s">
        <v>19602</v>
      </c>
      <c r="I77" s="181" t="s">
        <v>659</v>
      </c>
      <c r="L77" s="181" t="s">
        <v>2563</v>
      </c>
      <c r="M77" s="181" t="s">
        <v>2410</v>
      </c>
      <c r="N77" s="181" t="s">
        <v>2292</v>
      </c>
      <c r="O77" s="181" t="s">
        <v>2857</v>
      </c>
      <c r="P77" s="181" t="s">
        <v>16953</v>
      </c>
    </row>
    <row r="78" spans="1:16" x14ac:dyDescent="0.2">
      <c r="A78" s="181" t="s">
        <v>11002</v>
      </c>
      <c r="B78" s="181" t="s">
        <v>2407</v>
      </c>
      <c r="C78" s="181" t="s">
        <v>782</v>
      </c>
      <c r="D78" s="181">
        <v>1</v>
      </c>
      <c r="E78" s="181">
        <v>206072708</v>
      </c>
      <c r="F78" s="181">
        <v>206244953</v>
      </c>
      <c r="G78" s="181">
        <v>198292</v>
      </c>
      <c r="H78" s="181" t="s">
        <v>19602</v>
      </c>
      <c r="I78" s="181" t="s">
        <v>659</v>
      </c>
      <c r="L78" s="181" t="s">
        <v>2563</v>
      </c>
      <c r="M78" s="181" t="s">
        <v>2406</v>
      </c>
      <c r="N78" s="181" t="s">
        <v>2857</v>
      </c>
      <c r="O78" s="181" t="s">
        <v>2857</v>
      </c>
      <c r="P78" s="181" t="s">
        <v>16951</v>
      </c>
    </row>
    <row r="79" spans="1:16" x14ac:dyDescent="0.2">
      <c r="A79" s="181" t="s">
        <v>11002</v>
      </c>
      <c r="B79" s="181" t="s">
        <v>2405</v>
      </c>
      <c r="C79" s="181" t="s">
        <v>782</v>
      </c>
      <c r="D79" s="181">
        <v>1</v>
      </c>
      <c r="E79" s="181">
        <v>206072708</v>
      </c>
      <c r="F79" s="181">
        <v>206246719</v>
      </c>
      <c r="G79" s="181">
        <v>214272</v>
      </c>
      <c r="H79" s="181" t="s">
        <v>19602</v>
      </c>
      <c r="I79" s="181" t="s">
        <v>659</v>
      </c>
      <c r="L79" s="181" t="s">
        <v>2563</v>
      </c>
      <c r="M79" s="181" t="s">
        <v>2404</v>
      </c>
      <c r="N79" s="181" t="s">
        <v>2857</v>
      </c>
      <c r="O79" s="181" t="s">
        <v>2857</v>
      </c>
      <c r="P79" s="181" t="s">
        <v>16951</v>
      </c>
    </row>
    <row r="80" spans="1:16" x14ac:dyDescent="0.2">
      <c r="A80" s="181" t="s">
        <v>11002</v>
      </c>
      <c r="B80" s="181" t="s">
        <v>2409</v>
      </c>
      <c r="C80" s="181" t="s">
        <v>782</v>
      </c>
      <c r="D80" s="181">
        <v>1</v>
      </c>
      <c r="E80" s="181">
        <v>206072708</v>
      </c>
      <c r="F80" s="181">
        <v>206207745</v>
      </c>
      <c r="G80" s="181">
        <v>223414</v>
      </c>
      <c r="H80" s="181" t="s">
        <v>19602</v>
      </c>
      <c r="I80" s="181" t="s">
        <v>659</v>
      </c>
      <c r="L80" s="181" t="s">
        <v>2563</v>
      </c>
      <c r="M80" s="181" t="s">
        <v>2408</v>
      </c>
      <c r="N80" s="181" t="s">
        <v>2292</v>
      </c>
      <c r="O80" s="181" t="s">
        <v>2857</v>
      </c>
      <c r="P80" s="181" t="s">
        <v>16952</v>
      </c>
    </row>
    <row r="81" spans="1:16" x14ac:dyDescent="0.2">
      <c r="A81" s="181" t="s">
        <v>11002</v>
      </c>
      <c r="B81" s="181" t="s">
        <v>2401</v>
      </c>
      <c r="C81" s="181" t="s">
        <v>782</v>
      </c>
      <c r="D81" s="181">
        <v>1</v>
      </c>
      <c r="E81" s="181">
        <v>206072708</v>
      </c>
      <c r="F81" s="181">
        <v>206277534</v>
      </c>
      <c r="G81" s="181">
        <v>217993</v>
      </c>
      <c r="H81" s="181" t="s">
        <v>19602</v>
      </c>
      <c r="I81" s="181" t="s">
        <v>659</v>
      </c>
      <c r="L81" s="181" t="s">
        <v>2563</v>
      </c>
      <c r="M81" s="181" t="s">
        <v>2400</v>
      </c>
      <c r="N81" s="181" t="s">
        <v>2292</v>
      </c>
      <c r="O81" s="181" t="s">
        <v>2857</v>
      </c>
      <c r="P81" s="181" t="s">
        <v>16952</v>
      </c>
    </row>
    <row r="82" spans="1:16" x14ac:dyDescent="0.2">
      <c r="A82" s="181" t="s">
        <v>11002</v>
      </c>
      <c r="B82" s="181" t="s">
        <v>2403</v>
      </c>
      <c r="C82" s="181" t="s">
        <v>782</v>
      </c>
      <c r="D82" s="181">
        <v>1</v>
      </c>
      <c r="E82" s="181">
        <v>206072708</v>
      </c>
      <c r="F82" s="181">
        <v>206261250</v>
      </c>
      <c r="G82" s="181">
        <v>218123</v>
      </c>
      <c r="H82" s="181" t="s">
        <v>19602</v>
      </c>
      <c r="I82" s="181" t="s">
        <v>659</v>
      </c>
      <c r="L82" s="181" t="s">
        <v>2563</v>
      </c>
      <c r="M82" s="181" t="s">
        <v>2402</v>
      </c>
      <c r="N82" s="181" t="s">
        <v>2292</v>
      </c>
      <c r="O82" s="181" t="s">
        <v>2857</v>
      </c>
      <c r="P82" s="181" t="s">
        <v>16952</v>
      </c>
    </row>
    <row r="83" spans="1:16" x14ac:dyDescent="0.2">
      <c r="A83" s="181" t="s">
        <v>11002</v>
      </c>
      <c r="B83" s="181" t="s">
        <v>2397</v>
      </c>
      <c r="C83" s="181" t="s">
        <v>782</v>
      </c>
      <c r="D83" s="181">
        <v>1</v>
      </c>
      <c r="E83" s="181">
        <v>206482222</v>
      </c>
      <c r="F83" s="181">
        <v>206686165</v>
      </c>
      <c r="G83" s="181">
        <v>213564</v>
      </c>
      <c r="H83" s="181" t="s">
        <v>19602</v>
      </c>
      <c r="I83" s="181" t="s">
        <v>659</v>
      </c>
      <c r="L83" s="181" t="s">
        <v>2563</v>
      </c>
      <c r="M83" s="181" t="s">
        <v>2396</v>
      </c>
      <c r="N83" s="181" t="s">
        <v>2857</v>
      </c>
      <c r="O83" s="181" t="s">
        <v>2857</v>
      </c>
      <c r="P83" s="181" t="s">
        <v>16951</v>
      </c>
    </row>
    <row r="84" spans="1:16" x14ac:dyDescent="0.2">
      <c r="A84" s="181" t="s">
        <v>11002</v>
      </c>
      <c r="B84" s="181" t="s">
        <v>2399</v>
      </c>
      <c r="C84" s="181" t="s">
        <v>782</v>
      </c>
      <c r="D84" s="181">
        <v>1</v>
      </c>
      <c r="E84" s="181">
        <v>206482222</v>
      </c>
      <c r="F84" s="181">
        <v>206623411</v>
      </c>
      <c r="G84" s="181">
        <v>216497</v>
      </c>
      <c r="H84" s="181" t="s">
        <v>19602</v>
      </c>
      <c r="I84" s="181" t="s">
        <v>659</v>
      </c>
      <c r="L84" s="181" t="s">
        <v>2563</v>
      </c>
      <c r="M84" s="181" t="s">
        <v>2398</v>
      </c>
      <c r="N84" s="181" t="s">
        <v>2857</v>
      </c>
      <c r="O84" s="181" t="s">
        <v>2857</v>
      </c>
      <c r="P84" s="181" t="s">
        <v>16951</v>
      </c>
    </row>
    <row r="85" spans="1:16" x14ac:dyDescent="0.2">
      <c r="A85" s="181" t="s">
        <v>11002</v>
      </c>
      <c r="B85" s="181" t="s">
        <v>2395</v>
      </c>
      <c r="C85" s="181" t="s">
        <v>782</v>
      </c>
      <c r="D85" s="181">
        <v>1</v>
      </c>
      <c r="E85" s="181">
        <v>206489047</v>
      </c>
      <c r="F85" s="181">
        <v>206686165</v>
      </c>
      <c r="G85" s="181">
        <v>197132</v>
      </c>
      <c r="H85" s="181" t="s">
        <v>19602</v>
      </c>
      <c r="I85" s="181" t="s">
        <v>659</v>
      </c>
      <c r="L85" s="181" t="s">
        <v>2563</v>
      </c>
      <c r="M85" s="181" t="s">
        <v>2394</v>
      </c>
      <c r="N85" s="181" t="s">
        <v>2857</v>
      </c>
      <c r="O85" s="181" t="s">
        <v>2857</v>
      </c>
      <c r="P85" s="181" t="s">
        <v>16951</v>
      </c>
    </row>
    <row r="86" spans="1:16" x14ac:dyDescent="0.2">
      <c r="A86" s="181" t="s">
        <v>11002</v>
      </c>
      <c r="B86" s="181" t="s">
        <v>2393</v>
      </c>
      <c r="C86" s="181" t="s">
        <v>782</v>
      </c>
      <c r="D86" s="181">
        <v>1</v>
      </c>
      <c r="E86" s="181">
        <v>206510436</v>
      </c>
      <c r="F86" s="181">
        <v>206787271</v>
      </c>
      <c r="G86" s="181">
        <v>276843</v>
      </c>
      <c r="H86" s="181" t="s">
        <v>19602</v>
      </c>
      <c r="I86" s="181" t="s">
        <v>659</v>
      </c>
      <c r="L86" s="181" t="s">
        <v>2563</v>
      </c>
      <c r="M86" s="181" t="s">
        <v>2392</v>
      </c>
      <c r="N86" s="181" t="s">
        <v>2292</v>
      </c>
      <c r="O86" s="181" t="s">
        <v>2857</v>
      </c>
      <c r="P86" s="181" t="s">
        <v>16952</v>
      </c>
    </row>
    <row r="87" spans="1:16" x14ac:dyDescent="0.2">
      <c r="A87" s="181" t="s">
        <v>598</v>
      </c>
      <c r="B87" s="181" t="s">
        <v>669</v>
      </c>
      <c r="C87" s="181" t="s">
        <v>782</v>
      </c>
      <c r="D87" s="181">
        <v>2</v>
      </c>
      <c r="E87" s="181">
        <v>86918982</v>
      </c>
      <c r="F87" s="181">
        <v>87120586</v>
      </c>
      <c r="G87" s="181">
        <v>207310</v>
      </c>
      <c r="H87" s="181" t="s">
        <v>655</v>
      </c>
      <c r="I87" s="181" t="s">
        <v>656</v>
      </c>
      <c r="K87" s="181" t="s">
        <v>20094</v>
      </c>
      <c r="L87" s="181" t="s">
        <v>2563</v>
      </c>
      <c r="M87" s="181" t="s">
        <v>19621</v>
      </c>
      <c r="N87" s="181" t="s">
        <v>2857</v>
      </c>
      <c r="O87" s="181" t="s">
        <v>2857</v>
      </c>
    </row>
    <row r="88" spans="1:16" x14ac:dyDescent="0.2">
      <c r="A88" s="181" t="s">
        <v>598</v>
      </c>
      <c r="B88" s="181" t="s">
        <v>680</v>
      </c>
      <c r="C88" s="181" t="s">
        <v>782</v>
      </c>
      <c r="D88" s="181">
        <v>2</v>
      </c>
      <c r="E88" s="181">
        <v>87029790</v>
      </c>
      <c r="F88" s="181">
        <v>87260318</v>
      </c>
      <c r="G88" s="181">
        <v>230572</v>
      </c>
      <c r="H88" s="181" t="s">
        <v>655</v>
      </c>
      <c r="I88" s="181" t="s">
        <v>656</v>
      </c>
      <c r="J88" s="181" t="s">
        <v>598</v>
      </c>
      <c r="K88" s="181" t="s">
        <v>20094</v>
      </c>
      <c r="L88" s="181" t="s">
        <v>2589</v>
      </c>
      <c r="M88" s="181" t="s">
        <v>20126</v>
      </c>
      <c r="N88" s="181" t="s">
        <v>2857</v>
      </c>
      <c r="O88" s="181" t="s">
        <v>2857</v>
      </c>
    </row>
    <row r="89" spans="1:16" x14ac:dyDescent="0.2">
      <c r="A89" s="181" t="s">
        <v>598</v>
      </c>
      <c r="B89" s="181" t="s">
        <v>670</v>
      </c>
      <c r="C89" s="181" t="s">
        <v>782</v>
      </c>
      <c r="D89" s="181">
        <v>2</v>
      </c>
      <c r="E89" s="181">
        <v>87260351</v>
      </c>
      <c r="F89" s="181">
        <v>87461651</v>
      </c>
      <c r="G89" s="181">
        <v>200696</v>
      </c>
      <c r="H89" s="181" t="s">
        <v>655</v>
      </c>
      <c r="I89" s="181" t="s">
        <v>16948</v>
      </c>
      <c r="J89" s="181" t="s">
        <v>598</v>
      </c>
      <c r="K89" s="181" t="s">
        <v>20094</v>
      </c>
      <c r="L89" s="181" t="s">
        <v>2589</v>
      </c>
      <c r="M89" s="181" t="s">
        <v>20127</v>
      </c>
      <c r="N89" s="181" t="s">
        <v>2857</v>
      </c>
      <c r="O89" s="181" t="s">
        <v>2857</v>
      </c>
    </row>
    <row r="90" spans="1:16" x14ac:dyDescent="0.2">
      <c r="A90" s="181" t="s">
        <v>598</v>
      </c>
      <c r="B90" s="181" t="s">
        <v>671</v>
      </c>
      <c r="C90" s="181" t="s">
        <v>782</v>
      </c>
      <c r="D90" s="181">
        <v>2</v>
      </c>
      <c r="E90" s="181">
        <v>87318969</v>
      </c>
      <c r="F90" s="181">
        <v>87115308</v>
      </c>
      <c r="G90" s="181">
        <v>244639</v>
      </c>
      <c r="H90" s="181" t="s">
        <v>655</v>
      </c>
      <c r="I90" s="181" t="s">
        <v>656</v>
      </c>
      <c r="J90" s="181" t="s">
        <v>598</v>
      </c>
      <c r="K90" s="181" t="s">
        <v>20094</v>
      </c>
      <c r="L90" s="181" t="s">
        <v>2563</v>
      </c>
      <c r="M90" s="181" t="s">
        <v>19640</v>
      </c>
      <c r="N90" s="181" t="s">
        <v>2857</v>
      </c>
      <c r="O90" s="181" t="s">
        <v>2857</v>
      </c>
    </row>
    <row r="91" spans="1:16" x14ac:dyDescent="0.2">
      <c r="A91" s="181" t="s">
        <v>598</v>
      </c>
      <c r="B91" s="181" t="s">
        <v>679</v>
      </c>
      <c r="C91" s="181" t="s">
        <v>782</v>
      </c>
      <c r="D91" s="181">
        <v>2</v>
      </c>
      <c r="E91" s="181">
        <v>87421829</v>
      </c>
      <c r="F91" s="181">
        <v>87618105</v>
      </c>
      <c r="G91" s="181">
        <v>193026</v>
      </c>
      <c r="H91" s="181" t="s">
        <v>655</v>
      </c>
      <c r="I91" s="181" t="s">
        <v>16948</v>
      </c>
      <c r="J91" s="181" t="s">
        <v>598</v>
      </c>
      <c r="K91" s="181" t="s">
        <v>20094</v>
      </c>
      <c r="L91" s="181" t="s">
        <v>2589</v>
      </c>
      <c r="M91" s="181" t="s">
        <v>20128</v>
      </c>
      <c r="N91" s="181" t="s">
        <v>2857</v>
      </c>
      <c r="O91" s="181" t="s">
        <v>2857</v>
      </c>
    </row>
    <row r="92" spans="1:16" x14ac:dyDescent="0.2">
      <c r="A92" s="181" t="s">
        <v>598</v>
      </c>
      <c r="B92" s="181" t="s">
        <v>678</v>
      </c>
      <c r="C92" s="181" t="s">
        <v>782</v>
      </c>
      <c r="D92" s="181">
        <v>2</v>
      </c>
      <c r="E92" s="181">
        <v>87516411</v>
      </c>
      <c r="F92" s="181">
        <v>87833725</v>
      </c>
      <c r="G92" s="181">
        <v>232631</v>
      </c>
      <c r="H92" s="181" t="s">
        <v>655</v>
      </c>
      <c r="I92" s="181" t="s">
        <v>656</v>
      </c>
      <c r="J92" s="181" t="s">
        <v>598</v>
      </c>
      <c r="K92" s="181" t="s">
        <v>20094</v>
      </c>
      <c r="L92" s="181" t="s">
        <v>2563</v>
      </c>
      <c r="M92" s="181" t="s">
        <v>20129</v>
      </c>
      <c r="N92" s="181" t="s">
        <v>2857</v>
      </c>
      <c r="O92" s="181" t="s">
        <v>2857</v>
      </c>
    </row>
    <row r="93" spans="1:16" x14ac:dyDescent="0.2">
      <c r="A93" s="181" t="s">
        <v>598</v>
      </c>
      <c r="B93" s="181" t="s">
        <v>676</v>
      </c>
      <c r="C93" s="181" t="s">
        <v>782</v>
      </c>
      <c r="D93" s="181">
        <v>2</v>
      </c>
      <c r="E93" s="181">
        <v>87525217</v>
      </c>
      <c r="F93" s="181">
        <v>87811215</v>
      </c>
      <c r="G93" s="181">
        <v>217805</v>
      </c>
      <c r="H93" s="181" t="s">
        <v>19602</v>
      </c>
      <c r="I93" s="181" t="s">
        <v>659</v>
      </c>
      <c r="L93" s="181" t="s">
        <v>2563</v>
      </c>
      <c r="M93" s="181" t="s">
        <v>677</v>
      </c>
      <c r="N93" s="181" t="s">
        <v>2857</v>
      </c>
      <c r="O93" s="181" t="s">
        <v>2857</v>
      </c>
    </row>
    <row r="94" spans="1:16" x14ac:dyDescent="0.2">
      <c r="A94" s="181" t="s">
        <v>598</v>
      </c>
      <c r="B94" s="181" t="s">
        <v>675</v>
      </c>
      <c r="C94" s="181" t="s">
        <v>782</v>
      </c>
      <c r="D94" s="181">
        <v>2</v>
      </c>
      <c r="E94" s="181">
        <v>87815053</v>
      </c>
      <c r="F94" s="181">
        <v>88032366</v>
      </c>
      <c r="G94" s="181">
        <v>216948</v>
      </c>
      <c r="H94" s="181" t="s">
        <v>655</v>
      </c>
      <c r="I94" s="181" t="s">
        <v>656</v>
      </c>
      <c r="J94" s="181" t="s">
        <v>598</v>
      </c>
      <c r="K94" s="181" t="s">
        <v>20094</v>
      </c>
      <c r="L94" s="181" t="s">
        <v>2563</v>
      </c>
      <c r="M94" s="181" t="s">
        <v>20130</v>
      </c>
      <c r="N94" s="181" t="s">
        <v>2857</v>
      </c>
      <c r="O94" s="181" t="s">
        <v>2857</v>
      </c>
    </row>
    <row r="95" spans="1:16" x14ac:dyDescent="0.2">
      <c r="A95" s="181" t="s">
        <v>598</v>
      </c>
      <c r="B95" s="181" t="s">
        <v>674</v>
      </c>
      <c r="C95" s="181" t="s">
        <v>782</v>
      </c>
      <c r="D95" s="181">
        <v>2</v>
      </c>
      <c r="E95" s="181">
        <v>87922978</v>
      </c>
      <c r="F95" s="181">
        <v>88122415</v>
      </c>
      <c r="G95" s="181">
        <v>199312</v>
      </c>
      <c r="H95" s="181" t="s">
        <v>655</v>
      </c>
      <c r="I95" s="181" t="s">
        <v>656</v>
      </c>
      <c r="J95" s="181" t="s">
        <v>598</v>
      </c>
      <c r="K95" s="181" t="s">
        <v>20094</v>
      </c>
      <c r="L95" s="181" t="s">
        <v>2563</v>
      </c>
      <c r="M95" s="181" t="s">
        <v>20131</v>
      </c>
      <c r="N95" s="181" t="s">
        <v>2857</v>
      </c>
      <c r="O95" s="181" t="s">
        <v>2857</v>
      </c>
    </row>
    <row r="96" spans="1:16" x14ac:dyDescent="0.2">
      <c r="A96" s="181" t="s">
        <v>598</v>
      </c>
      <c r="B96" s="181" t="s">
        <v>673</v>
      </c>
      <c r="C96" s="181" t="s">
        <v>782</v>
      </c>
      <c r="D96" s="181">
        <v>2</v>
      </c>
      <c r="E96" s="181">
        <v>88040135</v>
      </c>
      <c r="F96" s="181">
        <v>88265851</v>
      </c>
      <c r="G96" s="181">
        <v>224971</v>
      </c>
      <c r="H96" s="181" t="s">
        <v>655</v>
      </c>
      <c r="I96" s="181" t="s">
        <v>656</v>
      </c>
      <c r="J96" s="181" t="s">
        <v>598</v>
      </c>
      <c r="K96" s="181" t="s">
        <v>20094</v>
      </c>
      <c r="L96" s="181" t="s">
        <v>2563</v>
      </c>
      <c r="M96" s="181" t="s">
        <v>20132</v>
      </c>
      <c r="N96" s="181" t="s">
        <v>2857</v>
      </c>
      <c r="O96" s="181" t="s">
        <v>2857</v>
      </c>
    </row>
    <row r="97" spans="1:16" x14ac:dyDescent="0.2">
      <c r="A97" s="181" t="s">
        <v>598</v>
      </c>
      <c r="B97" s="181" t="s">
        <v>672</v>
      </c>
      <c r="C97" s="181" t="s">
        <v>782</v>
      </c>
      <c r="D97" s="181">
        <v>2</v>
      </c>
      <c r="E97" s="181">
        <v>88401745</v>
      </c>
      <c r="F97" s="181">
        <v>88164277</v>
      </c>
      <c r="G97" s="181">
        <v>236347</v>
      </c>
      <c r="H97" s="181" t="s">
        <v>655</v>
      </c>
      <c r="I97" s="181" t="s">
        <v>656</v>
      </c>
      <c r="J97" s="181" t="s">
        <v>598</v>
      </c>
      <c r="K97" s="181" t="s">
        <v>20094</v>
      </c>
      <c r="L97" s="181" t="s">
        <v>2563</v>
      </c>
      <c r="M97" s="181" t="s">
        <v>19638</v>
      </c>
      <c r="N97" s="181" t="s">
        <v>2857</v>
      </c>
      <c r="O97" s="181" t="s">
        <v>2857</v>
      </c>
    </row>
    <row r="98" spans="1:16" x14ac:dyDescent="0.2">
      <c r="A98" s="181" t="s">
        <v>599</v>
      </c>
      <c r="B98" s="181" t="s">
        <v>682</v>
      </c>
      <c r="C98" s="181" t="s">
        <v>782</v>
      </c>
      <c r="D98" s="181">
        <v>2</v>
      </c>
      <c r="E98" s="181">
        <v>110479086</v>
      </c>
      <c r="F98" s="181">
        <v>110673528</v>
      </c>
      <c r="G98" s="181">
        <v>216596</v>
      </c>
      <c r="H98" s="181" t="s">
        <v>655</v>
      </c>
      <c r="I98" s="181" t="s">
        <v>656</v>
      </c>
      <c r="J98" s="181" t="s">
        <v>20231</v>
      </c>
      <c r="K98" s="181" t="s">
        <v>20094</v>
      </c>
      <c r="L98" s="181" t="s">
        <v>2563</v>
      </c>
      <c r="M98" s="181" t="s">
        <v>19629</v>
      </c>
      <c r="N98" s="181" t="s">
        <v>2857</v>
      </c>
      <c r="O98" s="181" t="s">
        <v>2857</v>
      </c>
    </row>
    <row r="99" spans="1:16" x14ac:dyDescent="0.2">
      <c r="A99" s="181" t="s">
        <v>599</v>
      </c>
      <c r="B99" s="181" t="s">
        <v>681</v>
      </c>
      <c r="C99" s="181" t="s">
        <v>782</v>
      </c>
      <c r="D99" s="181">
        <v>2</v>
      </c>
      <c r="E99" s="181">
        <v>110637317</v>
      </c>
      <c r="F99" s="181">
        <v>110892111</v>
      </c>
      <c r="G99" s="181">
        <v>215252</v>
      </c>
      <c r="H99" s="181" t="s">
        <v>655</v>
      </c>
      <c r="I99" s="181" t="s">
        <v>656</v>
      </c>
      <c r="J99" s="181" t="s">
        <v>20231</v>
      </c>
      <c r="K99" s="181" t="s">
        <v>20094</v>
      </c>
      <c r="L99" s="181" t="s">
        <v>2563</v>
      </c>
      <c r="M99" s="181" t="s">
        <v>19626</v>
      </c>
      <c r="N99" s="181" t="s">
        <v>2857</v>
      </c>
      <c r="O99" s="181" t="s">
        <v>2857</v>
      </c>
    </row>
    <row r="100" spans="1:16" x14ac:dyDescent="0.2">
      <c r="A100" s="181" t="s">
        <v>599</v>
      </c>
      <c r="B100" s="181" t="s">
        <v>11003</v>
      </c>
      <c r="C100" s="181" t="s">
        <v>782</v>
      </c>
      <c r="D100" s="181">
        <v>2</v>
      </c>
      <c r="E100" s="181">
        <v>110750000</v>
      </c>
      <c r="F100" s="181">
        <v>111000000</v>
      </c>
      <c r="G100" s="181">
        <v>228767</v>
      </c>
      <c r="H100" s="181" t="s">
        <v>19602</v>
      </c>
      <c r="I100" s="181" t="s">
        <v>659</v>
      </c>
      <c r="L100" s="181" t="s">
        <v>2563</v>
      </c>
      <c r="M100" s="181" t="s">
        <v>11004</v>
      </c>
      <c r="N100" s="181" t="s">
        <v>2857</v>
      </c>
      <c r="O100" s="181" t="s">
        <v>2857</v>
      </c>
    </row>
    <row r="101" spans="1:16" x14ac:dyDescent="0.2">
      <c r="A101" s="181" t="s">
        <v>599</v>
      </c>
      <c r="B101" s="181" t="s">
        <v>685</v>
      </c>
      <c r="C101" s="181" t="s">
        <v>782</v>
      </c>
      <c r="D101" s="181">
        <v>2</v>
      </c>
      <c r="E101" s="181">
        <v>110966633</v>
      </c>
      <c r="F101" s="181">
        <v>111191077</v>
      </c>
      <c r="G101" s="181">
        <v>224351</v>
      </c>
      <c r="H101" s="181" t="s">
        <v>19602</v>
      </c>
      <c r="I101" s="181" t="s">
        <v>659</v>
      </c>
      <c r="J101" s="181" t="s">
        <v>20230</v>
      </c>
      <c r="K101" s="181" t="s">
        <v>20094</v>
      </c>
      <c r="L101" s="181" t="s">
        <v>2563</v>
      </c>
      <c r="M101" s="181" t="s">
        <v>686</v>
      </c>
      <c r="N101" s="181" t="s">
        <v>2857</v>
      </c>
      <c r="O101" s="181" t="s">
        <v>2857</v>
      </c>
      <c r="P101" s="181" t="s">
        <v>11017</v>
      </c>
    </row>
    <row r="102" spans="1:16" x14ac:dyDescent="0.2">
      <c r="A102" s="181" t="s">
        <v>599</v>
      </c>
      <c r="B102" s="181" t="s">
        <v>683</v>
      </c>
      <c r="C102" s="181" t="s">
        <v>782</v>
      </c>
      <c r="D102" s="181">
        <v>2</v>
      </c>
      <c r="E102" s="181">
        <v>111116401</v>
      </c>
      <c r="F102" s="181">
        <v>111334476</v>
      </c>
      <c r="G102" s="181">
        <v>232361</v>
      </c>
      <c r="H102" s="181" t="s">
        <v>19602</v>
      </c>
      <c r="I102" s="181" t="s">
        <v>659</v>
      </c>
      <c r="J102" s="181" t="s">
        <v>20230</v>
      </c>
      <c r="K102" s="181" t="s">
        <v>20094</v>
      </c>
      <c r="L102" s="181" t="s">
        <v>2563</v>
      </c>
      <c r="M102" s="181" t="s">
        <v>684</v>
      </c>
      <c r="N102" s="181" t="s">
        <v>2857</v>
      </c>
      <c r="O102" s="181" t="s">
        <v>2857</v>
      </c>
      <c r="P102" s="181" t="s">
        <v>11017</v>
      </c>
    </row>
    <row r="103" spans="1:16" x14ac:dyDescent="0.2">
      <c r="A103" s="181" t="s">
        <v>599</v>
      </c>
      <c r="B103" s="181" t="s">
        <v>19878</v>
      </c>
      <c r="C103" s="181" t="s">
        <v>782</v>
      </c>
      <c r="D103" s="181">
        <v>2</v>
      </c>
      <c r="E103" s="181">
        <v>111261897</v>
      </c>
      <c r="F103" s="181">
        <v>111460783</v>
      </c>
      <c r="G103" s="181">
        <v>198814</v>
      </c>
      <c r="H103" s="181" t="s">
        <v>655</v>
      </c>
      <c r="I103" s="181" t="s">
        <v>656</v>
      </c>
      <c r="L103" s="181" t="s">
        <v>2563</v>
      </c>
      <c r="M103" s="181" t="s">
        <v>19879</v>
      </c>
      <c r="N103" s="181" t="s">
        <v>2857</v>
      </c>
      <c r="O103" s="181" t="s">
        <v>2857</v>
      </c>
    </row>
    <row r="104" spans="1:16" x14ac:dyDescent="0.2">
      <c r="A104" s="181" t="s">
        <v>599</v>
      </c>
      <c r="B104" s="181" t="s">
        <v>19876</v>
      </c>
      <c r="C104" s="181" t="s">
        <v>782</v>
      </c>
      <c r="D104" s="181">
        <v>2</v>
      </c>
      <c r="E104" s="181">
        <v>112000000</v>
      </c>
      <c r="F104" s="181">
        <v>112213695</v>
      </c>
      <c r="G104" s="181">
        <v>214107</v>
      </c>
      <c r="H104" s="181" t="s">
        <v>655</v>
      </c>
      <c r="I104" s="181" t="s">
        <v>656</v>
      </c>
      <c r="J104" s="181" t="s">
        <v>20229</v>
      </c>
      <c r="L104" s="181" t="s">
        <v>2563</v>
      </c>
      <c r="M104" s="181" t="s">
        <v>20125</v>
      </c>
      <c r="N104" s="181" t="s">
        <v>2857</v>
      </c>
      <c r="O104" s="181" t="s">
        <v>2857</v>
      </c>
    </row>
    <row r="105" spans="1:16" x14ac:dyDescent="0.2">
      <c r="A105" s="181" t="s">
        <v>599</v>
      </c>
      <c r="B105" s="181" t="s">
        <v>19877</v>
      </c>
      <c r="C105" s="181" t="s">
        <v>782</v>
      </c>
      <c r="D105" s="181">
        <v>2</v>
      </c>
      <c r="E105" s="181">
        <v>112187702</v>
      </c>
      <c r="F105" s="181">
        <v>112403282</v>
      </c>
      <c r="G105" s="181">
        <v>215599</v>
      </c>
      <c r="H105" s="181" t="s">
        <v>655</v>
      </c>
      <c r="I105" s="181" t="s">
        <v>656</v>
      </c>
      <c r="J105" s="181" t="s">
        <v>20229</v>
      </c>
      <c r="L105" s="181" t="s">
        <v>2654</v>
      </c>
      <c r="M105" s="181" t="s">
        <v>20123</v>
      </c>
      <c r="N105" s="181" t="s">
        <v>2857</v>
      </c>
      <c r="O105" s="181" t="s">
        <v>2857</v>
      </c>
    </row>
    <row r="106" spans="1:16" x14ac:dyDescent="0.2">
      <c r="A106" s="181" t="s">
        <v>599</v>
      </c>
      <c r="B106" s="181" t="s">
        <v>19874</v>
      </c>
      <c r="C106" s="181" t="s">
        <v>782</v>
      </c>
      <c r="D106" s="181">
        <v>2</v>
      </c>
      <c r="E106" s="181">
        <v>112465223</v>
      </c>
      <c r="F106" s="181">
        <v>112700364</v>
      </c>
      <c r="G106" s="181">
        <v>235274</v>
      </c>
      <c r="H106" s="181" t="s">
        <v>655</v>
      </c>
      <c r="I106" s="181" t="s">
        <v>656</v>
      </c>
      <c r="J106" s="181" t="s">
        <v>20228</v>
      </c>
      <c r="L106" s="181" t="s">
        <v>2563</v>
      </c>
      <c r="M106" s="181" t="s">
        <v>19875</v>
      </c>
      <c r="N106" s="181" t="s">
        <v>2857</v>
      </c>
      <c r="O106" s="181" t="s">
        <v>2857</v>
      </c>
    </row>
    <row r="107" spans="1:16" x14ac:dyDescent="0.2">
      <c r="A107" s="181" t="s">
        <v>2729</v>
      </c>
      <c r="B107" s="181" t="s">
        <v>703</v>
      </c>
      <c r="C107" s="181" t="s">
        <v>782</v>
      </c>
      <c r="D107" s="181">
        <v>5</v>
      </c>
      <c r="E107" s="181">
        <v>68821376</v>
      </c>
      <c r="F107" s="181">
        <v>69182146</v>
      </c>
      <c r="G107" s="181">
        <v>199362</v>
      </c>
      <c r="H107" s="181" t="s">
        <v>655</v>
      </c>
      <c r="I107" s="181" t="s">
        <v>656</v>
      </c>
      <c r="J107" s="181" t="s">
        <v>20227</v>
      </c>
      <c r="K107" s="181" t="s">
        <v>20094</v>
      </c>
      <c r="L107" s="181" t="s">
        <v>2563</v>
      </c>
      <c r="M107" s="181" t="s">
        <v>704</v>
      </c>
      <c r="N107" s="181" t="s">
        <v>2857</v>
      </c>
      <c r="O107" s="181" t="s">
        <v>2857</v>
      </c>
    </row>
    <row r="108" spans="1:16" x14ac:dyDescent="0.2">
      <c r="A108" s="181" t="s">
        <v>2729</v>
      </c>
      <c r="B108" s="181" t="s">
        <v>702</v>
      </c>
      <c r="C108" s="181" t="s">
        <v>782</v>
      </c>
      <c r="D108" s="181">
        <v>5</v>
      </c>
      <c r="E108" s="181">
        <v>68851472</v>
      </c>
      <c r="F108" s="181">
        <v>68629648</v>
      </c>
      <c r="G108" s="181">
        <v>222451</v>
      </c>
      <c r="H108" s="181" t="s">
        <v>655</v>
      </c>
      <c r="I108" s="181" t="s">
        <v>656</v>
      </c>
      <c r="J108" s="181" t="s">
        <v>20227</v>
      </c>
      <c r="K108" s="181" t="s">
        <v>20094</v>
      </c>
      <c r="L108" s="181" t="s">
        <v>2563</v>
      </c>
      <c r="M108" s="181" t="s">
        <v>19631</v>
      </c>
      <c r="N108" s="181" t="s">
        <v>2857</v>
      </c>
      <c r="O108" s="181" t="s">
        <v>2857</v>
      </c>
    </row>
    <row r="109" spans="1:16" x14ac:dyDescent="0.2">
      <c r="A109" s="181" t="s">
        <v>2729</v>
      </c>
      <c r="B109" s="181" t="s">
        <v>697</v>
      </c>
      <c r="C109" s="181" t="s">
        <v>782</v>
      </c>
      <c r="D109" s="181">
        <v>5</v>
      </c>
      <c r="E109" s="181">
        <v>69039124</v>
      </c>
      <c r="F109" s="181">
        <v>69218684</v>
      </c>
      <c r="G109" s="181">
        <v>224769</v>
      </c>
      <c r="H109" s="181" t="s">
        <v>655</v>
      </c>
      <c r="I109" s="181" t="s">
        <v>656</v>
      </c>
      <c r="J109" s="181" t="s">
        <v>20225</v>
      </c>
      <c r="K109" s="181" t="s">
        <v>20094</v>
      </c>
      <c r="L109" s="181" t="s">
        <v>2563</v>
      </c>
      <c r="M109" s="181" t="s">
        <v>19633</v>
      </c>
      <c r="N109" s="181" t="s">
        <v>2857</v>
      </c>
      <c r="O109" s="181" t="s">
        <v>2857</v>
      </c>
    </row>
    <row r="110" spans="1:16" x14ac:dyDescent="0.2">
      <c r="A110" s="181" t="s">
        <v>2729</v>
      </c>
      <c r="B110" s="181" t="s">
        <v>691</v>
      </c>
      <c r="C110" s="181" t="s">
        <v>782</v>
      </c>
      <c r="D110" s="181">
        <v>5</v>
      </c>
      <c r="E110" s="181">
        <v>69091455</v>
      </c>
      <c r="F110" s="181">
        <v>69336626</v>
      </c>
      <c r="G110" s="181">
        <v>287351</v>
      </c>
      <c r="H110" s="181" t="s">
        <v>19602</v>
      </c>
      <c r="I110" s="181" t="s">
        <v>656</v>
      </c>
      <c r="J110" s="181" t="s">
        <v>20225</v>
      </c>
      <c r="K110" s="181" t="s">
        <v>20094</v>
      </c>
      <c r="L110" s="181" t="s">
        <v>2563</v>
      </c>
      <c r="M110" s="181" t="s">
        <v>19642</v>
      </c>
      <c r="N110" s="181" t="s">
        <v>2857</v>
      </c>
      <c r="O110" s="181" t="s">
        <v>2857</v>
      </c>
    </row>
    <row r="111" spans="1:16" x14ac:dyDescent="0.2">
      <c r="A111" s="181" t="s">
        <v>2729</v>
      </c>
      <c r="B111" s="181" t="s">
        <v>19630</v>
      </c>
      <c r="C111" s="181" t="s">
        <v>782</v>
      </c>
      <c r="D111" s="181">
        <v>5</v>
      </c>
      <c r="E111" s="181">
        <v>69238705</v>
      </c>
      <c r="F111" s="181">
        <v>69440178</v>
      </c>
      <c r="G111" s="181">
        <v>217373</v>
      </c>
      <c r="H111" s="181" t="s">
        <v>655</v>
      </c>
      <c r="I111" s="181" t="s">
        <v>656</v>
      </c>
      <c r="L111" s="181" t="s">
        <v>2563</v>
      </c>
      <c r="M111" s="181" t="s">
        <v>19881</v>
      </c>
      <c r="N111" s="181" t="s">
        <v>2857</v>
      </c>
      <c r="O111" s="181" t="s">
        <v>2857</v>
      </c>
    </row>
    <row r="112" spans="1:16" x14ac:dyDescent="0.2">
      <c r="A112" s="181" t="s">
        <v>2729</v>
      </c>
      <c r="B112" s="181" t="s">
        <v>19612</v>
      </c>
      <c r="C112" s="181" t="s">
        <v>782</v>
      </c>
      <c r="D112" s="181">
        <v>5</v>
      </c>
      <c r="E112" s="181">
        <v>69300867</v>
      </c>
      <c r="F112" s="181">
        <v>69488133</v>
      </c>
      <c r="G112" s="181">
        <v>173599</v>
      </c>
      <c r="H112" s="181" t="s">
        <v>655</v>
      </c>
      <c r="I112" s="181" t="s">
        <v>656</v>
      </c>
      <c r="L112" s="181" t="s">
        <v>2589</v>
      </c>
      <c r="M112" s="181" t="s">
        <v>19880</v>
      </c>
      <c r="N112" s="181" t="s">
        <v>2857</v>
      </c>
      <c r="O112" s="181" t="s">
        <v>2857</v>
      </c>
    </row>
    <row r="113" spans="1:16" x14ac:dyDescent="0.2">
      <c r="A113" s="181" t="s">
        <v>2729</v>
      </c>
      <c r="B113" s="181" t="s">
        <v>700</v>
      </c>
      <c r="C113" s="181" t="s">
        <v>782</v>
      </c>
      <c r="D113" s="181">
        <v>5</v>
      </c>
      <c r="E113" s="181">
        <v>69313820</v>
      </c>
      <c r="F113" s="181">
        <v>69462247</v>
      </c>
      <c r="G113" s="181">
        <v>213945</v>
      </c>
      <c r="H113" s="181" t="s">
        <v>19602</v>
      </c>
      <c r="I113" s="181" t="s">
        <v>659</v>
      </c>
      <c r="J113" s="181" t="s">
        <v>20226</v>
      </c>
      <c r="K113" s="181" t="s">
        <v>20094</v>
      </c>
      <c r="L113" s="181" t="s">
        <v>2563</v>
      </c>
      <c r="M113" s="181" t="s">
        <v>701</v>
      </c>
      <c r="N113" s="181" t="s">
        <v>2292</v>
      </c>
      <c r="O113" s="181" t="s">
        <v>2857</v>
      </c>
      <c r="P113" s="181" t="s">
        <v>11017</v>
      </c>
    </row>
    <row r="114" spans="1:16" x14ac:dyDescent="0.2">
      <c r="A114" s="181" t="s">
        <v>2729</v>
      </c>
      <c r="B114" s="181" t="s">
        <v>698</v>
      </c>
      <c r="C114" s="181" t="s">
        <v>782</v>
      </c>
      <c r="D114" s="181">
        <v>5</v>
      </c>
      <c r="E114" s="181">
        <v>70000000</v>
      </c>
      <c r="F114" s="181">
        <v>70188918</v>
      </c>
      <c r="G114" s="181">
        <v>204277</v>
      </c>
      <c r="H114" s="181" t="s">
        <v>19602</v>
      </c>
      <c r="I114" s="181" t="s">
        <v>659</v>
      </c>
      <c r="J114" s="181" t="s">
        <v>20226</v>
      </c>
      <c r="K114" s="181" t="s">
        <v>20094</v>
      </c>
      <c r="L114" s="181" t="s">
        <v>2563</v>
      </c>
      <c r="M114" s="181" t="s">
        <v>699</v>
      </c>
      <c r="N114" s="181" t="s">
        <v>2292</v>
      </c>
      <c r="O114" s="181" t="s">
        <v>2857</v>
      </c>
      <c r="P114" s="181" t="s">
        <v>11017</v>
      </c>
    </row>
    <row r="115" spans="1:16" x14ac:dyDescent="0.2">
      <c r="A115" s="181" t="s">
        <v>2729</v>
      </c>
      <c r="B115" s="181" t="s">
        <v>693</v>
      </c>
      <c r="C115" s="181" t="s">
        <v>782</v>
      </c>
      <c r="D115" s="181">
        <v>5</v>
      </c>
      <c r="E115" s="181">
        <v>70250715</v>
      </c>
      <c r="F115" s="181">
        <v>70368623</v>
      </c>
      <c r="G115" s="181">
        <v>227429</v>
      </c>
      <c r="H115" s="181" t="s">
        <v>19602</v>
      </c>
      <c r="I115" s="181" t="s">
        <v>659</v>
      </c>
      <c r="J115" s="181" t="s">
        <v>20225</v>
      </c>
      <c r="K115" s="181" t="s">
        <v>20094</v>
      </c>
      <c r="L115" s="181" t="s">
        <v>2563</v>
      </c>
      <c r="M115" s="181" t="s">
        <v>694</v>
      </c>
      <c r="N115" s="181" t="s">
        <v>2292</v>
      </c>
      <c r="O115" s="181" t="s">
        <v>2857</v>
      </c>
      <c r="P115" s="181" t="s">
        <v>11017</v>
      </c>
    </row>
    <row r="116" spans="1:16" x14ac:dyDescent="0.2">
      <c r="A116" s="181" t="s">
        <v>2729</v>
      </c>
      <c r="B116" s="181" t="s">
        <v>695</v>
      </c>
      <c r="C116" s="181" t="s">
        <v>782</v>
      </c>
      <c r="D116" s="181">
        <v>5</v>
      </c>
      <c r="E116" s="181">
        <v>70391205</v>
      </c>
      <c r="F116" s="181">
        <v>70512219</v>
      </c>
      <c r="G116" s="181">
        <v>228876</v>
      </c>
      <c r="H116" s="181" t="s">
        <v>19602</v>
      </c>
      <c r="I116" s="181" t="s">
        <v>659</v>
      </c>
      <c r="J116" s="181" t="s">
        <v>20225</v>
      </c>
      <c r="K116" s="181" t="s">
        <v>20094</v>
      </c>
      <c r="L116" s="181" t="s">
        <v>2563</v>
      </c>
      <c r="M116" s="181" t="s">
        <v>696</v>
      </c>
      <c r="N116" s="181" t="s">
        <v>2292</v>
      </c>
      <c r="O116" s="181" t="s">
        <v>2857</v>
      </c>
      <c r="P116" s="181" t="s">
        <v>11017</v>
      </c>
    </row>
    <row r="117" spans="1:16" x14ac:dyDescent="0.2">
      <c r="A117" s="181" t="s">
        <v>2729</v>
      </c>
      <c r="B117" s="181" t="s">
        <v>692</v>
      </c>
      <c r="C117" s="181" t="s">
        <v>782</v>
      </c>
      <c r="D117" s="181">
        <v>5</v>
      </c>
      <c r="E117" s="181">
        <v>70461815</v>
      </c>
      <c r="F117" s="181">
        <v>69749092</v>
      </c>
      <c r="G117" s="181">
        <v>203121</v>
      </c>
      <c r="H117" s="181" t="s">
        <v>655</v>
      </c>
      <c r="I117" s="181" t="s">
        <v>656</v>
      </c>
      <c r="J117" s="181" t="s">
        <v>20225</v>
      </c>
      <c r="K117" s="181" t="s">
        <v>20094</v>
      </c>
      <c r="L117" s="181" t="s">
        <v>2563</v>
      </c>
      <c r="M117" s="181" t="s">
        <v>19615</v>
      </c>
      <c r="N117" s="181" t="s">
        <v>2857</v>
      </c>
      <c r="O117" s="181" t="s">
        <v>2857</v>
      </c>
    </row>
    <row r="118" spans="1:16" x14ac:dyDescent="0.2">
      <c r="A118" s="181" t="s">
        <v>2729</v>
      </c>
      <c r="B118" s="181" t="s">
        <v>689</v>
      </c>
      <c r="C118" s="181" t="s">
        <v>782</v>
      </c>
      <c r="D118" s="181">
        <v>5</v>
      </c>
      <c r="E118" s="181">
        <v>70586341</v>
      </c>
      <c r="F118" s="181">
        <v>70797110</v>
      </c>
      <c r="G118" s="181">
        <v>210760</v>
      </c>
      <c r="H118" s="181" t="s">
        <v>19602</v>
      </c>
      <c r="I118" s="181" t="s">
        <v>659</v>
      </c>
      <c r="J118" s="181" t="s">
        <v>20225</v>
      </c>
      <c r="K118" s="181" t="s">
        <v>20094</v>
      </c>
      <c r="L118" s="181" t="s">
        <v>2563</v>
      </c>
      <c r="M118" s="181" t="s">
        <v>690</v>
      </c>
      <c r="N118" s="181" t="s">
        <v>2292</v>
      </c>
      <c r="O118" s="181" t="s">
        <v>2857</v>
      </c>
      <c r="P118" s="181" t="s">
        <v>11017</v>
      </c>
    </row>
    <row r="119" spans="1:16" x14ac:dyDescent="0.2">
      <c r="A119" s="181" t="s">
        <v>2729</v>
      </c>
      <c r="B119" s="181" t="s">
        <v>705</v>
      </c>
      <c r="C119" s="181" t="s">
        <v>782</v>
      </c>
      <c r="D119" s="181">
        <v>5</v>
      </c>
      <c r="E119" s="181">
        <v>70592019</v>
      </c>
      <c r="F119" s="181">
        <v>70394341</v>
      </c>
      <c r="G119" s="181">
        <v>203493</v>
      </c>
      <c r="H119" s="181" t="s">
        <v>655</v>
      </c>
      <c r="I119" s="181" t="s">
        <v>656</v>
      </c>
      <c r="L119" s="181" t="s">
        <v>2563</v>
      </c>
      <c r="M119" s="181" t="s">
        <v>19616</v>
      </c>
      <c r="N119" s="181" t="s">
        <v>2857</v>
      </c>
      <c r="O119" s="181" t="s">
        <v>2857</v>
      </c>
    </row>
    <row r="120" spans="1:16" x14ac:dyDescent="0.2">
      <c r="A120" s="181" t="s">
        <v>20192</v>
      </c>
      <c r="B120" s="181" t="s">
        <v>2391</v>
      </c>
      <c r="C120" s="181" t="s">
        <v>782</v>
      </c>
      <c r="D120" s="181">
        <v>6</v>
      </c>
      <c r="E120" s="181">
        <v>196140</v>
      </c>
      <c r="F120" s="181">
        <v>429298</v>
      </c>
      <c r="G120" s="181">
        <v>232622</v>
      </c>
      <c r="H120" s="181" t="s">
        <v>655</v>
      </c>
      <c r="I120" s="181" t="s">
        <v>656</v>
      </c>
      <c r="L120" s="181" t="s">
        <v>2563</v>
      </c>
      <c r="M120" s="181" t="s">
        <v>19637</v>
      </c>
      <c r="N120" s="181" t="s">
        <v>2857</v>
      </c>
      <c r="O120" s="181" t="s">
        <v>2857</v>
      </c>
    </row>
    <row r="121" spans="1:16" x14ac:dyDescent="0.2">
      <c r="A121" s="181" t="s">
        <v>21</v>
      </c>
      <c r="B121" s="181" t="s">
        <v>2390</v>
      </c>
      <c r="C121" s="181" t="s">
        <v>782</v>
      </c>
      <c r="D121" s="181">
        <v>7</v>
      </c>
      <c r="E121" s="181">
        <v>13186020</v>
      </c>
      <c r="F121" s="181">
        <v>76277615</v>
      </c>
      <c r="G121" s="181">
        <v>134628</v>
      </c>
      <c r="H121" s="181" t="s">
        <v>19602</v>
      </c>
      <c r="I121" s="181" t="s">
        <v>659</v>
      </c>
      <c r="L121" s="181" t="s">
        <v>2654</v>
      </c>
      <c r="M121" s="181" t="s">
        <v>2389</v>
      </c>
      <c r="N121" s="181" t="s">
        <v>2857</v>
      </c>
      <c r="O121" s="181" t="s">
        <v>2857</v>
      </c>
    </row>
    <row r="122" spans="1:16" x14ac:dyDescent="0.2">
      <c r="A122" s="181" t="s">
        <v>21</v>
      </c>
      <c r="B122" s="181" t="s">
        <v>2388</v>
      </c>
      <c r="C122" s="181" t="s">
        <v>782</v>
      </c>
      <c r="D122" s="181">
        <v>7</v>
      </c>
      <c r="E122" s="181">
        <v>37970822</v>
      </c>
      <c r="F122" s="181">
        <v>102026501</v>
      </c>
      <c r="G122" s="181">
        <v>117284</v>
      </c>
      <c r="H122" s="181" t="s">
        <v>19602</v>
      </c>
      <c r="I122" s="181" t="s">
        <v>659</v>
      </c>
      <c r="L122" s="181" t="s">
        <v>2654</v>
      </c>
      <c r="M122" s="181" t="s">
        <v>2387</v>
      </c>
      <c r="N122" s="181" t="s">
        <v>2857</v>
      </c>
      <c r="O122" s="181" t="s">
        <v>2857</v>
      </c>
    </row>
    <row r="123" spans="1:16" x14ac:dyDescent="0.2">
      <c r="A123" s="181" t="s">
        <v>21</v>
      </c>
      <c r="B123" s="181" t="s">
        <v>2386</v>
      </c>
      <c r="C123" s="181" t="s">
        <v>782</v>
      </c>
      <c r="D123" s="181">
        <v>7</v>
      </c>
      <c r="E123" s="181">
        <v>66482379</v>
      </c>
      <c r="F123" s="181">
        <v>102002405</v>
      </c>
      <c r="G123" s="181">
        <v>38840</v>
      </c>
      <c r="H123" s="181" t="s">
        <v>19602</v>
      </c>
      <c r="I123" s="181" t="s">
        <v>659</v>
      </c>
      <c r="L123" s="181" t="s">
        <v>2654</v>
      </c>
      <c r="M123" s="181" t="s">
        <v>2385</v>
      </c>
      <c r="N123" s="181" t="s">
        <v>2857</v>
      </c>
      <c r="O123" s="181" t="s">
        <v>2857</v>
      </c>
    </row>
    <row r="124" spans="1:16" x14ac:dyDescent="0.2">
      <c r="A124" s="181" t="s">
        <v>21</v>
      </c>
      <c r="B124" s="181" t="s">
        <v>2384</v>
      </c>
      <c r="C124" s="181" t="s">
        <v>782</v>
      </c>
      <c r="D124" s="181">
        <v>7</v>
      </c>
      <c r="E124" s="181">
        <v>66552098</v>
      </c>
      <c r="F124" s="181">
        <v>102298789</v>
      </c>
      <c r="G124" s="181">
        <v>83725</v>
      </c>
      <c r="H124" s="181" t="s">
        <v>19602</v>
      </c>
      <c r="I124" s="181" t="s">
        <v>659</v>
      </c>
      <c r="L124" s="181" t="s">
        <v>2654</v>
      </c>
      <c r="M124" s="181" t="s">
        <v>2383</v>
      </c>
      <c r="N124" s="181" t="s">
        <v>2857</v>
      </c>
      <c r="O124" s="181" t="s">
        <v>2857</v>
      </c>
    </row>
    <row r="125" spans="1:16" x14ac:dyDescent="0.2">
      <c r="A125" s="181" t="s">
        <v>21</v>
      </c>
      <c r="B125" s="181" t="s">
        <v>2382</v>
      </c>
      <c r="C125" s="181" t="s">
        <v>782</v>
      </c>
      <c r="D125" s="181">
        <v>7</v>
      </c>
      <c r="E125" s="181">
        <v>66685589</v>
      </c>
      <c r="F125" s="181">
        <v>101999134</v>
      </c>
      <c r="G125" s="181">
        <v>135364</v>
      </c>
      <c r="H125" s="181" t="s">
        <v>19602</v>
      </c>
      <c r="I125" s="181" t="s">
        <v>659</v>
      </c>
      <c r="L125" s="181" t="s">
        <v>2654</v>
      </c>
      <c r="M125" s="181" t="s">
        <v>2381</v>
      </c>
      <c r="N125" s="181" t="s">
        <v>2857</v>
      </c>
      <c r="O125" s="181" t="s">
        <v>2857</v>
      </c>
    </row>
    <row r="126" spans="1:16" x14ac:dyDescent="0.2">
      <c r="A126" s="181" t="s">
        <v>21</v>
      </c>
      <c r="B126" s="181" t="s">
        <v>2380</v>
      </c>
      <c r="C126" s="181" t="s">
        <v>782</v>
      </c>
      <c r="D126" s="181">
        <v>7</v>
      </c>
      <c r="E126" s="181">
        <v>66763265</v>
      </c>
      <c r="F126" s="181">
        <v>76656114</v>
      </c>
      <c r="G126" s="181">
        <v>209889</v>
      </c>
      <c r="H126" s="181" t="s">
        <v>19602</v>
      </c>
      <c r="I126" s="181" t="s">
        <v>659</v>
      </c>
      <c r="L126" s="181" t="s">
        <v>2654</v>
      </c>
      <c r="M126" s="181" t="s">
        <v>2379</v>
      </c>
      <c r="N126" s="181" t="s">
        <v>2857</v>
      </c>
      <c r="O126" s="181" t="s">
        <v>2857</v>
      </c>
    </row>
    <row r="127" spans="1:16" x14ac:dyDescent="0.2">
      <c r="A127" s="181" t="s">
        <v>21</v>
      </c>
      <c r="B127" s="181" t="s">
        <v>2378</v>
      </c>
      <c r="C127" s="181" t="s">
        <v>782</v>
      </c>
      <c r="D127" s="181">
        <v>7</v>
      </c>
      <c r="E127" s="181">
        <v>71953475</v>
      </c>
      <c r="F127" s="181">
        <v>72169890</v>
      </c>
      <c r="G127" s="181">
        <v>216225</v>
      </c>
      <c r="H127" s="181" t="s">
        <v>655</v>
      </c>
      <c r="I127" s="181" t="s">
        <v>656</v>
      </c>
      <c r="J127" s="181" t="s">
        <v>20224</v>
      </c>
      <c r="K127" s="181" t="s">
        <v>20094</v>
      </c>
      <c r="L127" s="181" t="s">
        <v>2563</v>
      </c>
      <c r="M127" s="181" t="s">
        <v>19628</v>
      </c>
      <c r="N127" s="181" t="s">
        <v>2857</v>
      </c>
      <c r="O127" s="181" t="s">
        <v>2857</v>
      </c>
    </row>
    <row r="128" spans="1:16" x14ac:dyDescent="0.2">
      <c r="A128" s="181" t="s">
        <v>21</v>
      </c>
      <c r="B128" s="181" t="s">
        <v>2377</v>
      </c>
      <c r="C128" s="181" t="s">
        <v>782</v>
      </c>
      <c r="D128" s="181">
        <v>7</v>
      </c>
      <c r="E128" s="181">
        <v>71998129</v>
      </c>
      <c r="F128" s="181">
        <v>99921016</v>
      </c>
      <c r="G128" s="181">
        <v>32382</v>
      </c>
      <c r="H128" s="181" t="s">
        <v>19602</v>
      </c>
      <c r="I128" s="181" t="s">
        <v>659</v>
      </c>
      <c r="L128" s="181" t="s">
        <v>2654</v>
      </c>
      <c r="M128" s="181" t="s">
        <v>2376</v>
      </c>
      <c r="N128" s="181" t="s">
        <v>2857</v>
      </c>
      <c r="O128" s="181" t="s">
        <v>2857</v>
      </c>
    </row>
    <row r="129" spans="1:16" x14ac:dyDescent="0.2">
      <c r="A129" s="181" t="s">
        <v>21</v>
      </c>
      <c r="B129" s="181" t="s">
        <v>2375</v>
      </c>
      <c r="C129" s="181" t="s">
        <v>782</v>
      </c>
      <c r="D129" s="181">
        <v>7</v>
      </c>
      <c r="E129" s="181">
        <v>72122560</v>
      </c>
      <c r="F129" s="181">
        <v>72270265</v>
      </c>
      <c r="G129" s="181">
        <v>251164</v>
      </c>
      <c r="H129" s="181" t="s">
        <v>19602</v>
      </c>
      <c r="I129" s="181" t="s">
        <v>659</v>
      </c>
      <c r="J129" s="181" t="s">
        <v>20224</v>
      </c>
      <c r="K129" s="181" t="s">
        <v>20094</v>
      </c>
      <c r="L129" s="181" t="s">
        <v>2563</v>
      </c>
      <c r="M129" s="181" t="s">
        <v>2374</v>
      </c>
      <c r="N129" s="181" t="s">
        <v>2292</v>
      </c>
      <c r="O129" s="181" t="s">
        <v>2857</v>
      </c>
      <c r="P129" s="181" t="s">
        <v>11017</v>
      </c>
    </row>
    <row r="130" spans="1:16" x14ac:dyDescent="0.2">
      <c r="A130" s="181" t="s">
        <v>21</v>
      </c>
      <c r="B130" s="181" t="s">
        <v>2373</v>
      </c>
      <c r="C130" s="181" t="s">
        <v>782</v>
      </c>
      <c r="D130" s="181">
        <v>7</v>
      </c>
      <c r="E130" s="181">
        <v>72231849</v>
      </c>
      <c r="F130" s="181">
        <v>72476917</v>
      </c>
      <c r="G130" s="181">
        <v>239337</v>
      </c>
      <c r="H130" s="181" t="s">
        <v>19602</v>
      </c>
      <c r="I130" s="181" t="s">
        <v>659</v>
      </c>
      <c r="L130" s="181" t="s">
        <v>2563</v>
      </c>
      <c r="M130" s="181" t="s">
        <v>2372</v>
      </c>
      <c r="N130" s="181" t="s">
        <v>2857</v>
      </c>
      <c r="O130" s="181" t="s">
        <v>2857</v>
      </c>
    </row>
    <row r="131" spans="1:16" x14ac:dyDescent="0.2">
      <c r="A131" s="181" t="s">
        <v>21</v>
      </c>
      <c r="B131" s="181" t="s">
        <v>2371</v>
      </c>
      <c r="C131" s="181" t="s">
        <v>782</v>
      </c>
      <c r="D131" s="181">
        <v>7</v>
      </c>
      <c r="E131" s="181">
        <v>72244364</v>
      </c>
      <c r="F131" s="181">
        <v>102018233</v>
      </c>
      <c r="G131" s="181">
        <v>187662</v>
      </c>
      <c r="H131" s="181" t="s">
        <v>19602</v>
      </c>
      <c r="I131" s="181" t="s">
        <v>659</v>
      </c>
      <c r="L131" s="181" t="s">
        <v>2654</v>
      </c>
      <c r="M131" s="181" t="s">
        <v>2370</v>
      </c>
      <c r="N131" s="181" t="s">
        <v>2857</v>
      </c>
      <c r="O131" s="181" t="s">
        <v>2857</v>
      </c>
    </row>
    <row r="132" spans="1:16" x14ac:dyDescent="0.2">
      <c r="A132" s="181" t="s">
        <v>21</v>
      </c>
      <c r="B132" s="181" t="s">
        <v>2367</v>
      </c>
      <c r="C132" s="181" t="s">
        <v>782</v>
      </c>
      <c r="D132" s="181">
        <v>7</v>
      </c>
      <c r="E132" s="181">
        <v>72275843</v>
      </c>
      <c r="F132" s="181">
        <v>72394412</v>
      </c>
      <c r="G132" s="181">
        <v>223218</v>
      </c>
      <c r="H132" s="181" t="s">
        <v>19602</v>
      </c>
      <c r="I132" s="181" t="s">
        <v>659</v>
      </c>
      <c r="L132" s="181" t="s">
        <v>2563</v>
      </c>
      <c r="M132" s="181" t="s">
        <v>2366</v>
      </c>
      <c r="N132" s="181" t="s">
        <v>2857</v>
      </c>
      <c r="O132" s="181" t="s">
        <v>2857</v>
      </c>
    </row>
    <row r="133" spans="1:16" x14ac:dyDescent="0.2">
      <c r="A133" s="181" t="s">
        <v>21</v>
      </c>
      <c r="B133" s="181" t="s">
        <v>2369</v>
      </c>
      <c r="C133" s="181" t="s">
        <v>782</v>
      </c>
      <c r="D133" s="181">
        <v>7</v>
      </c>
      <c r="E133" s="181">
        <v>72275843</v>
      </c>
      <c r="F133" s="181">
        <v>72388067</v>
      </c>
      <c r="G133" s="181">
        <v>189426</v>
      </c>
      <c r="H133" s="181" t="s">
        <v>19602</v>
      </c>
      <c r="I133" s="181" t="s">
        <v>659</v>
      </c>
      <c r="L133" s="181" t="s">
        <v>2563</v>
      </c>
      <c r="M133" s="181" t="s">
        <v>2368</v>
      </c>
      <c r="N133" s="181" t="s">
        <v>2857</v>
      </c>
      <c r="O133" s="181" t="s">
        <v>2857</v>
      </c>
    </row>
    <row r="134" spans="1:16" x14ac:dyDescent="0.2">
      <c r="A134" s="181" t="s">
        <v>21</v>
      </c>
      <c r="B134" s="181" t="s">
        <v>2361</v>
      </c>
      <c r="C134" s="181" t="s">
        <v>782</v>
      </c>
      <c r="D134" s="181">
        <v>7</v>
      </c>
      <c r="E134" s="181">
        <v>72278602</v>
      </c>
      <c r="F134" s="181">
        <v>75073454</v>
      </c>
      <c r="G134" s="181">
        <v>238932</v>
      </c>
      <c r="H134" s="181" t="s">
        <v>19602</v>
      </c>
      <c r="I134" s="181" t="s">
        <v>659</v>
      </c>
      <c r="L134" s="181" t="s">
        <v>2654</v>
      </c>
      <c r="M134" s="181" t="s">
        <v>2360</v>
      </c>
      <c r="N134" s="181" t="s">
        <v>2857</v>
      </c>
      <c r="O134" s="181" t="s">
        <v>2857</v>
      </c>
    </row>
    <row r="135" spans="1:16" x14ac:dyDescent="0.2">
      <c r="A135" s="181" t="s">
        <v>21</v>
      </c>
      <c r="B135" s="181" t="s">
        <v>2363</v>
      </c>
      <c r="C135" s="181" t="s">
        <v>782</v>
      </c>
      <c r="D135" s="181">
        <v>7</v>
      </c>
      <c r="E135" s="181">
        <v>72278602</v>
      </c>
      <c r="F135" s="181">
        <v>72490912</v>
      </c>
      <c r="G135" s="181">
        <v>212376</v>
      </c>
      <c r="H135" s="181" t="s">
        <v>19602</v>
      </c>
      <c r="I135" s="181" t="s">
        <v>659</v>
      </c>
      <c r="L135" s="181" t="s">
        <v>2563</v>
      </c>
      <c r="M135" s="181" t="s">
        <v>2362</v>
      </c>
      <c r="N135" s="181" t="s">
        <v>2857</v>
      </c>
      <c r="O135" s="181" t="s">
        <v>2857</v>
      </c>
    </row>
    <row r="136" spans="1:16" x14ac:dyDescent="0.2">
      <c r="A136" s="181" t="s">
        <v>21</v>
      </c>
      <c r="B136" s="181" t="s">
        <v>2365</v>
      </c>
      <c r="C136" s="181" t="s">
        <v>782</v>
      </c>
      <c r="D136" s="181">
        <v>7</v>
      </c>
      <c r="E136" s="181">
        <v>72278602</v>
      </c>
      <c r="F136" s="181">
        <v>72477385</v>
      </c>
      <c r="G136" s="181">
        <v>198855</v>
      </c>
      <c r="H136" s="181" t="s">
        <v>19602</v>
      </c>
      <c r="I136" s="181" t="s">
        <v>659</v>
      </c>
      <c r="L136" s="181" t="s">
        <v>2563</v>
      </c>
      <c r="M136" s="181" t="s">
        <v>2364</v>
      </c>
      <c r="N136" s="181" t="s">
        <v>2857</v>
      </c>
      <c r="O136" s="181" t="s">
        <v>2857</v>
      </c>
    </row>
    <row r="137" spans="1:16" x14ac:dyDescent="0.2">
      <c r="A137" s="181" t="s">
        <v>21</v>
      </c>
      <c r="B137" s="181" t="s">
        <v>2359</v>
      </c>
      <c r="C137" s="181" t="s">
        <v>782</v>
      </c>
      <c r="D137" s="181">
        <v>7</v>
      </c>
      <c r="E137" s="181">
        <v>72362918</v>
      </c>
      <c r="F137" s="181">
        <v>72510974</v>
      </c>
      <c r="G137" s="181">
        <v>212731</v>
      </c>
      <c r="H137" s="181" t="s">
        <v>19602</v>
      </c>
      <c r="I137" s="181" t="s">
        <v>659</v>
      </c>
      <c r="J137" s="181" t="s">
        <v>20224</v>
      </c>
      <c r="K137" s="181" t="s">
        <v>20094</v>
      </c>
      <c r="L137" s="181" t="s">
        <v>2563</v>
      </c>
      <c r="M137" s="181" t="s">
        <v>2358</v>
      </c>
      <c r="N137" s="181" t="s">
        <v>2292</v>
      </c>
      <c r="O137" s="181" t="s">
        <v>2857</v>
      </c>
      <c r="P137" s="181" t="s">
        <v>11017</v>
      </c>
    </row>
    <row r="138" spans="1:16" x14ac:dyDescent="0.2">
      <c r="A138" s="181" t="s">
        <v>21</v>
      </c>
      <c r="B138" s="181" t="s">
        <v>2357</v>
      </c>
      <c r="C138" s="181" t="s">
        <v>782</v>
      </c>
      <c r="D138" s="181">
        <v>7</v>
      </c>
      <c r="E138" s="181">
        <v>72390012</v>
      </c>
      <c r="F138" s="181">
        <v>72452322</v>
      </c>
      <c r="G138" s="181">
        <v>66863</v>
      </c>
      <c r="H138" s="181" t="s">
        <v>19602</v>
      </c>
      <c r="I138" s="181" t="s">
        <v>659</v>
      </c>
      <c r="L138" s="181" t="s">
        <v>2563</v>
      </c>
      <c r="M138" s="181" t="s">
        <v>2356</v>
      </c>
      <c r="N138" s="181" t="s">
        <v>2857</v>
      </c>
      <c r="O138" s="181" t="s">
        <v>2857</v>
      </c>
    </row>
    <row r="139" spans="1:16" x14ac:dyDescent="0.2">
      <c r="A139" s="181" t="s">
        <v>21</v>
      </c>
      <c r="B139" s="181" t="s">
        <v>2355</v>
      </c>
      <c r="C139" s="181" t="s">
        <v>782</v>
      </c>
      <c r="D139" s="181">
        <v>7</v>
      </c>
      <c r="E139" s="181">
        <v>72407292</v>
      </c>
      <c r="F139" s="181">
        <v>75034120</v>
      </c>
      <c r="G139" s="181">
        <v>57314</v>
      </c>
      <c r="H139" s="181" t="s">
        <v>19602</v>
      </c>
      <c r="I139" s="181" t="s">
        <v>659</v>
      </c>
      <c r="L139" s="181" t="s">
        <v>2654</v>
      </c>
      <c r="M139" s="181" t="s">
        <v>2354</v>
      </c>
      <c r="N139" s="181" t="s">
        <v>2857</v>
      </c>
      <c r="O139" s="181" t="s">
        <v>2857</v>
      </c>
    </row>
    <row r="140" spans="1:16" x14ac:dyDescent="0.2">
      <c r="A140" s="181" t="s">
        <v>21</v>
      </c>
      <c r="B140" s="181" t="s">
        <v>2353</v>
      </c>
      <c r="C140" s="181" t="s">
        <v>782</v>
      </c>
      <c r="D140" s="181">
        <v>7</v>
      </c>
      <c r="E140" s="181">
        <v>72429084</v>
      </c>
      <c r="F140" s="181">
        <v>75042591</v>
      </c>
      <c r="G140" s="181">
        <v>194102</v>
      </c>
      <c r="H140" s="181" t="s">
        <v>19602</v>
      </c>
      <c r="I140" s="181" t="s">
        <v>659</v>
      </c>
      <c r="L140" s="181" t="s">
        <v>2654</v>
      </c>
      <c r="M140" s="181" t="s">
        <v>2352</v>
      </c>
      <c r="N140" s="181" t="s">
        <v>2857</v>
      </c>
      <c r="O140" s="181" t="s">
        <v>2857</v>
      </c>
    </row>
    <row r="141" spans="1:16" x14ac:dyDescent="0.2">
      <c r="A141" s="181" t="s">
        <v>21</v>
      </c>
      <c r="B141" s="181" t="s">
        <v>2351</v>
      </c>
      <c r="C141" s="181" t="s">
        <v>782</v>
      </c>
      <c r="D141" s="181">
        <v>7</v>
      </c>
      <c r="E141" s="181">
        <v>72431074</v>
      </c>
      <c r="F141" s="181">
        <v>108590297</v>
      </c>
      <c r="G141" s="181">
        <v>97168</v>
      </c>
      <c r="H141" s="181" t="s">
        <v>19602</v>
      </c>
      <c r="I141" s="181" t="s">
        <v>659</v>
      </c>
      <c r="L141" s="181" t="s">
        <v>2654</v>
      </c>
      <c r="M141" s="181" t="s">
        <v>2350</v>
      </c>
      <c r="N141" s="181" t="s">
        <v>2857</v>
      </c>
      <c r="O141" s="181" t="s">
        <v>2857</v>
      </c>
    </row>
    <row r="142" spans="1:16" x14ac:dyDescent="0.2">
      <c r="A142" s="181" t="s">
        <v>21</v>
      </c>
      <c r="B142" s="181" t="s">
        <v>2349</v>
      </c>
      <c r="C142" s="181" t="s">
        <v>782</v>
      </c>
      <c r="D142" s="181">
        <v>7</v>
      </c>
      <c r="E142" s="181">
        <v>72431714</v>
      </c>
      <c r="F142" s="181">
        <v>72552072</v>
      </c>
      <c r="G142" s="181">
        <v>230317</v>
      </c>
      <c r="H142" s="181" t="s">
        <v>19602</v>
      </c>
      <c r="I142" s="181" t="s">
        <v>659</v>
      </c>
      <c r="J142" s="181" t="s">
        <v>20224</v>
      </c>
      <c r="K142" s="181" t="s">
        <v>20094</v>
      </c>
      <c r="L142" s="181" t="s">
        <v>2563</v>
      </c>
      <c r="M142" s="181" t="s">
        <v>2348</v>
      </c>
      <c r="N142" s="181" t="s">
        <v>2292</v>
      </c>
      <c r="O142" s="181" t="s">
        <v>2857</v>
      </c>
      <c r="P142" s="181" t="s">
        <v>11017</v>
      </c>
    </row>
    <row r="143" spans="1:16" x14ac:dyDescent="0.2">
      <c r="A143" s="181" t="s">
        <v>21</v>
      </c>
      <c r="B143" s="181" t="s">
        <v>2347</v>
      </c>
      <c r="C143" s="181" t="s">
        <v>782</v>
      </c>
      <c r="D143" s="181">
        <v>7</v>
      </c>
      <c r="E143" s="181">
        <v>72435504</v>
      </c>
      <c r="F143" s="181">
        <v>72502249</v>
      </c>
      <c r="G143" s="181">
        <v>213184</v>
      </c>
      <c r="H143" s="181" t="s">
        <v>19602</v>
      </c>
      <c r="I143" s="181" t="s">
        <v>659</v>
      </c>
      <c r="J143" s="181" t="s">
        <v>20223</v>
      </c>
      <c r="K143" s="181" t="s">
        <v>20094</v>
      </c>
      <c r="L143" s="181" t="s">
        <v>2563</v>
      </c>
      <c r="M143" s="181" t="s">
        <v>2346</v>
      </c>
      <c r="N143" s="181" t="s">
        <v>2292</v>
      </c>
      <c r="O143" s="181" t="s">
        <v>2857</v>
      </c>
      <c r="P143" s="181" t="s">
        <v>11017</v>
      </c>
    </row>
    <row r="144" spans="1:16" x14ac:dyDescent="0.2">
      <c r="A144" s="181" t="s">
        <v>21</v>
      </c>
      <c r="B144" s="181" t="s">
        <v>2345</v>
      </c>
      <c r="C144" s="181" t="s">
        <v>782</v>
      </c>
      <c r="D144" s="181">
        <v>7</v>
      </c>
      <c r="E144" s="181">
        <v>72435721</v>
      </c>
      <c r="F144" s="181">
        <v>76671715</v>
      </c>
      <c r="G144" s="181">
        <v>212488</v>
      </c>
      <c r="H144" s="181" t="s">
        <v>19602</v>
      </c>
      <c r="I144" s="181" t="s">
        <v>659</v>
      </c>
      <c r="L144" s="181" t="s">
        <v>2654</v>
      </c>
      <c r="M144" s="181" t="s">
        <v>2344</v>
      </c>
      <c r="N144" s="181" t="s">
        <v>2857</v>
      </c>
      <c r="O144" s="181" t="s">
        <v>2857</v>
      </c>
    </row>
    <row r="145" spans="1:16" x14ac:dyDescent="0.2">
      <c r="A145" s="181" t="s">
        <v>21</v>
      </c>
      <c r="B145" s="181" t="s">
        <v>2343</v>
      </c>
      <c r="C145" s="181" t="s">
        <v>782</v>
      </c>
      <c r="D145" s="181">
        <v>7</v>
      </c>
      <c r="E145" s="181">
        <v>72510789</v>
      </c>
      <c r="F145" s="181">
        <v>66763882</v>
      </c>
      <c r="G145" s="181">
        <v>213476</v>
      </c>
      <c r="H145" s="181" t="s">
        <v>19602</v>
      </c>
      <c r="I145" s="181" t="s">
        <v>659</v>
      </c>
      <c r="L145" s="181" t="s">
        <v>2654</v>
      </c>
      <c r="M145" s="181" t="s">
        <v>2342</v>
      </c>
      <c r="N145" s="181" t="s">
        <v>2857</v>
      </c>
      <c r="O145" s="181" t="s">
        <v>2857</v>
      </c>
    </row>
    <row r="146" spans="1:16" x14ac:dyDescent="0.2">
      <c r="A146" s="181" t="s">
        <v>21</v>
      </c>
      <c r="B146" s="181" t="s">
        <v>2339</v>
      </c>
      <c r="C146" s="181" t="s">
        <v>782</v>
      </c>
      <c r="D146" s="181">
        <v>7</v>
      </c>
      <c r="E146" s="181">
        <v>72580880</v>
      </c>
      <c r="F146" s="181">
        <v>72733983</v>
      </c>
      <c r="G146" s="181">
        <v>209798</v>
      </c>
      <c r="H146" s="181" t="s">
        <v>19602</v>
      </c>
      <c r="I146" s="181" t="s">
        <v>659</v>
      </c>
      <c r="J146" s="181" t="s">
        <v>20224</v>
      </c>
      <c r="K146" s="181" t="s">
        <v>20094</v>
      </c>
      <c r="L146" s="181" t="s">
        <v>2563</v>
      </c>
      <c r="M146" s="181" t="s">
        <v>2338</v>
      </c>
      <c r="N146" s="181" t="s">
        <v>2292</v>
      </c>
      <c r="O146" s="181" t="s">
        <v>2857</v>
      </c>
      <c r="P146" s="181" t="s">
        <v>11017</v>
      </c>
    </row>
    <row r="147" spans="1:16" x14ac:dyDescent="0.2">
      <c r="A147" s="181" t="s">
        <v>21</v>
      </c>
      <c r="B147" s="181" t="s">
        <v>2341</v>
      </c>
      <c r="C147" s="181" t="s">
        <v>782</v>
      </c>
      <c r="D147" s="181">
        <v>7</v>
      </c>
      <c r="E147" s="181">
        <v>72580880</v>
      </c>
      <c r="F147" s="181">
        <v>72705210</v>
      </c>
      <c r="G147" s="181">
        <v>209051</v>
      </c>
      <c r="H147" s="181" t="s">
        <v>19602</v>
      </c>
      <c r="I147" s="181" t="s">
        <v>659</v>
      </c>
      <c r="L147" s="181" t="s">
        <v>2563</v>
      </c>
      <c r="M147" s="181" t="s">
        <v>2340</v>
      </c>
      <c r="N147" s="181" t="s">
        <v>2857</v>
      </c>
      <c r="O147" s="181" t="s">
        <v>2857</v>
      </c>
    </row>
    <row r="148" spans="1:16" x14ac:dyDescent="0.2">
      <c r="A148" s="181" t="s">
        <v>21</v>
      </c>
      <c r="B148" s="181" t="s">
        <v>2337</v>
      </c>
      <c r="C148" s="181" t="s">
        <v>782</v>
      </c>
      <c r="D148" s="181">
        <v>7</v>
      </c>
      <c r="E148" s="181">
        <v>72586189</v>
      </c>
      <c r="F148" s="181">
        <v>72789396</v>
      </c>
      <c r="G148" s="181">
        <v>235439</v>
      </c>
      <c r="H148" s="181" t="s">
        <v>19602</v>
      </c>
      <c r="I148" s="181" t="s">
        <v>659</v>
      </c>
      <c r="L148" s="181" t="s">
        <v>2563</v>
      </c>
      <c r="M148" s="181" t="s">
        <v>2336</v>
      </c>
      <c r="N148" s="181" t="s">
        <v>2857</v>
      </c>
      <c r="O148" s="181" t="s">
        <v>2857</v>
      </c>
      <c r="P148" s="181" t="s">
        <v>11017</v>
      </c>
    </row>
    <row r="149" spans="1:16" x14ac:dyDescent="0.2">
      <c r="A149" s="181" t="s">
        <v>21</v>
      </c>
      <c r="B149" s="181" t="s">
        <v>2335</v>
      </c>
      <c r="C149" s="181" t="s">
        <v>782</v>
      </c>
      <c r="D149" s="181">
        <v>7</v>
      </c>
      <c r="E149" s="181">
        <v>72619778</v>
      </c>
      <c r="F149" s="181">
        <v>72789396</v>
      </c>
      <c r="G149" s="181">
        <v>186330</v>
      </c>
      <c r="H149" s="181" t="s">
        <v>19602</v>
      </c>
      <c r="I149" s="181" t="s">
        <v>659</v>
      </c>
      <c r="J149" s="181" t="s">
        <v>20224</v>
      </c>
      <c r="K149" s="181" t="s">
        <v>20094</v>
      </c>
      <c r="L149" s="181" t="s">
        <v>2563</v>
      </c>
      <c r="M149" s="181" t="s">
        <v>2334</v>
      </c>
      <c r="N149" s="181" t="s">
        <v>2292</v>
      </c>
      <c r="O149" s="181" t="s">
        <v>2857</v>
      </c>
      <c r="P149" s="181" t="s">
        <v>11017</v>
      </c>
    </row>
    <row r="150" spans="1:16" x14ac:dyDescent="0.2">
      <c r="A150" s="181" t="s">
        <v>21</v>
      </c>
      <c r="B150" s="181" t="s">
        <v>2333</v>
      </c>
      <c r="C150" s="181" t="s">
        <v>782</v>
      </c>
      <c r="D150" s="181">
        <v>7</v>
      </c>
      <c r="E150" s="181">
        <v>72664315</v>
      </c>
      <c r="F150" s="181">
        <v>99880338</v>
      </c>
      <c r="G150" s="181">
        <v>42156</v>
      </c>
      <c r="H150" s="181" t="s">
        <v>19602</v>
      </c>
      <c r="I150" s="181" t="s">
        <v>659</v>
      </c>
      <c r="L150" s="181" t="s">
        <v>2654</v>
      </c>
      <c r="M150" s="181" t="s">
        <v>2332</v>
      </c>
      <c r="N150" s="181" t="s">
        <v>2857</v>
      </c>
      <c r="O150" s="181" t="s">
        <v>2857</v>
      </c>
    </row>
    <row r="151" spans="1:16" x14ac:dyDescent="0.2">
      <c r="A151" s="181" t="s">
        <v>21</v>
      </c>
      <c r="B151" s="181" t="s">
        <v>2331</v>
      </c>
      <c r="C151" s="181" t="s">
        <v>782</v>
      </c>
      <c r="D151" s="181">
        <v>7</v>
      </c>
      <c r="E151" s="181">
        <v>72814522</v>
      </c>
      <c r="F151" s="181">
        <v>73025934</v>
      </c>
      <c r="G151" s="181">
        <v>207740</v>
      </c>
      <c r="H151" s="181" t="s">
        <v>655</v>
      </c>
      <c r="I151" s="181" t="s">
        <v>656</v>
      </c>
      <c r="J151" s="181" t="s">
        <v>20224</v>
      </c>
      <c r="K151" s="181" t="s">
        <v>20094</v>
      </c>
      <c r="L151" s="181" t="s">
        <v>2589</v>
      </c>
      <c r="M151" s="181" t="s">
        <v>20122</v>
      </c>
      <c r="N151" s="181" t="s">
        <v>2857</v>
      </c>
      <c r="O151" s="181" t="s">
        <v>2857</v>
      </c>
    </row>
    <row r="152" spans="1:16" x14ac:dyDescent="0.2">
      <c r="A152" s="181" t="s">
        <v>21</v>
      </c>
      <c r="B152" s="181" t="s">
        <v>19618</v>
      </c>
      <c r="C152" s="181" t="s">
        <v>782</v>
      </c>
      <c r="D152" s="181">
        <v>7</v>
      </c>
      <c r="E152" s="181">
        <v>72885421</v>
      </c>
      <c r="F152" s="181">
        <v>72693088</v>
      </c>
      <c r="G152" s="181">
        <v>205534</v>
      </c>
      <c r="H152" s="181" t="s">
        <v>655</v>
      </c>
      <c r="I152" s="181" t="s">
        <v>656</v>
      </c>
      <c r="J152" s="181" t="s">
        <v>20224</v>
      </c>
      <c r="K152" s="181" t="s">
        <v>20094</v>
      </c>
      <c r="L152" s="181" t="s">
        <v>2563</v>
      </c>
      <c r="M152" s="181" t="s">
        <v>19619</v>
      </c>
      <c r="N152" s="181" t="s">
        <v>2857</v>
      </c>
      <c r="O152" s="181" t="s">
        <v>2857</v>
      </c>
    </row>
    <row r="153" spans="1:16" x14ac:dyDescent="0.2">
      <c r="A153" s="181" t="s">
        <v>21</v>
      </c>
      <c r="B153" s="181" t="s">
        <v>19635</v>
      </c>
      <c r="C153" s="181" t="s">
        <v>782</v>
      </c>
      <c r="D153" s="181">
        <v>7</v>
      </c>
      <c r="E153" s="181">
        <v>73167599</v>
      </c>
      <c r="F153" s="181">
        <v>73391495</v>
      </c>
      <c r="G153" s="181">
        <v>225812</v>
      </c>
      <c r="H153" s="181" t="s">
        <v>655</v>
      </c>
      <c r="I153" s="181" t="s">
        <v>656</v>
      </c>
      <c r="L153" s="181" t="s">
        <v>2563</v>
      </c>
      <c r="M153" s="181" t="s">
        <v>19636</v>
      </c>
      <c r="N153" s="181" t="s">
        <v>2857</v>
      </c>
      <c r="O153" s="181" t="s">
        <v>2857</v>
      </c>
    </row>
    <row r="154" spans="1:16" x14ac:dyDescent="0.2">
      <c r="A154" s="181" t="s">
        <v>21</v>
      </c>
      <c r="B154" s="181" t="s">
        <v>2330</v>
      </c>
      <c r="C154" s="181" t="s">
        <v>782</v>
      </c>
      <c r="D154" s="181">
        <v>7</v>
      </c>
      <c r="E154" s="181">
        <v>73646898</v>
      </c>
      <c r="F154" s="181">
        <v>73865948</v>
      </c>
      <c r="G154" s="181">
        <v>215480</v>
      </c>
      <c r="H154" s="181" t="s">
        <v>655</v>
      </c>
      <c r="I154" s="181" t="s">
        <v>656</v>
      </c>
      <c r="J154" s="181" t="s">
        <v>20223</v>
      </c>
      <c r="K154" s="181" t="s">
        <v>20094</v>
      </c>
      <c r="L154" s="181" t="s">
        <v>2563</v>
      </c>
      <c r="M154" s="181" t="s">
        <v>19627</v>
      </c>
      <c r="N154" s="181" t="s">
        <v>2857</v>
      </c>
      <c r="O154" s="181" t="s">
        <v>2857</v>
      </c>
    </row>
    <row r="155" spans="1:16" x14ac:dyDescent="0.2">
      <c r="A155" s="181" t="s">
        <v>21</v>
      </c>
      <c r="B155" s="181" t="s">
        <v>2329</v>
      </c>
      <c r="C155" s="181" t="s">
        <v>782</v>
      </c>
      <c r="D155" s="181">
        <v>7</v>
      </c>
      <c r="E155" s="181">
        <v>73824148</v>
      </c>
      <c r="F155" s="181">
        <v>74037785</v>
      </c>
      <c r="G155" s="181">
        <v>210402</v>
      </c>
      <c r="H155" s="181" t="s">
        <v>655</v>
      </c>
      <c r="I155" s="181" t="s">
        <v>656</v>
      </c>
      <c r="J155" s="181" t="s">
        <v>20223</v>
      </c>
      <c r="K155" s="181" t="s">
        <v>20094</v>
      </c>
      <c r="L155" s="181" t="s">
        <v>2563</v>
      </c>
      <c r="M155" s="181" t="s">
        <v>20171</v>
      </c>
      <c r="N155" s="181" t="s">
        <v>2857</v>
      </c>
      <c r="O155" s="181" t="s">
        <v>2857</v>
      </c>
    </row>
    <row r="156" spans="1:16" x14ac:dyDescent="0.2">
      <c r="A156" s="181" t="s">
        <v>21</v>
      </c>
      <c r="B156" s="181" t="s">
        <v>2328</v>
      </c>
      <c r="C156" s="181" t="s">
        <v>782</v>
      </c>
      <c r="D156" s="181">
        <v>7</v>
      </c>
      <c r="E156" s="181">
        <v>73977561</v>
      </c>
      <c r="F156" s="181">
        <v>74211186</v>
      </c>
      <c r="G156" s="181">
        <v>233612</v>
      </c>
      <c r="H156" s="181" t="s">
        <v>19602</v>
      </c>
      <c r="I156" s="181" t="s">
        <v>659</v>
      </c>
      <c r="J156" s="181" t="s">
        <v>20223</v>
      </c>
      <c r="K156" s="181" t="s">
        <v>20094</v>
      </c>
      <c r="L156" s="181" t="s">
        <v>2563</v>
      </c>
      <c r="M156" s="181" t="s">
        <v>2327</v>
      </c>
      <c r="N156" s="181" t="s">
        <v>2292</v>
      </c>
      <c r="O156" s="181" t="s">
        <v>2857</v>
      </c>
      <c r="P156" s="181" t="s">
        <v>11017</v>
      </c>
    </row>
    <row r="157" spans="1:16" x14ac:dyDescent="0.2">
      <c r="A157" s="181" t="s">
        <v>21</v>
      </c>
      <c r="B157" s="181" t="s">
        <v>2326</v>
      </c>
      <c r="C157" s="181" t="s">
        <v>782</v>
      </c>
      <c r="D157" s="181">
        <v>7</v>
      </c>
      <c r="E157" s="181">
        <v>74066248</v>
      </c>
      <c r="F157" s="181">
        <v>74223992</v>
      </c>
      <c r="G157" s="181">
        <v>206393</v>
      </c>
      <c r="H157" s="181" t="s">
        <v>19602</v>
      </c>
      <c r="I157" s="181" t="s">
        <v>659</v>
      </c>
      <c r="L157" s="181" t="s">
        <v>2563</v>
      </c>
      <c r="M157" s="181" t="s">
        <v>2325</v>
      </c>
      <c r="N157" s="181" t="s">
        <v>2857</v>
      </c>
      <c r="O157" s="181" t="s">
        <v>2857</v>
      </c>
    </row>
    <row r="158" spans="1:16" x14ac:dyDescent="0.2">
      <c r="A158" s="181" t="s">
        <v>21</v>
      </c>
      <c r="B158" s="181" t="s">
        <v>2324</v>
      </c>
      <c r="C158" s="181" t="s">
        <v>782</v>
      </c>
      <c r="D158" s="181">
        <v>7</v>
      </c>
      <c r="E158" s="181">
        <v>74159843</v>
      </c>
      <c r="F158" s="181">
        <v>74223992</v>
      </c>
      <c r="G158" s="181">
        <v>209026</v>
      </c>
      <c r="H158" s="181" t="s">
        <v>19602</v>
      </c>
      <c r="I158" s="181" t="s">
        <v>659</v>
      </c>
      <c r="J158" s="181" t="s">
        <v>20223</v>
      </c>
      <c r="K158" s="181" t="s">
        <v>20094</v>
      </c>
      <c r="L158" s="181" t="s">
        <v>2563</v>
      </c>
      <c r="M158" s="181" t="s">
        <v>2323</v>
      </c>
      <c r="N158" s="181" t="s">
        <v>2292</v>
      </c>
      <c r="O158" s="181" t="s">
        <v>2857</v>
      </c>
      <c r="P158" s="181" t="s">
        <v>11017</v>
      </c>
    </row>
    <row r="159" spans="1:16" x14ac:dyDescent="0.2">
      <c r="A159" s="181" t="s">
        <v>21</v>
      </c>
      <c r="B159" s="181" t="s">
        <v>2322</v>
      </c>
      <c r="C159" s="181" t="s">
        <v>782</v>
      </c>
      <c r="D159" s="181">
        <v>7</v>
      </c>
      <c r="E159" s="181">
        <v>74350744</v>
      </c>
      <c r="F159" s="181">
        <v>99890557</v>
      </c>
      <c r="G159" s="181">
        <v>189598</v>
      </c>
      <c r="H159" s="181" t="s">
        <v>19602</v>
      </c>
      <c r="I159" s="181" t="s">
        <v>659</v>
      </c>
      <c r="L159" s="181" t="s">
        <v>2654</v>
      </c>
      <c r="M159" s="181" t="s">
        <v>2321</v>
      </c>
      <c r="N159" s="181" t="s">
        <v>2857</v>
      </c>
      <c r="O159" s="181" t="s">
        <v>2857</v>
      </c>
    </row>
    <row r="160" spans="1:16" x14ac:dyDescent="0.2">
      <c r="A160" s="181" t="s">
        <v>21</v>
      </c>
      <c r="B160" s="181" t="s">
        <v>2310</v>
      </c>
      <c r="C160" s="181" t="s">
        <v>782</v>
      </c>
      <c r="D160" s="181">
        <v>7</v>
      </c>
      <c r="E160" s="181">
        <v>74473911</v>
      </c>
      <c r="F160" s="181">
        <v>74591257</v>
      </c>
      <c r="G160" s="181">
        <v>201163</v>
      </c>
      <c r="H160" s="181" t="s">
        <v>19602</v>
      </c>
      <c r="I160" s="181" t="s">
        <v>659</v>
      </c>
      <c r="L160" s="181" t="s">
        <v>2563</v>
      </c>
      <c r="M160" s="181" t="s">
        <v>2309</v>
      </c>
      <c r="N160" s="181" t="s">
        <v>2857</v>
      </c>
      <c r="O160" s="181" t="s">
        <v>2857</v>
      </c>
    </row>
    <row r="161" spans="1:16" x14ac:dyDescent="0.2">
      <c r="A161" s="181" t="s">
        <v>21</v>
      </c>
      <c r="B161" s="181" t="s">
        <v>2312</v>
      </c>
      <c r="C161" s="181" t="s">
        <v>782</v>
      </c>
      <c r="D161" s="181">
        <v>7</v>
      </c>
      <c r="E161" s="181">
        <v>74473911</v>
      </c>
      <c r="F161" s="181">
        <v>74591257</v>
      </c>
      <c r="G161" s="181">
        <v>195932</v>
      </c>
      <c r="H161" s="181" t="s">
        <v>19602</v>
      </c>
      <c r="I161" s="181" t="s">
        <v>659</v>
      </c>
      <c r="L161" s="181" t="s">
        <v>2563</v>
      </c>
      <c r="M161" s="181" t="s">
        <v>2311</v>
      </c>
      <c r="N161" s="181" t="s">
        <v>2857</v>
      </c>
      <c r="O161" s="181" t="s">
        <v>2857</v>
      </c>
    </row>
    <row r="162" spans="1:16" x14ac:dyDescent="0.2">
      <c r="A162" s="181" t="s">
        <v>21</v>
      </c>
      <c r="B162" s="181" t="s">
        <v>2314</v>
      </c>
      <c r="C162" s="181" t="s">
        <v>782</v>
      </c>
      <c r="D162" s="181">
        <v>7</v>
      </c>
      <c r="E162" s="181">
        <v>74473911</v>
      </c>
      <c r="F162" s="181">
        <v>74591257</v>
      </c>
      <c r="G162" s="181">
        <v>208788</v>
      </c>
      <c r="H162" s="181" t="s">
        <v>19602</v>
      </c>
      <c r="I162" s="181" t="s">
        <v>659</v>
      </c>
      <c r="J162" s="181" t="s">
        <v>20223</v>
      </c>
      <c r="K162" s="181" t="s">
        <v>20094</v>
      </c>
      <c r="L162" s="181" t="s">
        <v>2563</v>
      </c>
      <c r="M162" s="181" t="s">
        <v>2313</v>
      </c>
      <c r="N162" s="181" t="s">
        <v>2292</v>
      </c>
      <c r="O162" s="181" t="s">
        <v>2857</v>
      </c>
      <c r="P162" s="181" t="s">
        <v>11017</v>
      </c>
    </row>
    <row r="163" spans="1:16" x14ac:dyDescent="0.2">
      <c r="A163" s="181" t="s">
        <v>21</v>
      </c>
      <c r="B163" s="181" t="s">
        <v>2316</v>
      </c>
      <c r="C163" s="181" t="s">
        <v>782</v>
      </c>
      <c r="D163" s="181">
        <v>7</v>
      </c>
      <c r="E163" s="181">
        <v>74473911</v>
      </c>
      <c r="F163" s="181">
        <v>74591257</v>
      </c>
      <c r="G163" s="181">
        <v>214155</v>
      </c>
      <c r="H163" s="181" t="s">
        <v>19602</v>
      </c>
      <c r="I163" s="181" t="s">
        <v>659</v>
      </c>
      <c r="L163" s="181" t="s">
        <v>2563</v>
      </c>
      <c r="M163" s="181" t="s">
        <v>2315</v>
      </c>
      <c r="N163" s="181" t="s">
        <v>2857</v>
      </c>
      <c r="O163" s="181" t="s">
        <v>2857</v>
      </c>
    </row>
    <row r="164" spans="1:16" x14ac:dyDescent="0.2">
      <c r="A164" s="181" t="s">
        <v>21</v>
      </c>
      <c r="B164" s="181" t="s">
        <v>2318</v>
      </c>
      <c r="C164" s="181" t="s">
        <v>782</v>
      </c>
      <c r="D164" s="181">
        <v>7</v>
      </c>
      <c r="E164" s="181">
        <v>74473911</v>
      </c>
      <c r="F164" s="181">
        <v>74591257</v>
      </c>
      <c r="G164" s="181">
        <v>197116</v>
      </c>
      <c r="H164" s="181" t="s">
        <v>19602</v>
      </c>
      <c r="I164" s="181" t="s">
        <v>659</v>
      </c>
      <c r="L164" s="181" t="s">
        <v>2563</v>
      </c>
      <c r="M164" s="181" t="s">
        <v>2317</v>
      </c>
      <c r="N164" s="181" t="s">
        <v>2857</v>
      </c>
      <c r="O164" s="181" t="s">
        <v>2857</v>
      </c>
    </row>
    <row r="165" spans="1:16" x14ac:dyDescent="0.2">
      <c r="A165" s="181" t="s">
        <v>21</v>
      </c>
      <c r="B165" s="181" t="s">
        <v>2320</v>
      </c>
      <c r="C165" s="181" t="s">
        <v>782</v>
      </c>
      <c r="D165" s="181">
        <v>7</v>
      </c>
      <c r="E165" s="181">
        <v>74473911</v>
      </c>
      <c r="F165" s="181">
        <v>74575421</v>
      </c>
      <c r="G165" s="181">
        <v>254460</v>
      </c>
      <c r="H165" s="181" t="s">
        <v>19602</v>
      </c>
      <c r="I165" s="181" t="s">
        <v>659</v>
      </c>
      <c r="J165" s="181" t="s">
        <v>20223</v>
      </c>
      <c r="K165" s="181" t="s">
        <v>20094</v>
      </c>
      <c r="L165" s="181" t="s">
        <v>2563</v>
      </c>
      <c r="M165" s="181" t="s">
        <v>2319</v>
      </c>
      <c r="N165" s="181" t="s">
        <v>2292</v>
      </c>
      <c r="O165" s="181" t="s">
        <v>2857</v>
      </c>
    </row>
    <row r="166" spans="1:16" x14ac:dyDescent="0.2">
      <c r="A166" s="181" t="s">
        <v>21</v>
      </c>
      <c r="B166" s="181" t="s">
        <v>2308</v>
      </c>
      <c r="C166" s="181" t="s">
        <v>782</v>
      </c>
      <c r="D166" s="181">
        <v>7</v>
      </c>
      <c r="E166" s="181">
        <v>74616273</v>
      </c>
      <c r="F166" s="181">
        <v>75029402</v>
      </c>
      <c r="G166" s="181">
        <v>224281</v>
      </c>
      <c r="H166" s="181" t="s">
        <v>19602</v>
      </c>
      <c r="I166" s="181" t="s">
        <v>659</v>
      </c>
      <c r="L166" s="181" t="s">
        <v>2654</v>
      </c>
      <c r="M166" s="181" t="s">
        <v>2307</v>
      </c>
      <c r="N166" s="181" t="s">
        <v>2857</v>
      </c>
      <c r="O166" s="181" t="s">
        <v>2857</v>
      </c>
    </row>
    <row r="167" spans="1:16" x14ac:dyDescent="0.2">
      <c r="A167" s="181" t="s">
        <v>21</v>
      </c>
      <c r="B167" s="181" t="s">
        <v>2306</v>
      </c>
      <c r="C167" s="181" t="s">
        <v>782</v>
      </c>
      <c r="D167" s="181">
        <v>7</v>
      </c>
      <c r="E167" s="181">
        <v>74635248</v>
      </c>
      <c r="F167" s="181">
        <v>102019680</v>
      </c>
      <c r="G167" s="181">
        <v>227006</v>
      </c>
      <c r="H167" s="181" t="s">
        <v>19602</v>
      </c>
      <c r="I167" s="181" t="s">
        <v>659</v>
      </c>
      <c r="L167" s="181" t="s">
        <v>2654</v>
      </c>
      <c r="M167" s="181" t="s">
        <v>2305</v>
      </c>
      <c r="N167" s="181" t="s">
        <v>2857</v>
      </c>
      <c r="O167" s="181" t="s">
        <v>2857</v>
      </c>
    </row>
    <row r="168" spans="1:16" x14ac:dyDescent="0.2">
      <c r="A168" s="181" t="s">
        <v>21</v>
      </c>
      <c r="B168" s="181" t="s">
        <v>2304</v>
      </c>
      <c r="C168" s="181" t="s">
        <v>782</v>
      </c>
      <c r="D168" s="181">
        <v>7</v>
      </c>
      <c r="E168" s="181">
        <v>74711623</v>
      </c>
      <c r="F168" s="181">
        <v>72285821</v>
      </c>
      <c r="G168" s="181">
        <v>231988</v>
      </c>
      <c r="H168" s="181" t="s">
        <v>19602</v>
      </c>
      <c r="I168" s="181" t="s">
        <v>659</v>
      </c>
      <c r="L168" s="181" t="s">
        <v>2654</v>
      </c>
      <c r="M168" s="181" t="s">
        <v>2303</v>
      </c>
      <c r="N168" s="181" t="s">
        <v>2857</v>
      </c>
      <c r="O168" s="181" t="s">
        <v>2857</v>
      </c>
    </row>
    <row r="169" spans="1:16" x14ac:dyDescent="0.2">
      <c r="A169" s="181" t="s">
        <v>21</v>
      </c>
      <c r="B169" s="181" t="s">
        <v>2302</v>
      </c>
      <c r="C169" s="181" t="s">
        <v>782</v>
      </c>
      <c r="D169" s="181">
        <v>7</v>
      </c>
      <c r="E169" s="181">
        <v>74890208</v>
      </c>
      <c r="F169" s="181">
        <v>75076302</v>
      </c>
      <c r="G169" s="181">
        <v>199907</v>
      </c>
      <c r="H169" s="181" t="s">
        <v>19602</v>
      </c>
      <c r="I169" s="181" t="s">
        <v>659</v>
      </c>
      <c r="L169" s="181" t="s">
        <v>2563</v>
      </c>
      <c r="M169" s="181" t="s">
        <v>2301</v>
      </c>
      <c r="N169" s="181" t="s">
        <v>2857</v>
      </c>
      <c r="O169" s="181" t="s">
        <v>2857</v>
      </c>
    </row>
    <row r="170" spans="1:16" x14ac:dyDescent="0.2">
      <c r="A170" s="181" t="s">
        <v>21</v>
      </c>
      <c r="B170" s="181" t="s">
        <v>2300</v>
      </c>
      <c r="C170" s="181" t="s">
        <v>782</v>
      </c>
      <c r="D170" s="181">
        <v>7</v>
      </c>
      <c r="E170" s="181">
        <v>74925907</v>
      </c>
      <c r="F170" s="181">
        <v>72291533</v>
      </c>
      <c r="G170" s="181">
        <v>220869</v>
      </c>
      <c r="H170" s="181" t="s">
        <v>19602</v>
      </c>
      <c r="I170" s="181" t="s">
        <v>659</v>
      </c>
      <c r="L170" s="181" t="s">
        <v>2654</v>
      </c>
      <c r="M170" s="181" t="s">
        <v>2299</v>
      </c>
      <c r="N170" s="181" t="s">
        <v>2857</v>
      </c>
      <c r="O170" s="181" t="s">
        <v>2857</v>
      </c>
    </row>
    <row r="171" spans="1:16" x14ac:dyDescent="0.2">
      <c r="A171" s="181" t="s">
        <v>21</v>
      </c>
      <c r="B171" s="181" t="s">
        <v>2298</v>
      </c>
      <c r="C171" s="181" t="s">
        <v>782</v>
      </c>
      <c r="D171" s="181">
        <v>7</v>
      </c>
      <c r="E171" s="181">
        <v>74982069</v>
      </c>
      <c r="F171" s="181">
        <v>72394407</v>
      </c>
      <c r="G171" s="181">
        <v>208120</v>
      </c>
      <c r="H171" s="181" t="s">
        <v>19602</v>
      </c>
      <c r="I171" s="181" t="s">
        <v>659</v>
      </c>
      <c r="L171" s="181" t="s">
        <v>2654</v>
      </c>
      <c r="M171" s="181" t="s">
        <v>2297</v>
      </c>
      <c r="N171" s="181" t="s">
        <v>2857</v>
      </c>
      <c r="O171" s="181" t="s">
        <v>2857</v>
      </c>
    </row>
    <row r="172" spans="1:16" x14ac:dyDescent="0.2">
      <c r="A172" s="181" t="s">
        <v>21</v>
      </c>
      <c r="B172" s="181" t="s">
        <v>2296</v>
      </c>
      <c r="C172" s="181" t="s">
        <v>782</v>
      </c>
      <c r="D172" s="181">
        <v>7</v>
      </c>
      <c r="E172" s="181">
        <v>74987978</v>
      </c>
      <c r="F172" s="181">
        <v>75191297</v>
      </c>
      <c r="G172" s="181">
        <v>203263</v>
      </c>
      <c r="H172" s="181" t="s">
        <v>19602</v>
      </c>
      <c r="I172" s="181" t="s">
        <v>659</v>
      </c>
      <c r="L172" s="181" t="s">
        <v>2563</v>
      </c>
      <c r="M172" s="181" t="s">
        <v>2295</v>
      </c>
      <c r="N172" s="181" t="s">
        <v>2857</v>
      </c>
      <c r="O172" s="181" t="s">
        <v>2857</v>
      </c>
    </row>
    <row r="173" spans="1:16" x14ac:dyDescent="0.2">
      <c r="A173" s="181" t="s">
        <v>21</v>
      </c>
      <c r="B173" s="181" t="s">
        <v>2294</v>
      </c>
      <c r="C173" s="181" t="s">
        <v>782</v>
      </c>
      <c r="D173" s="181">
        <v>7</v>
      </c>
      <c r="E173" s="181">
        <v>75014529</v>
      </c>
      <c r="F173" s="181">
        <v>75217572</v>
      </c>
      <c r="G173" s="181">
        <v>203002</v>
      </c>
      <c r="H173" s="181" t="s">
        <v>19602</v>
      </c>
      <c r="I173" s="181" t="s">
        <v>659</v>
      </c>
      <c r="J173" s="181" t="s">
        <v>20223</v>
      </c>
      <c r="K173" s="181" t="s">
        <v>20094</v>
      </c>
      <c r="L173" s="181" t="s">
        <v>2563</v>
      </c>
      <c r="M173" s="181" t="s">
        <v>2293</v>
      </c>
      <c r="N173" s="181" t="s">
        <v>2292</v>
      </c>
      <c r="O173" s="181" t="s">
        <v>2857</v>
      </c>
      <c r="P173" s="181" t="s">
        <v>11017</v>
      </c>
    </row>
    <row r="174" spans="1:16" x14ac:dyDescent="0.2">
      <c r="A174" s="181" t="s">
        <v>21</v>
      </c>
      <c r="B174" s="181" t="s">
        <v>2291</v>
      </c>
      <c r="C174" s="181" t="s">
        <v>782</v>
      </c>
      <c r="D174" s="181">
        <v>7</v>
      </c>
      <c r="E174" s="181">
        <v>75029185</v>
      </c>
      <c r="F174" s="181">
        <v>72510909</v>
      </c>
      <c r="G174" s="181">
        <v>213311</v>
      </c>
      <c r="H174" s="181" t="s">
        <v>19602</v>
      </c>
      <c r="I174" s="181" t="s">
        <v>659</v>
      </c>
      <c r="L174" s="181" t="s">
        <v>2654</v>
      </c>
      <c r="M174" s="181" t="s">
        <v>2290</v>
      </c>
      <c r="N174" s="181" t="s">
        <v>2857</v>
      </c>
      <c r="O174" s="181" t="s">
        <v>2857</v>
      </c>
    </row>
    <row r="175" spans="1:16" x14ac:dyDescent="0.2">
      <c r="A175" s="181" t="s">
        <v>21</v>
      </c>
      <c r="B175" s="181" t="s">
        <v>2289</v>
      </c>
      <c r="C175" s="181" t="s">
        <v>782</v>
      </c>
      <c r="D175" s="181">
        <v>7</v>
      </c>
      <c r="E175" s="181">
        <v>75159723</v>
      </c>
      <c r="F175" s="181">
        <v>72367735</v>
      </c>
      <c r="G175" s="181">
        <v>234732</v>
      </c>
      <c r="H175" s="181" t="s">
        <v>19602</v>
      </c>
      <c r="I175" s="181" t="s">
        <v>659</v>
      </c>
      <c r="L175" s="181" t="s">
        <v>2654</v>
      </c>
      <c r="M175" s="181" t="s">
        <v>2288</v>
      </c>
      <c r="N175" s="181" t="s">
        <v>2857</v>
      </c>
      <c r="O175" s="181" t="s">
        <v>2857</v>
      </c>
    </row>
    <row r="176" spans="1:16" x14ac:dyDescent="0.2">
      <c r="A176" s="181" t="s">
        <v>21</v>
      </c>
      <c r="B176" s="181" t="s">
        <v>2287</v>
      </c>
      <c r="C176" s="181" t="s">
        <v>782</v>
      </c>
      <c r="D176" s="181">
        <v>7</v>
      </c>
      <c r="E176" s="181">
        <v>99863146</v>
      </c>
      <c r="F176" s="181">
        <v>72477767</v>
      </c>
      <c r="G176" s="181">
        <v>227091</v>
      </c>
      <c r="H176" s="181" t="s">
        <v>19602</v>
      </c>
      <c r="I176" s="181" t="s">
        <v>659</v>
      </c>
      <c r="L176" s="181" t="s">
        <v>2654</v>
      </c>
      <c r="M176" s="181" t="s">
        <v>2286</v>
      </c>
      <c r="N176" s="181" t="s">
        <v>2857</v>
      </c>
      <c r="O176" s="181" t="s">
        <v>2857</v>
      </c>
    </row>
    <row r="177" spans="1:15" x14ac:dyDescent="0.2">
      <c r="A177" s="181" t="s">
        <v>21</v>
      </c>
      <c r="B177" s="181" t="s">
        <v>2285</v>
      </c>
      <c r="C177" s="181" t="s">
        <v>782</v>
      </c>
      <c r="D177" s="181">
        <v>7</v>
      </c>
      <c r="E177" s="181">
        <v>99889288</v>
      </c>
      <c r="F177" s="181">
        <v>72579848</v>
      </c>
      <c r="G177" s="181">
        <v>216569</v>
      </c>
      <c r="H177" s="181" t="s">
        <v>19602</v>
      </c>
      <c r="I177" s="181" t="s">
        <v>659</v>
      </c>
      <c r="L177" s="181" t="s">
        <v>2654</v>
      </c>
      <c r="M177" s="181" t="s">
        <v>2284</v>
      </c>
      <c r="N177" s="181" t="s">
        <v>2857</v>
      </c>
      <c r="O177" s="181" t="s">
        <v>2857</v>
      </c>
    </row>
    <row r="178" spans="1:15" x14ac:dyDescent="0.2">
      <c r="A178" s="181" t="s">
        <v>21</v>
      </c>
      <c r="B178" s="181" t="s">
        <v>2283</v>
      </c>
      <c r="C178" s="181" t="s">
        <v>782</v>
      </c>
      <c r="D178" s="181">
        <v>7</v>
      </c>
      <c r="E178" s="181">
        <v>99924621</v>
      </c>
      <c r="F178" s="181">
        <v>72442800</v>
      </c>
      <c r="G178" s="181">
        <v>62841</v>
      </c>
      <c r="H178" s="181" t="s">
        <v>19602</v>
      </c>
      <c r="I178" s="181" t="s">
        <v>659</v>
      </c>
      <c r="L178" s="181" t="s">
        <v>2654</v>
      </c>
      <c r="M178" s="181" t="s">
        <v>2282</v>
      </c>
      <c r="N178" s="181" t="s">
        <v>2857</v>
      </c>
      <c r="O178" s="181" t="s">
        <v>2857</v>
      </c>
    </row>
    <row r="179" spans="1:15" x14ac:dyDescent="0.2">
      <c r="A179" s="181" t="s">
        <v>21</v>
      </c>
      <c r="B179" s="181" t="s">
        <v>2281</v>
      </c>
      <c r="C179" s="181" t="s">
        <v>782</v>
      </c>
      <c r="D179" s="181">
        <v>7</v>
      </c>
      <c r="E179" s="181">
        <v>99933724</v>
      </c>
      <c r="F179" s="181">
        <v>4813559</v>
      </c>
      <c r="G179" s="181">
        <v>84234</v>
      </c>
      <c r="H179" s="181" t="s">
        <v>19602</v>
      </c>
      <c r="I179" s="181" t="s">
        <v>659</v>
      </c>
      <c r="L179" s="181" t="s">
        <v>2654</v>
      </c>
      <c r="M179" s="181" t="s">
        <v>2280</v>
      </c>
      <c r="N179" s="181" t="s">
        <v>2857</v>
      </c>
      <c r="O179" s="181" t="s">
        <v>2857</v>
      </c>
    </row>
    <row r="180" spans="1:15" x14ac:dyDescent="0.2">
      <c r="A180" s="181" t="s">
        <v>21</v>
      </c>
      <c r="B180" s="181" t="s">
        <v>2279</v>
      </c>
      <c r="C180" s="181" t="s">
        <v>782</v>
      </c>
      <c r="D180" s="181">
        <v>7</v>
      </c>
      <c r="E180" s="181">
        <v>101980722</v>
      </c>
      <c r="F180" s="181">
        <v>72475636</v>
      </c>
      <c r="G180" s="181">
        <v>160572</v>
      </c>
      <c r="H180" s="181" t="s">
        <v>19602</v>
      </c>
      <c r="I180" s="181" t="s">
        <v>659</v>
      </c>
      <c r="L180" s="181" t="s">
        <v>2654</v>
      </c>
      <c r="M180" s="181" t="s">
        <v>2278</v>
      </c>
      <c r="N180" s="181" t="s">
        <v>2857</v>
      </c>
      <c r="O180" s="181" t="s">
        <v>2857</v>
      </c>
    </row>
    <row r="181" spans="1:15" x14ac:dyDescent="0.2">
      <c r="A181" s="181" t="s">
        <v>21</v>
      </c>
      <c r="B181" s="181" t="s">
        <v>2277</v>
      </c>
      <c r="C181" s="181" t="s">
        <v>782</v>
      </c>
      <c r="D181" s="181">
        <v>7</v>
      </c>
      <c r="E181" s="181">
        <v>101996996</v>
      </c>
      <c r="F181" s="181">
        <v>66706752</v>
      </c>
      <c r="G181" s="181">
        <v>140368</v>
      </c>
      <c r="H181" s="181" t="s">
        <v>19602</v>
      </c>
      <c r="I181" s="181" t="s">
        <v>659</v>
      </c>
      <c r="L181" s="181" t="s">
        <v>2654</v>
      </c>
      <c r="M181" s="181" t="s">
        <v>2276</v>
      </c>
      <c r="N181" s="181" t="s">
        <v>2857</v>
      </c>
      <c r="O181" s="181" t="s">
        <v>2857</v>
      </c>
    </row>
    <row r="182" spans="1:15" x14ac:dyDescent="0.2">
      <c r="A182" s="181" t="s">
        <v>21</v>
      </c>
      <c r="B182" s="181" t="s">
        <v>2275</v>
      </c>
      <c r="C182" s="181" t="s">
        <v>782</v>
      </c>
      <c r="D182" s="181">
        <v>7</v>
      </c>
      <c r="E182" s="181">
        <v>102000082</v>
      </c>
      <c r="F182" s="181">
        <v>66657828</v>
      </c>
      <c r="G182" s="181">
        <v>44465</v>
      </c>
      <c r="H182" s="181" t="s">
        <v>19602</v>
      </c>
      <c r="I182" s="181" t="s">
        <v>659</v>
      </c>
      <c r="L182" s="181" t="s">
        <v>2654</v>
      </c>
      <c r="M182" s="181" t="s">
        <v>2274</v>
      </c>
      <c r="N182" s="181" t="s">
        <v>2857</v>
      </c>
      <c r="O182" s="181" t="s">
        <v>2857</v>
      </c>
    </row>
    <row r="183" spans="1:15" x14ac:dyDescent="0.2">
      <c r="A183" s="181" t="s">
        <v>21</v>
      </c>
      <c r="B183" s="181" t="s">
        <v>2273</v>
      </c>
      <c r="C183" s="181" t="s">
        <v>782</v>
      </c>
      <c r="D183" s="181">
        <v>7</v>
      </c>
      <c r="E183" s="181">
        <v>102001570</v>
      </c>
      <c r="F183" s="181">
        <v>66627324</v>
      </c>
      <c r="G183" s="181">
        <v>173864</v>
      </c>
      <c r="H183" s="181" t="s">
        <v>19602</v>
      </c>
      <c r="I183" s="181" t="s">
        <v>659</v>
      </c>
      <c r="L183" s="181" t="s">
        <v>2654</v>
      </c>
      <c r="M183" s="181" t="s">
        <v>2272</v>
      </c>
      <c r="N183" s="181" t="s">
        <v>2857</v>
      </c>
      <c r="O183" s="181" t="s">
        <v>2857</v>
      </c>
    </row>
    <row r="184" spans="1:15" x14ac:dyDescent="0.2">
      <c r="A184" s="181" t="s">
        <v>21</v>
      </c>
      <c r="B184" s="181" t="s">
        <v>2271</v>
      </c>
      <c r="C184" s="181" t="s">
        <v>782</v>
      </c>
      <c r="D184" s="181">
        <v>7</v>
      </c>
      <c r="E184" s="181">
        <v>102303591</v>
      </c>
      <c r="F184" s="181">
        <v>10383014</v>
      </c>
      <c r="G184" s="181">
        <v>145011</v>
      </c>
      <c r="H184" s="181" t="s">
        <v>19602</v>
      </c>
      <c r="I184" s="181" t="s">
        <v>659</v>
      </c>
      <c r="L184" s="181" t="s">
        <v>2654</v>
      </c>
      <c r="M184" s="181" t="s">
        <v>2270</v>
      </c>
      <c r="N184" s="181" t="s">
        <v>2857</v>
      </c>
      <c r="O184" s="181" t="s">
        <v>2857</v>
      </c>
    </row>
    <row r="185" spans="1:15" x14ac:dyDescent="0.2">
      <c r="A185" s="181" t="s">
        <v>21</v>
      </c>
      <c r="B185" s="181" t="s">
        <v>2269</v>
      </c>
      <c r="C185" s="181" t="s">
        <v>782</v>
      </c>
      <c r="D185" s="181">
        <v>7</v>
      </c>
      <c r="E185" s="181">
        <v>102439367</v>
      </c>
      <c r="F185" s="181">
        <v>66754847</v>
      </c>
      <c r="G185" s="181">
        <v>98499</v>
      </c>
      <c r="H185" s="181" t="s">
        <v>19602</v>
      </c>
      <c r="I185" s="181" t="s">
        <v>659</v>
      </c>
      <c r="L185" s="181" t="s">
        <v>2654</v>
      </c>
      <c r="M185" s="181" t="s">
        <v>2268</v>
      </c>
      <c r="N185" s="181" t="s">
        <v>2857</v>
      </c>
      <c r="O185" s="181" t="s">
        <v>2857</v>
      </c>
    </row>
    <row r="186" spans="1:15" x14ac:dyDescent="0.2">
      <c r="A186" s="181" t="s">
        <v>21</v>
      </c>
      <c r="B186" s="181" t="s">
        <v>20197</v>
      </c>
      <c r="C186" s="181" t="s">
        <v>782</v>
      </c>
      <c r="D186" s="181">
        <v>7</v>
      </c>
      <c r="E186" s="181">
        <v>75587041</v>
      </c>
      <c r="F186" s="181">
        <v>75798177</v>
      </c>
      <c r="G186" s="181">
        <v>211136</v>
      </c>
      <c r="H186" s="181" t="s">
        <v>655</v>
      </c>
      <c r="I186" s="181" t="s">
        <v>656</v>
      </c>
      <c r="J186" s="181" t="s">
        <v>20223</v>
      </c>
      <c r="K186" s="181" t="s">
        <v>20094</v>
      </c>
      <c r="L186" s="181" t="s">
        <v>2563</v>
      </c>
      <c r="M186" s="181" t="s">
        <v>20207</v>
      </c>
      <c r="N186" s="181" t="s">
        <v>2857</v>
      </c>
      <c r="O186" s="181" t="s">
        <v>2857</v>
      </c>
    </row>
    <row r="187" spans="1:15" x14ac:dyDescent="0.2">
      <c r="A187" s="181" t="s">
        <v>21</v>
      </c>
      <c r="B187" s="181" t="s">
        <v>20198</v>
      </c>
      <c r="C187" s="181" t="s">
        <v>782</v>
      </c>
      <c r="D187" s="181">
        <v>7</v>
      </c>
      <c r="E187" s="181">
        <v>75402104</v>
      </c>
      <c r="F187" s="181">
        <v>75628523</v>
      </c>
      <c r="G187" s="181">
        <v>226419</v>
      </c>
      <c r="H187" s="181" t="s">
        <v>655</v>
      </c>
      <c r="I187" s="181" t="s">
        <v>656</v>
      </c>
      <c r="J187" s="181" t="s">
        <v>20223</v>
      </c>
      <c r="K187" s="181" t="s">
        <v>20094</v>
      </c>
      <c r="L187" s="181" t="s">
        <v>2563</v>
      </c>
      <c r="M187" s="181" t="s">
        <v>20208</v>
      </c>
      <c r="N187" s="181" t="s">
        <v>2857</v>
      </c>
      <c r="O187" s="181" t="s">
        <v>2857</v>
      </c>
    </row>
    <row r="188" spans="1:15" x14ac:dyDescent="0.2">
      <c r="A188" s="181" t="s">
        <v>21</v>
      </c>
      <c r="B188" s="181" t="s">
        <v>20199</v>
      </c>
      <c r="C188" s="181" t="s">
        <v>782</v>
      </c>
      <c r="D188" s="181">
        <v>7</v>
      </c>
      <c r="E188" s="181">
        <v>75551501</v>
      </c>
      <c r="F188" s="181">
        <v>75784241</v>
      </c>
      <c r="G188" s="181">
        <v>232740</v>
      </c>
      <c r="H188" s="181" t="s">
        <v>655</v>
      </c>
      <c r="I188" s="181" t="s">
        <v>656</v>
      </c>
      <c r="J188" s="181" t="s">
        <v>20223</v>
      </c>
      <c r="K188" s="181" t="s">
        <v>20094</v>
      </c>
      <c r="L188" s="181" t="s">
        <v>2563</v>
      </c>
      <c r="M188" s="181" t="s">
        <v>20209</v>
      </c>
      <c r="N188" s="181" t="s">
        <v>2857</v>
      </c>
      <c r="O188" s="181" t="s">
        <v>2857</v>
      </c>
    </row>
    <row r="189" spans="1:15" x14ac:dyDescent="0.2">
      <c r="A189" s="181" t="s">
        <v>21</v>
      </c>
      <c r="B189" s="181" t="s">
        <v>20200</v>
      </c>
      <c r="C189" s="181" t="s">
        <v>782</v>
      </c>
      <c r="D189" s="181">
        <v>7</v>
      </c>
      <c r="E189" s="181">
        <v>75773533</v>
      </c>
      <c r="F189" s="181">
        <v>76003582</v>
      </c>
      <c r="G189" s="181">
        <v>230049</v>
      </c>
      <c r="H189" s="181" t="s">
        <v>655</v>
      </c>
      <c r="I189" s="181" t="s">
        <v>656</v>
      </c>
      <c r="J189" s="181" t="s">
        <v>20223</v>
      </c>
      <c r="K189" s="181" t="s">
        <v>20094</v>
      </c>
      <c r="L189" s="181" t="s">
        <v>2563</v>
      </c>
      <c r="M189" s="181" t="s">
        <v>20210</v>
      </c>
      <c r="N189" s="181" t="s">
        <v>2857</v>
      </c>
      <c r="O189" s="181" t="s">
        <v>2857</v>
      </c>
    </row>
    <row r="190" spans="1:15" x14ac:dyDescent="0.2">
      <c r="A190" s="181" t="s">
        <v>21</v>
      </c>
      <c r="B190" s="181" t="s">
        <v>20201</v>
      </c>
      <c r="C190" s="181" t="s">
        <v>782</v>
      </c>
      <c r="D190" s="181">
        <v>7</v>
      </c>
      <c r="E190" s="181">
        <v>75930802</v>
      </c>
      <c r="F190" s="181">
        <v>76144773</v>
      </c>
      <c r="G190" s="181">
        <v>213971</v>
      </c>
      <c r="H190" s="181" t="s">
        <v>655</v>
      </c>
      <c r="I190" s="181" t="s">
        <v>656</v>
      </c>
      <c r="J190" s="181" t="s">
        <v>20223</v>
      </c>
      <c r="K190" s="181" t="s">
        <v>20094</v>
      </c>
      <c r="L190" s="181" t="s">
        <v>2563</v>
      </c>
      <c r="M190" s="181" t="s">
        <v>20211</v>
      </c>
      <c r="N190" s="181" t="s">
        <v>2857</v>
      </c>
      <c r="O190" s="181" t="s">
        <v>2857</v>
      </c>
    </row>
    <row r="191" spans="1:15" x14ac:dyDescent="0.2">
      <c r="A191" s="181" t="s">
        <v>21</v>
      </c>
      <c r="B191" s="181" t="s">
        <v>20202</v>
      </c>
      <c r="C191" s="181" t="s">
        <v>782</v>
      </c>
      <c r="D191" s="181">
        <v>7</v>
      </c>
      <c r="E191" s="181">
        <v>76095581</v>
      </c>
      <c r="F191" s="181">
        <v>76304350</v>
      </c>
      <c r="G191" s="181">
        <v>208769</v>
      </c>
      <c r="H191" s="181" t="s">
        <v>655</v>
      </c>
      <c r="I191" s="181" t="s">
        <v>656</v>
      </c>
      <c r="J191" s="181" t="s">
        <v>20223</v>
      </c>
      <c r="K191" s="181" t="s">
        <v>20094</v>
      </c>
      <c r="L191" s="181" t="s">
        <v>2563</v>
      </c>
      <c r="M191" s="181" t="s">
        <v>20212</v>
      </c>
      <c r="N191" s="181" t="s">
        <v>2857</v>
      </c>
      <c r="O191" s="181" t="s">
        <v>2857</v>
      </c>
    </row>
    <row r="192" spans="1:15" x14ac:dyDescent="0.2">
      <c r="A192" s="181" t="s">
        <v>21</v>
      </c>
      <c r="B192" s="181" t="s">
        <v>20203</v>
      </c>
      <c r="C192" s="181" t="s">
        <v>782</v>
      </c>
      <c r="D192" s="181">
        <v>7</v>
      </c>
      <c r="E192" s="181">
        <v>76237097</v>
      </c>
      <c r="F192" s="181">
        <v>76452733</v>
      </c>
      <c r="G192" s="181">
        <v>215636</v>
      </c>
      <c r="H192" s="181" t="s">
        <v>655</v>
      </c>
      <c r="I192" s="181" t="s">
        <v>656</v>
      </c>
      <c r="J192" s="181" t="s">
        <v>20223</v>
      </c>
      <c r="K192" s="181" t="s">
        <v>20094</v>
      </c>
      <c r="L192" s="181" t="s">
        <v>2563</v>
      </c>
      <c r="M192" s="181" t="s">
        <v>20213</v>
      </c>
      <c r="N192" s="181" t="s">
        <v>2857</v>
      </c>
      <c r="O192" s="181" t="s">
        <v>2857</v>
      </c>
    </row>
    <row r="193" spans="1:16" x14ac:dyDescent="0.2">
      <c r="A193" s="181" t="s">
        <v>21</v>
      </c>
      <c r="B193" s="181" t="s">
        <v>20204</v>
      </c>
      <c r="C193" s="181" t="s">
        <v>782</v>
      </c>
      <c r="D193" s="181">
        <v>7</v>
      </c>
      <c r="E193" s="181">
        <v>76435168</v>
      </c>
      <c r="F193" s="181">
        <v>76651746</v>
      </c>
      <c r="G193" s="181">
        <v>216578</v>
      </c>
      <c r="H193" s="181" t="s">
        <v>655</v>
      </c>
      <c r="I193" s="181" t="s">
        <v>656</v>
      </c>
      <c r="J193" s="181" t="s">
        <v>20223</v>
      </c>
      <c r="K193" s="181" t="s">
        <v>20094</v>
      </c>
      <c r="L193" s="181" t="s">
        <v>2563</v>
      </c>
      <c r="M193" s="181" t="s">
        <v>20214</v>
      </c>
      <c r="N193" s="181" t="s">
        <v>2857</v>
      </c>
      <c r="O193" s="181" t="s">
        <v>2857</v>
      </c>
    </row>
    <row r="194" spans="1:16" x14ac:dyDescent="0.2">
      <c r="A194" s="181" t="s">
        <v>21</v>
      </c>
      <c r="B194" s="181" t="s">
        <v>20205</v>
      </c>
      <c r="C194" s="181" t="s">
        <v>782</v>
      </c>
      <c r="D194" s="181">
        <v>7</v>
      </c>
      <c r="E194" s="181">
        <v>76547982</v>
      </c>
      <c r="F194" s="181">
        <v>76736034</v>
      </c>
      <c r="G194" s="181">
        <v>188052</v>
      </c>
      <c r="H194" s="181" t="s">
        <v>655</v>
      </c>
      <c r="I194" s="181" t="s">
        <v>656</v>
      </c>
      <c r="J194" s="181" t="s">
        <v>20223</v>
      </c>
      <c r="K194" s="181" t="s">
        <v>20094</v>
      </c>
      <c r="L194" s="181" t="s">
        <v>2563</v>
      </c>
      <c r="M194" s="181" t="s">
        <v>20215</v>
      </c>
      <c r="N194" s="181" t="s">
        <v>2857</v>
      </c>
      <c r="O194" s="181" t="s">
        <v>2857</v>
      </c>
    </row>
    <row r="195" spans="1:16" x14ac:dyDescent="0.2">
      <c r="A195" s="181" t="s">
        <v>21</v>
      </c>
      <c r="B195" s="181" t="s">
        <v>20206</v>
      </c>
      <c r="C195" s="181" t="s">
        <v>782</v>
      </c>
      <c r="D195" s="181">
        <v>7</v>
      </c>
      <c r="E195" s="181">
        <v>76670721</v>
      </c>
      <c r="F195" s="181">
        <v>76878598</v>
      </c>
      <c r="G195" s="181">
        <v>207877</v>
      </c>
      <c r="H195" s="181" t="s">
        <v>655</v>
      </c>
      <c r="I195" s="181" t="s">
        <v>656</v>
      </c>
      <c r="J195" s="181" t="s">
        <v>20223</v>
      </c>
      <c r="K195" s="181" t="s">
        <v>20094</v>
      </c>
      <c r="L195" s="181" t="s">
        <v>2563</v>
      </c>
      <c r="M195" s="181" t="s">
        <v>20216</v>
      </c>
      <c r="N195" s="181" t="s">
        <v>2857</v>
      </c>
      <c r="O195" s="181" t="s">
        <v>2857</v>
      </c>
    </row>
    <row r="196" spans="1:16" x14ac:dyDescent="0.2">
      <c r="A196" s="181" t="s">
        <v>622</v>
      </c>
      <c r="B196" s="181" t="s">
        <v>688</v>
      </c>
      <c r="C196" s="181" t="s">
        <v>782</v>
      </c>
      <c r="D196" s="181">
        <v>7</v>
      </c>
      <c r="E196" s="181">
        <v>143174359</v>
      </c>
      <c r="F196" s="181">
        <v>143500326</v>
      </c>
      <c r="G196" s="181">
        <v>212479</v>
      </c>
      <c r="H196" s="181" t="s">
        <v>655</v>
      </c>
      <c r="I196" s="181" t="s">
        <v>656</v>
      </c>
      <c r="J196" s="181" t="s">
        <v>20222</v>
      </c>
      <c r="K196" s="181" t="s">
        <v>20095</v>
      </c>
      <c r="L196" s="181" t="s">
        <v>2563</v>
      </c>
      <c r="M196" s="288" t="s">
        <v>20185</v>
      </c>
      <c r="N196" s="181" t="s">
        <v>2857</v>
      </c>
      <c r="O196" s="181" t="s">
        <v>2857</v>
      </c>
    </row>
    <row r="197" spans="1:16" x14ac:dyDescent="0.2">
      <c r="A197" s="181" t="s">
        <v>622</v>
      </c>
      <c r="B197" s="181" t="s">
        <v>687</v>
      </c>
      <c r="C197" s="181" t="s">
        <v>782</v>
      </c>
      <c r="D197" s="181">
        <v>7</v>
      </c>
      <c r="E197" s="181">
        <v>143397910</v>
      </c>
      <c r="F197" s="181">
        <v>143619636</v>
      </c>
      <c r="G197" s="181">
        <v>226492</v>
      </c>
      <c r="H197" s="181" t="s">
        <v>655</v>
      </c>
      <c r="I197" s="181" t="s">
        <v>656</v>
      </c>
      <c r="J197" s="181" t="s">
        <v>20222</v>
      </c>
      <c r="K197" s="181" t="s">
        <v>20095</v>
      </c>
      <c r="L197" s="181" t="s">
        <v>2563</v>
      </c>
      <c r="M197" s="181" t="s">
        <v>20137</v>
      </c>
      <c r="N197" s="181" t="s">
        <v>2857</v>
      </c>
      <c r="O197" s="181" t="s">
        <v>2857</v>
      </c>
    </row>
    <row r="198" spans="1:16" x14ac:dyDescent="0.2">
      <c r="A198" s="181" t="s">
        <v>622</v>
      </c>
      <c r="B198" s="181" t="s">
        <v>19632</v>
      </c>
      <c r="C198" s="181" t="s">
        <v>782</v>
      </c>
      <c r="D198" s="181">
        <v>7</v>
      </c>
      <c r="E198" s="181">
        <v>143438250</v>
      </c>
      <c r="F198" s="181">
        <v>143662415</v>
      </c>
      <c r="G198" s="181">
        <v>224074</v>
      </c>
      <c r="H198" s="181" t="s">
        <v>19602</v>
      </c>
      <c r="I198" s="181" t="s">
        <v>659</v>
      </c>
      <c r="L198" s="181" t="s">
        <v>2563</v>
      </c>
      <c r="M198" s="181" t="s">
        <v>19882</v>
      </c>
      <c r="N198" s="181" t="s">
        <v>2857</v>
      </c>
      <c r="O198" s="181" t="s">
        <v>2857</v>
      </c>
    </row>
    <row r="199" spans="1:16" x14ac:dyDescent="0.2">
      <c r="A199" s="181" t="s">
        <v>622</v>
      </c>
      <c r="B199" s="181" t="s">
        <v>737</v>
      </c>
      <c r="C199" s="181" t="s">
        <v>782</v>
      </c>
      <c r="D199" s="181">
        <v>7</v>
      </c>
      <c r="E199" s="181">
        <v>143749522</v>
      </c>
      <c r="F199" s="181">
        <v>143957969</v>
      </c>
      <c r="G199" s="181">
        <v>208148</v>
      </c>
      <c r="H199" s="181" t="s">
        <v>655</v>
      </c>
      <c r="I199" s="181" t="s">
        <v>656</v>
      </c>
      <c r="L199" s="181" t="s">
        <v>2563</v>
      </c>
      <c r="M199" s="181" t="s">
        <v>20136</v>
      </c>
      <c r="N199" s="181" t="s">
        <v>2857</v>
      </c>
      <c r="O199" s="181" t="s">
        <v>2857</v>
      </c>
    </row>
    <row r="200" spans="1:16" x14ac:dyDescent="0.2">
      <c r="A200" s="181" t="s">
        <v>622</v>
      </c>
      <c r="B200" s="181" t="s">
        <v>728</v>
      </c>
      <c r="C200" s="181" t="s">
        <v>782</v>
      </c>
      <c r="D200" s="181">
        <v>7</v>
      </c>
      <c r="E200" s="181">
        <v>143850399</v>
      </c>
      <c r="F200" s="181">
        <v>143984005</v>
      </c>
      <c r="G200" s="181">
        <v>225770</v>
      </c>
      <c r="H200" s="181" t="s">
        <v>19602</v>
      </c>
      <c r="I200" s="181" t="s">
        <v>659</v>
      </c>
      <c r="J200" s="181" t="s">
        <v>20221</v>
      </c>
      <c r="K200" s="181" t="s">
        <v>20094</v>
      </c>
      <c r="L200" s="181" t="s">
        <v>2563</v>
      </c>
      <c r="M200" s="181" t="s">
        <v>729</v>
      </c>
      <c r="N200" s="181" t="s">
        <v>2857</v>
      </c>
      <c r="O200" s="181" t="s">
        <v>2857</v>
      </c>
      <c r="P200" s="181" t="s">
        <v>11017</v>
      </c>
    </row>
    <row r="201" spans="1:16" x14ac:dyDescent="0.2">
      <c r="A201" s="181" t="s">
        <v>622</v>
      </c>
      <c r="B201" s="181" t="s">
        <v>736</v>
      </c>
      <c r="C201" s="181" t="s">
        <v>782</v>
      </c>
      <c r="D201" s="181">
        <v>7</v>
      </c>
      <c r="E201" s="181">
        <v>143912788</v>
      </c>
      <c r="F201" s="181">
        <v>144014897</v>
      </c>
      <c r="G201" s="181">
        <v>111764</v>
      </c>
      <c r="H201" s="181" t="s">
        <v>655</v>
      </c>
      <c r="I201" s="181" t="s">
        <v>656</v>
      </c>
      <c r="L201" s="181" t="s">
        <v>2563</v>
      </c>
      <c r="M201" s="181" t="s">
        <v>20135</v>
      </c>
      <c r="N201" s="181" t="s">
        <v>2857</v>
      </c>
      <c r="O201" s="181" t="s">
        <v>2857</v>
      </c>
    </row>
    <row r="202" spans="1:16" x14ac:dyDescent="0.2">
      <c r="A202" s="181" t="s">
        <v>622</v>
      </c>
      <c r="B202" s="181" t="s">
        <v>735</v>
      </c>
      <c r="C202" s="181" t="s">
        <v>782</v>
      </c>
      <c r="D202" s="181">
        <v>7</v>
      </c>
      <c r="E202" s="181">
        <v>143930260</v>
      </c>
      <c r="F202" s="181">
        <v>144039229</v>
      </c>
      <c r="G202" s="181">
        <v>113010</v>
      </c>
      <c r="H202" s="181" t="s">
        <v>655</v>
      </c>
      <c r="I202" s="181" t="s">
        <v>656</v>
      </c>
      <c r="J202" s="181" t="s">
        <v>20221</v>
      </c>
      <c r="K202" s="181" t="s">
        <v>20094</v>
      </c>
      <c r="L202" s="181" t="s">
        <v>2563</v>
      </c>
      <c r="M202" s="181" t="s">
        <v>20133</v>
      </c>
      <c r="N202" s="181" t="s">
        <v>2857</v>
      </c>
      <c r="O202" s="181" t="s">
        <v>2857</v>
      </c>
    </row>
    <row r="203" spans="1:16" x14ac:dyDescent="0.2">
      <c r="A203" s="181" t="s">
        <v>622</v>
      </c>
      <c r="B203" s="181" t="s">
        <v>734</v>
      </c>
      <c r="C203" s="181" t="s">
        <v>782</v>
      </c>
      <c r="D203" s="181">
        <v>7</v>
      </c>
      <c r="E203" s="181">
        <v>144007933</v>
      </c>
      <c r="F203" s="181">
        <v>144008717</v>
      </c>
      <c r="G203" s="181">
        <v>173962</v>
      </c>
      <c r="H203" s="181" t="s">
        <v>655</v>
      </c>
      <c r="I203" s="181" t="s">
        <v>656</v>
      </c>
      <c r="J203" s="181" t="s">
        <v>20220</v>
      </c>
      <c r="K203" s="181" t="s">
        <v>20094</v>
      </c>
      <c r="L203" s="181" t="s">
        <v>2589</v>
      </c>
      <c r="M203" s="181" t="s">
        <v>20134</v>
      </c>
      <c r="N203" s="181" t="s">
        <v>2857</v>
      </c>
      <c r="O203" s="181" t="s">
        <v>2857</v>
      </c>
    </row>
    <row r="204" spans="1:16" x14ac:dyDescent="0.2">
      <c r="A204" s="181" t="s">
        <v>622</v>
      </c>
      <c r="B204" s="181" t="s">
        <v>730</v>
      </c>
      <c r="C204" s="181" t="s">
        <v>782</v>
      </c>
      <c r="D204" s="181">
        <v>7</v>
      </c>
      <c r="E204" s="181">
        <v>144036522</v>
      </c>
      <c r="F204" s="181">
        <v>144185976</v>
      </c>
      <c r="G204" s="181">
        <v>224355</v>
      </c>
      <c r="H204" s="181" t="s">
        <v>19602</v>
      </c>
      <c r="I204" s="181" t="s">
        <v>659</v>
      </c>
      <c r="L204" s="181" t="s">
        <v>2563</v>
      </c>
      <c r="M204" s="181" t="s">
        <v>731</v>
      </c>
      <c r="N204" s="181" t="s">
        <v>2857</v>
      </c>
      <c r="O204" s="181" t="s">
        <v>2857</v>
      </c>
      <c r="P204" s="181" t="s">
        <v>11017</v>
      </c>
    </row>
    <row r="205" spans="1:16" x14ac:dyDescent="0.2">
      <c r="A205" s="181" t="s">
        <v>622</v>
      </c>
      <c r="B205" s="181" t="s">
        <v>732</v>
      </c>
      <c r="C205" s="181" t="s">
        <v>782</v>
      </c>
      <c r="D205" s="181">
        <v>7</v>
      </c>
      <c r="E205" s="181">
        <v>144036522</v>
      </c>
      <c r="F205" s="181">
        <v>144185976</v>
      </c>
      <c r="G205" s="181">
        <v>229060</v>
      </c>
      <c r="H205" s="181" t="s">
        <v>19602</v>
      </c>
      <c r="I205" s="181" t="s">
        <v>659</v>
      </c>
      <c r="J205" s="181" t="s">
        <v>20220</v>
      </c>
      <c r="K205" s="181" t="s">
        <v>20094</v>
      </c>
      <c r="L205" s="181" t="s">
        <v>2563</v>
      </c>
      <c r="M205" s="181" t="s">
        <v>733</v>
      </c>
      <c r="N205" s="181" t="s">
        <v>2857</v>
      </c>
      <c r="O205" s="181" t="s">
        <v>2857</v>
      </c>
      <c r="P205" s="181" t="s">
        <v>11017</v>
      </c>
    </row>
    <row r="206" spans="1:16" x14ac:dyDescent="0.2">
      <c r="A206" s="181" t="s">
        <v>2213</v>
      </c>
      <c r="B206" s="181" t="s">
        <v>2265</v>
      </c>
      <c r="C206" s="181" t="s">
        <v>782</v>
      </c>
      <c r="D206" s="181">
        <v>10</v>
      </c>
      <c r="E206" s="181">
        <v>46045940</v>
      </c>
      <c r="F206" s="181">
        <v>46271714</v>
      </c>
      <c r="G206" s="181">
        <v>225481</v>
      </c>
      <c r="H206" s="181" t="s">
        <v>655</v>
      </c>
      <c r="I206" s="181" t="s">
        <v>656</v>
      </c>
      <c r="J206" s="181" t="s">
        <v>20217</v>
      </c>
      <c r="K206" s="181" t="s">
        <v>20094</v>
      </c>
      <c r="L206" s="181" t="s">
        <v>2563</v>
      </c>
      <c r="M206" s="181" t="s">
        <v>2264</v>
      </c>
      <c r="N206" s="181" t="s">
        <v>2857</v>
      </c>
      <c r="O206" s="181" t="s">
        <v>2857</v>
      </c>
      <c r="P206" s="181" t="s">
        <v>11016</v>
      </c>
    </row>
    <row r="207" spans="1:16" x14ac:dyDescent="0.2">
      <c r="A207" s="181" t="s">
        <v>2213</v>
      </c>
      <c r="B207" s="181" t="s">
        <v>2263</v>
      </c>
      <c r="C207" s="181" t="s">
        <v>782</v>
      </c>
      <c r="D207" s="181">
        <v>10</v>
      </c>
      <c r="E207" s="181">
        <v>46209184</v>
      </c>
      <c r="F207" s="181">
        <v>46405915</v>
      </c>
      <c r="G207" s="181">
        <v>196419</v>
      </c>
      <c r="H207" s="181" t="s">
        <v>655</v>
      </c>
      <c r="I207" s="181" t="s">
        <v>656</v>
      </c>
      <c r="J207" s="181" t="s">
        <v>20217</v>
      </c>
      <c r="K207" s="181" t="s">
        <v>20094</v>
      </c>
      <c r="L207" s="181" t="s">
        <v>2563</v>
      </c>
      <c r="M207" s="181" t="s">
        <v>2262</v>
      </c>
      <c r="N207" s="181" t="s">
        <v>2857</v>
      </c>
      <c r="O207" s="181" t="s">
        <v>2857</v>
      </c>
      <c r="P207" s="181" t="s">
        <v>11016</v>
      </c>
    </row>
    <row r="208" spans="1:16" x14ac:dyDescent="0.2">
      <c r="A208" s="181" t="s">
        <v>2213</v>
      </c>
      <c r="B208" s="181" t="s">
        <v>2261</v>
      </c>
      <c r="C208" s="181" t="s">
        <v>782</v>
      </c>
      <c r="D208" s="181">
        <v>10</v>
      </c>
      <c r="E208" s="181">
        <v>46231314</v>
      </c>
      <c r="F208" s="181">
        <v>51332353</v>
      </c>
      <c r="G208" s="181">
        <v>197127</v>
      </c>
      <c r="H208" s="181" t="s">
        <v>655</v>
      </c>
      <c r="I208" s="181" t="s">
        <v>656</v>
      </c>
      <c r="J208" s="181" t="s">
        <v>20217</v>
      </c>
      <c r="K208" s="181" t="s">
        <v>20094</v>
      </c>
      <c r="L208" s="181" t="s">
        <v>2563</v>
      </c>
      <c r="M208" s="181" t="s">
        <v>2260</v>
      </c>
      <c r="N208" s="181" t="s">
        <v>2857</v>
      </c>
      <c r="O208" s="181" t="s">
        <v>2857</v>
      </c>
      <c r="P208" s="181" t="s">
        <v>11016</v>
      </c>
    </row>
    <row r="209" spans="1:16" x14ac:dyDescent="0.2">
      <c r="A209" s="181" t="s">
        <v>2213</v>
      </c>
      <c r="B209" s="181" t="s">
        <v>2259</v>
      </c>
      <c r="C209" s="181" t="s">
        <v>782</v>
      </c>
      <c r="D209" s="181">
        <v>10</v>
      </c>
      <c r="E209" s="181">
        <v>46254855</v>
      </c>
      <c r="F209" s="181">
        <v>46426964</v>
      </c>
      <c r="G209" s="181">
        <v>204054</v>
      </c>
      <c r="H209" s="181" t="s">
        <v>19602</v>
      </c>
      <c r="I209" s="181" t="s">
        <v>659</v>
      </c>
      <c r="L209" s="181" t="s">
        <v>2563</v>
      </c>
      <c r="M209" s="181" t="s">
        <v>2258</v>
      </c>
      <c r="N209" s="181" t="s">
        <v>2857</v>
      </c>
      <c r="O209" s="181" t="s">
        <v>2857</v>
      </c>
      <c r="P209" s="181" t="s">
        <v>11018</v>
      </c>
    </row>
    <row r="210" spans="1:16" x14ac:dyDescent="0.2">
      <c r="A210" s="181" t="s">
        <v>2213</v>
      </c>
      <c r="B210" s="181" t="s">
        <v>2257</v>
      </c>
      <c r="C210" s="181" t="s">
        <v>782</v>
      </c>
      <c r="D210" s="181">
        <v>10</v>
      </c>
      <c r="E210" s="181">
        <v>46288329</v>
      </c>
      <c r="F210" s="181">
        <v>51572377</v>
      </c>
      <c r="G210" s="181">
        <v>231117</v>
      </c>
      <c r="H210" s="181" t="s">
        <v>655</v>
      </c>
      <c r="I210" s="181" t="s">
        <v>656</v>
      </c>
      <c r="J210" s="181" t="s">
        <v>20217</v>
      </c>
      <c r="K210" s="181" t="s">
        <v>20094</v>
      </c>
      <c r="L210" s="181" t="s">
        <v>2563</v>
      </c>
      <c r="M210" s="181" t="s">
        <v>2256</v>
      </c>
      <c r="N210" s="181" t="s">
        <v>2857</v>
      </c>
      <c r="O210" s="181" t="s">
        <v>2857</v>
      </c>
      <c r="P210" s="181" t="s">
        <v>11016</v>
      </c>
    </row>
    <row r="211" spans="1:16" x14ac:dyDescent="0.2">
      <c r="A211" s="181" t="s">
        <v>2213</v>
      </c>
      <c r="B211" s="181" t="s">
        <v>19607</v>
      </c>
      <c r="C211" s="181" t="s">
        <v>782</v>
      </c>
      <c r="D211" s="181">
        <v>10</v>
      </c>
      <c r="E211" s="181">
        <v>46519137</v>
      </c>
      <c r="F211" s="181">
        <v>46722081</v>
      </c>
      <c r="G211" s="181">
        <v>109612</v>
      </c>
      <c r="H211" s="181" t="s">
        <v>655</v>
      </c>
      <c r="I211" s="181" t="s">
        <v>16948</v>
      </c>
      <c r="J211" s="181" t="s">
        <v>20219</v>
      </c>
      <c r="K211" s="181" t="s">
        <v>20094</v>
      </c>
      <c r="L211" s="181" t="s">
        <v>2563</v>
      </c>
      <c r="M211" s="181" t="s">
        <v>19608</v>
      </c>
      <c r="N211" s="181" t="s">
        <v>2857</v>
      </c>
      <c r="O211" s="181" t="s">
        <v>2857</v>
      </c>
      <c r="P211" s="181" t="s">
        <v>11016</v>
      </c>
    </row>
    <row r="212" spans="1:16" x14ac:dyDescent="0.2">
      <c r="A212" s="181" t="s">
        <v>2213</v>
      </c>
      <c r="B212" s="181" t="s">
        <v>2255</v>
      </c>
      <c r="C212" s="181" t="s">
        <v>782</v>
      </c>
      <c r="D212" s="181">
        <v>10</v>
      </c>
      <c r="E212" s="181">
        <v>46574481</v>
      </c>
      <c r="F212" s="181">
        <v>47047381</v>
      </c>
      <c r="G212" s="181">
        <v>204312</v>
      </c>
      <c r="H212" s="181" t="s">
        <v>655</v>
      </c>
      <c r="I212" s="181" t="s">
        <v>656</v>
      </c>
      <c r="J212" s="181" t="s">
        <v>20218</v>
      </c>
      <c r="K212" s="181" t="s">
        <v>20094</v>
      </c>
      <c r="L212" s="181" t="s">
        <v>2563</v>
      </c>
      <c r="M212" s="181" t="s">
        <v>2254</v>
      </c>
      <c r="N212" s="181" t="s">
        <v>2857</v>
      </c>
      <c r="O212" s="181" t="s">
        <v>2857</v>
      </c>
      <c r="P212" s="181" t="s">
        <v>11016</v>
      </c>
    </row>
    <row r="213" spans="1:16" x14ac:dyDescent="0.2">
      <c r="A213" s="181" t="s">
        <v>2213</v>
      </c>
      <c r="B213" s="181" t="s">
        <v>2253</v>
      </c>
      <c r="C213" s="181" t="s">
        <v>782</v>
      </c>
      <c r="D213" s="181">
        <v>10</v>
      </c>
      <c r="E213" s="181">
        <v>46738462</v>
      </c>
      <c r="F213" s="181">
        <v>46941911</v>
      </c>
      <c r="G213" s="181">
        <v>226628</v>
      </c>
      <c r="H213" s="181" t="s">
        <v>655</v>
      </c>
      <c r="I213" s="181" t="s">
        <v>656</v>
      </c>
      <c r="J213" s="181" t="s">
        <v>20219</v>
      </c>
      <c r="K213" s="181" t="s">
        <v>20094</v>
      </c>
      <c r="L213" s="181" t="s">
        <v>2563</v>
      </c>
      <c r="M213" s="181" t="s">
        <v>2252</v>
      </c>
      <c r="N213" s="181" t="s">
        <v>2857</v>
      </c>
      <c r="O213" s="181" t="s">
        <v>2857</v>
      </c>
      <c r="P213" s="181" t="s">
        <v>11016</v>
      </c>
    </row>
    <row r="214" spans="1:16" x14ac:dyDescent="0.2">
      <c r="A214" s="181" t="s">
        <v>2213</v>
      </c>
      <c r="B214" s="181" t="s">
        <v>19605</v>
      </c>
      <c r="C214" s="181" t="s">
        <v>782</v>
      </c>
      <c r="D214" s="181">
        <v>10</v>
      </c>
      <c r="E214" s="181">
        <v>46738463</v>
      </c>
      <c r="F214" s="181">
        <v>46941911</v>
      </c>
      <c r="G214" s="181">
        <v>103276</v>
      </c>
      <c r="H214" s="181" t="s">
        <v>19602</v>
      </c>
      <c r="I214" s="181" t="s">
        <v>16948</v>
      </c>
      <c r="L214" s="181" t="s">
        <v>2589</v>
      </c>
      <c r="M214" s="181" t="s">
        <v>19606</v>
      </c>
      <c r="N214" s="181" t="s">
        <v>2857</v>
      </c>
      <c r="O214" s="181" t="s">
        <v>2857</v>
      </c>
      <c r="P214" s="181" t="s">
        <v>11016</v>
      </c>
    </row>
    <row r="215" spans="1:16" x14ac:dyDescent="0.2">
      <c r="A215" s="181" t="s">
        <v>2213</v>
      </c>
      <c r="B215" s="181" t="s">
        <v>2251</v>
      </c>
      <c r="C215" s="181" t="s">
        <v>782</v>
      </c>
      <c r="D215" s="181">
        <v>10</v>
      </c>
      <c r="E215" s="181">
        <v>46783249</v>
      </c>
      <c r="F215" s="181">
        <v>47017970</v>
      </c>
      <c r="G215" s="181">
        <v>235845</v>
      </c>
      <c r="H215" s="181" t="s">
        <v>655</v>
      </c>
      <c r="I215" s="181" t="s">
        <v>656</v>
      </c>
      <c r="J215" s="181" t="s">
        <v>20219</v>
      </c>
      <c r="K215" s="181" t="s">
        <v>20094</v>
      </c>
      <c r="L215" s="181" t="s">
        <v>2563</v>
      </c>
      <c r="M215" s="181" t="s">
        <v>2250</v>
      </c>
      <c r="N215" s="181" t="s">
        <v>2857</v>
      </c>
      <c r="O215" s="181" t="s">
        <v>2857</v>
      </c>
      <c r="P215" s="181" t="s">
        <v>11016</v>
      </c>
    </row>
    <row r="216" spans="1:16" x14ac:dyDescent="0.2">
      <c r="A216" s="181" t="s">
        <v>2213</v>
      </c>
      <c r="B216" s="181" t="s">
        <v>2249</v>
      </c>
      <c r="C216" s="181" t="s">
        <v>782</v>
      </c>
      <c r="D216" s="181">
        <v>10</v>
      </c>
      <c r="E216" s="181">
        <v>46806536</v>
      </c>
      <c r="F216" s="181">
        <v>47021725</v>
      </c>
      <c r="G216" s="181">
        <v>214983</v>
      </c>
      <c r="H216" s="181" t="s">
        <v>655</v>
      </c>
      <c r="I216" s="181" t="s">
        <v>656</v>
      </c>
      <c r="J216" s="181" t="s">
        <v>20219</v>
      </c>
      <c r="K216" s="181" t="s">
        <v>20094</v>
      </c>
      <c r="L216" s="181" t="s">
        <v>2563</v>
      </c>
      <c r="M216" s="181" t="s">
        <v>2248</v>
      </c>
      <c r="N216" s="181" t="s">
        <v>2857</v>
      </c>
      <c r="O216" s="181" t="s">
        <v>2857</v>
      </c>
      <c r="P216" s="181" t="s">
        <v>11016</v>
      </c>
    </row>
    <row r="217" spans="1:16" x14ac:dyDescent="0.2">
      <c r="A217" s="181" t="s">
        <v>2213</v>
      </c>
      <c r="B217" s="181" t="s">
        <v>2247</v>
      </c>
      <c r="C217" s="181" t="s">
        <v>782</v>
      </c>
      <c r="D217" s="181">
        <v>10</v>
      </c>
      <c r="E217" s="181">
        <v>46905465</v>
      </c>
      <c r="F217" s="181">
        <v>46953530</v>
      </c>
      <c r="G217" s="181">
        <v>49231</v>
      </c>
      <c r="H217" s="181" t="s">
        <v>655</v>
      </c>
      <c r="I217" s="181" t="s">
        <v>656</v>
      </c>
      <c r="L217" s="181" t="s">
        <v>2563</v>
      </c>
      <c r="M217" s="181" t="s">
        <v>19603</v>
      </c>
      <c r="N217" s="181" t="s">
        <v>2857</v>
      </c>
      <c r="O217" s="181" t="s">
        <v>2857</v>
      </c>
      <c r="P217" s="181" t="s">
        <v>11016</v>
      </c>
    </row>
    <row r="218" spans="1:16" x14ac:dyDescent="0.2">
      <c r="A218" s="181" t="s">
        <v>2213</v>
      </c>
      <c r="B218" s="181" t="s">
        <v>2246</v>
      </c>
      <c r="C218" s="181" t="s">
        <v>782</v>
      </c>
      <c r="D218" s="181">
        <v>10</v>
      </c>
      <c r="E218" s="181">
        <v>47020750</v>
      </c>
      <c r="F218" s="181">
        <v>47061230</v>
      </c>
      <c r="G218" s="181">
        <v>198825</v>
      </c>
      <c r="H218" s="181" t="s">
        <v>655</v>
      </c>
      <c r="I218" s="181" t="s">
        <v>656</v>
      </c>
      <c r="L218" s="181" t="s">
        <v>2589</v>
      </c>
      <c r="M218" s="181" t="s">
        <v>2245</v>
      </c>
      <c r="N218" s="181" t="s">
        <v>2857</v>
      </c>
      <c r="O218" s="181" t="s">
        <v>2857</v>
      </c>
      <c r="P218" s="181" t="s">
        <v>11016</v>
      </c>
    </row>
    <row r="219" spans="1:16" x14ac:dyDescent="0.2">
      <c r="A219" s="181" t="s">
        <v>2213</v>
      </c>
      <c r="B219" s="181" t="s">
        <v>2244</v>
      </c>
      <c r="C219" s="181" t="s">
        <v>782</v>
      </c>
      <c r="D219" s="181">
        <v>10</v>
      </c>
      <c r="E219" s="181">
        <v>47061478</v>
      </c>
      <c r="F219" s="181">
        <v>47659163</v>
      </c>
      <c r="G219" s="181">
        <v>200742</v>
      </c>
      <c r="H219" s="181" t="s">
        <v>655</v>
      </c>
      <c r="I219" s="181" t="s">
        <v>656</v>
      </c>
      <c r="J219" s="181" t="s">
        <v>20217</v>
      </c>
      <c r="K219" s="181" t="s">
        <v>20094</v>
      </c>
      <c r="L219" s="181" t="s">
        <v>2563</v>
      </c>
      <c r="M219" s="181" t="s">
        <v>2243</v>
      </c>
      <c r="N219" s="181" t="s">
        <v>2857</v>
      </c>
      <c r="O219" s="181" t="s">
        <v>2857</v>
      </c>
      <c r="P219" s="181" t="s">
        <v>11016</v>
      </c>
    </row>
    <row r="220" spans="1:16" x14ac:dyDescent="0.2">
      <c r="A220" s="181" t="s">
        <v>2213</v>
      </c>
      <c r="B220" s="181" t="s">
        <v>2242</v>
      </c>
      <c r="C220" s="181" t="s">
        <v>782</v>
      </c>
      <c r="D220" s="181">
        <v>10</v>
      </c>
      <c r="E220" s="181">
        <v>47097704</v>
      </c>
      <c r="F220" s="181">
        <v>49371675</v>
      </c>
      <c r="G220" s="181">
        <v>188591</v>
      </c>
      <c r="H220" s="181" t="s">
        <v>655</v>
      </c>
      <c r="I220" s="181" t="s">
        <v>656</v>
      </c>
      <c r="J220" s="181" t="s">
        <v>20218</v>
      </c>
      <c r="K220" s="181" t="s">
        <v>20094</v>
      </c>
      <c r="L220" s="181" t="s">
        <v>2563</v>
      </c>
      <c r="M220" s="181" t="s">
        <v>2241</v>
      </c>
      <c r="N220" s="181" t="s">
        <v>2857</v>
      </c>
      <c r="O220" s="181" t="s">
        <v>2857</v>
      </c>
      <c r="P220" s="181" t="s">
        <v>11016</v>
      </c>
    </row>
    <row r="221" spans="1:16" x14ac:dyDescent="0.2">
      <c r="A221" s="181" t="s">
        <v>2213</v>
      </c>
      <c r="B221" s="181" t="s">
        <v>2240</v>
      </c>
      <c r="C221" s="181" t="s">
        <v>782</v>
      </c>
      <c r="D221" s="181">
        <v>10</v>
      </c>
      <c r="E221" s="181">
        <v>47148414</v>
      </c>
      <c r="F221" s="181">
        <v>49383391</v>
      </c>
      <c r="G221" s="181">
        <v>217023</v>
      </c>
      <c r="H221" s="181" t="s">
        <v>655</v>
      </c>
      <c r="I221" s="181" t="s">
        <v>656</v>
      </c>
      <c r="J221" s="181" t="s">
        <v>20218</v>
      </c>
      <c r="K221" s="181" t="s">
        <v>20094</v>
      </c>
      <c r="L221" s="181" t="s">
        <v>2563</v>
      </c>
      <c r="M221" s="181" t="s">
        <v>2239</v>
      </c>
      <c r="N221" s="181" t="s">
        <v>2857</v>
      </c>
      <c r="O221" s="181" t="s">
        <v>2857</v>
      </c>
      <c r="P221" s="181" t="s">
        <v>11016</v>
      </c>
    </row>
    <row r="222" spans="1:16" x14ac:dyDescent="0.2">
      <c r="A222" s="181" t="s">
        <v>2213</v>
      </c>
      <c r="B222" s="181" t="s">
        <v>2238</v>
      </c>
      <c r="C222" s="181" t="s">
        <v>782</v>
      </c>
      <c r="D222" s="181">
        <v>10</v>
      </c>
      <c r="E222" s="181">
        <v>47151096</v>
      </c>
      <c r="F222" s="181">
        <v>47351799</v>
      </c>
      <c r="G222" s="181">
        <v>207524</v>
      </c>
      <c r="H222" s="181" t="s">
        <v>19602</v>
      </c>
      <c r="I222" s="181" t="s">
        <v>659</v>
      </c>
      <c r="L222" s="181" t="s">
        <v>2563</v>
      </c>
      <c r="M222" s="181" t="s">
        <v>2237</v>
      </c>
      <c r="N222" s="181" t="s">
        <v>2857</v>
      </c>
      <c r="O222" s="181" t="s">
        <v>2857</v>
      </c>
      <c r="P222" s="181" t="s">
        <v>11018</v>
      </c>
    </row>
    <row r="223" spans="1:16" x14ac:dyDescent="0.2">
      <c r="A223" s="181" t="s">
        <v>2213</v>
      </c>
      <c r="B223" s="181" t="s">
        <v>2236</v>
      </c>
      <c r="C223" s="181" t="s">
        <v>782</v>
      </c>
      <c r="D223" s="181">
        <v>10</v>
      </c>
      <c r="E223" s="181">
        <v>47157176</v>
      </c>
      <c r="F223" s="181">
        <v>47357150</v>
      </c>
      <c r="G223" s="181">
        <v>199931</v>
      </c>
      <c r="H223" s="181" t="s">
        <v>19602</v>
      </c>
      <c r="I223" s="181" t="s">
        <v>659</v>
      </c>
      <c r="L223" s="181" t="s">
        <v>2563</v>
      </c>
      <c r="M223" s="181" t="s">
        <v>2235</v>
      </c>
      <c r="N223" s="181" t="s">
        <v>2857</v>
      </c>
      <c r="O223" s="181" t="s">
        <v>2857</v>
      </c>
      <c r="P223" s="181" t="s">
        <v>11017</v>
      </c>
    </row>
    <row r="224" spans="1:16" x14ac:dyDescent="0.2">
      <c r="A224" s="181" t="s">
        <v>2213</v>
      </c>
      <c r="B224" s="181" t="s">
        <v>2234</v>
      </c>
      <c r="C224" s="181" t="s">
        <v>782</v>
      </c>
      <c r="D224" s="181">
        <v>10</v>
      </c>
      <c r="E224" s="181">
        <v>47159709</v>
      </c>
      <c r="F224" s="181">
        <v>47387543</v>
      </c>
      <c r="G224" s="181">
        <v>227441</v>
      </c>
      <c r="H224" s="181" t="s">
        <v>655</v>
      </c>
      <c r="I224" s="181" t="s">
        <v>656</v>
      </c>
      <c r="J224" s="181" t="s">
        <v>20219</v>
      </c>
      <c r="K224" s="181" t="s">
        <v>20094</v>
      </c>
      <c r="L224" s="181" t="s">
        <v>2563</v>
      </c>
      <c r="M224" s="181" t="s">
        <v>2233</v>
      </c>
      <c r="N224" s="181" t="s">
        <v>2857</v>
      </c>
      <c r="O224" s="181" t="s">
        <v>2857</v>
      </c>
      <c r="P224" s="181" t="s">
        <v>11016</v>
      </c>
    </row>
    <row r="225" spans="1:16" x14ac:dyDescent="0.2">
      <c r="A225" s="181" t="s">
        <v>2213</v>
      </c>
      <c r="B225" s="181" t="s">
        <v>2232</v>
      </c>
      <c r="C225" s="181" t="s">
        <v>782</v>
      </c>
      <c r="D225" s="181">
        <v>10</v>
      </c>
      <c r="E225" s="181">
        <v>47370000</v>
      </c>
      <c r="F225" s="181">
        <v>48269642</v>
      </c>
      <c r="G225" s="181">
        <v>210766</v>
      </c>
      <c r="H225" s="181" t="s">
        <v>655</v>
      </c>
      <c r="I225" s="181" t="s">
        <v>656</v>
      </c>
      <c r="J225" s="181" t="s">
        <v>20219</v>
      </c>
      <c r="K225" s="181" t="s">
        <v>20094</v>
      </c>
      <c r="L225" s="181" t="s">
        <v>2563</v>
      </c>
      <c r="M225" s="181" t="s">
        <v>2231</v>
      </c>
      <c r="N225" s="181" t="s">
        <v>2857</v>
      </c>
      <c r="O225" s="181" t="s">
        <v>2857</v>
      </c>
      <c r="P225" s="181" t="s">
        <v>11016</v>
      </c>
    </row>
    <row r="226" spans="1:16" x14ac:dyDescent="0.2">
      <c r="A226" s="181" t="s">
        <v>2213</v>
      </c>
      <c r="B226" s="181" t="s">
        <v>2230</v>
      </c>
      <c r="C226" s="181" t="s">
        <v>782</v>
      </c>
      <c r="D226" s="181">
        <v>10</v>
      </c>
      <c r="E226" s="181">
        <v>47529170</v>
      </c>
      <c r="F226" s="181">
        <v>47689665</v>
      </c>
      <c r="G226" s="181">
        <v>210638</v>
      </c>
      <c r="H226" s="181" t="s">
        <v>19602</v>
      </c>
      <c r="I226" s="181" t="s">
        <v>16948</v>
      </c>
      <c r="J226" s="181" t="s">
        <v>20217</v>
      </c>
      <c r="K226" s="181" t="s">
        <v>20094</v>
      </c>
      <c r="L226" s="181" t="s">
        <v>2563</v>
      </c>
      <c r="M226" s="181" t="s">
        <v>20317</v>
      </c>
      <c r="N226" s="181" t="s">
        <v>2857</v>
      </c>
      <c r="O226" s="181" t="s">
        <v>2857</v>
      </c>
      <c r="P226" s="181" t="s">
        <v>11016</v>
      </c>
    </row>
    <row r="227" spans="1:16" x14ac:dyDescent="0.2">
      <c r="A227" s="181" t="s">
        <v>2213</v>
      </c>
      <c r="B227" s="181" t="s">
        <v>2229</v>
      </c>
      <c r="C227" s="181" t="s">
        <v>782</v>
      </c>
      <c r="D227" s="181">
        <v>10</v>
      </c>
      <c r="E227" s="181">
        <v>47548398</v>
      </c>
      <c r="F227" s="181">
        <v>47736785</v>
      </c>
      <c r="G227" s="181">
        <v>187617</v>
      </c>
      <c r="H227" s="181" t="s">
        <v>655</v>
      </c>
      <c r="I227" s="181" t="s">
        <v>656</v>
      </c>
      <c r="J227" s="181" t="s">
        <v>20217</v>
      </c>
      <c r="K227" s="181" t="s">
        <v>20094</v>
      </c>
      <c r="L227" s="181" t="s">
        <v>2563</v>
      </c>
      <c r="M227" s="181" t="s">
        <v>2228</v>
      </c>
      <c r="N227" s="181" t="s">
        <v>2857</v>
      </c>
      <c r="O227" s="181" t="s">
        <v>2857</v>
      </c>
      <c r="P227" s="181" t="s">
        <v>11016</v>
      </c>
    </row>
    <row r="228" spans="1:16" x14ac:dyDescent="0.2">
      <c r="A228" s="181" t="s">
        <v>2213</v>
      </c>
      <c r="B228" s="181" t="s">
        <v>2227</v>
      </c>
      <c r="C228" s="181" t="s">
        <v>782</v>
      </c>
      <c r="D228" s="181">
        <v>10</v>
      </c>
      <c r="E228" s="181">
        <v>47732506</v>
      </c>
      <c r="F228" s="181">
        <v>47732873</v>
      </c>
      <c r="G228" s="181">
        <v>204212</v>
      </c>
      <c r="H228" s="181" t="s">
        <v>655</v>
      </c>
      <c r="I228" s="181" t="s">
        <v>656</v>
      </c>
      <c r="J228" s="181" t="s">
        <v>20217</v>
      </c>
      <c r="K228" s="181" t="s">
        <v>20094</v>
      </c>
      <c r="L228" s="181" t="s">
        <v>2563</v>
      </c>
      <c r="M228" s="181" t="s">
        <v>2226</v>
      </c>
      <c r="N228" s="181" t="s">
        <v>2857</v>
      </c>
      <c r="O228" s="181" t="s">
        <v>2857</v>
      </c>
      <c r="P228" s="181" t="s">
        <v>11016</v>
      </c>
    </row>
    <row r="229" spans="1:16" x14ac:dyDescent="0.2">
      <c r="A229" s="181" t="s">
        <v>2213</v>
      </c>
      <c r="B229" s="181" t="s">
        <v>2225</v>
      </c>
      <c r="C229" s="181" t="s">
        <v>782</v>
      </c>
      <c r="D229" s="181">
        <v>10</v>
      </c>
      <c r="E229" s="181">
        <v>48105708</v>
      </c>
      <c r="F229" s="181">
        <v>48293731</v>
      </c>
      <c r="G229" s="181">
        <v>187961</v>
      </c>
      <c r="H229" s="181" t="s">
        <v>19602</v>
      </c>
      <c r="I229" s="181" t="s">
        <v>16948</v>
      </c>
      <c r="J229" s="181" t="s">
        <v>20219</v>
      </c>
      <c r="K229" s="181" t="s">
        <v>20094</v>
      </c>
      <c r="L229" s="181" t="s">
        <v>2563</v>
      </c>
      <c r="M229" s="181" t="s">
        <v>20318</v>
      </c>
      <c r="N229" s="181" t="s">
        <v>2857</v>
      </c>
      <c r="O229" s="181" t="s">
        <v>2857</v>
      </c>
      <c r="P229" s="181" t="s">
        <v>11016</v>
      </c>
    </row>
    <row r="230" spans="1:16" x14ac:dyDescent="0.2">
      <c r="A230" s="181" t="s">
        <v>2213</v>
      </c>
      <c r="B230" s="181" t="s">
        <v>2224</v>
      </c>
      <c r="C230" s="181" t="s">
        <v>782</v>
      </c>
      <c r="D230" s="181">
        <v>10</v>
      </c>
      <c r="E230" s="181">
        <v>48275652</v>
      </c>
      <c r="F230" s="181">
        <v>48526610</v>
      </c>
      <c r="G230" s="181">
        <v>250434</v>
      </c>
      <c r="H230" s="181" t="s">
        <v>19602</v>
      </c>
      <c r="I230" s="181" t="s">
        <v>656</v>
      </c>
      <c r="J230" s="181" t="s">
        <v>20219</v>
      </c>
      <c r="K230" s="181" t="s">
        <v>20094</v>
      </c>
      <c r="L230" s="181" t="s">
        <v>2563</v>
      </c>
      <c r="M230" s="181" t="s">
        <v>19641</v>
      </c>
      <c r="N230" s="181" t="s">
        <v>2857</v>
      </c>
      <c r="O230" s="181" t="s">
        <v>2857</v>
      </c>
      <c r="P230" s="181" t="s">
        <v>11016</v>
      </c>
    </row>
    <row r="231" spans="1:16" x14ac:dyDescent="0.2">
      <c r="A231" s="181" t="s">
        <v>2213</v>
      </c>
      <c r="B231" s="181" t="s">
        <v>2223</v>
      </c>
      <c r="C231" s="181" t="s">
        <v>782</v>
      </c>
      <c r="D231" s="181">
        <v>10</v>
      </c>
      <c r="E231" s="181">
        <v>48418265</v>
      </c>
      <c r="F231" s="181">
        <v>48659406</v>
      </c>
      <c r="G231" s="181">
        <v>140370</v>
      </c>
      <c r="H231" s="181" t="s">
        <v>19602</v>
      </c>
      <c r="I231" s="181" t="s">
        <v>16948</v>
      </c>
      <c r="J231" s="181" t="s">
        <v>20219</v>
      </c>
      <c r="K231" s="181" t="s">
        <v>20094</v>
      </c>
      <c r="L231" s="181" t="s">
        <v>2589</v>
      </c>
      <c r="M231" s="181" t="s">
        <v>19610</v>
      </c>
      <c r="N231" s="181" t="s">
        <v>2857</v>
      </c>
      <c r="O231" s="181" t="s">
        <v>2857</v>
      </c>
      <c r="P231" s="181" t="s">
        <v>11016</v>
      </c>
    </row>
    <row r="232" spans="1:16" x14ac:dyDescent="0.2">
      <c r="A232" s="181" t="s">
        <v>2213</v>
      </c>
      <c r="B232" s="181" t="s">
        <v>2222</v>
      </c>
      <c r="C232" s="181" t="s">
        <v>782</v>
      </c>
      <c r="D232" s="181">
        <v>10</v>
      </c>
      <c r="E232" s="181">
        <v>48584695</v>
      </c>
      <c r="F232" s="181">
        <v>48783279</v>
      </c>
      <c r="G232" s="181">
        <v>198687</v>
      </c>
      <c r="H232" s="181" t="s">
        <v>655</v>
      </c>
      <c r="I232" s="181" t="s">
        <v>656</v>
      </c>
      <c r="J232" s="181" t="s">
        <v>20219</v>
      </c>
      <c r="K232" s="181" t="s">
        <v>20094</v>
      </c>
      <c r="L232" s="181" t="s">
        <v>2563</v>
      </c>
      <c r="M232" s="181" t="s">
        <v>2221</v>
      </c>
      <c r="N232" s="181" t="s">
        <v>2857</v>
      </c>
      <c r="O232" s="181" t="s">
        <v>2857</v>
      </c>
      <c r="P232" s="181" t="s">
        <v>11016</v>
      </c>
    </row>
    <row r="233" spans="1:16" x14ac:dyDescent="0.2">
      <c r="A233" s="181" t="s">
        <v>2213</v>
      </c>
      <c r="B233" s="181" t="s">
        <v>2220</v>
      </c>
      <c r="C233" s="181" t="s">
        <v>782</v>
      </c>
      <c r="D233" s="181">
        <v>10</v>
      </c>
      <c r="E233" s="181">
        <v>48676721</v>
      </c>
      <c r="F233" s="181">
        <v>48887854</v>
      </c>
      <c r="G233" s="181">
        <v>211921</v>
      </c>
      <c r="H233" s="181" t="s">
        <v>19602</v>
      </c>
      <c r="I233" s="181" t="s">
        <v>16948</v>
      </c>
      <c r="J233" s="181" t="s">
        <v>20219</v>
      </c>
      <c r="K233" s="181" t="s">
        <v>20094</v>
      </c>
      <c r="L233" s="181" t="s">
        <v>2563</v>
      </c>
      <c r="M233" s="181" t="s">
        <v>20319</v>
      </c>
      <c r="N233" s="181" t="s">
        <v>2857</v>
      </c>
      <c r="O233" s="181" t="s">
        <v>2857</v>
      </c>
      <c r="P233" s="181" t="s">
        <v>11016</v>
      </c>
    </row>
    <row r="234" spans="1:16" x14ac:dyDescent="0.2">
      <c r="A234" s="181" t="s">
        <v>2213</v>
      </c>
      <c r="B234" s="181" t="s">
        <v>2219</v>
      </c>
      <c r="C234" s="181" t="s">
        <v>782</v>
      </c>
      <c r="D234" s="181">
        <v>10</v>
      </c>
      <c r="E234" s="181">
        <v>48861858</v>
      </c>
      <c r="F234" s="181">
        <v>49055415</v>
      </c>
      <c r="G234" s="181">
        <v>194254</v>
      </c>
      <c r="H234" s="181" t="s">
        <v>19602</v>
      </c>
      <c r="I234" s="181" t="s">
        <v>659</v>
      </c>
      <c r="L234" s="181" t="s">
        <v>2563</v>
      </c>
      <c r="M234" s="181" t="s">
        <v>2218</v>
      </c>
      <c r="N234" s="181" t="s">
        <v>2857</v>
      </c>
      <c r="O234" s="181" t="s">
        <v>2857</v>
      </c>
      <c r="P234" s="181" t="s">
        <v>11016</v>
      </c>
    </row>
    <row r="235" spans="1:16" x14ac:dyDescent="0.2">
      <c r="A235" s="181" t="s">
        <v>2213</v>
      </c>
      <c r="B235" s="181" t="s">
        <v>2217</v>
      </c>
      <c r="C235" s="181" t="s">
        <v>782</v>
      </c>
      <c r="D235" s="181">
        <v>10</v>
      </c>
      <c r="E235" s="181">
        <v>49064070</v>
      </c>
      <c r="F235" s="181">
        <v>48109585</v>
      </c>
      <c r="G235" s="181">
        <v>231557</v>
      </c>
      <c r="H235" s="181" t="s">
        <v>19602</v>
      </c>
      <c r="I235" s="181" t="s">
        <v>659</v>
      </c>
      <c r="L235" s="181" t="s">
        <v>2654</v>
      </c>
      <c r="M235" s="181" t="s">
        <v>2216</v>
      </c>
      <c r="N235" s="181" t="s">
        <v>2857</v>
      </c>
      <c r="O235" s="181" t="s">
        <v>2857</v>
      </c>
      <c r="P235" s="181" t="s">
        <v>11016</v>
      </c>
    </row>
    <row r="236" spans="1:16" x14ac:dyDescent="0.2">
      <c r="A236" s="181" t="s">
        <v>2213</v>
      </c>
      <c r="B236" s="181" t="s">
        <v>2215</v>
      </c>
      <c r="C236" s="181" t="s">
        <v>782</v>
      </c>
      <c r="D236" s="181">
        <v>10</v>
      </c>
      <c r="E236" s="181">
        <v>49270076</v>
      </c>
      <c r="F236" s="181">
        <v>49465889</v>
      </c>
      <c r="G236" s="181">
        <v>196010</v>
      </c>
      <c r="H236" s="181" t="s">
        <v>655</v>
      </c>
      <c r="I236" s="181" t="s">
        <v>656</v>
      </c>
      <c r="J236" s="181" t="s">
        <v>20218</v>
      </c>
      <c r="K236" s="181" t="s">
        <v>20094</v>
      </c>
      <c r="L236" s="181" t="s">
        <v>2563</v>
      </c>
      <c r="M236" s="181" t="s">
        <v>2214</v>
      </c>
      <c r="N236" s="181" t="s">
        <v>2857</v>
      </c>
      <c r="O236" s="181" t="s">
        <v>2857</v>
      </c>
      <c r="P236" s="181" t="s">
        <v>11016</v>
      </c>
    </row>
    <row r="237" spans="1:16" x14ac:dyDescent="0.2">
      <c r="A237" s="181" t="s">
        <v>2213</v>
      </c>
      <c r="B237" s="181" t="s">
        <v>2212</v>
      </c>
      <c r="C237" s="181" t="s">
        <v>782</v>
      </c>
      <c r="D237" s="181">
        <v>10</v>
      </c>
      <c r="E237" s="181">
        <v>49363838</v>
      </c>
      <c r="F237" s="181">
        <v>49582841</v>
      </c>
      <c r="G237" s="181">
        <v>219056</v>
      </c>
      <c r="H237" s="181" t="s">
        <v>19602</v>
      </c>
      <c r="I237" s="181" t="s">
        <v>659</v>
      </c>
      <c r="L237" s="181" t="s">
        <v>2563</v>
      </c>
      <c r="M237" s="181" t="s">
        <v>2211</v>
      </c>
      <c r="N237" s="181" t="s">
        <v>2857</v>
      </c>
      <c r="O237" s="181" t="s">
        <v>2857</v>
      </c>
      <c r="P237" s="181" t="s">
        <v>11016</v>
      </c>
    </row>
    <row r="238" spans="1:16" x14ac:dyDescent="0.2">
      <c r="A238" s="181" t="s">
        <v>2213</v>
      </c>
      <c r="B238" s="181" t="s">
        <v>20186</v>
      </c>
      <c r="C238" s="181" t="s">
        <v>782</v>
      </c>
      <c r="D238" s="181">
        <v>10</v>
      </c>
      <c r="E238" s="181">
        <v>45959620</v>
      </c>
      <c r="F238" s="181">
        <v>46121467</v>
      </c>
      <c r="G238" s="181">
        <v>161918</v>
      </c>
      <c r="H238" s="181" t="s">
        <v>655</v>
      </c>
      <c r="I238" s="181" t="s">
        <v>656</v>
      </c>
      <c r="J238" s="181" t="s">
        <v>20217</v>
      </c>
      <c r="K238" s="181" t="s">
        <v>20094</v>
      </c>
      <c r="L238" s="181" t="s">
        <v>2563</v>
      </c>
      <c r="M238" s="181" t="s">
        <v>20188</v>
      </c>
      <c r="N238" s="181" t="s">
        <v>2857</v>
      </c>
      <c r="O238" s="181" t="s">
        <v>2857</v>
      </c>
      <c r="P238" s="181" t="s">
        <v>11016</v>
      </c>
    </row>
    <row r="239" spans="1:16" x14ac:dyDescent="0.2">
      <c r="A239" s="181" t="s">
        <v>2213</v>
      </c>
      <c r="B239" s="181" t="s">
        <v>20187</v>
      </c>
      <c r="C239" s="181" t="s">
        <v>782</v>
      </c>
      <c r="D239" s="181">
        <v>10</v>
      </c>
      <c r="E239" s="181">
        <v>45908326</v>
      </c>
      <c r="F239" s="181">
        <v>46121466</v>
      </c>
      <c r="G239" s="181">
        <v>213151</v>
      </c>
      <c r="H239" s="181" t="s">
        <v>655</v>
      </c>
      <c r="I239" s="181" t="s">
        <v>656</v>
      </c>
      <c r="J239" s="181" t="s">
        <v>20217</v>
      </c>
      <c r="K239" s="181" t="s">
        <v>20094</v>
      </c>
      <c r="L239" s="181" t="s">
        <v>2563</v>
      </c>
      <c r="M239" s="181" t="s">
        <v>20189</v>
      </c>
      <c r="N239" s="181" t="s">
        <v>2857</v>
      </c>
      <c r="O239" s="181" t="s">
        <v>2857</v>
      </c>
      <c r="P239" s="181" t="s">
        <v>11016</v>
      </c>
    </row>
    <row r="240" spans="1:16" ht="16" customHeight="1" x14ac:dyDescent="0.2">
      <c r="A240" s="181" t="s">
        <v>593</v>
      </c>
      <c r="B240" s="181" t="s">
        <v>2210</v>
      </c>
      <c r="C240" s="181" t="s">
        <v>782</v>
      </c>
      <c r="D240" s="181">
        <v>15</v>
      </c>
      <c r="E240" s="181">
        <v>30223945</v>
      </c>
      <c r="F240" s="181">
        <v>30421273</v>
      </c>
      <c r="G240" s="181">
        <v>196830</v>
      </c>
      <c r="H240" s="181" t="s">
        <v>19602</v>
      </c>
      <c r="I240" s="181" t="s">
        <v>659</v>
      </c>
      <c r="L240" s="181" t="s">
        <v>2563</v>
      </c>
      <c r="M240" s="181" t="s">
        <v>2209</v>
      </c>
      <c r="N240" s="181" t="s">
        <v>2292</v>
      </c>
      <c r="O240" s="181" t="s">
        <v>2857</v>
      </c>
      <c r="P240" s="181" t="s">
        <v>16949</v>
      </c>
    </row>
    <row r="241" spans="1:16" x14ac:dyDescent="0.2">
      <c r="A241" s="181" t="s">
        <v>593</v>
      </c>
      <c r="B241" s="181" t="s">
        <v>2208</v>
      </c>
      <c r="C241" s="181" t="s">
        <v>782</v>
      </c>
      <c r="D241" s="181">
        <v>15</v>
      </c>
      <c r="E241" s="181">
        <v>30394812</v>
      </c>
      <c r="F241" s="181">
        <v>32657403</v>
      </c>
      <c r="G241" s="181">
        <v>182048</v>
      </c>
      <c r="H241" s="181" t="s">
        <v>19602</v>
      </c>
      <c r="I241" s="181" t="s">
        <v>659</v>
      </c>
      <c r="L241" s="181" t="s">
        <v>2654</v>
      </c>
      <c r="M241" s="181" t="s">
        <v>2207</v>
      </c>
      <c r="N241" s="181" t="s">
        <v>2857</v>
      </c>
      <c r="O241" s="181" t="s">
        <v>2857</v>
      </c>
      <c r="P241" s="181" t="s">
        <v>16950</v>
      </c>
    </row>
    <row r="242" spans="1:16" x14ac:dyDescent="0.2">
      <c r="A242" s="181" t="s">
        <v>593</v>
      </c>
      <c r="B242" s="181" t="s">
        <v>2206</v>
      </c>
      <c r="C242" s="181" t="s">
        <v>782</v>
      </c>
      <c r="D242" s="181">
        <v>15</v>
      </c>
      <c r="E242" s="181">
        <v>30541035</v>
      </c>
      <c r="F242" s="181">
        <v>30652514</v>
      </c>
      <c r="G242" s="181">
        <v>221911</v>
      </c>
      <c r="H242" s="181" t="s">
        <v>19602</v>
      </c>
      <c r="I242" s="181" t="s">
        <v>659</v>
      </c>
      <c r="L242" s="181" t="s">
        <v>2563</v>
      </c>
      <c r="M242" s="181" t="s">
        <v>2205</v>
      </c>
      <c r="N242" s="181" t="s">
        <v>2292</v>
      </c>
      <c r="O242" s="181" t="s">
        <v>2857</v>
      </c>
      <c r="P242" s="181" t="s">
        <v>16949</v>
      </c>
    </row>
    <row r="243" spans="1:16" x14ac:dyDescent="0.2">
      <c r="A243" s="181" t="s">
        <v>593</v>
      </c>
      <c r="B243" s="181" t="s">
        <v>2204</v>
      </c>
      <c r="C243" s="181" t="s">
        <v>782</v>
      </c>
      <c r="D243" s="181">
        <v>15</v>
      </c>
      <c r="E243" s="181">
        <v>30541035</v>
      </c>
      <c r="F243" s="181">
        <v>30652514</v>
      </c>
      <c r="G243" s="181">
        <v>202177</v>
      </c>
      <c r="H243" s="181" t="s">
        <v>19602</v>
      </c>
      <c r="I243" s="181" t="s">
        <v>659</v>
      </c>
      <c r="L243" s="181" t="s">
        <v>2563</v>
      </c>
      <c r="M243" s="181" t="s">
        <v>2203</v>
      </c>
      <c r="N243" s="181" t="s">
        <v>2857</v>
      </c>
      <c r="O243" s="181" t="s">
        <v>2857</v>
      </c>
      <c r="P243" s="181" t="s">
        <v>16949</v>
      </c>
    </row>
    <row r="244" spans="1:16" x14ac:dyDescent="0.2">
      <c r="A244" s="181" t="s">
        <v>593</v>
      </c>
      <c r="B244" s="181" t="s">
        <v>2202</v>
      </c>
      <c r="C244" s="181" t="s">
        <v>782</v>
      </c>
      <c r="D244" s="181">
        <v>15</v>
      </c>
      <c r="E244" s="181">
        <v>30594790</v>
      </c>
      <c r="F244" s="181">
        <v>30728651</v>
      </c>
      <c r="G244" s="181">
        <v>223494</v>
      </c>
      <c r="H244" s="181" t="s">
        <v>19602</v>
      </c>
      <c r="I244" s="181" t="s">
        <v>659</v>
      </c>
      <c r="L244" s="181" t="s">
        <v>2563</v>
      </c>
      <c r="M244" s="181" t="s">
        <v>2201</v>
      </c>
      <c r="N244" s="181" t="s">
        <v>2857</v>
      </c>
      <c r="O244" s="181" t="s">
        <v>2857</v>
      </c>
      <c r="P244" s="181" t="s">
        <v>16950</v>
      </c>
    </row>
    <row r="245" spans="1:16" x14ac:dyDescent="0.2">
      <c r="A245" s="181" t="s">
        <v>593</v>
      </c>
      <c r="B245" s="181" t="s">
        <v>2200</v>
      </c>
      <c r="C245" s="181" t="s">
        <v>782</v>
      </c>
      <c r="D245" s="181">
        <v>15</v>
      </c>
      <c r="E245" s="181">
        <v>30670010</v>
      </c>
      <c r="F245" s="181">
        <v>32899708</v>
      </c>
      <c r="G245" s="181">
        <v>219847</v>
      </c>
      <c r="H245" s="181" t="s">
        <v>19602</v>
      </c>
      <c r="I245" s="181" t="s">
        <v>659</v>
      </c>
      <c r="L245" s="181" t="s">
        <v>2563</v>
      </c>
      <c r="M245" s="181" t="s">
        <v>2199</v>
      </c>
      <c r="N245" s="181" t="s">
        <v>2292</v>
      </c>
      <c r="O245" s="181" t="s">
        <v>2857</v>
      </c>
      <c r="P245" s="181" t="s">
        <v>16949</v>
      </c>
    </row>
    <row r="246" spans="1:16" x14ac:dyDescent="0.2">
      <c r="A246" s="181" t="s">
        <v>593</v>
      </c>
      <c r="B246" s="181" t="s">
        <v>2198</v>
      </c>
      <c r="C246" s="181" t="s">
        <v>782</v>
      </c>
      <c r="D246" s="181">
        <v>15</v>
      </c>
      <c r="E246" s="181">
        <v>30864573</v>
      </c>
      <c r="F246" s="181">
        <v>31018599</v>
      </c>
      <c r="G246" s="181">
        <v>196029</v>
      </c>
      <c r="H246" s="181" t="s">
        <v>19602</v>
      </c>
      <c r="I246" s="181" t="s">
        <v>659</v>
      </c>
      <c r="L246" s="181" t="s">
        <v>2563</v>
      </c>
      <c r="M246" s="181" t="s">
        <v>2197</v>
      </c>
      <c r="N246" s="181" t="s">
        <v>2857</v>
      </c>
      <c r="O246" s="181" t="s">
        <v>2857</v>
      </c>
      <c r="P246" s="181" t="s">
        <v>16950</v>
      </c>
    </row>
    <row r="247" spans="1:16" x14ac:dyDescent="0.2">
      <c r="A247" s="181" t="s">
        <v>593</v>
      </c>
      <c r="B247" s="181" t="s">
        <v>2196</v>
      </c>
      <c r="C247" s="181" t="s">
        <v>782</v>
      </c>
      <c r="D247" s="181">
        <v>15</v>
      </c>
      <c r="E247" s="181">
        <v>30966524</v>
      </c>
      <c r="F247" s="181">
        <v>31108120</v>
      </c>
      <c r="G247" s="181">
        <v>196989</v>
      </c>
      <c r="H247" s="181" t="s">
        <v>19602</v>
      </c>
      <c r="I247" s="181" t="s">
        <v>659</v>
      </c>
      <c r="L247" s="181" t="s">
        <v>2563</v>
      </c>
      <c r="M247" s="181" t="s">
        <v>2195</v>
      </c>
      <c r="N247" s="181" t="s">
        <v>2292</v>
      </c>
      <c r="O247" s="181" t="s">
        <v>2857</v>
      </c>
      <c r="P247" s="181" t="s">
        <v>16949</v>
      </c>
    </row>
    <row r="248" spans="1:16" x14ac:dyDescent="0.2">
      <c r="A248" s="181" t="s">
        <v>593</v>
      </c>
      <c r="B248" s="181" t="s">
        <v>2194</v>
      </c>
      <c r="C248" s="181" t="s">
        <v>782</v>
      </c>
      <c r="D248" s="181">
        <v>15</v>
      </c>
      <c r="E248" s="181">
        <v>31146732</v>
      </c>
      <c r="F248" s="181">
        <v>31355133</v>
      </c>
      <c r="G248" s="181">
        <v>208438</v>
      </c>
      <c r="H248" s="181" t="s">
        <v>19602</v>
      </c>
      <c r="I248" s="181" t="s">
        <v>659</v>
      </c>
      <c r="L248" s="181" t="s">
        <v>2563</v>
      </c>
      <c r="M248" s="181" t="s">
        <v>2193</v>
      </c>
      <c r="N248" s="181" t="s">
        <v>2292</v>
      </c>
      <c r="O248" s="181" t="s">
        <v>2857</v>
      </c>
      <c r="P248" s="181" t="s">
        <v>16949</v>
      </c>
    </row>
    <row r="249" spans="1:16" x14ac:dyDescent="0.2">
      <c r="A249" s="181" t="s">
        <v>593</v>
      </c>
      <c r="B249" s="181" t="s">
        <v>2192</v>
      </c>
      <c r="C249" s="181" t="s">
        <v>782</v>
      </c>
      <c r="D249" s="181">
        <v>15</v>
      </c>
      <c r="E249" s="181">
        <v>31324364</v>
      </c>
      <c r="F249" s="181">
        <v>31545561</v>
      </c>
      <c r="G249" s="181">
        <v>221226</v>
      </c>
      <c r="H249" s="181" t="s">
        <v>19602</v>
      </c>
      <c r="I249" s="181" t="s">
        <v>659</v>
      </c>
      <c r="L249" s="181" t="s">
        <v>2563</v>
      </c>
      <c r="M249" s="181" t="s">
        <v>2191</v>
      </c>
      <c r="N249" s="181" t="s">
        <v>2292</v>
      </c>
      <c r="O249" s="181" t="s">
        <v>2857</v>
      </c>
      <c r="P249" s="181" t="s">
        <v>16949</v>
      </c>
    </row>
    <row r="250" spans="1:16" x14ac:dyDescent="0.2">
      <c r="A250" s="181" t="s">
        <v>593</v>
      </c>
      <c r="B250" s="181" t="s">
        <v>2190</v>
      </c>
      <c r="C250" s="181" t="s">
        <v>782</v>
      </c>
      <c r="D250" s="181">
        <v>15</v>
      </c>
      <c r="E250" s="181">
        <v>31461339</v>
      </c>
      <c r="F250" s="181">
        <v>31700380</v>
      </c>
      <c r="G250" s="181">
        <v>239100</v>
      </c>
      <c r="H250" s="181" t="s">
        <v>19602</v>
      </c>
      <c r="I250" s="181" t="s">
        <v>659</v>
      </c>
      <c r="L250" s="181" t="s">
        <v>2563</v>
      </c>
      <c r="M250" s="181" t="s">
        <v>2189</v>
      </c>
      <c r="N250" s="181" t="s">
        <v>2292</v>
      </c>
      <c r="O250" s="181" t="s">
        <v>2857</v>
      </c>
      <c r="P250" s="181" t="s">
        <v>16949</v>
      </c>
    </row>
    <row r="251" spans="1:16" x14ac:dyDescent="0.2">
      <c r="A251" s="181" t="s">
        <v>593</v>
      </c>
      <c r="B251" s="181" t="s">
        <v>2188</v>
      </c>
      <c r="C251" s="181" t="s">
        <v>782</v>
      </c>
      <c r="D251" s="181">
        <v>15</v>
      </c>
      <c r="E251" s="181">
        <v>31672609</v>
      </c>
      <c r="F251" s="181">
        <v>31803362</v>
      </c>
      <c r="G251" s="181">
        <v>231344</v>
      </c>
      <c r="H251" s="181" t="s">
        <v>19602</v>
      </c>
      <c r="I251" s="181" t="s">
        <v>659</v>
      </c>
      <c r="L251" s="181" t="s">
        <v>2563</v>
      </c>
      <c r="M251" s="181" t="s">
        <v>2187</v>
      </c>
      <c r="N251" s="181" t="s">
        <v>2292</v>
      </c>
      <c r="O251" s="181" t="s">
        <v>2857</v>
      </c>
      <c r="P251" s="181" t="s">
        <v>16949</v>
      </c>
    </row>
    <row r="252" spans="1:16" x14ac:dyDescent="0.2">
      <c r="A252" s="181" t="s">
        <v>593</v>
      </c>
      <c r="B252" s="181" t="s">
        <v>2186</v>
      </c>
      <c r="C252" s="181" t="s">
        <v>782</v>
      </c>
      <c r="D252" s="181">
        <v>15</v>
      </c>
      <c r="E252" s="181">
        <v>31890608</v>
      </c>
      <c r="F252" s="181">
        <v>32083923</v>
      </c>
      <c r="G252" s="181">
        <v>193254</v>
      </c>
      <c r="H252" s="181" t="s">
        <v>19602</v>
      </c>
      <c r="I252" s="181" t="s">
        <v>659</v>
      </c>
      <c r="L252" s="181" t="s">
        <v>2563</v>
      </c>
      <c r="M252" s="181" t="s">
        <v>2185</v>
      </c>
      <c r="N252" s="181" t="s">
        <v>2292</v>
      </c>
      <c r="O252" s="181" t="s">
        <v>2857</v>
      </c>
      <c r="P252" s="181" t="s">
        <v>16949</v>
      </c>
    </row>
    <row r="253" spans="1:16" x14ac:dyDescent="0.2">
      <c r="A253" s="181" t="s">
        <v>593</v>
      </c>
      <c r="B253" s="181" t="s">
        <v>2184</v>
      </c>
      <c r="C253" s="181" t="s">
        <v>782</v>
      </c>
      <c r="D253" s="181">
        <v>15</v>
      </c>
      <c r="E253" s="181">
        <v>32014108</v>
      </c>
      <c r="F253" s="181">
        <v>32152916</v>
      </c>
      <c r="G253" s="181">
        <v>222166</v>
      </c>
      <c r="H253" s="181" t="s">
        <v>19602</v>
      </c>
      <c r="I253" s="181" t="s">
        <v>659</v>
      </c>
      <c r="L253" s="181" t="s">
        <v>2563</v>
      </c>
      <c r="M253" s="181" t="s">
        <v>2183</v>
      </c>
      <c r="N253" s="181" t="s">
        <v>2292</v>
      </c>
      <c r="O253" s="181" t="s">
        <v>2857</v>
      </c>
      <c r="P253" s="181" t="s">
        <v>16949</v>
      </c>
    </row>
    <row r="254" spans="1:16" x14ac:dyDescent="0.2">
      <c r="A254" s="181" t="s">
        <v>593</v>
      </c>
      <c r="B254" s="181" t="s">
        <v>2182</v>
      </c>
      <c r="C254" s="181" t="s">
        <v>782</v>
      </c>
      <c r="D254" s="181">
        <v>15</v>
      </c>
      <c r="E254" s="181">
        <v>32193760</v>
      </c>
      <c r="F254" s="181">
        <v>32403625</v>
      </c>
      <c r="G254" s="181">
        <v>209874</v>
      </c>
      <c r="H254" s="181" t="s">
        <v>19602</v>
      </c>
      <c r="I254" s="181" t="s">
        <v>659</v>
      </c>
      <c r="L254" s="181" t="s">
        <v>2563</v>
      </c>
      <c r="M254" s="181" t="s">
        <v>2181</v>
      </c>
      <c r="N254" s="181" t="s">
        <v>2292</v>
      </c>
      <c r="O254" s="181" t="s">
        <v>2857</v>
      </c>
      <c r="P254" s="181" t="s">
        <v>16949</v>
      </c>
    </row>
    <row r="255" spans="1:16" x14ac:dyDescent="0.2">
      <c r="A255" s="181" t="s">
        <v>593</v>
      </c>
      <c r="B255" s="181" t="s">
        <v>2180</v>
      </c>
      <c r="C255" s="181" t="s">
        <v>782</v>
      </c>
      <c r="D255" s="181">
        <v>15</v>
      </c>
      <c r="E255" s="181">
        <v>32382027</v>
      </c>
      <c r="F255" s="181">
        <v>32573402</v>
      </c>
      <c r="G255" s="181">
        <v>218960</v>
      </c>
      <c r="H255" s="181" t="s">
        <v>19602</v>
      </c>
      <c r="I255" s="181" t="s">
        <v>659</v>
      </c>
      <c r="L255" s="181" t="s">
        <v>2563</v>
      </c>
      <c r="M255" s="181" t="s">
        <v>2179</v>
      </c>
      <c r="N255" s="181" t="s">
        <v>2292</v>
      </c>
      <c r="O255" s="181" t="s">
        <v>2857</v>
      </c>
      <c r="P255" s="181" t="s">
        <v>16949</v>
      </c>
    </row>
    <row r="256" spans="1:16" x14ac:dyDescent="0.2">
      <c r="A256" s="181" t="s">
        <v>593</v>
      </c>
      <c r="B256" s="181" t="s">
        <v>19614</v>
      </c>
      <c r="C256" s="181" t="s">
        <v>782</v>
      </c>
      <c r="D256" s="181">
        <v>15</v>
      </c>
      <c r="E256" s="181">
        <v>32427639</v>
      </c>
      <c r="F256" s="181">
        <v>32620666</v>
      </c>
      <c r="G256" s="181">
        <v>193282</v>
      </c>
      <c r="H256" s="181" t="s">
        <v>655</v>
      </c>
      <c r="I256" s="181" t="s">
        <v>656</v>
      </c>
      <c r="L256" s="181" t="s">
        <v>2563</v>
      </c>
      <c r="M256" s="181" t="s">
        <v>19887</v>
      </c>
      <c r="N256" s="181" t="s">
        <v>2857</v>
      </c>
      <c r="O256" s="181" t="s">
        <v>2857</v>
      </c>
      <c r="P256" s="181" t="s">
        <v>16950</v>
      </c>
    </row>
    <row r="257" spans="1:16" x14ac:dyDescent="0.2">
      <c r="A257" s="181" t="s">
        <v>593</v>
      </c>
      <c r="B257" s="181" t="s">
        <v>19620</v>
      </c>
      <c r="C257" s="181" t="s">
        <v>782</v>
      </c>
      <c r="D257" s="181">
        <v>15</v>
      </c>
      <c r="E257" s="181">
        <v>32552207</v>
      </c>
      <c r="F257" s="181">
        <v>32707705</v>
      </c>
      <c r="G257" s="181">
        <v>205570</v>
      </c>
      <c r="H257" s="181" t="s">
        <v>19602</v>
      </c>
      <c r="I257" s="181" t="s">
        <v>659</v>
      </c>
      <c r="L257" s="181" t="s">
        <v>2563</v>
      </c>
      <c r="M257" s="181" t="s">
        <v>19884</v>
      </c>
      <c r="N257" s="181" t="s">
        <v>2857</v>
      </c>
      <c r="O257" s="181" t="s">
        <v>2857</v>
      </c>
      <c r="P257" s="181" t="s">
        <v>16949</v>
      </c>
    </row>
    <row r="258" spans="1:16" x14ac:dyDescent="0.2">
      <c r="A258" s="181" t="s">
        <v>593</v>
      </c>
      <c r="B258" s="181" t="s">
        <v>19611</v>
      </c>
      <c r="C258" s="181" t="s">
        <v>782</v>
      </c>
      <c r="D258" s="181">
        <v>15</v>
      </c>
      <c r="E258" s="181">
        <v>32606006</v>
      </c>
      <c r="F258" s="181">
        <v>32755060</v>
      </c>
      <c r="G258" s="181">
        <v>150848</v>
      </c>
      <c r="H258" s="181" t="s">
        <v>655</v>
      </c>
      <c r="I258" s="181" t="s">
        <v>656</v>
      </c>
      <c r="L258" s="181" t="s">
        <v>2589</v>
      </c>
      <c r="M258" s="181" t="s">
        <v>19886</v>
      </c>
      <c r="N258" s="181" t="s">
        <v>2857</v>
      </c>
      <c r="O258" s="181" t="s">
        <v>2857</v>
      </c>
      <c r="P258" s="181" t="s">
        <v>16950</v>
      </c>
    </row>
    <row r="259" spans="1:16" x14ac:dyDescent="0.2">
      <c r="A259" s="181" t="s">
        <v>593</v>
      </c>
      <c r="B259" s="181" t="s">
        <v>19624</v>
      </c>
      <c r="C259" s="181" t="s">
        <v>782</v>
      </c>
      <c r="D259" s="181">
        <v>15</v>
      </c>
      <c r="E259" s="181">
        <v>32783976</v>
      </c>
      <c r="F259" s="181">
        <v>32986581</v>
      </c>
      <c r="G259" s="181">
        <v>211260</v>
      </c>
      <c r="H259" s="181" t="s">
        <v>19602</v>
      </c>
      <c r="I259" s="181" t="s">
        <v>659</v>
      </c>
      <c r="L259" s="181" t="s">
        <v>2563</v>
      </c>
      <c r="M259" s="181" t="s">
        <v>19883</v>
      </c>
      <c r="N259" s="181" t="s">
        <v>2857</v>
      </c>
      <c r="O259" s="181" t="s">
        <v>2857</v>
      </c>
      <c r="P259" s="181" t="s">
        <v>16949</v>
      </c>
    </row>
    <row r="260" spans="1:16" x14ac:dyDescent="0.2">
      <c r="A260" s="181" t="s">
        <v>593</v>
      </c>
      <c r="B260" s="181" t="s">
        <v>19625</v>
      </c>
      <c r="C260" s="181" t="s">
        <v>782</v>
      </c>
      <c r="D260" s="181">
        <v>15</v>
      </c>
      <c r="E260" s="181">
        <v>32957107</v>
      </c>
      <c r="F260" s="181">
        <v>33169702</v>
      </c>
      <c r="G260" s="181">
        <v>212505</v>
      </c>
      <c r="H260" s="181" t="s">
        <v>19602</v>
      </c>
      <c r="I260" s="181" t="s">
        <v>659</v>
      </c>
      <c r="L260" s="181" t="s">
        <v>2563</v>
      </c>
      <c r="M260" s="181" t="s">
        <v>19885</v>
      </c>
      <c r="N260" s="181" t="s">
        <v>2857</v>
      </c>
      <c r="O260" s="181" t="s">
        <v>2857</v>
      </c>
      <c r="P260" s="181" t="s">
        <v>16949</v>
      </c>
    </row>
    <row r="261" spans="1:16" x14ac:dyDescent="0.2">
      <c r="A261" s="181" t="s">
        <v>25</v>
      </c>
      <c r="B261" s="181" t="s">
        <v>2178</v>
      </c>
      <c r="C261" s="181" t="s">
        <v>782</v>
      </c>
      <c r="D261" s="181">
        <v>16</v>
      </c>
      <c r="E261" s="181">
        <v>29007321</v>
      </c>
      <c r="F261" s="181">
        <v>29237580</v>
      </c>
      <c r="G261" s="181">
        <v>230152</v>
      </c>
      <c r="H261" s="181" t="s">
        <v>19602</v>
      </c>
      <c r="I261" s="181" t="s">
        <v>659</v>
      </c>
      <c r="L261" s="181" t="s">
        <v>2563</v>
      </c>
      <c r="M261" s="181" t="s">
        <v>2177</v>
      </c>
      <c r="N261" s="181" t="s">
        <v>2857</v>
      </c>
      <c r="O261" s="181" t="s">
        <v>2857</v>
      </c>
      <c r="P261" s="181" t="s">
        <v>19609</v>
      </c>
    </row>
    <row r="262" spans="1:16" x14ac:dyDescent="0.2">
      <c r="A262" s="181" t="s">
        <v>25</v>
      </c>
      <c r="B262" s="181" t="s">
        <v>2176</v>
      </c>
      <c r="C262" s="181" t="s">
        <v>782</v>
      </c>
      <c r="D262" s="181">
        <v>16</v>
      </c>
      <c r="E262" s="181">
        <v>29150571</v>
      </c>
      <c r="F262" s="181">
        <v>29357453</v>
      </c>
      <c r="G262" s="181">
        <v>207036</v>
      </c>
      <c r="H262" s="181" t="s">
        <v>19602</v>
      </c>
      <c r="I262" s="181" t="s">
        <v>659</v>
      </c>
      <c r="L262" s="181" t="s">
        <v>2563</v>
      </c>
      <c r="M262" s="181" t="s">
        <v>2175</v>
      </c>
      <c r="N262" s="181" t="s">
        <v>2857</v>
      </c>
      <c r="O262" s="181" t="s">
        <v>2857</v>
      </c>
    </row>
    <row r="263" spans="1:16" x14ac:dyDescent="0.2">
      <c r="A263" s="181" t="s">
        <v>25</v>
      </c>
      <c r="B263" s="181" t="s">
        <v>2174</v>
      </c>
      <c r="C263" s="181" t="s">
        <v>782</v>
      </c>
      <c r="D263" s="181">
        <v>16</v>
      </c>
      <c r="E263" s="181">
        <v>29196134</v>
      </c>
      <c r="F263" s="181">
        <v>29399650</v>
      </c>
      <c r="G263" s="181">
        <v>203412</v>
      </c>
      <c r="H263" s="181" t="s">
        <v>655</v>
      </c>
      <c r="I263" s="181" t="s">
        <v>656</v>
      </c>
      <c r="L263" s="181" t="s">
        <v>2563</v>
      </c>
      <c r="M263" s="181" t="s">
        <v>20124</v>
      </c>
      <c r="N263" s="181" t="s">
        <v>2857</v>
      </c>
      <c r="O263" s="181" t="s">
        <v>2857</v>
      </c>
    </row>
    <row r="264" spans="1:16" x14ac:dyDescent="0.2">
      <c r="A264" s="181" t="s">
        <v>25</v>
      </c>
      <c r="B264" s="181" t="s">
        <v>2173</v>
      </c>
      <c r="C264" s="181" t="s">
        <v>782</v>
      </c>
      <c r="D264" s="181">
        <v>16</v>
      </c>
      <c r="E264" s="181">
        <v>29341215</v>
      </c>
      <c r="F264" s="181">
        <v>29559151</v>
      </c>
      <c r="G264" s="181">
        <v>112298</v>
      </c>
      <c r="H264" s="181" t="s">
        <v>19602</v>
      </c>
      <c r="I264" s="181" t="s">
        <v>16948</v>
      </c>
      <c r="L264" s="181" t="s">
        <v>2563</v>
      </c>
      <c r="M264" s="181" t="s">
        <v>2172</v>
      </c>
      <c r="N264" s="181" t="s">
        <v>2857</v>
      </c>
      <c r="O264" s="181" t="s">
        <v>2857</v>
      </c>
      <c r="P264" s="181" t="s">
        <v>19609</v>
      </c>
    </row>
    <row r="265" spans="1:16" x14ac:dyDescent="0.2">
      <c r="A265" s="181" t="s">
        <v>25</v>
      </c>
      <c r="B265" s="181" t="s">
        <v>2171</v>
      </c>
      <c r="C265" s="181" t="s">
        <v>782</v>
      </c>
      <c r="D265" s="181">
        <v>16</v>
      </c>
      <c r="E265" s="181">
        <v>29409671</v>
      </c>
      <c r="F265" s="181">
        <v>15021960</v>
      </c>
      <c r="G265" s="181">
        <v>172126</v>
      </c>
      <c r="H265" s="181" t="s">
        <v>19602</v>
      </c>
      <c r="I265" s="181" t="s">
        <v>659</v>
      </c>
      <c r="L265" s="181" t="s">
        <v>2654</v>
      </c>
      <c r="M265" s="181" t="s">
        <v>2170</v>
      </c>
      <c r="N265" s="181" t="s">
        <v>2857</v>
      </c>
      <c r="O265" s="181" t="s">
        <v>2857</v>
      </c>
    </row>
    <row r="266" spans="1:16" x14ac:dyDescent="0.2">
      <c r="A266" s="181" t="s">
        <v>25</v>
      </c>
      <c r="B266" s="181" t="s">
        <v>2169</v>
      </c>
      <c r="C266" s="181" t="s">
        <v>782</v>
      </c>
      <c r="D266" s="181">
        <v>16</v>
      </c>
      <c r="E266" s="181">
        <v>29547648</v>
      </c>
      <c r="F266" s="181">
        <v>29725032</v>
      </c>
      <c r="G266" s="181">
        <v>228620</v>
      </c>
      <c r="H266" s="181" t="s">
        <v>19602</v>
      </c>
      <c r="I266" s="181" t="s">
        <v>659</v>
      </c>
      <c r="L266" s="181" t="s">
        <v>2563</v>
      </c>
      <c r="M266" s="181" t="s">
        <v>2168</v>
      </c>
      <c r="N266" s="181" t="s">
        <v>2857</v>
      </c>
      <c r="O266" s="181" t="s">
        <v>2857</v>
      </c>
      <c r="P266" s="181" t="s">
        <v>19622</v>
      </c>
    </row>
    <row r="267" spans="1:16" x14ac:dyDescent="0.2">
      <c r="A267" s="181" t="s">
        <v>25</v>
      </c>
      <c r="B267" s="181" t="s">
        <v>2167</v>
      </c>
      <c r="C267" s="181" t="s">
        <v>782</v>
      </c>
      <c r="D267" s="181">
        <v>16</v>
      </c>
      <c r="E267" s="181">
        <v>29622321</v>
      </c>
      <c r="F267" s="181">
        <v>29797996</v>
      </c>
      <c r="G267" s="181">
        <v>210967</v>
      </c>
      <c r="H267" s="181" t="s">
        <v>19602</v>
      </c>
      <c r="I267" s="181" t="s">
        <v>659</v>
      </c>
      <c r="L267" s="181" t="s">
        <v>2563</v>
      </c>
      <c r="M267" s="181" t="s">
        <v>2166</v>
      </c>
      <c r="N267" s="181" t="s">
        <v>2857</v>
      </c>
      <c r="O267" s="181" t="s">
        <v>2857</v>
      </c>
      <c r="P267" s="181" t="s">
        <v>19622</v>
      </c>
    </row>
    <row r="268" spans="1:16" x14ac:dyDescent="0.2">
      <c r="A268" s="181" t="s">
        <v>25</v>
      </c>
      <c r="B268" s="181" t="s">
        <v>2165</v>
      </c>
      <c r="C268" s="181" t="s">
        <v>782</v>
      </c>
      <c r="D268" s="181">
        <v>16</v>
      </c>
      <c r="E268" s="181">
        <v>29776144</v>
      </c>
      <c r="F268" s="181">
        <v>29985740</v>
      </c>
      <c r="G268" s="181">
        <v>209225</v>
      </c>
      <c r="H268" s="181" t="s">
        <v>19602</v>
      </c>
      <c r="I268" s="181" t="s">
        <v>659</v>
      </c>
      <c r="L268" s="181" t="s">
        <v>2563</v>
      </c>
      <c r="M268" s="181" t="s">
        <v>2164</v>
      </c>
      <c r="N268" s="181" t="s">
        <v>2857</v>
      </c>
      <c r="O268" s="181" t="s">
        <v>2857</v>
      </c>
      <c r="P268" s="181" t="s">
        <v>19622</v>
      </c>
    </row>
    <row r="269" spans="1:16" x14ac:dyDescent="0.2">
      <c r="A269" s="181" t="s">
        <v>25</v>
      </c>
      <c r="B269" s="181" t="s">
        <v>2163</v>
      </c>
      <c r="C269" s="181" t="s">
        <v>782</v>
      </c>
      <c r="D269" s="181">
        <v>16</v>
      </c>
      <c r="E269" s="181">
        <v>29992474</v>
      </c>
      <c r="F269" s="181">
        <v>30180591</v>
      </c>
      <c r="G269" s="181">
        <v>208647</v>
      </c>
      <c r="H269" s="181" t="s">
        <v>19602</v>
      </c>
      <c r="I269" s="181" t="s">
        <v>659</v>
      </c>
      <c r="L269" s="181" t="s">
        <v>2563</v>
      </c>
      <c r="M269" s="181" t="s">
        <v>2162</v>
      </c>
      <c r="N269" s="181" t="s">
        <v>2857</v>
      </c>
      <c r="O269" s="181" t="s">
        <v>2857</v>
      </c>
      <c r="P269" s="181" t="s">
        <v>19622</v>
      </c>
    </row>
    <row r="270" spans="1:16" x14ac:dyDescent="0.2">
      <c r="A270" s="181" t="s">
        <v>25</v>
      </c>
      <c r="B270" s="181" t="s">
        <v>2161</v>
      </c>
      <c r="C270" s="181" t="s">
        <v>782</v>
      </c>
      <c r="D270" s="181">
        <v>16</v>
      </c>
      <c r="E270" s="181">
        <v>30063077</v>
      </c>
      <c r="F270" s="181">
        <v>30282007</v>
      </c>
      <c r="G270" s="181">
        <v>218654</v>
      </c>
      <c r="H270" s="181" t="s">
        <v>19602</v>
      </c>
      <c r="I270" s="181" t="s">
        <v>659</v>
      </c>
      <c r="L270" s="181" t="s">
        <v>2563</v>
      </c>
      <c r="M270" s="181" t="s">
        <v>2160</v>
      </c>
      <c r="N270" s="181" t="s">
        <v>2857</v>
      </c>
      <c r="O270" s="181" t="s">
        <v>2857</v>
      </c>
      <c r="P270" s="181" t="s">
        <v>19622</v>
      </c>
    </row>
    <row r="271" spans="1:16" x14ac:dyDescent="0.2">
      <c r="A271" s="181" t="s">
        <v>25</v>
      </c>
      <c r="B271" s="181" t="s">
        <v>2159</v>
      </c>
      <c r="C271" s="181" t="s">
        <v>782</v>
      </c>
      <c r="D271" s="181">
        <v>16</v>
      </c>
      <c r="E271" s="181">
        <v>30141665</v>
      </c>
      <c r="F271" s="181">
        <v>30302249</v>
      </c>
      <c r="G271" s="181">
        <v>164533</v>
      </c>
      <c r="H271" s="181" t="s">
        <v>19602</v>
      </c>
      <c r="I271" s="181" t="s">
        <v>659</v>
      </c>
      <c r="L271" s="181" t="s">
        <v>2563</v>
      </c>
      <c r="M271" s="181" t="s">
        <v>2158</v>
      </c>
      <c r="N271" s="181" t="s">
        <v>2857</v>
      </c>
      <c r="O271" s="181" t="s">
        <v>2857</v>
      </c>
      <c r="P271" s="181" t="s">
        <v>19609</v>
      </c>
    </row>
    <row r="272" spans="1:16" x14ac:dyDescent="0.2">
      <c r="A272" s="181" t="s">
        <v>25</v>
      </c>
      <c r="B272" s="181" t="s">
        <v>2157</v>
      </c>
      <c r="C272" s="181" t="s">
        <v>782</v>
      </c>
      <c r="D272" s="181">
        <v>16</v>
      </c>
      <c r="E272" s="181">
        <v>30236625</v>
      </c>
      <c r="F272" s="181">
        <v>30312220</v>
      </c>
      <c r="G272" s="181">
        <v>117066</v>
      </c>
      <c r="H272" s="181" t="s">
        <v>19602</v>
      </c>
      <c r="I272" s="181" t="s">
        <v>16948</v>
      </c>
      <c r="L272" s="181" t="s">
        <v>2563</v>
      </c>
      <c r="M272" s="181" t="s">
        <v>2156</v>
      </c>
      <c r="N272" s="181" t="s">
        <v>2857</v>
      </c>
      <c r="O272" s="181" t="s">
        <v>2857</v>
      </c>
      <c r="P272" s="181" t="s">
        <v>19609</v>
      </c>
    </row>
    <row r="273" spans="1:16" x14ac:dyDescent="0.2">
      <c r="A273" s="181" t="s">
        <v>25</v>
      </c>
      <c r="B273" s="181" t="s">
        <v>2155</v>
      </c>
      <c r="C273" s="181" t="s">
        <v>782</v>
      </c>
      <c r="D273" s="181">
        <v>16</v>
      </c>
      <c r="E273" s="181">
        <v>30238031</v>
      </c>
      <c r="F273" s="181">
        <v>30398525</v>
      </c>
      <c r="G273" s="181">
        <v>236777</v>
      </c>
      <c r="H273" s="181" t="s">
        <v>19602</v>
      </c>
      <c r="I273" s="181" t="s">
        <v>659</v>
      </c>
      <c r="L273" s="181" t="s">
        <v>2563</v>
      </c>
      <c r="M273" s="181" t="s">
        <v>2154</v>
      </c>
      <c r="N273" s="181" t="s">
        <v>2857</v>
      </c>
      <c r="O273" s="181" t="s">
        <v>2857</v>
      </c>
      <c r="P273" s="181" t="s">
        <v>19622</v>
      </c>
    </row>
    <row r="274" spans="1:16" x14ac:dyDescent="0.2">
      <c r="A274" s="181" t="s">
        <v>7</v>
      </c>
      <c r="B274" s="181" t="s">
        <v>712</v>
      </c>
      <c r="C274" s="181" t="s">
        <v>782</v>
      </c>
      <c r="D274" s="181">
        <v>16</v>
      </c>
      <c r="E274" s="181">
        <v>70758723</v>
      </c>
      <c r="F274" s="181">
        <v>70898266</v>
      </c>
      <c r="G274" s="181">
        <v>230419</v>
      </c>
      <c r="H274" s="181" t="s">
        <v>19602</v>
      </c>
      <c r="I274" s="181" t="s">
        <v>659</v>
      </c>
      <c r="L274" s="181" t="s">
        <v>2563</v>
      </c>
      <c r="M274" s="181" t="s">
        <v>713</v>
      </c>
      <c r="N274" s="181" t="s">
        <v>2857</v>
      </c>
      <c r="O274" s="181" t="s">
        <v>2857</v>
      </c>
      <c r="P274" s="181" t="s">
        <v>11017</v>
      </c>
    </row>
    <row r="275" spans="1:16" x14ac:dyDescent="0.2">
      <c r="A275" s="181" t="s">
        <v>7</v>
      </c>
      <c r="B275" s="181" t="s">
        <v>706</v>
      </c>
      <c r="C275" s="181" t="s">
        <v>782</v>
      </c>
      <c r="D275" s="181">
        <v>16</v>
      </c>
      <c r="E275" s="181">
        <v>70780014</v>
      </c>
      <c r="F275" s="181">
        <v>71017798</v>
      </c>
      <c r="G275" s="181">
        <v>237747</v>
      </c>
      <c r="H275" s="181" t="s">
        <v>655</v>
      </c>
      <c r="I275" s="181" t="s">
        <v>16948</v>
      </c>
      <c r="J275" s="181" t="s">
        <v>7</v>
      </c>
      <c r="K275" s="181" t="s">
        <v>20094</v>
      </c>
      <c r="L275" s="181" t="s">
        <v>2563</v>
      </c>
      <c r="M275" s="181" t="s">
        <v>19639</v>
      </c>
      <c r="N275" s="181" t="s">
        <v>2857</v>
      </c>
      <c r="O275" s="181" t="s">
        <v>2857</v>
      </c>
    </row>
    <row r="276" spans="1:16" x14ac:dyDescent="0.2">
      <c r="A276" s="181" t="s">
        <v>7</v>
      </c>
      <c r="B276" s="181" t="s">
        <v>710</v>
      </c>
      <c r="C276" s="181" t="s">
        <v>782</v>
      </c>
      <c r="D276" s="181">
        <v>16</v>
      </c>
      <c r="E276" s="181">
        <v>70938799</v>
      </c>
      <c r="F276" s="181">
        <v>71140398</v>
      </c>
      <c r="G276" s="181">
        <v>201574</v>
      </c>
      <c r="H276" s="181" t="s">
        <v>19602</v>
      </c>
      <c r="I276" s="181" t="s">
        <v>659</v>
      </c>
      <c r="L276" s="181" t="s">
        <v>2563</v>
      </c>
      <c r="M276" s="181" t="s">
        <v>711</v>
      </c>
      <c r="N276" s="181" t="s">
        <v>2857</v>
      </c>
      <c r="O276" s="181" t="s">
        <v>2857</v>
      </c>
      <c r="P276" s="181" t="s">
        <v>11017</v>
      </c>
    </row>
    <row r="277" spans="1:16" x14ac:dyDescent="0.2">
      <c r="A277" s="181" t="s">
        <v>7</v>
      </c>
      <c r="B277" s="181" t="s">
        <v>708</v>
      </c>
      <c r="C277" s="181" t="s">
        <v>782</v>
      </c>
      <c r="D277" s="181">
        <v>16</v>
      </c>
      <c r="E277" s="181">
        <v>71103224</v>
      </c>
      <c r="F277" s="181">
        <v>71287526</v>
      </c>
      <c r="G277" s="181">
        <v>253875</v>
      </c>
      <c r="H277" s="181" t="s">
        <v>19602</v>
      </c>
      <c r="I277" s="181" t="s">
        <v>659</v>
      </c>
      <c r="J277" s="181" t="s">
        <v>7</v>
      </c>
      <c r="K277" s="181" t="s">
        <v>20094</v>
      </c>
      <c r="L277" s="181" t="s">
        <v>2563</v>
      </c>
      <c r="M277" s="181" t="s">
        <v>709</v>
      </c>
      <c r="N277" s="181" t="s">
        <v>2857</v>
      </c>
      <c r="O277" s="181" t="s">
        <v>2857</v>
      </c>
      <c r="P277" s="181" t="s">
        <v>11017</v>
      </c>
    </row>
    <row r="278" spans="1:16" x14ac:dyDescent="0.2">
      <c r="A278" s="181" t="s">
        <v>2213</v>
      </c>
      <c r="B278" s="181" t="s">
        <v>2267</v>
      </c>
      <c r="C278" s="181" t="s">
        <v>782</v>
      </c>
      <c r="D278" s="181">
        <v>10</v>
      </c>
      <c r="E278" s="181">
        <v>42951282</v>
      </c>
      <c r="F278" s="181">
        <v>46345300</v>
      </c>
      <c r="G278" s="181">
        <v>203672</v>
      </c>
      <c r="H278" s="181" t="s">
        <v>19602</v>
      </c>
      <c r="I278" s="181" t="s">
        <v>2153</v>
      </c>
      <c r="L278" s="181" t="s">
        <v>2654</v>
      </c>
      <c r="M278" s="181" t="s">
        <v>2266</v>
      </c>
      <c r="N278" s="181" t="s">
        <v>2857</v>
      </c>
      <c r="O278" s="181" t="s">
        <v>2857</v>
      </c>
    </row>
    <row r="279" spans="1:16" x14ac:dyDescent="0.2">
      <c r="A279" s="181" t="s">
        <v>19595</v>
      </c>
      <c r="B279" s="181" t="s">
        <v>19604</v>
      </c>
      <c r="C279" s="181" t="s">
        <v>782</v>
      </c>
      <c r="D279" s="181">
        <v>18</v>
      </c>
      <c r="E279" s="181">
        <v>18510899</v>
      </c>
      <c r="F279" s="181">
        <v>18549923</v>
      </c>
      <c r="G279" s="181">
        <v>58764</v>
      </c>
      <c r="H279" s="181" t="s">
        <v>19602</v>
      </c>
      <c r="I279" s="181" t="s">
        <v>2153</v>
      </c>
      <c r="L279" s="181" t="s">
        <v>2654</v>
      </c>
      <c r="M279" s="181" t="s">
        <v>19888</v>
      </c>
      <c r="N279" s="181" t="s">
        <v>2857</v>
      </c>
      <c r="O279" s="181" t="s">
        <v>2857</v>
      </c>
    </row>
    <row r="280" spans="1:16" x14ac:dyDescent="0.2">
      <c r="A280" s="181" t="s">
        <v>18</v>
      </c>
      <c r="B280" s="181" t="s">
        <v>2529</v>
      </c>
      <c r="C280" s="181" t="s">
        <v>782</v>
      </c>
      <c r="D280" s="181">
        <v>1</v>
      </c>
      <c r="E280" s="181">
        <v>143124685</v>
      </c>
      <c r="F280" s="181">
        <v>143471232</v>
      </c>
      <c r="G280" s="181">
        <v>202596</v>
      </c>
      <c r="H280" s="181" t="s">
        <v>19602</v>
      </c>
      <c r="I280" s="181" t="s">
        <v>2153</v>
      </c>
      <c r="L280" s="181" t="s">
        <v>2654</v>
      </c>
      <c r="M280" s="181" t="s">
        <v>2528</v>
      </c>
      <c r="N280" s="181" t="s">
        <v>2857</v>
      </c>
      <c r="O280" s="181" t="s">
        <v>2857</v>
      </c>
    </row>
    <row r="281" spans="1:16" x14ac:dyDescent="0.2">
      <c r="A281" s="181" t="s">
        <v>18</v>
      </c>
      <c r="B281" s="181" t="s">
        <v>2515</v>
      </c>
      <c r="C281" s="181" t="s">
        <v>782</v>
      </c>
      <c r="D281" s="181">
        <v>1</v>
      </c>
      <c r="E281" s="181">
        <v>144512422</v>
      </c>
      <c r="F281" s="181">
        <v>144577357</v>
      </c>
      <c r="G281" s="181">
        <v>201356</v>
      </c>
      <c r="H281" s="181" t="s">
        <v>19602</v>
      </c>
      <c r="I281" s="181" t="s">
        <v>2153</v>
      </c>
      <c r="L281" s="181" t="s">
        <v>2563</v>
      </c>
      <c r="M281" s="181" t="s">
        <v>2514</v>
      </c>
      <c r="N281" s="181" t="s">
        <v>2292</v>
      </c>
      <c r="O281" s="181" t="s">
        <v>2857</v>
      </c>
      <c r="P281" s="181" t="s">
        <v>11017</v>
      </c>
    </row>
    <row r="282" spans="1:16" x14ac:dyDescent="0.2">
      <c r="A282" s="181" t="s">
        <v>18</v>
      </c>
      <c r="B282" s="181" t="s">
        <v>663</v>
      </c>
      <c r="C282" s="181" t="s">
        <v>782</v>
      </c>
      <c r="D282" s="181">
        <v>1</v>
      </c>
      <c r="E282" s="181">
        <v>145289038</v>
      </c>
      <c r="F282" s="181">
        <v>147591571</v>
      </c>
      <c r="G282" s="181">
        <v>224394</v>
      </c>
      <c r="H282" s="181" t="s">
        <v>19602</v>
      </c>
      <c r="I282" s="181" t="s">
        <v>2153</v>
      </c>
      <c r="L282" s="181" t="s">
        <v>2589</v>
      </c>
      <c r="M282" s="181" t="s">
        <v>664</v>
      </c>
      <c r="N282" s="181" t="s">
        <v>2857</v>
      </c>
      <c r="O282" s="181" t="s">
        <v>2857</v>
      </c>
    </row>
    <row r="283" spans="1:16" x14ac:dyDescent="0.2">
      <c r="A283" s="181" t="s">
        <v>18</v>
      </c>
      <c r="B283" s="181" t="s">
        <v>2443</v>
      </c>
      <c r="C283" s="181" t="s">
        <v>782</v>
      </c>
      <c r="D283" s="181">
        <v>1</v>
      </c>
      <c r="E283" s="181">
        <v>148176039</v>
      </c>
      <c r="F283" s="181">
        <v>148361358</v>
      </c>
      <c r="G283" s="181">
        <v>221924</v>
      </c>
      <c r="H283" s="181" t="s">
        <v>19602</v>
      </c>
      <c r="I283" s="181" t="s">
        <v>2153</v>
      </c>
      <c r="L283" s="181" t="s">
        <v>2654</v>
      </c>
      <c r="M283" s="181" t="s">
        <v>2442</v>
      </c>
      <c r="N283" s="181" t="s">
        <v>2857</v>
      </c>
      <c r="O283" s="181" t="s">
        <v>2857</v>
      </c>
    </row>
    <row r="284" spans="1:16" x14ac:dyDescent="0.2">
      <c r="A284" s="181" t="s">
        <v>18</v>
      </c>
      <c r="B284" s="181" t="s">
        <v>2481</v>
      </c>
      <c r="C284" s="181" t="s">
        <v>782</v>
      </c>
      <c r="D284" s="181">
        <v>1</v>
      </c>
      <c r="E284" s="181">
        <v>145176390</v>
      </c>
      <c r="F284" s="181">
        <v>145229828</v>
      </c>
      <c r="G284" s="181">
        <v>211837</v>
      </c>
      <c r="H284" s="181" t="s">
        <v>19602</v>
      </c>
      <c r="I284" s="181" t="s">
        <v>2153</v>
      </c>
      <c r="L284" s="181" t="s">
        <v>2589</v>
      </c>
      <c r="M284" s="181" t="s">
        <v>2480</v>
      </c>
      <c r="N284" s="181" t="s">
        <v>2857</v>
      </c>
      <c r="O284" s="181" t="s">
        <v>2857</v>
      </c>
    </row>
    <row r="285" spans="1:16" x14ac:dyDescent="0.2">
      <c r="A285" s="181" t="s">
        <v>18</v>
      </c>
      <c r="B285" s="181" t="s">
        <v>2465</v>
      </c>
      <c r="C285" s="181" t="s">
        <v>782</v>
      </c>
      <c r="D285" s="181">
        <v>1</v>
      </c>
      <c r="E285" s="181">
        <v>146379478</v>
      </c>
      <c r="F285" s="181">
        <v>146614339</v>
      </c>
      <c r="G285" s="181">
        <v>209379</v>
      </c>
      <c r="H285" s="181" t="s">
        <v>19602</v>
      </c>
      <c r="I285" s="181" t="s">
        <v>2153</v>
      </c>
      <c r="L285" s="181" t="s">
        <v>2589</v>
      </c>
      <c r="M285" s="181" t="s">
        <v>2464</v>
      </c>
      <c r="N285" s="181" t="s">
        <v>2857</v>
      </c>
      <c r="O285" s="181" t="s">
        <v>2857</v>
      </c>
    </row>
    <row r="286" spans="1:16" x14ac:dyDescent="0.2">
      <c r="A286" s="181" t="s">
        <v>14</v>
      </c>
      <c r="B286" s="181" t="s">
        <v>2549</v>
      </c>
      <c r="C286" s="181" t="s">
        <v>782</v>
      </c>
      <c r="D286" s="181">
        <v>1</v>
      </c>
      <c r="E286" s="181">
        <v>121345887</v>
      </c>
      <c r="F286" s="181">
        <v>121485434</v>
      </c>
      <c r="G286" s="181">
        <v>255100</v>
      </c>
      <c r="H286" s="181" t="s">
        <v>19602</v>
      </c>
      <c r="I286" s="181" t="s">
        <v>2153</v>
      </c>
      <c r="L286" s="181" t="s">
        <v>2654</v>
      </c>
      <c r="M286" s="181" t="s">
        <v>2548</v>
      </c>
      <c r="N286" s="181" t="s">
        <v>2292</v>
      </c>
      <c r="O286" s="181" t="s">
        <v>2857</v>
      </c>
    </row>
    <row r="287" spans="1:16" x14ac:dyDescent="0.2">
      <c r="A287" s="181" t="s">
        <v>18</v>
      </c>
      <c r="B287" s="181" t="s">
        <v>2489</v>
      </c>
      <c r="C287" s="181" t="s">
        <v>782</v>
      </c>
      <c r="D287" s="181">
        <v>1</v>
      </c>
      <c r="E287" s="181">
        <v>145027053</v>
      </c>
      <c r="F287" s="181">
        <v>145269954</v>
      </c>
      <c r="G287" s="181">
        <v>198200</v>
      </c>
      <c r="H287" s="181" t="s">
        <v>19602</v>
      </c>
      <c r="I287" s="181" t="s">
        <v>2153</v>
      </c>
      <c r="L287" s="181" t="s">
        <v>2563</v>
      </c>
      <c r="M287" s="181" t="s">
        <v>2488</v>
      </c>
      <c r="N287" s="181" t="s">
        <v>2857</v>
      </c>
      <c r="O287" s="181" t="s">
        <v>2857</v>
      </c>
    </row>
    <row r="288" spans="1:16" x14ac:dyDescent="0.2">
      <c r="A288" s="181" t="s">
        <v>18</v>
      </c>
      <c r="B288" s="181" t="s">
        <v>2435</v>
      </c>
      <c r="C288" s="181" t="s">
        <v>782</v>
      </c>
      <c r="D288" s="181">
        <v>1</v>
      </c>
      <c r="E288" s="181">
        <v>148623593</v>
      </c>
      <c r="F288" s="181">
        <v>148948448</v>
      </c>
      <c r="G288" s="181">
        <v>238297</v>
      </c>
      <c r="H288" s="181" t="s">
        <v>19602</v>
      </c>
      <c r="I288" s="181" t="s">
        <v>2153</v>
      </c>
      <c r="L288" s="181" t="s">
        <v>2563</v>
      </c>
      <c r="M288" s="181" t="s">
        <v>2434</v>
      </c>
      <c r="N288" s="181" t="s">
        <v>2292</v>
      </c>
      <c r="O288" s="181" t="s">
        <v>2857</v>
      </c>
      <c r="P288" s="181" t="s">
        <v>16953</v>
      </c>
    </row>
    <row r="289" spans="1:16" x14ac:dyDescent="0.2">
      <c r="A289" s="181" t="s">
        <v>18</v>
      </c>
      <c r="B289" s="181" t="s">
        <v>2415</v>
      </c>
      <c r="C289" s="181" t="s">
        <v>782</v>
      </c>
      <c r="D289" s="181">
        <v>1</v>
      </c>
      <c r="E289" s="181">
        <v>149640832</v>
      </c>
      <c r="F289" s="181">
        <v>149714454</v>
      </c>
      <c r="G289" s="181">
        <v>184005</v>
      </c>
      <c r="H289" s="181" t="s">
        <v>19602</v>
      </c>
      <c r="I289" s="181" t="s">
        <v>2153</v>
      </c>
      <c r="L289" s="181" t="s">
        <v>2563</v>
      </c>
      <c r="M289" s="181" t="s">
        <v>2414</v>
      </c>
      <c r="N289" s="181" t="s">
        <v>2857</v>
      </c>
      <c r="O289" s="181" t="s">
        <v>2857</v>
      </c>
      <c r="P289" s="181" t="s">
        <v>16951</v>
      </c>
    </row>
    <row r="290" spans="1:16" x14ac:dyDescent="0.2">
      <c r="A290" s="181" t="s">
        <v>18</v>
      </c>
      <c r="B290" s="181" t="s">
        <v>2547</v>
      </c>
      <c r="C290" s="181" t="s">
        <v>782</v>
      </c>
      <c r="D290" s="181">
        <v>1</v>
      </c>
      <c r="E290" s="181">
        <v>140000000</v>
      </c>
      <c r="F290" s="181">
        <v>145000000</v>
      </c>
      <c r="G290" s="181">
        <v>188182</v>
      </c>
      <c r="H290" s="181" t="s">
        <v>19602</v>
      </c>
      <c r="I290" s="181" t="s">
        <v>2153</v>
      </c>
      <c r="L290" s="181" t="s">
        <v>2563</v>
      </c>
      <c r="M290" s="181" t="s">
        <v>2546</v>
      </c>
      <c r="N290" s="181" t="s">
        <v>2292</v>
      </c>
      <c r="O290" s="181" t="s">
        <v>2857</v>
      </c>
      <c r="P290" s="181" t="s">
        <v>16954</v>
      </c>
    </row>
    <row r="291" spans="1:16" x14ac:dyDescent="0.2">
      <c r="A291" s="181" t="s">
        <v>18</v>
      </c>
      <c r="B291" s="181" t="s">
        <v>2423</v>
      </c>
      <c r="C291" s="181" t="s">
        <v>782</v>
      </c>
      <c r="D291" s="181">
        <v>1</v>
      </c>
      <c r="E291" s="181">
        <v>149112859</v>
      </c>
      <c r="F291" s="181">
        <v>149294905</v>
      </c>
      <c r="G291" s="181">
        <v>206672</v>
      </c>
      <c r="H291" s="181" t="s">
        <v>19602</v>
      </c>
      <c r="I291" s="181" t="s">
        <v>2153</v>
      </c>
      <c r="L291" s="181" t="s">
        <v>2563</v>
      </c>
      <c r="M291" s="181" t="s">
        <v>2422</v>
      </c>
      <c r="N291" s="181" t="s">
        <v>2857</v>
      </c>
      <c r="O291" s="181" t="s">
        <v>2857</v>
      </c>
    </row>
    <row r="292" spans="1:16" x14ac:dyDescent="0.2">
      <c r="A292" s="181" t="s">
        <v>18</v>
      </c>
      <c r="B292" s="181" t="s">
        <v>2513</v>
      </c>
      <c r="C292" s="181" t="s">
        <v>782</v>
      </c>
      <c r="D292" s="181">
        <v>1</v>
      </c>
      <c r="E292" s="181">
        <v>144512422</v>
      </c>
      <c r="F292" s="181">
        <v>144577357</v>
      </c>
      <c r="G292" s="181">
        <v>203486</v>
      </c>
      <c r="H292" s="181" t="s">
        <v>19602</v>
      </c>
      <c r="I292" s="181" t="s">
        <v>2153</v>
      </c>
      <c r="L292" s="181" t="s">
        <v>2589</v>
      </c>
      <c r="M292" s="181" t="s">
        <v>2512</v>
      </c>
      <c r="N292" s="181" t="s">
        <v>2857</v>
      </c>
      <c r="O292" s="181" t="s">
        <v>2857</v>
      </c>
    </row>
    <row r="293" spans="1:16" x14ac:dyDescent="0.2">
      <c r="A293" s="181" t="s">
        <v>7</v>
      </c>
      <c r="B293" s="181" t="s">
        <v>707</v>
      </c>
      <c r="C293" s="181" t="s">
        <v>782</v>
      </c>
      <c r="D293" s="181">
        <v>16</v>
      </c>
      <c r="E293" s="181">
        <v>71160146</v>
      </c>
      <c r="F293" s="181">
        <v>70951477</v>
      </c>
      <c r="G293" s="181">
        <v>209940</v>
      </c>
      <c r="H293" s="181" t="s">
        <v>655</v>
      </c>
      <c r="I293" s="181" t="s">
        <v>656</v>
      </c>
      <c r="J293" s="181" t="s">
        <v>7</v>
      </c>
      <c r="K293" s="181" t="s">
        <v>20094</v>
      </c>
      <c r="L293" s="181" t="s">
        <v>2563</v>
      </c>
      <c r="M293" s="181" t="s">
        <v>19623</v>
      </c>
      <c r="N293" s="181" t="s">
        <v>2857</v>
      </c>
      <c r="O293" s="181" t="s">
        <v>2857</v>
      </c>
    </row>
    <row r="294" spans="1:16" x14ac:dyDescent="0.2">
      <c r="A294" s="181" t="s">
        <v>11006</v>
      </c>
      <c r="B294" s="181" t="s">
        <v>668</v>
      </c>
      <c r="C294" s="181" t="s">
        <v>782</v>
      </c>
      <c r="D294" s="181">
        <v>18</v>
      </c>
      <c r="E294" s="181">
        <v>22611</v>
      </c>
      <c r="F294" s="181">
        <v>222262</v>
      </c>
      <c r="G294" s="181">
        <v>205421</v>
      </c>
      <c r="H294" s="181" t="s">
        <v>655</v>
      </c>
      <c r="I294" s="181" t="s">
        <v>656</v>
      </c>
      <c r="J294" s="181" t="s">
        <v>27</v>
      </c>
      <c r="K294" s="181" t="s">
        <v>20094</v>
      </c>
      <c r="L294" s="181" t="s">
        <v>2563</v>
      </c>
      <c r="M294" s="181" t="s">
        <v>19617</v>
      </c>
      <c r="N294" s="181" t="s">
        <v>2857</v>
      </c>
      <c r="O294" s="181" t="s">
        <v>2857</v>
      </c>
    </row>
    <row r="295" spans="1:16" x14ac:dyDescent="0.2">
      <c r="A295" s="181" t="s">
        <v>19595</v>
      </c>
      <c r="B295" s="181" t="s">
        <v>667</v>
      </c>
      <c r="C295" s="181" t="s">
        <v>782</v>
      </c>
      <c r="D295" s="181">
        <v>18</v>
      </c>
      <c r="E295" s="181">
        <v>18512598</v>
      </c>
      <c r="F295" s="181">
        <v>18730386</v>
      </c>
      <c r="G295" s="181">
        <v>225186</v>
      </c>
      <c r="H295" s="181" t="s">
        <v>655</v>
      </c>
      <c r="I295" s="181" t="s">
        <v>656</v>
      </c>
      <c r="J295" s="181" t="s">
        <v>29</v>
      </c>
      <c r="K295" s="181" t="s">
        <v>20094</v>
      </c>
      <c r="L295" s="181" t="s">
        <v>2563</v>
      </c>
      <c r="M295" s="181" t="s">
        <v>19634</v>
      </c>
      <c r="N295" s="181" t="s">
        <v>2857</v>
      </c>
      <c r="O295" s="181" t="s">
        <v>2857</v>
      </c>
    </row>
    <row r="296" spans="1:16" x14ac:dyDescent="0.2">
      <c r="A296" s="181" t="s">
        <v>20193</v>
      </c>
      <c r="B296" s="181" t="s">
        <v>20190</v>
      </c>
      <c r="C296" s="181" t="s">
        <v>782</v>
      </c>
      <c r="D296" s="181">
        <v>16</v>
      </c>
      <c r="E296" s="181" t="s">
        <v>9337</v>
      </c>
      <c r="F296" s="181">
        <v>33662858</v>
      </c>
      <c r="G296" s="181">
        <v>186261</v>
      </c>
      <c r="H296" s="181" t="s">
        <v>19602</v>
      </c>
      <c r="I296" s="181" t="s">
        <v>659</v>
      </c>
      <c r="J296" s="181" t="s">
        <v>58</v>
      </c>
      <c r="K296" s="181" t="s">
        <v>20194</v>
      </c>
      <c r="L296" s="181" t="s">
        <v>2563</v>
      </c>
      <c r="M296" s="181" t="s">
        <v>20191</v>
      </c>
      <c r="N296" s="181" t="s">
        <v>2857</v>
      </c>
      <c r="O296" s="181" t="s">
        <v>2857</v>
      </c>
    </row>
    <row r="297" spans="1:16" x14ac:dyDescent="0.2">
      <c r="A297" s="181" t="s">
        <v>20193</v>
      </c>
      <c r="B297" s="181" t="s">
        <v>20195</v>
      </c>
      <c r="C297" s="181" t="s">
        <v>782</v>
      </c>
      <c r="D297" s="181">
        <v>6</v>
      </c>
      <c r="E297" s="181" t="s">
        <v>9337</v>
      </c>
      <c r="F297" s="181" t="s">
        <v>9337</v>
      </c>
      <c r="G297" s="181">
        <v>212358</v>
      </c>
      <c r="H297" s="181" t="s">
        <v>19602</v>
      </c>
      <c r="I297" s="181" t="s">
        <v>659</v>
      </c>
      <c r="J297" s="181" t="s">
        <v>58</v>
      </c>
      <c r="K297" s="181" t="s">
        <v>20194</v>
      </c>
      <c r="L297" s="181" t="s">
        <v>2654</v>
      </c>
      <c r="M297" s="181" t="s">
        <v>20196</v>
      </c>
      <c r="N297" s="181" t="s">
        <v>2857</v>
      </c>
      <c r="O297" s="181" t="s">
        <v>2857</v>
      </c>
    </row>
  </sheetData>
  <autoFilter ref="A1:P297">
    <sortState ref="A2:P284">
      <sortCondition ref="D1:D284"/>
    </sortState>
  </autoFilter>
  <conditionalFormatting sqref="B1:B1048576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"/>
  <sheetViews>
    <sheetView workbookViewId="0"/>
  </sheetViews>
  <sheetFormatPr baseColWidth="10" defaultColWidth="11.5" defaultRowHeight="13" x14ac:dyDescent="0.15"/>
  <sheetData>
    <row r="1" spans="1:7" ht="15" x14ac:dyDescent="0.2">
      <c r="A1" s="283" t="s">
        <v>20232</v>
      </c>
      <c r="B1" s="283" t="s">
        <v>20233</v>
      </c>
      <c r="C1" s="283" t="s">
        <v>20234</v>
      </c>
      <c r="D1" s="283" t="s">
        <v>20235</v>
      </c>
      <c r="E1" s="283" t="s">
        <v>20236</v>
      </c>
      <c r="F1" s="283" t="s">
        <v>20237</v>
      </c>
      <c r="G1" s="283" t="s">
        <v>20238</v>
      </c>
    </row>
    <row r="2" spans="1:7" ht="15" x14ac:dyDescent="0.2">
      <c r="A2" s="119" t="s">
        <v>20217</v>
      </c>
      <c r="B2" s="119" t="s">
        <v>20239</v>
      </c>
      <c r="C2" s="119" t="s">
        <v>20240</v>
      </c>
      <c r="D2" s="119">
        <v>225530</v>
      </c>
      <c r="E2" s="119">
        <v>157086</v>
      </c>
      <c r="F2" s="119" t="s">
        <v>33</v>
      </c>
      <c r="G2" s="119" t="s">
        <v>33</v>
      </c>
    </row>
    <row r="3" spans="1:7" ht="15" x14ac:dyDescent="0.2">
      <c r="A3" s="119" t="s">
        <v>20217</v>
      </c>
      <c r="B3" s="119" t="s">
        <v>20240</v>
      </c>
      <c r="C3" s="119" t="s">
        <v>20241</v>
      </c>
      <c r="D3" s="119">
        <v>204211</v>
      </c>
      <c r="E3" s="119">
        <v>86996</v>
      </c>
      <c r="F3" s="119" t="s">
        <v>33</v>
      </c>
      <c r="G3" s="119" t="s">
        <v>40</v>
      </c>
    </row>
    <row r="4" spans="1:7" ht="15" x14ac:dyDescent="0.2">
      <c r="A4" s="119" t="s">
        <v>20217</v>
      </c>
      <c r="B4" s="119" t="s">
        <v>20241</v>
      </c>
      <c r="C4" s="119" t="s">
        <v>20242</v>
      </c>
      <c r="D4" s="119">
        <v>0</v>
      </c>
      <c r="E4" s="119">
        <v>174190</v>
      </c>
      <c r="F4" s="119" t="s">
        <v>40</v>
      </c>
      <c r="G4" s="119" t="s">
        <v>33</v>
      </c>
    </row>
    <row r="5" spans="1:7" ht="15" x14ac:dyDescent="0.2">
      <c r="A5" s="119" t="s">
        <v>20217</v>
      </c>
      <c r="B5" s="119" t="s">
        <v>20242</v>
      </c>
      <c r="C5" s="119" t="s">
        <v>20243</v>
      </c>
      <c r="D5" s="119">
        <v>197126</v>
      </c>
      <c r="E5" s="119">
        <v>140197</v>
      </c>
      <c r="F5" s="119" t="s">
        <v>33</v>
      </c>
      <c r="G5" s="119" t="s">
        <v>33</v>
      </c>
    </row>
    <row r="6" spans="1:7" ht="15" x14ac:dyDescent="0.2">
      <c r="A6" s="119" t="s">
        <v>20217</v>
      </c>
      <c r="B6" s="119" t="s">
        <v>20243</v>
      </c>
      <c r="C6" s="119" t="s">
        <v>20244</v>
      </c>
      <c r="D6" s="119">
        <v>231116</v>
      </c>
      <c r="E6" s="119">
        <v>97368</v>
      </c>
      <c r="F6" s="119" t="s">
        <v>33</v>
      </c>
      <c r="G6" s="119" t="s">
        <v>40</v>
      </c>
    </row>
    <row r="7" spans="1:7" ht="15" x14ac:dyDescent="0.2">
      <c r="A7" s="119" t="s">
        <v>20217</v>
      </c>
      <c r="B7" s="119" t="s">
        <v>20244</v>
      </c>
      <c r="C7" s="119" t="s">
        <v>20245</v>
      </c>
      <c r="D7" s="119">
        <v>0</v>
      </c>
      <c r="E7" s="119">
        <v>196535</v>
      </c>
      <c r="F7" s="119" t="s">
        <v>40</v>
      </c>
      <c r="G7" s="119" t="s">
        <v>40</v>
      </c>
    </row>
    <row r="8" spans="1:7" ht="15" x14ac:dyDescent="0.2">
      <c r="A8" s="119" t="s">
        <v>20217</v>
      </c>
      <c r="B8" s="119" t="s">
        <v>20245</v>
      </c>
      <c r="C8" s="119" t="s">
        <v>20246</v>
      </c>
      <c r="D8" s="119">
        <v>0</v>
      </c>
      <c r="E8" s="119">
        <v>140666</v>
      </c>
      <c r="F8" s="119" t="s">
        <v>40</v>
      </c>
      <c r="G8" s="119" t="s">
        <v>33</v>
      </c>
    </row>
    <row r="9" spans="1:7" ht="15" x14ac:dyDescent="0.2">
      <c r="A9" s="119" t="s">
        <v>20217</v>
      </c>
      <c r="B9" s="119" t="s">
        <v>20246</v>
      </c>
      <c r="C9" s="119" t="s">
        <v>20247</v>
      </c>
      <c r="D9" s="119">
        <v>187616</v>
      </c>
      <c r="E9" s="119">
        <v>78340</v>
      </c>
      <c r="F9" s="119" t="s">
        <v>33</v>
      </c>
      <c r="G9" s="119" t="s">
        <v>33</v>
      </c>
    </row>
    <row r="10" spans="1:7" ht="15" x14ac:dyDescent="0.2">
      <c r="A10" s="283" t="s">
        <v>20232</v>
      </c>
      <c r="B10" s="283" t="s">
        <v>20233</v>
      </c>
      <c r="C10" s="283" t="s">
        <v>20234</v>
      </c>
      <c r="D10" s="283" t="s">
        <v>20235</v>
      </c>
      <c r="E10" s="283" t="s">
        <v>20236</v>
      </c>
      <c r="F10" s="283" t="s">
        <v>20237</v>
      </c>
      <c r="G10" s="283" t="s">
        <v>20238</v>
      </c>
    </row>
    <row r="11" spans="1:7" ht="15" x14ac:dyDescent="0.2">
      <c r="A11" s="119" t="s">
        <v>20219</v>
      </c>
      <c r="B11" s="119" t="s">
        <v>20248</v>
      </c>
      <c r="C11" s="119" t="s">
        <v>20249</v>
      </c>
      <c r="D11" s="119">
        <v>0</v>
      </c>
      <c r="E11" s="119">
        <v>5467</v>
      </c>
      <c r="F11" s="119" t="s">
        <v>40</v>
      </c>
      <c r="G11" s="119" t="s">
        <v>33</v>
      </c>
    </row>
    <row r="12" spans="1:7" ht="15" x14ac:dyDescent="0.2">
      <c r="A12" s="119" t="s">
        <v>20219</v>
      </c>
      <c r="B12" s="119" t="s">
        <v>20249</v>
      </c>
      <c r="C12" s="119" t="s">
        <v>20250</v>
      </c>
      <c r="D12" s="119">
        <v>226627</v>
      </c>
      <c r="E12" s="119">
        <v>136186</v>
      </c>
      <c r="F12" s="119" t="s">
        <v>33</v>
      </c>
      <c r="G12" s="119" t="s">
        <v>33</v>
      </c>
    </row>
    <row r="13" spans="1:7" ht="15" x14ac:dyDescent="0.2">
      <c r="A13" s="119" t="s">
        <v>20219</v>
      </c>
      <c r="B13" s="119" t="s">
        <v>20250</v>
      </c>
      <c r="C13" s="119" t="s">
        <v>20251</v>
      </c>
      <c r="D13" s="119">
        <v>206179</v>
      </c>
      <c r="E13" s="119">
        <v>29947</v>
      </c>
      <c r="F13" s="119" t="s">
        <v>33</v>
      </c>
      <c r="G13" s="119" t="s">
        <v>40</v>
      </c>
    </row>
    <row r="14" spans="1:7" ht="15" x14ac:dyDescent="0.2">
      <c r="A14" s="119" t="s">
        <v>20219</v>
      </c>
      <c r="B14" s="119" t="s">
        <v>20251</v>
      </c>
      <c r="C14" s="119" t="s">
        <v>20252</v>
      </c>
      <c r="D14" s="119">
        <v>0</v>
      </c>
      <c r="E14" s="119">
        <v>91850</v>
      </c>
      <c r="F14" s="119" t="s">
        <v>40</v>
      </c>
      <c r="G14" s="119" t="s">
        <v>40</v>
      </c>
    </row>
    <row r="15" spans="1:7" ht="15" x14ac:dyDescent="0.2">
      <c r="A15" s="119" t="s">
        <v>20219</v>
      </c>
      <c r="B15" s="119" t="s">
        <v>20252</v>
      </c>
      <c r="C15" s="119" t="s">
        <v>20253</v>
      </c>
      <c r="D15" s="119">
        <v>0</v>
      </c>
      <c r="E15" s="119">
        <v>166082</v>
      </c>
      <c r="F15" s="119" t="s">
        <v>40</v>
      </c>
      <c r="G15" s="119" t="s">
        <v>40</v>
      </c>
    </row>
    <row r="16" spans="1:7" ht="15" x14ac:dyDescent="0.2">
      <c r="A16" s="119" t="s">
        <v>20219</v>
      </c>
      <c r="B16" s="119" t="s">
        <v>20253</v>
      </c>
      <c r="C16" s="119" t="s">
        <v>20254</v>
      </c>
      <c r="D16" s="119">
        <v>108194</v>
      </c>
      <c r="E16" s="119">
        <v>0</v>
      </c>
      <c r="F16" s="119" t="s">
        <v>40</v>
      </c>
      <c r="G16" s="119" t="s">
        <v>33</v>
      </c>
    </row>
    <row r="17" spans="1:7" ht="15" x14ac:dyDescent="0.2">
      <c r="A17" s="119" t="s">
        <v>20219</v>
      </c>
      <c r="B17" s="119" t="s">
        <v>20254</v>
      </c>
      <c r="C17" s="119" t="s">
        <v>20255</v>
      </c>
      <c r="D17" s="119">
        <v>250433</v>
      </c>
      <c r="E17" s="119">
        <v>17575</v>
      </c>
      <c r="F17" s="119" t="s">
        <v>33</v>
      </c>
      <c r="G17" s="119" t="s">
        <v>33</v>
      </c>
    </row>
    <row r="18" spans="1:7" ht="15" x14ac:dyDescent="0.2">
      <c r="A18" s="119" t="s">
        <v>20219</v>
      </c>
      <c r="B18" s="119" t="s">
        <v>20255</v>
      </c>
      <c r="C18" s="119" t="s">
        <v>20256</v>
      </c>
      <c r="D18" s="119">
        <v>188357</v>
      </c>
      <c r="E18" s="119">
        <v>164071</v>
      </c>
      <c r="F18" s="119" t="s">
        <v>33</v>
      </c>
      <c r="G18" s="119" t="s">
        <v>33</v>
      </c>
    </row>
    <row r="19" spans="1:7" ht="15" x14ac:dyDescent="0.2">
      <c r="A19" s="119" t="s">
        <v>20219</v>
      </c>
      <c r="B19" s="119" t="s">
        <v>20256</v>
      </c>
      <c r="C19" s="119" t="s">
        <v>20257</v>
      </c>
      <c r="D19" s="119">
        <v>210765</v>
      </c>
      <c r="E19" s="119">
        <v>106454</v>
      </c>
      <c r="F19" s="119" t="s">
        <v>33</v>
      </c>
      <c r="G19" s="119" t="s">
        <v>33</v>
      </c>
    </row>
    <row r="20" spans="1:7" ht="15" x14ac:dyDescent="0.2">
      <c r="A20" s="283" t="s">
        <v>20232</v>
      </c>
      <c r="B20" s="283" t="s">
        <v>20233</v>
      </c>
      <c r="C20" s="283" t="s">
        <v>20234</v>
      </c>
      <c r="D20" s="283" t="s">
        <v>20235</v>
      </c>
      <c r="E20" s="283" t="s">
        <v>20236</v>
      </c>
      <c r="F20" s="283" t="s">
        <v>20237</v>
      </c>
      <c r="G20" s="283" t="s">
        <v>20238</v>
      </c>
    </row>
    <row r="21" spans="1:7" ht="15" x14ac:dyDescent="0.2">
      <c r="A21" s="119" t="s">
        <v>20218</v>
      </c>
      <c r="B21" s="119" t="s">
        <v>20258</v>
      </c>
      <c r="C21" s="119" t="s">
        <v>20259</v>
      </c>
      <c r="D21" s="119">
        <v>12</v>
      </c>
      <c r="E21" s="119">
        <v>141933</v>
      </c>
      <c r="F21" s="119" t="s">
        <v>40</v>
      </c>
      <c r="G21" s="119" t="s">
        <v>33</v>
      </c>
    </row>
    <row r="22" spans="1:7" ht="15" x14ac:dyDescent="0.2">
      <c r="A22" s="119" t="s">
        <v>20218</v>
      </c>
      <c r="B22" s="119" t="s">
        <v>20259</v>
      </c>
      <c r="C22" s="119" t="s">
        <v>20260</v>
      </c>
      <c r="D22" s="119">
        <v>230756</v>
      </c>
      <c r="E22" s="119">
        <v>180072</v>
      </c>
      <c r="F22" s="119" t="s">
        <v>33</v>
      </c>
      <c r="G22" s="119" t="s">
        <v>33</v>
      </c>
    </row>
    <row r="23" spans="1:7" ht="15" x14ac:dyDescent="0.2">
      <c r="A23" s="119" t="s">
        <v>20218</v>
      </c>
      <c r="B23" s="119" t="s">
        <v>20260</v>
      </c>
      <c r="C23" s="119" t="s">
        <v>20261</v>
      </c>
      <c r="D23" s="119">
        <v>217022</v>
      </c>
      <c r="E23" s="119">
        <v>138253</v>
      </c>
      <c r="F23" s="119" t="s">
        <v>33</v>
      </c>
      <c r="G23" s="119" t="s">
        <v>33</v>
      </c>
    </row>
    <row r="24" spans="1:7" ht="15" x14ac:dyDescent="0.2">
      <c r="A24" s="283" t="s">
        <v>20232</v>
      </c>
      <c r="B24" s="283" t="s">
        <v>20233</v>
      </c>
      <c r="C24" s="283" t="s">
        <v>20234</v>
      </c>
      <c r="D24" s="283" t="s">
        <v>20235</v>
      </c>
      <c r="E24" s="283" t="s">
        <v>20236</v>
      </c>
      <c r="F24" s="283" t="s">
        <v>20237</v>
      </c>
      <c r="G24" s="283" t="s">
        <v>20238</v>
      </c>
    </row>
    <row r="25" spans="1:7" ht="15" x14ac:dyDescent="0.2">
      <c r="A25" s="119" t="s">
        <v>598</v>
      </c>
      <c r="B25" s="119" t="s">
        <v>20262</v>
      </c>
      <c r="C25" s="119" t="s">
        <v>20263</v>
      </c>
      <c r="D25" s="119">
        <v>207309</v>
      </c>
      <c r="E25" s="119">
        <v>193296</v>
      </c>
      <c r="F25" s="119" t="s">
        <v>33</v>
      </c>
      <c r="G25" s="119" t="s">
        <v>40</v>
      </c>
    </row>
    <row r="26" spans="1:7" ht="15" x14ac:dyDescent="0.2">
      <c r="A26" s="119" t="s">
        <v>598</v>
      </c>
      <c r="B26" s="119" t="s">
        <v>20263</v>
      </c>
      <c r="C26" s="119" t="s">
        <v>20127</v>
      </c>
      <c r="D26" s="119">
        <v>3</v>
      </c>
      <c r="E26" s="119">
        <v>59167</v>
      </c>
      <c r="F26" s="119" t="s">
        <v>40</v>
      </c>
      <c r="G26" s="119" t="s">
        <v>33</v>
      </c>
    </row>
    <row r="27" spans="1:7" ht="15" x14ac:dyDescent="0.2">
      <c r="A27" s="119" t="s">
        <v>598</v>
      </c>
      <c r="B27" s="119" t="s">
        <v>20129</v>
      </c>
      <c r="C27" s="119" t="s">
        <v>20264</v>
      </c>
      <c r="D27" s="119">
        <v>0</v>
      </c>
      <c r="E27" s="119">
        <v>197909</v>
      </c>
      <c r="F27" s="119" t="s">
        <v>40</v>
      </c>
      <c r="G27" s="119" t="s">
        <v>40</v>
      </c>
    </row>
    <row r="28" spans="1:7" ht="15" x14ac:dyDescent="0.2">
      <c r="A28" s="119" t="s">
        <v>598</v>
      </c>
      <c r="B28" s="119" t="s">
        <v>20264</v>
      </c>
      <c r="C28" s="119" t="s">
        <v>20265</v>
      </c>
      <c r="D28" s="119">
        <v>0</v>
      </c>
      <c r="E28" s="119">
        <v>90054</v>
      </c>
      <c r="F28" s="119" t="s">
        <v>40</v>
      </c>
      <c r="G28" s="119" t="s">
        <v>40</v>
      </c>
    </row>
    <row r="29" spans="1:7" ht="15" x14ac:dyDescent="0.2">
      <c r="A29" s="119" t="s">
        <v>598</v>
      </c>
      <c r="B29" s="119" t="s">
        <v>20265</v>
      </c>
      <c r="C29" s="119" t="s">
        <v>20266</v>
      </c>
      <c r="D29" s="119">
        <v>0</v>
      </c>
      <c r="E29" s="119">
        <v>142669</v>
      </c>
      <c r="F29" s="119" t="s">
        <v>40</v>
      </c>
      <c r="G29" s="119" t="s">
        <v>40</v>
      </c>
    </row>
    <row r="30" spans="1:7" ht="15" x14ac:dyDescent="0.2">
      <c r="A30" s="119" t="s">
        <v>598</v>
      </c>
      <c r="B30" s="119" t="s">
        <v>20266</v>
      </c>
      <c r="C30" s="119" t="s">
        <v>20267</v>
      </c>
      <c r="D30" s="119">
        <v>3</v>
      </c>
      <c r="E30" s="119">
        <v>135269</v>
      </c>
      <c r="F30" s="119" t="s">
        <v>40</v>
      </c>
      <c r="G30" s="119" t="s">
        <v>40</v>
      </c>
    </row>
    <row r="31" spans="1:7" ht="15" x14ac:dyDescent="0.2">
      <c r="A31" s="283" t="s">
        <v>20232</v>
      </c>
      <c r="B31" s="283" t="s">
        <v>20233</v>
      </c>
      <c r="C31" s="283" t="s">
        <v>20234</v>
      </c>
      <c r="D31" s="283" t="s">
        <v>20235</v>
      </c>
      <c r="E31" s="283" t="s">
        <v>20236</v>
      </c>
      <c r="F31" s="283" t="s">
        <v>20237</v>
      </c>
      <c r="G31" s="283" t="s">
        <v>20238</v>
      </c>
    </row>
    <row r="32" spans="1:7" ht="15" x14ac:dyDescent="0.2">
      <c r="A32" s="119" t="s">
        <v>20231</v>
      </c>
      <c r="B32" s="119" t="s">
        <v>20268</v>
      </c>
      <c r="C32" s="119" t="s">
        <v>20269</v>
      </c>
      <c r="D32" s="119">
        <v>0</v>
      </c>
      <c r="E32" s="119">
        <v>36058</v>
      </c>
      <c r="F32" s="119" t="s">
        <v>40</v>
      </c>
      <c r="G32" s="119" t="s">
        <v>33</v>
      </c>
    </row>
    <row r="33" spans="1:7" ht="15" x14ac:dyDescent="0.2">
      <c r="A33" s="283" t="s">
        <v>20232</v>
      </c>
      <c r="B33" s="283" t="s">
        <v>20233</v>
      </c>
      <c r="C33" s="283" t="s">
        <v>20234</v>
      </c>
      <c r="D33" s="283" t="s">
        <v>20235</v>
      </c>
      <c r="E33" s="283" t="s">
        <v>20236</v>
      </c>
      <c r="F33" s="283" t="s">
        <v>20237</v>
      </c>
      <c r="G33" s="283" t="s">
        <v>20238</v>
      </c>
    </row>
    <row r="34" spans="1:7" ht="15" x14ac:dyDescent="0.2">
      <c r="A34" s="119" t="s">
        <v>20230</v>
      </c>
      <c r="B34" s="119" t="s">
        <v>686</v>
      </c>
      <c r="C34" s="119" t="s">
        <v>684</v>
      </c>
      <c r="D34" s="119">
        <v>224350</v>
      </c>
      <c r="E34" s="119">
        <v>157687</v>
      </c>
      <c r="F34" s="119" t="s">
        <v>33</v>
      </c>
      <c r="G34" s="119" t="s">
        <v>40</v>
      </c>
    </row>
    <row r="35" spans="1:7" ht="15" x14ac:dyDescent="0.2">
      <c r="A35" s="283" t="s">
        <v>20232</v>
      </c>
      <c r="B35" s="283" t="s">
        <v>20233</v>
      </c>
      <c r="C35" s="283" t="s">
        <v>20234</v>
      </c>
      <c r="D35" s="283" t="s">
        <v>20235</v>
      </c>
      <c r="E35" s="283" t="s">
        <v>20236</v>
      </c>
      <c r="F35" s="283" t="s">
        <v>20237</v>
      </c>
      <c r="G35" s="283" t="s">
        <v>20238</v>
      </c>
    </row>
    <row r="36" spans="1:7" ht="15" x14ac:dyDescent="0.2">
      <c r="A36" s="119" t="s">
        <v>20227</v>
      </c>
      <c r="B36" s="119" t="s">
        <v>20270</v>
      </c>
      <c r="C36" s="119" t="s">
        <v>20271</v>
      </c>
      <c r="D36" s="119">
        <v>222450</v>
      </c>
      <c r="E36" s="119">
        <v>21676</v>
      </c>
      <c r="F36" s="119" t="s">
        <v>33</v>
      </c>
      <c r="G36" s="119" t="s">
        <v>33</v>
      </c>
    </row>
    <row r="37" spans="1:7" ht="15" x14ac:dyDescent="0.2">
      <c r="A37" s="283" t="s">
        <v>20232</v>
      </c>
      <c r="B37" s="283" t="s">
        <v>20233</v>
      </c>
      <c r="C37" s="283" t="s">
        <v>20234</v>
      </c>
      <c r="D37" s="283" t="s">
        <v>20235</v>
      </c>
      <c r="E37" s="283" t="s">
        <v>20236</v>
      </c>
      <c r="F37" s="283" t="s">
        <v>20237</v>
      </c>
      <c r="G37" s="283" t="s">
        <v>20238</v>
      </c>
    </row>
    <row r="38" spans="1:7" ht="15" x14ac:dyDescent="0.2">
      <c r="A38" s="119" t="s">
        <v>20226</v>
      </c>
      <c r="B38" s="119" t="s">
        <v>699</v>
      </c>
      <c r="C38" s="119" t="s">
        <v>701</v>
      </c>
      <c r="D38" s="119">
        <v>75076</v>
      </c>
      <c r="E38" s="119">
        <v>213944</v>
      </c>
      <c r="F38" s="119" t="s">
        <v>40</v>
      </c>
      <c r="G38" s="119" t="s">
        <v>40</v>
      </c>
    </row>
    <row r="39" spans="1:7" ht="15" x14ac:dyDescent="0.2">
      <c r="A39" s="283" t="s">
        <v>20232</v>
      </c>
      <c r="B39" s="283" t="s">
        <v>20233</v>
      </c>
      <c r="C39" s="283" t="s">
        <v>20234</v>
      </c>
      <c r="D39" s="283" t="s">
        <v>20235</v>
      </c>
      <c r="E39" s="283" t="s">
        <v>20236</v>
      </c>
      <c r="F39" s="283" t="s">
        <v>20237</v>
      </c>
      <c r="G39" s="283" t="s">
        <v>20238</v>
      </c>
    </row>
    <row r="40" spans="1:7" ht="15" x14ac:dyDescent="0.2">
      <c r="A40" s="119" t="s">
        <v>20225</v>
      </c>
      <c r="B40" s="119" t="s">
        <v>690</v>
      </c>
      <c r="C40" s="119" t="s">
        <v>20272</v>
      </c>
      <c r="D40" s="119">
        <v>210759</v>
      </c>
      <c r="E40" s="119">
        <v>229938</v>
      </c>
      <c r="F40" s="119" t="s">
        <v>33</v>
      </c>
      <c r="G40" s="119" t="s">
        <v>40</v>
      </c>
    </row>
    <row r="41" spans="1:7" ht="15" x14ac:dyDescent="0.2">
      <c r="A41" s="119" t="s">
        <v>20225</v>
      </c>
      <c r="B41" s="119" t="s">
        <v>20272</v>
      </c>
      <c r="C41" s="119" t="s">
        <v>20273</v>
      </c>
      <c r="D41" s="119">
        <v>0</v>
      </c>
      <c r="E41" s="119">
        <v>89556</v>
      </c>
      <c r="F41" s="119" t="s">
        <v>40</v>
      </c>
      <c r="G41" s="119" t="s">
        <v>33</v>
      </c>
    </row>
    <row r="42" spans="1:7" ht="15" x14ac:dyDescent="0.2">
      <c r="A42" s="119" t="s">
        <v>20225</v>
      </c>
      <c r="B42" s="119" t="s">
        <v>20273</v>
      </c>
      <c r="C42" s="119" t="s">
        <v>694</v>
      </c>
      <c r="D42" s="119">
        <v>203120</v>
      </c>
      <c r="E42" s="119">
        <v>136421</v>
      </c>
      <c r="F42" s="119" t="s">
        <v>33</v>
      </c>
      <c r="G42" s="119" t="s">
        <v>33</v>
      </c>
    </row>
    <row r="43" spans="1:7" ht="15" x14ac:dyDescent="0.2">
      <c r="A43" s="119" t="s">
        <v>20225</v>
      </c>
      <c r="B43" s="119" t="s">
        <v>694</v>
      </c>
      <c r="C43" s="119" t="s">
        <v>696</v>
      </c>
      <c r="D43" s="119">
        <v>227428</v>
      </c>
      <c r="E43" s="119">
        <v>151267</v>
      </c>
      <c r="F43" s="119" t="s">
        <v>33</v>
      </c>
      <c r="G43" s="119" t="s">
        <v>40</v>
      </c>
    </row>
    <row r="44" spans="1:7" ht="15" x14ac:dyDescent="0.2">
      <c r="A44" s="119" t="s">
        <v>20225</v>
      </c>
      <c r="B44" s="119" t="s">
        <v>696</v>
      </c>
      <c r="C44" s="119" t="s">
        <v>20274</v>
      </c>
      <c r="D44" s="119">
        <v>0</v>
      </c>
      <c r="E44" s="119">
        <v>99229</v>
      </c>
      <c r="F44" s="119" t="s">
        <v>40</v>
      </c>
      <c r="G44" s="119" t="s">
        <v>33</v>
      </c>
    </row>
    <row r="45" spans="1:7" ht="15" x14ac:dyDescent="0.2">
      <c r="A45" s="283" t="s">
        <v>20232</v>
      </c>
      <c r="B45" s="283" t="s">
        <v>20233</v>
      </c>
      <c r="C45" s="283" t="s">
        <v>20234</v>
      </c>
      <c r="D45" s="283" t="s">
        <v>20235</v>
      </c>
      <c r="E45" s="283" t="s">
        <v>20236</v>
      </c>
      <c r="F45" s="283" t="s">
        <v>20237</v>
      </c>
      <c r="G45" s="283" t="s">
        <v>20238</v>
      </c>
    </row>
    <row r="46" spans="1:7" ht="15" x14ac:dyDescent="0.2">
      <c r="A46" s="119" t="s">
        <v>20224</v>
      </c>
      <c r="B46" s="119" t="s">
        <v>20275</v>
      </c>
      <c r="C46" s="119" t="s">
        <v>2374</v>
      </c>
      <c r="D46" s="119">
        <v>0</v>
      </c>
      <c r="E46" s="119">
        <v>203991</v>
      </c>
      <c r="F46" s="119" t="s">
        <v>40</v>
      </c>
      <c r="G46" s="119" t="s">
        <v>40</v>
      </c>
    </row>
    <row r="47" spans="1:7" ht="15" x14ac:dyDescent="0.2">
      <c r="A47" s="119" t="s">
        <v>20224</v>
      </c>
      <c r="B47" s="119" t="s">
        <v>2374</v>
      </c>
      <c r="C47" s="119" t="s">
        <v>2358</v>
      </c>
      <c r="D47" s="119">
        <v>0</v>
      </c>
      <c r="E47" s="119">
        <v>196368</v>
      </c>
      <c r="F47" s="119" t="s">
        <v>40</v>
      </c>
      <c r="G47" s="119" t="s">
        <v>40</v>
      </c>
    </row>
    <row r="48" spans="1:7" ht="15" x14ac:dyDescent="0.2">
      <c r="A48" s="119" t="s">
        <v>20224</v>
      </c>
      <c r="B48" s="119" t="s">
        <v>2358</v>
      </c>
      <c r="C48" s="119" t="s">
        <v>2348</v>
      </c>
      <c r="D48" s="119">
        <v>0</v>
      </c>
      <c r="E48" s="119">
        <v>143925</v>
      </c>
      <c r="F48" s="119" t="s">
        <v>40</v>
      </c>
      <c r="G48" s="119" t="s">
        <v>33</v>
      </c>
    </row>
    <row r="49" spans="1:7" ht="15" x14ac:dyDescent="0.2">
      <c r="A49" s="119" t="s">
        <v>20224</v>
      </c>
      <c r="B49" s="119" t="s">
        <v>2348</v>
      </c>
      <c r="C49" s="119" t="s">
        <v>2338</v>
      </c>
      <c r="D49" s="119">
        <v>230316</v>
      </c>
      <c r="E49" s="119">
        <v>128484</v>
      </c>
      <c r="F49" s="119" t="s">
        <v>33</v>
      </c>
      <c r="G49" s="119" t="s">
        <v>40</v>
      </c>
    </row>
    <row r="50" spans="1:7" ht="15" x14ac:dyDescent="0.2">
      <c r="A50" s="119" t="s">
        <v>20224</v>
      </c>
      <c r="B50" s="119" t="s">
        <v>2338</v>
      </c>
      <c r="C50" s="119" t="s">
        <v>2334</v>
      </c>
      <c r="D50" s="119">
        <v>0</v>
      </c>
      <c r="E50" s="119">
        <v>114247</v>
      </c>
      <c r="F50" s="119" t="s">
        <v>40</v>
      </c>
      <c r="G50" s="119" t="s">
        <v>33</v>
      </c>
    </row>
    <row r="51" spans="1:7" ht="15" x14ac:dyDescent="0.2">
      <c r="A51" s="119" t="s">
        <v>20224</v>
      </c>
      <c r="B51" s="119" t="s">
        <v>2334</v>
      </c>
      <c r="C51" s="119" t="s">
        <v>20276</v>
      </c>
      <c r="D51" s="119">
        <v>186329</v>
      </c>
      <c r="E51" s="119">
        <v>85421</v>
      </c>
      <c r="F51" s="119" t="s">
        <v>33</v>
      </c>
      <c r="G51" s="119" t="s">
        <v>40</v>
      </c>
    </row>
    <row r="52" spans="1:7" ht="15" x14ac:dyDescent="0.2">
      <c r="A52" s="119" t="s">
        <v>20224</v>
      </c>
      <c r="B52" s="119" t="s">
        <v>20276</v>
      </c>
      <c r="C52" s="119" t="s">
        <v>20277</v>
      </c>
      <c r="D52" s="119">
        <v>0</v>
      </c>
      <c r="E52" s="119">
        <v>59406</v>
      </c>
      <c r="F52" s="119" t="s">
        <v>40</v>
      </c>
      <c r="G52" s="119" t="s">
        <v>33</v>
      </c>
    </row>
    <row r="53" spans="1:7" ht="15" x14ac:dyDescent="0.2">
      <c r="A53" s="283" t="s">
        <v>20232</v>
      </c>
      <c r="B53" s="283" t="s">
        <v>20233</v>
      </c>
      <c r="C53" s="283" t="s">
        <v>20234</v>
      </c>
      <c r="D53" s="283" t="s">
        <v>20235</v>
      </c>
      <c r="E53" s="283" t="s">
        <v>20236</v>
      </c>
      <c r="F53" s="283" t="s">
        <v>20237</v>
      </c>
      <c r="G53" s="283" t="s">
        <v>20238</v>
      </c>
    </row>
    <row r="54" spans="1:7" ht="15" x14ac:dyDescent="0.2">
      <c r="A54" s="119" t="s">
        <v>20223</v>
      </c>
      <c r="B54" s="119" t="s">
        <v>20278</v>
      </c>
      <c r="C54" s="119" t="s">
        <v>20171</v>
      </c>
      <c r="D54" s="119">
        <v>0</v>
      </c>
      <c r="E54" s="119">
        <v>38596</v>
      </c>
      <c r="F54" s="119" t="s">
        <v>40</v>
      </c>
      <c r="G54" s="119" t="s">
        <v>33</v>
      </c>
    </row>
    <row r="55" spans="1:7" ht="15" x14ac:dyDescent="0.2">
      <c r="A55" s="119" t="s">
        <v>20223</v>
      </c>
      <c r="B55" s="119" t="s">
        <v>20171</v>
      </c>
      <c r="C55" s="119" t="s">
        <v>2327</v>
      </c>
      <c r="D55" s="119">
        <v>210401</v>
      </c>
      <c r="E55" s="119">
        <v>60037</v>
      </c>
      <c r="F55" s="119" t="s">
        <v>33</v>
      </c>
      <c r="G55" s="119" t="s">
        <v>33</v>
      </c>
    </row>
    <row r="56" spans="1:7" ht="15" x14ac:dyDescent="0.2">
      <c r="A56" s="119" t="s">
        <v>20223</v>
      </c>
      <c r="B56" s="119" t="s">
        <v>2327</v>
      </c>
      <c r="C56" s="119" t="s">
        <v>2323</v>
      </c>
      <c r="D56" s="119">
        <v>233611</v>
      </c>
      <c r="E56" s="119">
        <v>51344</v>
      </c>
      <c r="F56" s="119" t="s">
        <v>33</v>
      </c>
      <c r="G56" s="119" t="s">
        <v>33</v>
      </c>
    </row>
    <row r="57" spans="1:7" ht="15" x14ac:dyDescent="0.2">
      <c r="A57" s="119" t="s">
        <v>20223</v>
      </c>
      <c r="B57" s="119" t="s">
        <v>2323</v>
      </c>
      <c r="C57" s="119" t="s">
        <v>2319</v>
      </c>
      <c r="D57" s="119">
        <v>209025</v>
      </c>
      <c r="E57" s="119">
        <v>49374</v>
      </c>
      <c r="F57" s="119" t="s">
        <v>33</v>
      </c>
      <c r="G57" s="119" t="s">
        <v>33</v>
      </c>
    </row>
    <row r="58" spans="1:7" ht="15" x14ac:dyDescent="0.2">
      <c r="A58" s="119" t="s">
        <v>20223</v>
      </c>
      <c r="B58" s="119" t="s">
        <v>2319</v>
      </c>
      <c r="C58" s="119" t="s">
        <v>2313</v>
      </c>
      <c r="D58" s="119">
        <v>254459</v>
      </c>
      <c r="E58" s="119">
        <v>41565</v>
      </c>
      <c r="F58" s="119" t="s">
        <v>33</v>
      </c>
      <c r="G58" s="119" t="s">
        <v>40</v>
      </c>
    </row>
    <row r="59" spans="1:7" ht="15" x14ac:dyDescent="0.2">
      <c r="A59" s="119" t="s">
        <v>20223</v>
      </c>
      <c r="B59" s="119" t="s">
        <v>2313</v>
      </c>
      <c r="C59" s="119" t="s">
        <v>2346</v>
      </c>
      <c r="D59" s="119">
        <v>0</v>
      </c>
      <c r="E59" s="119">
        <v>14247</v>
      </c>
      <c r="F59" s="119" t="s">
        <v>40</v>
      </c>
      <c r="G59" s="119" t="s">
        <v>33</v>
      </c>
    </row>
    <row r="60" spans="1:7" ht="15" x14ac:dyDescent="0.2">
      <c r="A60" s="119" t="s">
        <v>20223</v>
      </c>
      <c r="B60" s="119" t="s">
        <v>2346</v>
      </c>
      <c r="C60" s="119" t="s">
        <v>2293</v>
      </c>
      <c r="D60" s="119">
        <v>213183</v>
      </c>
      <c r="E60" s="119">
        <v>14866</v>
      </c>
      <c r="F60" s="119" t="s">
        <v>33</v>
      </c>
      <c r="G60" s="119" t="s">
        <v>33</v>
      </c>
    </row>
    <row r="61" spans="1:7" ht="15" x14ac:dyDescent="0.2">
      <c r="A61" s="119" t="s">
        <v>20223</v>
      </c>
      <c r="B61" s="119" t="s">
        <v>2293</v>
      </c>
      <c r="C61" s="119" t="s">
        <v>20279</v>
      </c>
      <c r="D61" s="119">
        <v>203001</v>
      </c>
      <c r="E61" s="119">
        <v>1214</v>
      </c>
      <c r="F61" s="119" t="s">
        <v>33</v>
      </c>
      <c r="G61" s="119" t="s">
        <v>33</v>
      </c>
    </row>
    <row r="62" spans="1:7" ht="15" x14ac:dyDescent="0.2">
      <c r="A62" s="119" t="s">
        <v>20223</v>
      </c>
      <c r="B62" s="119" t="s">
        <v>20279</v>
      </c>
      <c r="C62" s="119" t="s">
        <v>20280</v>
      </c>
      <c r="D62" s="119">
        <v>210966</v>
      </c>
      <c r="E62" s="119">
        <v>25393</v>
      </c>
      <c r="F62" s="119" t="s">
        <v>33</v>
      </c>
      <c r="G62" s="119" t="s">
        <v>33</v>
      </c>
    </row>
    <row r="63" spans="1:7" ht="15" x14ac:dyDescent="0.2">
      <c r="A63" s="119" t="s">
        <v>20223</v>
      </c>
      <c r="B63" s="119" t="s">
        <v>20280</v>
      </c>
      <c r="C63" s="119" t="s">
        <v>20281</v>
      </c>
      <c r="D63" s="119">
        <v>226847</v>
      </c>
      <c r="E63" s="119">
        <v>76968</v>
      </c>
      <c r="F63" s="119" t="s">
        <v>33</v>
      </c>
      <c r="G63" s="119" t="s">
        <v>33</v>
      </c>
    </row>
    <row r="64" spans="1:7" ht="15" x14ac:dyDescent="0.2">
      <c r="A64" s="119" t="s">
        <v>20223</v>
      </c>
      <c r="B64" s="119" t="s">
        <v>20281</v>
      </c>
      <c r="C64" s="119" t="s">
        <v>20282</v>
      </c>
      <c r="D64" s="119">
        <v>232601</v>
      </c>
      <c r="E64" s="119">
        <v>10709</v>
      </c>
      <c r="F64" s="119" t="s">
        <v>33</v>
      </c>
      <c r="G64" s="119" t="s">
        <v>33</v>
      </c>
    </row>
    <row r="65" spans="1:7" ht="15" x14ac:dyDescent="0.2">
      <c r="A65" s="119" t="s">
        <v>20223</v>
      </c>
      <c r="B65" s="119" t="s">
        <v>20282</v>
      </c>
      <c r="C65" s="119" t="s">
        <v>20283</v>
      </c>
      <c r="D65" s="119">
        <v>230144</v>
      </c>
      <c r="E65" s="119">
        <v>72804</v>
      </c>
      <c r="F65" s="119" t="s">
        <v>33</v>
      </c>
      <c r="G65" s="119" t="s">
        <v>33</v>
      </c>
    </row>
    <row r="66" spans="1:7" ht="15" x14ac:dyDescent="0.2">
      <c r="A66" s="119" t="s">
        <v>20223</v>
      </c>
      <c r="B66" s="119" t="s">
        <v>20283</v>
      </c>
      <c r="C66" s="119" t="s">
        <v>20284</v>
      </c>
      <c r="D66" s="119">
        <v>222180</v>
      </c>
      <c r="E66" s="119">
        <v>56421</v>
      </c>
      <c r="F66" s="119" t="s">
        <v>33</v>
      </c>
      <c r="G66" s="119" t="s">
        <v>33</v>
      </c>
    </row>
    <row r="67" spans="1:7" ht="15" x14ac:dyDescent="0.2">
      <c r="A67" s="119" t="s">
        <v>20223</v>
      </c>
      <c r="B67" s="119" t="s">
        <v>20284</v>
      </c>
      <c r="C67" s="119" t="s">
        <v>20285</v>
      </c>
      <c r="D67" s="119">
        <v>199233</v>
      </c>
      <c r="E67" s="119">
        <v>66975</v>
      </c>
      <c r="F67" s="119" t="s">
        <v>33</v>
      </c>
      <c r="G67" s="119" t="s">
        <v>33</v>
      </c>
    </row>
    <row r="68" spans="1:7" ht="15" x14ac:dyDescent="0.2">
      <c r="A68" s="119" t="s">
        <v>20223</v>
      </c>
      <c r="B68" s="119" t="s">
        <v>20285</v>
      </c>
      <c r="C68" s="119" t="s">
        <v>20286</v>
      </c>
      <c r="D68" s="119">
        <v>215331</v>
      </c>
      <c r="E68" s="119">
        <v>199325</v>
      </c>
      <c r="F68" s="119" t="s">
        <v>33</v>
      </c>
      <c r="G68" s="119" t="s">
        <v>40</v>
      </c>
    </row>
    <row r="69" spans="1:7" ht="15" x14ac:dyDescent="0.2">
      <c r="A69" s="119" t="s">
        <v>20223</v>
      </c>
      <c r="B69" s="119" t="s">
        <v>20286</v>
      </c>
      <c r="C69" s="119" t="s">
        <v>20287</v>
      </c>
      <c r="D69" s="119">
        <v>0</v>
      </c>
      <c r="E69" s="119">
        <v>84418</v>
      </c>
      <c r="F69" s="119" t="s">
        <v>40</v>
      </c>
      <c r="G69" s="119" t="s">
        <v>40</v>
      </c>
    </row>
    <row r="70" spans="1:7" ht="15" x14ac:dyDescent="0.2">
      <c r="A70" s="119" t="s">
        <v>20223</v>
      </c>
      <c r="B70" s="119" t="s">
        <v>20287</v>
      </c>
      <c r="C70" s="119" t="s">
        <v>20288</v>
      </c>
      <c r="D70" s="119">
        <v>0</v>
      </c>
      <c r="E70" s="119">
        <v>142343</v>
      </c>
      <c r="F70" s="119" t="s">
        <v>40</v>
      </c>
      <c r="G70" s="119" t="s">
        <v>40</v>
      </c>
    </row>
    <row r="71" spans="1:7" ht="15" x14ac:dyDescent="0.2">
      <c r="A71" s="284" t="s">
        <v>20232</v>
      </c>
      <c r="B71" s="284" t="s">
        <v>20233</v>
      </c>
      <c r="C71" s="284" t="s">
        <v>20234</v>
      </c>
      <c r="D71" s="284" t="s">
        <v>20235</v>
      </c>
      <c r="E71" s="284" t="s">
        <v>20236</v>
      </c>
      <c r="F71" s="284" t="s">
        <v>20237</v>
      </c>
      <c r="G71" s="284" t="s">
        <v>20238</v>
      </c>
    </row>
    <row r="72" spans="1:7" ht="15" x14ac:dyDescent="0.2">
      <c r="A72" s="119" t="s">
        <v>20221</v>
      </c>
      <c r="B72" s="119" t="s">
        <v>729</v>
      </c>
      <c r="C72" s="119" t="s">
        <v>20133</v>
      </c>
      <c r="D72" s="119">
        <v>0</v>
      </c>
      <c r="E72" s="119">
        <v>41839</v>
      </c>
      <c r="F72" s="119" t="s">
        <v>40</v>
      </c>
      <c r="G72" s="119" t="s">
        <v>33</v>
      </c>
    </row>
    <row r="73" spans="1:7" ht="15" x14ac:dyDescent="0.2">
      <c r="A73" s="284" t="s">
        <v>20232</v>
      </c>
      <c r="B73" s="284" t="s">
        <v>20233</v>
      </c>
      <c r="C73" s="284" t="s">
        <v>20234</v>
      </c>
      <c r="D73" s="284" t="s">
        <v>20235</v>
      </c>
      <c r="E73" s="284" t="s">
        <v>20236</v>
      </c>
      <c r="F73" s="284" t="s">
        <v>20237</v>
      </c>
      <c r="G73" s="284" t="s">
        <v>20238</v>
      </c>
    </row>
    <row r="74" spans="1:7" ht="15" x14ac:dyDescent="0.2">
      <c r="A74" s="119" t="s">
        <v>20220</v>
      </c>
      <c r="B74" s="119" t="s">
        <v>20134</v>
      </c>
      <c r="C74" s="119" t="s">
        <v>733</v>
      </c>
      <c r="D74" s="119">
        <v>17781</v>
      </c>
      <c r="E74" s="119">
        <v>0</v>
      </c>
      <c r="F74" s="119" t="s">
        <v>40</v>
      </c>
      <c r="G74" s="119" t="s">
        <v>33</v>
      </c>
    </row>
    <row r="75" spans="1:7" ht="15" x14ac:dyDescent="0.2">
      <c r="A75" s="284" t="s">
        <v>20232</v>
      </c>
      <c r="B75" s="284" t="s">
        <v>20233</v>
      </c>
      <c r="C75" s="284" t="s">
        <v>20234</v>
      </c>
      <c r="D75" s="284" t="s">
        <v>20235</v>
      </c>
      <c r="E75" s="284" t="s">
        <v>20236</v>
      </c>
      <c r="F75" s="284" t="s">
        <v>20237</v>
      </c>
      <c r="G75" s="284" t="s">
        <v>20238</v>
      </c>
    </row>
    <row r="76" spans="1:7" ht="15" x14ac:dyDescent="0.2">
      <c r="A76" s="119" t="s">
        <v>20222</v>
      </c>
      <c r="B76" s="119" t="s">
        <v>20289</v>
      </c>
      <c r="C76" s="119" t="s">
        <v>20290</v>
      </c>
      <c r="D76" s="119">
        <v>235710</v>
      </c>
      <c r="E76" s="119">
        <v>132299</v>
      </c>
      <c r="F76" s="119" t="s">
        <v>33</v>
      </c>
      <c r="G76" s="119" t="s">
        <v>40</v>
      </c>
    </row>
    <row r="77" spans="1:7" ht="15" x14ac:dyDescent="0.2">
      <c r="A77" s="284" t="s">
        <v>20232</v>
      </c>
      <c r="B77" s="284" t="s">
        <v>20233</v>
      </c>
      <c r="C77" s="284" t="s">
        <v>20234</v>
      </c>
      <c r="D77" s="284" t="s">
        <v>20235</v>
      </c>
      <c r="E77" s="284" t="s">
        <v>20236</v>
      </c>
      <c r="F77" s="284" t="s">
        <v>20237</v>
      </c>
      <c r="G77" s="284" t="s">
        <v>20238</v>
      </c>
    </row>
    <row r="78" spans="1:7" ht="15" x14ac:dyDescent="0.2">
      <c r="A78" s="119" t="s">
        <v>7</v>
      </c>
      <c r="B78" s="119" t="s">
        <v>20291</v>
      </c>
      <c r="C78" s="119" t="s">
        <v>20292</v>
      </c>
      <c r="D78" s="119">
        <v>0</v>
      </c>
      <c r="E78" s="119">
        <v>66971</v>
      </c>
      <c r="F78" s="119" t="s">
        <v>40</v>
      </c>
      <c r="G78" s="119" t="s">
        <v>33</v>
      </c>
    </row>
    <row r="79" spans="1:7" ht="15" x14ac:dyDescent="0.2">
      <c r="A79" s="119" t="s">
        <v>7</v>
      </c>
      <c r="B79" s="119" t="s">
        <v>20292</v>
      </c>
      <c r="C79" s="119" t="s">
        <v>709</v>
      </c>
      <c r="D79" s="119">
        <v>209939</v>
      </c>
      <c r="E79" s="119">
        <v>196322</v>
      </c>
      <c r="F79" s="119" t="s">
        <v>33</v>
      </c>
      <c r="G79" s="119" t="s">
        <v>40</v>
      </c>
    </row>
    <row r="82" spans="1:1" s="51" customFormat="1" ht="14" x14ac:dyDescent="0.15">
      <c r="A82" s="51" t="s">
        <v>20293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945"/>
  <sheetViews>
    <sheetView zoomScale="90" zoomScaleNormal="90" zoomScalePageLayoutView="90" workbookViewId="0">
      <pane ySplit="1" topLeftCell="A2" activePane="bottomLeft" state="frozen"/>
      <selection pane="bottomLeft" activeCell="A2" sqref="A2"/>
    </sheetView>
  </sheetViews>
  <sheetFormatPr baseColWidth="10" defaultColWidth="17.33203125" defaultRowHeight="15.75" customHeight="1" x14ac:dyDescent="0.2"/>
  <cols>
    <col min="1" max="1" width="9.1640625" style="73" customWidth="1"/>
    <col min="2" max="2" width="9.1640625" style="12" customWidth="1"/>
    <col min="3" max="3" width="11.33203125" style="12" customWidth="1"/>
    <col min="4" max="4" width="13.6640625" style="16" customWidth="1"/>
    <col min="5" max="5" width="16.33203125" style="16" bestFit="1" customWidth="1"/>
    <col min="6" max="6" width="45.83203125" style="12" customWidth="1"/>
    <col min="7" max="7" width="35.83203125" style="12" bestFit="1" customWidth="1"/>
    <col min="8" max="8" width="12" style="12" customWidth="1"/>
    <col min="9" max="9" width="13.1640625" style="12" bestFit="1" customWidth="1"/>
    <col min="10" max="10" width="14.6640625" style="12" bestFit="1" customWidth="1"/>
    <col min="11" max="11" width="35.5" style="12" bestFit="1" customWidth="1"/>
    <col min="12" max="12" width="31" style="12" bestFit="1" customWidth="1"/>
    <col min="13" max="13" width="11" style="12" bestFit="1" customWidth="1"/>
    <col min="14" max="14" width="12.83203125" style="12" bestFit="1" customWidth="1"/>
    <col min="15" max="15" width="13.33203125" style="12" customWidth="1"/>
    <col min="16" max="16" width="21.6640625" style="12" customWidth="1"/>
    <col min="17" max="17" width="187.5" style="12" bestFit="1" customWidth="1"/>
    <col min="18" max="16384" width="17.33203125" style="12"/>
  </cols>
  <sheetData>
    <row r="1" spans="1:17" ht="15" customHeight="1" x14ac:dyDescent="0.2">
      <c r="A1" s="83" t="s">
        <v>10952</v>
      </c>
      <c r="B1" s="52" t="s">
        <v>10928</v>
      </c>
      <c r="C1" s="52" t="s">
        <v>20085</v>
      </c>
      <c r="D1" s="15" t="s">
        <v>2885</v>
      </c>
      <c r="E1" s="15" t="s">
        <v>0</v>
      </c>
      <c r="F1" s="1" t="s">
        <v>10943</v>
      </c>
      <c r="G1" s="2" t="s">
        <v>2872</v>
      </c>
      <c r="H1" s="3" t="s">
        <v>1</v>
      </c>
      <c r="I1" s="3" t="s">
        <v>2</v>
      </c>
      <c r="J1" s="1" t="s">
        <v>3</v>
      </c>
      <c r="K1" s="1" t="s">
        <v>10944</v>
      </c>
      <c r="L1" s="2" t="s">
        <v>2873</v>
      </c>
      <c r="M1" s="3" t="s">
        <v>4</v>
      </c>
      <c r="N1" s="3" t="s">
        <v>5</v>
      </c>
      <c r="O1" s="3" t="s">
        <v>10953</v>
      </c>
      <c r="P1" s="3" t="s">
        <v>11013</v>
      </c>
      <c r="Q1" s="1" t="s">
        <v>6</v>
      </c>
    </row>
    <row r="2" spans="1:17" ht="15" customHeight="1" x14ac:dyDescent="0.2">
      <c r="A2" s="73">
        <v>1</v>
      </c>
      <c r="B2" s="12" t="s">
        <v>123</v>
      </c>
      <c r="C2" s="12" t="s">
        <v>2857</v>
      </c>
      <c r="D2" s="6" t="s">
        <v>2887</v>
      </c>
      <c r="E2" s="6" t="s">
        <v>18</v>
      </c>
      <c r="F2" s="6" t="s">
        <v>45</v>
      </c>
      <c r="G2" s="32" t="s">
        <v>49</v>
      </c>
      <c r="H2" s="4" t="s">
        <v>40</v>
      </c>
      <c r="I2" s="4">
        <v>622349</v>
      </c>
      <c r="J2" s="6" t="s">
        <v>18</v>
      </c>
      <c r="K2" s="6" t="s">
        <v>50</v>
      </c>
      <c r="L2" s="5" t="s">
        <v>51</v>
      </c>
      <c r="M2" s="4" t="s">
        <v>33</v>
      </c>
      <c r="N2" s="4">
        <v>676919</v>
      </c>
      <c r="O2" s="4">
        <v>514127</v>
      </c>
      <c r="P2" s="4">
        <f>1-0.001774</f>
        <v>0.99822599999999995</v>
      </c>
      <c r="Q2" s="6" t="s">
        <v>52</v>
      </c>
    </row>
    <row r="3" spans="1:17" ht="15" customHeight="1" x14ac:dyDescent="0.2">
      <c r="A3" s="73">
        <v>2</v>
      </c>
      <c r="B3" s="12" t="s">
        <v>123</v>
      </c>
      <c r="C3" s="12" t="s">
        <v>2857</v>
      </c>
      <c r="D3" s="6" t="s">
        <v>2887</v>
      </c>
      <c r="E3" s="6" t="s">
        <v>18</v>
      </c>
      <c r="F3" s="6" t="s">
        <v>45</v>
      </c>
      <c r="G3" s="5" t="s">
        <v>46</v>
      </c>
      <c r="H3" s="4" t="s">
        <v>40</v>
      </c>
      <c r="I3" s="4">
        <v>426925</v>
      </c>
      <c r="J3" s="6" t="s">
        <v>47</v>
      </c>
      <c r="K3" s="6" t="s">
        <v>48</v>
      </c>
      <c r="L3" s="7" t="s">
        <v>38</v>
      </c>
      <c r="M3" s="4" t="s">
        <v>33</v>
      </c>
      <c r="N3" s="34">
        <v>572148</v>
      </c>
      <c r="O3" s="4">
        <v>412746</v>
      </c>
      <c r="P3" s="4">
        <f>1-0.007061</f>
        <v>0.99293900000000002</v>
      </c>
      <c r="Q3" s="6" t="s">
        <v>43</v>
      </c>
    </row>
    <row r="4" spans="1:17" s="27" customFormat="1" ht="15" customHeight="1" x14ac:dyDescent="0.2">
      <c r="A4" s="68">
        <v>3</v>
      </c>
      <c r="B4" s="27" t="s">
        <v>123</v>
      </c>
      <c r="C4" s="27" t="s">
        <v>2857</v>
      </c>
      <c r="D4" s="22" t="s">
        <v>2886</v>
      </c>
      <c r="E4" s="22" t="s">
        <v>18</v>
      </c>
      <c r="F4" s="22" t="s">
        <v>15</v>
      </c>
      <c r="G4" s="97" t="s">
        <v>30</v>
      </c>
      <c r="H4" s="19" t="s">
        <v>33</v>
      </c>
      <c r="I4" s="19">
        <v>86857</v>
      </c>
      <c r="J4" s="22" t="s">
        <v>34</v>
      </c>
      <c r="K4" s="22" t="s">
        <v>20</v>
      </c>
      <c r="L4" s="17" t="s">
        <v>35</v>
      </c>
      <c r="M4" s="19" t="s">
        <v>33</v>
      </c>
      <c r="N4" s="19">
        <v>89276</v>
      </c>
      <c r="O4" s="19">
        <v>86656</v>
      </c>
      <c r="P4" s="19">
        <f>1-0.009906</f>
        <v>0.99009400000000003</v>
      </c>
      <c r="Q4" s="22"/>
    </row>
    <row r="5" spans="1:17" s="27" customFormat="1" ht="15" customHeight="1" x14ac:dyDescent="0.2">
      <c r="A5" s="68">
        <v>4</v>
      </c>
      <c r="B5" s="27" t="s">
        <v>123</v>
      </c>
      <c r="C5" s="27" t="s">
        <v>2292</v>
      </c>
      <c r="D5" s="22" t="s">
        <v>2886</v>
      </c>
      <c r="E5" s="22" t="s">
        <v>34</v>
      </c>
      <c r="F5" s="22" t="s">
        <v>580</v>
      </c>
      <c r="G5" s="17" t="s">
        <v>11030</v>
      </c>
      <c r="H5" s="19" t="s">
        <v>33</v>
      </c>
      <c r="I5" s="19">
        <v>115646</v>
      </c>
      <c r="J5" s="22" t="s">
        <v>18</v>
      </c>
      <c r="K5" s="22" t="s">
        <v>12</v>
      </c>
      <c r="L5" s="17" t="s">
        <v>11031</v>
      </c>
      <c r="M5" s="19" t="s">
        <v>40</v>
      </c>
      <c r="N5" s="19">
        <v>42195</v>
      </c>
      <c r="O5" s="19">
        <v>58752</v>
      </c>
      <c r="P5" s="19">
        <f>1-0.006052</f>
        <v>0.99394800000000005</v>
      </c>
      <c r="Q5" s="22" t="s">
        <v>11032</v>
      </c>
    </row>
    <row r="6" spans="1:17" s="27" customFormat="1" ht="16" customHeight="1" x14ac:dyDescent="0.2">
      <c r="A6" s="68">
        <v>5</v>
      </c>
      <c r="B6" s="27" t="s">
        <v>123</v>
      </c>
      <c r="C6" s="27" t="s">
        <v>2292</v>
      </c>
      <c r="D6" s="22" t="s">
        <v>2886</v>
      </c>
      <c r="E6" s="22" t="s">
        <v>32</v>
      </c>
      <c r="F6" s="22" t="s">
        <v>583</v>
      </c>
      <c r="G6" s="17" t="s">
        <v>8</v>
      </c>
      <c r="H6" s="19" t="s">
        <v>33</v>
      </c>
      <c r="I6" s="19">
        <v>258357</v>
      </c>
      <c r="J6" s="22" t="s">
        <v>18</v>
      </c>
      <c r="K6" s="22" t="s">
        <v>13</v>
      </c>
      <c r="L6" s="17" t="s">
        <v>10</v>
      </c>
      <c r="M6" s="19" t="s">
        <v>40</v>
      </c>
      <c r="N6" s="19">
        <v>240363</v>
      </c>
      <c r="O6" s="19">
        <v>239562</v>
      </c>
      <c r="P6" s="19">
        <f>1-0.00568</f>
        <v>0.99431999999999998</v>
      </c>
      <c r="Q6" s="22" t="s">
        <v>43</v>
      </c>
    </row>
    <row r="7" spans="1:17" s="27" customFormat="1" ht="15" customHeight="1" x14ac:dyDescent="0.2">
      <c r="A7" s="68" t="s">
        <v>10955</v>
      </c>
      <c r="B7" s="27" t="s">
        <v>123</v>
      </c>
      <c r="C7" s="27" t="s">
        <v>2292</v>
      </c>
      <c r="D7" s="31" t="s">
        <v>2886</v>
      </c>
      <c r="E7" s="31" t="s">
        <v>598</v>
      </c>
      <c r="F7" s="35" t="s">
        <v>209</v>
      </c>
      <c r="G7" s="18" t="s">
        <v>11034</v>
      </c>
      <c r="H7" s="21" t="s">
        <v>40</v>
      </c>
      <c r="I7" s="21">
        <v>35275</v>
      </c>
      <c r="J7" s="35" t="s">
        <v>2840</v>
      </c>
      <c r="K7" s="35" t="s">
        <v>204</v>
      </c>
      <c r="L7" s="18" t="s">
        <v>11035</v>
      </c>
      <c r="M7" s="24" t="s">
        <v>33</v>
      </c>
      <c r="N7" s="24">
        <v>35523</v>
      </c>
      <c r="O7" s="19">
        <v>39511</v>
      </c>
      <c r="P7" s="19">
        <f>1-0.013318</f>
        <v>0.98668199999999995</v>
      </c>
      <c r="Q7" s="84" t="s">
        <v>11033</v>
      </c>
    </row>
    <row r="8" spans="1:17" s="27" customFormat="1" ht="15" customHeight="1" x14ac:dyDescent="0.2">
      <c r="A8" s="68">
        <v>7</v>
      </c>
      <c r="B8" s="27" t="s">
        <v>123</v>
      </c>
      <c r="C8" s="27" t="s">
        <v>2857</v>
      </c>
      <c r="D8" s="31" t="s">
        <v>2886</v>
      </c>
      <c r="E8" s="31" t="s">
        <v>599</v>
      </c>
      <c r="F8" s="35" t="s">
        <v>2845</v>
      </c>
      <c r="G8" s="23" t="s">
        <v>2844</v>
      </c>
      <c r="H8" s="21" t="s">
        <v>40</v>
      </c>
      <c r="I8" s="21">
        <v>90074</v>
      </c>
      <c r="J8" s="35" t="s">
        <v>598</v>
      </c>
      <c r="K8" s="35" t="s">
        <v>2847</v>
      </c>
      <c r="L8" s="18" t="s">
        <v>2846</v>
      </c>
      <c r="M8" s="28" t="s">
        <v>33</v>
      </c>
      <c r="N8" s="28">
        <v>87060</v>
      </c>
      <c r="O8" s="19">
        <v>86899</v>
      </c>
      <c r="P8" s="19">
        <f>1-0.00721</f>
        <v>0.99278999999999995</v>
      </c>
      <c r="Q8" s="53" t="s">
        <v>11036</v>
      </c>
    </row>
    <row r="9" spans="1:17" s="27" customFormat="1" ht="15" customHeight="1" x14ac:dyDescent="0.2">
      <c r="A9" s="68">
        <v>8</v>
      </c>
      <c r="B9" s="27" t="s">
        <v>123</v>
      </c>
      <c r="C9" s="27" t="s">
        <v>2292</v>
      </c>
      <c r="D9" s="31" t="s">
        <v>2886</v>
      </c>
      <c r="E9" s="31" t="s">
        <v>599</v>
      </c>
      <c r="F9" s="35" t="s">
        <v>602</v>
      </c>
      <c r="G9" s="23" t="s">
        <v>2843</v>
      </c>
      <c r="H9" s="21" t="s">
        <v>40</v>
      </c>
      <c r="I9" s="21">
        <v>266143</v>
      </c>
      <c r="J9" s="35" t="s">
        <v>598</v>
      </c>
      <c r="K9" s="35" t="s">
        <v>603</v>
      </c>
      <c r="L9" s="18" t="s">
        <v>2842</v>
      </c>
      <c r="M9" s="24" t="s">
        <v>33</v>
      </c>
      <c r="N9" s="24">
        <v>266549</v>
      </c>
      <c r="O9" s="19">
        <v>265543</v>
      </c>
      <c r="P9" s="19">
        <f>1-0.006103</f>
        <v>0.99389700000000003</v>
      </c>
      <c r="Q9" s="84"/>
    </row>
    <row r="10" spans="1:17" s="27" customFormat="1" ht="15.75" customHeight="1" x14ac:dyDescent="0.2">
      <c r="A10" s="68" t="s">
        <v>10956</v>
      </c>
      <c r="B10" s="27" t="s">
        <v>123</v>
      </c>
      <c r="C10" s="27" t="s">
        <v>2292</v>
      </c>
      <c r="D10" s="31" t="s">
        <v>2886</v>
      </c>
      <c r="E10" s="31" t="s">
        <v>599</v>
      </c>
      <c r="F10" s="35" t="s">
        <v>600</v>
      </c>
      <c r="G10" s="98" t="s">
        <v>11039</v>
      </c>
      <c r="H10" s="21" t="s">
        <v>33</v>
      </c>
      <c r="I10" s="99">
        <v>341708</v>
      </c>
      <c r="J10" s="35" t="s">
        <v>599</v>
      </c>
      <c r="K10" s="35" t="s">
        <v>601</v>
      </c>
      <c r="L10" s="98" t="s">
        <v>11038</v>
      </c>
      <c r="M10" s="80" t="s">
        <v>40</v>
      </c>
      <c r="N10" s="80">
        <v>341800</v>
      </c>
      <c r="O10" s="56">
        <v>313053</v>
      </c>
      <c r="P10" s="19">
        <f>1-0.002035</f>
        <v>0.99796499999999999</v>
      </c>
      <c r="Q10" s="97" t="s">
        <v>11037</v>
      </c>
    </row>
    <row r="11" spans="1:17" s="27" customFormat="1" ht="16" customHeight="1" x14ac:dyDescent="0.2">
      <c r="A11" s="68">
        <v>10</v>
      </c>
      <c r="B11" s="27" t="s">
        <v>9336</v>
      </c>
      <c r="C11" s="27" t="s">
        <v>2857</v>
      </c>
      <c r="D11" s="85" t="s">
        <v>2886</v>
      </c>
      <c r="E11" s="85" t="s">
        <v>22</v>
      </c>
      <c r="F11" s="85" t="s">
        <v>605</v>
      </c>
      <c r="G11" s="22" t="s">
        <v>11041</v>
      </c>
      <c r="H11" s="19" t="s">
        <v>33</v>
      </c>
      <c r="I11" s="21">
        <v>49617</v>
      </c>
      <c r="J11" s="97" t="s">
        <v>22</v>
      </c>
      <c r="K11" s="85" t="s">
        <v>31</v>
      </c>
      <c r="L11" s="85" t="s">
        <v>11042</v>
      </c>
      <c r="M11" s="19" t="s">
        <v>40</v>
      </c>
      <c r="N11" s="24">
        <v>49629</v>
      </c>
      <c r="O11" s="19">
        <v>158147</v>
      </c>
      <c r="P11" s="19">
        <f>1-0.006149</f>
        <v>0.99385100000000004</v>
      </c>
      <c r="Q11" s="22" t="s">
        <v>11040</v>
      </c>
    </row>
    <row r="12" spans="1:17" s="27" customFormat="1" ht="15" customHeight="1" x14ac:dyDescent="0.2">
      <c r="A12" s="68">
        <v>11</v>
      </c>
      <c r="B12" s="27" t="s">
        <v>9336</v>
      </c>
      <c r="C12" s="27" t="s">
        <v>2857</v>
      </c>
      <c r="D12" s="20" t="s">
        <v>19893</v>
      </c>
      <c r="E12" s="31" t="s">
        <v>74</v>
      </c>
      <c r="F12" s="35" t="s">
        <v>19890</v>
      </c>
      <c r="G12" s="105" t="s">
        <v>19891</v>
      </c>
      <c r="H12" s="21" t="s">
        <v>40</v>
      </c>
      <c r="I12" s="21">
        <v>43940</v>
      </c>
      <c r="J12" s="31" t="s">
        <v>74</v>
      </c>
      <c r="K12" s="35" t="s">
        <v>19864</v>
      </c>
      <c r="L12" s="35" t="s">
        <v>19865</v>
      </c>
      <c r="M12" s="99" t="s">
        <v>40</v>
      </c>
      <c r="N12" s="24">
        <v>36057</v>
      </c>
      <c r="O12" s="24">
        <v>35994</v>
      </c>
      <c r="P12" s="19">
        <v>0.99822</v>
      </c>
      <c r="Q12" s="17" t="s">
        <v>19892</v>
      </c>
    </row>
    <row r="13" spans="1:17" s="27" customFormat="1" ht="15" customHeight="1" x14ac:dyDescent="0.2">
      <c r="A13" s="68">
        <v>12</v>
      </c>
      <c r="B13" s="27" t="s">
        <v>9336</v>
      </c>
      <c r="C13" s="27" t="s">
        <v>2292</v>
      </c>
      <c r="D13" s="20" t="s">
        <v>2886</v>
      </c>
      <c r="E13" s="31" t="s">
        <v>74</v>
      </c>
      <c r="F13" s="23" t="s">
        <v>20087</v>
      </c>
      <c r="G13" s="23" t="s">
        <v>19556</v>
      </c>
      <c r="H13" s="21" t="s">
        <v>40</v>
      </c>
      <c r="I13" s="21">
        <v>91491</v>
      </c>
      <c r="J13" s="31" t="s">
        <v>74</v>
      </c>
      <c r="K13" s="23" t="s">
        <v>20088</v>
      </c>
      <c r="L13" s="23" t="s">
        <v>19557</v>
      </c>
      <c r="M13" s="99" t="s">
        <v>40</v>
      </c>
      <c r="N13" s="24">
        <v>91436</v>
      </c>
      <c r="O13" s="24">
        <v>104305</v>
      </c>
      <c r="P13" s="19">
        <v>0.99870400000000004</v>
      </c>
      <c r="Q13" s="17" t="s">
        <v>19861</v>
      </c>
    </row>
    <row r="14" spans="1:17" s="27" customFormat="1" ht="15" customHeight="1" x14ac:dyDescent="0.2">
      <c r="A14" s="68">
        <v>13</v>
      </c>
      <c r="B14" s="27" t="s">
        <v>9336</v>
      </c>
      <c r="C14" s="27" t="s">
        <v>2292</v>
      </c>
      <c r="D14" s="85" t="s">
        <v>2886</v>
      </c>
      <c r="E14" s="85" t="s">
        <v>74</v>
      </c>
      <c r="F14" s="103" t="s">
        <v>20086</v>
      </c>
      <c r="G14" s="35" t="s">
        <v>19860</v>
      </c>
      <c r="H14" s="106" t="s">
        <v>40</v>
      </c>
      <c r="I14" s="101">
        <v>95683</v>
      </c>
      <c r="J14" s="85" t="s">
        <v>74</v>
      </c>
      <c r="K14" s="104" t="s">
        <v>610</v>
      </c>
      <c r="L14" s="103" t="s">
        <v>19859</v>
      </c>
      <c r="M14" s="19" t="s">
        <v>40</v>
      </c>
      <c r="N14" s="19">
        <v>75446</v>
      </c>
      <c r="O14" s="19">
        <v>95545</v>
      </c>
      <c r="P14" s="19">
        <v>0.99690500000000004</v>
      </c>
      <c r="Q14" s="17" t="s">
        <v>19858</v>
      </c>
    </row>
    <row r="15" spans="1:17" s="27" customFormat="1" ht="15" customHeight="1" x14ac:dyDescent="0.2">
      <c r="A15" s="68">
        <v>14</v>
      </c>
      <c r="B15" s="27" t="s">
        <v>9336</v>
      </c>
      <c r="C15" s="27" t="s">
        <v>2857</v>
      </c>
      <c r="D15" s="85" t="s">
        <v>20300</v>
      </c>
      <c r="E15" s="85" t="s">
        <v>74</v>
      </c>
      <c r="F15" s="85" t="s">
        <v>610</v>
      </c>
      <c r="G15" s="105" t="s">
        <v>19558</v>
      </c>
      <c r="H15" s="28" t="s">
        <v>40</v>
      </c>
      <c r="I15" s="101">
        <v>58027</v>
      </c>
      <c r="J15" s="85" t="s">
        <v>74</v>
      </c>
      <c r="K15" s="85" t="s">
        <v>105</v>
      </c>
      <c r="L15" s="105" t="s">
        <v>19559</v>
      </c>
      <c r="M15" s="19" t="s">
        <v>33</v>
      </c>
      <c r="N15" s="19">
        <v>78772</v>
      </c>
      <c r="O15" s="19">
        <v>75386</v>
      </c>
      <c r="P15" s="19">
        <v>0.99738199999999999</v>
      </c>
      <c r="Q15" s="285" t="s">
        <v>20301</v>
      </c>
    </row>
    <row r="16" spans="1:17" s="27" customFormat="1" ht="15" customHeight="1" x14ac:dyDescent="0.2">
      <c r="A16" s="68" t="s">
        <v>11014</v>
      </c>
      <c r="B16" s="27" t="s">
        <v>123</v>
      </c>
      <c r="C16" s="27" t="s">
        <v>2857</v>
      </c>
      <c r="D16" s="17" t="s">
        <v>2886</v>
      </c>
      <c r="E16" s="22" t="s">
        <v>56</v>
      </c>
      <c r="F16" s="22" t="s">
        <v>57</v>
      </c>
      <c r="G16" s="22" t="s">
        <v>53</v>
      </c>
      <c r="H16" s="19" t="s">
        <v>33</v>
      </c>
      <c r="I16" s="21">
        <v>125942</v>
      </c>
      <c r="J16" s="22" t="s">
        <v>25</v>
      </c>
      <c r="K16" s="22" t="s">
        <v>58</v>
      </c>
      <c r="L16" s="17" t="s">
        <v>36</v>
      </c>
      <c r="M16" s="19" t="s">
        <v>40</v>
      </c>
      <c r="N16" s="100">
        <v>124887</v>
      </c>
      <c r="O16" s="19">
        <v>124769</v>
      </c>
      <c r="P16" s="19">
        <f>1-0.001919</f>
        <v>0.998081</v>
      </c>
      <c r="Q16" s="22" t="s">
        <v>59</v>
      </c>
    </row>
    <row r="17" spans="1:17" s="27" customFormat="1" ht="15" customHeight="1" x14ac:dyDescent="0.2">
      <c r="A17" s="68">
        <v>16</v>
      </c>
      <c r="B17" s="27" t="s">
        <v>123</v>
      </c>
      <c r="C17" s="27" t="s">
        <v>2857</v>
      </c>
      <c r="D17" s="17" t="s">
        <v>11043</v>
      </c>
      <c r="E17" s="22" t="s">
        <v>10949</v>
      </c>
      <c r="F17" s="22" t="s">
        <v>10938</v>
      </c>
      <c r="G17" s="22" t="s">
        <v>10935</v>
      </c>
      <c r="H17" s="19" t="s">
        <v>40</v>
      </c>
      <c r="I17" s="21">
        <v>161996</v>
      </c>
      <c r="J17" s="85" t="s">
        <v>21</v>
      </c>
      <c r="K17" s="22" t="s">
        <v>10939</v>
      </c>
      <c r="L17" s="17" t="s">
        <v>10942</v>
      </c>
      <c r="M17" s="19" t="s">
        <v>33</v>
      </c>
      <c r="N17" s="100">
        <v>114528</v>
      </c>
      <c r="O17" s="19">
        <v>36049</v>
      </c>
      <c r="P17" s="19">
        <f>1-0.003504</f>
        <v>0.99649600000000005</v>
      </c>
      <c r="Q17" s="22" t="s">
        <v>10945</v>
      </c>
    </row>
    <row r="18" spans="1:17" s="27" customFormat="1" ht="15" customHeight="1" x14ac:dyDescent="0.2">
      <c r="A18" s="68">
        <v>17</v>
      </c>
      <c r="B18" s="27" t="s">
        <v>123</v>
      </c>
      <c r="C18" s="27" t="s">
        <v>2292</v>
      </c>
      <c r="D18" s="85" t="s">
        <v>2886</v>
      </c>
      <c r="E18" s="85" t="s">
        <v>10949</v>
      </c>
      <c r="F18" s="85" t="s">
        <v>10926</v>
      </c>
      <c r="G18" s="20" t="s">
        <v>60</v>
      </c>
      <c r="H18" s="19" t="s">
        <v>33</v>
      </c>
      <c r="I18" s="21">
        <v>141776</v>
      </c>
      <c r="J18" s="85" t="s">
        <v>21</v>
      </c>
      <c r="K18" s="85" t="s">
        <v>10927</v>
      </c>
      <c r="L18" s="20" t="s">
        <v>71</v>
      </c>
      <c r="M18" s="21" t="s">
        <v>40</v>
      </c>
      <c r="N18" s="21">
        <v>143728</v>
      </c>
      <c r="O18" s="19">
        <v>141587</v>
      </c>
      <c r="P18" s="19">
        <f>1-0.003222</f>
        <v>0.99677800000000005</v>
      </c>
      <c r="Q18" s="92"/>
    </row>
    <row r="19" spans="1:17" s="27" customFormat="1" ht="15" customHeight="1" x14ac:dyDescent="0.2">
      <c r="A19" s="68">
        <v>18</v>
      </c>
      <c r="B19" s="27" t="s">
        <v>123</v>
      </c>
      <c r="C19" s="27" t="s">
        <v>2857</v>
      </c>
      <c r="D19" s="85" t="s">
        <v>2887</v>
      </c>
      <c r="E19" s="85" t="s">
        <v>10949</v>
      </c>
      <c r="F19" s="85" t="s">
        <v>10940</v>
      </c>
      <c r="G19" s="23" t="s">
        <v>72</v>
      </c>
      <c r="H19" s="19" t="s">
        <v>40</v>
      </c>
      <c r="I19" s="21">
        <v>395314</v>
      </c>
      <c r="J19" s="85" t="s">
        <v>21</v>
      </c>
      <c r="K19" s="85" t="s">
        <v>10941</v>
      </c>
      <c r="L19" s="20" t="s">
        <v>2864</v>
      </c>
      <c r="M19" s="19" t="s">
        <v>33</v>
      </c>
      <c r="N19" s="19">
        <v>422001</v>
      </c>
      <c r="O19" s="19">
        <v>105614</v>
      </c>
      <c r="P19" s="19">
        <f>1-0.003913</f>
        <v>0.99608699999999994</v>
      </c>
      <c r="Q19" s="92" t="s">
        <v>10964</v>
      </c>
    </row>
    <row r="20" spans="1:17" s="27" customFormat="1" ht="15" customHeight="1" x14ac:dyDescent="0.2">
      <c r="A20" s="68">
        <v>19</v>
      </c>
      <c r="B20" s="27" t="s">
        <v>9336</v>
      </c>
      <c r="C20" s="27" t="s">
        <v>2292</v>
      </c>
      <c r="D20" s="31" t="s">
        <v>2886</v>
      </c>
      <c r="E20" s="31" t="s">
        <v>622</v>
      </c>
      <c r="F20" s="35" t="s">
        <v>624</v>
      </c>
      <c r="G20" s="18" t="s">
        <v>2852</v>
      </c>
      <c r="H20" s="21" t="s">
        <v>33</v>
      </c>
      <c r="I20" s="21">
        <v>23896</v>
      </c>
      <c r="J20" s="35" t="s">
        <v>622</v>
      </c>
      <c r="K20" s="35" t="s">
        <v>625</v>
      </c>
      <c r="L20" s="18" t="s">
        <v>2851</v>
      </c>
      <c r="M20" s="28" t="s">
        <v>40</v>
      </c>
      <c r="N20" s="28">
        <v>23837</v>
      </c>
      <c r="O20" s="19">
        <v>23834</v>
      </c>
      <c r="P20" s="19">
        <f>1-0.002901</f>
        <v>0.99709899999999996</v>
      </c>
      <c r="Q20" s="53" t="s">
        <v>20078</v>
      </c>
    </row>
    <row r="21" spans="1:17" s="27" customFormat="1" ht="15" customHeight="1" x14ac:dyDescent="0.2">
      <c r="A21" s="68">
        <v>20</v>
      </c>
      <c r="B21" s="27" t="s">
        <v>9336</v>
      </c>
      <c r="C21" s="27" t="s">
        <v>2292</v>
      </c>
      <c r="D21" s="31" t="s">
        <v>2886</v>
      </c>
      <c r="E21" s="31" t="s">
        <v>622</v>
      </c>
      <c r="F21" s="35" t="s">
        <v>11044</v>
      </c>
      <c r="G21" s="18" t="s">
        <v>2849</v>
      </c>
      <c r="H21" s="21" t="s">
        <v>33</v>
      </c>
      <c r="I21" s="21">
        <v>67922</v>
      </c>
      <c r="J21" s="35" t="s">
        <v>622</v>
      </c>
      <c r="K21" s="35" t="s">
        <v>11045</v>
      </c>
      <c r="L21" s="18" t="s">
        <v>2848</v>
      </c>
      <c r="M21" s="28" t="s">
        <v>40</v>
      </c>
      <c r="N21" s="28">
        <v>85403</v>
      </c>
      <c r="O21" s="19">
        <v>67815</v>
      </c>
      <c r="P21" s="19">
        <f>1-0.002378</f>
        <v>0.99762200000000001</v>
      </c>
      <c r="Q21" s="53" t="s">
        <v>2850</v>
      </c>
    </row>
    <row r="22" spans="1:17" s="27" customFormat="1" ht="15" customHeight="1" x14ac:dyDescent="0.2">
      <c r="A22" s="68" t="s">
        <v>10957</v>
      </c>
      <c r="B22" s="27" t="s">
        <v>123</v>
      </c>
      <c r="C22" s="27" t="s">
        <v>2857</v>
      </c>
      <c r="D22" s="17" t="s">
        <v>11043</v>
      </c>
      <c r="E22" s="20" t="s">
        <v>10948</v>
      </c>
      <c r="F22" s="23" t="s">
        <v>10936</v>
      </c>
      <c r="G22" s="53" t="s">
        <v>9344</v>
      </c>
      <c r="H22" s="21" t="s">
        <v>40</v>
      </c>
      <c r="I22" s="21">
        <v>65377</v>
      </c>
      <c r="J22" s="20" t="s">
        <v>622</v>
      </c>
      <c r="K22" s="23" t="s">
        <v>10937</v>
      </c>
      <c r="L22" s="18" t="s">
        <v>9341</v>
      </c>
      <c r="M22" s="28" t="s">
        <v>33</v>
      </c>
      <c r="N22" s="28">
        <v>65372</v>
      </c>
      <c r="O22" s="19">
        <v>65301</v>
      </c>
      <c r="P22" s="19">
        <f>1-0.001886</f>
        <v>0.99811399999999995</v>
      </c>
      <c r="Q22" s="53" t="s">
        <v>10954</v>
      </c>
    </row>
    <row r="23" spans="1:17" s="27" customFormat="1" ht="15" customHeight="1" x14ac:dyDescent="0.2">
      <c r="A23" s="68" t="s">
        <v>10958</v>
      </c>
      <c r="B23" s="27" t="s">
        <v>123</v>
      </c>
      <c r="C23" s="27" t="s">
        <v>2292</v>
      </c>
      <c r="D23" s="20" t="s">
        <v>2886</v>
      </c>
      <c r="E23" s="20" t="s">
        <v>10948</v>
      </c>
      <c r="F23" s="23" t="s">
        <v>10909</v>
      </c>
      <c r="G23" s="53" t="s">
        <v>9343</v>
      </c>
      <c r="H23" s="21" t="s">
        <v>40</v>
      </c>
      <c r="I23" s="21">
        <v>10591</v>
      </c>
      <c r="J23" s="20" t="s">
        <v>622</v>
      </c>
      <c r="K23" s="23" t="s">
        <v>10911</v>
      </c>
      <c r="L23" s="18" t="s">
        <v>9345</v>
      </c>
      <c r="M23" s="28" t="s">
        <v>40</v>
      </c>
      <c r="N23" s="28">
        <v>10590</v>
      </c>
      <c r="O23" s="19">
        <v>10595</v>
      </c>
      <c r="P23" s="19">
        <f>1-0.004451</f>
        <v>0.99554900000000002</v>
      </c>
      <c r="Q23" s="53" t="s">
        <v>10954</v>
      </c>
    </row>
    <row r="24" spans="1:17" s="27" customFormat="1" ht="15" customHeight="1" x14ac:dyDescent="0.2">
      <c r="A24" s="68" t="s">
        <v>10959</v>
      </c>
      <c r="B24" s="27" t="s">
        <v>123</v>
      </c>
      <c r="C24" s="27" t="s">
        <v>2292</v>
      </c>
      <c r="D24" s="20" t="s">
        <v>2886</v>
      </c>
      <c r="E24" s="20" t="s">
        <v>10948</v>
      </c>
      <c r="F24" s="23" t="s">
        <v>10910</v>
      </c>
      <c r="G24" s="53" t="s">
        <v>9342</v>
      </c>
      <c r="H24" s="21" t="s">
        <v>40</v>
      </c>
      <c r="I24" s="21">
        <v>52090</v>
      </c>
      <c r="J24" s="20" t="s">
        <v>622</v>
      </c>
      <c r="K24" s="23" t="s">
        <v>10912</v>
      </c>
      <c r="L24" s="18" t="s">
        <v>9346</v>
      </c>
      <c r="M24" s="28" t="s">
        <v>33</v>
      </c>
      <c r="N24" s="28">
        <v>56281</v>
      </c>
      <c r="O24" s="19">
        <v>56220</v>
      </c>
      <c r="P24" s="19">
        <f>1-0.000587</f>
        <v>0.999413</v>
      </c>
      <c r="Q24" s="53" t="s">
        <v>10954</v>
      </c>
    </row>
    <row r="25" spans="1:17" s="27" customFormat="1" ht="15" customHeight="1" x14ac:dyDescent="0.2">
      <c r="A25" s="68" t="s">
        <v>10960</v>
      </c>
      <c r="B25" s="27" t="s">
        <v>9336</v>
      </c>
      <c r="C25" s="27" t="s">
        <v>2292</v>
      </c>
      <c r="D25" s="22" t="s">
        <v>2886</v>
      </c>
      <c r="E25" s="22" t="s">
        <v>10947</v>
      </c>
      <c r="F25" s="22" t="s">
        <v>20325</v>
      </c>
      <c r="G25" s="23" t="s">
        <v>11047</v>
      </c>
      <c r="H25" s="101" t="s">
        <v>33</v>
      </c>
      <c r="I25" s="19">
        <v>392091</v>
      </c>
      <c r="J25" s="17" t="s">
        <v>19</v>
      </c>
      <c r="K25" s="22" t="s">
        <v>20326</v>
      </c>
      <c r="L25" s="17" t="s">
        <v>11048</v>
      </c>
      <c r="M25" s="19" t="s">
        <v>40</v>
      </c>
      <c r="N25" s="19">
        <v>346883</v>
      </c>
      <c r="O25" s="19">
        <v>262639</v>
      </c>
      <c r="P25" s="19">
        <f>1-0.00452</f>
        <v>0.99548000000000003</v>
      </c>
      <c r="Q25" s="22" t="s">
        <v>11046</v>
      </c>
    </row>
    <row r="26" spans="1:17" s="27" customFormat="1" ht="15" customHeight="1" x14ac:dyDescent="0.2">
      <c r="A26" s="68" t="s">
        <v>10961</v>
      </c>
      <c r="B26" s="27" t="s">
        <v>9336</v>
      </c>
      <c r="C26" s="27" t="s">
        <v>2292</v>
      </c>
      <c r="D26" s="22" t="s">
        <v>2886</v>
      </c>
      <c r="E26" s="22" t="s">
        <v>10947</v>
      </c>
      <c r="F26" s="22" t="s">
        <v>61</v>
      </c>
      <c r="G26" s="23" t="s">
        <v>73</v>
      </c>
      <c r="H26" s="24" t="s">
        <v>33</v>
      </c>
      <c r="I26" s="19">
        <v>121643</v>
      </c>
      <c r="J26" s="17" t="s">
        <v>19</v>
      </c>
      <c r="K26" s="22" t="s">
        <v>62</v>
      </c>
      <c r="L26" s="17" t="s">
        <v>10908</v>
      </c>
      <c r="M26" s="19" t="s">
        <v>40</v>
      </c>
      <c r="N26" s="21">
        <v>121640</v>
      </c>
      <c r="O26" s="19">
        <v>121574</v>
      </c>
      <c r="P26" s="19">
        <f>1-0.003357</f>
        <v>0.99664299999999995</v>
      </c>
      <c r="Q26" s="85" t="s">
        <v>10946</v>
      </c>
    </row>
    <row r="27" spans="1:17" s="27" customFormat="1" ht="15" customHeight="1" x14ac:dyDescent="0.2">
      <c r="A27" s="68" t="s">
        <v>10962</v>
      </c>
      <c r="B27" s="27" t="s">
        <v>123</v>
      </c>
      <c r="C27" s="27" t="s">
        <v>2292</v>
      </c>
      <c r="D27" s="17" t="s">
        <v>2886</v>
      </c>
      <c r="E27" s="17" t="s">
        <v>75</v>
      </c>
      <c r="F27" s="17" t="s">
        <v>24</v>
      </c>
      <c r="G27" s="20" t="s">
        <v>11049</v>
      </c>
      <c r="H27" s="19" t="s">
        <v>33</v>
      </c>
      <c r="I27" s="19">
        <v>25408</v>
      </c>
      <c r="J27" s="17" t="s">
        <v>75</v>
      </c>
      <c r="K27" s="22" t="s">
        <v>23</v>
      </c>
      <c r="L27" s="20" t="s">
        <v>11050</v>
      </c>
      <c r="M27" s="19" t="s">
        <v>33</v>
      </c>
      <c r="N27" s="19">
        <v>24855</v>
      </c>
      <c r="O27" s="19">
        <v>25332</v>
      </c>
      <c r="P27" s="19">
        <f>1-0.011225</f>
        <v>0.98877499999999996</v>
      </c>
      <c r="Q27" s="92" t="s">
        <v>20079</v>
      </c>
    </row>
    <row r="28" spans="1:17" s="27" customFormat="1" ht="15" customHeight="1" x14ac:dyDescent="0.2">
      <c r="A28" s="68" t="s">
        <v>10963</v>
      </c>
      <c r="B28" s="27" t="s">
        <v>123</v>
      </c>
      <c r="C28" s="27" t="s">
        <v>2292</v>
      </c>
      <c r="D28" s="17" t="s">
        <v>2886</v>
      </c>
      <c r="E28" s="17" t="s">
        <v>75</v>
      </c>
      <c r="F28" s="17" t="s">
        <v>16</v>
      </c>
      <c r="G28" s="20" t="s">
        <v>11051</v>
      </c>
      <c r="H28" s="19" t="s">
        <v>40</v>
      </c>
      <c r="I28" s="21">
        <v>231740</v>
      </c>
      <c r="J28" s="17" t="s">
        <v>75</v>
      </c>
      <c r="K28" s="22" t="s">
        <v>9</v>
      </c>
      <c r="L28" s="20" t="s">
        <v>11053</v>
      </c>
      <c r="M28" s="19" t="s">
        <v>40</v>
      </c>
      <c r="N28" s="19">
        <v>224403</v>
      </c>
      <c r="O28" s="19">
        <v>147141</v>
      </c>
      <c r="P28" s="19">
        <f>1-0.002178</f>
        <v>0.99782199999999999</v>
      </c>
      <c r="Q28" s="22" t="s">
        <v>11052</v>
      </c>
    </row>
    <row r="29" spans="1:17" s="27" customFormat="1" ht="15" customHeight="1" x14ac:dyDescent="0.2">
      <c r="A29" s="68" t="s">
        <v>11015</v>
      </c>
      <c r="B29" s="27" t="s">
        <v>123</v>
      </c>
      <c r="C29" s="27" t="s">
        <v>2292</v>
      </c>
      <c r="D29" s="22" t="s">
        <v>2886</v>
      </c>
      <c r="E29" s="22" t="s">
        <v>26</v>
      </c>
      <c r="F29" s="22" t="s">
        <v>7</v>
      </c>
      <c r="G29" s="17" t="s">
        <v>37</v>
      </c>
      <c r="H29" s="19" t="s">
        <v>40</v>
      </c>
      <c r="I29" s="19">
        <v>357293</v>
      </c>
      <c r="J29" s="22" t="s">
        <v>18</v>
      </c>
      <c r="K29" s="22" t="s">
        <v>41</v>
      </c>
      <c r="L29" s="17" t="s">
        <v>39</v>
      </c>
      <c r="M29" s="19" t="s">
        <v>33</v>
      </c>
      <c r="N29" s="19">
        <v>364501</v>
      </c>
      <c r="O29" s="19">
        <f>354271</f>
        <v>354271</v>
      </c>
      <c r="P29" s="19">
        <f>1-0.005843</f>
        <v>0.99415699999999996</v>
      </c>
      <c r="Q29" s="22"/>
    </row>
    <row r="30" spans="1:17" s="27" customFormat="1" ht="15" customHeight="1" x14ac:dyDescent="0.2">
      <c r="A30" s="68">
        <v>29</v>
      </c>
      <c r="B30" s="27" t="s">
        <v>123</v>
      </c>
      <c r="C30" s="27" t="s">
        <v>2292</v>
      </c>
      <c r="D30" s="22" t="s">
        <v>2886</v>
      </c>
      <c r="E30" s="22" t="s">
        <v>28</v>
      </c>
      <c r="F30" s="22" t="s">
        <v>29</v>
      </c>
      <c r="G30" s="22" t="s">
        <v>42</v>
      </c>
      <c r="H30" s="19" t="s">
        <v>40</v>
      </c>
      <c r="I30" s="19">
        <v>19468</v>
      </c>
      <c r="J30" s="22" t="s">
        <v>54</v>
      </c>
      <c r="K30" s="22" t="s">
        <v>27</v>
      </c>
      <c r="L30" s="20" t="s">
        <v>44</v>
      </c>
      <c r="M30" s="19" t="s">
        <v>33</v>
      </c>
      <c r="N30" s="19">
        <v>19145</v>
      </c>
      <c r="O30" s="19">
        <v>19108</v>
      </c>
      <c r="P30" s="19">
        <f>1-0.009911</f>
        <v>0.990089</v>
      </c>
      <c r="Q30" s="22" t="s">
        <v>55</v>
      </c>
    </row>
    <row r="31" spans="1:17" s="27" customFormat="1" ht="31" customHeight="1" x14ac:dyDescent="0.2">
      <c r="A31" s="68">
        <v>30</v>
      </c>
      <c r="B31" s="27" t="s">
        <v>9336</v>
      </c>
      <c r="C31" s="27" t="s">
        <v>2857</v>
      </c>
      <c r="D31" s="20" t="s">
        <v>2886</v>
      </c>
      <c r="E31" s="20" t="s">
        <v>25</v>
      </c>
      <c r="F31" s="23" t="s">
        <v>10930</v>
      </c>
      <c r="G31" s="53" t="s">
        <v>10931</v>
      </c>
      <c r="H31" s="21" t="s">
        <v>33</v>
      </c>
      <c r="I31" s="21">
        <v>89534</v>
      </c>
      <c r="J31" s="20" t="s">
        <v>25</v>
      </c>
      <c r="K31" s="23" t="s">
        <v>1045</v>
      </c>
      <c r="L31" s="53" t="s">
        <v>10932</v>
      </c>
      <c r="M31" s="28" t="s">
        <v>33</v>
      </c>
      <c r="N31" s="28">
        <v>95154</v>
      </c>
      <c r="O31" s="19">
        <v>21704</v>
      </c>
      <c r="P31" s="19">
        <f>1-0.000645</f>
        <v>0.99935499999999999</v>
      </c>
      <c r="Q31" s="53" t="s">
        <v>10934</v>
      </c>
    </row>
    <row r="32" spans="1:17" ht="15" customHeight="1" x14ac:dyDescent="0.2">
      <c r="A32" s="68"/>
      <c r="D32" s="6"/>
      <c r="E32" s="6"/>
      <c r="F32" s="22"/>
      <c r="G32" s="6"/>
      <c r="H32" s="4"/>
      <c r="I32" s="4"/>
      <c r="J32" s="6"/>
      <c r="K32" s="6"/>
      <c r="L32" s="13"/>
      <c r="M32" s="4"/>
      <c r="N32" s="4"/>
      <c r="O32" s="4"/>
      <c r="P32" s="4"/>
      <c r="Q32" s="6"/>
    </row>
    <row r="33" spans="1:17" s="27" customFormat="1" ht="15.75" customHeight="1" x14ac:dyDescent="0.2">
      <c r="A33" s="27" t="s">
        <v>10929</v>
      </c>
      <c r="D33" s="26"/>
      <c r="E33" s="26"/>
      <c r="G33" s="35"/>
      <c r="H33" s="21"/>
      <c r="I33" s="21"/>
      <c r="L33" s="18"/>
      <c r="M33" s="21"/>
      <c r="N33" s="21"/>
      <c r="O33" s="21"/>
      <c r="P33" s="21"/>
      <c r="Q33" s="28"/>
    </row>
    <row r="34" spans="1:17" s="27" customFormat="1" ht="15.75" customHeight="1" x14ac:dyDescent="0.2">
      <c r="A34" s="27" t="s">
        <v>20090</v>
      </c>
      <c r="D34" s="31"/>
      <c r="E34" s="31"/>
      <c r="F34" s="35"/>
      <c r="G34" s="18"/>
      <c r="H34" s="21"/>
      <c r="I34" s="21"/>
      <c r="J34" s="35"/>
      <c r="K34" s="35"/>
      <c r="L34" s="18"/>
      <c r="M34" s="21"/>
      <c r="N34" s="21"/>
      <c r="O34" s="23"/>
      <c r="P34" s="35"/>
      <c r="Q34" s="28"/>
    </row>
    <row r="35" spans="1:17" ht="15.75" customHeight="1" x14ac:dyDescent="0.2">
      <c r="A35" s="12" t="s">
        <v>20089</v>
      </c>
      <c r="G35" s="25"/>
      <c r="H35" s="9"/>
      <c r="I35" s="29"/>
      <c r="M35" s="9"/>
      <c r="N35" s="29"/>
      <c r="O35" s="29"/>
      <c r="P35" s="29"/>
      <c r="Q35" s="37"/>
    </row>
    <row r="36" spans="1:17" ht="15.75" customHeight="1" x14ac:dyDescent="0.2">
      <c r="A36" s="73" t="s">
        <v>19894</v>
      </c>
      <c r="G36" s="21"/>
      <c r="H36" s="9"/>
      <c r="I36" s="29"/>
      <c r="L36" s="14"/>
      <c r="M36" s="9"/>
      <c r="N36" s="9"/>
      <c r="O36" s="29"/>
      <c r="P36" s="29"/>
      <c r="Q36" s="37"/>
    </row>
    <row r="37" spans="1:17" ht="15.75" customHeight="1" x14ac:dyDescent="0.2">
      <c r="G37" s="14"/>
      <c r="H37" s="9"/>
      <c r="I37" s="9"/>
      <c r="L37" s="14"/>
      <c r="M37" s="9"/>
      <c r="N37" s="28"/>
      <c r="O37" s="9"/>
      <c r="P37" s="9"/>
    </row>
    <row r="38" spans="1:17" ht="15.75" customHeight="1" x14ac:dyDescent="0.2">
      <c r="G38" s="14"/>
      <c r="H38" s="9"/>
      <c r="I38" s="9"/>
      <c r="L38" s="14"/>
      <c r="M38" s="9"/>
      <c r="N38" s="9"/>
      <c r="O38" s="9"/>
      <c r="P38" s="9"/>
    </row>
    <row r="39" spans="1:17" ht="15.75" customHeight="1" x14ac:dyDescent="0.2">
      <c r="G39" s="14"/>
      <c r="H39" s="9"/>
      <c r="I39" s="9"/>
      <c r="L39" s="14"/>
      <c r="M39" s="9"/>
      <c r="N39" s="9"/>
      <c r="O39" s="9"/>
      <c r="P39" s="9"/>
    </row>
    <row r="40" spans="1:17" ht="15.75" customHeight="1" x14ac:dyDescent="0.2">
      <c r="G40" s="14"/>
      <c r="H40" s="9"/>
      <c r="I40" s="9"/>
      <c r="L40" s="14"/>
      <c r="M40" s="9"/>
      <c r="N40" s="9"/>
      <c r="O40" s="9"/>
      <c r="P40" s="9"/>
    </row>
    <row r="41" spans="1:17" ht="15.75" customHeight="1" x14ac:dyDescent="0.2">
      <c r="G41" s="14"/>
      <c r="H41" s="9"/>
      <c r="I41" s="9"/>
      <c r="L41" s="14"/>
      <c r="M41" s="9"/>
      <c r="N41" s="9"/>
      <c r="O41" s="9"/>
      <c r="P41" s="9"/>
    </row>
    <row r="42" spans="1:17" ht="15.75" customHeight="1" x14ac:dyDescent="0.2">
      <c r="G42" s="14"/>
      <c r="H42" s="9"/>
      <c r="I42" s="9"/>
      <c r="L42" s="14"/>
      <c r="M42" s="9"/>
      <c r="N42" s="9"/>
      <c r="O42" s="9"/>
      <c r="P42" s="9"/>
    </row>
    <row r="43" spans="1:17" ht="15.75" customHeight="1" x14ac:dyDescent="0.2">
      <c r="G43" s="14"/>
      <c r="H43" s="9"/>
      <c r="I43" s="9"/>
      <c r="L43" s="14"/>
      <c r="M43" s="9"/>
      <c r="N43" s="9"/>
      <c r="O43" s="9"/>
      <c r="P43" s="9"/>
    </row>
    <row r="44" spans="1:17" ht="15.75" customHeight="1" x14ac:dyDescent="0.2">
      <c r="G44" s="14"/>
      <c r="H44" s="9"/>
      <c r="I44" s="9"/>
      <c r="L44" s="14"/>
      <c r="M44" s="9"/>
      <c r="N44" s="9"/>
      <c r="O44" s="9"/>
      <c r="P44" s="9"/>
    </row>
    <row r="45" spans="1:17" ht="15.75" customHeight="1" x14ac:dyDescent="0.2">
      <c r="G45" s="14"/>
      <c r="H45" s="9"/>
      <c r="I45" s="9"/>
      <c r="L45" s="14"/>
      <c r="M45" s="9"/>
      <c r="N45" s="9"/>
      <c r="O45" s="9"/>
      <c r="P45" s="9"/>
    </row>
    <row r="46" spans="1:17" ht="15.75" customHeight="1" x14ac:dyDescent="0.2">
      <c r="G46" s="14"/>
      <c r="H46" s="9"/>
      <c r="I46" s="9"/>
      <c r="L46" s="14"/>
      <c r="M46" s="9"/>
      <c r="N46" s="9"/>
      <c r="O46" s="9"/>
      <c r="P46" s="9"/>
    </row>
    <row r="47" spans="1:17" ht="15.75" customHeight="1" x14ac:dyDescent="0.2">
      <c r="G47" s="14"/>
      <c r="H47" s="9"/>
      <c r="I47" s="9"/>
      <c r="L47" s="14"/>
      <c r="M47" s="9"/>
      <c r="N47" s="9"/>
      <c r="O47" s="9"/>
      <c r="P47" s="9"/>
    </row>
    <row r="48" spans="1:17" ht="15.75" customHeight="1" x14ac:dyDescent="0.2">
      <c r="G48" s="14"/>
      <c r="H48" s="9"/>
      <c r="I48" s="9"/>
      <c r="L48" s="14"/>
      <c r="M48" s="9"/>
      <c r="N48" s="9"/>
      <c r="O48" s="9"/>
      <c r="P48" s="9"/>
    </row>
    <row r="49" spans="7:16" ht="15.75" customHeight="1" x14ac:dyDescent="0.2">
      <c r="G49" s="14"/>
      <c r="H49" s="9"/>
      <c r="I49" s="9"/>
      <c r="L49" s="14"/>
      <c r="M49" s="9"/>
      <c r="N49" s="9"/>
      <c r="O49" s="9"/>
      <c r="P49" s="9"/>
    </row>
    <row r="50" spans="7:16" ht="15.75" customHeight="1" x14ac:dyDescent="0.2">
      <c r="G50" s="14"/>
      <c r="H50" s="9"/>
      <c r="I50" s="9"/>
      <c r="L50" s="14"/>
      <c r="M50" s="9"/>
      <c r="N50" s="9"/>
      <c r="O50" s="9"/>
      <c r="P50" s="9"/>
    </row>
    <row r="51" spans="7:16" ht="15.75" customHeight="1" x14ac:dyDescent="0.2">
      <c r="G51" s="14"/>
      <c r="H51" s="9"/>
      <c r="I51" s="9"/>
      <c r="L51" s="14"/>
      <c r="M51" s="9"/>
      <c r="N51" s="9"/>
      <c r="O51" s="9"/>
      <c r="P51" s="9"/>
    </row>
    <row r="52" spans="7:16" ht="15.75" customHeight="1" x14ac:dyDescent="0.2">
      <c r="G52" s="14"/>
      <c r="H52" s="9"/>
      <c r="I52" s="9"/>
      <c r="L52" s="14"/>
      <c r="M52" s="9"/>
      <c r="N52" s="9"/>
      <c r="O52" s="9"/>
      <c r="P52" s="9"/>
    </row>
    <row r="53" spans="7:16" ht="15.75" customHeight="1" x14ac:dyDescent="0.2">
      <c r="G53" s="14"/>
      <c r="H53" s="9"/>
      <c r="I53" s="9"/>
      <c r="L53" s="14"/>
      <c r="M53" s="9"/>
      <c r="N53" s="9"/>
      <c r="O53" s="9"/>
      <c r="P53" s="9"/>
    </row>
    <row r="54" spans="7:16" ht="15.75" customHeight="1" x14ac:dyDescent="0.2">
      <c r="G54" s="14"/>
      <c r="H54" s="9"/>
      <c r="I54" s="9"/>
      <c r="L54" s="14"/>
      <c r="M54" s="9"/>
      <c r="N54" s="9"/>
      <c r="O54" s="9"/>
      <c r="P54" s="9"/>
    </row>
    <row r="55" spans="7:16" ht="15.75" customHeight="1" x14ac:dyDescent="0.2">
      <c r="G55" s="14"/>
      <c r="H55" s="9"/>
      <c r="I55" s="9"/>
      <c r="L55" s="14"/>
      <c r="M55" s="9"/>
      <c r="N55" s="9"/>
      <c r="O55" s="9"/>
      <c r="P55" s="9"/>
    </row>
    <row r="56" spans="7:16" ht="15.75" customHeight="1" x14ac:dyDescent="0.2">
      <c r="G56" s="14"/>
      <c r="H56" s="9"/>
      <c r="I56" s="9"/>
      <c r="L56" s="14"/>
      <c r="M56" s="9"/>
      <c r="N56" s="9"/>
      <c r="O56" s="9"/>
      <c r="P56" s="9"/>
    </row>
    <row r="57" spans="7:16" ht="15.75" customHeight="1" x14ac:dyDescent="0.2">
      <c r="G57" s="14"/>
      <c r="H57" s="9"/>
      <c r="I57" s="9"/>
      <c r="L57" s="14"/>
      <c r="M57" s="9"/>
      <c r="N57" s="9"/>
      <c r="O57" s="9"/>
      <c r="P57" s="9"/>
    </row>
    <row r="58" spans="7:16" ht="15.75" customHeight="1" x14ac:dyDescent="0.2">
      <c r="G58" s="14"/>
      <c r="H58" s="9"/>
      <c r="I58" s="9"/>
      <c r="L58" s="14"/>
      <c r="M58" s="9"/>
      <c r="N58" s="9"/>
      <c r="O58" s="9"/>
      <c r="P58" s="9"/>
    </row>
    <row r="59" spans="7:16" ht="15.75" customHeight="1" x14ac:dyDescent="0.2">
      <c r="G59" s="14"/>
      <c r="H59" s="9"/>
      <c r="I59" s="9"/>
      <c r="L59" s="14"/>
      <c r="M59" s="9"/>
      <c r="N59" s="9"/>
      <c r="O59" s="9"/>
      <c r="P59" s="9"/>
    </row>
    <row r="60" spans="7:16" ht="15.75" customHeight="1" x14ac:dyDescent="0.2">
      <c r="G60" s="14"/>
      <c r="H60" s="9"/>
      <c r="I60" s="9"/>
      <c r="L60" s="14"/>
      <c r="M60" s="9"/>
      <c r="N60" s="9"/>
      <c r="O60" s="9"/>
      <c r="P60" s="9"/>
    </row>
    <row r="61" spans="7:16" ht="15.75" customHeight="1" x14ac:dyDescent="0.2">
      <c r="G61" s="14"/>
      <c r="H61" s="9"/>
      <c r="I61" s="9"/>
      <c r="L61" s="14"/>
      <c r="M61" s="9"/>
      <c r="N61" s="9"/>
      <c r="O61" s="9"/>
      <c r="P61" s="9"/>
    </row>
    <row r="62" spans="7:16" ht="15.75" customHeight="1" x14ac:dyDescent="0.2">
      <c r="G62" s="14"/>
      <c r="H62" s="9"/>
      <c r="I62" s="9"/>
      <c r="L62" s="14"/>
      <c r="M62" s="9"/>
      <c r="N62" s="9"/>
      <c r="O62" s="9"/>
      <c r="P62" s="9"/>
    </row>
    <row r="63" spans="7:16" ht="15.75" customHeight="1" x14ac:dyDescent="0.2">
      <c r="G63" s="14"/>
      <c r="H63" s="9"/>
      <c r="I63" s="9"/>
      <c r="L63" s="14"/>
      <c r="M63" s="9"/>
      <c r="N63" s="9"/>
      <c r="O63" s="9"/>
      <c r="P63" s="9"/>
    </row>
    <row r="64" spans="7:16" ht="15.75" customHeight="1" x14ac:dyDescent="0.2">
      <c r="G64" s="14"/>
      <c r="H64" s="9"/>
      <c r="I64" s="9"/>
      <c r="L64" s="14"/>
      <c r="M64" s="9"/>
      <c r="N64" s="9"/>
      <c r="O64" s="9"/>
      <c r="P64" s="9"/>
    </row>
    <row r="65" spans="7:16" ht="15.75" customHeight="1" x14ac:dyDescent="0.2">
      <c r="G65" s="14"/>
      <c r="H65" s="9"/>
      <c r="I65" s="9"/>
      <c r="L65" s="14"/>
      <c r="M65" s="9"/>
      <c r="N65" s="9"/>
      <c r="O65" s="9"/>
      <c r="P65" s="9"/>
    </row>
    <row r="66" spans="7:16" ht="15.75" customHeight="1" x14ac:dyDescent="0.2">
      <c r="G66" s="14"/>
      <c r="H66" s="9"/>
      <c r="I66" s="9"/>
      <c r="L66" s="14"/>
      <c r="M66" s="9"/>
      <c r="N66" s="9"/>
      <c r="O66" s="9"/>
      <c r="P66" s="9"/>
    </row>
    <row r="67" spans="7:16" ht="15.75" customHeight="1" x14ac:dyDescent="0.2">
      <c r="G67" s="14"/>
      <c r="H67" s="9"/>
      <c r="I67" s="9"/>
      <c r="L67" s="14"/>
      <c r="M67" s="9"/>
      <c r="N67" s="9"/>
      <c r="O67" s="9"/>
      <c r="P67" s="9"/>
    </row>
    <row r="68" spans="7:16" ht="15.75" customHeight="1" x14ac:dyDescent="0.2">
      <c r="G68" s="14"/>
      <c r="H68" s="9"/>
      <c r="I68" s="9"/>
      <c r="L68" s="14"/>
      <c r="M68" s="9"/>
      <c r="N68" s="9"/>
      <c r="O68" s="9"/>
      <c r="P68" s="9"/>
    </row>
    <row r="69" spans="7:16" ht="15.75" customHeight="1" x14ac:dyDescent="0.2">
      <c r="G69" s="14"/>
      <c r="H69" s="9"/>
      <c r="I69" s="9"/>
      <c r="L69" s="14"/>
      <c r="M69" s="9"/>
      <c r="N69" s="9"/>
      <c r="O69" s="9"/>
      <c r="P69" s="9"/>
    </row>
    <row r="70" spans="7:16" ht="15.75" customHeight="1" x14ac:dyDescent="0.2">
      <c r="G70" s="14"/>
      <c r="H70" s="9"/>
      <c r="I70" s="9"/>
      <c r="L70" s="14"/>
      <c r="M70" s="9"/>
      <c r="N70" s="9"/>
      <c r="O70" s="9"/>
      <c r="P70" s="9"/>
    </row>
    <row r="71" spans="7:16" ht="15.75" customHeight="1" x14ac:dyDescent="0.2">
      <c r="G71" s="14"/>
      <c r="H71" s="9"/>
      <c r="I71" s="9"/>
      <c r="L71" s="14"/>
      <c r="M71" s="9"/>
      <c r="N71" s="9"/>
      <c r="O71" s="9"/>
      <c r="P71" s="9"/>
    </row>
    <row r="72" spans="7:16" ht="15.75" customHeight="1" x14ac:dyDescent="0.2">
      <c r="G72" s="14"/>
      <c r="H72" s="9"/>
      <c r="I72" s="9"/>
      <c r="L72" s="14"/>
      <c r="M72" s="9"/>
      <c r="N72" s="9"/>
      <c r="O72" s="9"/>
      <c r="P72" s="9"/>
    </row>
    <row r="73" spans="7:16" ht="15.75" customHeight="1" x14ac:dyDescent="0.2">
      <c r="G73" s="14"/>
      <c r="H73" s="9"/>
      <c r="I73" s="9"/>
      <c r="L73" s="14"/>
      <c r="M73" s="9"/>
      <c r="N73" s="9"/>
      <c r="O73" s="9"/>
      <c r="P73" s="9"/>
    </row>
    <row r="74" spans="7:16" ht="15.75" customHeight="1" x14ac:dyDescent="0.2">
      <c r="G74" s="14"/>
      <c r="H74" s="9"/>
      <c r="I74" s="9"/>
      <c r="L74" s="14"/>
      <c r="M74" s="9"/>
      <c r="N74" s="9"/>
      <c r="O74" s="9"/>
      <c r="P74" s="9"/>
    </row>
    <row r="75" spans="7:16" ht="15.75" customHeight="1" x14ac:dyDescent="0.2">
      <c r="G75" s="14"/>
      <c r="H75" s="9"/>
      <c r="I75" s="9"/>
      <c r="L75" s="14"/>
      <c r="M75" s="9"/>
      <c r="N75" s="9"/>
      <c r="O75" s="9"/>
      <c r="P75" s="9"/>
    </row>
    <row r="76" spans="7:16" ht="15.75" customHeight="1" x14ac:dyDescent="0.2">
      <c r="G76" s="14"/>
      <c r="H76" s="9"/>
      <c r="I76" s="9"/>
      <c r="L76" s="14"/>
      <c r="M76" s="9"/>
      <c r="N76" s="9"/>
      <c r="O76" s="9"/>
      <c r="P76" s="9"/>
    </row>
    <row r="77" spans="7:16" ht="15.75" customHeight="1" x14ac:dyDescent="0.2">
      <c r="G77" s="14"/>
      <c r="H77" s="9"/>
      <c r="I77" s="9"/>
      <c r="L77" s="14"/>
      <c r="M77" s="9"/>
      <c r="N77" s="9"/>
      <c r="O77" s="9"/>
      <c r="P77" s="9"/>
    </row>
    <row r="78" spans="7:16" ht="15.75" customHeight="1" x14ac:dyDescent="0.2">
      <c r="G78" s="14"/>
      <c r="H78" s="9"/>
      <c r="I78" s="9"/>
      <c r="L78" s="14"/>
      <c r="M78" s="9"/>
      <c r="N78" s="9"/>
      <c r="O78" s="9"/>
      <c r="P78" s="9"/>
    </row>
    <row r="79" spans="7:16" ht="15.75" customHeight="1" x14ac:dyDescent="0.2">
      <c r="G79" s="14"/>
      <c r="H79" s="9"/>
      <c r="I79" s="9"/>
      <c r="L79" s="14"/>
      <c r="M79" s="9"/>
      <c r="N79" s="9"/>
      <c r="O79" s="9"/>
      <c r="P79" s="9"/>
    </row>
    <row r="80" spans="7:16" ht="15.75" customHeight="1" x14ac:dyDescent="0.2">
      <c r="G80" s="14"/>
      <c r="H80" s="9"/>
      <c r="I80" s="9"/>
      <c r="L80" s="14"/>
      <c r="M80" s="9"/>
      <c r="N80" s="9"/>
      <c r="O80" s="9"/>
      <c r="P80" s="9"/>
    </row>
    <row r="81" spans="7:16" ht="15.75" customHeight="1" x14ac:dyDescent="0.2">
      <c r="G81" s="14"/>
      <c r="H81" s="9"/>
      <c r="I81" s="9"/>
      <c r="L81" s="14"/>
      <c r="M81" s="9"/>
      <c r="N81" s="9"/>
      <c r="O81" s="9"/>
      <c r="P81" s="9"/>
    </row>
    <row r="82" spans="7:16" ht="15.75" customHeight="1" x14ac:dyDescent="0.2">
      <c r="G82" s="14"/>
      <c r="H82" s="9"/>
      <c r="I82" s="9"/>
      <c r="L82" s="14"/>
      <c r="M82" s="9"/>
      <c r="N82" s="9"/>
      <c r="O82" s="9"/>
      <c r="P82" s="9"/>
    </row>
    <row r="83" spans="7:16" ht="15.75" customHeight="1" x14ac:dyDescent="0.2">
      <c r="G83" s="14"/>
      <c r="H83" s="9"/>
      <c r="I83" s="9"/>
      <c r="L83" s="14"/>
      <c r="M83" s="9"/>
      <c r="N83" s="9"/>
      <c r="O83" s="9"/>
      <c r="P83" s="9"/>
    </row>
    <row r="84" spans="7:16" ht="15.75" customHeight="1" x14ac:dyDescent="0.2">
      <c r="G84" s="14"/>
      <c r="H84" s="9"/>
      <c r="I84" s="9"/>
      <c r="L84" s="14"/>
      <c r="M84" s="9"/>
      <c r="N84" s="9"/>
      <c r="O84" s="9"/>
      <c r="P84" s="9"/>
    </row>
    <row r="85" spans="7:16" ht="15.75" customHeight="1" x14ac:dyDescent="0.2">
      <c r="G85" s="14"/>
      <c r="H85" s="9"/>
      <c r="I85" s="9"/>
      <c r="L85" s="14"/>
      <c r="M85" s="9"/>
      <c r="N85" s="9"/>
      <c r="O85" s="9"/>
      <c r="P85" s="9"/>
    </row>
    <row r="86" spans="7:16" ht="15.75" customHeight="1" x14ac:dyDescent="0.2">
      <c r="G86" s="14"/>
      <c r="H86" s="9"/>
      <c r="I86" s="9"/>
      <c r="L86" s="14"/>
      <c r="M86" s="9"/>
      <c r="N86" s="9"/>
      <c r="O86" s="9"/>
      <c r="P86" s="9"/>
    </row>
    <row r="87" spans="7:16" ht="15.75" customHeight="1" x14ac:dyDescent="0.2">
      <c r="G87" s="14"/>
      <c r="H87" s="9"/>
      <c r="I87" s="9"/>
      <c r="L87" s="14"/>
      <c r="M87" s="9"/>
      <c r="N87" s="9"/>
      <c r="O87" s="9"/>
      <c r="P87" s="9"/>
    </row>
    <row r="88" spans="7:16" ht="15.75" customHeight="1" x14ac:dyDescent="0.2">
      <c r="G88" s="14"/>
      <c r="H88" s="9"/>
      <c r="I88" s="9"/>
      <c r="L88" s="14"/>
      <c r="M88" s="9"/>
      <c r="N88" s="9"/>
      <c r="O88" s="9"/>
      <c r="P88" s="9"/>
    </row>
    <row r="89" spans="7:16" ht="15.75" customHeight="1" x14ac:dyDescent="0.2">
      <c r="G89" s="14"/>
      <c r="H89" s="9"/>
      <c r="I89" s="9"/>
      <c r="L89" s="14"/>
      <c r="M89" s="9"/>
      <c r="N89" s="9"/>
      <c r="O89" s="9"/>
      <c r="P89" s="9"/>
    </row>
    <row r="90" spans="7:16" ht="15.75" customHeight="1" x14ac:dyDescent="0.2">
      <c r="G90" s="14"/>
      <c r="H90" s="9"/>
      <c r="I90" s="9"/>
      <c r="L90" s="14"/>
      <c r="M90" s="9"/>
      <c r="N90" s="9"/>
      <c r="O90" s="9"/>
      <c r="P90" s="9"/>
    </row>
    <row r="91" spans="7:16" ht="15.75" customHeight="1" x14ac:dyDescent="0.2">
      <c r="G91" s="14"/>
      <c r="H91" s="9"/>
      <c r="I91" s="9"/>
      <c r="L91" s="14"/>
      <c r="M91" s="9"/>
      <c r="N91" s="9"/>
      <c r="O91" s="9"/>
      <c r="P91" s="9"/>
    </row>
    <row r="92" spans="7:16" ht="15.75" customHeight="1" x14ac:dyDescent="0.2">
      <c r="G92" s="14"/>
      <c r="H92" s="9"/>
      <c r="I92" s="9"/>
      <c r="L92" s="14"/>
      <c r="M92" s="9"/>
      <c r="N92" s="9"/>
      <c r="O92" s="9"/>
      <c r="P92" s="9"/>
    </row>
    <row r="93" spans="7:16" ht="15.75" customHeight="1" x14ac:dyDescent="0.2">
      <c r="G93" s="14"/>
      <c r="H93" s="9"/>
      <c r="I93" s="9"/>
      <c r="L93" s="14"/>
      <c r="M93" s="9"/>
      <c r="N93" s="9"/>
      <c r="O93" s="9"/>
      <c r="P93" s="9"/>
    </row>
    <row r="94" spans="7:16" ht="15.75" customHeight="1" x14ac:dyDescent="0.2">
      <c r="G94" s="14"/>
      <c r="H94" s="9"/>
      <c r="I94" s="9"/>
      <c r="L94" s="14"/>
      <c r="M94" s="9"/>
      <c r="N94" s="9"/>
      <c r="O94" s="9"/>
      <c r="P94" s="9"/>
    </row>
    <row r="95" spans="7:16" ht="15.75" customHeight="1" x14ac:dyDescent="0.2">
      <c r="G95" s="14"/>
      <c r="H95" s="9"/>
      <c r="I95" s="9"/>
      <c r="L95" s="14"/>
      <c r="M95" s="9"/>
      <c r="N95" s="9"/>
      <c r="O95" s="9"/>
      <c r="P95" s="9"/>
    </row>
    <row r="96" spans="7:16" ht="15.75" customHeight="1" x14ac:dyDescent="0.2">
      <c r="G96" s="14"/>
      <c r="H96" s="9"/>
      <c r="I96" s="9"/>
      <c r="L96" s="14"/>
      <c r="M96" s="9"/>
      <c r="N96" s="9"/>
      <c r="O96" s="9"/>
      <c r="P96" s="9"/>
    </row>
    <row r="97" spans="7:16" ht="15.75" customHeight="1" x14ac:dyDescent="0.2">
      <c r="G97" s="14"/>
      <c r="H97" s="9"/>
      <c r="I97" s="9"/>
      <c r="L97" s="14"/>
      <c r="M97" s="9"/>
      <c r="N97" s="9"/>
      <c r="O97" s="9"/>
      <c r="P97" s="9"/>
    </row>
    <row r="98" spans="7:16" ht="15.75" customHeight="1" x14ac:dyDescent="0.2">
      <c r="G98" s="14"/>
      <c r="H98" s="9"/>
      <c r="I98" s="9"/>
      <c r="L98" s="14"/>
      <c r="M98" s="9"/>
      <c r="N98" s="9"/>
      <c r="O98" s="9"/>
      <c r="P98" s="9"/>
    </row>
    <row r="99" spans="7:16" ht="15.75" customHeight="1" x14ac:dyDescent="0.2">
      <c r="G99" s="14"/>
      <c r="H99" s="9"/>
      <c r="I99" s="9"/>
      <c r="L99" s="14"/>
      <c r="M99" s="9"/>
      <c r="N99" s="9"/>
      <c r="O99" s="9"/>
      <c r="P99" s="9"/>
    </row>
    <row r="100" spans="7:16" ht="15.75" customHeight="1" x14ac:dyDescent="0.2">
      <c r="G100" s="14"/>
      <c r="H100" s="9"/>
      <c r="I100" s="9"/>
      <c r="L100" s="14"/>
      <c r="M100" s="9"/>
      <c r="N100" s="9"/>
      <c r="O100" s="9"/>
      <c r="P100" s="9"/>
    </row>
    <row r="101" spans="7:16" ht="15.75" customHeight="1" x14ac:dyDescent="0.2">
      <c r="G101" s="14"/>
      <c r="H101" s="9"/>
      <c r="I101" s="9"/>
      <c r="L101" s="14"/>
      <c r="M101" s="9"/>
      <c r="N101" s="9"/>
      <c r="O101" s="9"/>
      <c r="P101" s="9"/>
    </row>
    <row r="102" spans="7:16" ht="15.75" customHeight="1" x14ac:dyDescent="0.2">
      <c r="G102" s="14"/>
      <c r="H102" s="9"/>
      <c r="I102" s="9"/>
      <c r="L102" s="14"/>
      <c r="M102" s="9"/>
      <c r="N102" s="9"/>
      <c r="O102" s="9"/>
      <c r="P102" s="9"/>
    </row>
    <row r="103" spans="7:16" ht="15.75" customHeight="1" x14ac:dyDescent="0.2">
      <c r="G103" s="14"/>
      <c r="H103" s="9"/>
      <c r="I103" s="9"/>
      <c r="L103" s="14"/>
      <c r="M103" s="9"/>
      <c r="N103" s="9"/>
      <c r="O103" s="9"/>
      <c r="P103" s="9"/>
    </row>
    <row r="104" spans="7:16" ht="15.75" customHeight="1" x14ac:dyDescent="0.2">
      <c r="G104" s="14"/>
      <c r="H104" s="9"/>
      <c r="I104" s="9"/>
      <c r="L104" s="14"/>
      <c r="M104" s="9"/>
      <c r="N104" s="9"/>
      <c r="O104" s="9"/>
      <c r="P104" s="9"/>
    </row>
    <row r="105" spans="7:16" ht="15.75" customHeight="1" x14ac:dyDescent="0.2">
      <c r="G105" s="14"/>
      <c r="H105" s="9"/>
      <c r="I105" s="9"/>
      <c r="L105" s="14"/>
      <c r="M105" s="9"/>
      <c r="N105" s="9"/>
      <c r="O105" s="9"/>
      <c r="P105" s="9"/>
    </row>
    <row r="106" spans="7:16" ht="15.75" customHeight="1" x14ac:dyDescent="0.2">
      <c r="G106" s="14"/>
      <c r="H106" s="9"/>
      <c r="I106" s="9"/>
      <c r="L106" s="14"/>
      <c r="M106" s="9"/>
      <c r="N106" s="9"/>
      <c r="O106" s="9"/>
      <c r="P106" s="9"/>
    </row>
    <row r="107" spans="7:16" ht="15.75" customHeight="1" x14ac:dyDescent="0.2">
      <c r="G107" s="14"/>
      <c r="H107" s="9"/>
      <c r="I107" s="9"/>
      <c r="L107" s="14"/>
      <c r="M107" s="9"/>
      <c r="N107" s="9"/>
      <c r="O107" s="9"/>
      <c r="P107" s="9"/>
    </row>
    <row r="108" spans="7:16" ht="15.75" customHeight="1" x14ac:dyDescent="0.2">
      <c r="G108" s="14"/>
      <c r="H108" s="9"/>
      <c r="I108" s="9"/>
      <c r="L108" s="14"/>
      <c r="M108" s="9"/>
      <c r="N108" s="9"/>
      <c r="O108" s="9"/>
      <c r="P108" s="9"/>
    </row>
    <row r="109" spans="7:16" ht="15.75" customHeight="1" x14ac:dyDescent="0.2">
      <c r="G109" s="14"/>
      <c r="H109" s="9"/>
      <c r="I109" s="9"/>
      <c r="L109" s="14"/>
      <c r="M109" s="9"/>
      <c r="N109" s="9"/>
      <c r="O109" s="9"/>
      <c r="P109" s="9"/>
    </row>
    <row r="110" spans="7:16" ht="15.75" customHeight="1" x14ac:dyDescent="0.2">
      <c r="G110" s="14"/>
      <c r="H110" s="9"/>
      <c r="I110" s="9"/>
      <c r="L110" s="14"/>
      <c r="M110" s="9"/>
      <c r="N110" s="9"/>
      <c r="O110" s="9"/>
      <c r="P110" s="9"/>
    </row>
    <row r="111" spans="7:16" ht="15.75" customHeight="1" x14ac:dyDescent="0.2">
      <c r="G111" s="14"/>
      <c r="H111" s="9"/>
      <c r="I111" s="9"/>
      <c r="L111" s="14"/>
      <c r="M111" s="9"/>
      <c r="N111" s="9"/>
      <c r="O111" s="9"/>
      <c r="P111" s="9"/>
    </row>
    <row r="112" spans="7:16" ht="15.75" customHeight="1" x14ac:dyDescent="0.2">
      <c r="G112" s="14"/>
      <c r="H112" s="9"/>
      <c r="I112" s="9"/>
      <c r="L112" s="14"/>
      <c r="M112" s="9"/>
      <c r="N112" s="9"/>
      <c r="O112" s="9"/>
      <c r="P112" s="9"/>
    </row>
    <row r="113" spans="7:16" ht="15.75" customHeight="1" x14ac:dyDescent="0.2">
      <c r="G113" s="14"/>
      <c r="H113" s="9"/>
      <c r="I113" s="9"/>
      <c r="L113" s="14"/>
      <c r="M113" s="9"/>
      <c r="N113" s="9"/>
      <c r="O113" s="9"/>
      <c r="P113" s="9"/>
    </row>
    <row r="114" spans="7:16" ht="15.75" customHeight="1" x14ac:dyDescent="0.2">
      <c r="G114" s="14"/>
      <c r="H114" s="9"/>
      <c r="I114" s="9"/>
      <c r="L114" s="14"/>
      <c r="M114" s="9"/>
      <c r="N114" s="9"/>
      <c r="O114" s="9"/>
      <c r="P114" s="9"/>
    </row>
    <row r="115" spans="7:16" ht="15.75" customHeight="1" x14ac:dyDescent="0.2">
      <c r="G115" s="14"/>
      <c r="H115" s="9"/>
      <c r="I115" s="9"/>
      <c r="L115" s="14"/>
      <c r="M115" s="9"/>
      <c r="N115" s="9"/>
      <c r="O115" s="9"/>
      <c r="P115" s="9"/>
    </row>
    <row r="116" spans="7:16" ht="15.75" customHeight="1" x14ac:dyDescent="0.2">
      <c r="G116" s="14"/>
      <c r="H116" s="9"/>
      <c r="I116" s="9"/>
      <c r="L116" s="14"/>
      <c r="M116" s="9"/>
      <c r="N116" s="9"/>
      <c r="O116" s="9"/>
      <c r="P116" s="9"/>
    </row>
    <row r="117" spans="7:16" ht="15.75" customHeight="1" x14ac:dyDescent="0.2">
      <c r="G117" s="14"/>
      <c r="H117" s="9"/>
      <c r="I117" s="9"/>
      <c r="L117" s="14"/>
      <c r="M117" s="9"/>
      <c r="N117" s="9"/>
      <c r="O117" s="9"/>
      <c r="P117" s="9"/>
    </row>
    <row r="118" spans="7:16" ht="15.75" customHeight="1" x14ac:dyDescent="0.2">
      <c r="G118" s="14"/>
      <c r="H118" s="9"/>
      <c r="I118" s="9"/>
      <c r="L118" s="14"/>
      <c r="M118" s="9"/>
      <c r="N118" s="9"/>
      <c r="O118" s="9"/>
      <c r="P118" s="9"/>
    </row>
    <row r="119" spans="7:16" ht="15.75" customHeight="1" x14ac:dyDescent="0.2">
      <c r="G119" s="14"/>
      <c r="H119" s="9"/>
      <c r="I119" s="9"/>
      <c r="L119" s="14"/>
      <c r="M119" s="9"/>
      <c r="N119" s="9"/>
      <c r="O119" s="9"/>
      <c r="P119" s="9"/>
    </row>
    <row r="120" spans="7:16" ht="15.75" customHeight="1" x14ac:dyDescent="0.2">
      <c r="G120" s="14"/>
      <c r="H120" s="9"/>
      <c r="I120" s="9"/>
      <c r="L120" s="14"/>
      <c r="M120" s="9"/>
      <c r="N120" s="9"/>
      <c r="O120" s="9"/>
      <c r="P120" s="9"/>
    </row>
    <row r="121" spans="7:16" ht="15.75" customHeight="1" x14ac:dyDescent="0.2">
      <c r="G121" s="14"/>
      <c r="H121" s="9"/>
      <c r="I121" s="9"/>
      <c r="L121" s="14"/>
      <c r="M121" s="9"/>
      <c r="N121" s="9"/>
      <c r="O121" s="9"/>
      <c r="P121" s="9"/>
    </row>
    <row r="122" spans="7:16" ht="15.75" customHeight="1" x14ac:dyDescent="0.2">
      <c r="G122" s="14"/>
      <c r="H122" s="9"/>
      <c r="I122" s="9"/>
      <c r="L122" s="14"/>
      <c r="M122" s="9"/>
      <c r="N122" s="9"/>
      <c r="O122" s="9"/>
      <c r="P122" s="9"/>
    </row>
    <row r="123" spans="7:16" ht="15.75" customHeight="1" x14ac:dyDescent="0.2">
      <c r="G123" s="14"/>
      <c r="H123" s="9"/>
      <c r="I123" s="9"/>
      <c r="L123" s="14"/>
      <c r="M123" s="9"/>
      <c r="N123" s="9"/>
      <c r="O123" s="9"/>
      <c r="P123" s="9"/>
    </row>
    <row r="124" spans="7:16" ht="15.75" customHeight="1" x14ac:dyDescent="0.2">
      <c r="G124" s="14"/>
      <c r="H124" s="9"/>
      <c r="I124" s="9"/>
      <c r="L124" s="14"/>
      <c r="M124" s="9"/>
      <c r="N124" s="9"/>
      <c r="O124" s="9"/>
      <c r="P124" s="9"/>
    </row>
    <row r="125" spans="7:16" ht="15.75" customHeight="1" x14ac:dyDescent="0.2">
      <c r="G125" s="14"/>
      <c r="H125" s="9"/>
      <c r="I125" s="9"/>
      <c r="L125" s="14"/>
      <c r="M125" s="9"/>
      <c r="N125" s="9"/>
      <c r="O125" s="9"/>
      <c r="P125" s="9"/>
    </row>
    <row r="126" spans="7:16" ht="15.75" customHeight="1" x14ac:dyDescent="0.2">
      <c r="G126" s="14"/>
      <c r="H126" s="9"/>
      <c r="I126" s="9"/>
      <c r="L126" s="14"/>
      <c r="M126" s="9"/>
      <c r="N126" s="9"/>
      <c r="O126" s="9"/>
      <c r="P126" s="9"/>
    </row>
    <row r="127" spans="7:16" ht="15.75" customHeight="1" x14ac:dyDescent="0.2">
      <c r="G127" s="14"/>
      <c r="H127" s="9"/>
      <c r="I127" s="9"/>
      <c r="L127" s="14"/>
      <c r="M127" s="9"/>
      <c r="N127" s="9"/>
      <c r="O127" s="9"/>
      <c r="P127" s="9"/>
    </row>
    <row r="128" spans="7:16" ht="15.75" customHeight="1" x14ac:dyDescent="0.2">
      <c r="G128" s="14"/>
      <c r="H128" s="9"/>
      <c r="I128" s="9"/>
      <c r="L128" s="14"/>
      <c r="M128" s="9"/>
      <c r="N128" s="9"/>
      <c r="O128" s="9"/>
      <c r="P128" s="9"/>
    </row>
    <row r="129" spans="7:16" ht="15.75" customHeight="1" x14ac:dyDescent="0.2">
      <c r="G129" s="14"/>
      <c r="H129" s="9"/>
      <c r="I129" s="9"/>
      <c r="L129" s="14"/>
      <c r="M129" s="9"/>
      <c r="N129" s="9"/>
      <c r="O129" s="9"/>
      <c r="P129" s="9"/>
    </row>
    <row r="130" spans="7:16" ht="15.75" customHeight="1" x14ac:dyDescent="0.2">
      <c r="G130" s="14"/>
      <c r="H130" s="9"/>
      <c r="I130" s="9"/>
      <c r="L130" s="14"/>
      <c r="M130" s="9"/>
      <c r="N130" s="9"/>
      <c r="O130" s="9"/>
      <c r="P130" s="9"/>
    </row>
    <row r="131" spans="7:16" ht="15.75" customHeight="1" x14ac:dyDescent="0.2">
      <c r="G131" s="14"/>
      <c r="H131" s="9"/>
      <c r="I131" s="9"/>
      <c r="L131" s="14"/>
      <c r="M131" s="9"/>
      <c r="N131" s="9"/>
      <c r="O131" s="9"/>
      <c r="P131" s="9"/>
    </row>
    <row r="132" spans="7:16" ht="15.75" customHeight="1" x14ac:dyDescent="0.2">
      <c r="G132" s="14"/>
      <c r="H132" s="9"/>
      <c r="I132" s="9"/>
      <c r="L132" s="14"/>
      <c r="M132" s="9"/>
      <c r="N132" s="9"/>
      <c r="O132" s="9"/>
      <c r="P132" s="9"/>
    </row>
    <row r="133" spans="7:16" ht="15.75" customHeight="1" x14ac:dyDescent="0.2">
      <c r="G133" s="14"/>
      <c r="H133" s="9"/>
      <c r="I133" s="9"/>
      <c r="L133" s="14"/>
      <c r="M133" s="9"/>
      <c r="N133" s="9"/>
      <c r="O133" s="9"/>
      <c r="P133" s="9"/>
    </row>
    <row r="134" spans="7:16" ht="15.75" customHeight="1" x14ac:dyDescent="0.2">
      <c r="G134" s="14"/>
      <c r="H134" s="9"/>
      <c r="I134" s="9"/>
      <c r="L134" s="14"/>
      <c r="M134" s="9"/>
      <c r="N134" s="9"/>
      <c r="O134" s="9"/>
      <c r="P134" s="9"/>
    </row>
    <row r="135" spans="7:16" ht="15.75" customHeight="1" x14ac:dyDescent="0.2">
      <c r="G135" s="14"/>
      <c r="H135" s="9"/>
      <c r="I135" s="9"/>
      <c r="L135" s="14"/>
      <c r="M135" s="9"/>
      <c r="N135" s="9"/>
      <c r="O135" s="9"/>
      <c r="P135" s="9"/>
    </row>
    <row r="136" spans="7:16" ht="15.75" customHeight="1" x14ac:dyDescent="0.2">
      <c r="G136" s="14"/>
      <c r="H136" s="9"/>
      <c r="I136" s="9"/>
      <c r="L136" s="14"/>
      <c r="M136" s="9"/>
      <c r="N136" s="9"/>
      <c r="O136" s="9"/>
      <c r="P136" s="9"/>
    </row>
    <row r="137" spans="7:16" ht="15.75" customHeight="1" x14ac:dyDescent="0.2">
      <c r="G137" s="14"/>
      <c r="H137" s="9"/>
      <c r="I137" s="9"/>
      <c r="L137" s="14"/>
      <c r="M137" s="9"/>
      <c r="N137" s="9"/>
      <c r="O137" s="9"/>
      <c r="P137" s="9"/>
    </row>
    <row r="138" spans="7:16" ht="15.75" customHeight="1" x14ac:dyDescent="0.2">
      <c r="G138" s="14"/>
      <c r="H138" s="9"/>
      <c r="I138" s="9"/>
      <c r="L138" s="14"/>
      <c r="M138" s="9"/>
      <c r="N138" s="9"/>
      <c r="O138" s="9"/>
      <c r="P138" s="9"/>
    </row>
    <row r="139" spans="7:16" ht="15.75" customHeight="1" x14ac:dyDescent="0.2">
      <c r="G139" s="14"/>
      <c r="H139" s="9"/>
      <c r="I139" s="9"/>
      <c r="L139" s="14"/>
      <c r="M139" s="9"/>
      <c r="N139" s="9"/>
      <c r="O139" s="9"/>
      <c r="P139" s="9"/>
    </row>
    <row r="140" spans="7:16" ht="15.75" customHeight="1" x14ac:dyDescent="0.2">
      <c r="G140" s="14"/>
      <c r="H140" s="9"/>
      <c r="I140" s="9"/>
      <c r="L140" s="14"/>
      <c r="M140" s="9"/>
      <c r="N140" s="9"/>
      <c r="O140" s="9"/>
      <c r="P140" s="9"/>
    </row>
    <row r="141" spans="7:16" ht="15.75" customHeight="1" x14ac:dyDescent="0.2">
      <c r="G141" s="14"/>
      <c r="H141" s="9"/>
      <c r="I141" s="9"/>
      <c r="L141" s="14"/>
      <c r="M141" s="9"/>
      <c r="N141" s="9"/>
      <c r="O141" s="9"/>
      <c r="P141" s="9"/>
    </row>
    <row r="142" spans="7:16" ht="15.75" customHeight="1" x14ac:dyDescent="0.2">
      <c r="G142" s="14"/>
      <c r="H142" s="9"/>
      <c r="I142" s="9"/>
      <c r="L142" s="14"/>
      <c r="M142" s="9"/>
      <c r="N142" s="9"/>
      <c r="O142" s="9"/>
      <c r="P142" s="9"/>
    </row>
    <row r="143" spans="7:16" ht="15.75" customHeight="1" x14ac:dyDescent="0.2">
      <c r="G143" s="14"/>
      <c r="H143" s="9"/>
      <c r="I143" s="9"/>
      <c r="L143" s="14"/>
      <c r="M143" s="9"/>
      <c r="N143" s="9"/>
      <c r="O143" s="9"/>
      <c r="P143" s="9"/>
    </row>
    <row r="144" spans="7:16" ht="15.75" customHeight="1" x14ac:dyDescent="0.2">
      <c r="G144" s="14"/>
      <c r="H144" s="9"/>
      <c r="I144" s="9"/>
      <c r="L144" s="14"/>
      <c r="M144" s="9"/>
      <c r="N144" s="9"/>
      <c r="O144" s="9"/>
      <c r="P144" s="9"/>
    </row>
    <row r="145" spans="7:16" ht="15.75" customHeight="1" x14ac:dyDescent="0.2">
      <c r="G145" s="14"/>
      <c r="H145" s="9"/>
      <c r="I145" s="9"/>
      <c r="L145" s="14"/>
      <c r="M145" s="9"/>
      <c r="N145" s="9"/>
      <c r="O145" s="9"/>
      <c r="P145" s="9"/>
    </row>
    <row r="146" spans="7:16" ht="15.75" customHeight="1" x14ac:dyDescent="0.2">
      <c r="G146" s="14"/>
      <c r="H146" s="9"/>
      <c r="I146" s="9"/>
      <c r="L146" s="14"/>
      <c r="M146" s="9"/>
      <c r="N146" s="9"/>
      <c r="O146" s="9"/>
      <c r="P146" s="9"/>
    </row>
    <row r="147" spans="7:16" ht="15.75" customHeight="1" x14ac:dyDescent="0.2">
      <c r="G147" s="14"/>
      <c r="H147" s="9"/>
      <c r="I147" s="9"/>
      <c r="L147" s="14"/>
      <c r="M147" s="9"/>
      <c r="N147" s="9"/>
      <c r="O147" s="9"/>
      <c r="P147" s="9"/>
    </row>
    <row r="148" spans="7:16" ht="15.75" customHeight="1" x14ac:dyDescent="0.2">
      <c r="G148" s="14"/>
      <c r="H148" s="9"/>
      <c r="I148" s="9"/>
      <c r="L148" s="14"/>
      <c r="M148" s="9"/>
      <c r="N148" s="9"/>
      <c r="O148" s="9"/>
      <c r="P148" s="9"/>
    </row>
    <row r="149" spans="7:16" ht="15.75" customHeight="1" x14ac:dyDescent="0.2">
      <c r="G149" s="14"/>
      <c r="H149" s="9"/>
      <c r="I149" s="9"/>
      <c r="L149" s="14"/>
      <c r="M149" s="9"/>
      <c r="N149" s="9"/>
      <c r="O149" s="9"/>
      <c r="P149" s="9"/>
    </row>
    <row r="150" spans="7:16" ht="15.75" customHeight="1" x14ac:dyDescent="0.2">
      <c r="G150" s="14"/>
      <c r="H150" s="9"/>
      <c r="I150" s="9"/>
      <c r="L150" s="14"/>
      <c r="M150" s="9"/>
      <c r="N150" s="9"/>
      <c r="O150" s="9"/>
      <c r="P150" s="9"/>
    </row>
    <row r="151" spans="7:16" ht="15.75" customHeight="1" x14ac:dyDescent="0.2">
      <c r="G151" s="14"/>
      <c r="H151" s="9"/>
      <c r="I151" s="9"/>
      <c r="L151" s="14"/>
      <c r="M151" s="9"/>
      <c r="N151" s="9"/>
      <c r="O151" s="9"/>
      <c r="P151" s="9"/>
    </row>
    <row r="152" spans="7:16" ht="15.75" customHeight="1" x14ac:dyDescent="0.2">
      <c r="G152" s="14"/>
      <c r="H152" s="9"/>
      <c r="I152" s="9"/>
      <c r="L152" s="14"/>
      <c r="M152" s="9"/>
      <c r="N152" s="9"/>
      <c r="O152" s="9"/>
      <c r="P152" s="9"/>
    </row>
    <row r="153" spans="7:16" ht="15.75" customHeight="1" x14ac:dyDescent="0.2">
      <c r="G153" s="14"/>
      <c r="H153" s="9"/>
      <c r="I153" s="9"/>
      <c r="L153" s="14"/>
      <c r="M153" s="9"/>
      <c r="N153" s="9"/>
      <c r="O153" s="9"/>
      <c r="P153" s="9"/>
    </row>
    <row r="154" spans="7:16" ht="15.75" customHeight="1" x14ac:dyDescent="0.2">
      <c r="G154" s="14"/>
      <c r="H154" s="9"/>
      <c r="I154" s="9"/>
      <c r="L154" s="14"/>
      <c r="M154" s="9"/>
      <c r="N154" s="9"/>
      <c r="O154" s="9"/>
      <c r="P154" s="9"/>
    </row>
    <row r="155" spans="7:16" ht="15.75" customHeight="1" x14ac:dyDescent="0.2">
      <c r="G155" s="14"/>
      <c r="H155" s="9"/>
      <c r="I155" s="9"/>
      <c r="L155" s="14"/>
      <c r="M155" s="9"/>
      <c r="N155" s="9"/>
      <c r="O155" s="9"/>
      <c r="P155" s="9"/>
    </row>
    <row r="156" spans="7:16" ht="15.75" customHeight="1" x14ac:dyDescent="0.2">
      <c r="G156" s="14"/>
      <c r="H156" s="9"/>
      <c r="I156" s="9"/>
      <c r="L156" s="14"/>
      <c r="M156" s="9"/>
      <c r="N156" s="9"/>
      <c r="O156" s="9"/>
      <c r="P156" s="9"/>
    </row>
    <row r="157" spans="7:16" ht="15.75" customHeight="1" x14ac:dyDescent="0.2">
      <c r="G157" s="14"/>
      <c r="H157" s="9"/>
      <c r="I157" s="9"/>
      <c r="L157" s="14"/>
      <c r="M157" s="9"/>
      <c r="N157" s="9"/>
      <c r="O157" s="9"/>
      <c r="P157" s="9"/>
    </row>
    <row r="158" spans="7:16" ht="15.75" customHeight="1" x14ac:dyDescent="0.2">
      <c r="G158" s="14"/>
      <c r="H158" s="9"/>
      <c r="I158" s="9"/>
      <c r="L158" s="14"/>
      <c r="M158" s="9"/>
      <c r="N158" s="9"/>
      <c r="O158" s="9"/>
      <c r="P158" s="9"/>
    </row>
    <row r="159" spans="7:16" ht="15.75" customHeight="1" x14ac:dyDescent="0.2">
      <c r="G159" s="14"/>
      <c r="H159" s="9"/>
      <c r="I159" s="9"/>
      <c r="L159" s="14"/>
      <c r="M159" s="9"/>
      <c r="N159" s="9"/>
      <c r="O159" s="9"/>
      <c r="P159" s="9"/>
    </row>
    <row r="160" spans="7:16" ht="15.75" customHeight="1" x14ac:dyDescent="0.2">
      <c r="G160" s="14"/>
      <c r="H160" s="9"/>
      <c r="I160" s="9"/>
      <c r="L160" s="14"/>
      <c r="M160" s="9"/>
      <c r="N160" s="9"/>
      <c r="O160" s="9"/>
      <c r="P160" s="9"/>
    </row>
    <row r="161" spans="7:16" ht="15.75" customHeight="1" x14ac:dyDescent="0.2">
      <c r="G161" s="14"/>
      <c r="H161" s="9"/>
      <c r="I161" s="9"/>
      <c r="L161" s="14"/>
      <c r="M161" s="9"/>
      <c r="N161" s="9"/>
      <c r="O161" s="9"/>
      <c r="P161" s="9"/>
    </row>
    <row r="162" spans="7:16" ht="15.75" customHeight="1" x14ac:dyDescent="0.2">
      <c r="G162" s="14"/>
      <c r="H162" s="9"/>
      <c r="I162" s="9"/>
      <c r="L162" s="14"/>
      <c r="M162" s="9"/>
      <c r="N162" s="9"/>
      <c r="O162" s="9"/>
      <c r="P162" s="9"/>
    </row>
    <row r="163" spans="7:16" ht="15.75" customHeight="1" x14ac:dyDescent="0.2">
      <c r="G163" s="14"/>
      <c r="H163" s="9"/>
      <c r="I163" s="9"/>
      <c r="L163" s="14"/>
      <c r="M163" s="9"/>
      <c r="N163" s="9"/>
      <c r="O163" s="9"/>
      <c r="P163" s="9"/>
    </row>
    <row r="164" spans="7:16" ht="15.75" customHeight="1" x14ac:dyDescent="0.2">
      <c r="G164" s="14"/>
      <c r="H164" s="9"/>
      <c r="I164" s="9"/>
      <c r="L164" s="14"/>
      <c r="M164" s="9"/>
      <c r="N164" s="9"/>
      <c r="O164" s="9"/>
      <c r="P164" s="9"/>
    </row>
    <row r="165" spans="7:16" ht="15.75" customHeight="1" x14ac:dyDescent="0.2">
      <c r="G165" s="14"/>
      <c r="H165" s="9"/>
      <c r="I165" s="9"/>
      <c r="L165" s="14"/>
      <c r="M165" s="9"/>
      <c r="N165" s="9"/>
      <c r="O165" s="9"/>
      <c r="P165" s="9"/>
    </row>
    <row r="166" spans="7:16" ht="15.75" customHeight="1" x14ac:dyDescent="0.2">
      <c r="G166" s="14"/>
      <c r="H166" s="9"/>
      <c r="I166" s="9"/>
      <c r="L166" s="14"/>
      <c r="M166" s="9"/>
      <c r="N166" s="9"/>
      <c r="O166" s="9"/>
      <c r="P166" s="9"/>
    </row>
    <row r="167" spans="7:16" ht="15.75" customHeight="1" x14ac:dyDescent="0.2">
      <c r="G167" s="14"/>
      <c r="H167" s="9"/>
      <c r="I167" s="9"/>
      <c r="L167" s="14"/>
      <c r="M167" s="9"/>
      <c r="N167" s="9"/>
      <c r="O167" s="9"/>
      <c r="P167" s="9"/>
    </row>
    <row r="168" spans="7:16" ht="15.75" customHeight="1" x14ac:dyDescent="0.2">
      <c r="G168" s="14"/>
      <c r="H168" s="9"/>
      <c r="I168" s="9"/>
      <c r="L168" s="14"/>
      <c r="M168" s="9"/>
      <c r="N168" s="9"/>
      <c r="O168" s="9"/>
      <c r="P168" s="9"/>
    </row>
    <row r="169" spans="7:16" ht="15.75" customHeight="1" x14ac:dyDescent="0.2">
      <c r="G169" s="14"/>
      <c r="H169" s="9"/>
      <c r="I169" s="9"/>
      <c r="L169" s="14"/>
      <c r="M169" s="9"/>
      <c r="N169" s="9"/>
      <c r="O169" s="9"/>
      <c r="P169" s="9"/>
    </row>
    <row r="170" spans="7:16" ht="15.75" customHeight="1" x14ac:dyDescent="0.2">
      <c r="G170" s="14"/>
      <c r="H170" s="9"/>
      <c r="I170" s="9"/>
      <c r="L170" s="14"/>
      <c r="M170" s="9"/>
      <c r="N170" s="9"/>
      <c r="O170" s="9"/>
      <c r="P170" s="9"/>
    </row>
    <row r="171" spans="7:16" ht="15.75" customHeight="1" x14ac:dyDescent="0.2">
      <c r="G171" s="14"/>
      <c r="H171" s="9"/>
      <c r="I171" s="9"/>
      <c r="L171" s="14"/>
      <c r="M171" s="9"/>
      <c r="N171" s="9"/>
      <c r="O171" s="9"/>
      <c r="P171" s="9"/>
    </row>
    <row r="172" spans="7:16" ht="15.75" customHeight="1" x14ac:dyDescent="0.2">
      <c r="G172" s="14"/>
      <c r="H172" s="9"/>
      <c r="I172" s="9"/>
      <c r="L172" s="14"/>
      <c r="M172" s="9"/>
      <c r="N172" s="9"/>
      <c r="O172" s="9"/>
      <c r="P172" s="9"/>
    </row>
    <row r="173" spans="7:16" ht="15.75" customHeight="1" x14ac:dyDescent="0.2">
      <c r="G173" s="14"/>
      <c r="H173" s="9"/>
      <c r="I173" s="9"/>
      <c r="L173" s="14"/>
      <c r="M173" s="9"/>
      <c r="N173" s="9"/>
      <c r="O173" s="9"/>
      <c r="P173" s="9"/>
    </row>
    <row r="174" spans="7:16" ht="15.75" customHeight="1" x14ac:dyDescent="0.2">
      <c r="G174" s="14"/>
      <c r="H174" s="9"/>
      <c r="I174" s="9"/>
      <c r="L174" s="14"/>
      <c r="M174" s="9"/>
      <c r="N174" s="9"/>
      <c r="O174" s="9"/>
      <c r="P174" s="9"/>
    </row>
    <row r="175" spans="7:16" ht="15.75" customHeight="1" x14ac:dyDescent="0.2">
      <c r="G175" s="14"/>
      <c r="H175" s="9"/>
      <c r="I175" s="9"/>
      <c r="L175" s="14"/>
      <c r="M175" s="9"/>
      <c r="N175" s="9"/>
      <c r="O175" s="9"/>
      <c r="P175" s="9"/>
    </row>
    <row r="176" spans="7:16" ht="15.75" customHeight="1" x14ac:dyDescent="0.2">
      <c r="G176" s="14"/>
      <c r="H176" s="9"/>
      <c r="I176" s="9"/>
      <c r="L176" s="14"/>
      <c r="M176" s="9"/>
      <c r="N176" s="9"/>
      <c r="O176" s="9"/>
      <c r="P176" s="9"/>
    </row>
    <row r="177" spans="7:16" ht="15.75" customHeight="1" x14ac:dyDescent="0.2">
      <c r="G177" s="14"/>
      <c r="H177" s="9"/>
      <c r="I177" s="9"/>
      <c r="L177" s="14"/>
      <c r="M177" s="9"/>
      <c r="N177" s="9"/>
      <c r="O177" s="9"/>
      <c r="P177" s="9"/>
    </row>
    <row r="178" spans="7:16" ht="15.75" customHeight="1" x14ac:dyDescent="0.2">
      <c r="G178" s="14"/>
      <c r="H178" s="9"/>
      <c r="I178" s="9"/>
      <c r="L178" s="14"/>
      <c r="M178" s="9"/>
      <c r="N178" s="9"/>
      <c r="O178" s="9"/>
      <c r="P178" s="9"/>
    </row>
    <row r="179" spans="7:16" ht="15.75" customHeight="1" x14ac:dyDescent="0.2">
      <c r="G179" s="14"/>
      <c r="H179" s="9"/>
      <c r="I179" s="9"/>
      <c r="L179" s="14"/>
      <c r="M179" s="9"/>
      <c r="N179" s="9"/>
      <c r="O179" s="9"/>
      <c r="P179" s="9"/>
    </row>
    <row r="180" spans="7:16" ht="15.75" customHeight="1" x14ac:dyDescent="0.2">
      <c r="G180" s="14"/>
      <c r="H180" s="9"/>
      <c r="I180" s="9"/>
      <c r="L180" s="14"/>
      <c r="M180" s="9"/>
      <c r="N180" s="9"/>
      <c r="O180" s="9"/>
      <c r="P180" s="9"/>
    </row>
    <row r="181" spans="7:16" ht="15.75" customHeight="1" x14ac:dyDescent="0.2">
      <c r="G181" s="14"/>
      <c r="H181" s="9"/>
      <c r="I181" s="9"/>
      <c r="L181" s="14"/>
      <c r="M181" s="9"/>
      <c r="N181" s="9"/>
      <c r="O181" s="9"/>
      <c r="P181" s="9"/>
    </row>
    <row r="182" spans="7:16" ht="15.75" customHeight="1" x14ac:dyDescent="0.2">
      <c r="G182" s="14"/>
      <c r="H182" s="9"/>
      <c r="I182" s="9"/>
      <c r="L182" s="14"/>
      <c r="M182" s="9"/>
      <c r="N182" s="9"/>
      <c r="O182" s="9"/>
      <c r="P182" s="9"/>
    </row>
    <row r="183" spans="7:16" ht="15.75" customHeight="1" x14ac:dyDescent="0.2">
      <c r="G183" s="14"/>
      <c r="H183" s="9"/>
      <c r="I183" s="9"/>
      <c r="L183" s="14"/>
      <c r="M183" s="9"/>
      <c r="N183" s="9"/>
      <c r="O183" s="9"/>
      <c r="P183" s="9"/>
    </row>
    <row r="184" spans="7:16" ht="15.75" customHeight="1" x14ac:dyDescent="0.2">
      <c r="G184" s="14"/>
      <c r="H184" s="9"/>
      <c r="I184" s="9"/>
      <c r="L184" s="14"/>
      <c r="M184" s="9"/>
      <c r="N184" s="9"/>
      <c r="O184" s="9"/>
      <c r="P184" s="9"/>
    </row>
    <row r="185" spans="7:16" ht="15.75" customHeight="1" x14ac:dyDescent="0.2">
      <c r="G185" s="14"/>
      <c r="H185" s="9"/>
      <c r="I185" s="9"/>
      <c r="L185" s="14"/>
      <c r="M185" s="9"/>
      <c r="N185" s="9"/>
      <c r="O185" s="9"/>
      <c r="P185" s="9"/>
    </row>
    <row r="186" spans="7:16" ht="15.75" customHeight="1" x14ac:dyDescent="0.2">
      <c r="G186" s="14"/>
      <c r="H186" s="9"/>
      <c r="I186" s="9"/>
      <c r="L186" s="14"/>
      <c r="M186" s="9"/>
      <c r="N186" s="9"/>
      <c r="O186" s="9"/>
      <c r="P186" s="9"/>
    </row>
    <row r="187" spans="7:16" ht="15.75" customHeight="1" x14ac:dyDescent="0.2">
      <c r="G187" s="14"/>
      <c r="H187" s="9"/>
      <c r="I187" s="9"/>
      <c r="L187" s="14"/>
      <c r="M187" s="9"/>
      <c r="N187" s="9"/>
      <c r="O187" s="9"/>
      <c r="P187" s="9"/>
    </row>
    <row r="188" spans="7:16" ht="15.75" customHeight="1" x14ac:dyDescent="0.2">
      <c r="G188" s="14"/>
      <c r="H188" s="9"/>
      <c r="I188" s="9"/>
      <c r="L188" s="14"/>
      <c r="M188" s="9"/>
      <c r="N188" s="9"/>
      <c r="O188" s="9"/>
      <c r="P188" s="9"/>
    </row>
    <row r="189" spans="7:16" ht="15.75" customHeight="1" x14ac:dyDescent="0.2">
      <c r="G189" s="14"/>
      <c r="H189" s="9"/>
      <c r="I189" s="9"/>
      <c r="L189" s="14"/>
      <c r="M189" s="9"/>
      <c r="N189" s="9"/>
      <c r="O189" s="9"/>
      <c r="P189" s="9"/>
    </row>
    <row r="190" spans="7:16" ht="15.75" customHeight="1" x14ac:dyDescent="0.2">
      <c r="G190" s="14"/>
      <c r="H190" s="9"/>
      <c r="I190" s="9"/>
      <c r="L190" s="14"/>
      <c r="M190" s="9"/>
      <c r="N190" s="9"/>
      <c r="O190" s="9"/>
      <c r="P190" s="9"/>
    </row>
    <row r="191" spans="7:16" ht="15.75" customHeight="1" x14ac:dyDescent="0.2">
      <c r="G191" s="14"/>
      <c r="H191" s="9"/>
      <c r="I191" s="9"/>
      <c r="L191" s="14"/>
      <c r="M191" s="9"/>
      <c r="N191" s="9"/>
      <c r="O191" s="9"/>
      <c r="P191" s="9"/>
    </row>
    <row r="192" spans="7:16" ht="15.75" customHeight="1" x14ac:dyDescent="0.2">
      <c r="G192" s="14"/>
      <c r="H192" s="9"/>
      <c r="I192" s="9"/>
      <c r="L192" s="14"/>
      <c r="M192" s="9"/>
      <c r="N192" s="9"/>
      <c r="O192" s="9"/>
      <c r="P192" s="9"/>
    </row>
    <row r="193" spans="7:16" ht="15.75" customHeight="1" x14ac:dyDescent="0.2">
      <c r="G193" s="14"/>
      <c r="H193" s="9"/>
      <c r="I193" s="9"/>
      <c r="L193" s="14"/>
      <c r="M193" s="9"/>
      <c r="N193" s="9"/>
      <c r="O193" s="9"/>
      <c r="P193" s="9"/>
    </row>
    <row r="194" spans="7:16" ht="15.75" customHeight="1" x14ac:dyDescent="0.2">
      <c r="G194" s="14"/>
      <c r="H194" s="9"/>
      <c r="I194" s="9"/>
      <c r="L194" s="14"/>
      <c r="M194" s="9"/>
      <c r="N194" s="9"/>
      <c r="O194" s="9"/>
      <c r="P194" s="9"/>
    </row>
    <row r="195" spans="7:16" ht="15.75" customHeight="1" x14ac:dyDescent="0.2">
      <c r="G195" s="14"/>
      <c r="H195" s="9"/>
      <c r="I195" s="9"/>
      <c r="L195" s="14"/>
      <c r="M195" s="9"/>
      <c r="N195" s="9"/>
      <c r="O195" s="9"/>
      <c r="P195" s="9"/>
    </row>
    <row r="196" spans="7:16" ht="15.75" customHeight="1" x14ac:dyDescent="0.2">
      <c r="G196" s="14"/>
      <c r="H196" s="9"/>
      <c r="I196" s="9"/>
      <c r="L196" s="14"/>
      <c r="M196" s="9"/>
      <c r="N196" s="9"/>
      <c r="O196" s="9"/>
      <c r="P196" s="9"/>
    </row>
    <row r="197" spans="7:16" ht="15.75" customHeight="1" x14ac:dyDescent="0.2">
      <c r="G197" s="14"/>
      <c r="H197" s="9"/>
      <c r="I197" s="9"/>
      <c r="L197" s="14"/>
      <c r="M197" s="9"/>
      <c r="N197" s="9"/>
      <c r="O197" s="9"/>
      <c r="P197" s="9"/>
    </row>
    <row r="198" spans="7:16" ht="15.75" customHeight="1" x14ac:dyDescent="0.2">
      <c r="G198" s="14"/>
      <c r="H198" s="9"/>
      <c r="I198" s="9"/>
      <c r="L198" s="14"/>
      <c r="M198" s="9"/>
      <c r="N198" s="9"/>
      <c r="O198" s="9"/>
      <c r="P198" s="9"/>
    </row>
    <row r="199" spans="7:16" ht="15.75" customHeight="1" x14ac:dyDescent="0.2">
      <c r="G199" s="14"/>
      <c r="H199" s="9"/>
      <c r="I199" s="9"/>
      <c r="L199" s="14"/>
      <c r="M199" s="9"/>
      <c r="N199" s="9"/>
      <c r="O199" s="9"/>
      <c r="P199" s="9"/>
    </row>
    <row r="200" spans="7:16" ht="15.75" customHeight="1" x14ac:dyDescent="0.2">
      <c r="G200" s="14"/>
      <c r="H200" s="9"/>
      <c r="I200" s="9"/>
      <c r="L200" s="14"/>
      <c r="M200" s="9"/>
      <c r="N200" s="9"/>
      <c r="O200" s="9"/>
      <c r="P200" s="9"/>
    </row>
    <row r="201" spans="7:16" ht="15.75" customHeight="1" x14ac:dyDescent="0.2">
      <c r="G201" s="14"/>
      <c r="H201" s="9"/>
      <c r="I201" s="9"/>
      <c r="L201" s="14"/>
      <c r="M201" s="9"/>
      <c r="N201" s="9"/>
      <c r="O201" s="9"/>
      <c r="P201" s="9"/>
    </row>
    <row r="202" spans="7:16" ht="15.75" customHeight="1" x14ac:dyDescent="0.2">
      <c r="G202" s="14"/>
      <c r="H202" s="9"/>
      <c r="I202" s="9"/>
      <c r="L202" s="14"/>
      <c r="M202" s="9"/>
      <c r="N202" s="9"/>
      <c r="O202" s="9"/>
      <c r="P202" s="9"/>
    </row>
    <row r="203" spans="7:16" ht="15.75" customHeight="1" x14ac:dyDescent="0.2">
      <c r="G203" s="14"/>
      <c r="H203" s="9"/>
      <c r="I203" s="9"/>
      <c r="L203" s="14"/>
      <c r="M203" s="9"/>
      <c r="N203" s="9"/>
      <c r="O203" s="9"/>
      <c r="P203" s="9"/>
    </row>
    <row r="204" spans="7:16" ht="15.75" customHeight="1" x14ac:dyDescent="0.2">
      <c r="G204" s="14"/>
      <c r="H204" s="9"/>
      <c r="I204" s="9"/>
      <c r="L204" s="14"/>
      <c r="M204" s="9"/>
      <c r="N204" s="9"/>
      <c r="O204" s="9"/>
      <c r="P204" s="9"/>
    </row>
    <row r="205" spans="7:16" ht="15.75" customHeight="1" x14ac:dyDescent="0.2">
      <c r="G205" s="14"/>
      <c r="H205" s="9"/>
      <c r="I205" s="9"/>
      <c r="L205" s="14"/>
      <c r="M205" s="9"/>
      <c r="N205" s="9"/>
      <c r="O205" s="9"/>
      <c r="P205" s="9"/>
    </row>
    <row r="206" spans="7:16" ht="15.75" customHeight="1" x14ac:dyDescent="0.2">
      <c r="G206" s="14"/>
      <c r="H206" s="9"/>
      <c r="I206" s="9"/>
      <c r="L206" s="14"/>
      <c r="M206" s="9"/>
      <c r="N206" s="9"/>
      <c r="O206" s="9"/>
      <c r="P206" s="9"/>
    </row>
    <row r="207" spans="7:16" ht="15.75" customHeight="1" x14ac:dyDescent="0.2">
      <c r="G207" s="14"/>
      <c r="H207" s="9"/>
      <c r="I207" s="9"/>
      <c r="L207" s="14"/>
      <c r="M207" s="9"/>
      <c r="N207" s="9"/>
      <c r="O207" s="9"/>
      <c r="P207" s="9"/>
    </row>
    <row r="208" spans="7:16" ht="15.75" customHeight="1" x14ac:dyDescent="0.2">
      <c r="G208" s="14"/>
      <c r="H208" s="9"/>
      <c r="I208" s="9"/>
      <c r="L208" s="14"/>
      <c r="M208" s="9"/>
      <c r="N208" s="9"/>
      <c r="O208" s="9"/>
      <c r="P208" s="9"/>
    </row>
    <row r="209" spans="7:16" ht="15.75" customHeight="1" x14ac:dyDescent="0.2">
      <c r="G209" s="14"/>
      <c r="H209" s="9"/>
      <c r="I209" s="9"/>
      <c r="L209" s="14"/>
      <c r="M209" s="9"/>
      <c r="N209" s="9"/>
      <c r="O209" s="9"/>
      <c r="P209" s="9"/>
    </row>
    <row r="210" spans="7:16" ht="15.75" customHeight="1" x14ac:dyDescent="0.2">
      <c r="G210" s="14"/>
      <c r="H210" s="9"/>
      <c r="I210" s="9"/>
      <c r="L210" s="14"/>
      <c r="M210" s="9"/>
      <c r="N210" s="9"/>
      <c r="O210" s="9"/>
      <c r="P210" s="9"/>
    </row>
    <row r="211" spans="7:16" ht="15.75" customHeight="1" x14ac:dyDescent="0.2">
      <c r="G211" s="14"/>
      <c r="H211" s="9"/>
      <c r="I211" s="9"/>
      <c r="L211" s="14"/>
      <c r="M211" s="9"/>
      <c r="N211" s="9"/>
      <c r="O211" s="9"/>
      <c r="P211" s="9"/>
    </row>
    <row r="212" spans="7:16" ht="15.75" customHeight="1" x14ac:dyDescent="0.2">
      <c r="G212" s="14"/>
      <c r="H212" s="9"/>
      <c r="I212" s="9"/>
      <c r="L212" s="14"/>
      <c r="M212" s="9"/>
      <c r="N212" s="9"/>
      <c r="O212" s="9"/>
      <c r="P212" s="9"/>
    </row>
    <row r="213" spans="7:16" ht="15.75" customHeight="1" x14ac:dyDescent="0.2">
      <c r="G213" s="14"/>
      <c r="H213" s="9"/>
      <c r="I213" s="9"/>
      <c r="L213" s="14"/>
      <c r="M213" s="9"/>
      <c r="N213" s="9"/>
      <c r="O213" s="9"/>
      <c r="P213" s="9"/>
    </row>
    <row r="214" spans="7:16" ht="15.75" customHeight="1" x14ac:dyDescent="0.2">
      <c r="G214" s="14"/>
      <c r="H214" s="9"/>
      <c r="I214" s="9"/>
      <c r="L214" s="14"/>
      <c r="M214" s="9"/>
      <c r="N214" s="9"/>
      <c r="O214" s="9"/>
      <c r="P214" s="9"/>
    </row>
    <row r="215" spans="7:16" ht="15.75" customHeight="1" x14ac:dyDescent="0.2">
      <c r="G215" s="14"/>
      <c r="H215" s="9"/>
      <c r="I215" s="9"/>
      <c r="L215" s="14"/>
      <c r="M215" s="9"/>
      <c r="N215" s="9"/>
      <c r="O215" s="9"/>
      <c r="P215" s="9"/>
    </row>
    <row r="216" spans="7:16" ht="15.75" customHeight="1" x14ac:dyDescent="0.2">
      <c r="G216" s="14"/>
      <c r="H216" s="9"/>
      <c r="I216" s="9"/>
      <c r="L216" s="14"/>
      <c r="M216" s="9"/>
      <c r="N216" s="9"/>
      <c r="O216" s="9"/>
      <c r="P216" s="9"/>
    </row>
    <row r="217" spans="7:16" ht="15.75" customHeight="1" x14ac:dyDescent="0.2">
      <c r="G217" s="14"/>
      <c r="H217" s="9"/>
      <c r="I217" s="9"/>
      <c r="L217" s="14"/>
      <c r="M217" s="9"/>
      <c r="N217" s="9"/>
      <c r="O217" s="9"/>
      <c r="P217" s="9"/>
    </row>
    <row r="218" spans="7:16" ht="15.75" customHeight="1" x14ac:dyDescent="0.2">
      <c r="G218" s="14"/>
      <c r="H218" s="9"/>
      <c r="I218" s="9"/>
      <c r="L218" s="14"/>
      <c r="M218" s="9"/>
      <c r="N218" s="9"/>
      <c r="O218" s="9"/>
      <c r="P218" s="9"/>
    </row>
    <row r="219" spans="7:16" ht="15.75" customHeight="1" x14ac:dyDescent="0.2">
      <c r="G219" s="14"/>
      <c r="H219" s="9"/>
      <c r="I219" s="9"/>
      <c r="L219" s="14"/>
      <c r="M219" s="9"/>
      <c r="N219" s="9"/>
      <c r="O219" s="9"/>
      <c r="P219" s="9"/>
    </row>
    <row r="220" spans="7:16" ht="15.75" customHeight="1" x14ac:dyDescent="0.2">
      <c r="G220" s="14"/>
      <c r="H220" s="9"/>
      <c r="I220" s="9"/>
      <c r="L220" s="14"/>
      <c r="M220" s="9"/>
      <c r="N220" s="9"/>
      <c r="O220" s="9"/>
      <c r="P220" s="9"/>
    </row>
    <row r="221" spans="7:16" ht="15.75" customHeight="1" x14ac:dyDescent="0.2">
      <c r="G221" s="14"/>
      <c r="H221" s="9"/>
      <c r="I221" s="9"/>
      <c r="L221" s="14"/>
      <c r="M221" s="9"/>
      <c r="N221" s="9"/>
      <c r="O221" s="9"/>
      <c r="P221" s="9"/>
    </row>
    <row r="222" spans="7:16" ht="15.75" customHeight="1" x14ac:dyDescent="0.2">
      <c r="G222" s="14"/>
      <c r="H222" s="9"/>
      <c r="I222" s="9"/>
      <c r="L222" s="14"/>
      <c r="M222" s="9"/>
      <c r="N222" s="9"/>
      <c r="O222" s="9"/>
      <c r="P222" s="9"/>
    </row>
    <row r="223" spans="7:16" ht="15.75" customHeight="1" x14ac:dyDescent="0.2">
      <c r="G223" s="14"/>
      <c r="H223" s="9"/>
      <c r="I223" s="9"/>
      <c r="L223" s="14"/>
      <c r="M223" s="9"/>
      <c r="N223" s="9"/>
      <c r="O223" s="9"/>
      <c r="P223" s="9"/>
    </row>
    <row r="224" spans="7:16" ht="15.75" customHeight="1" x14ac:dyDescent="0.2">
      <c r="G224" s="14"/>
      <c r="H224" s="9"/>
      <c r="I224" s="9"/>
      <c r="L224" s="14"/>
      <c r="M224" s="9"/>
      <c r="N224" s="9"/>
      <c r="O224" s="9"/>
      <c r="P224" s="9"/>
    </row>
    <row r="225" spans="7:16" ht="15.75" customHeight="1" x14ac:dyDescent="0.2">
      <c r="G225" s="14"/>
      <c r="H225" s="9"/>
      <c r="I225" s="9"/>
      <c r="L225" s="14"/>
      <c r="M225" s="9"/>
      <c r="N225" s="9"/>
      <c r="O225" s="9"/>
      <c r="P225" s="9"/>
    </row>
    <row r="226" spans="7:16" ht="15.75" customHeight="1" x14ac:dyDescent="0.2">
      <c r="G226" s="14"/>
      <c r="H226" s="9"/>
      <c r="I226" s="9"/>
      <c r="L226" s="14"/>
      <c r="M226" s="9"/>
      <c r="N226" s="9"/>
      <c r="O226" s="9"/>
      <c r="P226" s="9"/>
    </row>
    <row r="227" spans="7:16" ht="15.75" customHeight="1" x14ac:dyDescent="0.2">
      <c r="G227" s="14"/>
      <c r="H227" s="9"/>
      <c r="I227" s="9"/>
      <c r="L227" s="14"/>
      <c r="M227" s="9"/>
      <c r="N227" s="9"/>
      <c r="O227" s="9"/>
      <c r="P227" s="9"/>
    </row>
    <row r="228" spans="7:16" ht="15.75" customHeight="1" x14ac:dyDescent="0.2">
      <c r="G228" s="14"/>
      <c r="H228" s="9"/>
      <c r="I228" s="9"/>
      <c r="L228" s="14"/>
      <c r="M228" s="9"/>
      <c r="N228" s="9"/>
      <c r="O228" s="9"/>
      <c r="P228" s="9"/>
    </row>
    <row r="229" spans="7:16" ht="15.75" customHeight="1" x14ac:dyDescent="0.2">
      <c r="G229" s="14"/>
      <c r="H229" s="9"/>
      <c r="I229" s="9"/>
      <c r="L229" s="14"/>
      <c r="M229" s="9"/>
      <c r="N229" s="9"/>
      <c r="O229" s="9"/>
      <c r="P229" s="9"/>
    </row>
    <row r="230" spans="7:16" ht="15.75" customHeight="1" x14ac:dyDescent="0.2">
      <c r="G230" s="14"/>
      <c r="H230" s="9"/>
      <c r="I230" s="9"/>
      <c r="L230" s="14"/>
      <c r="M230" s="9"/>
      <c r="N230" s="9"/>
      <c r="O230" s="9"/>
      <c r="P230" s="9"/>
    </row>
    <row r="231" spans="7:16" ht="15.75" customHeight="1" x14ac:dyDescent="0.2">
      <c r="G231" s="14"/>
      <c r="H231" s="9"/>
      <c r="I231" s="9"/>
      <c r="L231" s="14"/>
      <c r="M231" s="9"/>
      <c r="N231" s="9"/>
      <c r="O231" s="9"/>
      <c r="P231" s="9"/>
    </row>
    <row r="232" spans="7:16" ht="15.75" customHeight="1" x14ac:dyDescent="0.2">
      <c r="G232" s="14"/>
      <c r="H232" s="9"/>
      <c r="I232" s="9"/>
      <c r="L232" s="14"/>
      <c r="M232" s="9"/>
      <c r="N232" s="9"/>
      <c r="O232" s="9"/>
      <c r="P232" s="9"/>
    </row>
    <row r="233" spans="7:16" ht="15.75" customHeight="1" x14ac:dyDescent="0.2">
      <c r="G233" s="14"/>
      <c r="H233" s="9"/>
      <c r="I233" s="9"/>
      <c r="L233" s="14"/>
      <c r="M233" s="9"/>
      <c r="N233" s="9"/>
      <c r="O233" s="9"/>
      <c r="P233" s="9"/>
    </row>
    <row r="234" spans="7:16" ht="15.75" customHeight="1" x14ac:dyDescent="0.2">
      <c r="G234" s="14"/>
      <c r="H234" s="9"/>
      <c r="I234" s="9"/>
      <c r="L234" s="14"/>
      <c r="M234" s="9"/>
      <c r="N234" s="9"/>
      <c r="O234" s="9"/>
      <c r="P234" s="9"/>
    </row>
    <row r="235" spans="7:16" ht="15.75" customHeight="1" x14ac:dyDescent="0.2">
      <c r="G235" s="14"/>
      <c r="H235" s="9"/>
      <c r="I235" s="9"/>
      <c r="L235" s="14"/>
      <c r="M235" s="9"/>
      <c r="N235" s="9"/>
      <c r="O235" s="9"/>
      <c r="P235" s="9"/>
    </row>
    <row r="236" spans="7:16" ht="15.75" customHeight="1" x14ac:dyDescent="0.2">
      <c r="G236" s="14"/>
      <c r="H236" s="9"/>
      <c r="I236" s="9"/>
      <c r="L236" s="14"/>
      <c r="M236" s="9"/>
      <c r="N236" s="9"/>
      <c r="O236" s="9"/>
      <c r="P236" s="9"/>
    </row>
    <row r="237" spans="7:16" ht="15.75" customHeight="1" x14ac:dyDescent="0.2">
      <c r="G237" s="14"/>
      <c r="H237" s="9"/>
      <c r="I237" s="9"/>
      <c r="L237" s="14"/>
      <c r="M237" s="9"/>
      <c r="N237" s="9"/>
      <c r="O237" s="9"/>
      <c r="P237" s="9"/>
    </row>
    <row r="238" spans="7:16" ht="15.75" customHeight="1" x14ac:dyDescent="0.2">
      <c r="G238" s="14"/>
      <c r="H238" s="9"/>
      <c r="I238" s="9"/>
      <c r="L238" s="14"/>
      <c r="M238" s="9"/>
      <c r="N238" s="9"/>
      <c r="O238" s="9"/>
      <c r="P238" s="9"/>
    </row>
    <row r="239" spans="7:16" ht="15.75" customHeight="1" x14ac:dyDescent="0.2">
      <c r="G239" s="14"/>
      <c r="H239" s="9"/>
      <c r="I239" s="9"/>
      <c r="L239" s="14"/>
      <c r="M239" s="9"/>
      <c r="N239" s="9"/>
      <c r="O239" s="9"/>
      <c r="P239" s="9"/>
    </row>
    <row r="240" spans="7:16" ht="15.75" customHeight="1" x14ac:dyDescent="0.2">
      <c r="G240" s="14"/>
      <c r="H240" s="9"/>
      <c r="I240" s="9"/>
      <c r="L240" s="14"/>
      <c r="M240" s="9"/>
      <c r="N240" s="9"/>
      <c r="O240" s="9"/>
      <c r="P240" s="9"/>
    </row>
    <row r="241" spans="7:16" ht="15.75" customHeight="1" x14ac:dyDescent="0.2">
      <c r="G241" s="14"/>
      <c r="H241" s="9"/>
      <c r="I241" s="9"/>
      <c r="L241" s="14"/>
      <c r="M241" s="9"/>
      <c r="N241" s="9"/>
      <c r="O241" s="9"/>
      <c r="P241" s="9"/>
    </row>
    <row r="242" spans="7:16" ht="15.75" customHeight="1" x14ac:dyDescent="0.2">
      <c r="G242" s="14"/>
      <c r="H242" s="9"/>
      <c r="I242" s="9"/>
      <c r="L242" s="14"/>
      <c r="M242" s="9"/>
      <c r="N242" s="9"/>
      <c r="O242" s="9"/>
      <c r="P242" s="9"/>
    </row>
    <row r="243" spans="7:16" ht="15.75" customHeight="1" x14ac:dyDescent="0.2">
      <c r="G243" s="14"/>
      <c r="H243" s="9"/>
      <c r="I243" s="9"/>
      <c r="L243" s="14"/>
      <c r="M243" s="9"/>
      <c r="N243" s="9"/>
      <c r="O243" s="9"/>
      <c r="P243" s="9"/>
    </row>
    <row r="244" spans="7:16" ht="15.75" customHeight="1" x14ac:dyDescent="0.2">
      <c r="G244" s="14"/>
      <c r="H244" s="9"/>
      <c r="I244" s="9"/>
      <c r="L244" s="14"/>
      <c r="M244" s="9"/>
      <c r="N244" s="9"/>
      <c r="O244" s="9"/>
      <c r="P244" s="9"/>
    </row>
    <row r="245" spans="7:16" ht="15.75" customHeight="1" x14ac:dyDescent="0.2">
      <c r="G245" s="14"/>
      <c r="H245" s="9"/>
      <c r="I245" s="9"/>
      <c r="L245" s="14"/>
      <c r="M245" s="9"/>
      <c r="N245" s="9"/>
      <c r="O245" s="9"/>
      <c r="P245" s="9"/>
    </row>
    <row r="246" spans="7:16" ht="15.75" customHeight="1" x14ac:dyDescent="0.2">
      <c r="G246" s="14"/>
      <c r="H246" s="9"/>
      <c r="I246" s="9"/>
      <c r="L246" s="14"/>
      <c r="M246" s="9"/>
      <c r="N246" s="9"/>
      <c r="O246" s="9"/>
      <c r="P246" s="9"/>
    </row>
    <row r="247" spans="7:16" ht="15.75" customHeight="1" x14ac:dyDescent="0.2">
      <c r="G247" s="14"/>
      <c r="H247" s="9"/>
      <c r="I247" s="9"/>
      <c r="L247" s="14"/>
      <c r="M247" s="9"/>
      <c r="N247" s="9"/>
      <c r="O247" s="9"/>
      <c r="P247" s="9"/>
    </row>
    <row r="248" spans="7:16" ht="15.75" customHeight="1" x14ac:dyDescent="0.2">
      <c r="G248" s="14"/>
      <c r="H248" s="9"/>
      <c r="I248" s="9"/>
      <c r="L248" s="14"/>
      <c r="M248" s="9"/>
      <c r="N248" s="9"/>
      <c r="O248" s="9"/>
      <c r="P248" s="9"/>
    </row>
    <row r="249" spans="7:16" ht="15.75" customHeight="1" x14ac:dyDescent="0.2">
      <c r="G249" s="14"/>
      <c r="H249" s="9"/>
      <c r="I249" s="9"/>
      <c r="L249" s="14"/>
      <c r="M249" s="9"/>
      <c r="N249" s="9"/>
      <c r="O249" s="9"/>
      <c r="P249" s="9"/>
    </row>
    <row r="250" spans="7:16" ht="15.75" customHeight="1" x14ac:dyDescent="0.2">
      <c r="G250" s="14"/>
      <c r="H250" s="9"/>
      <c r="I250" s="9"/>
      <c r="L250" s="14"/>
      <c r="M250" s="9"/>
      <c r="N250" s="9"/>
      <c r="O250" s="9"/>
      <c r="P250" s="9"/>
    </row>
    <row r="251" spans="7:16" ht="15.75" customHeight="1" x14ac:dyDescent="0.2">
      <c r="G251" s="14"/>
      <c r="H251" s="9"/>
      <c r="I251" s="9"/>
      <c r="L251" s="14"/>
      <c r="M251" s="9"/>
      <c r="N251" s="9"/>
      <c r="O251" s="9"/>
      <c r="P251" s="9"/>
    </row>
    <row r="252" spans="7:16" ht="15.75" customHeight="1" x14ac:dyDescent="0.2">
      <c r="G252" s="14"/>
      <c r="H252" s="9"/>
      <c r="I252" s="9"/>
      <c r="L252" s="14"/>
      <c r="M252" s="9"/>
      <c r="N252" s="9"/>
      <c r="O252" s="9"/>
      <c r="P252" s="9"/>
    </row>
    <row r="253" spans="7:16" ht="15.75" customHeight="1" x14ac:dyDescent="0.2">
      <c r="G253" s="14"/>
      <c r="H253" s="9"/>
      <c r="I253" s="9"/>
      <c r="L253" s="14"/>
      <c r="M253" s="9"/>
      <c r="N253" s="9"/>
      <c r="O253" s="9"/>
      <c r="P253" s="9"/>
    </row>
    <row r="254" spans="7:16" ht="15.75" customHeight="1" x14ac:dyDescent="0.2">
      <c r="G254" s="14"/>
      <c r="H254" s="9"/>
      <c r="I254" s="9"/>
      <c r="L254" s="14"/>
      <c r="M254" s="9"/>
      <c r="N254" s="9"/>
      <c r="O254" s="9"/>
      <c r="P254" s="9"/>
    </row>
    <row r="255" spans="7:16" ht="15.75" customHeight="1" x14ac:dyDescent="0.2">
      <c r="G255" s="14"/>
      <c r="H255" s="9"/>
      <c r="I255" s="9"/>
      <c r="L255" s="14"/>
      <c r="M255" s="9"/>
      <c r="N255" s="9"/>
      <c r="O255" s="9"/>
      <c r="P255" s="9"/>
    </row>
    <row r="256" spans="7:16" ht="15.75" customHeight="1" x14ac:dyDescent="0.2">
      <c r="G256" s="14"/>
      <c r="H256" s="9"/>
      <c r="I256" s="9"/>
      <c r="L256" s="14"/>
      <c r="M256" s="9"/>
      <c r="N256" s="9"/>
      <c r="O256" s="9"/>
      <c r="P256" s="9"/>
    </row>
    <row r="257" spans="7:16" ht="15.75" customHeight="1" x14ac:dyDescent="0.2">
      <c r="G257" s="14"/>
      <c r="H257" s="9"/>
      <c r="I257" s="9"/>
      <c r="L257" s="14"/>
      <c r="M257" s="9"/>
      <c r="N257" s="9"/>
      <c r="O257" s="9"/>
      <c r="P257" s="9"/>
    </row>
    <row r="258" spans="7:16" ht="15.75" customHeight="1" x14ac:dyDescent="0.2">
      <c r="G258" s="14"/>
      <c r="H258" s="9"/>
      <c r="I258" s="9"/>
      <c r="L258" s="14"/>
      <c r="M258" s="9"/>
      <c r="N258" s="9"/>
      <c r="O258" s="9"/>
      <c r="P258" s="9"/>
    </row>
    <row r="259" spans="7:16" ht="15.75" customHeight="1" x14ac:dyDescent="0.2">
      <c r="G259" s="14"/>
      <c r="H259" s="9"/>
      <c r="I259" s="9"/>
      <c r="L259" s="14"/>
      <c r="M259" s="9"/>
      <c r="N259" s="9"/>
      <c r="O259" s="9"/>
      <c r="P259" s="9"/>
    </row>
    <row r="260" spans="7:16" ht="15.75" customHeight="1" x14ac:dyDescent="0.2">
      <c r="G260" s="14"/>
      <c r="H260" s="9"/>
      <c r="I260" s="9"/>
      <c r="L260" s="14"/>
      <c r="M260" s="9"/>
      <c r="N260" s="9"/>
      <c r="O260" s="9"/>
      <c r="P260" s="9"/>
    </row>
    <row r="261" spans="7:16" ht="15.75" customHeight="1" x14ac:dyDescent="0.2">
      <c r="G261" s="14"/>
      <c r="H261" s="9"/>
      <c r="I261" s="9"/>
      <c r="L261" s="14"/>
      <c r="M261" s="9"/>
      <c r="N261" s="9"/>
      <c r="O261" s="9"/>
      <c r="P261" s="9"/>
    </row>
    <row r="262" spans="7:16" ht="15.75" customHeight="1" x14ac:dyDescent="0.2">
      <c r="G262" s="14"/>
      <c r="H262" s="9"/>
      <c r="I262" s="9"/>
      <c r="L262" s="14"/>
      <c r="M262" s="9"/>
      <c r="N262" s="9"/>
      <c r="O262" s="9"/>
      <c r="P262" s="9"/>
    </row>
    <row r="263" spans="7:16" ht="15.75" customHeight="1" x14ac:dyDescent="0.2">
      <c r="G263" s="14"/>
      <c r="H263" s="9"/>
      <c r="I263" s="9"/>
      <c r="L263" s="14"/>
      <c r="M263" s="9"/>
      <c r="N263" s="9"/>
      <c r="O263" s="9"/>
      <c r="P263" s="9"/>
    </row>
    <row r="264" spans="7:16" ht="15.75" customHeight="1" x14ac:dyDescent="0.2">
      <c r="G264" s="14"/>
      <c r="H264" s="9"/>
      <c r="I264" s="9"/>
      <c r="L264" s="14"/>
      <c r="M264" s="9"/>
      <c r="N264" s="9"/>
      <c r="O264" s="9"/>
      <c r="P264" s="9"/>
    </row>
    <row r="265" spans="7:16" ht="15.75" customHeight="1" x14ac:dyDescent="0.2">
      <c r="G265" s="14"/>
      <c r="H265" s="9"/>
      <c r="I265" s="9"/>
      <c r="L265" s="14"/>
      <c r="M265" s="9"/>
      <c r="N265" s="9"/>
      <c r="O265" s="9"/>
      <c r="P265" s="9"/>
    </row>
    <row r="266" spans="7:16" ht="15.75" customHeight="1" x14ac:dyDescent="0.2">
      <c r="G266" s="14"/>
      <c r="H266" s="9"/>
      <c r="I266" s="9"/>
      <c r="L266" s="14"/>
      <c r="M266" s="9"/>
      <c r="N266" s="9"/>
      <c r="O266" s="9"/>
      <c r="P266" s="9"/>
    </row>
    <row r="267" spans="7:16" ht="15.75" customHeight="1" x14ac:dyDescent="0.2">
      <c r="G267" s="14"/>
      <c r="H267" s="9"/>
      <c r="I267" s="9"/>
      <c r="L267" s="14"/>
      <c r="M267" s="9"/>
      <c r="N267" s="9"/>
      <c r="O267" s="9"/>
      <c r="P267" s="9"/>
    </row>
    <row r="268" spans="7:16" ht="15.75" customHeight="1" x14ac:dyDescent="0.2">
      <c r="G268" s="14"/>
      <c r="H268" s="9"/>
      <c r="I268" s="9"/>
      <c r="L268" s="14"/>
      <c r="M268" s="9"/>
      <c r="N268" s="9"/>
      <c r="O268" s="9"/>
      <c r="P268" s="9"/>
    </row>
    <row r="269" spans="7:16" ht="15.75" customHeight="1" x14ac:dyDescent="0.2">
      <c r="G269" s="14"/>
      <c r="H269" s="9"/>
      <c r="I269" s="9"/>
      <c r="L269" s="14"/>
      <c r="M269" s="9"/>
      <c r="N269" s="9"/>
      <c r="O269" s="9"/>
      <c r="P269" s="9"/>
    </row>
    <row r="270" spans="7:16" ht="15.75" customHeight="1" x14ac:dyDescent="0.2">
      <c r="G270" s="14"/>
      <c r="H270" s="9"/>
      <c r="I270" s="9"/>
      <c r="L270" s="14"/>
      <c r="M270" s="9"/>
      <c r="N270" s="9"/>
      <c r="O270" s="9"/>
      <c r="P270" s="9"/>
    </row>
    <row r="271" spans="7:16" ht="15.75" customHeight="1" x14ac:dyDescent="0.2">
      <c r="G271" s="14"/>
      <c r="H271" s="9"/>
      <c r="I271" s="9"/>
      <c r="L271" s="14"/>
      <c r="M271" s="9"/>
      <c r="N271" s="9"/>
      <c r="O271" s="9"/>
      <c r="P271" s="9"/>
    </row>
    <row r="272" spans="7:16" ht="15.75" customHeight="1" x14ac:dyDescent="0.2">
      <c r="G272" s="14"/>
      <c r="H272" s="9"/>
      <c r="I272" s="9"/>
      <c r="L272" s="14"/>
      <c r="M272" s="9"/>
      <c r="N272" s="9"/>
      <c r="O272" s="9"/>
      <c r="P272" s="9"/>
    </row>
    <row r="273" spans="7:16" ht="15.75" customHeight="1" x14ac:dyDescent="0.2">
      <c r="G273" s="14"/>
      <c r="H273" s="9"/>
      <c r="I273" s="9"/>
      <c r="L273" s="14"/>
      <c r="M273" s="9"/>
      <c r="N273" s="9"/>
      <c r="O273" s="9"/>
      <c r="P273" s="9"/>
    </row>
    <row r="274" spans="7:16" ht="15.75" customHeight="1" x14ac:dyDescent="0.2">
      <c r="G274" s="14"/>
      <c r="H274" s="9"/>
      <c r="I274" s="9"/>
      <c r="L274" s="14"/>
      <c r="M274" s="9"/>
      <c r="N274" s="9"/>
      <c r="O274" s="9"/>
      <c r="P274" s="9"/>
    </row>
    <row r="275" spans="7:16" ht="15.75" customHeight="1" x14ac:dyDescent="0.2">
      <c r="G275" s="14"/>
      <c r="H275" s="9"/>
      <c r="I275" s="9"/>
      <c r="L275" s="14"/>
      <c r="M275" s="9"/>
      <c r="N275" s="9"/>
      <c r="O275" s="9"/>
      <c r="P275" s="9"/>
    </row>
    <row r="276" spans="7:16" ht="15.75" customHeight="1" x14ac:dyDescent="0.2">
      <c r="G276" s="14"/>
      <c r="H276" s="9"/>
      <c r="I276" s="9"/>
      <c r="L276" s="14"/>
      <c r="M276" s="9"/>
      <c r="N276" s="9"/>
      <c r="O276" s="9"/>
      <c r="P276" s="9"/>
    </row>
    <row r="277" spans="7:16" ht="15.75" customHeight="1" x14ac:dyDescent="0.2">
      <c r="G277" s="14"/>
      <c r="H277" s="9"/>
      <c r="I277" s="9"/>
      <c r="L277" s="14"/>
      <c r="M277" s="9"/>
      <c r="N277" s="9"/>
      <c r="O277" s="9"/>
      <c r="P277" s="9"/>
    </row>
    <row r="278" spans="7:16" ht="15.75" customHeight="1" x14ac:dyDescent="0.2">
      <c r="G278" s="14"/>
      <c r="H278" s="9"/>
      <c r="I278" s="9"/>
      <c r="L278" s="14"/>
      <c r="M278" s="9"/>
      <c r="N278" s="9"/>
      <c r="O278" s="9"/>
      <c r="P278" s="9"/>
    </row>
    <row r="279" spans="7:16" ht="15.75" customHeight="1" x14ac:dyDescent="0.2">
      <c r="G279" s="14"/>
      <c r="H279" s="9"/>
      <c r="I279" s="9"/>
      <c r="L279" s="14"/>
      <c r="M279" s="9"/>
      <c r="N279" s="9"/>
      <c r="O279" s="9"/>
      <c r="P279" s="9"/>
    </row>
    <row r="280" spans="7:16" ht="15.75" customHeight="1" x14ac:dyDescent="0.2">
      <c r="G280" s="14"/>
      <c r="H280" s="9"/>
      <c r="I280" s="9"/>
      <c r="L280" s="14"/>
      <c r="M280" s="9"/>
      <c r="N280" s="9"/>
      <c r="O280" s="9"/>
      <c r="P280" s="9"/>
    </row>
    <row r="281" spans="7:16" ht="15.75" customHeight="1" x14ac:dyDescent="0.2">
      <c r="G281" s="14"/>
      <c r="H281" s="9"/>
      <c r="I281" s="9"/>
      <c r="L281" s="14"/>
      <c r="M281" s="9"/>
      <c r="N281" s="9"/>
      <c r="O281" s="9"/>
      <c r="P281" s="9"/>
    </row>
    <row r="282" spans="7:16" ht="15.75" customHeight="1" x14ac:dyDescent="0.2">
      <c r="G282" s="14"/>
      <c r="H282" s="9"/>
      <c r="I282" s="9"/>
      <c r="L282" s="14"/>
      <c r="M282" s="9"/>
      <c r="N282" s="9"/>
      <c r="O282" s="9"/>
      <c r="P282" s="9"/>
    </row>
    <row r="283" spans="7:16" ht="15.75" customHeight="1" x14ac:dyDescent="0.2">
      <c r="G283" s="14"/>
      <c r="H283" s="9"/>
      <c r="I283" s="9"/>
      <c r="L283" s="14"/>
      <c r="M283" s="9"/>
      <c r="N283" s="9"/>
      <c r="O283" s="9"/>
      <c r="P283" s="9"/>
    </row>
    <row r="284" spans="7:16" ht="15.75" customHeight="1" x14ac:dyDescent="0.2">
      <c r="G284" s="14"/>
      <c r="H284" s="9"/>
      <c r="I284" s="9"/>
      <c r="L284" s="14"/>
      <c r="M284" s="9"/>
      <c r="N284" s="9"/>
      <c r="O284" s="9"/>
      <c r="P284" s="9"/>
    </row>
    <row r="285" spans="7:16" ht="15.75" customHeight="1" x14ac:dyDescent="0.2">
      <c r="G285" s="14"/>
      <c r="H285" s="9"/>
      <c r="I285" s="9"/>
      <c r="L285" s="14"/>
      <c r="M285" s="9"/>
      <c r="N285" s="9"/>
      <c r="O285" s="9"/>
      <c r="P285" s="9"/>
    </row>
    <row r="286" spans="7:16" ht="15.75" customHeight="1" x14ac:dyDescent="0.2">
      <c r="G286" s="14"/>
      <c r="H286" s="9"/>
      <c r="I286" s="9"/>
      <c r="L286" s="14"/>
      <c r="M286" s="9"/>
      <c r="N286" s="9"/>
      <c r="O286" s="9"/>
      <c r="P286" s="9"/>
    </row>
    <row r="287" spans="7:16" ht="15.75" customHeight="1" x14ac:dyDescent="0.2">
      <c r="G287" s="14"/>
      <c r="H287" s="9"/>
      <c r="I287" s="9"/>
      <c r="L287" s="14"/>
      <c r="M287" s="9"/>
      <c r="N287" s="9"/>
      <c r="O287" s="9"/>
      <c r="P287" s="9"/>
    </row>
    <row r="288" spans="7:16" ht="15.75" customHeight="1" x14ac:dyDescent="0.2">
      <c r="G288" s="14"/>
      <c r="H288" s="9"/>
      <c r="I288" s="9"/>
      <c r="L288" s="14"/>
      <c r="M288" s="9"/>
      <c r="N288" s="9"/>
      <c r="O288" s="9"/>
      <c r="P288" s="9"/>
    </row>
    <row r="289" spans="7:16" ht="15.75" customHeight="1" x14ac:dyDescent="0.2">
      <c r="G289" s="14"/>
      <c r="H289" s="9"/>
      <c r="I289" s="9"/>
      <c r="L289" s="14"/>
      <c r="M289" s="9"/>
      <c r="N289" s="9"/>
      <c r="O289" s="9"/>
      <c r="P289" s="9"/>
    </row>
    <row r="290" spans="7:16" ht="15.75" customHeight="1" x14ac:dyDescent="0.2">
      <c r="G290" s="14"/>
      <c r="H290" s="9"/>
      <c r="I290" s="9"/>
      <c r="L290" s="14"/>
      <c r="M290" s="9"/>
      <c r="N290" s="9"/>
      <c r="O290" s="9"/>
      <c r="P290" s="9"/>
    </row>
    <row r="291" spans="7:16" ht="15.75" customHeight="1" x14ac:dyDescent="0.2">
      <c r="G291" s="14"/>
      <c r="H291" s="9"/>
      <c r="I291" s="9"/>
      <c r="L291" s="14"/>
      <c r="M291" s="9"/>
      <c r="N291" s="9"/>
      <c r="O291" s="9"/>
      <c r="P291" s="9"/>
    </row>
    <row r="292" spans="7:16" ht="15.75" customHeight="1" x14ac:dyDescent="0.2">
      <c r="G292" s="14"/>
      <c r="H292" s="9"/>
      <c r="I292" s="9"/>
      <c r="L292" s="14"/>
      <c r="M292" s="9"/>
      <c r="N292" s="9"/>
      <c r="O292" s="9"/>
      <c r="P292" s="9"/>
    </row>
    <row r="293" spans="7:16" ht="15.75" customHeight="1" x14ac:dyDescent="0.2">
      <c r="G293" s="14"/>
      <c r="H293" s="9"/>
      <c r="I293" s="9"/>
      <c r="L293" s="14"/>
      <c r="M293" s="9"/>
      <c r="N293" s="9"/>
      <c r="O293" s="9"/>
      <c r="P293" s="9"/>
    </row>
    <row r="294" spans="7:16" ht="15.75" customHeight="1" x14ac:dyDescent="0.2">
      <c r="G294" s="14"/>
      <c r="H294" s="9"/>
      <c r="I294" s="9"/>
      <c r="L294" s="14"/>
      <c r="M294" s="9"/>
      <c r="N294" s="9"/>
      <c r="O294" s="9"/>
      <c r="P294" s="9"/>
    </row>
    <row r="295" spans="7:16" ht="15.75" customHeight="1" x14ac:dyDescent="0.2">
      <c r="G295" s="14"/>
      <c r="H295" s="9"/>
      <c r="I295" s="9"/>
      <c r="L295" s="14"/>
      <c r="M295" s="9"/>
      <c r="N295" s="9"/>
      <c r="O295" s="9"/>
      <c r="P295" s="9"/>
    </row>
    <row r="296" spans="7:16" ht="15.75" customHeight="1" x14ac:dyDescent="0.2">
      <c r="G296" s="14"/>
      <c r="H296" s="9"/>
      <c r="I296" s="9"/>
      <c r="L296" s="14"/>
      <c r="M296" s="9"/>
      <c r="N296" s="9"/>
      <c r="O296" s="9"/>
      <c r="P296" s="9"/>
    </row>
    <row r="297" spans="7:16" ht="15.75" customHeight="1" x14ac:dyDescent="0.2">
      <c r="G297" s="14"/>
      <c r="H297" s="9"/>
      <c r="I297" s="9"/>
      <c r="L297" s="14"/>
      <c r="M297" s="9"/>
      <c r="N297" s="9"/>
      <c r="O297" s="9"/>
      <c r="P297" s="9"/>
    </row>
    <row r="298" spans="7:16" ht="15.75" customHeight="1" x14ac:dyDescent="0.2">
      <c r="G298" s="14"/>
      <c r="H298" s="9"/>
      <c r="I298" s="9"/>
      <c r="L298" s="14"/>
      <c r="M298" s="9"/>
      <c r="N298" s="9"/>
      <c r="O298" s="9"/>
      <c r="P298" s="9"/>
    </row>
    <row r="299" spans="7:16" ht="15.75" customHeight="1" x14ac:dyDescent="0.2">
      <c r="G299" s="14"/>
      <c r="H299" s="9"/>
      <c r="I299" s="9"/>
      <c r="L299" s="14"/>
      <c r="M299" s="9"/>
      <c r="N299" s="9"/>
      <c r="O299" s="9"/>
      <c r="P299" s="9"/>
    </row>
    <row r="300" spans="7:16" ht="15.75" customHeight="1" x14ac:dyDescent="0.2">
      <c r="G300" s="14"/>
      <c r="H300" s="9"/>
      <c r="I300" s="9"/>
      <c r="L300" s="14"/>
      <c r="M300" s="9"/>
      <c r="N300" s="9"/>
      <c r="O300" s="9"/>
      <c r="P300" s="9"/>
    </row>
    <row r="301" spans="7:16" ht="15.75" customHeight="1" x14ac:dyDescent="0.2">
      <c r="G301" s="14"/>
      <c r="H301" s="9"/>
      <c r="I301" s="9"/>
      <c r="L301" s="14"/>
      <c r="M301" s="9"/>
      <c r="N301" s="9"/>
      <c r="O301" s="9"/>
      <c r="P301" s="9"/>
    </row>
    <row r="302" spans="7:16" ht="15.75" customHeight="1" x14ac:dyDescent="0.2">
      <c r="G302" s="14"/>
      <c r="H302" s="9"/>
      <c r="I302" s="9"/>
      <c r="L302" s="14"/>
      <c r="M302" s="9"/>
      <c r="N302" s="9"/>
      <c r="O302" s="9"/>
      <c r="P302" s="9"/>
    </row>
    <row r="303" spans="7:16" ht="15.75" customHeight="1" x14ac:dyDescent="0.2">
      <c r="G303" s="14"/>
      <c r="H303" s="9"/>
      <c r="I303" s="9"/>
      <c r="L303" s="14"/>
      <c r="M303" s="9"/>
      <c r="N303" s="9"/>
      <c r="O303" s="9"/>
      <c r="P303" s="9"/>
    </row>
    <row r="304" spans="7:16" ht="15.75" customHeight="1" x14ac:dyDescent="0.2">
      <c r="G304" s="14"/>
      <c r="H304" s="9"/>
      <c r="I304" s="9"/>
      <c r="L304" s="14"/>
      <c r="M304" s="9"/>
      <c r="N304" s="9"/>
      <c r="O304" s="9"/>
      <c r="P304" s="9"/>
    </row>
    <row r="305" spans="7:16" ht="15.75" customHeight="1" x14ac:dyDescent="0.2">
      <c r="G305" s="14"/>
      <c r="H305" s="9"/>
      <c r="I305" s="9"/>
      <c r="L305" s="14"/>
      <c r="M305" s="9"/>
      <c r="N305" s="9"/>
      <c r="O305" s="9"/>
      <c r="P305" s="9"/>
    </row>
    <row r="306" spans="7:16" ht="15.75" customHeight="1" x14ac:dyDescent="0.2">
      <c r="G306" s="14"/>
      <c r="H306" s="9"/>
      <c r="I306" s="9"/>
      <c r="L306" s="14"/>
      <c r="M306" s="9"/>
      <c r="N306" s="9"/>
      <c r="O306" s="9"/>
      <c r="P306" s="9"/>
    </row>
    <row r="307" spans="7:16" ht="15.75" customHeight="1" x14ac:dyDescent="0.2">
      <c r="G307" s="14"/>
      <c r="H307" s="9"/>
      <c r="I307" s="9"/>
      <c r="L307" s="14"/>
      <c r="M307" s="9"/>
      <c r="N307" s="9"/>
      <c r="O307" s="9"/>
      <c r="P307" s="9"/>
    </row>
    <row r="308" spans="7:16" ht="15.75" customHeight="1" x14ac:dyDescent="0.2">
      <c r="G308" s="14"/>
      <c r="H308" s="9"/>
      <c r="I308" s="9"/>
      <c r="L308" s="14"/>
      <c r="M308" s="9"/>
      <c r="N308" s="9"/>
      <c r="O308" s="9"/>
      <c r="P308" s="9"/>
    </row>
    <row r="309" spans="7:16" ht="15.75" customHeight="1" x14ac:dyDescent="0.2">
      <c r="G309" s="14"/>
      <c r="H309" s="9"/>
      <c r="I309" s="9"/>
      <c r="L309" s="14"/>
      <c r="M309" s="9"/>
      <c r="N309" s="9"/>
      <c r="O309" s="9"/>
      <c r="P309" s="9"/>
    </row>
    <row r="310" spans="7:16" ht="15.75" customHeight="1" x14ac:dyDescent="0.2">
      <c r="G310" s="14"/>
      <c r="H310" s="9"/>
      <c r="I310" s="9"/>
      <c r="L310" s="14"/>
      <c r="M310" s="9"/>
      <c r="N310" s="9"/>
      <c r="O310" s="9"/>
      <c r="P310" s="9"/>
    </row>
    <row r="311" spans="7:16" ht="15.75" customHeight="1" x14ac:dyDescent="0.2">
      <c r="G311" s="14"/>
      <c r="H311" s="9"/>
      <c r="I311" s="9"/>
      <c r="L311" s="14"/>
      <c r="M311" s="9"/>
      <c r="N311" s="9"/>
      <c r="O311" s="9"/>
      <c r="P311" s="9"/>
    </row>
    <row r="312" spans="7:16" ht="15.75" customHeight="1" x14ac:dyDescent="0.2">
      <c r="G312" s="14"/>
      <c r="H312" s="9"/>
      <c r="I312" s="9"/>
      <c r="L312" s="14"/>
      <c r="M312" s="9"/>
      <c r="N312" s="9"/>
      <c r="O312" s="9"/>
      <c r="P312" s="9"/>
    </row>
    <row r="313" spans="7:16" ht="15.75" customHeight="1" x14ac:dyDescent="0.2">
      <c r="G313" s="14"/>
      <c r="H313" s="9"/>
      <c r="I313" s="9"/>
      <c r="L313" s="14"/>
      <c r="M313" s="9"/>
      <c r="N313" s="9"/>
      <c r="O313" s="9"/>
      <c r="P313" s="9"/>
    </row>
    <row r="314" spans="7:16" ht="15.75" customHeight="1" x14ac:dyDescent="0.2">
      <c r="G314" s="14"/>
      <c r="H314" s="9"/>
      <c r="I314" s="9"/>
      <c r="L314" s="14"/>
      <c r="M314" s="9"/>
      <c r="N314" s="9"/>
      <c r="O314" s="9"/>
      <c r="P314" s="9"/>
    </row>
    <row r="315" spans="7:16" ht="15.75" customHeight="1" x14ac:dyDescent="0.2">
      <c r="G315" s="14"/>
      <c r="H315" s="9"/>
      <c r="I315" s="9"/>
      <c r="L315" s="14"/>
      <c r="M315" s="9"/>
      <c r="N315" s="9"/>
      <c r="O315" s="9"/>
      <c r="P315" s="9"/>
    </row>
    <row r="316" spans="7:16" ht="15.75" customHeight="1" x14ac:dyDescent="0.2">
      <c r="G316" s="14"/>
      <c r="H316" s="9"/>
      <c r="I316" s="9"/>
      <c r="L316" s="14"/>
      <c r="M316" s="9"/>
      <c r="N316" s="9"/>
      <c r="O316" s="9"/>
      <c r="P316" s="9"/>
    </row>
    <row r="317" spans="7:16" ht="15.75" customHeight="1" x14ac:dyDescent="0.2">
      <c r="G317" s="14"/>
      <c r="H317" s="9"/>
      <c r="I317" s="9"/>
      <c r="L317" s="14"/>
      <c r="M317" s="9"/>
      <c r="N317" s="9"/>
      <c r="O317" s="9"/>
      <c r="P317" s="9"/>
    </row>
    <row r="318" spans="7:16" ht="15.75" customHeight="1" x14ac:dyDescent="0.2">
      <c r="G318" s="14"/>
      <c r="H318" s="9"/>
      <c r="I318" s="9"/>
      <c r="L318" s="14"/>
      <c r="M318" s="9"/>
      <c r="N318" s="9"/>
      <c r="O318" s="9"/>
      <c r="P318" s="9"/>
    </row>
    <row r="319" spans="7:16" ht="15.75" customHeight="1" x14ac:dyDescent="0.2">
      <c r="G319" s="14"/>
      <c r="H319" s="9"/>
      <c r="I319" s="9"/>
      <c r="L319" s="14"/>
      <c r="M319" s="9"/>
      <c r="N319" s="9"/>
      <c r="O319" s="9"/>
      <c r="P319" s="9"/>
    </row>
    <row r="320" spans="7:16" ht="15.75" customHeight="1" x14ac:dyDescent="0.2">
      <c r="G320" s="14"/>
      <c r="H320" s="9"/>
      <c r="I320" s="9"/>
      <c r="L320" s="14"/>
      <c r="M320" s="9"/>
      <c r="N320" s="9"/>
      <c r="O320" s="9"/>
      <c r="P320" s="9"/>
    </row>
    <row r="321" spans="7:16" ht="15.75" customHeight="1" x14ac:dyDescent="0.2">
      <c r="G321" s="14"/>
      <c r="H321" s="9"/>
      <c r="I321" s="9"/>
      <c r="L321" s="14"/>
      <c r="M321" s="9"/>
      <c r="N321" s="9"/>
      <c r="O321" s="9"/>
      <c r="P321" s="9"/>
    </row>
    <row r="322" spans="7:16" ht="15.75" customHeight="1" x14ac:dyDescent="0.2">
      <c r="G322" s="14"/>
      <c r="H322" s="9"/>
      <c r="I322" s="9"/>
      <c r="L322" s="14"/>
      <c r="M322" s="9"/>
      <c r="N322" s="9"/>
      <c r="O322" s="9"/>
      <c r="P322" s="9"/>
    </row>
    <row r="323" spans="7:16" ht="15.75" customHeight="1" x14ac:dyDescent="0.2">
      <c r="G323" s="14"/>
      <c r="H323" s="9"/>
      <c r="I323" s="9"/>
      <c r="L323" s="14"/>
      <c r="M323" s="9"/>
      <c r="N323" s="9"/>
      <c r="O323" s="9"/>
      <c r="P323" s="9"/>
    </row>
    <row r="324" spans="7:16" ht="15.75" customHeight="1" x14ac:dyDescent="0.2">
      <c r="G324" s="14"/>
      <c r="H324" s="9"/>
      <c r="I324" s="9"/>
      <c r="L324" s="14"/>
      <c r="M324" s="9"/>
      <c r="N324" s="9"/>
      <c r="O324" s="9"/>
      <c r="P324" s="9"/>
    </row>
    <row r="325" spans="7:16" ht="15.75" customHeight="1" x14ac:dyDescent="0.2">
      <c r="G325" s="14"/>
      <c r="H325" s="9"/>
      <c r="I325" s="9"/>
      <c r="L325" s="14"/>
      <c r="M325" s="9"/>
      <c r="N325" s="9"/>
      <c r="O325" s="9"/>
      <c r="P325" s="9"/>
    </row>
    <row r="326" spans="7:16" ht="15.75" customHeight="1" x14ac:dyDescent="0.2">
      <c r="G326" s="14"/>
      <c r="H326" s="9"/>
      <c r="I326" s="9"/>
      <c r="L326" s="14"/>
      <c r="M326" s="9"/>
      <c r="N326" s="9"/>
      <c r="O326" s="9"/>
      <c r="P326" s="9"/>
    </row>
    <row r="327" spans="7:16" ht="15.75" customHeight="1" x14ac:dyDescent="0.2">
      <c r="G327" s="14"/>
      <c r="H327" s="9"/>
      <c r="I327" s="9"/>
      <c r="L327" s="14"/>
      <c r="M327" s="9"/>
      <c r="N327" s="9"/>
      <c r="O327" s="9"/>
      <c r="P327" s="9"/>
    </row>
    <row r="328" spans="7:16" ht="15.75" customHeight="1" x14ac:dyDescent="0.2">
      <c r="G328" s="14"/>
      <c r="H328" s="9"/>
      <c r="I328" s="9"/>
      <c r="L328" s="14"/>
      <c r="M328" s="9"/>
      <c r="N328" s="9"/>
      <c r="O328" s="9"/>
      <c r="P328" s="9"/>
    </row>
    <row r="329" spans="7:16" ht="15.75" customHeight="1" x14ac:dyDescent="0.2">
      <c r="G329" s="14"/>
      <c r="H329" s="9"/>
      <c r="I329" s="9"/>
      <c r="L329" s="14"/>
      <c r="M329" s="9"/>
      <c r="N329" s="9"/>
      <c r="O329" s="9"/>
      <c r="P329" s="9"/>
    </row>
    <row r="330" spans="7:16" ht="15.75" customHeight="1" x14ac:dyDescent="0.2">
      <c r="G330" s="14"/>
      <c r="H330" s="9"/>
      <c r="I330" s="9"/>
      <c r="L330" s="14"/>
      <c r="M330" s="9"/>
      <c r="N330" s="9"/>
      <c r="O330" s="9"/>
      <c r="P330" s="9"/>
    </row>
    <row r="331" spans="7:16" ht="15.75" customHeight="1" x14ac:dyDescent="0.2">
      <c r="G331" s="14"/>
      <c r="H331" s="9"/>
      <c r="I331" s="9"/>
      <c r="L331" s="14"/>
      <c r="M331" s="9"/>
      <c r="N331" s="9"/>
      <c r="O331" s="9"/>
      <c r="P331" s="9"/>
    </row>
    <row r="332" spans="7:16" ht="15.75" customHeight="1" x14ac:dyDescent="0.2">
      <c r="G332" s="14"/>
      <c r="H332" s="9"/>
      <c r="I332" s="9"/>
      <c r="L332" s="14"/>
      <c r="M332" s="9"/>
      <c r="N332" s="9"/>
      <c r="O332" s="9"/>
      <c r="P332" s="9"/>
    </row>
    <row r="333" spans="7:16" ht="15.75" customHeight="1" x14ac:dyDescent="0.2">
      <c r="G333" s="14"/>
      <c r="H333" s="9"/>
      <c r="I333" s="9"/>
      <c r="L333" s="14"/>
      <c r="M333" s="9"/>
      <c r="N333" s="9"/>
      <c r="O333" s="9"/>
      <c r="P333" s="9"/>
    </row>
    <row r="334" spans="7:16" ht="15.75" customHeight="1" x14ac:dyDescent="0.2">
      <c r="G334" s="14"/>
      <c r="H334" s="9"/>
      <c r="I334" s="9"/>
      <c r="L334" s="14"/>
      <c r="M334" s="9"/>
      <c r="N334" s="9"/>
      <c r="O334" s="9"/>
      <c r="P334" s="9"/>
    </row>
    <row r="335" spans="7:16" ht="15.75" customHeight="1" x14ac:dyDescent="0.2">
      <c r="G335" s="14"/>
      <c r="H335" s="9"/>
      <c r="I335" s="9"/>
      <c r="L335" s="14"/>
      <c r="M335" s="9"/>
      <c r="N335" s="9"/>
      <c r="O335" s="9"/>
      <c r="P335" s="9"/>
    </row>
    <row r="336" spans="7:16" ht="15.75" customHeight="1" x14ac:dyDescent="0.2">
      <c r="G336" s="14"/>
      <c r="H336" s="9"/>
      <c r="I336" s="9"/>
      <c r="L336" s="14"/>
      <c r="M336" s="9"/>
      <c r="N336" s="9"/>
      <c r="O336" s="9"/>
      <c r="P336" s="9"/>
    </row>
    <row r="337" spans="7:16" ht="15.75" customHeight="1" x14ac:dyDescent="0.2">
      <c r="G337" s="14"/>
      <c r="H337" s="9"/>
      <c r="I337" s="9"/>
      <c r="L337" s="14"/>
      <c r="M337" s="9"/>
      <c r="N337" s="9"/>
      <c r="O337" s="9"/>
      <c r="P337" s="9"/>
    </row>
    <row r="338" spans="7:16" ht="15.75" customHeight="1" x14ac:dyDescent="0.2">
      <c r="G338" s="14"/>
      <c r="H338" s="9"/>
      <c r="I338" s="9"/>
      <c r="L338" s="14"/>
      <c r="M338" s="9"/>
      <c r="N338" s="9"/>
      <c r="O338" s="9"/>
      <c r="P338" s="9"/>
    </row>
    <row r="339" spans="7:16" ht="15.75" customHeight="1" x14ac:dyDescent="0.2">
      <c r="G339" s="14"/>
      <c r="H339" s="9"/>
      <c r="I339" s="9"/>
      <c r="L339" s="14"/>
      <c r="M339" s="9"/>
      <c r="N339" s="9"/>
      <c r="O339" s="9"/>
      <c r="P339" s="9"/>
    </row>
    <row r="340" spans="7:16" ht="15.75" customHeight="1" x14ac:dyDescent="0.2">
      <c r="G340" s="14"/>
      <c r="H340" s="9"/>
      <c r="I340" s="9"/>
      <c r="L340" s="14"/>
      <c r="M340" s="9"/>
      <c r="N340" s="9"/>
      <c r="O340" s="9"/>
      <c r="P340" s="9"/>
    </row>
    <row r="341" spans="7:16" ht="15.75" customHeight="1" x14ac:dyDescent="0.2">
      <c r="G341" s="14"/>
      <c r="H341" s="9"/>
      <c r="I341" s="9"/>
      <c r="L341" s="14"/>
      <c r="M341" s="9"/>
      <c r="N341" s="9"/>
      <c r="O341" s="9"/>
      <c r="P341" s="9"/>
    </row>
    <row r="342" spans="7:16" ht="15.75" customHeight="1" x14ac:dyDescent="0.2">
      <c r="G342" s="14"/>
      <c r="H342" s="9"/>
      <c r="I342" s="9"/>
      <c r="L342" s="14"/>
      <c r="M342" s="9"/>
      <c r="N342" s="9"/>
      <c r="O342" s="9"/>
      <c r="P342" s="9"/>
    </row>
    <row r="343" spans="7:16" ht="15.75" customHeight="1" x14ac:dyDescent="0.2">
      <c r="G343" s="14"/>
      <c r="H343" s="9"/>
      <c r="I343" s="9"/>
      <c r="L343" s="14"/>
      <c r="M343" s="9"/>
      <c r="N343" s="9"/>
      <c r="O343" s="9"/>
      <c r="P343" s="9"/>
    </row>
    <row r="344" spans="7:16" ht="15.75" customHeight="1" x14ac:dyDescent="0.2">
      <c r="G344" s="14"/>
      <c r="H344" s="9"/>
      <c r="I344" s="9"/>
      <c r="L344" s="14"/>
      <c r="M344" s="9"/>
      <c r="N344" s="9"/>
      <c r="O344" s="9"/>
      <c r="P344" s="9"/>
    </row>
    <row r="345" spans="7:16" ht="15.75" customHeight="1" x14ac:dyDescent="0.2">
      <c r="G345" s="14"/>
      <c r="H345" s="9"/>
      <c r="I345" s="9"/>
      <c r="L345" s="14"/>
      <c r="M345" s="9"/>
      <c r="N345" s="9"/>
      <c r="O345" s="9"/>
      <c r="P345" s="9"/>
    </row>
    <row r="346" spans="7:16" ht="15.75" customHeight="1" x14ac:dyDescent="0.2">
      <c r="G346" s="14"/>
      <c r="H346" s="9"/>
      <c r="I346" s="9"/>
      <c r="L346" s="14"/>
      <c r="M346" s="9"/>
      <c r="N346" s="9"/>
      <c r="O346" s="9"/>
      <c r="P346" s="9"/>
    </row>
    <row r="347" spans="7:16" ht="15.75" customHeight="1" x14ac:dyDescent="0.2">
      <c r="G347" s="14"/>
      <c r="H347" s="9"/>
      <c r="I347" s="9"/>
      <c r="L347" s="14"/>
      <c r="M347" s="9"/>
      <c r="N347" s="9"/>
      <c r="O347" s="9"/>
      <c r="P347" s="9"/>
    </row>
    <row r="348" spans="7:16" ht="15.75" customHeight="1" x14ac:dyDescent="0.2">
      <c r="G348" s="14"/>
      <c r="H348" s="9"/>
      <c r="I348" s="9"/>
      <c r="L348" s="14"/>
      <c r="M348" s="9"/>
      <c r="N348" s="9"/>
      <c r="O348" s="9"/>
      <c r="P348" s="9"/>
    </row>
    <row r="349" spans="7:16" ht="15.75" customHeight="1" x14ac:dyDescent="0.2">
      <c r="G349" s="14"/>
      <c r="H349" s="9"/>
      <c r="I349" s="9"/>
      <c r="L349" s="14"/>
      <c r="M349" s="9"/>
      <c r="N349" s="9"/>
      <c r="O349" s="9"/>
      <c r="P349" s="9"/>
    </row>
    <row r="350" spans="7:16" ht="15.75" customHeight="1" x14ac:dyDescent="0.2">
      <c r="G350" s="14"/>
      <c r="H350" s="9"/>
      <c r="I350" s="9"/>
      <c r="L350" s="14"/>
      <c r="M350" s="9"/>
      <c r="N350" s="9"/>
      <c r="O350" s="9"/>
      <c r="P350" s="9"/>
    </row>
    <row r="351" spans="7:16" ht="15.75" customHeight="1" x14ac:dyDescent="0.2">
      <c r="G351" s="14"/>
      <c r="H351" s="9"/>
      <c r="I351" s="9"/>
      <c r="L351" s="14"/>
      <c r="M351" s="9"/>
      <c r="N351" s="9"/>
      <c r="O351" s="9"/>
      <c r="P351" s="9"/>
    </row>
    <row r="352" spans="7:16" ht="15.75" customHeight="1" x14ac:dyDescent="0.2">
      <c r="G352" s="14"/>
      <c r="H352" s="9"/>
      <c r="I352" s="9"/>
      <c r="L352" s="14"/>
      <c r="M352" s="9"/>
      <c r="N352" s="9"/>
      <c r="O352" s="9"/>
      <c r="P352" s="9"/>
    </row>
    <row r="353" spans="7:16" ht="15.75" customHeight="1" x14ac:dyDescent="0.2">
      <c r="G353" s="14"/>
      <c r="H353" s="9"/>
      <c r="I353" s="9"/>
      <c r="L353" s="14"/>
      <c r="M353" s="9"/>
      <c r="N353" s="9"/>
      <c r="O353" s="9"/>
      <c r="P353" s="9"/>
    </row>
    <row r="354" spans="7:16" ht="15.75" customHeight="1" x14ac:dyDescent="0.2">
      <c r="G354" s="14"/>
      <c r="H354" s="9"/>
      <c r="I354" s="9"/>
      <c r="L354" s="14"/>
      <c r="M354" s="9"/>
      <c r="N354" s="9"/>
      <c r="O354" s="9"/>
      <c r="P354" s="9"/>
    </row>
    <row r="355" spans="7:16" ht="15.75" customHeight="1" x14ac:dyDescent="0.2">
      <c r="G355" s="14"/>
      <c r="H355" s="9"/>
      <c r="I355" s="9"/>
      <c r="L355" s="14"/>
      <c r="M355" s="9"/>
      <c r="N355" s="9"/>
      <c r="O355" s="9"/>
      <c r="P355" s="9"/>
    </row>
    <row r="356" spans="7:16" ht="15.75" customHeight="1" x14ac:dyDescent="0.2">
      <c r="G356" s="14"/>
      <c r="H356" s="9"/>
      <c r="I356" s="9"/>
      <c r="L356" s="14"/>
      <c r="M356" s="9"/>
      <c r="N356" s="9"/>
      <c r="O356" s="9"/>
      <c r="P356" s="9"/>
    </row>
    <row r="357" spans="7:16" ht="15.75" customHeight="1" x14ac:dyDescent="0.2">
      <c r="G357" s="14"/>
      <c r="H357" s="9"/>
      <c r="I357" s="9"/>
      <c r="L357" s="14"/>
      <c r="M357" s="9"/>
      <c r="N357" s="9"/>
      <c r="O357" s="9"/>
      <c r="P357" s="9"/>
    </row>
    <row r="358" spans="7:16" ht="15.75" customHeight="1" x14ac:dyDescent="0.2">
      <c r="G358" s="14"/>
      <c r="H358" s="9"/>
      <c r="I358" s="9"/>
      <c r="L358" s="14"/>
      <c r="M358" s="9"/>
      <c r="N358" s="9"/>
      <c r="O358" s="9"/>
      <c r="P358" s="9"/>
    </row>
    <row r="359" spans="7:16" ht="15.75" customHeight="1" x14ac:dyDescent="0.2">
      <c r="G359" s="14"/>
      <c r="H359" s="9"/>
      <c r="I359" s="9"/>
      <c r="L359" s="14"/>
      <c r="M359" s="9"/>
      <c r="N359" s="9"/>
      <c r="O359" s="9"/>
      <c r="P359" s="9"/>
    </row>
    <row r="360" spans="7:16" ht="15.75" customHeight="1" x14ac:dyDescent="0.2">
      <c r="G360" s="14"/>
      <c r="H360" s="9"/>
      <c r="I360" s="9"/>
      <c r="L360" s="14"/>
      <c r="M360" s="9"/>
      <c r="N360" s="9"/>
      <c r="O360" s="9"/>
      <c r="P360" s="9"/>
    </row>
    <row r="361" spans="7:16" ht="15.75" customHeight="1" x14ac:dyDescent="0.2">
      <c r="G361" s="14"/>
      <c r="H361" s="9"/>
      <c r="I361" s="9"/>
      <c r="L361" s="14"/>
      <c r="M361" s="9"/>
      <c r="N361" s="9"/>
      <c r="O361" s="9"/>
      <c r="P361" s="9"/>
    </row>
    <row r="362" spans="7:16" ht="15.75" customHeight="1" x14ac:dyDescent="0.2">
      <c r="G362" s="14"/>
      <c r="H362" s="9"/>
      <c r="I362" s="9"/>
      <c r="L362" s="14"/>
      <c r="M362" s="9"/>
      <c r="N362" s="9"/>
      <c r="O362" s="9"/>
      <c r="P362" s="9"/>
    </row>
    <row r="363" spans="7:16" ht="15.75" customHeight="1" x14ac:dyDescent="0.2">
      <c r="G363" s="14"/>
      <c r="H363" s="9"/>
      <c r="I363" s="9"/>
      <c r="L363" s="14"/>
      <c r="M363" s="9"/>
      <c r="N363" s="9"/>
      <c r="O363" s="9"/>
      <c r="P363" s="9"/>
    </row>
    <row r="364" spans="7:16" ht="15.75" customHeight="1" x14ac:dyDescent="0.2">
      <c r="G364" s="14"/>
      <c r="H364" s="9"/>
      <c r="I364" s="9"/>
      <c r="L364" s="14"/>
      <c r="M364" s="9"/>
      <c r="N364" s="9"/>
      <c r="O364" s="9"/>
      <c r="P364" s="9"/>
    </row>
    <row r="365" spans="7:16" ht="15.75" customHeight="1" x14ac:dyDescent="0.2">
      <c r="G365" s="14"/>
      <c r="H365" s="9"/>
      <c r="I365" s="9"/>
      <c r="L365" s="14"/>
      <c r="M365" s="9"/>
      <c r="N365" s="9"/>
      <c r="O365" s="9"/>
      <c r="P365" s="9"/>
    </row>
    <row r="366" spans="7:16" ht="15.75" customHeight="1" x14ac:dyDescent="0.2">
      <c r="G366" s="14"/>
      <c r="H366" s="9"/>
      <c r="I366" s="9"/>
      <c r="L366" s="14"/>
      <c r="M366" s="9"/>
      <c r="N366" s="9"/>
      <c r="O366" s="9"/>
      <c r="P366" s="9"/>
    </row>
    <row r="367" spans="7:16" ht="15.75" customHeight="1" x14ac:dyDescent="0.2">
      <c r="G367" s="14"/>
      <c r="H367" s="9"/>
      <c r="I367" s="9"/>
      <c r="L367" s="14"/>
      <c r="M367" s="9"/>
      <c r="N367" s="9"/>
      <c r="O367" s="9"/>
      <c r="P367" s="9"/>
    </row>
    <row r="368" spans="7:16" ht="15.75" customHeight="1" x14ac:dyDescent="0.2">
      <c r="G368" s="14"/>
      <c r="H368" s="9"/>
      <c r="I368" s="9"/>
      <c r="L368" s="14"/>
      <c r="M368" s="9"/>
      <c r="N368" s="9"/>
      <c r="O368" s="9"/>
      <c r="P368" s="9"/>
    </row>
    <row r="369" spans="7:16" ht="15.75" customHeight="1" x14ac:dyDescent="0.2">
      <c r="G369" s="14"/>
      <c r="H369" s="9"/>
      <c r="I369" s="9"/>
      <c r="L369" s="14"/>
      <c r="M369" s="9"/>
      <c r="N369" s="9"/>
      <c r="O369" s="9"/>
      <c r="P369" s="9"/>
    </row>
    <row r="370" spans="7:16" ht="15.75" customHeight="1" x14ac:dyDescent="0.2">
      <c r="G370" s="14"/>
      <c r="H370" s="9"/>
      <c r="I370" s="9"/>
      <c r="L370" s="14"/>
      <c r="M370" s="9"/>
      <c r="N370" s="9"/>
      <c r="O370" s="9"/>
      <c r="P370" s="9"/>
    </row>
    <row r="371" spans="7:16" ht="15.75" customHeight="1" x14ac:dyDescent="0.2">
      <c r="G371" s="14"/>
      <c r="H371" s="9"/>
      <c r="I371" s="9"/>
      <c r="L371" s="14"/>
      <c r="M371" s="9"/>
      <c r="N371" s="9"/>
      <c r="O371" s="9"/>
      <c r="P371" s="9"/>
    </row>
    <row r="372" spans="7:16" ht="15.75" customHeight="1" x14ac:dyDescent="0.2">
      <c r="G372" s="14"/>
      <c r="H372" s="9"/>
      <c r="I372" s="9"/>
      <c r="L372" s="14"/>
      <c r="M372" s="9"/>
      <c r="N372" s="9"/>
      <c r="O372" s="9"/>
      <c r="P372" s="9"/>
    </row>
    <row r="373" spans="7:16" ht="15.75" customHeight="1" x14ac:dyDescent="0.2">
      <c r="G373" s="14"/>
      <c r="H373" s="9"/>
      <c r="I373" s="9"/>
      <c r="L373" s="14"/>
      <c r="M373" s="9"/>
      <c r="N373" s="9"/>
      <c r="O373" s="9"/>
      <c r="P373" s="9"/>
    </row>
    <row r="374" spans="7:16" ht="15.75" customHeight="1" x14ac:dyDescent="0.2">
      <c r="G374" s="14"/>
      <c r="H374" s="9"/>
      <c r="I374" s="9"/>
      <c r="L374" s="14"/>
      <c r="M374" s="9"/>
      <c r="N374" s="9"/>
      <c r="O374" s="9"/>
      <c r="P374" s="9"/>
    </row>
    <row r="375" spans="7:16" ht="15.75" customHeight="1" x14ac:dyDescent="0.2">
      <c r="G375" s="14"/>
      <c r="H375" s="9"/>
      <c r="I375" s="9"/>
      <c r="L375" s="14"/>
      <c r="M375" s="9"/>
      <c r="N375" s="9"/>
      <c r="O375" s="9"/>
      <c r="P375" s="9"/>
    </row>
    <row r="376" spans="7:16" ht="15.75" customHeight="1" x14ac:dyDescent="0.2">
      <c r="G376" s="14"/>
      <c r="H376" s="9"/>
      <c r="I376" s="9"/>
      <c r="L376" s="14"/>
      <c r="M376" s="9"/>
      <c r="N376" s="9"/>
      <c r="O376" s="9"/>
      <c r="P376" s="9"/>
    </row>
    <row r="377" spans="7:16" ht="15.75" customHeight="1" x14ac:dyDescent="0.2">
      <c r="G377" s="14"/>
      <c r="H377" s="9"/>
      <c r="I377" s="9"/>
      <c r="L377" s="14"/>
      <c r="M377" s="9"/>
      <c r="N377" s="9"/>
      <c r="O377" s="9"/>
      <c r="P377" s="9"/>
    </row>
    <row r="378" spans="7:16" ht="15.75" customHeight="1" x14ac:dyDescent="0.2">
      <c r="G378" s="14"/>
      <c r="H378" s="9"/>
      <c r="I378" s="9"/>
      <c r="L378" s="14"/>
      <c r="M378" s="9"/>
      <c r="N378" s="9"/>
      <c r="O378" s="9"/>
      <c r="P378" s="9"/>
    </row>
    <row r="379" spans="7:16" ht="15.75" customHeight="1" x14ac:dyDescent="0.2">
      <c r="G379" s="14"/>
      <c r="H379" s="9"/>
      <c r="I379" s="9"/>
      <c r="L379" s="14"/>
      <c r="M379" s="9"/>
      <c r="N379" s="9"/>
      <c r="O379" s="9"/>
      <c r="P379" s="9"/>
    </row>
    <row r="380" spans="7:16" ht="15.75" customHeight="1" x14ac:dyDescent="0.2">
      <c r="G380" s="14"/>
      <c r="H380" s="9"/>
      <c r="I380" s="9"/>
      <c r="L380" s="14"/>
      <c r="M380" s="9"/>
      <c r="N380" s="9"/>
      <c r="O380" s="9"/>
      <c r="P380" s="9"/>
    </row>
    <row r="381" spans="7:16" ht="15.75" customHeight="1" x14ac:dyDescent="0.2">
      <c r="G381" s="14"/>
      <c r="H381" s="9"/>
      <c r="I381" s="9"/>
      <c r="L381" s="14"/>
      <c r="M381" s="9"/>
      <c r="N381" s="9"/>
      <c r="O381" s="9"/>
      <c r="P381" s="9"/>
    </row>
    <row r="382" spans="7:16" ht="15.75" customHeight="1" x14ac:dyDescent="0.2">
      <c r="G382" s="14"/>
      <c r="H382" s="9"/>
      <c r="I382" s="9"/>
      <c r="L382" s="14"/>
      <c r="M382" s="9"/>
      <c r="N382" s="9"/>
      <c r="O382" s="9"/>
      <c r="P382" s="9"/>
    </row>
    <row r="383" spans="7:16" ht="15.75" customHeight="1" x14ac:dyDescent="0.2">
      <c r="G383" s="14"/>
      <c r="H383" s="9"/>
      <c r="I383" s="9"/>
      <c r="L383" s="14"/>
      <c r="M383" s="9"/>
      <c r="N383" s="9"/>
      <c r="O383" s="9"/>
      <c r="P383" s="9"/>
    </row>
    <row r="384" spans="7:16" ht="15.75" customHeight="1" x14ac:dyDescent="0.2">
      <c r="G384" s="14"/>
      <c r="H384" s="9"/>
      <c r="I384" s="9"/>
      <c r="L384" s="14"/>
      <c r="M384" s="9"/>
      <c r="N384" s="9"/>
      <c r="O384" s="9"/>
      <c r="P384" s="9"/>
    </row>
    <row r="385" spans="7:16" ht="15.75" customHeight="1" x14ac:dyDescent="0.2">
      <c r="G385" s="14"/>
      <c r="H385" s="9"/>
      <c r="I385" s="9"/>
      <c r="L385" s="14"/>
      <c r="M385" s="9"/>
      <c r="N385" s="9"/>
      <c r="O385" s="9"/>
      <c r="P385" s="9"/>
    </row>
    <row r="386" spans="7:16" ht="15.75" customHeight="1" x14ac:dyDescent="0.2">
      <c r="G386" s="14"/>
      <c r="H386" s="9"/>
      <c r="I386" s="9"/>
      <c r="L386" s="14"/>
      <c r="M386" s="9"/>
      <c r="N386" s="9"/>
      <c r="O386" s="9"/>
      <c r="P386" s="9"/>
    </row>
    <row r="387" spans="7:16" ht="15.75" customHeight="1" x14ac:dyDescent="0.2">
      <c r="G387" s="14"/>
      <c r="H387" s="9"/>
      <c r="I387" s="9"/>
      <c r="L387" s="14"/>
      <c r="M387" s="9"/>
      <c r="N387" s="9"/>
      <c r="O387" s="9"/>
      <c r="P387" s="9"/>
    </row>
    <row r="388" spans="7:16" ht="15.75" customHeight="1" x14ac:dyDescent="0.2">
      <c r="G388" s="14"/>
      <c r="H388" s="9"/>
      <c r="I388" s="9"/>
      <c r="L388" s="14"/>
      <c r="M388" s="9"/>
      <c r="N388" s="9"/>
      <c r="O388" s="9"/>
      <c r="P388" s="9"/>
    </row>
    <row r="389" spans="7:16" ht="15.75" customHeight="1" x14ac:dyDescent="0.2">
      <c r="G389" s="14"/>
      <c r="H389" s="9"/>
      <c r="I389" s="9"/>
      <c r="L389" s="14"/>
      <c r="M389" s="9"/>
      <c r="N389" s="9"/>
      <c r="O389" s="9"/>
      <c r="P389" s="9"/>
    </row>
    <row r="390" spans="7:16" ht="15.75" customHeight="1" x14ac:dyDescent="0.2">
      <c r="G390" s="14"/>
      <c r="H390" s="9"/>
      <c r="I390" s="9"/>
      <c r="L390" s="14"/>
      <c r="M390" s="9"/>
      <c r="N390" s="9"/>
      <c r="O390" s="9"/>
      <c r="P390" s="9"/>
    </row>
    <row r="391" spans="7:16" ht="15.75" customHeight="1" x14ac:dyDescent="0.2">
      <c r="G391" s="14"/>
      <c r="H391" s="9"/>
      <c r="I391" s="9"/>
      <c r="L391" s="14"/>
      <c r="M391" s="9"/>
      <c r="N391" s="9"/>
      <c r="O391" s="9"/>
      <c r="P391" s="9"/>
    </row>
    <row r="392" spans="7:16" ht="15.75" customHeight="1" x14ac:dyDescent="0.2">
      <c r="G392" s="14"/>
      <c r="H392" s="9"/>
      <c r="I392" s="9"/>
      <c r="L392" s="14"/>
      <c r="M392" s="9"/>
      <c r="N392" s="9"/>
      <c r="O392" s="9"/>
      <c r="P392" s="9"/>
    </row>
    <row r="393" spans="7:16" ht="15.75" customHeight="1" x14ac:dyDescent="0.2">
      <c r="G393" s="14"/>
      <c r="H393" s="9"/>
      <c r="I393" s="9"/>
      <c r="L393" s="14"/>
      <c r="M393" s="9"/>
      <c r="N393" s="9"/>
      <c r="O393" s="9"/>
      <c r="P393" s="9"/>
    </row>
    <row r="394" spans="7:16" ht="15.75" customHeight="1" x14ac:dyDescent="0.2">
      <c r="G394" s="14"/>
      <c r="H394" s="9"/>
      <c r="I394" s="9"/>
      <c r="L394" s="14"/>
      <c r="M394" s="9"/>
      <c r="N394" s="9"/>
      <c r="O394" s="9"/>
      <c r="P394" s="9"/>
    </row>
    <row r="395" spans="7:16" ht="15.75" customHeight="1" x14ac:dyDescent="0.2">
      <c r="G395" s="14"/>
      <c r="H395" s="9"/>
      <c r="I395" s="9"/>
      <c r="L395" s="14"/>
      <c r="M395" s="9"/>
      <c r="N395" s="9"/>
      <c r="O395" s="9"/>
      <c r="P395" s="9"/>
    </row>
    <row r="396" spans="7:16" ht="15.75" customHeight="1" x14ac:dyDescent="0.2">
      <c r="G396" s="14"/>
      <c r="H396" s="9"/>
      <c r="I396" s="9"/>
      <c r="L396" s="14"/>
      <c r="M396" s="9"/>
      <c r="N396" s="9"/>
      <c r="O396" s="9"/>
      <c r="P396" s="9"/>
    </row>
    <row r="397" spans="7:16" ht="15.75" customHeight="1" x14ac:dyDescent="0.2">
      <c r="G397" s="14"/>
      <c r="H397" s="9"/>
      <c r="I397" s="9"/>
      <c r="L397" s="14"/>
      <c r="M397" s="9"/>
      <c r="N397" s="9"/>
      <c r="O397" s="9"/>
      <c r="P397" s="9"/>
    </row>
    <row r="398" spans="7:16" ht="15.75" customHeight="1" x14ac:dyDescent="0.2">
      <c r="G398" s="14"/>
      <c r="H398" s="9"/>
      <c r="I398" s="9"/>
      <c r="L398" s="14"/>
      <c r="M398" s="9"/>
      <c r="N398" s="9"/>
      <c r="O398" s="9"/>
      <c r="P398" s="9"/>
    </row>
    <row r="399" spans="7:16" ht="15.75" customHeight="1" x14ac:dyDescent="0.2">
      <c r="G399" s="14"/>
      <c r="H399" s="9"/>
      <c r="I399" s="9"/>
      <c r="L399" s="14"/>
      <c r="M399" s="9"/>
      <c r="N399" s="9"/>
      <c r="O399" s="9"/>
      <c r="P399" s="9"/>
    </row>
    <row r="400" spans="7:16" ht="15.75" customHeight="1" x14ac:dyDescent="0.2">
      <c r="G400" s="14"/>
      <c r="H400" s="9"/>
      <c r="I400" s="9"/>
      <c r="L400" s="14"/>
      <c r="M400" s="9"/>
      <c r="N400" s="9"/>
      <c r="O400" s="9"/>
      <c r="P400" s="9"/>
    </row>
    <row r="401" spans="7:16" ht="15.75" customHeight="1" x14ac:dyDescent="0.2">
      <c r="G401" s="14"/>
      <c r="H401" s="9"/>
      <c r="I401" s="9"/>
      <c r="L401" s="14"/>
      <c r="M401" s="9"/>
      <c r="N401" s="9"/>
      <c r="O401" s="9"/>
      <c r="P401" s="9"/>
    </row>
    <row r="402" spans="7:16" ht="15.75" customHeight="1" x14ac:dyDescent="0.2">
      <c r="G402" s="14"/>
      <c r="H402" s="9"/>
      <c r="I402" s="9"/>
      <c r="L402" s="14"/>
      <c r="M402" s="9"/>
      <c r="N402" s="9"/>
      <c r="O402" s="9"/>
      <c r="P402" s="9"/>
    </row>
    <row r="403" spans="7:16" ht="15.75" customHeight="1" x14ac:dyDescent="0.2">
      <c r="G403" s="14"/>
      <c r="H403" s="9"/>
      <c r="I403" s="9"/>
      <c r="L403" s="14"/>
      <c r="M403" s="9"/>
      <c r="N403" s="9"/>
      <c r="O403" s="9"/>
      <c r="P403" s="9"/>
    </row>
    <row r="404" spans="7:16" ht="15.75" customHeight="1" x14ac:dyDescent="0.2">
      <c r="G404" s="14"/>
      <c r="H404" s="9"/>
      <c r="I404" s="9"/>
      <c r="L404" s="14"/>
      <c r="M404" s="9"/>
      <c r="N404" s="9"/>
      <c r="O404" s="9"/>
      <c r="P404" s="9"/>
    </row>
    <row r="405" spans="7:16" ht="15.75" customHeight="1" x14ac:dyDescent="0.2">
      <c r="G405" s="14"/>
      <c r="H405" s="9"/>
      <c r="I405" s="9"/>
      <c r="L405" s="14"/>
      <c r="M405" s="9"/>
      <c r="N405" s="9"/>
      <c r="O405" s="9"/>
      <c r="P405" s="9"/>
    </row>
    <row r="406" spans="7:16" ht="15.75" customHeight="1" x14ac:dyDescent="0.2">
      <c r="G406" s="14"/>
      <c r="H406" s="9"/>
      <c r="I406" s="9"/>
      <c r="L406" s="14"/>
      <c r="M406" s="9"/>
      <c r="N406" s="9"/>
      <c r="O406" s="9"/>
      <c r="P406" s="9"/>
    </row>
    <row r="407" spans="7:16" ht="15.75" customHeight="1" x14ac:dyDescent="0.2">
      <c r="G407" s="14"/>
      <c r="H407" s="9"/>
      <c r="I407" s="9"/>
      <c r="L407" s="14"/>
      <c r="M407" s="9"/>
      <c r="N407" s="9"/>
      <c r="O407" s="9"/>
      <c r="P407" s="9"/>
    </row>
    <row r="408" spans="7:16" ht="15.75" customHeight="1" x14ac:dyDescent="0.2">
      <c r="G408" s="14"/>
      <c r="H408" s="9"/>
      <c r="I408" s="9"/>
      <c r="L408" s="14"/>
      <c r="M408" s="9"/>
      <c r="N408" s="9"/>
      <c r="O408" s="9"/>
      <c r="P408" s="9"/>
    </row>
    <row r="409" spans="7:16" ht="15.75" customHeight="1" x14ac:dyDescent="0.2">
      <c r="G409" s="14"/>
      <c r="H409" s="9"/>
      <c r="I409" s="9"/>
      <c r="L409" s="14"/>
      <c r="M409" s="9"/>
      <c r="N409" s="9"/>
      <c r="O409" s="9"/>
      <c r="P409" s="9"/>
    </row>
    <row r="410" spans="7:16" ht="15.75" customHeight="1" x14ac:dyDescent="0.2">
      <c r="G410" s="14"/>
      <c r="H410" s="9"/>
      <c r="I410" s="9"/>
      <c r="L410" s="14"/>
      <c r="M410" s="9"/>
      <c r="N410" s="9"/>
      <c r="O410" s="9"/>
      <c r="P410" s="9"/>
    </row>
    <row r="411" spans="7:16" ht="15.75" customHeight="1" x14ac:dyDescent="0.2">
      <c r="G411" s="14"/>
      <c r="H411" s="9"/>
      <c r="I411" s="9"/>
      <c r="L411" s="14"/>
      <c r="M411" s="9"/>
      <c r="N411" s="9"/>
      <c r="O411" s="9"/>
      <c r="P411" s="9"/>
    </row>
    <row r="412" spans="7:16" ht="15.75" customHeight="1" x14ac:dyDescent="0.2">
      <c r="G412" s="14"/>
      <c r="H412" s="9"/>
      <c r="I412" s="9"/>
      <c r="L412" s="14"/>
      <c r="M412" s="9"/>
      <c r="N412" s="9"/>
      <c r="O412" s="9"/>
      <c r="P412" s="9"/>
    </row>
    <row r="413" spans="7:16" ht="15.75" customHeight="1" x14ac:dyDescent="0.2">
      <c r="G413" s="14"/>
      <c r="H413" s="9"/>
      <c r="I413" s="9"/>
      <c r="L413" s="14"/>
      <c r="M413" s="9"/>
      <c r="N413" s="9"/>
      <c r="O413" s="9"/>
      <c r="P413" s="9"/>
    </row>
    <row r="414" spans="7:16" ht="15.75" customHeight="1" x14ac:dyDescent="0.2">
      <c r="G414" s="14"/>
      <c r="H414" s="9"/>
      <c r="I414" s="9"/>
      <c r="L414" s="14"/>
      <c r="M414" s="9"/>
      <c r="N414" s="9"/>
      <c r="O414" s="9"/>
      <c r="P414" s="9"/>
    </row>
    <row r="415" spans="7:16" ht="15.75" customHeight="1" x14ac:dyDescent="0.2">
      <c r="G415" s="14"/>
      <c r="H415" s="9"/>
      <c r="I415" s="9"/>
      <c r="L415" s="14"/>
      <c r="M415" s="9"/>
      <c r="N415" s="9"/>
      <c r="O415" s="9"/>
      <c r="P415" s="9"/>
    </row>
    <row r="416" spans="7:16" ht="15.75" customHeight="1" x14ac:dyDescent="0.2">
      <c r="G416" s="14"/>
      <c r="H416" s="9"/>
      <c r="I416" s="9"/>
      <c r="L416" s="14"/>
      <c r="M416" s="9"/>
      <c r="N416" s="9"/>
      <c r="O416" s="9"/>
      <c r="P416" s="9"/>
    </row>
    <row r="417" spans="7:16" ht="15.75" customHeight="1" x14ac:dyDescent="0.2">
      <c r="G417" s="14"/>
      <c r="H417" s="9"/>
      <c r="I417" s="9"/>
      <c r="L417" s="14"/>
      <c r="M417" s="9"/>
      <c r="N417" s="9"/>
      <c r="O417" s="9"/>
      <c r="P417" s="9"/>
    </row>
    <row r="418" spans="7:16" ht="15.75" customHeight="1" x14ac:dyDescent="0.2">
      <c r="G418" s="14"/>
      <c r="H418" s="9"/>
      <c r="I418" s="9"/>
      <c r="L418" s="14"/>
      <c r="M418" s="9"/>
      <c r="N418" s="9"/>
      <c r="O418" s="9"/>
      <c r="P418" s="9"/>
    </row>
    <row r="419" spans="7:16" ht="15.75" customHeight="1" x14ac:dyDescent="0.2">
      <c r="G419" s="14"/>
      <c r="H419" s="9"/>
      <c r="I419" s="9"/>
      <c r="L419" s="14"/>
      <c r="M419" s="9"/>
      <c r="N419" s="9"/>
      <c r="O419" s="9"/>
      <c r="P419" s="9"/>
    </row>
    <row r="420" spans="7:16" ht="15.75" customHeight="1" x14ac:dyDescent="0.2">
      <c r="G420" s="14"/>
      <c r="H420" s="9"/>
      <c r="I420" s="9"/>
      <c r="L420" s="14"/>
      <c r="M420" s="9"/>
      <c r="N420" s="9"/>
      <c r="O420" s="9"/>
      <c r="P420" s="9"/>
    </row>
    <row r="421" spans="7:16" ht="15.75" customHeight="1" x14ac:dyDescent="0.2">
      <c r="G421" s="14"/>
      <c r="H421" s="9"/>
      <c r="I421" s="9"/>
      <c r="L421" s="14"/>
      <c r="M421" s="9"/>
      <c r="N421" s="9"/>
      <c r="O421" s="9"/>
      <c r="P421" s="9"/>
    </row>
    <row r="422" spans="7:16" ht="15.75" customHeight="1" x14ac:dyDescent="0.2">
      <c r="G422" s="14"/>
      <c r="H422" s="9"/>
      <c r="I422" s="9"/>
      <c r="L422" s="14"/>
      <c r="M422" s="9"/>
      <c r="N422" s="9"/>
      <c r="O422" s="9"/>
      <c r="P422" s="9"/>
    </row>
    <row r="423" spans="7:16" ht="15.75" customHeight="1" x14ac:dyDescent="0.2">
      <c r="G423" s="14"/>
      <c r="H423" s="9"/>
      <c r="I423" s="9"/>
      <c r="L423" s="14"/>
      <c r="M423" s="9"/>
      <c r="N423" s="9"/>
      <c r="O423" s="9"/>
      <c r="P423" s="9"/>
    </row>
    <row r="424" spans="7:16" ht="15.75" customHeight="1" x14ac:dyDescent="0.2">
      <c r="G424" s="14"/>
      <c r="H424" s="9"/>
      <c r="I424" s="9"/>
      <c r="L424" s="14"/>
      <c r="M424" s="9"/>
      <c r="N424" s="9"/>
      <c r="O424" s="9"/>
      <c r="P424" s="9"/>
    </row>
    <row r="425" spans="7:16" ht="15.75" customHeight="1" x14ac:dyDescent="0.2">
      <c r="G425" s="14"/>
      <c r="H425" s="9"/>
      <c r="I425" s="9"/>
      <c r="L425" s="14"/>
      <c r="M425" s="9"/>
      <c r="N425" s="9"/>
      <c r="O425" s="9"/>
      <c r="P425" s="9"/>
    </row>
    <row r="426" spans="7:16" ht="15.75" customHeight="1" x14ac:dyDescent="0.2">
      <c r="G426" s="14"/>
      <c r="H426" s="9"/>
      <c r="I426" s="9"/>
      <c r="L426" s="14"/>
      <c r="M426" s="9"/>
      <c r="N426" s="9"/>
      <c r="O426" s="9"/>
      <c r="P426" s="9"/>
    </row>
    <row r="427" spans="7:16" ht="15.75" customHeight="1" x14ac:dyDescent="0.2">
      <c r="G427" s="14"/>
      <c r="H427" s="9"/>
      <c r="I427" s="9"/>
      <c r="L427" s="14"/>
      <c r="M427" s="9"/>
      <c r="N427" s="9"/>
      <c r="O427" s="9"/>
      <c r="P427" s="9"/>
    </row>
    <row r="428" spans="7:16" ht="15.75" customHeight="1" x14ac:dyDescent="0.2">
      <c r="G428" s="14"/>
      <c r="H428" s="9"/>
      <c r="I428" s="9"/>
      <c r="L428" s="14"/>
      <c r="M428" s="9"/>
      <c r="N428" s="9"/>
      <c r="O428" s="9"/>
      <c r="P428" s="9"/>
    </row>
    <row r="429" spans="7:16" ht="15.75" customHeight="1" x14ac:dyDescent="0.2">
      <c r="G429" s="14"/>
      <c r="H429" s="9"/>
      <c r="I429" s="9"/>
      <c r="L429" s="14"/>
      <c r="M429" s="9"/>
      <c r="N429" s="9"/>
      <c r="O429" s="9"/>
      <c r="P429" s="9"/>
    </row>
    <row r="430" spans="7:16" ht="15.75" customHeight="1" x14ac:dyDescent="0.2">
      <c r="G430" s="14"/>
      <c r="H430" s="9"/>
      <c r="I430" s="9"/>
      <c r="L430" s="14"/>
      <c r="M430" s="9"/>
      <c r="N430" s="9"/>
      <c r="O430" s="9"/>
      <c r="P430" s="9"/>
    </row>
    <row r="431" spans="7:16" ht="15.75" customHeight="1" x14ac:dyDescent="0.2">
      <c r="G431" s="14"/>
      <c r="H431" s="9"/>
      <c r="I431" s="9"/>
      <c r="L431" s="14"/>
      <c r="M431" s="9"/>
      <c r="N431" s="9"/>
      <c r="O431" s="9"/>
      <c r="P431" s="9"/>
    </row>
    <row r="432" spans="7:16" ht="15.75" customHeight="1" x14ac:dyDescent="0.2">
      <c r="G432" s="14"/>
      <c r="H432" s="9"/>
      <c r="I432" s="9"/>
      <c r="L432" s="14"/>
      <c r="M432" s="9"/>
      <c r="N432" s="9"/>
      <c r="O432" s="9"/>
      <c r="P432" s="9"/>
    </row>
    <row r="433" spans="7:16" ht="15.75" customHeight="1" x14ac:dyDescent="0.2">
      <c r="G433" s="14"/>
      <c r="H433" s="9"/>
      <c r="I433" s="9"/>
      <c r="L433" s="14"/>
      <c r="M433" s="9"/>
      <c r="N433" s="9"/>
      <c r="O433" s="9"/>
      <c r="P433" s="9"/>
    </row>
    <row r="434" spans="7:16" ht="15.75" customHeight="1" x14ac:dyDescent="0.2">
      <c r="G434" s="14"/>
      <c r="H434" s="9"/>
      <c r="I434" s="9"/>
      <c r="L434" s="14"/>
      <c r="M434" s="9"/>
      <c r="N434" s="9"/>
      <c r="O434" s="9"/>
      <c r="P434" s="9"/>
    </row>
    <row r="435" spans="7:16" ht="15.75" customHeight="1" x14ac:dyDescent="0.2">
      <c r="G435" s="14"/>
      <c r="H435" s="9"/>
      <c r="I435" s="9"/>
      <c r="L435" s="14"/>
      <c r="M435" s="9"/>
      <c r="N435" s="9"/>
      <c r="O435" s="9"/>
      <c r="P435" s="9"/>
    </row>
    <row r="436" spans="7:16" ht="15.75" customHeight="1" x14ac:dyDescent="0.2">
      <c r="G436" s="14"/>
      <c r="H436" s="9"/>
      <c r="I436" s="9"/>
      <c r="L436" s="14"/>
      <c r="M436" s="9"/>
      <c r="N436" s="9"/>
      <c r="O436" s="9"/>
      <c r="P436" s="9"/>
    </row>
    <row r="437" spans="7:16" ht="15.75" customHeight="1" x14ac:dyDescent="0.2">
      <c r="G437" s="14"/>
      <c r="H437" s="9"/>
      <c r="I437" s="9"/>
      <c r="L437" s="14"/>
      <c r="M437" s="9"/>
      <c r="N437" s="9"/>
      <c r="O437" s="9"/>
      <c r="P437" s="9"/>
    </row>
    <row r="438" spans="7:16" ht="15.75" customHeight="1" x14ac:dyDescent="0.2">
      <c r="G438" s="14"/>
      <c r="H438" s="9"/>
      <c r="I438" s="9"/>
      <c r="L438" s="14"/>
      <c r="M438" s="9"/>
      <c r="N438" s="9"/>
      <c r="O438" s="9"/>
      <c r="P438" s="9"/>
    </row>
    <row r="439" spans="7:16" ht="15.75" customHeight="1" x14ac:dyDescent="0.2">
      <c r="G439" s="14"/>
      <c r="H439" s="9"/>
      <c r="I439" s="9"/>
      <c r="L439" s="14"/>
      <c r="M439" s="9"/>
      <c r="N439" s="9"/>
      <c r="O439" s="9"/>
      <c r="P439" s="9"/>
    </row>
    <row r="440" spans="7:16" ht="15.75" customHeight="1" x14ac:dyDescent="0.2">
      <c r="G440" s="14"/>
      <c r="H440" s="9"/>
      <c r="I440" s="9"/>
      <c r="L440" s="14"/>
      <c r="M440" s="9"/>
      <c r="N440" s="9"/>
      <c r="O440" s="9"/>
      <c r="P440" s="9"/>
    </row>
    <row r="441" spans="7:16" ht="15.75" customHeight="1" x14ac:dyDescent="0.2">
      <c r="G441" s="14"/>
      <c r="H441" s="9"/>
      <c r="I441" s="9"/>
      <c r="L441" s="14"/>
      <c r="M441" s="9"/>
      <c r="N441" s="9"/>
      <c r="O441" s="9"/>
      <c r="P441" s="9"/>
    </row>
    <row r="442" spans="7:16" ht="15.75" customHeight="1" x14ac:dyDescent="0.2">
      <c r="G442" s="14"/>
      <c r="H442" s="9"/>
      <c r="I442" s="9"/>
      <c r="L442" s="14"/>
      <c r="M442" s="9"/>
      <c r="N442" s="9"/>
      <c r="O442" s="9"/>
      <c r="P442" s="9"/>
    </row>
    <row r="443" spans="7:16" ht="15.75" customHeight="1" x14ac:dyDescent="0.2">
      <c r="G443" s="14"/>
      <c r="H443" s="9"/>
      <c r="I443" s="9"/>
      <c r="L443" s="14"/>
      <c r="M443" s="9"/>
      <c r="N443" s="9"/>
      <c r="O443" s="9"/>
      <c r="P443" s="9"/>
    </row>
    <row r="444" spans="7:16" ht="15.75" customHeight="1" x14ac:dyDescent="0.2">
      <c r="G444" s="14"/>
      <c r="H444" s="9"/>
      <c r="I444" s="9"/>
      <c r="L444" s="14"/>
      <c r="M444" s="9"/>
      <c r="N444" s="9"/>
      <c r="O444" s="9"/>
      <c r="P444" s="9"/>
    </row>
    <row r="445" spans="7:16" ht="15.75" customHeight="1" x14ac:dyDescent="0.2">
      <c r="G445" s="14"/>
      <c r="H445" s="9"/>
      <c r="I445" s="9"/>
      <c r="L445" s="14"/>
      <c r="M445" s="9"/>
      <c r="N445" s="9"/>
      <c r="O445" s="9"/>
      <c r="P445" s="9"/>
    </row>
    <row r="446" spans="7:16" ht="15.75" customHeight="1" x14ac:dyDescent="0.2">
      <c r="G446" s="14"/>
      <c r="H446" s="9"/>
      <c r="I446" s="9"/>
      <c r="L446" s="14"/>
      <c r="M446" s="9"/>
      <c r="N446" s="9"/>
      <c r="O446" s="9"/>
      <c r="P446" s="9"/>
    </row>
    <row r="447" spans="7:16" ht="15.75" customHeight="1" x14ac:dyDescent="0.2">
      <c r="G447" s="14"/>
      <c r="H447" s="9"/>
      <c r="I447" s="9"/>
      <c r="L447" s="14"/>
      <c r="M447" s="9"/>
      <c r="N447" s="9"/>
      <c r="O447" s="9"/>
      <c r="P447" s="9"/>
    </row>
    <row r="448" spans="7:16" ht="15.75" customHeight="1" x14ac:dyDescent="0.2">
      <c r="G448" s="14"/>
      <c r="H448" s="9"/>
      <c r="I448" s="9"/>
      <c r="L448" s="14"/>
      <c r="M448" s="9"/>
      <c r="N448" s="9"/>
      <c r="O448" s="9"/>
      <c r="P448" s="9"/>
    </row>
    <row r="449" spans="7:16" ht="15.75" customHeight="1" x14ac:dyDescent="0.2">
      <c r="G449" s="14"/>
      <c r="H449" s="9"/>
      <c r="I449" s="9"/>
      <c r="L449" s="14"/>
      <c r="M449" s="9"/>
      <c r="N449" s="9"/>
      <c r="O449" s="9"/>
      <c r="P449" s="9"/>
    </row>
    <row r="450" spans="7:16" ht="15.75" customHeight="1" x14ac:dyDescent="0.2">
      <c r="G450" s="14"/>
      <c r="H450" s="9"/>
      <c r="I450" s="9"/>
      <c r="L450" s="14"/>
      <c r="M450" s="9"/>
      <c r="N450" s="9"/>
      <c r="O450" s="9"/>
      <c r="P450" s="9"/>
    </row>
    <row r="451" spans="7:16" ht="15.75" customHeight="1" x14ac:dyDescent="0.2">
      <c r="G451" s="14"/>
      <c r="H451" s="9"/>
      <c r="I451" s="9"/>
      <c r="L451" s="14"/>
      <c r="M451" s="9"/>
      <c r="N451" s="9"/>
      <c r="O451" s="9"/>
      <c r="P451" s="9"/>
    </row>
    <row r="452" spans="7:16" ht="15.75" customHeight="1" x14ac:dyDescent="0.2">
      <c r="G452" s="14"/>
      <c r="H452" s="9"/>
      <c r="I452" s="9"/>
      <c r="L452" s="14"/>
      <c r="M452" s="9"/>
      <c r="N452" s="9"/>
      <c r="O452" s="9"/>
      <c r="P452" s="9"/>
    </row>
    <row r="453" spans="7:16" ht="15.75" customHeight="1" x14ac:dyDescent="0.2">
      <c r="G453" s="14"/>
      <c r="H453" s="9"/>
      <c r="I453" s="9"/>
      <c r="L453" s="14"/>
      <c r="M453" s="9"/>
      <c r="N453" s="9"/>
      <c r="O453" s="9"/>
      <c r="P453" s="9"/>
    </row>
    <row r="454" spans="7:16" ht="15.75" customHeight="1" x14ac:dyDescent="0.2">
      <c r="G454" s="14"/>
      <c r="H454" s="9"/>
      <c r="I454" s="9"/>
      <c r="L454" s="14"/>
      <c r="M454" s="9"/>
      <c r="N454" s="9"/>
      <c r="O454" s="9"/>
      <c r="P454" s="9"/>
    </row>
    <row r="455" spans="7:16" ht="15.75" customHeight="1" x14ac:dyDescent="0.2">
      <c r="G455" s="14"/>
      <c r="H455" s="9"/>
      <c r="I455" s="9"/>
      <c r="L455" s="14"/>
      <c r="M455" s="9"/>
      <c r="N455" s="9"/>
      <c r="O455" s="9"/>
      <c r="P455" s="9"/>
    </row>
    <row r="456" spans="7:16" ht="15.75" customHeight="1" x14ac:dyDescent="0.2">
      <c r="G456" s="14"/>
      <c r="H456" s="9"/>
      <c r="I456" s="9"/>
      <c r="L456" s="14"/>
      <c r="M456" s="9"/>
      <c r="N456" s="9"/>
      <c r="O456" s="9"/>
      <c r="P456" s="9"/>
    </row>
    <row r="457" spans="7:16" ht="15.75" customHeight="1" x14ac:dyDescent="0.2">
      <c r="G457" s="14"/>
      <c r="H457" s="9"/>
      <c r="I457" s="9"/>
      <c r="L457" s="14"/>
      <c r="M457" s="9"/>
      <c r="N457" s="9"/>
      <c r="O457" s="9"/>
      <c r="P457" s="9"/>
    </row>
    <row r="458" spans="7:16" ht="15.75" customHeight="1" x14ac:dyDescent="0.2">
      <c r="G458" s="14"/>
      <c r="H458" s="9"/>
      <c r="I458" s="9"/>
      <c r="L458" s="14"/>
      <c r="M458" s="9"/>
      <c r="N458" s="9"/>
      <c r="O458" s="9"/>
      <c r="P458" s="9"/>
    </row>
    <row r="459" spans="7:16" ht="15.75" customHeight="1" x14ac:dyDescent="0.2">
      <c r="G459" s="14"/>
      <c r="H459" s="9"/>
      <c r="I459" s="9"/>
      <c r="L459" s="14"/>
      <c r="M459" s="9"/>
      <c r="N459" s="9"/>
      <c r="O459" s="9"/>
      <c r="P459" s="9"/>
    </row>
    <row r="460" spans="7:16" ht="15.75" customHeight="1" x14ac:dyDescent="0.2">
      <c r="G460" s="14"/>
      <c r="H460" s="9"/>
      <c r="I460" s="9"/>
      <c r="L460" s="14"/>
      <c r="M460" s="9"/>
      <c r="N460" s="9"/>
      <c r="O460" s="9"/>
      <c r="P460" s="9"/>
    </row>
    <row r="461" spans="7:16" ht="15.75" customHeight="1" x14ac:dyDescent="0.2">
      <c r="G461" s="14"/>
      <c r="H461" s="9"/>
      <c r="I461" s="9"/>
      <c r="L461" s="14"/>
      <c r="M461" s="9"/>
      <c r="N461" s="9"/>
      <c r="O461" s="9"/>
      <c r="P461" s="9"/>
    </row>
    <row r="462" spans="7:16" ht="15.75" customHeight="1" x14ac:dyDescent="0.2">
      <c r="G462" s="14"/>
      <c r="H462" s="9"/>
      <c r="I462" s="9"/>
      <c r="L462" s="14"/>
      <c r="M462" s="9"/>
      <c r="N462" s="9"/>
      <c r="O462" s="9"/>
      <c r="P462" s="9"/>
    </row>
    <row r="463" spans="7:16" ht="15.75" customHeight="1" x14ac:dyDescent="0.2">
      <c r="G463" s="14"/>
      <c r="H463" s="9"/>
      <c r="I463" s="9"/>
      <c r="L463" s="14"/>
      <c r="M463" s="9"/>
      <c r="N463" s="9"/>
      <c r="O463" s="9"/>
      <c r="P463" s="9"/>
    </row>
    <row r="464" spans="7:16" ht="15.75" customHeight="1" x14ac:dyDescent="0.2">
      <c r="G464" s="14"/>
      <c r="H464" s="9"/>
      <c r="I464" s="9"/>
      <c r="L464" s="14"/>
      <c r="M464" s="9"/>
      <c r="N464" s="9"/>
      <c r="O464" s="9"/>
      <c r="P464" s="9"/>
    </row>
    <row r="465" spans="7:16" ht="15.75" customHeight="1" x14ac:dyDescent="0.2">
      <c r="G465" s="14"/>
      <c r="H465" s="9"/>
      <c r="I465" s="9"/>
      <c r="L465" s="14"/>
      <c r="M465" s="9"/>
      <c r="N465" s="9"/>
      <c r="O465" s="9"/>
      <c r="P465" s="9"/>
    </row>
    <row r="466" spans="7:16" ht="15.75" customHeight="1" x14ac:dyDescent="0.2">
      <c r="G466" s="14"/>
      <c r="H466" s="9"/>
      <c r="I466" s="9"/>
      <c r="L466" s="14"/>
      <c r="M466" s="9"/>
      <c r="N466" s="9"/>
      <c r="O466" s="9"/>
      <c r="P466" s="9"/>
    </row>
    <row r="467" spans="7:16" ht="15.75" customHeight="1" x14ac:dyDescent="0.2">
      <c r="G467" s="14"/>
      <c r="H467" s="9"/>
      <c r="I467" s="9"/>
      <c r="L467" s="14"/>
      <c r="M467" s="9"/>
      <c r="N467" s="9"/>
      <c r="O467" s="9"/>
      <c r="P467" s="9"/>
    </row>
    <row r="468" spans="7:16" ht="15.75" customHeight="1" x14ac:dyDescent="0.2">
      <c r="G468" s="14"/>
      <c r="H468" s="9"/>
      <c r="I468" s="9"/>
      <c r="L468" s="14"/>
      <c r="M468" s="9"/>
      <c r="N468" s="9"/>
      <c r="O468" s="9"/>
      <c r="P468" s="9"/>
    </row>
    <row r="469" spans="7:16" ht="15.75" customHeight="1" x14ac:dyDescent="0.2">
      <c r="G469" s="14"/>
      <c r="H469" s="9"/>
      <c r="I469" s="9"/>
      <c r="L469" s="14"/>
      <c r="M469" s="9"/>
      <c r="N469" s="9"/>
      <c r="O469" s="9"/>
      <c r="P469" s="9"/>
    </row>
    <row r="470" spans="7:16" ht="15.75" customHeight="1" x14ac:dyDescent="0.2">
      <c r="G470" s="14"/>
      <c r="H470" s="9"/>
      <c r="I470" s="9"/>
      <c r="L470" s="14"/>
      <c r="M470" s="9"/>
      <c r="N470" s="9"/>
      <c r="O470" s="9"/>
      <c r="P470" s="9"/>
    </row>
    <row r="471" spans="7:16" ht="15.75" customHeight="1" x14ac:dyDescent="0.2">
      <c r="G471" s="14"/>
      <c r="H471" s="9"/>
      <c r="I471" s="9"/>
      <c r="L471" s="14"/>
      <c r="M471" s="9"/>
      <c r="N471" s="9"/>
      <c r="O471" s="9"/>
      <c r="P471" s="9"/>
    </row>
    <row r="472" spans="7:16" ht="15.75" customHeight="1" x14ac:dyDescent="0.2">
      <c r="G472" s="14"/>
      <c r="H472" s="9"/>
      <c r="I472" s="9"/>
      <c r="L472" s="14"/>
      <c r="M472" s="9"/>
      <c r="N472" s="9"/>
      <c r="O472" s="9"/>
      <c r="P472" s="9"/>
    </row>
    <row r="473" spans="7:16" ht="15.75" customHeight="1" x14ac:dyDescent="0.2">
      <c r="G473" s="14"/>
      <c r="H473" s="9"/>
      <c r="I473" s="9"/>
      <c r="L473" s="14"/>
      <c r="M473" s="9"/>
      <c r="N473" s="9"/>
      <c r="O473" s="9"/>
      <c r="P473" s="9"/>
    </row>
    <row r="474" spans="7:16" ht="15.75" customHeight="1" x14ac:dyDescent="0.2">
      <c r="G474" s="14"/>
      <c r="H474" s="9"/>
      <c r="I474" s="9"/>
      <c r="L474" s="14"/>
      <c r="M474" s="9"/>
      <c r="N474" s="9"/>
      <c r="O474" s="9"/>
      <c r="P474" s="9"/>
    </row>
    <row r="475" spans="7:16" ht="15.75" customHeight="1" x14ac:dyDescent="0.2">
      <c r="G475" s="14"/>
      <c r="H475" s="9"/>
      <c r="I475" s="9"/>
      <c r="L475" s="14"/>
      <c r="M475" s="9"/>
      <c r="N475" s="9"/>
      <c r="O475" s="9"/>
      <c r="P475" s="9"/>
    </row>
    <row r="476" spans="7:16" ht="15.75" customHeight="1" x14ac:dyDescent="0.2">
      <c r="G476" s="14"/>
      <c r="H476" s="9"/>
      <c r="I476" s="9"/>
      <c r="L476" s="14"/>
      <c r="M476" s="9"/>
      <c r="N476" s="9"/>
      <c r="O476" s="9"/>
      <c r="P476" s="9"/>
    </row>
    <row r="477" spans="7:16" ht="15.75" customHeight="1" x14ac:dyDescent="0.2">
      <c r="G477" s="14"/>
      <c r="H477" s="9"/>
      <c r="I477" s="9"/>
      <c r="L477" s="14"/>
      <c r="M477" s="9"/>
      <c r="N477" s="9"/>
      <c r="O477" s="9"/>
      <c r="P477" s="9"/>
    </row>
    <row r="478" spans="7:16" ht="15.75" customHeight="1" x14ac:dyDescent="0.2">
      <c r="G478" s="14"/>
      <c r="H478" s="9"/>
      <c r="I478" s="9"/>
      <c r="L478" s="14"/>
      <c r="M478" s="9"/>
      <c r="N478" s="9"/>
      <c r="O478" s="9"/>
      <c r="P478" s="9"/>
    </row>
    <row r="479" spans="7:16" ht="15.75" customHeight="1" x14ac:dyDescent="0.2">
      <c r="G479" s="14"/>
      <c r="H479" s="9"/>
      <c r="I479" s="9"/>
      <c r="L479" s="14"/>
      <c r="M479" s="9"/>
      <c r="N479" s="9"/>
      <c r="O479" s="9"/>
      <c r="P479" s="9"/>
    </row>
    <row r="480" spans="7:16" ht="15.75" customHeight="1" x14ac:dyDescent="0.2">
      <c r="G480" s="14"/>
      <c r="H480" s="9"/>
      <c r="I480" s="9"/>
      <c r="L480" s="14"/>
      <c r="M480" s="9"/>
      <c r="N480" s="9"/>
      <c r="O480" s="9"/>
      <c r="P480" s="9"/>
    </row>
    <row r="481" spans="7:16" ht="15.75" customHeight="1" x14ac:dyDescent="0.2">
      <c r="G481" s="14"/>
      <c r="H481" s="9"/>
      <c r="I481" s="9"/>
      <c r="L481" s="14"/>
      <c r="M481" s="9"/>
      <c r="N481" s="9"/>
      <c r="O481" s="9"/>
      <c r="P481" s="9"/>
    </row>
    <row r="482" spans="7:16" ht="15.75" customHeight="1" x14ac:dyDescent="0.2">
      <c r="G482" s="14"/>
      <c r="H482" s="9"/>
      <c r="I482" s="9"/>
      <c r="L482" s="14"/>
      <c r="M482" s="9"/>
      <c r="N482" s="9"/>
      <c r="O482" s="9"/>
      <c r="P482" s="9"/>
    </row>
    <row r="483" spans="7:16" ht="15.75" customHeight="1" x14ac:dyDescent="0.2">
      <c r="G483" s="14"/>
      <c r="H483" s="9"/>
      <c r="I483" s="9"/>
      <c r="L483" s="14"/>
      <c r="M483" s="9"/>
      <c r="N483" s="9"/>
      <c r="O483" s="9"/>
      <c r="P483" s="9"/>
    </row>
    <row r="484" spans="7:16" ht="15.75" customHeight="1" x14ac:dyDescent="0.2">
      <c r="G484" s="14"/>
      <c r="H484" s="9"/>
      <c r="I484" s="9"/>
      <c r="L484" s="14"/>
      <c r="M484" s="9"/>
      <c r="N484" s="9"/>
      <c r="O484" s="9"/>
      <c r="P484" s="9"/>
    </row>
    <row r="485" spans="7:16" ht="15.75" customHeight="1" x14ac:dyDescent="0.2">
      <c r="G485" s="14"/>
      <c r="H485" s="9"/>
      <c r="I485" s="9"/>
      <c r="L485" s="14"/>
      <c r="M485" s="9"/>
      <c r="N485" s="9"/>
      <c r="O485" s="9"/>
      <c r="P485" s="9"/>
    </row>
    <row r="486" spans="7:16" ht="15.75" customHeight="1" x14ac:dyDescent="0.2">
      <c r="G486" s="14"/>
      <c r="H486" s="9"/>
      <c r="I486" s="9"/>
      <c r="L486" s="14"/>
      <c r="M486" s="9"/>
      <c r="N486" s="9"/>
      <c r="O486" s="9"/>
      <c r="P486" s="9"/>
    </row>
    <row r="487" spans="7:16" ht="15.75" customHeight="1" x14ac:dyDescent="0.2">
      <c r="G487" s="14"/>
      <c r="H487" s="9"/>
      <c r="I487" s="9"/>
      <c r="L487" s="14"/>
      <c r="M487" s="9"/>
      <c r="N487" s="9"/>
      <c r="O487" s="9"/>
      <c r="P487" s="9"/>
    </row>
    <row r="488" spans="7:16" ht="15.75" customHeight="1" x14ac:dyDescent="0.2">
      <c r="G488" s="14"/>
      <c r="H488" s="9"/>
      <c r="I488" s="9"/>
      <c r="L488" s="14"/>
      <c r="M488" s="9"/>
      <c r="N488" s="9"/>
      <c r="O488" s="9"/>
      <c r="P488" s="9"/>
    </row>
    <row r="489" spans="7:16" ht="15.75" customHeight="1" x14ac:dyDescent="0.2">
      <c r="G489" s="14"/>
      <c r="H489" s="9"/>
      <c r="I489" s="9"/>
      <c r="L489" s="14"/>
      <c r="M489" s="9"/>
      <c r="N489" s="9"/>
      <c r="O489" s="9"/>
      <c r="P489" s="9"/>
    </row>
    <row r="490" spans="7:16" ht="15.75" customHeight="1" x14ac:dyDescent="0.2">
      <c r="G490" s="14"/>
      <c r="H490" s="9"/>
      <c r="I490" s="9"/>
      <c r="L490" s="14"/>
      <c r="M490" s="9"/>
      <c r="N490" s="9"/>
      <c r="O490" s="9"/>
      <c r="P490" s="9"/>
    </row>
    <row r="491" spans="7:16" ht="15.75" customHeight="1" x14ac:dyDescent="0.2">
      <c r="G491" s="14"/>
      <c r="H491" s="9"/>
      <c r="I491" s="9"/>
      <c r="L491" s="14"/>
      <c r="M491" s="9"/>
      <c r="N491" s="9"/>
      <c r="O491" s="9"/>
      <c r="P491" s="9"/>
    </row>
    <row r="492" spans="7:16" ht="15.75" customHeight="1" x14ac:dyDescent="0.2">
      <c r="G492" s="14"/>
      <c r="H492" s="9"/>
      <c r="I492" s="9"/>
      <c r="L492" s="14"/>
      <c r="M492" s="9"/>
      <c r="N492" s="9"/>
      <c r="O492" s="9"/>
      <c r="P492" s="9"/>
    </row>
    <row r="493" spans="7:16" ht="15.75" customHeight="1" x14ac:dyDescent="0.2">
      <c r="G493" s="14"/>
      <c r="H493" s="9"/>
      <c r="I493" s="9"/>
      <c r="L493" s="14"/>
      <c r="M493" s="9"/>
      <c r="N493" s="9"/>
      <c r="O493" s="9"/>
      <c r="P493" s="9"/>
    </row>
    <row r="494" spans="7:16" ht="15.75" customHeight="1" x14ac:dyDescent="0.2">
      <c r="G494" s="14"/>
      <c r="H494" s="9"/>
      <c r="I494" s="9"/>
      <c r="L494" s="14"/>
      <c r="M494" s="9"/>
      <c r="N494" s="9"/>
      <c r="O494" s="9"/>
      <c r="P494" s="9"/>
    </row>
    <row r="495" spans="7:16" ht="15.75" customHeight="1" x14ac:dyDescent="0.2">
      <c r="G495" s="14"/>
      <c r="H495" s="9"/>
      <c r="I495" s="9"/>
      <c r="L495" s="14"/>
      <c r="M495" s="9"/>
      <c r="N495" s="9"/>
      <c r="O495" s="9"/>
      <c r="P495" s="9"/>
    </row>
    <row r="496" spans="7:16" ht="15.75" customHeight="1" x14ac:dyDescent="0.2">
      <c r="G496" s="14"/>
      <c r="H496" s="9"/>
      <c r="I496" s="9"/>
      <c r="L496" s="14"/>
      <c r="M496" s="9"/>
      <c r="N496" s="9"/>
      <c r="O496" s="9"/>
      <c r="P496" s="9"/>
    </row>
    <row r="497" spans="7:16" ht="15.75" customHeight="1" x14ac:dyDescent="0.2">
      <c r="G497" s="14"/>
      <c r="H497" s="9"/>
      <c r="I497" s="9"/>
      <c r="L497" s="14"/>
      <c r="M497" s="9"/>
      <c r="N497" s="9"/>
      <c r="O497" s="9"/>
      <c r="P497" s="9"/>
    </row>
    <row r="498" spans="7:16" ht="15.75" customHeight="1" x14ac:dyDescent="0.2">
      <c r="G498" s="14"/>
      <c r="H498" s="9"/>
      <c r="I498" s="9"/>
      <c r="L498" s="14"/>
      <c r="M498" s="9"/>
      <c r="N498" s="9"/>
      <c r="O498" s="9"/>
      <c r="P498" s="9"/>
    </row>
    <row r="499" spans="7:16" ht="15.75" customHeight="1" x14ac:dyDescent="0.2">
      <c r="G499" s="14"/>
      <c r="H499" s="9"/>
      <c r="I499" s="9"/>
      <c r="L499" s="14"/>
      <c r="M499" s="9"/>
      <c r="N499" s="9"/>
      <c r="O499" s="9"/>
      <c r="P499" s="9"/>
    </row>
    <row r="500" spans="7:16" ht="15.75" customHeight="1" x14ac:dyDescent="0.2">
      <c r="G500" s="14"/>
      <c r="H500" s="9"/>
      <c r="I500" s="9"/>
      <c r="L500" s="14"/>
      <c r="M500" s="9"/>
      <c r="N500" s="9"/>
      <c r="O500" s="9"/>
      <c r="P500" s="9"/>
    </row>
    <row r="501" spans="7:16" ht="15.75" customHeight="1" x14ac:dyDescent="0.2">
      <c r="G501" s="14"/>
      <c r="H501" s="9"/>
      <c r="I501" s="9"/>
      <c r="L501" s="14"/>
      <c r="M501" s="9"/>
      <c r="N501" s="9"/>
      <c r="O501" s="9"/>
      <c r="P501" s="9"/>
    </row>
    <row r="502" spans="7:16" ht="15.75" customHeight="1" x14ac:dyDescent="0.2">
      <c r="G502" s="14"/>
      <c r="H502" s="9"/>
      <c r="I502" s="9"/>
      <c r="L502" s="14"/>
      <c r="M502" s="9"/>
      <c r="N502" s="9"/>
      <c r="O502" s="9"/>
      <c r="P502" s="9"/>
    </row>
    <row r="503" spans="7:16" ht="15.75" customHeight="1" x14ac:dyDescent="0.2">
      <c r="G503" s="14"/>
      <c r="H503" s="9"/>
      <c r="I503" s="9"/>
      <c r="L503" s="14"/>
      <c r="M503" s="9"/>
      <c r="N503" s="9"/>
      <c r="O503" s="9"/>
      <c r="P503" s="9"/>
    </row>
    <row r="504" spans="7:16" ht="15.75" customHeight="1" x14ac:dyDescent="0.2">
      <c r="G504" s="14"/>
      <c r="H504" s="9"/>
      <c r="I504" s="9"/>
      <c r="L504" s="14"/>
      <c r="M504" s="9"/>
      <c r="N504" s="9"/>
      <c r="O504" s="9"/>
      <c r="P504" s="9"/>
    </row>
    <row r="505" spans="7:16" ht="15.75" customHeight="1" x14ac:dyDescent="0.2">
      <c r="G505" s="14"/>
      <c r="H505" s="9"/>
      <c r="I505" s="9"/>
      <c r="L505" s="14"/>
      <c r="M505" s="9"/>
      <c r="N505" s="9"/>
      <c r="O505" s="9"/>
      <c r="P505" s="9"/>
    </row>
    <row r="506" spans="7:16" ht="15.75" customHeight="1" x14ac:dyDescent="0.2">
      <c r="G506" s="14"/>
      <c r="H506" s="9"/>
      <c r="I506" s="9"/>
      <c r="L506" s="14"/>
      <c r="M506" s="9"/>
      <c r="N506" s="9"/>
      <c r="O506" s="9"/>
      <c r="P506" s="9"/>
    </row>
    <row r="507" spans="7:16" ht="15.75" customHeight="1" x14ac:dyDescent="0.2">
      <c r="G507" s="14"/>
      <c r="H507" s="9"/>
      <c r="I507" s="9"/>
      <c r="L507" s="14"/>
      <c r="M507" s="9"/>
      <c r="N507" s="9"/>
      <c r="O507" s="9"/>
      <c r="P507" s="9"/>
    </row>
    <row r="508" spans="7:16" ht="15.75" customHeight="1" x14ac:dyDescent="0.2">
      <c r="G508" s="14"/>
      <c r="H508" s="9"/>
      <c r="I508" s="9"/>
      <c r="L508" s="14"/>
      <c r="M508" s="9"/>
      <c r="N508" s="9"/>
      <c r="O508" s="9"/>
      <c r="P508" s="9"/>
    </row>
    <row r="509" spans="7:16" ht="15.75" customHeight="1" x14ac:dyDescent="0.2">
      <c r="G509" s="14"/>
      <c r="H509" s="9"/>
      <c r="I509" s="9"/>
      <c r="L509" s="14"/>
      <c r="M509" s="9"/>
      <c r="N509" s="9"/>
      <c r="O509" s="9"/>
      <c r="P509" s="9"/>
    </row>
    <row r="510" spans="7:16" ht="15.75" customHeight="1" x14ac:dyDescent="0.2">
      <c r="G510" s="14"/>
      <c r="H510" s="9"/>
      <c r="I510" s="9"/>
      <c r="L510" s="14"/>
      <c r="M510" s="9"/>
      <c r="N510" s="9"/>
      <c r="O510" s="9"/>
      <c r="P510" s="9"/>
    </row>
    <row r="511" spans="7:16" ht="15.75" customHeight="1" x14ac:dyDescent="0.2">
      <c r="G511" s="14"/>
      <c r="H511" s="9"/>
      <c r="I511" s="9"/>
      <c r="L511" s="14"/>
      <c r="M511" s="9"/>
      <c r="N511" s="9"/>
      <c r="O511" s="9"/>
      <c r="P511" s="9"/>
    </row>
    <row r="512" spans="7:16" ht="15.75" customHeight="1" x14ac:dyDescent="0.2">
      <c r="G512" s="14"/>
      <c r="H512" s="9"/>
      <c r="I512" s="9"/>
      <c r="L512" s="14"/>
      <c r="M512" s="9"/>
      <c r="N512" s="9"/>
      <c r="O512" s="9"/>
      <c r="P512" s="9"/>
    </row>
    <row r="513" spans="7:16" ht="15.75" customHeight="1" x14ac:dyDescent="0.2">
      <c r="G513" s="14"/>
      <c r="H513" s="9"/>
      <c r="I513" s="9"/>
      <c r="L513" s="14"/>
      <c r="M513" s="9"/>
      <c r="N513" s="9"/>
      <c r="O513" s="9"/>
      <c r="P513" s="9"/>
    </row>
    <row r="514" spans="7:16" ht="15.75" customHeight="1" x14ac:dyDescent="0.2">
      <c r="G514" s="14"/>
      <c r="H514" s="9"/>
      <c r="I514" s="9"/>
      <c r="L514" s="14"/>
      <c r="M514" s="9"/>
      <c r="N514" s="9"/>
      <c r="O514" s="9"/>
      <c r="P514" s="9"/>
    </row>
    <row r="515" spans="7:16" ht="15.75" customHeight="1" x14ac:dyDescent="0.2">
      <c r="G515" s="14"/>
      <c r="H515" s="9"/>
      <c r="I515" s="9"/>
      <c r="L515" s="14"/>
      <c r="M515" s="9"/>
      <c r="N515" s="9"/>
      <c r="O515" s="9"/>
      <c r="P515" s="9"/>
    </row>
    <row r="516" spans="7:16" ht="15.75" customHeight="1" x14ac:dyDescent="0.2">
      <c r="G516" s="14"/>
      <c r="H516" s="9"/>
      <c r="I516" s="9"/>
      <c r="L516" s="14"/>
      <c r="M516" s="9"/>
      <c r="N516" s="9"/>
      <c r="O516" s="9"/>
      <c r="P516" s="9"/>
    </row>
    <row r="517" spans="7:16" ht="15.75" customHeight="1" x14ac:dyDescent="0.2">
      <c r="G517" s="14"/>
      <c r="H517" s="9"/>
      <c r="I517" s="9"/>
      <c r="L517" s="14"/>
      <c r="M517" s="9"/>
      <c r="N517" s="9"/>
      <c r="O517" s="9"/>
      <c r="P517" s="9"/>
    </row>
    <row r="518" spans="7:16" ht="15.75" customHeight="1" x14ac:dyDescent="0.2">
      <c r="G518" s="14"/>
      <c r="H518" s="9"/>
      <c r="I518" s="9"/>
      <c r="L518" s="14"/>
      <c r="M518" s="9"/>
      <c r="N518" s="9"/>
      <c r="O518" s="9"/>
      <c r="P518" s="9"/>
    </row>
    <row r="519" spans="7:16" ht="15.75" customHeight="1" x14ac:dyDescent="0.2">
      <c r="G519" s="14"/>
      <c r="H519" s="9"/>
      <c r="I519" s="9"/>
      <c r="L519" s="14"/>
      <c r="M519" s="9"/>
      <c r="N519" s="9"/>
      <c r="O519" s="9"/>
      <c r="P519" s="9"/>
    </row>
    <row r="520" spans="7:16" ht="15.75" customHeight="1" x14ac:dyDescent="0.2">
      <c r="G520" s="14"/>
      <c r="H520" s="9"/>
      <c r="I520" s="9"/>
      <c r="L520" s="14"/>
      <c r="M520" s="9"/>
      <c r="N520" s="9"/>
      <c r="O520" s="9"/>
      <c r="P520" s="9"/>
    </row>
    <row r="521" spans="7:16" ht="15.75" customHeight="1" x14ac:dyDescent="0.2">
      <c r="G521" s="14"/>
      <c r="H521" s="9"/>
      <c r="I521" s="9"/>
      <c r="L521" s="14"/>
      <c r="M521" s="9"/>
      <c r="N521" s="9"/>
      <c r="O521" s="9"/>
      <c r="P521" s="9"/>
    </row>
    <row r="522" spans="7:16" ht="15.75" customHeight="1" x14ac:dyDescent="0.2">
      <c r="G522" s="14"/>
      <c r="H522" s="9"/>
      <c r="I522" s="9"/>
      <c r="L522" s="14"/>
      <c r="M522" s="9"/>
      <c r="N522" s="9"/>
      <c r="O522" s="9"/>
      <c r="P522" s="9"/>
    </row>
    <row r="523" spans="7:16" ht="15.75" customHeight="1" x14ac:dyDescent="0.2">
      <c r="G523" s="14"/>
      <c r="H523" s="9"/>
      <c r="I523" s="9"/>
      <c r="L523" s="14"/>
      <c r="M523" s="9"/>
      <c r="N523" s="9"/>
      <c r="O523" s="9"/>
      <c r="P523" s="9"/>
    </row>
    <row r="524" spans="7:16" ht="15.75" customHeight="1" x14ac:dyDescent="0.2">
      <c r="G524" s="14"/>
      <c r="H524" s="9"/>
      <c r="I524" s="9"/>
      <c r="L524" s="14"/>
      <c r="M524" s="9"/>
      <c r="N524" s="9"/>
      <c r="O524" s="9"/>
      <c r="P524" s="9"/>
    </row>
    <row r="525" spans="7:16" ht="15.75" customHeight="1" x14ac:dyDescent="0.2">
      <c r="G525" s="14"/>
      <c r="H525" s="9"/>
      <c r="I525" s="9"/>
      <c r="L525" s="14"/>
      <c r="M525" s="9"/>
      <c r="N525" s="9"/>
      <c r="O525" s="9"/>
      <c r="P525" s="9"/>
    </row>
    <row r="526" spans="7:16" ht="15.75" customHeight="1" x14ac:dyDescent="0.2">
      <c r="G526" s="14"/>
      <c r="H526" s="9"/>
      <c r="I526" s="9"/>
      <c r="L526" s="14"/>
      <c r="M526" s="9"/>
      <c r="N526" s="9"/>
      <c r="O526" s="9"/>
      <c r="P526" s="9"/>
    </row>
    <row r="527" spans="7:16" ht="15.75" customHeight="1" x14ac:dyDescent="0.2">
      <c r="G527" s="14"/>
      <c r="H527" s="9"/>
      <c r="I527" s="9"/>
      <c r="L527" s="14"/>
      <c r="M527" s="9"/>
      <c r="N527" s="9"/>
      <c r="O527" s="9"/>
      <c r="P527" s="9"/>
    </row>
    <row r="528" spans="7:16" ht="15.75" customHeight="1" x14ac:dyDescent="0.2">
      <c r="G528" s="14"/>
      <c r="H528" s="9"/>
      <c r="I528" s="9"/>
      <c r="L528" s="14"/>
      <c r="M528" s="9"/>
      <c r="N528" s="9"/>
      <c r="O528" s="9"/>
      <c r="P528" s="9"/>
    </row>
    <row r="529" spans="7:16" ht="15.75" customHeight="1" x14ac:dyDescent="0.2">
      <c r="G529" s="14"/>
      <c r="H529" s="9"/>
      <c r="I529" s="9"/>
      <c r="L529" s="14"/>
      <c r="M529" s="9"/>
      <c r="N529" s="9"/>
      <c r="O529" s="9"/>
      <c r="P529" s="9"/>
    </row>
    <row r="530" spans="7:16" ht="15.75" customHeight="1" x14ac:dyDescent="0.2">
      <c r="G530" s="14"/>
      <c r="H530" s="9"/>
      <c r="I530" s="9"/>
      <c r="L530" s="14"/>
      <c r="M530" s="9"/>
      <c r="N530" s="9"/>
      <c r="O530" s="9"/>
      <c r="P530" s="9"/>
    </row>
    <row r="531" spans="7:16" ht="15.75" customHeight="1" x14ac:dyDescent="0.2">
      <c r="G531" s="14"/>
      <c r="H531" s="9"/>
      <c r="I531" s="9"/>
      <c r="L531" s="14"/>
      <c r="M531" s="9"/>
      <c r="N531" s="9"/>
      <c r="O531" s="9"/>
      <c r="P531" s="9"/>
    </row>
    <row r="532" spans="7:16" ht="15.75" customHeight="1" x14ac:dyDescent="0.2">
      <c r="G532" s="14"/>
      <c r="H532" s="9"/>
      <c r="I532" s="9"/>
      <c r="L532" s="14"/>
      <c r="M532" s="9"/>
      <c r="N532" s="9"/>
      <c r="O532" s="9"/>
      <c r="P532" s="9"/>
    </row>
    <row r="533" spans="7:16" ht="15.75" customHeight="1" x14ac:dyDescent="0.2">
      <c r="G533" s="14"/>
      <c r="H533" s="9"/>
      <c r="I533" s="9"/>
      <c r="L533" s="14"/>
      <c r="M533" s="9"/>
      <c r="N533" s="9"/>
      <c r="O533" s="9"/>
      <c r="P533" s="9"/>
    </row>
    <row r="534" spans="7:16" ht="15.75" customHeight="1" x14ac:dyDescent="0.2">
      <c r="G534" s="14"/>
      <c r="H534" s="9"/>
      <c r="I534" s="9"/>
      <c r="L534" s="14"/>
      <c r="M534" s="9"/>
      <c r="N534" s="9"/>
      <c r="O534" s="9"/>
      <c r="P534" s="9"/>
    </row>
    <row r="535" spans="7:16" ht="15.75" customHeight="1" x14ac:dyDescent="0.2">
      <c r="G535" s="14"/>
      <c r="H535" s="9"/>
      <c r="I535" s="9"/>
      <c r="L535" s="14"/>
      <c r="M535" s="9"/>
      <c r="N535" s="9"/>
      <c r="O535" s="9"/>
      <c r="P535" s="9"/>
    </row>
    <row r="536" spans="7:16" ht="15.75" customHeight="1" x14ac:dyDescent="0.2">
      <c r="G536" s="14"/>
      <c r="H536" s="9"/>
      <c r="I536" s="9"/>
      <c r="L536" s="14"/>
      <c r="M536" s="9"/>
      <c r="N536" s="9"/>
      <c r="O536" s="9"/>
      <c r="P536" s="9"/>
    </row>
    <row r="537" spans="7:16" ht="15.75" customHeight="1" x14ac:dyDescent="0.2">
      <c r="G537" s="14"/>
      <c r="H537" s="9"/>
      <c r="I537" s="9"/>
      <c r="L537" s="14"/>
      <c r="M537" s="9"/>
      <c r="N537" s="9"/>
      <c r="O537" s="9"/>
      <c r="P537" s="9"/>
    </row>
    <row r="538" spans="7:16" ht="15.75" customHeight="1" x14ac:dyDescent="0.2">
      <c r="G538" s="14"/>
      <c r="H538" s="9"/>
      <c r="I538" s="9"/>
      <c r="L538" s="14"/>
      <c r="M538" s="9"/>
      <c r="N538" s="9"/>
      <c r="O538" s="9"/>
      <c r="P538" s="9"/>
    </row>
    <row r="539" spans="7:16" ht="15.75" customHeight="1" x14ac:dyDescent="0.2">
      <c r="G539" s="14"/>
      <c r="H539" s="9"/>
      <c r="I539" s="9"/>
      <c r="L539" s="14"/>
      <c r="M539" s="9"/>
      <c r="N539" s="9"/>
      <c r="O539" s="9"/>
      <c r="P539" s="9"/>
    </row>
    <row r="540" spans="7:16" ht="15.75" customHeight="1" x14ac:dyDescent="0.2">
      <c r="G540" s="14"/>
      <c r="H540" s="9"/>
      <c r="I540" s="9"/>
      <c r="L540" s="14"/>
      <c r="M540" s="9"/>
      <c r="N540" s="9"/>
      <c r="O540" s="9"/>
      <c r="P540" s="9"/>
    </row>
    <row r="541" spans="7:16" ht="15.75" customHeight="1" x14ac:dyDescent="0.2">
      <c r="G541" s="14"/>
      <c r="H541" s="9"/>
      <c r="I541" s="9"/>
      <c r="L541" s="14"/>
      <c r="M541" s="9"/>
      <c r="N541" s="9"/>
      <c r="O541" s="9"/>
      <c r="P541" s="9"/>
    </row>
    <row r="542" spans="7:16" ht="15.75" customHeight="1" x14ac:dyDescent="0.2">
      <c r="G542" s="14"/>
      <c r="H542" s="9"/>
      <c r="I542" s="9"/>
      <c r="L542" s="14"/>
      <c r="M542" s="9"/>
      <c r="N542" s="9"/>
      <c r="O542" s="9"/>
      <c r="P542" s="9"/>
    </row>
    <row r="543" spans="7:16" ht="15.75" customHeight="1" x14ac:dyDescent="0.2">
      <c r="G543" s="14"/>
      <c r="H543" s="9"/>
      <c r="I543" s="9"/>
      <c r="L543" s="14"/>
      <c r="M543" s="9"/>
      <c r="N543" s="9"/>
      <c r="O543" s="9"/>
      <c r="P543" s="9"/>
    </row>
    <row r="544" spans="7:16" ht="15.75" customHeight="1" x14ac:dyDescent="0.2">
      <c r="G544" s="14"/>
      <c r="H544" s="9"/>
      <c r="I544" s="9"/>
      <c r="L544" s="14"/>
      <c r="M544" s="9"/>
      <c r="N544" s="9"/>
      <c r="O544" s="9"/>
      <c r="P544" s="9"/>
    </row>
    <row r="545" spans="7:16" ht="15.75" customHeight="1" x14ac:dyDescent="0.2">
      <c r="G545" s="14"/>
      <c r="H545" s="9"/>
      <c r="I545" s="9"/>
      <c r="L545" s="14"/>
      <c r="M545" s="9"/>
      <c r="N545" s="9"/>
      <c r="O545" s="9"/>
      <c r="P545" s="9"/>
    </row>
    <row r="546" spans="7:16" ht="15.75" customHeight="1" x14ac:dyDescent="0.2">
      <c r="G546" s="14"/>
      <c r="H546" s="9"/>
      <c r="I546" s="9"/>
      <c r="L546" s="14"/>
      <c r="M546" s="9"/>
      <c r="N546" s="9"/>
      <c r="O546" s="9"/>
      <c r="P546" s="9"/>
    </row>
    <row r="547" spans="7:16" ht="15.75" customHeight="1" x14ac:dyDescent="0.2">
      <c r="G547" s="14"/>
      <c r="H547" s="9"/>
      <c r="I547" s="9"/>
      <c r="L547" s="14"/>
      <c r="M547" s="9"/>
      <c r="N547" s="9"/>
      <c r="O547" s="9"/>
      <c r="P547" s="9"/>
    </row>
    <row r="548" spans="7:16" ht="15.75" customHeight="1" x14ac:dyDescent="0.2">
      <c r="G548" s="14"/>
      <c r="H548" s="9"/>
      <c r="I548" s="9"/>
      <c r="L548" s="14"/>
      <c r="M548" s="9"/>
      <c r="N548" s="9"/>
      <c r="O548" s="9"/>
      <c r="P548" s="9"/>
    </row>
    <row r="549" spans="7:16" ht="15.75" customHeight="1" x14ac:dyDescent="0.2">
      <c r="G549" s="14"/>
      <c r="H549" s="9"/>
      <c r="I549" s="9"/>
      <c r="L549" s="14"/>
      <c r="M549" s="9"/>
      <c r="N549" s="9"/>
      <c r="O549" s="9"/>
      <c r="P549" s="9"/>
    </row>
    <row r="550" spans="7:16" ht="15.75" customHeight="1" x14ac:dyDescent="0.2">
      <c r="G550" s="14"/>
      <c r="H550" s="9"/>
      <c r="I550" s="9"/>
      <c r="L550" s="14"/>
      <c r="M550" s="9"/>
      <c r="N550" s="9"/>
      <c r="O550" s="9"/>
      <c r="P550" s="9"/>
    </row>
    <row r="551" spans="7:16" ht="15.75" customHeight="1" x14ac:dyDescent="0.2">
      <c r="G551" s="14"/>
      <c r="H551" s="9"/>
      <c r="I551" s="9"/>
      <c r="L551" s="14"/>
      <c r="M551" s="9"/>
      <c r="N551" s="9"/>
      <c r="O551" s="9"/>
      <c r="P551" s="9"/>
    </row>
    <row r="552" spans="7:16" ht="15.75" customHeight="1" x14ac:dyDescent="0.2">
      <c r="G552" s="14"/>
      <c r="H552" s="9"/>
      <c r="I552" s="9"/>
      <c r="L552" s="14"/>
      <c r="M552" s="9"/>
      <c r="N552" s="9"/>
      <c r="O552" s="9"/>
      <c r="P552" s="9"/>
    </row>
    <row r="553" spans="7:16" ht="15.75" customHeight="1" x14ac:dyDescent="0.2">
      <c r="G553" s="14"/>
      <c r="H553" s="9"/>
      <c r="I553" s="9"/>
      <c r="L553" s="14"/>
      <c r="M553" s="9"/>
      <c r="N553" s="9"/>
      <c r="O553" s="9"/>
      <c r="P553" s="9"/>
    </row>
    <row r="554" spans="7:16" ht="15.75" customHeight="1" x14ac:dyDescent="0.2">
      <c r="G554" s="14"/>
      <c r="H554" s="9"/>
      <c r="I554" s="9"/>
      <c r="L554" s="14"/>
      <c r="M554" s="9"/>
      <c r="N554" s="9"/>
      <c r="O554" s="9"/>
      <c r="P554" s="9"/>
    </row>
    <row r="555" spans="7:16" ht="15.75" customHeight="1" x14ac:dyDescent="0.2">
      <c r="G555" s="14"/>
      <c r="H555" s="9"/>
      <c r="I555" s="9"/>
      <c r="L555" s="14"/>
      <c r="M555" s="9"/>
      <c r="N555" s="9"/>
      <c r="O555" s="9"/>
      <c r="P555" s="9"/>
    </row>
    <row r="556" spans="7:16" ht="15.75" customHeight="1" x14ac:dyDescent="0.2">
      <c r="G556" s="14"/>
      <c r="H556" s="9"/>
      <c r="I556" s="9"/>
      <c r="L556" s="14"/>
      <c r="M556" s="9"/>
      <c r="N556" s="9"/>
      <c r="O556" s="9"/>
      <c r="P556" s="9"/>
    </row>
    <row r="557" spans="7:16" ht="15.75" customHeight="1" x14ac:dyDescent="0.2">
      <c r="G557" s="14"/>
      <c r="H557" s="9"/>
      <c r="I557" s="9"/>
      <c r="L557" s="14"/>
      <c r="M557" s="9"/>
      <c r="N557" s="9"/>
      <c r="O557" s="9"/>
      <c r="P557" s="9"/>
    </row>
    <row r="558" spans="7:16" ht="15.75" customHeight="1" x14ac:dyDescent="0.2">
      <c r="G558" s="14"/>
      <c r="H558" s="9"/>
      <c r="I558" s="9"/>
      <c r="L558" s="14"/>
      <c r="M558" s="9"/>
      <c r="N558" s="9"/>
      <c r="O558" s="9"/>
      <c r="P558" s="9"/>
    </row>
    <row r="559" spans="7:16" ht="15.75" customHeight="1" x14ac:dyDescent="0.2">
      <c r="G559" s="14"/>
      <c r="H559" s="9"/>
      <c r="I559" s="9"/>
      <c r="L559" s="14"/>
      <c r="M559" s="9"/>
      <c r="N559" s="9"/>
      <c r="O559" s="9"/>
      <c r="P559" s="9"/>
    </row>
    <row r="560" spans="7:16" ht="15.75" customHeight="1" x14ac:dyDescent="0.2">
      <c r="G560" s="14"/>
      <c r="H560" s="9"/>
      <c r="I560" s="9"/>
      <c r="L560" s="14"/>
      <c r="M560" s="9"/>
      <c r="N560" s="9"/>
      <c r="O560" s="9"/>
      <c r="P560" s="9"/>
    </row>
    <row r="561" spans="7:16" ht="15.75" customHeight="1" x14ac:dyDescent="0.2">
      <c r="G561" s="14"/>
      <c r="H561" s="9"/>
      <c r="I561" s="9"/>
      <c r="L561" s="14"/>
      <c r="M561" s="9"/>
      <c r="N561" s="9"/>
      <c r="O561" s="9"/>
      <c r="P561" s="9"/>
    </row>
    <row r="562" spans="7:16" ht="15.75" customHeight="1" x14ac:dyDescent="0.2">
      <c r="G562" s="14"/>
      <c r="H562" s="9"/>
      <c r="I562" s="9"/>
      <c r="L562" s="14"/>
      <c r="M562" s="9"/>
      <c r="N562" s="9"/>
      <c r="O562" s="9"/>
      <c r="P562" s="9"/>
    </row>
    <row r="563" spans="7:16" ht="15.75" customHeight="1" x14ac:dyDescent="0.2">
      <c r="G563" s="14"/>
      <c r="H563" s="9"/>
      <c r="I563" s="9"/>
      <c r="L563" s="14"/>
      <c r="M563" s="9"/>
      <c r="N563" s="9"/>
      <c r="O563" s="9"/>
      <c r="P563" s="9"/>
    </row>
    <row r="564" spans="7:16" ht="15.75" customHeight="1" x14ac:dyDescent="0.2">
      <c r="G564" s="14"/>
      <c r="H564" s="9"/>
      <c r="I564" s="9"/>
      <c r="L564" s="14"/>
      <c r="M564" s="9"/>
      <c r="N564" s="9"/>
      <c r="O564" s="9"/>
      <c r="P564" s="9"/>
    </row>
    <row r="565" spans="7:16" ht="15.75" customHeight="1" x14ac:dyDescent="0.2">
      <c r="G565" s="14"/>
      <c r="H565" s="9"/>
      <c r="I565" s="9"/>
      <c r="L565" s="14"/>
      <c r="M565" s="9"/>
      <c r="N565" s="9"/>
      <c r="O565" s="9"/>
      <c r="P565" s="9"/>
    </row>
    <row r="566" spans="7:16" ht="15.75" customHeight="1" x14ac:dyDescent="0.2">
      <c r="G566" s="14"/>
      <c r="H566" s="9"/>
      <c r="I566" s="9"/>
      <c r="L566" s="14"/>
      <c r="M566" s="9"/>
      <c r="N566" s="9"/>
      <c r="O566" s="9"/>
      <c r="P566" s="9"/>
    </row>
    <row r="567" spans="7:16" ht="15.75" customHeight="1" x14ac:dyDescent="0.2">
      <c r="G567" s="14"/>
      <c r="H567" s="9"/>
      <c r="I567" s="9"/>
      <c r="L567" s="14"/>
      <c r="M567" s="9"/>
      <c r="N567" s="9"/>
      <c r="O567" s="9"/>
      <c r="P567" s="9"/>
    </row>
    <row r="568" spans="7:16" ht="15.75" customHeight="1" x14ac:dyDescent="0.2">
      <c r="G568" s="14"/>
      <c r="H568" s="9"/>
      <c r="I568" s="9"/>
      <c r="L568" s="14"/>
      <c r="M568" s="9"/>
      <c r="N568" s="9"/>
      <c r="O568" s="9"/>
      <c r="P568" s="9"/>
    </row>
    <row r="569" spans="7:16" ht="15.75" customHeight="1" x14ac:dyDescent="0.2">
      <c r="G569" s="14"/>
      <c r="H569" s="9"/>
      <c r="I569" s="9"/>
      <c r="L569" s="14"/>
      <c r="M569" s="9"/>
      <c r="N569" s="9"/>
      <c r="O569" s="9"/>
      <c r="P569" s="9"/>
    </row>
    <row r="570" spans="7:16" ht="15.75" customHeight="1" x14ac:dyDescent="0.2">
      <c r="G570" s="14"/>
      <c r="H570" s="9"/>
      <c r="I570" s="9"/>
      <c r="L570" s="14"/>
      <c r="M570" s="9"/>
      <c r="N570" s="9"/>
      <c r="O570" s="9"/>
      <c r="P570" s="9"/>
    </row>
    <row r="571" spans="7:16" ht="15.75" customHeight="1" x14ac:dyDescent="0.2">
      <c r="G571" s="14"/>
      <c r="H571" s="9"/>
      <c r="I571" s="9"/>
      <c r="L571" s="14"/>
      <c r="M571" s="9"/>
      <c r="N571" s="9"/>
      <c r="O571" s="9"/>
      <c r="P571" s="9"/>
    </row>
    <row r="572" spans="7:16" ht="15.75" customHeight="1" x14ac:dyDescent="0.2">
      <c r="G572" s="14"/>
      <c r="H572" s="9"/>
      <c r="I572" s="9"/>
      <c r="L572" s="14"/>
      <c r="M572" s="9"/>
      <c r="N572" s="9"/>
      <c r="O572" s="9"/>
      <c r="P572" s="9"/>
    </row>
    <row r="573" spans="7:16" ht="15.75" customHeight="1" x14ac:dyDescent="0.2">
      <c r="G573" s="14"/>
      <c r="H573" s="9"/>
      <c r="I573" s="9"/>
      <c r="L573" s="14"/>
      <c r="M573" s="9"/>
      <c r="N573" s="9"/>
      <c r="O573" s="9"/>
      <c r="P573" s="9"/>
    </row>
    <row r="574" spans="7:16" ht="15.75" customHeight="1" x14ac:dyDescent="0.2">
      <c r="G574" s="14"/>
      <c r="H574" s="9"/>
      <c r="I574" s="9"/>
      <c r="L574" s="14"/>
      <c r="M574" s="9"/>
      <c r="N574" s="9"/>
      <c r="O574" s="9"/>
      <c r="P574" s="9"/>
    </row>
    <row r="575" spans="7:16" ht="15.75" customHeight="1" x14ac:dyDescent="0.2">
      <c r="G575" s="14"/>
      <c r="H575" s="9"/>
      <c r="I575" s="9"/>
      <c r="L575" s="14"/>
      <c r="M575" s="9"/>
      <c r="N575" s="9"/>
      <c r="O575" s="9"/>
      <c r="P575" s="9"/>
    </row>
    <row r="576" spans="7:16" ht="15.75" customHeight="1" x14ac:dyDescent="0.2">
      <c r="G576" s="14"/>
      <c r="H576" s="9"/>
      <c r="I576" s="9"/>
      <c r="L576" s="14"/>
      <c r="M576" s="9"/>
      <c r="N576" s="9"/>
      <c r="O576" s="9"/>
      <c r="P576" s="9"/>
    </row>
    <row r="577" spans="7:16" ht="15.75" customHeight="1" x14ac:dyDescent="0.2">
      <c r="G577" s="14"/>
      <c r="H577" s="9"/>
      <c r="I577" s="9"/>
      <c r="L577" s="14"/>
      <c r="M577" s="9"/>
      <c r="N577" s="9"/>
      <c r="O577" s="9"/>
      <c r="P577" s="9"/>
    </row>
    <row r="578" spans="7:16" ht="15.75" customHeight="1" x14ac:dyDescent="0.2">
      <c r="G578" s="14"/>
      <c r="H578" s="9"/>
      <c r="I578" s="9"/>
      <c r="L578" s="14"/>
      <c r="M578" s="9"/>
      <c r="N578" s="9"/>
      <c r="O578" s="9"/>
      <c r="P578" s="9"/>
    </row>
    <row r="579" spans="7:16" ht="15.75" customHeight="1" x14ac:dyDescent="0.2">
      <c r="G579" s="14"/>
      <c r="H579" s="9"/>
      <c r="I579" s="9"/>
      <c r="L579" s="14"/>
      <c r="M579" s="9"/>
      <c r="N579" s="9"/>
      <c r="O579" s="9"/>
      <c r="P579" s="9"/>
    </row>
    <row r="580" spans="7:16" ht="15.75" customHeight="1" x14ac:dyDescent="0.2">
      <c r="G580" s="14"/>
      <c r="H580" s="9"/>
      <c r="I580" s="9"/>
      <c r="L580" s="14"/>
      <c r="M580" s="9"/>
      <c r="N580" s="9"/>
      <c r="O580" s="9"/>
      <c r="P580" s="9"/>
    </row>
    <row r="581" spans="7:16" ht="15.75" customHeight="1" x14ac:dyDescent="0.2">
      <c r="G581" s="14"/>
      <c r="H581" s="9"/>
      <c r="I581" s="9"/>
      <c r="L581" s="14"/>
      <c r="M581" s="9"/>
      <c r="N581" s="9"/>
      <c r="O581" s="9"/>
      <c r="P581" s="9"/>
    </row>
    <row r="582" spans="7:16" ht="15.75" customHeight="1" x14ac:dyDescent="0.2">
      <c r="G582" s="14"/>
      <c r="H582" s="9"/>
      <c r="I582" s="9"/>
      <c r="L582" s="14"/>
      <c r="M582" s="9"/>
      <c r="N582" s="9"/>
      <c r="O582" s="9"/>
      <c r="P582" s="9"/>
    </row>
    <row r="583" spans="7:16" ht="15.75" customHeight="1" x14ac:dyDescent="0.2">
      <c r="G583" s="14"/>
      <c r="H583" s="9"/>
      <c r="I583" s="9"/>
      <c r="L583" s="14"/>
      <c r="M583" s="9"/>
      <c r="N583" s="9"/>
      <c r="O583" s="9"/>
      <c r="P583" s="9"/>
    </row>
    <row r="584" spans="7:16" ht="15.75" customHeight="1" x14ac:dyDescent="0.2">
      <c r="G584" s="14"/>
      <c r="H584" s="9"/>
      <c r="I584" s="9"/>
      <c r="L584" s="14"/>
      <c r="M584" s="9"/>
      <c r="N584" s="9"/>
      <c r="O584" s="9"/>
      <c r="P584" s="9"/>
    </row>
    <row r="585" spans="7:16" ht="15.75" customHeight="1" x14ac:dyDescent="0.2">
      <c r="G585" s="14"/>
      <c r="H585" s="9"/>
      <c r="I585" s="9"/>
      <c r="L585" s="14"/>
      <c r="M585" s="9"/>
      <c r="N585" s="9"/>
      <c r="O585" s="9"/>
      <c r="P585" s="9"/>
    </row>
    <row r="586" spans="7:16" ht="15.75" customHeight="1" x14ac:dyDescent="0.2">
      <c r="G586" s="14"/>
      <c r="H586" s="9"/>
      <c r="I586" s="9"/>
      <c r="L586" s="14"/>
      <c r="M586" s="9"/>
      <c r="N586" s="9"/>
      <c r="O586" s="9"/>
      <c r="P586" s="9"/>
    </row>
    <row r="587" spans="7:16" ht="15.75" customHeight="1" x14ac:dyDescent="0.2">
      <c r="G587" s="14"/>
      <c r="H587" s="9"/>
      <c r="I587" s="9"/>
      <c r="L587" s="14"/>
      <c r="M587" s="9"/>
      <c r="N587" s="9"/>
      <c r="O587" s="9"/>
      <c r="P587" s="9"/>
    </row>
    <row r="588" spans="7:16" ht="15.75" customHeight="1" x14ac:dyDescent="0.2">
      <c r="G588" s="14"/>
      <c r="H588" s="9"/>
      <c r="I588" s="9"/>
      <c r="L588" s="14"/>
      <c r="M588" s="9"/>
      <c r="N588" s="9"/>
      <c r="O588" s="9"/>
      <c r="P588" s="9"/>
    </row>
    <row r="589" spans="7:16" ht="15.75" customHeight="1" x14ac:dyDescent="0.2">
      <c r="G589" s="14"/>
      <c r="H589" s="9"/>
      <c r="I589" s="9"/>
      <c r="L589" s="14"/>
      <c r="M589" s="9"/>
      <c r="N589" s="9"/>
      <c r="O589" s="9"/>
      <c r="P589" s="9"/>
    </row>
    <row r="590" spans="7:16" ht="15.75" customHeight="1" x14ac:dyDescent="0.2">
      <c r="G590" s="14"/>
      <c r="H590" s="9"/>
      <c r="I590" s="9"/>
      <c r="L590" s="14"/>
      <c r="M590" s="9"/>
      <c r="N590" s="9"/>
      <c r="O590" s="9"/>
      <c r="P590" s="9"/>
    </row>
    <row r="591" spans="7:16" ht="15.75" customHeight="1" x14ac:dyDescent="0.2">
      <c r="G591" s="14"/>
      <c r="H591" s="9"/>
      <c r="I591" s="9"/>
      <c r="L591" s="14"/>
      <c r="M591" s="9"/>
      <c r="N591" s="9"/>
      <c r="O591" s="9"/>
      <c r="P591" s="9"/>
    </row>
    <row r="592" spans="7:16" ht="15.75" customHeight="1" x14ac:dyDescent="0.2">
      <c r="G592" s="14"/>
      <c r="H592" s="9"/>
      <c r="I592" s="9"/>
      <c r="L592" s="14"/>
      <c r="M592" s="9"/>
      <c r="N592" s="9"/>
      <c r="O592" s="9"/>
      <c r="P592" s="9"/>
    </row>
    <row r="593" spans="7:16" ht="15.75" customHeight="1" x14ac:dyDescent="0.2">
      <c r="G593" s="14"/>
      <c r="H593" s="9"/>
      <c r="I593" s="9"/>
      <c r="L593" s="14"/>
      <c r="M593" s="9"/>
      <c r="N593" s="9"/>
      <c r="O593" s="9"/>
      <c r="P593" s="9"/>
    </row>
    <row r="594" spans="7:16" ht="15.75" customHeight="1" x14ac:dyDescent="0.2">
      <c r="G594" s="14"/>
      <c r="H594" s="9"/>
      <c r="I594" s="9"/>
      <c r="L594" s="14"/>
      <c r="M594" s="9"/>
      <c r="N594" s="9"/>
      <c r="O594" s="9"/>
      <c r="P594" s="9"/>
    </row>
    <row r="595" spans="7:16" ht="15.75" customHeight="1" x14ac:dyDescent="0.2">
      <c r="G595" s="14"/>
      <c r="H595" s="9"/>
      <c r="I595" s="9"/>
      <c r="L595" s="14"/>
      <c r="M595" s="9"/>
      <c r="N595" s="9"/>
      <c r="O595" s="9"/>
      <c r="P595" s="9"/>
    </row>
    <row r="596" spans="7:16" ht="15.75" customHeight="1" x14ac:dyDescent="0.2">
      <c r="G596" s="14"/>
      <c r="H596" s="9"/>
      <c r="I596" s="9"/>
      <c r="L596" s="14"/>
      <c r="M596" s="9"/>
      <c r="N596" s="9"/>
      <c r="O596" s="9"/>
      <c r="P596" s="9"/>
    </row>
    <row r="597" spans="7:16" ht="15.75" customHeight="1" x14ac:dyDescent="0.2">
      <c r="G597" s="14"/>
      <c r="H597" s="9"/>
      <c r="I597" s="9"/>
      <c r="L597" s="14"/>
      <c r="M597" s="9"/>
      <c r="N597" s="9"/>
      <c r="O597" s="9"/>
      <c r="P597" s="9"/>
    </row>
    <row r="598" spans="7:16" ht="15.75" customHeight="1" x14ac:dyDescent="0.2">
      <c r="G598" s="14"/>
      <c r="H598" s="9"/>
      <c r="I598" s="9"/>
      <c r="L598" s="14"/>
      <c r="M598" s="9"/>
      <c r="N598" s="9"/>
      <c r="O598" s="9"/>
      <c r="P598" s="9"/>
    </row>
    <row r="599" spans="7:16" ht="15.75" customHeight="1" x14ac:dyDescent="0.2">
      <c r="G599" s="14"/>
      <c r="H599" s="9"/>
      <c r="I599" s="9"/>
      <c r="L599" s="14"/>
      <c r="M599" s="9"/>
      <c r="N599" s="9"/>
      <c r="O599" s="9"/>
      <c r="P599" s="9"/>
    </row>
    <row r="600" spans="7:16" ht="15.75" customHeight="1" x14ac:dyDescent="0.2">
      <c r="G600" s="14"/>
      <c r="H600" s="9"/>
      <c r="I600" s="9"/>
      <c r="L600" s="14"/>
      <c r="M600" s="9"/>
      <c r="N600" s="9"/>
      <c r="O600" s="9"/>
      <c r="P600" s="9"/>
    </row>
    <row r="601" spans="7:16" ht="15.75" customHeight="1" x14ac:dyDescent="0.2">
      <c r="G601" s="14"/>
      <c r="H601" s="9"/>
      <c r="I601" s="9"/>
      <c r="L601" s="14"/>
      <c r="M601" s="9"/>
      <c r="N601" s="9"/>
      <c r="O601" s="9"/>
      <c r="P601" s="9"/>
    </row>
    <row r="602" spans="7:16" ht="15.75" customHeight="1" x14ac:dyDescent="0.2">
      <c r="G602" s="14"/>
      <c r="H602" s="9"/>
      <c r="I602" s="9"/>
      <c r="L602" s="14"/>
      <c r="M602" s="9"/>
      <c r="N602" s="9"/>
      <c r="O602" s="9"/>
      <c r="P602" s="9"/>
    </row>
    <row r="603" spans="7:16" ht="15.75" customHeight="1" x14ac:dyDescent="0.2">
      <c r="G603" s="14"/>
      <c r="H603" s="9"/>
      <c r="I603" s="9"/>
      <c r="L603" s="14"/>
      <c r="M603" s="9"/>
      <c r="N603" s="9"/>
      <c r="O603" s="9"/>
      <c r="P603" s="9"/>
    </row>
    <row r="604" spans="7:16" ht="15.75" customHeight="1" x14ac:dyDescent="0.2">
      <c r="G604" s="14"/>
      <c r="H604" s="9"/>
      <c r="I604" s="9"/>
      <c r="L604" s="14"/>
      <c r="M604" s="9"/>
      <c r="N604" s="9"/>
      <c r="O604" s="9"/>
      <c r="P604" s="9"/>
    </row>
    <row r="605" spans="7:16" ht="15.75" customHeight="1" x14ac:dyDescent="0.2">
      <c r="G605" s="14"/>
      <c r="H605" s="9"/>
      <c r="I605" s="9"/>
      <c r="L605" s="14"/>
      <c r="M605" s="9"/>
      <c r="N605" s="9"/>
      <c r="O605" s="9"/>
      <c r="P605" s="9"/>
    </row>
    <row r="606" spans="7:16" ht="15.75" customHeight="1" x14ac:dyDescent="0.2">
      <c r="G606" s="14"/>
      <c r="H606" s="9"/>
      <c r="I606" s="9"/>
      <c r="L606" s="14"/>
      <c r="M606" s="9"/>
      <c r="N606" s="9"/>
      <c r="O606" s="9"/>
      <c r="P606" s="9"/>
    </row>
    <row r="607" spans="7:16" ht="15.75" customHeight="1" x14ac:dyDescent="0.2">
      <c r="G607" s="14"/>
      <c r="H607" s="9"/>
      <c r="I607" s="9"/>
      <c r="L607" s="14"/>
      <c r="M607" s="9"/>
      <c r="N607" s="9"/>
      <c r="O607" s="9"/>
      <c r="P607" s="9"/>
    </row>
    <row r="608" spans="7:16" ht="15.75" customHeight="1" x14ac:dyDescent="0.2">
      <c r="G608" s="14"/>
      <c r="H608" s="9"/>
      <c r="I608" s="9"/>
      <c r="L608" s="14"/>
      <c r="M608" s="9"/>
      <c r="N608" s="9"/>
      <c r="O608" s="9"/>
      <c r="P608" s="9"/>
    </row>
    <row r="609" spans="7:16" ht="15.75" customHeight="1" x14ac:dyDescent="0.2">
      <c r="G609" s="14"/>
      <c r="H609" s="9"/>
      <c r="I609" s="9"/>
      <c r="L609" s="14"/>
      <c r="M609" s="9"/>
      <c r="N609" s="9"/>
      <c r="O609" s="9"/>
      <c r="P609" s="9"/>
    </row>
    <row r="610" spans="7:16" ht="15.75" customHeight="1" x14ac:dyDescent="0.2">
      <c r="G610" s="14"/>
      <c r="H610" s="9"/>
      <c r="I610" s="9"/>
      <c r="L610" s="14"/>
      <c r="M610" s="9"/>
      <c r="N610" s="9"/>
      <c r="O610" s="9"/>
      <c r="P610" s="9"/>
    </row>
    <row r="611" spans="7:16" ht="15.75" customHeight="1" x14ac:dyDescent="0.2">
      <c r="G611" s="14"/>
      <c r="H611" s="9"/>
      <c r="I611" s="9"/>
      <c r="L611" s="14"/>
      <c r="M611" s="9"/>
      <c r="N611" s="9"/>
      <c r="O611" s="9"/>
      <c r="P611" s="9"/>
    </row>
    <row r="612" spans="7:16" ht="15.75" customHeight="1" x14ac:dyDescent="0.2">
      <c r="G612" s="14"/>
      <c r="H612" s="9"/>
      <c r="I612" s="9"/>
      <c r="L612" s="14"/>
      <c r="M612" s="9"/>
      <c r="N612" s="9"/>
      <c r="O612" s="9"/>
      <c r="P612" s="9"/>
    </row>
    <row r="613" spans="7:16" ht="15.75" customHeight="1" x14ac:dyDescent="0.2">
      <c r="G613" s="14"/>
      <c r="H613" s="9"/>
      <c r="I613" s="9"/>
      <c r="L613" s="14"/>
      <c r="M613" s="9"/>
      <c r="N613" s="9"/>
      <c r="O613" s="9"/>
      <c r="P613" s="9"/>
    </row>
    <row r="614" spans="7:16" ht="15.75" customHeight="1" x14ac:dyDescent="0.2">
      <c r="G614" s="14"/>
      <c r="H614" s="9"/>
      <c r="I614" s="9"/>
      <c r="L614" s="14"/>
      <c r="M614" s="9"/>
      <c r="N614" s="9"/>
      <c r="O614" s="9"/>
      <c r="P614" s="9"/>
    </row>
    <row r="615" spans="7:16" ht="15.75" customHeight="1" x14ac:dyDescent="0.2">
      <c r="G615" s="14"/>
      <c r="H615" s="9"/>
      <c r="I615" s="9"/>
      <c r="L615" s="14"/>
      <c r="M615" s="9"/>
      <c r="N615" s="9"/>
      <c r="O615" s="9"/>
      <c r="P615" s="9"/>
    </row>
    <row r="616" spans="7:16" ht="15.75" customHeight="1" x14ac:dyDescent="0.2">
      <c r="G616" s="14"/>
      <c r="H616" s="9"/>
      <c r="I616" s="9"/>
      <c r="L616" s="14"/>
      <c r="M616" s="9"/>
      <c r="N616" s="9"/>
      <c r="O616" s="9"/>
      <c r="P616" s="9"/>
    </row>
    <row r="617" spans="7:16" ht="15.75" customHeight="1" x14ac:dyDescent="0.2">
      <c r="G617" s="14"/>
      <c r="H617" s="9"/>
      <c r="I617" s="9"/>
      <c r="L617" s="14"/>
      <c r="M617" s="9"/>
      <c r="N617" s="9"/>
      <c r="O617" s="9"/>
      <c r="P617" s="9"/>
    </row>
    <row r="618" spans="7:16" ht="15.75" customHeight="1" x14ac:dyDescent="0.2">
      <c r="G618" s="14"/>
      <c r="H618" s="9"/>
      <c r="I618" s="9"/>
      <c r="L618" s="14"/>
      <c r="M618" s="9"/>
      <c r="N618" s="9"/>
      <c r="O618" s="9"/>
      <c r="P618" s="9"/>
    </row>
    <row r="619" spans="7:16" ht="15.75" customHeight="1" x14ac:dyDescent="0.2">
      <c r="G619" s="14"/>
      <c r="H619" s="9"/>
      <c r="I619" s="9"/>
      <c r="L619" s="14"/>
      <c r="M619" s="9"/>
      <c r="N619" s="9"/>
      <c r="O619" s="9"/>
      <c r="P619" s="9"/>
    </row>
    <row r="620" spans="7:16" ht="15.75" customHeight="1" x14ac:dyDescent="0.2">
      <c r="G620" s="14"/>
      <c r="H620" s="9"/>
      <c r="I620" s="9"/>
      <c r="L620" s="14"/>
      <c r="M620" s="9"/>
      <c r="N620" s="9"/>
      <c r="O620" s="9"/>
      <c r="P620" s="9"/>
    </row>
    <row r="621" spans="7:16" ht="15.75" customHeight="1" x14ac:dyDescent="0.2">
      <c r="G621" s="14"/>
      <c r="H621" s="9"/>
      <c r="I621" s="9"/>
      <c r="L621" s="14"/>
      <c r="M621" s="9"/>
      <c r="N621" s="9"/>
      <c r="O621" s="9"/>
      <c r="P621" s="9"/>
    </row>
    <row r="622" spans="7:16" ht="15.75" customHeight="1" x14ac:dyDescent="0.2">
      <c r="G622" s="14"/>
      <c r="H622" s="9"/>
      <c r="I622" s="9"/>
      <c r="L622" s="14"/>
      <c r="M622" s="9"/>
      <c r="N622" s="9"/>
      <c r="O622" s="9"/>
      <c r="P622" s="9"/>
    </row>
    <row r="623" spans="7:16" ht="15.75" customHeight="1" x14ac:dyDescent="0.2">
      <c r="G623" s="14"/>
      <c r="H623" s="9"/>
      <c r="I623" s="9"/>
      <c r="L623" s="14"/>
      <c r="M623" s="9"/>
      <c r="N623" s="9"/>
      <c r="O623" s="9"/>
      <c r="P623" s="9"/>
    </row>
    <row r="624" spans="7:16" ht="15.75" customHeight="1" x14ac:dyDescent="0.2">
      <c r="G624" s="14"/>
      <c r="H624" s="9"/>
      <c r="I624" s="9"/>
      <c r="L624" s="14"/>
      <c r="M624" s="9"/>
      <c r="N624" s="9"/>
      <c r="O624" s="9"/>
      <c r="P624" s="9"/>
    </row>
    <row r="625" spans="7:16" ht="15.75" customHeight="1" x14ac:dyDescent="0.2">
      <c r="G625" s="14"/>
      <c r="H625" s="9"/>
      <c r="I625" s="9"/>
      <c r="L625" s="14"/>
      <c r="M625" s="9"/>
      <c r="N625" s="9"/>
      <c r="O625" s="9"/>
      <c r="P625" s="9"/>
    </row>
    <row r="626" spans="7:16" ht="15.75" customHeight="1" x14ac:dyDescent="0.2">
      <c r="G626" s="14"/>
      <c r="H626" s="9"/>
      <c r="I626" s="9"/>
      <c r="L626" s="14"/>
      <c r="M626" s="9"/>
      <c r="N626" s="9"/>
      <c r="O626" s="9"/>
      <c r="P626" s="9"/>
    </row>
    <row r="627" spans="7:16" ht="15.75" customHeight="1" x14ac:dyDescent="0.2">
      <c r="G627" s="14"/>
      <c r="H627" s="9"/>
      <c r="I627" s="9"/>
      <c r="L627" s="14"/>
      <c r="M627" s="9"/>
      <c r="N627" s="9"/>
      <c r="O627" s="9"/>
      <c r="P627" s="9"/>
    </row>
    <row r="628" spans="7:16" ht="15.75" customHeight="1" x14ac:dyDescent="0.2">
      <c r="G628" s="14"/>
      <c r="H628" s="9"/>
      <c r="I628" s="9"/>
      <c r="L628" s="14"/>
      <c r="M628" s="9"/>
      <c r="N628" s="9"/>
      <c r="O628" s="9"/>
      <c r="P628" s="9"/>
    </row>
    <row r="629" spans="7:16" ht="15.75" customHeight="1" x14ac:dyDescent="0.2">
      <c r="G629" s="14"/>
      <c r="H629" s="9"/>
      <c r="I629" s="9"/>
      <c r="L629" s="14"/>
      <c r="M629" s="9"/>
      <c r="N629" s="9"/>
      <c r="O629" s="9"/>
      <c r="P629" s="9"/>
    </row>
    <row r="630" spans="7:16" ht="15.75" customHeight="1" x14ac:dyDescent="0.2">
      <c r="G630" s="14"/>
      <c r="H630" s="9"/>
      <c r="I630" s="9"/>
      <c r="L630" s="14"/>
      <c r="M630" s="9"/>
      <c r="N630" s="9"/>
      <c r="O630" s="9"/>
      <c r="P630" s="9"/>
    </row>
    <row r="631" spans="7:16" ht="15.75" customHeight="1" x14ac:dyDescent="0.2">
      <c r="G631" s="14"/>
      <c r="H631" s="9"/>
      <c r="I631" s="9"/>
      <c r="L631" s="14"/>
      <c r="M631" s="9"/>
      <c r="N631" s="9"/>
      <c r="O631" s="9"/>
      <c r="P631" s="9"/>
    </row>
    <row r="632" spans="7:16" ht="15.75" customHeight="1" x14ac:dyDescent="0.2">
      <c r="G632" s="14"/>
      <c r="H632" s="9"/>
      <c r="I632" s="9"/>
      <c r="L632" s="14"/>
      <c r="M632" s="9"/>
      <c r="N632" s="9"/>
      <c r="O632" s="9"/>
      <c r="P632" s="9"/>
    </row>
    <row r="633" spans="7:16" ht="15.75" customHeight="1" x14ac:dyDescent="0.2">
      <c r="G633" s="14"/>
      <c r="H633" s="9"/>
      <c r="I633" s="9"/>
      <c r="L633" s="14"/>
      <c r="M633" s="9"/>
      <c r="N633" s="9"/>
      <c r="O633" s="9"/>
      <c r="P633" s="9"/>
    </row>
    <row r="634" spans="7:16" ht="15.75" customHeight="1" x14ac:dyDescent="0.2">
      <c r="G634" s="14"/>
      <c r="H634" s="9"/>
      <c r="I634" s="9"/>
      <c r="L634" s="14"/>
      <c r="M634" s="9"/>
      <c r="N634" s="9"/>
      <c r="O634" s="9"/>
      <c r="P634" s="9"/>
    </row>
    <row r="635" spans="7:16" ht="15.75" customHeight="1" x14ac:dyDescent="0.2">
      <c r="G635" s="14"/>
      <c r="H635" s="9"/>
      <c r="I635" s="9"/>
      <c r="L635" s="14"/>
      <c r="M635" s="9"/>
      <c r="N635" s="9"/>
      <c r="O635" s="9"/>
      <c r="P635" s="9"/>
    </row>
    <row r="636" spans="7:16" ht="15.75" customHeight="1" x14ac:dyDescent="0.2">
      <c r="G636" s="14"/>
      <c r="H636" s="9"/>
      <c r="I636" s="9"/>
      <c r="L636" s="14"/>
      <c r="M636" s="9"/>
      <c r="N636" s="9"/>
      <c r="O636" s="9"/>
      <c r="P636" s="9"/>
    </row>
    <row r="637" spans="7:16" ht="15.75" customHeight="1" x14ac:dyDescent="0.2">
      <c r="G637" s="14"/>
      <c r="H637" s="9"/>
      <c r="I637" s="9"/>
      <c r="L637" s="14"/>
      <c r="M637" s="9"/>
      <c r="N637" s="9"/>
      <c r="O637" s="9"/>
      <c r="P637" s="9"/>
    </row>
    <row r="638" spans="7:16" ht="15.75" customHeight="1" x14ac:dyDescent="0.2">
      <c r="G638" s="14"/>
      <c r="H638" s="9"/>
      <c r="I638" s="9"/>
      <c r="L638" s="14"/>
      <c r="M638" s="9"/>
      <c r="N638" s="9"/>
      <c r="O638" s="9"/>
      <c r="P638" s="9"/>
    </row>
    <row r="639" spans="7:16" ht="15.75" customHeight="1" x14ac:dyDescent="0.2">
      <c r="G639" s="14"/>
      <c r="H639" s="9"/>
      <c r="I639" s="9"/>
      <c r="L639" s="14"/>
      <c r="M639" s="9"/>
      <c r="N639" s="9"/>
      <c r="O639" s="9"/>
      <c r="P639" s="9"/>
    </row>
    <row r="640" spans="7:16" ht="15.75" customHeight="1" x14ac:dyDescent="0.2">
      <c r="G640" s="14"/>
      <c r="H640" s="9"/>
      <c r="I640" s="9"/>
      <c r="L640" s="14"/>
      <c r="M640" s="9"/>
      <c r="N640" s="9"/>
      <c r="O640" s="9"/>
      <c r="P640" s="9"/>
    </row>
    <row r="641" spans="7:16" ht="15.75" customHeight="1" x14ac:dyDescent="0.2">
      <c r="G641" s="14"/>
      <c r="H641" s="9"/>
      <c r="I641" s="9"/>
      <c r="L641" s="14"/>
      <c r="M641" s="9"/>
      <c r="N641" s="9"/>
      <c r="O641" s="9"/>
      <c r="P641" s="9"/>
    </row>
    <row r="642" spans="7:16" ht="15.75" customHeight="1" x14ac:dyDescent="0.2">
      <c r="G642" s="14"/>
      <c r="H642" s="9"/>
      <c r="I642" s="9"/>
      <c r="L642" s="14"/>
      <c r="M642" s="9"/>
      <c r="N642" s="9"/>
      <c r="O642" s="9"/>
      <c r="P642" s="9"/>
    </row>
    <row r="643" spans="7:16" ht="15.75" customHeight="1" x14ac:dyDescent="0.2">
      <c r="G643" s="14"/>
      <c r="H643" s="9"/>
      <c r="I643" s="9"/>
      <c r="L643" s="14"/>
      <c r="M643" s="9"/>
      <c r="N643" s="9"/>
      <c r="O643" s="9"/>
      <c r="P643" s="9"/>
    </row>
    <row r="644" spans="7:16" ht="15.75" customHeight="1" x14ac:dyDescent="0.2">
      <c r="G644" s="14"/>
      <c r="H644" s="9"/>
      <c r="I644" s="9"/>
      <c r="L644" s="14"/>
      <c r="M644" s="9"/>
      <c r="N644" s="9"/>
      <c r="O644" s="9"/>
      <c r="P644" s="9"/>
    </row>
    <row r="645" spans="7:16" ht="15.75" customHeight="1" x14ac:dyDescent="0.2">
      <c r="G645" s="14"/>
      <c r="H645" s="9"/>
      <c r="I645" s="9"/>
      <c r="L645" s="14"/>
      <c r="M645" s="9"/>
      <c r="N645" s="9"/>
      <c r="O645" s="9"/>
      <c r="P645" s="9"/>
    </row>
    <row r="646" spans="7:16" ht="15.75" customHeight="1" x14ac:dyDescent="0.2">
      <c r="G646" s="14"/>
      <c r="H646" s="9"/>
      <c r="I646" s="9"/>
      <c r="L646" s="14"/>
      <c r="M646" s="9"/>
      <c r="N646" s="9"/>
      <c r="O646" s="9"/>
      <c r="P646" s="9"/>
    </row>
    <row r="647" spans="7:16" ht="15.75" customHeight="1" x14ac:dyDescent="0.2">
      <c r="G647" s="14"/>
      <c r="H647" s="9"/>
      <c r="I647" s="9"/>
      <c r="L647" s="14"/>
      <c r="M647" s="9"/>
      <c r="N647" s="9"/>
      <c r="O647" s="9"/>
      <c r="P647" s="9"/>
    </row>
    <row r="648" spans="7:16" ht="15.75" customHeight="1" x14ac:dyDescent="0.2">
      <c r="G648" s="14"/>
      <c r="H648" s="9"/>
      <c r="I648" s="9"/>
      <c r="L648" s="14"/>
      <c r="M648" s="9"/>
      <c r="N648" s="9"/>
      <c r="O648" s="9"/>
      <c r="P648" s="9"/>
    </row>
    <row r="649" spans="7:16" ht="15.75" customHeight="1" x14ac:dyDescent="0.2">
      <c r="G649" s="14"/>
      <c r="H649" s="9"/>
      <c r="I649" s="9"/>
      <c r="L649" s="14"/>
      <c r="M649" s="9"/>
      <c r="N649" s="9"/>
      <c r="O649" s="9"/>
      <c r="P649" s="9"/>
    </row>
    <row r="650" spans="7:16" ht="15.75" customHeight="1" x14ac:dyDescent="0.2">
      <c r="G650" s="14"/>
      <c r="H650" s="9"/>
      <c r="I650" s="9"/>
      <c r="L650" s="14"/>
      <c r="M650" s="9"/>
      <c r="N650" s="9"/>
      <c r="O650" s="9"/>
      <c r="P650" s="9"/>
    </row>
    <row r="651" spans="7:16" ht="15.75" customHeight="1" x14ac:dyDescent="0.2">
      <c r="G651" s="14"/>
      <c r="H651" s="9"/>
      <c r="I651" s="9"/>
      <c r="L651" s="14"/>
      <c r="M651" s="9"/>
      <c r="N651" s="9"/>
      <c r="O651" s="9"/>
      <c r="P651" s="9"/>
    </row>
    <row r="652" spans="7:16" ht="15.75" customHeight="1" x14ac:dyDescent="0.2">
      <c r="G652" s="14"/>
      <c r="H652" s="9"/>
      <c r="I652" s="9"/>
      <c r="L652" s="14"/>
      <c r="M652" s="9"/>
      <c r="N652" s="9"/>
      <c r="O652" s="9"/>
      <c r="P652" s="9"/>
    </row>
    <row r="653" spans="7:16" ht="15.75" customHeight="1" x14ac:dyDescent="0.2">
      <c r="G653" s="14"/>
      <c r="H653" s="9"/>
      <c r="I653" s="9"/>
      <c r="L653" s="14"/>
      <c r="M653" s="9"/>
      <c r="N653" s="9"/>
      <c r="O653" s="9"/>
      <c r="P653" s="9"/>
    </row>
    <row r="654" spans="7:16" ht="15.75" customHeight="1" x14ac:dyDescent="0.2">
      <c r="G654" s="14"/>
      <c r="H654" s="9"/>
      <c r="I654" s="9"/>
      <c r="L654" s="14"/>
      <c r="M654" s="9"/>
      <c r="N654" s="9"/>
      <c r="O654" s="9"/>
      <c r="P654" s="9"/>
    </row>
    <row r="655" spans="7:16" ht="15.75" customHeight="1" x14ac:dyDescent="0.2">
      <c r="G655" s="14"/>
      <c r="H655" s="9"/>
      <c r="I655" s="9"/>
      <c r="L655" s="14"/>
      <c r="M655" s="9"/>
      <c r="N655" s="9"/>
      <c r="O655" s="9"/>
      <c r="P655" s="9"/>
    </row>
    <row r="656" spans="7:16" ht="15.75" customHeight="1" x14ac:dyDescent="0.2">
      <c r="G656" s="14"/>
      <c r="H656" s="9"/>
      <c r="I656" s="9"/>
      <c r="L656" s="14"/>
      <c r="M656" s="9"/>
      <c r="N656" s="9"/>
      <c r="O656" s="9"/>
      <c r="P656" s="9"/>
    </row>
    <row r="657" spans="7:16" ht="15.75" customHeight="1" x14ac:dyDescent="0.2">
      <c r="G657" s="14"/>
      <c r="H657" s="9"/>
      <c r="I657" s="9"/>
      <c r="L657" s="14"/>
      <c r="M657" s="9"/>
      <c r="N657" s="9"/>
      <c r="O657" s="9"/>
      <c r="P657" s="9"/>
    </row>
    <row r="658" spans="7:16" ht="15.75" customHeight="1" x14ac:dyDescent="0.2">
      <c r="G658" s="14"/>
      <c r="H658" s="9"/>
      <c r="I658" s="9"/>
      <c r="L658" s="14"/>
      <c r="M658" s="9"/>
      <c r="N658" s="9"/>
      <c r="O658" s="9"/>
      <c r="P658" s="9"/>
    </row>
    <row r="659" spans="7:16" ht="15.75" customHeight="1" x14ac:dyDescent="0.2">
      <c r="G659" s="14"/>
      <c r="H659" s="9"/>
      <c r="I659" s="9"/>
      <c r="L659" s="14"/>
      <c r="M659" s="9"/>
      <c r="N659" s="9"/>
      <c r="O659" s="9"/>
      <c r="P659" s="9"/>
    </row>
    <row r="660" spans="7:16" ht="15.75" customHeight="1" x14ac:dyDescent="0.2">
      <c r="G660" s="14"/>
      <c r="H660" s="9"/>
      <c r="I660" s="9"/>
      <c r="L660" s="14"/>
      <c r="M660" s="9"/>
      <c r="N660" s="9"/>
      <c r="O660" s="9"/>
      <c r="P660" s="9"/>
    </row>
    <row r="661" spans="7:16" ht="15.75" customHeight="1" x14ac:dyDescent="0.2">
      <c r="G661" s="14"/>
      <c r="H661" s="9"/>
      <c r="I661" s="9"/>
      <c r="L661" s="14"/>
      <c r="M661" s="9"/>
      <c r="N661" s="9"/>
      <c r="O661" s="9"/>
      <c r="P661" s="9"/>
    </row>
    <row r="662" spans="7:16" ht="15.75" customHeight="1" x14ac:dyDescent="0.2">
      <c r="G662" s="14"/>
      <c r="H662" s="9"/>
      <c r="I662" s="9"/>
      <c r="L662" s="14"/>
      <c r="M662" s="9"/>
      <c r="N662" s="9"/>
      <c r="O662" s="9"/>
      <c r="P662" s="9"/>
    </row>
    <row r="663" spans="7:16" ht="15.75" customHeight="1" x14ac:dyDescent="0.2">
      <c r="G663" s="14"/>
      <c r="H663" s="9"/>
      <c r="I663" s="9"/>
      <c r="L663" s="14"/>
      <c r="M663" s="9"/>
      <c r="N663" s="9"/>
      <c r="O663" s="9"/>
      <c r="P663" s="9"/>
    </row>
    <row r="664" spans="7:16" ht="15.75" customHeight="1" x14ac:dyDescent="0.2">
      <c r="G664" s="14"/>
      <c r="H664" s="9"/>
      <c r="I664" s="9"/>
      <c r="L664" s="14"/>
      <c r="M664" s="9"/>
      <c r="N664" s="9"/>
      <c r="O664" s="9"/>
      <c r="P664" s="9"/>
    </row>
    <row r="665" spans="7:16" ht="15.75" customHeight="1" x14ac:dyDescent="0.2">
      <c r="G665" s="14"/>
      <c r="H665" s="9"/>
      <c r="I665" s="9"/>
      <c r="L665" s="14"/>
      <c r="M665" s="9"/>
      <c r="N665" s="9"/>
      <c r="O665" s="9"/>
      <c r="P665" s="9"/>
    </row>
    <row r="666" spans="7:16" ht="15.75" customHeight="1" x14ac:dyDescent="0.2">
      <c r="G666" s="14"/>
      <c r="H666" s="9"/>
      <c r="I666" s="9"/>
      <c r="L666" s="14"/>
      <c r="M666" s="9"/>
      <c r="N666" s="9"/>
      <c r="O666" s="9"/>
      <c r="P666" s="9"/>
    </row>
    <row r="667" spans="7:16" ht="15.75" customHeight="1" x14ac:dyDescent="0.2">
      <c r="G667" s="14"/>
      <c r="H667" s="9"/>
      <c r="I667" s="9"/>
      <c r="L667" s="14"/>
      <c r="M667" s="9"/>
      <c r="N667" s="9"/>
      <c r="O667" s="9"/>
      <c r="P667" s="9"/>
    </row>
    <row r="668" spans="7:16" ht="15.75" customHeight="1" x14ac:dyDescent="0.2">
      <c r="G668" s="14"/>
      <c r="H668" s="9"/>
      <c r="I668" s="9"/>
      <c r="L668" s="14"/>
      <c r="M668" s="9"/>
      <c r="N668" s="9"/>
      <c r="O668" s="9"/>
      <c r="P668" s="9"/>
    </row>
    <row r="669" spans="7:16" ht="15.75" customHeight="1" x14ac:dyDescent="0.2">
      <c r="G669" s="14"/>
      <c r="H669" s="9"/>
      <c r="I669" s="9"/>
      <c r="L669" s="14"/>
      <c r="M669" s="9"/>
      <c r="N669" s="9"/>
      <c r="O669" s="9"/>
      <c r="P669" s="9"/>
    </row>
    <row r="670" spans="7:16" ht="15.75" customHeight="1" x14ac:dyDescent="0.2">
      <c r="G670" s="14"/>
      <c r="H670" s="9"/>
      <c r="I670" s="9"/>
      <c r="L670" s="14"/>
      <c r="M670" s="9"/>
      <c r="N670" s="9"/>
      <c r="O670" s="9"/>
      <c r="P670" s="9"/>
    </row>
    <row r="671" spans="7:16" ht="15.75" customHeight="1" x14ac:dyDescent="0.2">
      <c r="G671" s="14"/>
      <c r="H671" s="9"/>
      <c r="I671" s="9"/>
      <c r="L671" s="14"/>
      <c r="M671" s="9"/>
      <c r="N671" s="9"/>
      <c r="O671" s="9"/>
      <c r="P671" s="9"/>
    </row>
    <row r="672" spans="7:16" ht="15.75" customHeight="1" x14ac:dyDescent="0.2">
      <c r="G672" s="14"/>
      <c r="H672" s="9"/>
      <c r="I672" s="9"/>
      <c r="L672" s="14"/>
      <c r="M672" s="9"/>
      <c r="N672" s="9"/>
      <c r="O672" s="9"/>
      <c r="P672" s="9"/>
    </row>
    <row r="673" spans="7:16" ht="15.75" customHeight="1" x14ac:dyDescent="0.2">
      <c r="G673" s="14"/>
      <c r="H673" s="9"/>
      <c r="I673" s="9"/>
      <c r="L673" s="14"/>
      <c r="M673" s="9"/>
      <c r="N673" s="9"/>
      <c r="O673" s="9"/>
      <c r="P673" s="9"/>
    </row>
    <row r="674" spans="7:16" ht="15.75" customHeight="1" x14ac:dyDescent="0.2">
      <c r="G674" s="14"/>
      <c r="H674" s="9"/>
      <c r="I674" s="9"/>
      <c r="L674" s="14"/>
      <c r="M674" s="9"/>
      <c r="N674" s="9"/>
      <c r="O674" s="9"/>
      <c r="P674" s="9"/>
    </row>
    <row r="675" spans="7:16" ht="15.75" customHeight="1" x14ac:dyDescent="0.2">
      <c r="G675" s="14"/>
      <c r="H675" s="9"/>
      <c r="I675" s="9"/>
      <c r="L675" s="14"/>
      <c r="M675" s="9"/>
      <c r="N675" s="9"/>
      <c r="O675" s="9"/>
      <c r="P675" s="9"/>
    </row>
    <row r="676" spans="7:16" ht="15.75" customHeight="1" x14ac:dyDescent="0.2">
      <c r="G676" s="14"/>
      <c r="H676" s="9"/>
      <c r="I676" s="9"/>
      <c r="L676" s="14"/>
      <c r="M676" s="9"/>
      <c r="N676" s="9"/>
      <c r="O676" s="9"/>
      <c r="P676" s="9"/>
    </row>
    <row r="677" spans="7:16" ht="15.75" customHeight="1" x14ac:dyDescent="0.2">
      <c r="G677" s="14"/>
      <c r="H677" s="9"/>
      <c r="I677" s="9"/>
      <c r="L677" s="14"/>
      <c r="M677" s="9"/>
      <c r="N677" s="9"/>
      <c r="O677" s="9"/>
      <c r="P677" s="9"/>
    </row>
    <row r="678" spans="7:16" ht="15.75" customHeight="1" x14ac:dyDescent="0.2">
      <c r="G678" s="14"/>
      <c r="H678" s="9"/>
      <c r="I678" s="9"/>
      <c r="L678" s="14"/>
      <c r="M678" s="9"/>
      <c r="N678" s="9"/>
      <c r="O678" s="9"/>
      <c r="P678" s="9"/>
    </row>
    <row r="679" spans="7:16" ht="15.75" customHeight="1" x14ac:dyDescent="0.2">
      <c r="G679" s="14"/>
      <c r="H679" s="9"/>
      <c r="I679" s="9"/>
      <c r="L679" s="14"/>
      <c r="M679" s="9"/>
      <c r="N679" s="9"/>
      <c r="O679" s="9"/>
      <c r="P679" s="9"/>
    </row>
    <row r="680" spans="7:16" ht="15.75" customHeight="1" x14ac:dyDescent="0.2">
      <c r="G680" s="14"/>
      <c r="H680" s="9"/>
      <c r="I680" s="9"/>
      <c r="L680" s="14"/>
      <c r="M680" s="9"/>
      <c r="N680" s="9"/>
      <c r="O680" s="9"/>
      <c r="P680" s="9"/>
    </row>
    <row r="681" spans="7:16" ht="15.75" customHeight="1" x14ac:dyDescent="0.2">
      <c r="G681" s="14"/>
      <c r="H681" s="9"/>
      <c r="I681" s="9"/>
      <c r="L681" s="14"/>
      <c r="M681" s="9"/>
      <c r="N681" s="9"/>
      <c r="O681" s="9"/>
      <c r="P681" s="9"/>
    </row>
    <row r="682" spans="7:16" ht="15.75" customHeight="1" x14ac:dyDescent="0.2">
      <c r="G682" s="14"/>
      <c r="H682" s="9"/>
      <c r="I682" s="9"/>
      <c r="L682" s="14"/>
      <c r="M682" s="9"/>
      <c r="N682" s="9"/>
      <c r="O682" s="9"/>
      <c r="P682" s="9"/>
    </row>
    <row r="683" spans="7:16" ht="15.75" customHeight="1" x14ac:dyDescent="0.2">
      <c r="G683" s="14"/>
      <c r="H683" s="9"/>
      <c r="I683" s="9"/>
      <c r="L683" s="14"/>
      <c r="M683" s="9"/>
      <c r="N683" s="9"/>
      <c r="O683" s="9"/>
      <c r="P683" s="9"/>
    </row>
    <row r="684" spans="7:16" ht="15.75" customHeight="1" x14ac:dyDescent="0.2">
      <c r="G684" s="14"/>
      <c r="H684" s="9"/>
      <c r="I684" s="9"/>
      <c r="L684" s="14"/>
      <c r="M684" s="9"/>
      <c r="N684" s="9"/>
      <c r="O684" s="9"/>
      <c r="P684" s="9"/>
    </row>
    <row r="685" spans="7:16" ht="15.75" customHeight="1" x14ac:dyDescent="0.2">
      <c r="G685" s="14"/>
      <c r="H685" s="9"/>
      <c r="I685" s="9"/>
      <c r="L685" s="14"/>
      <c r="M685" s="9"/>
      <c r="N685" s="9"/>
      <c r="O685" s="9"/>
      <c r="P685" s="9"/>
    </row>
    <row r="686" spans="7:16" ht="15.75" customHeight="1" x14ac:dyDescent="0.2">
      <c r="G686" s="14"/>
      <c r="H686" s="9"/>
      <c r="I686" s="9"/>
      <c r="L686" s="14"/>
      <c r="M686" s="9"/>
      <c r="N686" s="9"/>
      <c r="O686" s="9"/>
      <c r="P686" s="9"/>
    </row>
    <row r="687" spans="7:16" ht="15.75" customHeight="1" x14ac:dyDescent="0.2">
      <c r="G687" s="14"/>
      <c r="H687" s="9"/>
      <c r="I687" s="9"/>
      <c r="L687" s="14"/>
      <c r="M687" s="9"/>
      <c r="N687" s="9"/>
      <c r="O687" s="9"/>
      <c r="P687" s="9"/>
    </row>
    <row r="688" spans="7:16" ht="15.75" customHeight="1" x14ac:dyDescent="0.2">
      <c r="G688" s="14"/>
      <c r="H688" s="9"/>
      <c r="I688" s="9"/>
      <c r="L688" s="14"/>
      <c r="M688" s="9"/>
      <c r="N688" s="9"/>
      <c r="O688" s="9"/>
      <c r="P688" s="9"/>
    </row>
    <row r="689" spans="7:16" ht="15.75" customHeight="1" x14ac:dyDescent="0.2">
      <c r="G689" s="14"/>
      <c r="H689" s="9"/>
      <c r="I689" s="9"/>
      <c r="L689" s="14"/>
      <c r="M689" s="9"/>
      <c r="N689" s="9"/>
      <c r="O689" s="9"/>
      <c r="P689" s="9"/>
    </row>
    <row r="690" spans="7:16" ht="15.75" customHeight="1" x14ac:dyDescent="0.2">
      <c r="G690" s="14"/>
      <c r="H690" s="9"/>
      <c r="I690" s="9"/>
      <c r="L690" s="14"/>
      <c r="M690" s="9"/>
      <c r="N690" s="9"/>
      <c r="O690" s="9"/>
      <c r="P690" s="9"/>
    </row>
    <row r="691" spans="7:16" ht="15.75" customHeight="1" x14ac:dyDescent="0.2">
      <c r="G691" s="14"/>
      <c r="H691" s="9"/>
      <c r="I691" s="9"/>
      <c r="L691" s="14"/>
      <c r="M691" s="9"/>
      <c r="N691" s="9"/>
      <c r="O691" s="9"/>
      <c r="P691" s="9"/>
    </row>
    <row r="692" spans="7:16" ht="15.75" customHeight="1" x14ac:dyDescent="0.2">
      <c r="G692" s="14"/>
      <c r="H692" s="9"/>
      <c r="I692" s="9"/>
      <c r="L692" s="14"/>
      <c r="M692" s="9"/>
      <c r="N692" s="9"/>
      <c r="O692" s="9"/>
      <c r="P692" s="9"/>
    </row>
    <row r="693" spans="7:16" ht="15.75" customHeight="1" x14ac:dyDescent="0.2">
      <c r="G693" s="14"/>
      <c r="H693" s="9"/>
      <c r="I693" s="9"/>
      <c r="L693" s="14"/>
      <c r="M693" s="9"/>
      <c r="N693" s="9"/>
      <c r="O693" s="9"/>
      <c r="P693" s="9"/>
    </row>
    <row r="694" spans="7:16" ht="15.75" customHeight="1" x14ac:dyDescent="0.2">
      <c r="G694" s="14"/>
      <c r="H694" s="9"/>
      <c r="I694" s="9"/>
      <c r="L694" s="14"/>
      <c r="M694" s="9"/>
      <c r="N694" s="9"/>
      <c r="O694" s="9"/>
      <c r="P694" s="9"/>
    </row>
    <row r="695" spans="7:16" ht="15.75" customHeight="1" x14ac:dyDescent="0.2">
      <c r="G695" s="14"/>
      <c r="H695" s="9"/>
      <c r="I695" s="9"/>
      <c r="L695" s="14"/>
      <c r="M695" s="9"/>
      <c r="N695" s="9"/>
      <c r="O695" s="9"/>
      <c r="P695" s="9"/>
    </row>
    <row r="696" spans="7:16" ht="15.75" customHeight="1" x14ac:dyDescent="0.2">
      <c r="G696" s="14"/>
      <c r="H696" s="9"/>
      <c r="I696" s="9"/>
      <c r="L696" s="14"/>
      <c r="M696" s="9"/>
      <c r="N696" s="9"/>
      <c r="O696" s="9"/>
      <c r="P696" s="9"/>
    </row>
    <row r="697" spans="7:16" ht="15.75" customHeight="1" x14ac:dyDescent="0.2">
      <c r="G697" s="14"/>
      <c r="H697" s="9"/>
      <c r="I697" s="9"/>
      <c r="L697" s="14"/>
      <c r="M697" s="9"/>
      <c r="N697" s="9"/>
      <c r="O697" s="9"/>
      <c r="P697" s="9"/>
    </row>
    <row r="698" spans="7:16" ht="15.75" customHeight="1" x14ac:dyDescent="0.2">
      <c r="G698" s="14"/>
      <c r="H698" s="9"/>
      <c r="I698" s="9"/>
      <c r="L698" s="14"/>
      <c r="M698" s="9"/>
      <c r="N698" s="9"/>
      <c r="O698" s="9"/>
      <c r="P698" s="9"/>
    </row>
    <row r="699" spans="7:16" ht="15.75" customHeight="1" x14ac:dyDescent="0.2">
      <c r="G699" s="14"/>
      <c r="H699" s="9"/>
      <c r="I699" s="9"/>
      <c r="L699" s="14"/>
      <c r="M699" s="9"/>
      <c r="N699" s="9"/>
      <c r="O699" s="9"/>
      <c r="P699" s="9"/>
    </row>
    <row r="700" spans="7:16" ht="15.75" customHeight="1" x14ac:dyDescent="0.2">
      <c r="G700" s="14"/>
      <c r="H700" s="9"/>
      <c r="I700" s="9"/>
      <c r="L700" s="14"/>
      <c r="M700" s="9"/>
      <c r="N700" s="9"/>
      <c r="O700" s="9"/>
      <c r="P700" s="9"/>
    </row>
    <row r="701" spans="7:16" ht="15.75" customHeight="1" x14ac:dyDescent="0.2">
      <c r="G701" s="14"/>
      <c r="H701" s="9"/>
      <c r="I701" s="9"/>
      <c r="L701" s="14"/>
      <c r="M701" s="9"/>
      <c r="N701" s="9"/>
      <c r="O701" s="9"/>
      <c r="P701" s="9"/>
    </row>
    <row r="702" spans="7:16" ht="15.75" customHeight="1" x14ac:dyDescent="0.2">
      <c r="G702" s="14"/>
      <c r="H702" s="9"/>
      <c r="I702" s="9"/>
      <c r="L702" s="14"/>
      <c r="M702" s="9"/>
      <c r="N702" s="9"/>
      <c r="O702" s="9"/>
      <c r="P702" s="9"/>
    </row>
    <row r="703" spans="7:16" ht="15.75" customHeight="1" x14ac:dyDescent="0.2">
      <c r="G703" s="14"/>
      <c r="H703" s="9"/>
      <c r="I703" s="9"/>
      <c r="L703" s="14"/>
      <c r="M703" s="9"/>
      <c r="N703" s="9"/>
      <c r="O703" s="9"/>
      <c r="P703" s="9"/>
    </row>
    <row r="704" spans="7:16" ht="15.75" customHeight="1" x14ac:dyDescent="0.2">
      <c r="G704" s="14"/>
      <c r="H704" s="9"/>
      <c r="I704" s="9"/>
      <c r="L704" s="14"/>
      <c r="M704" s="9"/>
      <c r="N704" s="9"/>
      <c r="O704" s="9"/>
      <c r="P704" s="9"/>
    </row>
    <row r="705" spans="7:16" ht="15.75" customHeight="1" x14ac:dyDescent="0.2">
      <c r="G705" s="14"/>
      <c r="H705" s="9"/>
      <c r="I705" s="9"/>
      <c r="L705" s="14"/>
      <c r="M705" s="9"/>
      <c r="N705" s="9"/>
      <c r="O705" s="9"/>
      <c r="P705" s="9"/>
    </row>
    <row r="706" spans="7:16" ht="15.75" customHeight="1" x14ac:dyDescent="0.2">
      <c r="G706" s="14"/>
      <c r="H706" s="9"/>
      <c r="I706" s="9"/>
      <c r="L706" s="14"/>
      <c r="M706" s="9"/>
      <c r="N706" s="9"/>
      <c r="O706" s="9"/>
      <c r="P706" s="9"/>
    </row>
    <row r="707" spans="7:16" ht="15.75" customHeight="1" x14ac:dyDescent="0.2">
      <c r="G707" s="14"/>
      <c r="H707" s="9"/>
      <c r="I707" s="9"/>
      <c r="L707" s="14"/>
      <c r="M707" s="9"/>
      <c r="N707" s="9"/>
      <c r="O707" s="9"/>
      <c r="P707" s="9"/>
    </row>
    <row r="708" spans="7:16" ht="15.75" customHeight="1" x14ac:dyDescent="0.2">
      <c r="G708" s="14"/>
      <c r="H708" s="9"/>
      <c r="I708" s="9"/>
      <c r="L708" s="14"/>
      <c r="M708" s="9"/>
      <c r="N708" s="9"/>
      <c r="O708" s="9"/>
      <c r="P708" s="9"/>
    </row>
    <row r="709" spans="7:16" ht="15.75" customHeight="1" x14ac:dyDescent="0.2">
      <c r="G709" s="14"/>
      <c r="H709" s="9"/>
      <c r="I709" s="9"/>
      <c r="L709" s="14"/>
      <c r="M709" s="9"/>
      <c r="N709" s="9"/>
      <c r="O709" s="9"/>
      <c r="P709" s="9"/>
    </row>
    <row r="710" spans="7:16" ht="15.75" customHeight="1" x14ac:dyDescent="0.2">
      <c r="G710" s="14"/>
      <c r="H710" s="9"/>
      <c r="I710" s="9"/>
      <c r="L710" s="14"/>
      <c r="M710" s="9"/>
      <c r="N710" s="9"/>
      <c r="O710" s="9"/>
      <c r="P710" s="9"/>
    </row>
    <row r="711" spans="7:16" ht="15.75" customHeight="1" x14ac:dyDescent="0.2">
      <c r="G711" s="14"/>
      <c r="H711" s="9"/>
      <c r="I711" s="9"/>
      <c r="L711" s="14"/>
      <c r="M711" s="9"/>
      <c r="N711" s="9"/>
      <c r="O711" s="9"/>
      <c r="P711" s="9"/>
    </row>
    <row r="712" spans="7:16" ht="15.75" customHeight="1" x14ac:dyDescent="0.2">
      <c r="G712" s="14"/>
      <c r="H712" s="9"/>
      <c r="I712" s="9"/>
      <c r="L712" s="14"/>
      <c r="M712" s="9"/>
      <c r="N712" s="9"/>
      <c r="O712" s="9"/>
      <c r="P712" s="9"/>
    </row>
    <row r="713" spans="7:16" ht="15.75" customHeight="1" x14ac:dyDescent="0.2">
      <c r="G713" s="14"/>
      <c r="H713" s="9"/>
      <c r="I713" s="9"/>
      <c r="L713" s="14"/>
      <c r="M713" s="9"/>
      <c r="N713" s="9"/>
      <c r="O713" s="9"/>
      <c r="P713" s="9"/>
    </row>
    <row r="714" spans="7:16" ht="15.75" customHeight="1" x14ac:dyDescent="0.2">
      <c r="G714" s="14"/>
      <c r="H714" s="9"/>
      <c r="I714" s="9"/>
      <c r="L714" s="14"/>
      <c r="M714" s="9"/>
      <c r="N714" s="9"/>
      <c r="O714" s="9"/>
      <c r="P714" s="9"/>
    </row>
    <row r="715" spans="7:16" ht="15.75" customHeight="1" x14ac:dyDescent="0.2">
      <c r="G715" s="14"/>
      <c r="H715" s="9"/>
      <c r="I715" s="9"/>
      <c r="L715" s="14"/>
      <c r="M715" s="9"/>
      <c r="N715" s="9"/>
      <c r="O715" s="9"/>
      <c r="P715" s="9"/>
    </row>
    <row r="716" spans="7:16" ht="15.75" customHeight="1" x14ac:dyDescent="0.2">
      <c r="G716" s="14"/>
      <c r="H716" s="9"/>
      <c r="I716" s="9"/>
      <c r="L716" s="14"/>
      <c r="M716" s="9"/>
      <c r="N716" s="9"/>
      <c r="O716" s="9"/>
      <c r="P716" s="9"/>
    </row>
    <row r="717" spans="7:16" ht="15.75" customHeight="1" x14ac:dyDescent="0.2">
      <c r="G717" s="14"/>
      <c r="H717" s="9"/>
      <c r="I717" s="9"/>
      <c r="L717" s="14"/>
      <c r="M717" s="9"/>
      <c r="N717" s="9"/>
      <c r="O717" s="9"/>
      <c r="P717" s="9"/>
    </row>
    <row r="718" spans="7:16" ht="15.75" customHeight="1" x14ac:dyDescent="0.2">
      <c r="G718" s="14"/>
      <c r="H718" s="9"/>
      <c r="I718" s="9"/>
      <c r="L718" s="14"/>
      <c r="M718" s="9"/>
      <c r="N718" s="9"/>
      <c r="O718" s="9"/>
      <c r="P718" s="9"/>
    </row>
    <row r="719" spans="7:16" ht="15.75" customHeight="1" x14ac:dyDescent="0.2">
      <c r="G719" s="14"/>
      <c r="H719" s="9"/>
      <c r="I719" s="9"/>
      <c r="L719" s="14"/>
      <c r="M719" s="9"/>
      <c r="N719" s="9"/>
      <c r="O719" s="9"/>
      <c r="P719" s="9"/>
    </row>
    <row r="720" spans="7:16" ht="15.75" customHeight="1" x14ac:dyDescent="0.2">
      <c r="G720" s="14"/>
      <c r="H720" s="9"/>
      <c r="I720" s="9"/>
      <c r="L720" s="14"/>
      <c r="M720" s="9"/>
      <c r="N720" s="9"/>
      <c r="O720" s="9"/>
      <c r="P720" s="9"/>
    </row>
    <row r="721" spans="7:16" ht="15.75" customHeight="1" x14ac:dyDescent="0.2">
      <c r="G721" s="14"/>
      <c r="H721" s="9"/>
      <c r="I721" s="9"/>
      <c r="L721" s="14"/>
      <c r="M721" s="9"/>
      <c r="N721" s="9"/>
      <c r="O721" s="9"/>
      <c r="P721" s="9"/>
    </row>
    <row r="722" spans="7:16" ht="15.75" customHeight="1" x14ac:dyDescent="0.2">
      <c r="G722" s="14"/>
      <c r="H722" s="9"/>
      <c r="I722" s="9"/>
      <c r="L722" s="14"/>
      <c r="M722" s="9"/>
      <c r="N722" s="9"/>
      <c r="O722" s="9"/>
      <c r="P722" s="9"/>
    </row>
    <row r="723" spans="7:16" ht="15.75" customHeight="1" x14ac:dyDescent="0.2">
      <c r="G723" s="14"/>
      <c r="H723" s="9"/>
      <c r="I723" s="9"/>
      <c r="L723" s="14"/>
      <c r="M723" s="9"/>
      <c r="N723" s="9"/>
      <c r="O723" s="9"/>
      <c r="P723" s="9"/>
    </row>
    <row r="724" spans="7:16" ht="15.75" customHeight="1" x14ac:dyDescent="0.2">
      <c r="G724" s="14"/>
      <c r="H724" s="9"/>
      <c r="I724" s="9"/>
      <c r="L724" s="14"/>
      <c r="M724" s="9"/>
      <c r="N724" s="9"/>
      <c r="O724" s="9"/>
      <c r="P724" s="9"/>
    </row>
    <row r="725" spans="7:16" ht="15.75" customHeight="1" x14ac:dyDescent="0.2">
      <c r="G725" s="14"/>
      <c r="H725" s="9"/>
      <c r="I725" s="9"/>
      <c r="L725" s="14"/>
      <c r="M725" s="9"/>
      <c r="N725" s="9"/>
      <c r="O725" s="9"/>
      <c r="P725" s="9"/>
    </row>
    <row r="726" spans="7:16" ht="15.75" customHeight="1" x14ac:dyDescent="0.2">
      <c r="G726" s="14"/>
      <c r="H726" s="9"/>
      <c r="I726" s="9"/>
      <c r="L726" s="14"/>
      <c r="M726" s="9"/>
      <c r="N726" s="9"/>
      <c r="O726" s="9"/>
      <c r="P726" s="9"/>
    </row>
    <row r="727" spans="7:16" ht="15.75" customHeight="1" x14ac:dyDescent="0.2">
      <c r="G727" s="14"/>
      <c r="H727" s="9"/>
      <c r="I727" s="9"/>
      <c r="L727" s="14"/>
      <c r="M727" s="9"/>
      <c r="N727" s="9"/>
      <c r="O727" s="9"/>
      <c r="P727" s="9"/>
    </row>
    <row r="728" spans="7:16" ht="15.75" customHeight="1" x14ac:dyDescent="0.2">
      <c r="G728" s="14"/>
      <c r="H728" s="9"/>
      <c r="I728" s="9"/>
      <c r="L728" s="14"/>
      <c r="M728" s="9"/>
      <c r="N728" s="9"/>
      <c r="O728" s="9"/>
      <c r="P728" s="9"/>
    </row>
    <row r="729" spans="7:16" ht="15.75" customHeight="1" x14ac:dyDescent="0.2">
      <c r="G729" s="14"/>
      <c r="H729" s="9"/>
      <c r="I729" s="9"/>
      <c r="L729" s="14"/>
      <c r="M729" s="9"/>
      <c r="N729" s="9"/>
      <c r="O729" s="9"/>
      <c r="P729" s="9"/>
    </row>
    <row r="730" spans="7:16" ht="15.75" customHeight="1" x14ac:dyDescent="0.2">
      <c r="G730" s="14"/>
      <c r="H730" s="9"/>
      <c r="I730" s="9"/>
      <c r="L730" s="14"/>
      <c r="M730" s="9"/>
      <c r="N730" s="9"/>
      <c r="O730" s="9"/>
      <c r="P730" s="9"/>
    </row>
    <row r="731" spans="7:16" ht="15.75" customHeight="1" x14ac:dyDescent="0.2">
      <c r="G731" s="14"/>
      <c r="H731" s="9"/>
      <c r="I731" s="9"/>
      <c r="L731" s="14"/>
      <c r="M731" s="9"/>
      <c r="N731" s="9"/>
      <c r="O731" s="9"/>
      <c r="P731" s="9"/>
    </row>
    <row r="732" spans="7:16" ht="15.75" customHeight="1" x14ac:dyDescent="0.2">
      <c r="G732" s="14"/>
      <c r="H732" s="9"/>
      <c r="I732" s="9"/>
      <c r="L732" s="14"/>
      <c r="M732" s="9"/>
      <c r="N732" s="9"/>
      <c r="O732" s="9"/>
      <c r="P732" s="9"/>
    </row>
    <row r="733" spans="7:16" ht="15.75" customHeight="1" x14ac:dyDescent="0.2">
      <c r="G733" s="14"/>
      <c r="H733" s="9"/>
      <c r="I733" s="9"/>
      <c r="L733" s="14"/>
      <c r="M733" s="9"/>
      <c r="N733" s="9"/>
      <c r="O733" s="9"/>
      <c r="P733" s="9"/>
    </row>
    <row r="734" spans="7:16" ht="15.75" customHeight="1" x14ac:dyDescent="0.2">
      <c r="G734" s="14"/>
      <c r="H734" s="9"/>
      <c r="I734" s="9"/>
      <c r="L734" s="14"/>
      <c r="M734" s="9"/>
      <c r="N734" s="9"/>
      <c r="O734" s="9"/>
      <c r="P734" s="9"/>
    </row>
    <row r="735" spans="7:16" ht="15.75" customHeight="1" x14ac:dyDescent="0.2">
      <c r="G735" s="14"/>
      <c r="H735" s="9"/>
      <c r="I735" s="9"/>
      <c r="L735" s="14"/>
      <c r="M735" s="9"/>
      <c r="N735" s="9"/>
      <c r="O735" s="9"/>
      <c r="P735" s="9"/>
    </row>
    <row r="736" spans="7:16" ht="15.75" customHeight="1" x14ac:dyDescent="0.2">
      <c r="G736" s="14"/>
      <c r="H736" s="9"/>
      <c r="I736" s="9"/>
      <c r="L736" s="14"/>
      <c r="M736" s="9"/>
      <c r="N736" s="9"/>
      <c r="O736" s="9"/>
      <c r="P736" s="9"/>
    </row>
    <row r="737" spans="7:16" ht="15.75" customHeight="1" x14ac:dyDescent="0.2">
      <c r="G737" s="14"/>
      <c r="H737" s="9"/>
      <c r="I737" s="9"/>
      <c r="L737" s="14"/>
      <c r="M737" s="9"/>
      <c r="N737" s="9"/>
      <c r="O737" s="9"/>
      <c r="P737" s="9"/>
    </row>
    <row r="738" spans="7:16" ht="15.75" customHeight="1" x14ac:dyDescent="0.2">
      <c r="G738" s="14"/>
      <c r="H738" s="9"/>
      <c r="I738" s="9"/>
      <c r="L738" s="14"/>
      <c r="M738" s="9"/>
      <c r="N738" s="9"/>
      <c r="O738" s="9"/>
      <c r="P738" s="9"/>
    </row>
    <row r="739" spans="7:16" ht="15.75" customHeight="1" x14ac:dyDescent="0.2">
      <c r="G739" s="14"/>
      <c r="H739" s="9"/>
      <c r="I739" s="9"/>
      <c r="L739" s="14"/>
      <c r="M739" s="9"/>
      <c r="N739" s="9"/>
      <c r="O739" s="9"/>
      <c r="P739" s="9"/>
    </row>
    <row r="740" spans="7:16" ht="15.75" customHeight="1" x14ac:dyDescent="0.2">
      <c r="G740" s="14"/>
      <c r="H740" s="9"/>
      <c r="I740" s="9"/>
      <c r="L740" s="14"/>
      <c r="M740" s="9"/>
      <c r="N740" s="9"/>
      <c r="O740" s="9"/>
      <c r="P740" s="9"/>
    </row>
    <row r="741" spans="7:16" ht="15.75" customHeight="1" x14ac:dyDescent="0.2">
      <c r="G741" s="14"/>
      <c r="H741" s="9"/>
      <c r="I741" s="9"/>
      <c r="L741" s="14"/>
      <c r="M741" s="9"/>
      <c r="N741" s="9"/>
      <c r="O741" s="9"/>
      <c r="P741" s="9"/>
    </row>
    <row r="742" spans="7:16" ht="15.75" customHeight="1" x14ac:dyDescent="0.2">
      <c r="G742" s="14"/>
      <c r="H742" s="9"/>
      <c r="I742" s="9"/>
      <c r="L742" s="14"/>
      <c r="M742" s="9"/>
      <c r="N742" s="9"/>
      <c r="O742" s="9"/>
      <c r="P742" s="9"/>
    </row>
    <row r="743" spans="7:16" ht="15.75" customHeight="1" x14ac:dyDescent="0.2">
      <c r="G743" s="14"/>
      <c r="H743" s="9"/>
      <c r="I743" s="9"/>
      <c r="L743" s="14"/>
      <c r="M743" s="9"/>
      <c r="N743" s="9"/>
      <c r="O743" s="9"/>
      <c r="P743" s="9"/>
    </row>
    <row r="744" spans="7:16" ht="15.75" customHeight="1" x14ac:dyDescent="0.2">
      <c r="G744" s="14"/>
      <c r="H744" s="9"/>
      <c r="I744" s="9"/>
      <c r="L744" s="14"/>
      <c r="M744" s="9"/>
      <c r="N744" s="9"/>
      <c r="O744" s="9"/>
      <c r="P744" s="9"/>
    </row>
    <row r="745" spans="7:16" ht="15.75" customHeight="1" x14ac:dyDescent="0.2">
      <c r="G745" s="14"/>
      <c r="H745" s="9"/>
      <c r="I745" s="9"/>
      <c r="L745" s="14"/>
      <c r="M745" s="9"/>
      <c r="N745" s="9"/>
      <c r="O745" s="9"/>
      <c r="P745" s="9"/>
    </row>
    <row r="746" spans="7:16" ht="15.75" customHeight="1" x14ac:dyDescent="0.2">
      <c r="G746" s="14"/>
      <c r="H746" s="9"/>
      <c r="I746" s="9"/>
      <c r="L746" s="14"/>
      <c r="M746" s="9"/>
      <c r="N746" s="9"/>
      <c r="O746" s="9"/>
      <c r="P746" s="9"/>
    </row>
    <row r="747" spans="7:16" ht="15.75" customHeight="1" x14ac:dyDescent="0.2">
      <c r="G747" s="14"/>
      <c r="H747" s="9"/>
      <c r="I747" s="9"/>
      <c r="L747" s="14"/>
      <c r="M747" s="9"/>
      <c r="N747" s="9"/>
      <c r="O747" s="9"/>
      <c r="P747" s="9"/>
    </row>
    <row r="748" spans="7:16" ht="15.75" customHeight="1" x14ac:dyDescent="0.2">
      <c r="G748" s="14"/>
      <c r="H748" s="9"/>
      <c r="I748" s="9"/>
      <c r="L748" s="14"/>
      <c r="M748" s="9"/>
      <c r="N748" s="9"/>
      <c r="O748" s="9"/>
      <c r="P748" s="9"/>
    </row>
    <row r="749" spans="7:16" ht="15.75" customHeight="1" x14ac:dyDescent="0.2">
      <c r="G749" s="14"/>
      <c r="H749" s="9"/>
      <c r="I749" s="9"/>
      <c r="L749" s="14"/>
      <c r="M749" s="9"/>
      <c r="N749" s="9"/>
      <c r="O749" s="9"/>
      <c r="P749" s="9"/>
    </row>
    <row r="750" spans="7:16" ht="15.75" customHeight="1" x14ac:dyDescent="0.2">
      <c r="G750" s="14"/>
      <c r="H750" s="9"/>
      <c r="I750" s="9"/>
      <c r="L750" s="14"/>
      <c r="M750" s="9"/>
      <c r="N750" s="9"/>
      <c r="O750" s="9"/>
      <c r="P750" s="9"/>
    </row>
    <row r="751" spans="7:16" ht="15.75" customHeight="1" x14ac:dyDescent="0.2">
      <c r="G751" s="14"/>
      <c r="H751" s="9"/>
      <c r="I751" s="9"/>
      <c r="L751" s="14"/>
      <c r="M751" s="9"/>
      <c r="N751" s="9"/>
      <c r="O751" s="9"/>
      <c r="P751" s="9"/>
    </row>
    <row r="752" spans="7:16" ht="15.75" customHeight="1" x14ac:dyDescent="0.2">
      <c r="G752" s="14"/>
      <c r="H752" s="9"/>
      <c r="I752" s="9"/>
      <c r="L752" s="14"/>
      <c r="M752" s="9"/>
      <c r="N752" s="9"/>
      <c r="O752" s="9"/>
      <c r="P752" s="9"/>
    </row>
    <row r="753" spans="7:16" ht="15.75" customHeight="1" x14ac:dyDescent="0.2">
      <c r="G753" s="14"/>
      <c r="H753" s="9"/>
      <c r="I753" s="9"/>
      <c r="L753" s="14"/>
      <c r="M753" s="9"/>
      <c r="N753" s="9"/>
      <c r="O753" s="9"/>
      <c r="P753" s="9"/>
    </row>
    <row r="754" spans="7:16" ht="15.75" customHeight="1" x14ac:dyDescent="0.2">
      <c r="G754" s="14"/>
      <c r="H754" s="9"/>
      <c r="I754" s="9"/>
      <c r="L754" s="14"/>
      <c r="M754" s="9"/>
      <c r="N754" s="9"/>
      <c r="O754" s="9"/>
      <c r="P754" s="9"/>
    </row>
    <row r="755" spans="7:16" ht="15.75" customHeight="1" x14ac:dyDescent="0.2">
      <c r="G755" s="14"/>
      <c r="H755" s="9"/>
      <c r="I755" s="9"/>
      <c r="L755" s="14"/>
      <c r="M755" s="9"/>
      <c r="N755" s="9"/>
      <c r="O755" s="9"/>
      <c r="P755" s="9"/>
    </row>
    <row r="756" spans="7:16" ht="15.75" customHeight="1" x14ac:dyDescent="0.2">
      <c r="G756" s="14"/>
      <c r="H756" s="9"/>
      <c r="I756" s="9"/>
      <c r="L756" s="14"/>
      <c r="M756" s="9"/>
      <c r="N756" s="9"/>
      <c r="O756" s="9"/>
      <c r="P756" s="9"/>
    </row>
    <row r="757" spans="7:16" ht="15.75" customHeight="1" x14ac:dyDescent="0.2">
      <c r="G757" s="14"/>
      <c r="H757" s="9"/>
      <c r="I757" s="9"/>
      <c r="L757" s="14"/>
      <c r="M757" s="9"/>
      <c r="N757" s="9"/>
      <c r="O757" s="9"/>
      <c r="P757" s="9"/>
    </row>
    <row r="758" spans="7:16" ht="15.75" customHeight="1" x14ac:dyDescent="0.2">
      <c r="G758" s="14"/>
      <c r="H758" s="9"/>
      <c r="I758" s="9"/>
      <c r="L758" s="14"/>
      <c r="M758" s="9"/>
      <c r="N758" s="9"/>
      <c r="O758" s="9"/>
      <c r="P758" s="9"/>
    </row>
    <row r="759" spans="7:16" ht="15.75" customHeight="1" x14ac:dyDescent="0.2">
      <c r="G759" s="14"/>
      <c r="H759" s="9"/>
      <c r="I759" s="9"/>
      <c r="L759" s="14"/>
      <c r="M759" s="9"/>
      <c r="N759" s="9"/>
      <c r="O759" s="9"/>
      <c r="P759" s="9"/>
    </row>
    <row r="760" spans="7:16" ht="15.75" customHeight="1" x14ac:dyDescent="0.2">
      <c r="G760" s="14"/>
      <c r="H760" s="9"/>
      <c r="I760" s="9"/>
      <c r="L760" s="14"/>
      <c r="M760" s="9"/>
      <c r="N760" s="9"/>
      <c r="O760" s="9"/>
      <c r="P760" s="9"/>
    </row>
    <row r="761" spans="7:16" ht="15.75" customHeight="1" x14ac:dyDescent="0.2">
      <c r="G761" s="14"/>
      <c r="H761" s="9"/>
      <c r="I761" s="9"/>
      <c r="L761" s="14"/>
      <c r="M761" s="9"/>
      <c r="N761" s="9"/>
      <c r="O761" s="9"/>
      <c r="P761" s="9"/>
    </row>
    <row r="762" spans="7:16" ht="15.75" customHeight="1" x14ac:dyDescent="0.2">
      <c r="G762" s="14"/>
      <c r="H762" s="9"/>
      <c r="I762" s="9"/>
      <c r="L762" s="14"/>
      <c r="M762" s="9"/>
      <c r="N762" s="9"/>
      <c r="O762" s="9"/>
      <c r="P762" s="9"/>
    </row>
    <row r="763" spans="7:16" ht="15.75" customHeight="1" x14ac:dyDescent="0.2">
      <c r="G763" s="14"/>
      <c r="H763" s="9"/>
      <c r="I763" s="9"/>
      <c r="L763" s="14"/>
      <c r="M763" s="9"/>
      <c r="N763" s="9"/>
      <c r="O763" s="9"/>
      <c r="P763" s="9"/>
    </row>
    <row r="764" spans="7:16" ht="15.75" customHeight="1" x14ac:dyDescent="0.2">
      <c r="G764" s="14"/>
      <c r="H764" s="9"/>
      <c r="I764" s="9"/>
      <c r="L764" s="14"/>
      <c r="M764" s="9"/>
      <c r="N764" s="9"/>
      <c r="O764" s="9"/>
      <c r="P764" s="9"/>
    </row>
    <row r="765" spans="7:16" ht="15.75" customHeight="1" x14ac:dyDescent="0.2">
      <c r="G765" s="14"/>
      <c r="H765" s="9"/>
      <c r="I765" s="9"/>
      <c r="L765" s="14"/>
      <c r="M765" s="9"/>
      <c r="N765" s="9"/>
      <c r="O765" s="9"/>
      <c r="P765" s="9"/>
    </row>
    <row r="766" spans="7:16" ht="15.75" customHeight="1" x14ac:dyDescent="0.2">
      <c r="G766" s="14"/>
      <c r="H766" s="9"/>
      <c r="I766" s="9"/>
      <c r="L766" s="14"/>
      <c r="M766" s="9"/>
      <c r="N766" s="9"/>
      <c r="O766" s="9"/>
      <c r="P766" s="9"/>
    </row>
    <row r="767" spans="7:16" ht="15.75" customHeight="1" x14ac:dyDescent="0.2">
      <c r="G767" s="14"/>
      <c r="H767" s="9"/>
      <c r="I767" s="9"/>
      <c r="L767" s="14"/>
      <c r="M767" s="9"/>
      <c r="N767" s="9"/>
      <c r="O767" s="9"/>
      <c r="P767" s="9"/>
    </row>
    <row r="768" spans="7:16" ht="15.75" customHeight="1" x14ac:dyDescent="0.2">
      <c r="G768" s="14"/>
      <c r="H768" s="9"/>
      <c r="I768" s="9"/>
      <c r="L768" s="14"/>
      <c r="M768" s="9"/>
      <c r="N768" s="9"/>
      <c r="O768" s="9"/>
      <c r="P768" s="9"/>
    </row>
    <row r="769" spans="7:16" ht="15.75" customHeight="1" x14ac:dyDescent="0.2">
      <c r="G769" s="14"/>
      <c r="H769" s="9"/>
      <c r="I769" s="9"/>
      <c r="L769" s="14"/>
      <c r="M769" s="9"/>
      <c r="N769" s="9"/>
      <c r="O769" s="9"/>
      <c r="P769" s="9"/>
    </row>
    <row r="770" spans="7:16" ht="15.75" customHeight="1" x14ac:dyDescent="0.2">
      <c r="G770" s="14"/>
      <c r="H770" s="9"/>
      <c r="I770" s="9"/>
      <c r="L770" s="14"/>
      <c r="M770" s="9"/>
      <c r="N770" s="9"/>
      <c r="O770" s="9"/>
      <c r="P770" s="9"/>
    </row>
    <row r="771" spans="7:16" ht="15.75" customHeight="1" x14ac:dyDescent="0.2">
      <c r="G771" s="14"/>
      <c r="H771" s="9"/>
      <c r="I771" s="9"/>
      <c r="L771" s="14"/>
      <c r="M771" s="9"/>
      <c r="N771" s="9"/>
      <c r="O771" s="9"/>
      <c r="P771" s="9"/>
    </row>
    <row r="772" spans="7:16" ht="15.75" customHeight="1" x14ac:dyDescent="0.2">
      <c r="G772" s="14"/>
      <c r="H772" s="9"/>
      <c r="I772" s="9"/>
      <c r="L772" s="14"/>
      <c r="M772" s="9"/>
      <c r="N772" s="9"/>
      <c r="O772" s="9"/>
      <c r="P772" s="9"/>
    </row>
    <row r="773" spans="7:16" ht="15.75" customHeight="1" x14ac:dyDescent="0.2">
      <c r="G773" s="14"/>
      <c r="H773" s="9"/>
      <c r="I773" s="9"/>
      <c r="L773" s="14"/>
      <c r="M773" s="9"/>
      <c r="N773" s="9"/>
      <c r="O773" s="9"/>
      <c r="P773" s="9"/>
    </row>
    <row r="774" spans="7:16" ht="15.75" customHeight="1" x14ac:dyDescent="0.2">
      <c r="G774" s="14"/>
      <c r="H774" s="9"/>
      <c r="I774" s="9"/>
      <c r="L774" s="14"/>
      <c r="M774" s="9"/>
      <c r="N774" s="9"/>
      <c r="O774" s="9"/>
      <c r="P774" s="9"/>
    </row>
    <row r="775" spans="7:16" ht="15.75" customHeight="1" x14ac:dyDescent="0.2">
      <c r="G775" s="14"/>
      <c r="H775" s="9"/>
      <c r="I775" s="9"/>
      <c r="L775" s="14"/>
      <c r="M775" s="9"/>
      <c r="N775" s="9"/>
      <c r="O775" s="9"/>
      <c r="P775" s="9"/>
    </row>
    <row r="776" spans="7:16" ht="15.75" customHeight="1" x14ac:dyDescent="0.2">
      <c r="G776" s="14"/>
      <c r="H776" s="9"/>
      <c r="I776" s="9"/>
      <c r="L776" s="14"/>
      <c r="M776" s="9"/>
      <c r="N776" s="9"/>
      <c r="O776" s="9"/>
      <c r="P776" s="9"/>
    </row>
    <row r="777" spans="7:16" ht="15.75" customHeight="1" x14ac:dyDescent="0.2">
      <c r="G777" s="14"/>
      <c r="H777" s="9"/>
      <c r="I777" s="9"/>
      <c r="L777" s="14"/>
      <c r="M777" s="9"/>
      <c r="N777" s="9"/>
      <c r="O777" s="9"/>
      <c r="P777" s="9"/>
    </row>
    <row r="778" spans="7:16" ht="15.75" customHeight="1" x14ac:dyDescent="0.2">
      <c r="G778" s="14"/>
      <c r="H778" s="9"/>
      <c r="I778" s="9"/>
      <c r="L778" s="14"/>
      <c r="M778" s="9"/>
      <c r="N778" s="9"/>
      <c r="O778" s="9"/>
      <c r="P778" s="9"/>
    </row>
    <row r="779" spans="7:16" ht="15.75" customHeight="1" x14ac:dyDescent="0.2">
      <c r="G779" s="14"/>
      <c r="H779" s="9"/>
      <c r="I779" s="9"/>
      <c r="L779" s="14"/>
      <c r="M779" s="9"/>
      <c r="N779" s="9"/>
      <c r="O779" s="9"/>
      <c r="P779" s="9"/>
    </row>
    <row r="780" spans="7:16" ht="15.75" customHeight="1" x14ac:dyDescent="0.2">
      <c r="G780" s="14"/>
      <c r="H780" s="9"/>
      <c r="I780" s="9"/>
      <c r="L780" s="14"/>
      <c r="M780" s="9"/>
      <c r="N780" s="9"/>
      <c r="O780" s="9"/>
      <c r="P780" s="9"/>
    </row>
    <row r="781" spans="7:16" ht="15.75" customHeight="1" x14ac:dyDescent="0.2">
      <c r="G781" s="14"/>
      <c r="H781" s="9"/>
      <c r="I781" s="9"/>
      <c r="L781" s="14"/>
      <c r="M781" s="9"/>
      <c r="N781" s="9"/>
      <c r="O781" s="9"/>
      <c r="P781" s="9"/>
    </row>
    <row r="782" spans="7:16" ht="15.75" customHeight="1" x14ac:dyDescent="0.2">
      <c r="G782" s="14"/>
      <c r="H782" s="9"/>
      <c r="I782" s="9"/>
      <c r="L782" s="14"/>
      <c r="M782" s="9"/>
      <c r="N782" s="9"/>
      <c r="O782" s="9"/>
      <c r="P782" s="9"/>
    </row>
    <row r="783" spans="7:16" ht="15.75" customHeight="1" x14ac:dyDescent="0.2">
      <c r="G783" s="14"/>
      <c r="H783" s="9"/>
      <c r="I783" s="9"/>
      <c r="L783" s="14"/>
      <c r="M783" s="9"/>
      <c r="N783" s="9"/>
      <c r="O783" s="9"/>
      <c r="P783" s="9"/>
    </row>
    <row r="784" spans="7:16" ht="15.75" customHeight="1" x14ac:dyDescent="0.2">
      <c r="G784" s="14"/>
      <c r="H784" s="9"/>
      <c r="I784" s="9"/>
      <c r="L784" s="14"/>
      <c r="M784" s="9"/>
      <c r="N784" s="9"/>
      <c r="O784" s="9"/>
      <c r="P784" s="9"/>
    </row>
    <row r="785" spans="7:16" ht="15.75" customHeight="1" x14ac:dyDescent="0.2">
      <c r="G785" s="14"/>
      <c r="H785" s="9"/>
      <c r="I785" s="9"/>
      <c r="L785" s="14"/>
      <c r="M785" s="9"/>
      <c r="N785" s="9"/>
      <c r="O785" s="9"/>
      <c r="P785" s="9"/>
    </row>
    <row r="786" spans="7:16" ht="15.75" customHeight="1" x14ac:dyDescent="0.2">
      <c r="G786" s="14"/>
      <c r="H786" s="9"/>
      <c r="I786" s="9"/>
      <c r="L786" s="14"/>
      <c r="M786" s="9"/>
      <c r="N786" s="9"/>
      <c r="O786" s="9"/>
      <c r="P786" s="9"/>
    </row>
    <row r="787" spans="7:16" ht="15.75" customHeight="1" x14ac:dyDescent="0.2">
      <c r="G787" s="14"/>
      <c r="H787" s="9"/>
      <c r="I787" s="9"/>
      <c r="L787" s="14"/>
      <c r="M787" s="9"/>
      <c r="N787" s="9"/>
      <c r="O787" s="9"/>
      <c r="P787" s="9"/>
    </row>
    <row r="788" spans="7:16" ht="15.75" customHeight="1" x14ac:dyDescent="0.2">
      <c r="G788" s="14"/>
      <c r="H788" s="9"/>
      <c r="I788" s="9"/>
      <c r="L788" s="14"/>
      <c r="M788" s="9"/>
      <c r="N788" s="9"/>
      <c r="O788" s="9"/>
      <c r="P788" s="9"/>
    </row>
    <row r="789" spans="7:16" ht="15.75" customHeight="1" x14ac:dyDescent="0.2">
      <c r="G789" s="14"/>
      <c r="H789" s="9"/>
      <c r="I789" s="9"/>
      <c r="L789" s="14"/>
      <c r="M789" s="9"/>
      <c r="N789" s="9"/>
      <c r="O789" s="9"/>
      <c r="P789" s="9"/>
    </row>
    <row r="790" spans="7:16" ht="15.75" customHeight="1" x14ac:dyDescent="0.2">
      <c r="G790" s="14"/>
      <c r="H790" s="9"/>
      <c r="I790" s="9"/>
      <c r="L790" s="14"/>
      <c r="M790" s="9"/>
      <c r="N790" s="9"/>
      <c r="O790" s="9"/>
      <c r="P790" s="9"/>
    </row>
    <row r="791" spans="7:16" ht="15.75" customHeight="1" x14ac:dyDescent="0.2">
      <c r="G791" s="14"/>
      <c r="H791" s="9"/>
      <c r="I791" s="9"/>
      <c r="L791" s="14"/>
      <c r="M791" s="9"/>
      <c r="N791" s="9"/>
      <c r="O791" s="9"/>
      <c r="P791" s="9"/>
    </row>
    <row r="792" spans="7:16" ht="15.75" customHeight="1" x14ac:dyDescent="0.2">
      <c r="G792" s="14"/>
      <c r="H792" s="9"/>
      <c r="I792" s="9"/>
      <c r="L792" s="14"/>
      <c r="M792" s="9"/>
      <c r="N792" s="9"/>
      <c r="O792" s="9"/>
      <c r="P792" s="9"/>
    </row>
    <row r="793" spans="7:16" ht="15.75" customHeight="1" x14ac:dyDescent="0.2">
      <c r="G793" s="14"/>
      <c r="H793" s="9"/>
      <c r="I793" s="9"/>
      <c r="L793" s="14"/>
      <c r="M793" s="9"/>
      <c r="N793" s="9"/>
      <c r="O793" s="9"/>
      <c r="P793" s="9"/>
    </row>
    <row r="794" spans="7:16" ht="15.75" customHeight="1" x14ac:dyDescent="0.2">
      <c r="G794" s="14"/>
      <c r="H794" s="9"/>
      <c r="I794" s="9"/>
      <c r="L794" s="14"/>
      <c r="M794" s="9"/>
      <c r="N794" s="9"/>
      <c r="O794" s="9"/>
      <c r="P794" s="9"/>
    </row>
    <row r="795" spans="7:16" ht="15.75" customHeight="1" x14ac:dyDescent="0.2">
      <c r="G795" s="14"/>
      <c r="H795" s="9"/>
      <c r="I795" s="9"/>
      <c r="L795" s="14"/>
      <c r="M795" s="9"/>
      <c r="N795" s="9"/>
      <c r="O795" s="9"/>
      <c r="P795" s="9"/>
    </row>
    <row r="796" spans="7:16" ht="15.75" customHeight="1" x14ac:dyDescent="0.2">
      <c r="G796" s="14"/>
      <c r="H796" s="9"/>
      <c r="I796" s="9"/>
      <c r="L796" s="14"/>
      <c r="M796" s="9"/>
      <c r="N796" s="9"/>
      <c r="O796" s="9"/>
      <c r="P796" s="9"/>
    </row>
    <row r="797" spans="7:16" ht="15.75" customHeight="1" x14ac:dyDescent="0.2">
      <c r="G797" s="14"/>
      <c r="H797" s="9"/>
      <c r="I797" s="9"/>
      <c r="L797" s="14"/>
      <c r="M797" s="9"/>
      <c r="N797" s="9"/>
      <c r="O797" s="9"/>
      <c r="P797" s="9"/>
    </row>
    <row r="798" spans="7:16" ht="15.75" customHeight="1" x14ac:dyDescent="0.2">
      <c r="G798" s="14"/>
      <c r="H798" s="9"/>
      <c r="I798" s="9"/>
      <c r="L798" s="14"/>
      <c r="M798" s="9"/>
      <c r="N798" s="9"/>
      <c r="O798" s="9"/>
      <c r="P798" s="9"/>
    </row>
    <row r="799" spans="7:16" ht="15.75" customHeight="1" x14ac:dyDescent="0.2">
      <c r="G799" s="14"/>
      <c r="H799" s="9"/>
      <c r="I799" s="9"/>
      <c r="L799" s="14"/>
      <c r="M799" s="9"/>
      <c r="N799" s="9"/>
      <c r="O799" s="9"/>
      <c r="P799" s="9"/>
    </row>
    <row r="800" spans="7:16" ht="15.75" customHeight="1" x14ac:dyDescent="0.2">
      <c r="G800" s="14"/>
      <c r="H800" s="9"/>
      <c r="I800" s="9"/>
      <c r="L800" s="14"/>
      <c r="M800" s="9"/>
      <c r="N800" s="9"/>
      <c r="O800" s="9"/>
      <c r="P800" s="9"/>
    </row>
    <row r="801" spans="7:16" ht="15.75" customHeight="1" x14ac:dyDescent="0.2">
      <c r="G801" s="14"/>
      <c r="H801" s="9"/>
      <c r="I801" s="9"/>
      <c r="L801" s="14"/>
      <c r="M801" s="9"/>
      <c r="N801" s="9"/>
      <c r="O801" s="9"/>
      <c r="P801" s="9"/>
    </row>
    <row r="802" spans="7:16" ht="15.75" customHeight="1" x14ac:dyDescent="0.2">
      <c r="G802" s="14"/>
      <c r="H802" s="9"/>
      <c r="I802" s="9"/>
      <c r="L802" s="14"/>
      <c r="M802" s="9"/>
      <c r="N802" s="9"/>
      <c r="O802" s="9"/>
      <c r="P802" s="9"/>
    </row>
    <row r="803" spans="7:16" ht="15.75" customHeight="1" x14ac:dyDescent="0.2">
      <c r="G803" s="14"/>
      <c r="H803" s="9"/>
      <c r="I803" s="9"/>
      <c r="L803" s="14"/>
      <c r="M803" s="9"/>
      <c r="N803" s="9"/>
      <c r="O803" s="9"/>
      <c r="P803" s="9"/>
    </row>
    <row r="804" spans="7:16" ht="15.75" customHeight="1" x14ac:dyDescent="0.2">
      <c r="G804" s="14"/>
      <c r="H804" s="9"/>
      <c r="I804" s="9"/>
      <c r="L804" s="14"/>
      <c r="M804" s="9"/>
      <c r="N804" s="9"/>
      <c r="O804" s="9"/>
      <c r="P804" s="9"/>
    </row>
    <row r="805" spans="7:16" ht="15.75" customHeight="1" x14ac:dyDescent="0.2">
      <c r="G805" s="14"/>
      <c r="H805" s="9"/>
      <c r="I805" s="9"/>
      <c r="L805" s="14"/>
      <c r="M805" s="9"/>
      <c r="N805" s="9"/>
      <c r="O805" s="9"/>
      <c r="P805" s="9"/>
    </row>
    <row r="806" spans="7:16" ht="15.75" customHeight="1" x14ac:dyDescent="0.2">
      <c r="G806" s="14"/>
      <c r="H806" s="9"/>
      <c r="I806" s="9"/>
      <c r="L806" s="14"/>
      <c r="M806" s="9"/>
      <c r="N806" s="9"/>
      <c r="O806" s="9"/>
      <c r="P806" s="9"/>
    </row>
    <row r="807" spans="7:16" ht="15.75" customHeight="1" x14ac:dyDescent="0.2">
      <c r="G807" s="14"/>
      <c r="H807" s="9"/>
      <c r="I807" s="9"/>
      <c r="L807" s="14"/>
      <c r="M807" s="9"/>
      <c r="N807" s="9"/>
      <c r="O807" s="9"/>
      <c r="P807" s="9"/>
    </row>
    <row r="808" spans="7:16" ht="15.75" customHeight="1" x14ac:dyDescent="0.2">
      <c r="G808" s="14"/>
      <c r="H808" s="9"/>
      <c r="I808" s="9"/>
      <c r="L808" s="14"/>
      <c r="M808" s="9"/>
      <c r="N808" s="9"/>
      <c r="O808" s="9"/>
      <c r="P808" s="9"/>
    </row>
    <row r="809" spans="7:16" ht="15.75" customHeight="1" x14ac:dyDescent="0.2">
      <c r="G809" s="14"/>
      <c r="H809" s="9"/>
      <c r="I809" s="9"/>
      <c r="L809" s="14"/>
      <c r="M809" s="9"/>
      <c r="N809" s="9"/>
      <c r="O809" s="9"/>
      <c r="P809" s="9"/>
    </row>
    <row r="810" spans="7:16" ht="15.75" customHeight="1" x14ac:dyDescent="0.2">
      <c r="G810" s="14"/>
      <c r="H810" s="9"/>
      <c r="I810" s="9"/>
      <c r="L810" s="14"/>
      <c r="M810" s="9"/>
      <c r="N810" s="9"/>
      <c r="O810" s="9"/>
      <c r="P810" s="9"/>
    </row>
    <row r="811" spans="7:16" ht="15.75" customHeight="1" x14ac:dyDescent="0.2">
      <c r="G811" s="14"/>
      <c r="H811" s="9"/>
      <c r="I811" s="9"/>
      <c r="L811" s="14"/>
      <c r="M811" s="9"/>
      <c r="N811" s="9"/>
      <c r="O811" s="9"/>
      <c r="P811" s="9"/>
    </row>
    <row r="812" spans="7:16" ht="15.75" customHeight="1" x14ac:dyDescent="0.2">
      <c r="G812" s="14"/>
      <c r="H812" s="9"/>
      <c r="I812" s="9"/>
      <c r="L812" s="14"/>
      <c r="M812" s="9"/>
      <c r="N812" s="9"/>
      <c r="O812" s="9"/>
      <c r="P812" s="9"/>
    </row>
    <row r="813" spans="7:16" ht="15.75" customHeight="1" x14ac:dyDescent="0.2">
      <c r="G813" s="14"/>
      <c r="H813" s="9"/>
      <c r="I813" s="9"/>
      <c r="L813" s="14"/>
      <c r="M813" s="9"/>
      <c r="N813" s="9"/>
      <c r="O813" s="9"/>
      <c r="P813" s="9"/>
    </row>
    <row r="814" spans="7:16" ht="15.75" customHeight="1" x14ac:dyDescent="0.2">
      <c r="G814" s="14"/>
      <c r="H814" s="9"/>
      <c r="I814" s="9"/>
      <c r="L814" s="14"/>
      <c r="M814" s="9"/>
      <c r="N814" s="9"/>
      <c r="O814" s="9"/>
      <c r="P814" s="9"/>
    </row>
    <row r="815" spans="7:16" ht="15.75" customHeight="1" x14ac:dyDescent="0.2">
      <c r="G815" s="14"/>
      <c r="H815" s="9"/>
      <c r="I815" s="9"/>
      <c r="L815" s="14"/>
      <c r="M815" s="9"/>
      <c r="N815" s="9"/>
      <c r="O815" s="9"/>
      <c r="P815" s="9"/>
    </row>
    <row r="816" spans="7:16" ht="15.75" customHeight="1" x14ac:dyDescent="0.2">
      <c r="G816" s="14"/>
      <c r="H816" s="9"/>
      <c r="I816" s="9"/>
      <c r="L816" s="14"/>
      <c r="M816" s="9"/>
      <c r="N816" s="9"/>
      <c r="O816" s="9"/>
      <c r="P816" s="9"/>
    </row>
    <row r="817" spans="7:16" ht="15.75" customHeight="1" x14ac:dyDescent="0.2">
      <c r="G817" s="14"/>
      <c r="H817" s="9"/>
      <c r="I817" s="9"/>
      <c r="L817" s="14"/>
      <c r="M817" s="9"/>
      <c r="N817" s="9"/>
      <c r="O817" s="9"/>
      <c r="P817" s="9"/>
    </row>
    <row r="818" spans="7:16" ht="15.75" customHeight="1" x14ac:dyDescent="0.2">
      <c r="G818" s="14"/>
      <c r="H818" s="9"/>
      <c r="I818" s="9"/>
      <c r="L818" s="14"/>
      <c r="M818" s="9"/>
      <c r="N818" s="9"/>
      <c r="O818" s="9"/>
      <c r="P818" s="9"/>
    </row>
    <row r="819" spans="7:16" ht="15.75" customHeight="1" x14ac:dyDescent="0.2">
      <c r="G819" s="14"/>
      <c r="H819" s="9"/>
      <c r="I819" s="9"/>
      <c r="L819" s="14"/>
      <c r="M819" s="9"/>
      <c r="N819" s="9"/>
      <c r="O819" s="9"/>
      <c r="P819" s="9"/>
    </row>
    <row r="820" spans="7:16" ht="15.75" customHeight="1" x14ac:dyDescent="0.2">
      <c r="G820" s="14"/>
      <c r="H820" s="9"/>
      <c r="I820" s="9"/>
      <c r="L820" s="14"/>
      <c r="M820" s="9"/>
      <c r="N820" s="9"/>
      <c r="O820" s="9"/>
      <c r="P820" s="9"/>
    </row>
    <row r="821" spans="7:16" ht="15.75" customHeight="1" x14ac:dyDescent="0.2">
      <c r="G821" s="14"/>
      <c r="H821" s="9"/>
      <c r="I821" s="9"/>
      <c r="L821" s="14"/>
      <c r="M821" s="9"/>
      <c r="N821" s="9"/>
      <c r="O821" s="9"/>
      <c r="P821" s="9"/>
    </row>
    <row r="822" spans="7:16" ht="15.75" customHeight="1" x14ac:dyDescent="0.2">
      <c r="G822" s="14"/>
      <c r="H822" s="9"/>
      <c r="I822" s="9"/>
      <c r="L822" s="14"/>
      <c r="M822" s="9"/>
      <c r="N822" s="9"/>
      <c r="O822" s="9"/>
      <c r="P822" s="9"/>
    </row>
    <row r="823" spans="7:16" ht="15.75" customHeight="1" x14ac:dyDescent="0.2">
      <c r="G823" s="14"/>
      <c r="H823" s="9"/>
      <c r="I823" s="9"/>
      <c r="L823" s="14"/>
      <c r="M823" s="9"/>
      <c r="N823" s="9"/>
      <c r="O823" s="9"/>
      <c r="P823" s="9"/>
    </row>
    <row r="824" spans="7:16" ht="15.75" customHeight="1" x14ac:dyDescent="0.2">
      <c r="G824" s="14"/>
      <c r="H824" s="9"/>
      <c r="I824" s="9"/>
      <c r="L824" s="14"/>
      <c r="M824" s="9"/>
      <c r="N824" s="9"/>
      <c r="O824" s="9"/>
      <c r="P824" s="9"/>
    </row>
    <row r="825" spans="7:16" ht="15.75" customHeight="1" x14ac:dyDescent="0.2">
      <c r="G825" s="14"/>
      <c r="H825" s="9"/>
      <c r="I825" s="9"/>
      <c r="L825" s="14"/>
      <c r="M825" s="9"/>
      <c r="N825" s="9"/>
      <c r="O825" s="9"/>
      <c r="P825" s="9"/>
    </row>
    <row r="826" spans="7:16" ht="15.75" customHeight="1" x14ac:dyDescent="0.2">
      <c r="G826" s="14"/>
      <c r="H826" s="9"/>
      <c r="I826" s="9"/>
      <c r="L826" s="14"/>
      <c r="M826" s="9"/>
      <c r="N826" s="9"/>
      <c r="O826" s="9"/>
      <c r="P826" s="9"/>
    </row>
    <row r="827" spans="7:16" ht="15.75" customHeight="1" x14ac:dyDescent="0.2">
      <c r="G827" s="14"/>
      <c r="H827" s="9"/>
      <c r="I827" s="9"/>
      <c r="L827" s="14"/>
      <c r="M827" s="9"/>
      <c r="N827" s="9"/>
      <c r="O827" s="9"/>
      <c r="P827" s="9"/>
    </row>
    <row r="828" spans="7:16" ht="15.75" customHeight="1" x14ac:dyDescent="0.2">
      <c r="G828" s="14"/>
      <c r="H828" s="9"/>
      <c r="I828" s="9"/>
      <c r="L828" s="14"/>
      <c r="M828" s="9"/>
      <c r="N828" s="9"/>
      <c r="O828" s="9"/>
      <c r="P828" s="9"/>
    </row>
    <row r="829" spans="7:16" ht="15.75" customHeight="1" x14ac:dyDescent="0.2">
      <c r="G829" s="14"/>
      <c r="H829" s="9"/>
      <c r="I829" s="9"/>
      <c r="L829" s="14"/>
      <c r="M829" s="9"/>
      <c r="N829" s="9"/>
      <c r="O829" s="9"/>
      <c r="P829" s="9"/>
    </row>
    <row r="830" spans="7:16" ht="15.75" customHeight="1" x14ac:dyDescent="0.2">
      <c r="G830" s="14"/>
      <c r="H830" s="9"/>
      <c r="I830" s="9"/>
      <c r="L830" s="14"/>
      <c r="M830" s="9"/>
      <c r="N830" s="9"/>
      <c r="O830" s="9"/>
      <c r="P830" s="9"/>
    </row>
    <row r="831" spans="7:16" ht="15.75" customHeight="1" x14ac:dyDescent="0.2">
      <c r="G831" s="14"/>
      <c r="H831" s="9"/>
      <c r="I831" s="9"/>
      <c r="L831" s="14"/>
      <c r="M831" s="9"/>
      <c r="N831" s="9"/>
      <c r="O831" s="9"/>
      <c r="P831" s="9"/>
    </row>
    <row r="832" spans="7:16" ht="15.75" customHeight="1" x14ac:dyDescent="0.2">
      <c r="G832" s="14"/>
      <c r="H832" s="9"/>
      <c r="I832" s="9"/>
      <c r="L832" s="14"/>
      <c r="M832" s="9"/>
      <c r="N832" s="9"/>
      <c r="O832" s="9"/>
      <c r="P832" s="9"/>
    </row>
    <row r="833" spans="7:16" ht="15.75" customHeight="1" x14ac:dyDescent="0.2">
      <c r="G833" s="14"/>
      <c r="H833" s="9"/>
      <c r="I833" s="9"/>
      <c r="L833" s="14"/>
      <c r="M833" s="9"/>
      <c r="N833" s="9"/>
      <c r="O833" s="9"/>
      <c r="P833" s="9"/>
    </row>
    <row r="834" spans="7:16" ht="15.75" customHeight="1" x14ac:dyDescent="0.2">
      <c r="G834" s="14"/>
      <c r="H834" s="9"/>
      <c r="I834" s="9"/>
      <c r="L834" s="14"/>
      <c r="M834" s="9"/>
      <c r="N834" s="9"/>
      <c r="O834" s="9"/>
      <c r="P834" s="9"/>
    </row>
    <row r="835" spans="7:16" ht="15.75" customHeight="1" x14ac:dyDescent="0.2">
      <c r="G835" s="14"/>
      <c r="H835" s="9"/>
      <c r="I835" s="9"/>
      <c r="L835" s="14"/>
      <c r="M835" s="9"/>
      <c r="N835" s="9"/>
      <c r="O835" s="9"/>
      <c r="P835" s="9"/>
    </row>
    <row r="836" spans="7:16" ht="15.75" customHeight="1" x14ac:dyDescent="0.2">
      <c r="G836" s="14"/>
      <c r="H836" s="9"/>
      <c r="I836" s="9"/>
      <c r="L836" s="14"/>
      <c r="M836" s="9"/>
      <c r="N836" s="9"/>
      <c r="O836" s="9"/>
      <c r="P836" s="9"/>
    </row>
    <row r="837" spans="7:16" ht="15.75" customHeight="1" x14ac:dyDescent="0.2">
      <c r="G837" s="14"/>
      <c r="H837" s="9"/>
      <c r="I837" s="9"/>
      <c r="L837" s="14"/>
      <c r="M837" s="9"/>
      <c r="N837" s="9"/>
      <c r="O837" s="9"/>
      <c r="P837" s="9"/>
    </row>
    <row r="838" spans="7:16" ht="15.75" customHeight="1" x14ac:dyDescent="0.2">
      <c r="G838" s="14"/>
      <c r="H838" s="9"/>
      <c r="I838" s="9"/>
      <c r="L838" s="14"/>
      <c r="M838" s="9"/>
      <c r="N838" s="9"/>
      <c r="O838" s="9"/>
      <c r="P838" s="9"/>
    </row>
    <row r="839" spans="7:16" ht="15.75" customHeight="1" x14ac:dyDescent="0.2">
      <c r="G839" s="14"/>
      <c r="H839" s="9"/>
      <c r="I839" s="9"/>
      <c r="L839" s="14"/>
      <c r="M839" s="9"/>
      <c r="N839" s="9"/>
      <c r="O839" s="9"/>
      <c r="P839" s="9"/>
    </row>
    <row r="840" spans="7:16" ht="15.75" customHeight="1" x14ac:dyDescent="0.2">
      <c r="G840" s="14"/>
      <c r="H840" s="9"/>
      <c r="I840" s="9"/>
      <c r="L840" s="14"/>
      <c r="M840" s="9"/>
      <c r="N840" s="9"/>
      <c r="O840" s="9"/>
      <c r="P840" s="9"/>
    </row>
    <row r="841" spans="7:16" ht="15.75" customHeight="1" x14ac:dyDescent="0.2">
      <c r="G841" s="14"/>
      <c r="H841" s="9"/>
      <c r="I841" s="9"/>
      <c r="L841" s="14"/>
      <c r="M841" s="9"/>
      <c r="N841" s="9"/>
      <c r="O841" s="9"/>
      <c r="P841" s="9"/>
    </row>
    <row r="842" spans="7:16" ht="15.75" customHeight="1" x14ac:dyDescent="0.2">
      <c r="G842" s="14"/>
      <c r="H842" s="9"/>
      <c r="I842" s="9"/>
      <c r="L842" s="14"/>
      <c r="M842" s="9"/>
      <c r="N842" s="9"/>
      <c r="O842" s="9"/>
      <c r="P842" s="9"/>
    </row>
    <row r="843" spans="7:16" ht="15.75" customHeight="1" x14ac:dyDescent="0.2">
      <c r="G843" s="14"/>
      <c r="H843" s="9"/>
      <c r="I843" s="9"/>
      <c r="L843" s="14"/>
      <c r="M843" s="9"/>
      <c r="N843" s="9"/>
      <c r="O843" s="9"/>
      <c r="P843" s="9"/>
    </row>
    <row r="844" spans="7:16" ht="15.75" customHeight="1" x14ac:dyDescent="0.2">
      <c r="G844" s="14"/>
      <c r="H844" s="9"/>
      <c r="I844" s="9"/>
      <c r="L844" s="14"/>
      <c r="M844" s="9"/>
      <c r="N844" s="9"/>
      <c r="O844" s="9"/>
      <c r="P844" s="9"/>
    </row>
    <row r="845" spans="7:16" ht="15.75" customHeight="1" x14ac:dyDescent="0.2">
      <c r="G845" s="14"/>
      <c r="H845" s="9"/>
      <c r="I845" s="9"/>
      <c r="L845" s="14"/>
      <c r="M845" s="9"/>
      <c r="N845" s="9"/>
      <c r="O845" s="9"/>
      <c r="P845" s="9"/>
    </row>
    <row r="846" spans="7:16" ht="15.75" customHeight="1" x14ac:dyDescent="0.2">
      <c r="G846" s="14"/>
      <c r="H846" s="9"/>
      <c r="I846" s="9"/>
      <c r="L846" s="14"/>
      <c r="M846" s="9"/>
      <c r="N846" s="9"/>
      <c r="O846" s="9"/>
      <c r="P846" s="9"/>
    </row>
    <row r="847" spans="7:16" ht="15.75" customHeight="1" x14ac:dyDescent="0.2">
      <c r="G847" s="14"/>
      <c r="H847" s="9"/>
      <c r="I847" s="9"/>
      <c r="L847" s="14"/>
      <c r="M847" s="9"/>
      <c r="N847" s="9"/>
      <c r="O847" s="9"/>
      <c r="P847" s="9"/>
    </row>
    <row r="848" spans="7:16" ht="15.75" customHeight="1" x14ac:dyDescent="0.2">
      <c r="G848" s="14"/>
      <c r="H848" s="9"/>
      <c r="I848" s="9"/>
      <c r="L848" s="14"/>
      <c r="M848" s="9"/>
      <c r="N848" s="9"/>
      <c r="O848" s="9"/>
      <c r="P848" s="9"/>
    </row>
    <row r="849" spans="7:16" ht="15.75" customHeight="1" x14ac:dyDescent="0.2">
      <c r="G849" s="14"/>
      <c r="H849" s="9"/>
      <c r="I849" s="9"/>
      <c r="L849" s="14"/>
      <c r="M849" s="9"/>
      <c r="N849" s="9"/>
      <c r="O849" s="9"/>
      <c r="P849" s="9"/>
    </row>
    <row r="850" spans="7:16" ht="15.75" customHeight="1" x14ac:dyDescent="0.2">
      <c r="G850" s="14"/>
      <c r="H850" s="9"/>
      <c r="I850" s="9"/>
      <c r="L850" s="14"/>
      <c r="M850" s="9"/>
      <c r="N850" s="9"/>
      <c r="O850" s="9"/>
      <c r="P850" s="9"/>
    </row>
    <row r="851" spans="7:16" ht="15.75" customHeight="1" x14ac:dyDescent="0.2">
      <c r="G851" s="14"/>
      <c r="H851" s="9"/>
      <c r="I851" s="9"/>
      <c r="L851" s="14"/>
      <c r="M851" s="9"/>
      <c r="N851" s="9"/>
      <c r="O851" s="9"/>
      <c r="P851" s="9"/>
    </row>
    <row r="852" spans="7:16" ht="15.75" customHeight="1" x14ac:dyDescent="0.2">
      <c r="G852" s="14"/>
      <c r="H852" s="9"/>
      <c r="I852" s="9"/>
      <c r="L852" s="14"/>
      <c r="M852" s="9"/>
      <c r="N852" s="9"/>
      <c r="O852" s="9"/>
      <c r="P852" s="9"/>
    </row>
    <row r="853" spans="7:16" ht="15.75" customHeight="1" x14ac:dyDescent="0.2">
      <c r="G853" s="14"/>
      <c r="H853" s="9"/>
      <c r="I853" s="9"/>
      <c r="L853" s="14"/>
      <c r="M853" s="9"/>
      <c r="N853" s="9"/>
      <c r="O853" s="9"/>
      <c r="P853" s="9"/>
    </row>
    <row r="854" spans="7:16" ht="15.75" customHeight="1" x14ac:dyDescent="0.2">
      <c r="G854" s="14"/>
      <c r="H854" s="9"/>
      <c r="I854" s="9"/>
      <c r="L854" s="14"/>
      <c r="M854" s="9"/>
      <c r="N854" s="9"/>
      <c r="O854" s="9"/>
      <c r="P854" s="9"/>
    </row>
    <row r="855" spans="7:16" ht="15.75" customHeight="1" x14ac:dyDescent="0.2">
      <c r="G855" s="14"/>
      <c r="H855" s="9"/>
      <c r="I855" s="9"/>
      <c r="L855" s="14"/>
      <c r="M855" s="9"/>
      <c r="N855" s="9"/>
      <c r="O855" s="9"/>
      <c r="P855" s="9"/>
    </row>
    <row r="856" spans="7:16" ht="15.75" customHeight="1" x14ac:dyDescent="0.2">
      <c r="G856" s="14"/>
      <c r="H856" s="9"/>
      <c r="I856" s="9"/>
      <c r="L856" s="14"/>
      <c r="M856" s="9"/>
      <c r="N856" s="9"/>
      <c r="O856" s="9"/>
      <c r="P856" s="9"/>
    </row>
    <row r="857" spans="7:16" ht="15.75" customHeight="1" x14ac:dyDescent="0.2">
      <c r="G857" s="14"/>
      <c r="H857" s="9"/>
      <c r="I857" s="9"/>
      <c r="L857" s="14"/>
      <c r="M857" s="9"/>
      <c r="N857" s="9"/>
      <c r="O857" s="9"/>
      <c r="P857" s="9"/>
    </row>
    <row r="858" spans="7:16" ht="15.75" customHeight="1" x14ac:dyDescent="0.2">
      <c r="G858" s="14"/>
      <c r="H858" s="9"/>
      <c r="I858" s="9"/>
      <c r="L858" s="14"/>
      <c r="M858" s="9"/>
      <c r="N858" s="9"/>
      <c r="O858" s="9"/>
      <c r="P858" s="9"/>
    </row>
    <row r="859" spans="7:16" ht="15.75" customHeight="1" x14ac:dyDescent="0.2">
      <c r="G859" s="14"/>
      <c r="H859" s="9"/>
      <c r="I859" s="9"/>
      <c r="L859" s="14"/>
      <c r="M859" s="9"/>
      <c r="N859" s="9"/>
      <c r="O859" s="9"/>
      <c r="P859" s="9"/>
    </row>
    <row r="860" spans="7:16" ht="15.75" customHeight="1" x14ac:dyDescent="0.2">
      <c r="G860" s="14"/>
      <c r="H860" s="9"/>
      <c r="I860" s="9"/>
      <c r="L860" s="14"/>
      <c r="M860" s="9"/>
      <c r="N860" s="9"/>
      <c r="O860" s="9"/>
      <c r="P860" s="9"/>
    </row>
    <row r="861" spans="7:16" ht="15.75" customHeight="1" x14ac:dyDescent="0.2">
      <c r="G861" s="14"/>
      <c r="H861" s="9"/>
      <c r="I861" s="9"/>
      <c r="L861" s="14"/>
      <c r="M861" s="9"/>
      <c r="N861" s="9"/>
      <c r="O861" s="9"/>
      <c r="P861" s="9"/>
    </row>
    <row r="862" spans="7:16" ht="15.75" customHeight="1" x14ac:dyDescent="0.2">
      <c r="G862" s="14"/>
      <c r="H862" s="9"/>
      <c r="I862" s="9"/>
      <c r="L862" s="14"/>
      <c r="M862" s="9"/>
      <c r="N862" s="9"/>
      <c r="O862" s="9"/>
      <c r="P862" s="9"/>
    </row>
    <row r="863" spans="7:16" ht="15.75" customHeight="1" x14ac:dyDescent="0.2">
      <c r="G863" s="14"/>
      <c r="H863" s="9"/>
      <c r="I863" s="9"/>
      <c r="L863" s="14"/>
      <c r="M863" s="9"/>
      <c r="N863" s="9"/>
      <c r="O863" s="9"/>
      <c r="P863" s="9"/>
    </row>
    <row r="864" spans="7:16" ht="15.75" customHeight="1" x14ac:dyDescent="0.2">
      <c r="G864" s="14"/>
      <c r="H864" s="9"/>
      <c r="I864" s="9"/>
      <c r="L864" s="14"/>
      <c r="M864" s="9"/>
      <c r="N864" s="9"/>
      <c r="O864" s="9"/>
      <c r="P864" s="9"/>
    </row>
    <row r="865" spans="7:16" ht="15.75" customHeight="1" x14ac:dyDescent="0.2">
      <c r="G865" s="14"/>
      <c r="H865" s="9"/>
      <c r="I865" s="9"/>
      <c r="L865" s="14"/>
      <c r="M865" s="9"/>
      <c r="N865" s="9"/>
      <c r="O865" s="9"/>
      <c r="P865" s="9"/>
    </row>
    <row r="866" spans="7:16" ht="15.75" customHeight="1" x14ac:dyDescent="0.2">
      <c r="G866" s="14"/>
      <c r="H866" s="9"/>
      <c r="I866" s="9"/>
      <c r="L866" s="14"/>
      <c r="M866" s="9"/>
      <c r="N866" s="9"/>
      <c r="O866" s="9"/>
      <c r="P866" s="9"/>
    </row>
    <row r="867" spans="7:16" ht="15.75" customHeight="1" x14ac:dyDescent="0.2">
      <c r="G867" s="14"/>
      <c r="H867" s="9"/>
      <c r="I867" s="9"/>
      <c r="L867" s="14"/>
      <c r="M867" s="9"/>
      <c r="N867" s="9"/>
      <c r="O867" s="9"/>
      <c r="P867" s="9"/>
    </row>
    <row r="868" spans="7:16" ht="15.75" customHeight="1" x14ac:dyDescent="0.2">
      <c r="G868" s="14"/>
      <c r="H868" s="9"/>
      <c r="I868" s="9"/>
      <c r="L868" s="14"/>
      <c r="M868" s="9"/>
      <c r="N868" s="9"/>
      <c r="O868" s="9"/>
      <c r="P868" s="9"/>
    </row>
    <row r="869" spans="7:16" ht="15.75" customHeight="1" x14ac:dyDescent="0.2">
      <c r="G869" s="14"/>
      <c r="H869" s="9"/>
      <c r="I869" s="9"/>
      <c r="L869" s="14"/>
      <c r="M869" s="9"/>
      <c r="N869" s="9"/>
      <c r="O869" s="9"/>
      <c r="P869" s="9"/>
    </row>
    <row r="870" spans="7:16" ht="15.75" customHeight="1" x14ac:dyDescent="0.2">
      <c r="G870" s="14"/>
      <c r="H870" s="9"/>
      <c r="I870" s="9"/>
      <c r="L870" s="14"/>
      <c r="M870" s="9"/>
      <c r="N870" s="9"/>
      <c r="O870" s="9"/>
      <c r="P870" s="9"/>
    </row>
    <row r="871" spans="7:16" ht="15.75" customHeight="1" x14ac:dyDescent="0.2">
      <c r="G871" s="14"/>
      <c r="H871" s="9"/>
      <c r="I871" s="9"/>
      <c r="L871" s="14"/>
      <c r="M871" s="9"/>
      <c r="N871" s="9"/>
      <c r="O871" s="9"/>
      <c r="P871" s="9"/>
    </row>
    <row r="872" spans="7:16" ht="15.75" customHeight="1" x14ac:dyDescent="0.2">
      <c r="G872" s="14"/>
      <c r="H872" s="9"/>
      <c r="I872" s="9"/>
      <c r="L872" s="14"/>
      <c r="M872" s="9"/>
      <c r="N872" s="9"/>
      <c r="O872" s="9"/>
      <c r="P872" s="9"/>
    </row>
    <row r="873" spans="7:16" ht="15.75" customHeight="1" x14ac:dyDescent="0.2">
      <c r="G873" s="14"/>
      <c r="H873" s="9"/>
      <c r="I873" s="9"/>
      <c r="L873" s="14"/>
      <c r="M873" s="9"/>
      <c r="N873" s="9"/>
      <c r="O873" s="9"/>
      <c r="P873" s="9"/>
    </row>
    <row r="874" spans="7:16" ht="15.75" customHeight="1" x14ac:dyDescent="0.2">
      <c r="G874" s="14"/>
      <c r="H874" s="9"/>
      <c r="I874" s="9"/>
      <c r="L874" s="14"/>
      <c r="M874" s="9"/>
      <c r="N874" s="9"/>
      <c r="O874" s="9"/>
      <c r="P874" s="9"/>
    </row>
    <row r="875" spans="7:16" ht="15.75" customHeight="1" x14ac:dyDescent="0.2">
      <c r="G875" s="14"/>
      <c r="H875" s="9"/>
      <c r="I875" s="9"/>
      <c r="L875" s="14"/>
      <c r="M875" s="9"/>
      <c r="N875" s="9"/>
      <c r="O875" s="9"/>
      <c r="P875" s="9"/>
    </row>
    <row r="876" spans="7:16" ht="15.75" customHeight="1" x14ac:dyDescent="0.2">
      <c r="G876" s="14"/>
      <c r="H876" s="9"/>
      <c r="I876" s="9"/>
      <c r="L876" s="14"/>
      <c r="M876" s="9"/>
      <c r="N876" s="9"/>
      <c r="O876" s="9"/>
      <c r="P876" s="9"/>
    </row>
    <row r="877" spans="7:16" ht="15.75" customHeight="1" x14ac:dyDescent="0.2">
      <c r="G877" s="14"/>
      <c r="H877" s="9"/>
      <c r="I877" s="9"/>
      <c r="L877" s="14"/>
      <c r="M877" s="9"/>
      <c r="N877" s="9"/>
      <c r="O877" s="9"/>
      <c r="P877" s="9"/>
    </row>
    <row r="878" spans="7:16" ht="15.75" customHeight="1" x14ac:dyDescent="0.2">
      <c r="G878" s="14"/>
      <c r="H878" s="9"/>
      <c r="I878" s="9"/>
      <c r="L878" s="14"/>
      <c r="M878" s="9"/>
      <c r="N878" s="9"/>
      <c r="O878" s="9"/>
      <c r="P878" s="9"/>
    </row>
    <row r="879" spans="7:16" ht="15.75" customHeight="1" x14ac:dyDescent="0.2">
      <c r="G879" s="14"/>
      <c r="H879" s="9"/>
      <c r="I879" s="9"/>
      <c r="L879" s="14"/>
      <c r="M879" s="9"/>
      <c r="N879" s="9"/>
      <c r="O879" s="9"/>
      <c r="P879" s="9"/>
    </row>
    <row r="880" spans="7:16" ht="15.75" customHeight="1" x14ac:dyDescent="0.2">
      <c r="G880" s="14"/>
      <c r="H880" s="9"/>
      <c r="I880" s="9"/>
      <c r="L880" s="14"/>
      <c r="M880" s="9"/>
      <c r="N880" s="9"/>
      <c r="O880" s="9"/>
      <c r="P880" s="9"/>
    </row>
    <row r="881" spans="7:16" ht="15.75" customHeight="1" x14ac:dyDescent="0.2">
      <c r="G881" s="14"/>
      <c r="H881" s="9"/>
      <c r="I881" s="9"/>
      <c r="L881" s="14"/>
      <c r="M881" s="9"/>
      <c r="N881" s="9"/>
      <c r="O881" s="9"/>
      <c r="P881" s="9"/>
    </row>
    <row r="882" spans="7:16" ht="15.75" customHeight="1" x14ac:dyDescent="0.2">
      <c r="G882" s="14"/>
      <c r="H882" s="9"/>
      <c r="I882" s="9"/>
      <c r="L882" s="14"/>
      <c r="M882" s="9"/>
      <c r="N882" s="9"/>
      <c r="O882" s="9"/>
      <c r="P882" s="9"/>
    </row>
    <row r="883" spans="7:16" ht="15.75" customHeight="1" x14ac:dyDescent="0.2">
      <c r="G883" s="14"/>
      <c r="H883" s="9"/>
      <c r="I883" s="9"/>
      <c r="L883" s="14"/>
      <c r="M883" s="9"/>
      <c r="N883" s="9"/>
      <c r="O883" s="9"/>
      <c r="P883" s="9"/>
    </row>
    <row r="884" spans="7:16" ht="15.75" customHeight="1" x14ac:dyDescent="0.2">
      <c r="G884" s="14"/>
      <c r="H884" s="9"/>
      <c r="I884" s="9"/>
      <c r="L884" s="14"/>
      <c r="M884" s="9"/>
      <c r="N884" s="9"/>
      <c r="O884" s="9"/>
      <c r="P884" s="9"/>
    </row>
    <row r="885" spans="7:16" ht="15.75" customHeight="1" x14ac:dyDescent="0.2">
      <c r="G885" s="14"/>
      <c r="H885" s="9"/>
      <c r="I885" s="9"/>
      <c r="L885" s="14"/>
      <c r="M885" s="9"/>
      <c r="N885" s="9"/>
      <c r="O885" s="9"/>
      <c r="P885" s="9"/>
    </row>
    <row r="886" spans="7:16" ht="15.75" customHeight="1" x14ac:dyDescent="0.2">
      <c r="G886" s="14"/>
      <c r="H886" s="9"/>
      <c r="I886" s="9"/>
      <c r="L886" s="14"/>
      <c r="M886" s="9"/>
      <c r="N886" s="9"/>
      <c r="O886" s="9"/>
      <c r="P886" s="9"/>
    </row>
    <row r="887" spans="7:16" ht="15.75" customHeight="1" x14ac:dyDescent="0.2">
      <c r="G887" s="14"/>
      <c r="H887" s="9"/>
      <c r="I887" s="9"/>
      <c r="L887" s="14"/>
      <c r="M887" s="9"/>
      <c r="N887" s="9"/>
      <c r="O887" s="9"/>
      <c r="P887" s="9"/>
    </row>
    <row r="888" spans="7:16" ht="15.75" customHeight="1" x14ac:dyDescent="0.2">
      <c r="G888" s="14"/>
      <c r="H888" s="9"/>
      <c r="I888" s="9"/>
      <c r="L888" s="14"/>
      <c r="M888" s="9"/>
      <c r="N888" s="9"/>
      <c r="O888" s="9"/>
      <c r="P888" s="9"/>
    </row>
    <row r="889" spans="7:16" ht="15.75" customHeight="1" x14ac:dyDescent="0.2">
      <c r="G889" s="14"/>
      <c r="H889" s="9"/>
      <c r="I889" s="9"/>
      <c r="L889" s="14"/>
      <c r="M889" s="9"/>
      <c r="N889" s="9"/>
      <c r="O889" s="9"/>
      <c r="P889" s="9"/>
    </row>
    <row r="890" spans="7:16" ht="15.75" customHeight="1" x14ac:dyDescent="0.2">
      <c r="G890" s="14"/>
      <c r="H890" s="9"/>
      <c r="I890" s="9"/>
      <c r="L890" s="14"/>
      <c r="M890" s="9"/>
      <c r="N890" s="9"/>
      <c r="O890" s="9"/>
      <c r="P890" s="9"/>
    </row>
    <row r="891" spans="7:16" ht="15.75" customHeight="1" x14ac:dyDescent="0.2">
      <c r="G891" s="14"/>
      <c r="H891" s="9"/>
      <c r="I891" s="9"/>
      <c r="L891" s="14"/>
      <c r="M891" s="9"/>
      <c r="N891" s="9"/>
      <c r="O891" s="9"/>
      <c r="P891" s="9"/>
    </row>
    <row r="892" spans="7:16" ht="15.75" customHeight="1" x14ac:dyDescent="0.2">
      <c r="G892" s="14"/>
      <c r="H892" s="9"/>
      <c r="I892" s="9"/>
      <c r="L892" s="14"/>
      <c r="M892" s="9"/>
      <c r="N892" s="9"/>
      <c r="O892" s="9"/>
      <c r="P892" s="9"/>
    </row>
    <row r="893" spans="7:16" ht="15.75" customHeight="1" x14ac:dyDescent="0.2">
      <c r="G893" s="14"/>
      <c r="H893" s="9"/>
      <c r="I893" s="9"/>
      <c r="L893" s="14"/>
      <c r="M893" s="9"/>
      <c r="N893" s="9"/>
      <c r="O893" s="9"/>
      <c r="P893" s="9"/>
    </row>
    <row r="894" spans="7:16" ht="15.75" customHeight="1" x14ac:dyDescent="0.2">
      <c r="G894" s="14"/>
      <c r="H894" s="9"/>
      <c r="I894" s="9"/>
      <c r="L894" s="14"/>
      <c r="M894" s="9"/>
      <c r="N894" s="9"/>
      <c r="O894" s="9"/>
      <c r="P894" s="9"/>
    </row>
    <row r="895" spans="7:16" ht="15.75" customHeight="1" x14ac:dyDescent="0.2">
      <c r="G895" s="14"/>
      <c r="H895" s="9"/>
      <c r="I895" s="9"/>
      <c r="L895" s="14"/>
      <c r="M895" s="9"/>
      <c r="N895" s="9"/>
      <c r="O895" s="9"/>
      <c r="P895" s="9"/>
    </row>
    <row r="896" spans="7:16" ht="15.75" customHeight="1" x14ac:dyDescent="0.2">
      <c r="G896" s="14"/>
      <c r="H896" s="9"/>
      <c r="I896" s="9"/>
      <c r="L896" s="14"/>
      <c r="M896" s="9"/>
      <c r="N896" s="9"/>
      <c r="O896" s="9"/>
      <c r="P896" s="9"/>
    </row>
    <row r="897" spans="7:16" ht="15.75" customHeight="1" x14ac:dyDescent="0.2">
      <c r="G897" s="14"/>
      <c r="H897" s="9"/>
      <c r="I897" s="9"/>
      <c r="L897" s="14"/>
      <c r="M897" s="9"/>
      <c r="N897" s="9"/>
      <c r="O897" s="9"/>
      <c r="P897" s="9"/>
    </row>
    <row r="898" spans="7:16" ht="15.75" customHeight="1" x14ac:dyDescent="0.2">
      <c r="G898" s="14"/>
      <c r="H898" s="9"/>
      <c r="I898" s="9"/>
      <c r="L898" s="14"/>
      <c r="M898" s="9"/>
      <c r="N898" s="9"/>
      <c r="O898" s="9"/>
      <c r="P898" s="9"/>
    </row>
    <row r="899" spans="7:16" ht="15.75" customHeight="1" x14ac:dyDescent="0.2">
      <c r="G899" s="14"/>
      <c r="H899" s="9"/>
      <c r="I899" s="9"/>
      <c r="L899" s="14"/>
      <c r="M899" s="9"/>
      <c r="N899" s="9"/>
      <c r="O899" s="9"/>
      <c r="P899" s="9"/>
    </row>
    <row r="900" spans="7:16" ht="15.75" customHeight="1" x14ac:dyDescent="0.2">
      <c r="G900" s="14"/>
      <c r="H900" s="9"/>
      <c r="I900" s="9"/>
      <c r="L900" s="14"/>
      <c r="M900" s="9"/>
      <c r="N900" s="9"/>
      <c r="O900" s="9"/>
      <c r="P900" s="9"/>
    </row>
    <row r="901" spans="7:16" ht="15.75" customHeight="1" x14ac:dyDescent="0.2">
      <c r="G901" s="14"/>
      <c r="H901" s="9"/>
      <c r="I901" s="9"/>
      <c r="L901" s="14"/>
      <c r="M901" s="9"/>
      <c r="N901" s="9"/>
      <c r="O901" s="9"/>
      <c r="P901" s="9"/>
    </row>
    <row r="902" spans="7:16" ht="15.75" customHeight="1" x14ac:dyDescent="0.2">
      <c r="G902" s="14"/>
      <c r="H902" s="9"/>
      <c r="I902" s="9"/>
      <c r="L902" s="14"/>
      <c r="M902" s="9"/>
      <c r="N902" s="9"/>
      <c r="O902" s="9"/>
      <c r="P902" s="9"/>
    </row>
    <row r="903" spans="7:16" ht="15.75" customHeight="1" x14ac:dyDescent="0.2">
      <c r="G903" s="14"/>
      <c r="H903" s="9"/>
      <c r="I903" s="9"/>
      <c r="L903" s="14"/>
      <c r="M903" s="9"/>
      <c r="N903" s="9"/>
      <c r="O903" s="9"/>
      <c r="P903" s="9"/>
    </row>
    <row r="904" spans="7:16" ht="15.75" customHeight="1" x14ac:dyDescent="0.2">
      <c r="G904" s="14"/>
      <c r="H904" s="9"/>
      <c r="I904" s="9"/>
      <c r="L904" s="14"/>
      <c r="M904" s="9"/>
      <c r="N904" s="9"/>
      <c r="O904" s="9"/>
      <c r="P904" s="9"/>
    </row>
    <row r="905" spans="7:16" ht="15.75" customHeight="1" x14ac:dyDescent="0.2">
      <c r="G905" s="14"/>
      <c r="H905" s="9"/>
      <c r="I905" s="9"/>
      <c r="L905" s="14"/>
      <c r="M905" s="9"/>
      <c r="N905" s="9"/>
      <c r="O905" s="9"/>
      <c r="P905" s="9"/>
    </row>
    <row r="906" spans="7:16" ht="15.75" customHeight="1" x14ac:dyDescent="0.2">
      <c r="G906" s="14"/>
      <c r="H906" s="9"/>
      <c r="I906" s="9"/>
      <c r="L906" s="14"/>
      <c r="M906" s="9"/>
      <c r="N906" s="9"/>
      <c r="O906" s="9"/>
      <c r="P906" s="9"/>
    </row>
    <row r="907" spans="7:16" ht="15.75" customHeight="1" x14ac:dyDescent="0.2">
      <c r="G907" s="14"/>
    </row>
    <row r="908" spans="7:16" ht="15.75" customHeight="1" x14ac:dyDescent="0.2">
      <c r="G908" s="14"/>
    </row>
    <row r="909" spans="7:16" ht="15.75" customHeight="1" x14ac:dyDescent="0.2">
      <c r="G909" s="14"/>
    </row>
    <row r="910" spans="7:16" ht="15.75" customHeight="1" x14ac:dyDescent="0.2">
      <c r="G910" s="14"/>
    </row>
    <row r="911" spans="7:16" ht="15.75" customHeight="1" x14ac:dyDescent="0.2">
      <c r="G911" s="14"/>
    </row>
    <row r="912" spans="7:16" ht="15.75" customHeight="1" x14ac:dyDescent="0.2">
      <c r="G912" s="14"/>
    </row>
    <row r="913" spans="7:7" ht="15.75" customHeight="1" x14ac:dyDescent="0.2">
      <c r="G913" s="14"/>
    </row>
    <row r="914" spans="7:7" ht="15.75" customHeight="1" x14ac:dyDescent="0.2">
      <c r="G914" s="14"/>
    </row>
    <row r="915" spans="7:7" ht="15.75" customHeight="1" x14ac:dyDescent="0.2">
      <c r="G915" s="14"/>
    </row>
    <row r="916" spans="7:7" ht="15.75" customHeight="1" x14ac:dyDescent="0.2">
      <c r="G916" s="14"/>
    </row>
    <row r="917" spans="7:7" ht="15.75" customHeight="1" x14ac:dyDescent="0.2">
      <c r="G917" s="14"/>
    </row>
    <row r="918" spans="7:7" ht="15.75" customHeight="1" x14ac:dyDescent="0.2">
      <c r="G918" s="14"/>
    </row>
    <row r="919" spans="7:7" ht="15.75" customHeight="1" x14ac:dyDescent="0.2">
      <c r="G919" s="14"/>
    </row>
    <row r="920" spans="7:7" ht="15.75" customHeight="1" x14ac:dyDescent="0.2">
      <c r="G920" s="14"/>
    </row>
    <row r="921" spans="7:7" ht="15.75" customHeight="1" x14ac:dyDescent="0.2">
      <c r="G921" s="14"/>
    </row>
    <row r="922" spans="7:7" ht="15.75" customHeight="1" x14ac:dyDescent="0.2">
      <c r="G922" s="14"/>
    </row>
    <row r="923" spans="7:7" ht="15.75" customHeight="1" x14ac:dyDescent="0.2">
      <c r="G923" s="14"/>
    </row>
    <row r="924" spans="7:7" ht="15.75" customHeight="1" x14ac:dyDescent="0.2">
      <c r="G924" s="14"/>
    </row>
    <row r="925" spans="7:7" ht="15.75" customHeight="1" x14ac:dyDescent="0.2">
      <c r="G925" s="14"/>
    </row>
    <row r="926" spans="7:7" ht="15.75" customHeight="1" x14ac:dyDescent="0.2">
      <c r="G926" s="14"/>
    </row>
    <row r="927" spans="7:7" ht="15.75" customHeight="1" x14ac:dyDescent="0.2">
      <c r="G927" s="14"/>
    </row>
    <row r="928" spans="7:7" ht="15.75" customHeight="1" x14ac:dyDescent="0.2">
      <c r="G928" s="14"/>
    </row>
    <row r="929" spans="7:7" ht="15.75" customHeight="1" x14ac:dyDescent="0.2">
      <c r="G929" s="14"/>
    </row>
    <row r="930" spans="7:7" ht="15.75" customHeight="1" x14ac:dyDescent="0.2">
      <c r="G930" s="14"/>
    </row>
    <row r="931" spans="7:7" ht="15.75" customHeight="1" x14ac:dyDescent="0.2">
      <c r="G931" s="14"/>
    </row>
    <row r="932" spans="7:7" ht="15.75" customHeight="1" x14ac:dyDescent="0.2">
      <c r="G932" s="14"/>
    </row>
    <row r="933" spans="7:7" ht="15.75" customHeight="1" x14ac:dyDescent="0.2">
      <c r="G933" s="14"/>
    </row>
    <row r="934" spans="7:7" ht="15.75" customHeight="1" x14ac:dyDescent="0.2">
      <c r="G934" s="14"/>
    </row>
    <row r="935" spans="7:7" ht="15.75" customHeight="1" x14ac:dyDescent="0.2">
      <c r="G935" s="14"/>
    </row>
    <row r="936" spans="7:7" ht="15.75" customHeight="1" x14ac:dyDescent="0.2">
      <c r="G936" s="14"/>
    </row>
    <row r="937" spans="7:7" ht="15.75" customHeight="1" x14ac:dyDescent="0.2">
      <c r="G937" s="14"/>
    </row>
    <row r="938" spans="7:7" ht="15.75" customHeight="1" x14ac:dyDescent="0.2">
      <c r="G938" s="14"/>
    </row>
    <row r="939" spans="7:7" ht="15.75" customHeight="1" x14ac:dyDescent="0.2">
      <c r="G939" s="14"/>
    </row>
    <row r="940" spans="7:7" ht="15.75" customHeight="1" x14ac:dyDescent="0.2">
      <c r="G940" s="14"/>
    </row>
    <row r="941" spans="7:7" ht="15.75" customHeight="1" x14ac:dyDescent="0.2">
      <c r="G941" s="14"/>
    </row>
    <row r="942" spans="7:7" ht="15.75" customHeight="1" x14ac:dyDescent="0.2">
      <c r="G942" s="14"/>
    </row>
    <row r="943" spans="7:7" ht="15.75" customHeight="1" x14ac:dyDescent="0.2">
      <c r="G943" s="14"/>
    </row>
    <row r="944" spans="7:7" ht="15.75" customHeight="1" x14ac:dyDescent="0.2">
      <c r="G944" s="14"/>
    </row>
    <row r="945" spans="7:7" ht="15.75" customHeight="1" x14ac:dyDescent="0.2">
      <c r="G945" s="14"/>
    </row>
  </sheetData>
  <autoFilter ref="B1:Q31"/>
  <phoneticPr fontId="15" type="noConversion"/>
  <pageMargins left="0.75" right="0.75" top="1" bottom="1" header="0.5" footer="0.5"/>
  <pageSetup scale="31" orientation="landscape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7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17.83203125" style="171" customWidth="1"/>
    <col min="2" max="2" width="14" style="171" bestFit="1" customWidth="1"/>
    <col min="3" max="3" width="15" style="171" customWidth="1"/>
    <col min="4" max="5" width="9.1640625" style="172" customWidth="1"/>
    <col min="6" max="6" width="9.1640625" style="171" customWidth="1"/>
    <col min="7" max="7" width="30.5" style="171" bestFit="1" customWidth="1"/>
    <col min="8" max="8" width="14.5" style="171" bestFit="1" customWidth="1"/>
    <col min="9" max="9" width="16.5" style="171" bestFit="1" customWidth="1"/>
    <col min="10" max="16384" width="8.83203125" style="171"/>
  </cols>
  <sheetData>
    <row r="1" spans="1:9" s="185" customFormat="1" x14ac:dyDescent="0.2">
      <c r="A1" s="185" t="s">
        <v>575</v>
      </c>
      <c r="B1" s="185" t="s">
        <v>651</v>
      </c>
      <c r="C1" s="185" t="s">
        <v>2838</v>
      </c>
      <c r="D1" s="186" t="s">
        <v>109</v>
      </c>
      <c r="E1" s="186" t="s">
        <v>19601</v>
      </c>
      <c r="F1" s="185" t="s">
        <v>654</v>
      </c>
      <c r="G1" s="185" t="s">
        <v>20120</v>
      </c>
      <c r="H1" s="185" t="s">
        <v>2562</v>
      </c>
      <c r="I1" s="185" t="s">
        <v>20077</v>
      </c>
    </row>
    <row r="2" spans="1:9" x14ac:dyDescent="0.2">
      <c r="A2" s="171" t="s">
        <v>18</v>
      </c>
      <c r="B2" s="171" t="s">
        <v>758</v>
      </c>
      <c r="C2" s="171" t="s">
        <v>2653</v>
      </c>
      <c r="D2" s="172">
        <v>1</v>
      </c>
      <c r="E2" s="172">
        <v>179986</v>
      </c>
      <c r="F2" s="171" t="s">
        <v>655</v>
      </c>
      <c r="G2" s="171" t="s">
        <v>16937</v>
      </c>
      <c r="H2" s="171" t="s">
        <v>2563</v>
      </c>
      <c r="I2" s="171" t="s">
        <v>19735</v>
      </c>
    </row>
    <row r="3" spans="1:9" x14ac:dyDescent="0.2">
      <c r="A3" s="171" t="s">
        <v>18</v>
      </c>
      <c r="B3" s="171" t="s">
        <v>2834</v>
      </c>
      <c r="C3" s="171" t="s">
        <v>2740</v>
      </c>
      <c r="D3" s="172">
        <v>1</v>
      </c>
      <c r="E3" s="172">
        <v>75192</v>
      </c>
      <c r="F3" s="171" t="s">
        <v>655</v>
      </c>
      <c r="H3" s="171" t="s">
        <v>2563</v>
      </c>
      <c r="I3" s="171" t="s">
        <v>20150</v>
      </c>
    </row>
    <row r="4" spans="1:9" x14ac:dyDescent="0.2">
      <c r="A4" s="171" t="s">
        <v>18</v>
      </c>
      <c r="B4" s="171" t="s">
        <v>2837</v>
      </c>
      <c r="C4" s="171" t="s">
        <v>2740</v>
      </c>
      <c r="D4" s="172">
        <v>1</v>
      </c>
      <c r="E4" s="172">
        <v>153387</v>
      </c>
      <c r="F4" s="171" t="s">
        <v>655</v>
      </c>
      <c r="H4" s="171" t="s">
        <v>2563</v>
      </c>
      <c r="I4" s="171" t="s">
        <v>20147</v>
      </c>
    </row>
    <row r="5" spans="1:9" x14ac:dyDescent="0.2">
      <c r="A5" s="171" t="s">
        <v>18</v>
      </c>
      <c r="B5" s="171" t="s">
        <v>2827</v>
      </c>
      <c r="C5" s="171" t="s">
        <v>2740</v>
      </c>
      <c r="D5" s="172">
        <v>1</v>
      </c>
      <c r="E5" s="172">
        <v>209971</v>
      </c>
      <c r="F5" s="171" t="s">
        <v>655</v>
      </c>
      <c r="G5" s="171" t="s">
        <v>20105</v>
      </c>
      <c r="H5" s="171" t="s">
        <v>2563</v>
      </c>
      <c r="I5" s="171" t="s">
        <v>20157</v>
      </c>
    </row>
    <row r="6" spans="1:9" x14ac:dyDescent="0.2">
      <c r="A6" s="171" t="s">
        <v>18</v>
      </c>
      <c r="B6" s="171" t="s">
        <v>2730</v>
      </c>
      <c r="C6" s="171" t="s">
        <v>2653</v>
      </c>
      <c r="D6" s="172">
        <v>1</v>
      </c>
      <c r="E6" s="172">
        <v>169939</v>
      </c>
      <c r="F6" s="171" t="s">
        <v>655</v>
      </c>
      <c r="G6" s="171" t="s">
        <v>16937</v>
      </c>
      <c r="H6" s="171" t="s">
        <v>2563</v>
      </c>
      <c r="I6" s="171" t="s">
        <v>20146</v>
      </c>
    </row>
    <row r="7" spans="1:9" x14ac:dyDescent="0.2">
      <c r="A7" s="171" t="s">
        <v>18</v>
      </c>
      <c r="B7" s="171" t="s">
        <v>2732</v>
      </c>
      <c r="C7" s="171" t="s">
        <v>2653</v>
      </c>
      <c r="D7" s="172">
        <v>1</v>
      </c>
      <c r="E7" s="172">
        <v>199955</v>
      </c>
      <c r="F7" s="171" t="s">
        <v>655</v>
      </c>
      <c r="H7" s="171" t="s">
        <v>2563</v>
      </c>
      <c r="I7" s="171" t="s">
        <v>20144</v>
      </c>
    </row>
    <row r="8" spans="1:9" x14ac:dyDescent="0.2">
      <c r="A8" s="171" t="s">
        <v>18</v>
      </c>
      <c r="B8" s="171" t="s">
        <v>2832</v>
      </c>
      <c r="C8" s="171" t="s">
        <v>2740</v>
      </c>
      <c r="D8" s="172">
        <v>1</v>
      </c>
      <c r="E8" s="172">
        <v>148720</v>
      </c>
      <c r="F8" s="171" t="s">
        <v>655</v>
      </c>
      <c r="H8" s="171" t="s">
        <v>2563</v>
      </c>
      <c r="I8" s="171" t="s">
        <v>20152</v>
      </c>
    </row>
    <row r="9" spans="1:9" x14ac:dyDescent="0.2">
      <c r="A9" s="171" t="s">
        <v>18</v>
      </c>
      <c r="B9" s="171" t="s">
        <v>2738</v>
      </c>
      <c r="C9" s="171" t="s">
        <v>2653</v>
      </c>
      <c r="D9" s="172">
        <v>1</v>
      </c>
      <c r="E9" s="172">
        <v>177261</v>
      </c>
      <c r="F9" s="171" t="s">
        <v>655</v>
      </c>
      <c r="G9" s="171" t="s">
        <v>20102</v>
      </c>
      <c r="H9" s="171" t="s">
        <v>2563</v>
      </c>
      <c r="I9" s="171" t="s">
        <v>20138</v>
      </c>
    </row>
    <row r="10" spans="1:9" x14ac:dyDescent="0.2">
      <c r="A10" s="171" t="s">
        <v>18</v>
      </c>
      <c r="B10" s="171" t="s">
        <v>2733</v>
      </c>
      <c r="C10" s="171" t="s">
        <v>2653</v>
      </c>
      <c r="D10" s="172">
        <v>1</v>
      </c>
      <c r="E10" s="172">
        <v>174529</v>
      </c>
      <c r="F10" s="171" t="s">
        <v>655</v>
      </c>
      <c r="H10" s="171" t="s">
        <v>2563</v>
      </c>
      <c r="I10" s="171" t="s">
        <v>20143</v>
      </c>
    </row>
    <row r="11" spans="1:9" x14ac:dyDescent="0.2">
      <c r="A11" s="171" t="s">
        <v>18</v>
      </c>
      <c r="B11" s="171" t="s">
        <v>2833</v>
      </c>
      <c r="C11" s="171" t="s">
        <v>2740</v>
      </c>
      <c r="D11" s="172">
        <v>1</v>
      </c>
      <c r="E11" s="172">
        <v>178539</v>
      </c>
      <c r="F11" s="171" t="s">
        <v>655</v>
      </c>
      <c r="H11" s="171" t="s">
        <v>2563</v>
      </c>
      <c r="I11" s="171" t="s">
        <v>20151</v>
      </c>
    </row>
    <row r="12" spans="1:9" x14ac:dyDescent="0.2">
      <c r="A12" s="171" t="s">
        <v>18</v>
      </c>
      <c r="B12" s="171" t="s">
        <v>2830</v>
      </c>
      <c r="C12" s="171" t="s">
        <v>2740</v>
      </c>
      <c r="D12" s="172">
        <v>1</v>
      </c>
      <c r="E12" s="172">
        <v>95259</v>
      </c>
      <c r="F12" s="171" t="s">
        <v>655</v>
      </c>
      <c r="H12" s="171" t="s">
        <v>2563</v>
      </c>
      <c r="I12" s="171" t="s">
        <v>20154</v>
      </c>
    </row>
    <row r="13" spans="1:9" x14ac:dyDescent="0.2">
      <c r="A13" s="171" t="s">
        <v>18</v>
      </c>
      <c r="B13" s="171" t="s">
        <v>2835</v>
      </c>
      <c r="C13" s="171" t="s">
        <v>2740</v>
      </c>
      <c r="D13" s="172">
        <v>1</v>
      </c>
      <c r="E13" s="172">
        <v>147852</v>
      </c>
      <c r="F13" s="171" t="s">
        <v>655</v>
      </c>
      <c r="H13" s="171" t="s">
        <v>2563</v>
      </c>
      <c r="I13" s="171" t="s">
        <v>20149</v>
      </c>
    </row>
    <row r="14" spans="1:9" x14ac:dyDescent="0.2">
      <c r="A14" s="171" t="s">
        <v>18</v>
      </c>
      <c r="B14" s="171" t="s">
        <v>2828</v>
      </c>
      <c r="C14" s="171" t="s">
        <v>2740</v>
      </c>
      <c r="D14" s="172">
        <v>1</v>
      </c>
      <c r="E14" s="172">
        <v>165962</v>
      </c>
      <c r="F14" s="171" t="s">
        <v>655</v>
      </c>
      <c r="H14" s="171" t="s">
        <v>2563</v>
      </c>
      <c r="I14" s="171" t="s">
        <v>20156</v>
      </c>
    </row>
    <row r="15" spans="1:9" x14ac:dyDescent="0.2">
      <c r="A15" s="171" t="s">
        <v>18</v>
      </c>
      <c r="B15" s="171" t="s">
        <v>2736</v>
      </c>
      <c r="C15" s="171" t="s">
        <v>2653</v>
      </c>
      <c r="D15" s="172">
        <v>1</v>
      </c>
      <c r="E15" s="172">
        <v>172030</v>
      </c>
      <c r="F15" s="171" t="s">
        <v>655</v>
      </c>
      <c r="H15" s="171" t="s">
        <v>2563</v>
      </c>
      <c r="I15" s="171" t="s">
        <v>20140</v>
      </c>
    </row>
    <row r="16" spans="1:9" x14ac:dyDescent="0.2">
      <c r="A16" s="171" t="s">
        <v>18</v>
      </c>
      <c r="B16" s="171" t="s">
        <v>2831</v>
      </c>
      <c r="C16" s="171" t="s">
        <v>2740</v>
      </c>
      <c r="D16" s="172">
        <v>1</v>
      </c>
      <c r="E16" s="172">
        <v>117038</v>
      </c>
      <c r="F16" s="171" t="s">
        <v>655</v>
      </c>
      <c r="H16" s="171" t="s">
        <v>2563</v>
      </c>
      <c r="I16" s="171" t="s">
        <v>20153</v>
      </c>
    </row>
    <row r="17" spans="1:9" x14ac:dyDescent="0.2">
      <c r="A17" s="171" t="s">
        <v>18</v>
      </c>
      <c r="B17" s="171" t="s">
        <v>2731</v>
      </c>
      <c r="C17" s="171" t="s">
        <v>2653</v>
      </c>
      <c r="D17" s="172">
        <v>1</v>
      </c>
      <c r="E17" s="172">
        <v>196904</v>
      </c>
      <c r="F17" s="171" t="s">
        <v>655</v>
      </c>
      <c r="G17" s="171" t="s">
        <v>20103</v>
      </c>
      <c r="H17" s="171" t="s">
        <v>2563</v>
      </c>
      <c r="I17" s="171" t="s">
        <v>20145</v>
      </c>
    </row>
    <row r="18" spans="1:9" x14ac:dyDescent="0.2">
      <c r="A18" s="171" t="s">
        <v>18</v>
      </c>
      <c r="B18" s="171" t="s">
        <v>2735</v>
      </c>
      <c r="C18" s="171" t="s">
        <v>2653</v>
      </c>
      <c r="D18" s="172">
        <v>1</v>
      </c>
      <c r="E18" s="172">
        <v>189060</v>
      </c>
      <c r="F18" s="171" t="s">
        <v>655</v>
      </c>
      <c r="H18" s="171" t="s">
        <v>2563</v>
      </c>
      <c r="I18" s="171" t="s">
        <v>20141</v>
      </c>
    </row>
    <row r="19" spans="1:9" x14ac:dyDescent="0.2">
      <c r="A19" s="171" t="s">
        <v>18</v>
      </c>
      <c r="B19" s="171" t="s">
        <v>2829</v>
      </c>
      <c r="C19" s="171" t="s">
        <v>2740</v>
      </c>
      <c r="D19" s="172">
        <v>1</v>
      </c>
      <c r="E19" s="172">
        <v>168502</v>
      </c>
      <c r="F19" s="171" t="s">
        <v>655</v>
      </c>
      <c r="G19" s="171" t="s">
        <v>20104</v>
      </c>
      <c r="H19" s="171" t="s">
        <v>2563</v>
      </c>
      <c r="I19" s="171" t="s">
        <v>20155</v>
      </c>
    </row>
    <row r="20" spans="1:9" x14ac:dyDescent="0.2">
      <c r="A20" s="171" t="s">
        <v>18</v>
      </c>
      <c r="B20" s="171" t="s">
        <v>2737</v>
      </c>
      <c r="C20" s="171" t="s">
        <v>2653</v>
      </c>
      <c r="D20" s="172">
        <v>1</v>
      </c>
      <c r="E20" s="172">
        <v>147910</v>
      </c>
      <c r="F20" s="171" t="s">
        <v>655</v>
      </c>
      <c r="H20" s="171" t="s">
        <v>2563</v>
      </c>
      <c r="I20" s="171" t="s">
        <v>20139</v>
      </c>
    </row>
    <row r="21" spans="1:9" x14ac:dyDescent="0.2">
      <c r="A21" s="171" t="s">
        <v>18</v>
      </c>
      <c r="B21" s="171" t="s">
        <v>2836</v>
      </c>
      <c r="C21" s="171" t="s">
        <v>2740</v>
      </c>
      <c r="D21" s="172">
        <v>1</v>
      </c>
      <c r="E21" s="172">
        <v>68828</v>
      </c>
      <c r="F21" s="171" t="s">
        <v>655</v>
      </c>
      <c r="H21" s="171" t="s">
        <v>2589</v>
      </c>
      <c r="I21" s="171" t="s">
        <v>20148</v>
      </c>
    </row>
    <row r="22" spans="1:9" x14ac:dyDescent="0.2">
      <c r="A22" s="171" t="s">
        <v>18</v>
      </c>
      <c r="B22" s="171" t="s">
        <v>2734</v>
      </c>
      <c r="C22" s="171" t="s">
        <v>2653</v>
      </c>
      <c r="D22" s="172">
        <v>1</v>
      </c>
      <c r="E22" s="172">
        <v>171863</v>
      </c>
      <c r="F22" s="171" t="s">
        <v>655</v>
      </c>
      <c r="H22" s="171" t="s">
        <v>2589</v>
      </c>
      <c r="I22" s="171" t="s">
        <v>20142</v>
      </c>
    </row>
    <row r="23" spans="1:9" x14ac:dyDescent="0.2">
      <c r="A23" s="171" t="s">
        <v>11002</v>
      </c>
      <c r="B23" s="171" t="s">
        <v>757</v>
      </c>
      <c r="C23" s="171" t="s">
        <v>2653</v>
      </c>
      <c r="D23" s="172">
        <v>1</v>
      </c>
      <c r="E23" s="172">
        <v>197947</v>
      </c>
      <c r="F23" s="171" t="s">
        <v>655</v>
      </c>
      <c r="G23" s="171" t="s">
        <v>16748</v>
      </c>
      <c r="H23" s="171" t="s">
        <v>2563</v>
      </c>
      <c r="I23" s="171" t="s">
        <v>19781</v>
      </c>
    </row>
    <row r="24" spans="1:9" x14ac:dyDescent="0.2">
      <c r="A24" s="171" t="s">
        <v>7</v>
      </c>
      <c r="B24" s="171" t="s">
        <v>16941</v>
      </c>
      <c r="C24" s="171" t="s">
        <v>2564</v>
      </c>
      <c r="D24" s="172">
        <v>1</v>
      </c>
      <c r="E24" s="172">
        <v>212606</v>
      </c>
      <c r="F24" s="171" t="s">
        <v>655</v>
      </c>
      <c r="H24" s="171" t="s">
        <v>2563</v>
      </c>
      <c r="I24" s="171" t="s">
        <v>19857</v>
      </c>
    </row>
    <row r="25" spans="1:9" x14ac:dyDescent="0.2">
      <c r="A25" s="171" t="s">
        <v>7</v>
      </c>
      <c r="B25" s="171" t="s">
        <v>16940</v>
      </c>
      <c r="C25" s="171" t="s">
        <v>2653</v>
      </c>
      <c r="D25" s="172">
        <v>1</v>
      </c>
      <c r="E25" s="172">
        <v>167413</v>
      </c>
      <c r="F25" s="171" t="s">
        <v>655</v>
      </c>
      <c r="H25" s="171" t="s">
        <v>2563</v>
      </c>
      <c r="I25" s="171" t="s">
        <v>20316</v>
      </c>
    </row>
    <row r="26" spans="1:9" x14ac:dyDescent="0.2">
      <c r="A26" s="171" t="s">
        <v>598</v>
      </c>
      <c r="B26" s="187" t="s">
        <v>741</v>
      </c>
      <c r="C26" s="171" t="s">
        <v>2653</v>
      </c>
      <c r="D26" s="172">
        <v>2</v>
      </c>
      <c r="E26" s="172">
        <v>196692</v>
      </c>
      <c r="F26" s="171" t="s">
        <v>655</v>
      </c>
      <c r="G26" s="171" t="s">
        <v>16930</v>
      </c>
      <c r="H26" s="171" t="s">
        <v>2563</v>
      </c>
      <c r="I26" s="171" t="s">
        <v>20158</v>
      </c>
    </row>
    <row r="27" spans="1:9" x14ac:dyDescent="0.2">
      <c r="A27" s="171" t="s">
        <v>599</v>
      </c>
      <c r="B27" s="171" t="s">
        <v>16932</v>
      </c>
      <c r="C27" s="171" t="s">
        <v>2653</v>
      </c>
      <c r="D27" s="172">
        <v>2</v>
      </c>
      <c r="E27" s="172">
        <v>206103</v>
      </c>
      <c r="F27" s="171" t="s">
        <v>20100</v>
      </c>
      <c r="G27" s="171" t="s">
        <v>16933</v>
      </c>
      <c r="H27" s="171" t="s">
        <v>2563</v>
      </c>
      <c r="I27" s="171" t="s">
        <v>16934</v>
      </c>
    </row>
    <row r="28" spans="1:9" x14ac:dyDescent="0.2">
      <c r="A28" s="171" t="s">
        <v>599</v>
      </c>
      <c r="B28" s="171" t="s">
        <v>743</v>
      </c>
      <c r="C28" s="171" t="s">
        <v>2653</v>
      </c>
      <c r="D28" s="172">
        <v>2</v>
      </c>
      <c r="E28" s="172">
        <v>203012</v>
      </c>
      <c r="F28" s="171" t="s">
        <v>655</v>
      </c>
      <c r="G28" s="171" t="s">
        <v>16931</v>
      </c>
      <c r="H28" s="171" t="s">
        <v>2563</v>
      </c>
      <c r="I28" s="171" t="s">
        <v>19802</v>
      </c>
    </row>
    <row r="29" spans="1:9" x14ac:dyDescent="0.2">
      <c r="A29" s="171" t="s">
        <v>599</v>
      </c>
      <c r="B29" s="171" t="s">
        <v>746</v>
      </c>
      <c r="C29" s="171" t="s">
        <v>2653</v>
      </c>
      <c r="D29" s="172">
        <v>2</v>
      </c>
      <c r="E29" s="172">
        <v>223357</v>
      </c>
      <c r="F29" s="171" t="s">
        <v>655</v>
      </c>
      <c r="G29" s="171" t="s">
        <v>16942</v>
      </c>
      <c r="H29" s="171" t="s">
        <v>2563</v>
      </c>
      <c r="I29" s="171" t="s">
        <v>19848</v>
      </c>
    </row>
    <row r="30" spans="1:9" x14ac:dyDescent="0.2">
      <c r="A30" s="171" t="s">
        <v>599</v>
      </c>
      <c r="B30" s="171" t="s">
        <v>745</v>
      </c>
      <c r="C30" s="171" t="s">
        <v>2653</v>
      </c>
      <c r="D30" s="172">
        <v>2</v>
      </c>
      <c r="E30" s="172">
        <v>170173</v>
      </c>
      <c r="F30" s="171" t="s">
        <v>655</v>
      </c>
      <c r="G30" s="171" t="s">
        <v>16943</v>
      </c>
      <c r="H30" s="171" t="s">
        <v>2563</v>
      </c>
      <c r="I30" s="171" t="s">
        <v>19719</v>
      </c>
    </row>
    <row r="31" spans="1:9" x14ac:dyDescent="0.2">
      <c r="A31" s="171" t="s">
        <v>599</v>
      </c>
      <c r="B31" s="171" t="s">
        <v>747</v>
      </c>
      <c r="C31" s="171" t="s">
        <v>2653</v>
      </c>
      <c r="D31" s="172">
        <v>2</v>
      </c>
      <c r="E31" s="172">
        <v>154548</v>
      </c>
      <c r="F31" s="171" t="s">
        <v>655</v>
      </c>
      <c r="G31" s="171" t="s">
        <v>16944</v>
      </c>
      <c r="H31" s="171" t="s">
        <v>2563</v>
      </c>
      <c r="I31" s="171" t="s">
        <v>20161</v>
      </c>
    </row>
    <row r="32" spans="1:9" x14ac:dyDescent="0.2">
      <c r="A32" s="171" t="s">
        <v>599</v>
      </c>
      <c r="B32" s="171" t="s">
        <v>744</v>
      </c>
      <c r="C32" s="171" t="s">
        <v>2653</v>
      </c>
      <c r="D32" s="172">
        <v>2</v>
      </c>
      <c r="E32" s="172">
        <v>232104</v>
      </c>
      <c r="F32" s="171" t="s">
        <v>655</v>
      </c>
      <c r="H32" s="171" t="s">
        <v>2589</v>
      </c>
      <c r="I32" s="171" t="s">
        <v>20160</v>
      </c>
    </row>
    <row r="33" spans="1:9" x14ac:dyDescent="0.2">
      <c r="A33" s="171" t="s">
        <v>599</v>
      </c>
      <c r="B33" s="171" t="s">
        <v>742</v>
      </c>
      <c r="C33" s="171" t="s">
        <v>2653</v>
      </c>
      <c r="D33" s="172">
        <v>2</v>
      </c>
      <c r="E33" s="172">
        <v>229330</v>
      </c>
      <c r="F33" s="171" t="s">
        <v>655</v>
      </c>
      <c r="H33" s="171" t="s">
        <v>2589</v>
      </c>
      <c r="I33" s="171" t="s">
        <v>20159</v>
      </c>
    </row>
    <row r="34" spans="1:9" x14ac:dyDescent="0.2">
      <c r="A34" s="171" t="s">
        <v>19889</v>
      </c>
      <c r="B34" s="171" t="s">
        <v>739</v>
      </c>
      <c r="C34" s="171" t="s">
        <v>2653</v>
      </c>
      <c r="D34" s="172">
        <v>2</v>
      </c>
      <c r="E34" s="172">
        <v>190410</v>
      </c>
      <c r="F34" s="171" t="s">
        <v>655</v>
      </c>
      <c r="G34" s="171" t="s">
        <v>16936</v>
      </c>
      <c r="H34" s="171" t="s">
        <v>2563</v>
      </c>
      <c r="I34" s="171" t="s">
        <v>19759</v>
      </c>
    </row>
    <row r="35" spans="1:9" x14ac:dyDescent="0.2">
      <c r="A35" s="171" t="s">
        <v>19889</v>
      </c>
      <c r="B35" s="171" t="s">
        <v>740</v>
      </c>
      <c r="C35" s="171" t="s">
        <v>2653</v>
      </c>
      <c r="D35" s="172">
        <v>2</v>
      </c>
      <c r="E35" s="172">
        <v>190822</v>
      </c>
      <c r="F35" s="171" t="s">
        <v>655</v>
      </c>
      <c r="G35" s="171" t="s">
        <v>16935</v>
      </c>
      <c r="H35" s="171" t="s">
        <v>2563</v>
      </c>
      <c r="I35" s="171" t="s">
        <v>20162</v>
      </c>
    </row>
    <row r="36" spans="1:9" x14ac:dyDescent="0.2">
      <c r="A36" s="171" t="s">
        <v>2729</v>
      </c>
      <c r="B36" s="171" t="s">
        <v>16755</v>
      </c>
      <c r="C36" s="171" t="s">
        <v>2653</v>
      </c>
      <c r="D36" s="172">
        <v>5</v>
      </c>
      <c r="E36" s="172">
        <v>179551</v>
      </c>
      <c r="F36" s="171" t="s">
        <v>20100</v>
      </c>
      <c r="G36" s="171" t="s">
        <v>16756</v>
      </c>
      <c r="H36" s="171" t="s">
        <v>2563</v>
      </c>
      <c r="I36" s="171" t="s">
        <v>16757</v>
      </c>
    </row>
    <row r="37" spans="1:9" x14ac:dyDescent="0.2">
      <c r="A37" s="171" t="s">
        <v>2729</v>
      </c>
      <c r="B37" s="171" t="s">
        <v>754</v>
      </c>
      <c r="C37" s="171" t="s">
        <v>2653</v>
      </c>
      <c r="D37" s="172">
        <v>5</v>
      </c>
      <c r="E37" s="172">
        <v>199456</v>
      </c>
      <c r="F37" s="171" t="s">
        <v>655</v>
      </c>
      <c r="G37" s="171" t="s">
        <v>16751</v>
      </c>
      <c r="H37" s="171" t="s">
        <v>2563</v>
      </c>
      <c r="I37" s="171" t="s">
        <v>19790</v>
      </c>
    </row>
    <row r="38" spans="1:9" x14ac:dyDescent="0.2">
      <c r="A38" s="171" t="s">
        <v>2729</v>
      </c>
      <c r="B38" s="171" t="s">
        <v>2728</v>
      </c>
      <c r="C38" s="171" t="s">
        <v>2653</v>
      </c>
      <c r="D38" s="172">
        <v>5</v>
      </c>
      <c r="E38" s="172">
        <v>216843</v>
      </c>
      <c r="F38" s="171" t="s">
        <v>655</v>
      </c>
      <c r="G38" s="171" t="s">
        <v>16749</v>
      </c>
      <c r="H38" s="171" t="s">
        <v>2563</v>
      </c>
      <c r="I38" s="171" t="s">
        <v>19839</v>
      </c>
    </row>
    <row r="39" spans="1:9" x14ac:dyDescent="0.2">
      <c r="A39" s="171" t="s">
        <v>2729</v>
      </c>
      <c r="B39" s="171" t="s">
        <v>752</v>
      </c>
      <c r="C39" s="171" t="s">
        <v>2653</v>
      </c>
      <c r="D39" s="172">
        <v>5</v>
      </c>
      <c r="E39" s="172">
        <v>173551</v>
      </c>
      <c r="F39" s="171" t="s">
        <v>655</v>
      </c>
      <c r="G39" s="171" t="s">
        <v>16752</v>
      </c>
      <c r="H39" s="171" t="s">
        <v>2563</v>
      </c>
      <c r="I39" s="171" t="s">
        <v>19726</v>
      </c>
    </row>
    <row r="40" spans="1:9" x14ac:dyDescent="0.2">
      <c r="A40" s="171" t="s">
        <v>2729</v>
      </c>
      <c r="B40" s="171" t="s">
        <v>751</v>
      </c>
      <c r="C40" s="171" t="s">
        <v>2653</v>
      </c>
      <c r="D40" s="172">
        <v>5</v>
      </c>
      <c r="E40" s="172">
        <v>165240</v>
      </c>
      <c r="F40" s="171" t="s">
        <v>655</v>
      </c>
      <c r="G40" s="171" t="s">
        <v>16753</v>
      </c>
      <c r="H40" s="171" t="s">
        <v>2563</v>
      </c>
      <c r="I40" s="171" t="s">
        <v>19703</v>
      </c>
    </row>
    <row r="41" spans="1:9" x14ac:dyDescent="0.2">
      <c r="A41" s="171" t="s">
        <v>2729</v>
      </c>
      <c r="B41" s="171" t="s">
        <v>753</v>
      </c>
      <c r="C41" s="171" t="s">
        <v>2653</v>
      </c>
      <c r="D41" s="172">
        <v>5</v>
      </c>
      <c r="E41" s="172">
        <v>173692</v>
      </c>
      <c r="F41" s="171" t="s">
        <v>655</v>
      </c>
      <c r="G41" s="171" t="s">
        <v>16754</v>
      </c>
      <c r="H41" s="171" t="s">
        <v>2563</v>
      </c>
      <c r="I41" s="171" t="s">
        <v>19727</v>
      </c>
    </row>
    <row r="42" spans="1:9" x14ac:dyDescent="0.2">
      <c r="A42" s="171" t="s">
        <v>2729</v>
      </c>
      <c r="B42" s="171" t="s">
        <v>750</v>
      </c>
      <c r="C42" s="171" t="s">
        <v>2653</v>
      </c>
      <c r="D42" s="172">
        <v>5</v>
      </c>
      <c r="E42" s="172">
        <v>166596</v>
      </c>
      <c r="F42" s="171" t="s">
        <v>655</v>
      </c>
      <c r="G42" s="171" t="s">
        <v>16750</v>
      </c>
      <c r="H42" s="171" t="s">
        <v>2563</v>
      </c>
      <c r="I42" s="171" t="s">
        <v>19705</v>
      </c>
    </row>
    <row r="43" spans="1:9" x14ac:dyDescent="0.2">
      <c r="A43" s="171" t="s">
        <v>11005</v>
      </c>
      <c r="B43" s="171" t="s">
        <v>2652</v>
      </c>
      <c r="C43" s="171" t="s">
        <v>2564</v>
      </c>
      <c r="D43" s="172">
        <v>6</v>
      </c>
      <c r="E43" s="172">
        <v>187343</v>
      </c>
      <c r="F43" s="171" t="s">
        <v>655</v>
      </c>
      <c r="G43" s="171" t="s">
        <v>16760</v>
      </c>
      <c r="H43" s="171" t="s">
        <v>2563</v>
      </c>
      <c r="I43" s="171" t="s">
        <v>19755</v>
      </c>
    </row>
    <row r="44" spans="1:9" x14ac:dyDescent="0.2">
      <c r="A44" s="171" t="s">
        <v>11005</v>
      </c>
      <c r="B44" s="171" t="s">
        <v>2826</v>
      </c>
      <c r="C44" s="171" t="s">
        <v>2740</v>
      </c>
      <c r="D44" s="172">
        <v>6</v>
      </c>
      <c r="E44" s="172">
        <v>182789</v>
      </c>
      <c r="F44" s="171" t="s">
        <v>655</v>
      </c>
      <c r="G44" s="171" t="s">
        <v>16759</v>
      </c>
      <c r="H44" s="171" t="s">
        <v>2563</v>
      </c>
      <c r="I44" s="171" t="s">
        <v>19743</v>
      </c>
    </row>
    <row r="45" spans="1:9" x14ac:dyDescent="0.2">
      <c r="A45" s="171" t="s">
        <v>11005</v>
      </c>
      <c r="B45" s="171" t="s">
        <v>2825</v>
      </c>
      <c r="C45" s="171" t="s">
        <v>2740</v>
      </c>
      <c r="D45" s="172">
        <v>6</v>
      </c>
      <c r="E45" s="172">
        <v>127093</v>
      </c>
      <c r="F45" s="171" t="s">
        <v>655</v>
      </c>
      <c r="H45" s="171" t="s">
        <v>2563</v>
      </c>
      <c r="I45" s="171" t="s">
        <v>19659</v>
      </c>
    </row>
    <row r="46" spans="1:9" x14ac:dyDescent="0.2">
      <c r="A46" s="171" t="s">
        <v>11005</v>
      </c>
      <c r="B46" s="171" t="s">
        <v>2727</v>
      </c>
      <c r="C46" s="171" t="s">
        <v>2653</v>
      </c>
      <c r="D46" s="172">
        <v>6</v>
      </c>
      <c r="E46" s="172">
        <v>173217</v>
      </c>
      <c r="F46" s="171" t="s">
        <v>655</v>
      </c>
      <c r="G46" s="171" t="s">
        <v>16758</v>
      </c>
      <c r="H46" s="171" t="s">
        <v>2589</v>
      </c>
      <c r="I46" s="171" t="s">
        <v>20163</v>
      </c>
    </row>
    <row r="47" spans="1:9" x14ac:dyDescent="0.2">
      <c r="A47" s="171" t="s">
        <v>21</v>
      </c>
      <c r="B47" s="171" t="s">
        <v>2717</v>
      </c>
      <c r="C47" s="171" t="s">
        <v>2653</v>
      </c>
      <c r="D47" s="172">
        <v>7</v>
      </c>
      <c r="E47" s="172">
        <v>85469</v>
      </c>
      <c r="F47" s="171" t="s">
        <v>655</v>
      </c>
      <c r="G47" s="171" t="s">
        <v>16761</v>
      </c>
      <c r="H47" s="171" t="s">
        <v>2589</v>
      </c>
      <c r="I47" s="171" t="s">
        <v>20164</v>
      </c>
    </row>
    <row r="48" spans="1:9" x14ac:dyDescent="0.2">
      <c r="A48" s="171" t="s">
        <v>21</v>
      </c>
      <c r="B48" s="171" t="s">
        <v>16846</v>
      </c>
      <c r="C48" s="171" t="s">
        <v>2653</v>
      </c>
      <c r="D48" s="172">
        <v>7</v>
      </c>
      <c r="E48" s="172">
        <v>195646</v>
      </c>
      <c r="F48" s="171" t="s">
        <v>20100</v>
      </c>
      <c r="G48" s="171" t="s">
        <v>16847</v>
      </c>
      <c r="H48" s="171" t="s">
        <v>2563</v>
      </c>
      <c r="I48" s="171" t="s">
        <v>16848</v>
      </c>
    </row>
    <row r="49" spans="1:9" x14ac:dyDescent="0.2">
      <c r="A49" s="171" t="s">
        <v>21</v>
      </c>
      <c r="B49" s="171" t="s">
        <v>16924</v>
      </c>
      <c r="C49" s="171" t="s">
        <v>2653</v>
      </c>
      <c r="D49" s="172">
        <v>7</v>
      </c>
      <c r="E49" s="172">
        <v>202451</v>
      </c>
      <c r="F49" s="171" t="s">
        <v>20100</v>
      </c>
      <c r="G49" s="171" t="s">
        <v>16925</v>
      </c>
      <c r="H49" s="171" t="s">
        <v>2563</v>
      </c>
      <c r="I49" s="171" t="s">
        <v>16926</v>
      </c>
    </row>
    <row r="50" spans="1:9" x14ac:dyDescent="0.2">
      <c r="A50" s="171" t="s">
        <v>21</v>
      </c>
      <c r="B50" s="171" t="s">
        <v>16852</v>
      </c>
      <c r="C50" s="171" t="s">
        <v>2653</v>
      </c>
      <c r="D50" s="172">
        <v>7</v>
      </c>
      <c r="E50" s="172">
        <v>161532</v>
      </c>
      <c r="F50" s="171" t="s">
        <v>20100</v>
      </c>
      <c r="G50" s="171" t="s">
        <v>16853</v>
      </c>
      <c r="H50" s="171" t="s">
        <v>2563</v>
      </c>
      <c r="I50" s="171" t="s">
        <v>16854</v>
      </c>
    </row>
    <row r="51" spans="1:9" x14ac:dyDescent="0.2">
      <c r="A51" s="171" t="s">
        <v>21</v>
      </c>
      <c r="B51" s="171" t="s">
        <v>16879</v>
      </c>
      <c r="C51" s="171" t="s">
        <v>2653</v>
      </c>
      <c r="D51" s="172">
        <v>7</v>
      </c>
      <c r="E51" s="172">
        <v>188751</v>
      </c>
      <c r="F51" s="171" t="s">
        <v>20100</v>
      </c>
      <c r="G51" s="171" t="s">
        <v>16880</v>
      </c>
      <c r="H51" s="171" t="s">
        <v>2563</v>
      </c>
      <c r="I51" s="171" t="s">
        <v>16881</v>
      </c>
    </row>
    <row r="52" spans="1:9" x14ac:dyDescent="0.2">
      <c r="A52" s="171" t="s">
        <v>21</v>
      </c>
      <c r="B52" s="171" t="s">
        <v>16903</v>
      </c>
      <c r="C52" s="171" t="s">
        <v>2653</v>
      </c>
      <c r="D52" s="172">
        <v>7</v>
      </c>
      <c r="E52" s="172">
        <v>162770</v>
      </c>
      <c r="F52" s="171" t="s">
        <v>20100</v>
      </c>
      <c r="G52" s="171" t="s">
        <v>16904</v>
      </c>
      <c r="H52" s="171" t="s">
        <v>2563</v>
      </c>
      <c r="I52" s="171" t="s">
        <v>16905</v>
      </c>
    </row>
    <row r="53" spans="1:9" x14ac:dyDescent="0.2">
      <c r="A53" s="171" t="s">
        <v>21</v>
      </c>
      <c r="B53" s="171" t="s">
        <v>16912</v>
      </c>
      <c r="C53" s="171" t="s">
        <v>2653</v>
      </c>
      <c r="D53" s="172">
        <v>7</v>
      </c>
      <c r="E53" s="172">
        <v>191956</v>
      </c>
      <c r="F53" s="171" t="s">
        <v>20100</v>
      </c>
      <c r="G53" s="171" t="s">
        <v>16913</v>
      </c>
      <c r="H53" s="171" t="s">
        <v>2563</v>
      </c>
      <c r="I53" s="171" t="s">
        <v>16914</v>
      </c>
    </row>
    <row r="54" spans="1:9" x14ac:dyDescent="0.2">
      <c r="A54" s="171" t="s">
        <v>21</v>
      </c>
      <c r="B54" s="171" t="s">
        <v>16927</v>
      </c>
      <c r="C54" s="171" t="s">
        <v>2653</v>
      </c>
      <c r="D54" s="172">
        <v>7</v>
      </c>
      <c r="E54" s="172">
        <v>230015</v>
      </c>
      <c r="F54" s="171" t="s">
        <v>20100</v>
      </c>
      <c r="G54" s="171" t="s">
        <v>16928</v>
      </c>
      <c r="H54" s="171" t="s">
        <v>2563</v>
      </c>
      <c r="I54" s="171" t="s">
        <v>16929</v>
      </c>
    </row>
    <row r="55" spans="1:9" x14ac:dyDescent="0.2">
      <c r="A55" s="171" t="s">
        <v>21</v>
      </c>
      <c r="B55" s="171" t="s">
        <v>16873</v>
      </c>
      <c r="C55" s="171" t="s">
        <v>2653</v>
      </c>
      <c r="D55" s="172">
        <v>7</v>
      </c>
      <c r="E55" s="172">
        <v>162580</v>
      </c>
      <c r="F55" s="171" t="s">
        <v>20100</v>
      </c>
      <c r="G55" s="171" t="s">
        <v>16874</v>
      </c>
      <c r="H55" s="171" t="s">
        <v>2563</v>
      </c>
      <c r="I55" s="171" t="s">
        <v>16875</v>
      </c>
    </row>
    <row r="56" spans="1:9" x14ac:dyDescent="0.2">
      <c r="A56" s="171" t="s">
        <v>21</v>
      </c>
      <c r="B56" s="171" t="s">
        <v>16840</v>
      </c>
      <c r="C56" s="171" t="s">
        <v>2653</v>
      </c>
      <c r="D56" s="172">
        <v>7</v>
      </c>
      <c r="E56" s="172">
        <v>155153</v>
      </c>
      <c r="F56" s="171" t="s">
        <v>20100</v>
      </c>
      <c r="G56" s="171" t="s">
        <v>16841</v>
      </c>
      <c r="H56" s="171" t="s">
        <v>2563</v>
      </c>
      <c r="I56" s="171" t="s">
        <v>16842</v>
      </c>
    </row>
    <row r="57" spans="1:9" x14ac:dyDescent="0.2">
      <c r="A57" s="171" t="s">
        <v>21</v>
      </c>
      <c r="B57" s="171" t="s">
        <v>16867</v>
      </c>
      <c r="C57" s="171" t="s">
        <v>2653</v>
      </c>
      <c r="D57" s="172">
        <v>7</v>
      </c>
      <c r="E57" s="172">
        <v>216847</v>
      </c>
      <c r="F57" s="171" t="s">
        <v>20100</v>
      </c>
      <c r="G57" s="171" t="s">
        <v>16868</v>
      </c>
      <c r="H57" s="171" t="s">
        <v>2563</v>
      </c>
      <c r="I57" s="171" t="s">
        <v>16869</v>
      </c>
    </row>
    <row r="58" spans="1:9" x14ac:dyDescent="0.2">
      <c r="A58" s="171" t="s">
        <v>21</v>
      </c>
      <c r="B58" s="171" t="s">
        <v>16885</v>
      </c>
      <c r="C58" s="171" t="s">
        <v>2653</v>
      </c>
      <c r="D58" s="172">
        <v>7</v>
      </c>
      <c r="E58" s="172">
        <v>180545</v>
      </c>
      <c r="F58" s="171" t="s">
        <v>20100</v>
      </c>
      <c r="G58" s="171" t="s">
        <v>16886</v>
      </c>
      <c r="H58" s="171" t="s">
        <v>2563</v>
      </c>
      <c r="I58" s="171" t="s">
        <v>16887</v>
      </c>
    </row>
    <row r="59" spans="1:9" x14ac:dyDescent="0.2">
      <c r="A59" s="171" t="s">
        <v>21</v>
      </c>
      <c r="B59" s="171" t="s">
        <v>16888</v>
      </c>
      <c r="C59" s="171" t="s">
        <v>2653</v>
      </c>
      <c r="D59" s="172">
        <v>7</v>
      </c>
      <c r="E59" s="172">
        <v>155911</v>
      </c>
      <c r="F59" s="171" t="s">
        <v>20100</v>
      </c>
      <c r="G59" s="171" t="s">
        <v>16889</v>
      </c>
      <c r="H59" s="171" t="s">
        <v>2563</v>
      </c>
      <c r="I59" s="171" t="s">
        <v>16890</v>
      </c>
    </row>
    <row r="60" spans="1:9" x14ac:dyDescent="0.2">
      <c r="A60" s="171" t="s">
        <v>21</v>
      </c>
      <c r="B60" s="171" t="s">
        <v>16870</v>
      </c>
      <c r="C60" s="171" t="s">
        <v>2653</v>
      </c>
      <c r="D60" s="172">
        <v>7</v>
      </c>
      <c r="E60" s="172">
        <v>153555</v>
      </c>
      <c r="F60" s="171" t="s">
        <v>20100</v>
      </c>
      <c r="G60" s="171" t="s">
        <v>16871</v>
      </c>
      <c r="H60" s="171" t="s">
        <v>2563</v>
      </c>
      <c r="I60" s="171" t="s">
        <v>16872</v>
      </c>
    </row>
    <row r="61" spans="1:9" x14ac:dyDescent="0.2">
      <c r="A61" s="171" t="s">
        <v>21</v>
      </c>
      <c r="B61" s="171" t="s">
        <v>16858</v>
      </c>
      <c r="C61" s="171" t="s">
        <v>2653</v>
      </c>
      <c r="D61" s="172">
        <v>7</v>
      </c>
      <c r="E61" s="172">
        <v>199392</v>
      </c>
      <c r="F61" s="171" t="s">
        <v>20100</v>
      </c>
      <c r="G61" s="171" t="s">
        <v>16859</v>
      </c>
      <c r="H61" s="171" t="s">
        <v>2563</v>
      </c>
      <c r="I61" s="171" t="s">
        <v>16860</v>
      </c>
    </row>
    <row r="62" spans="1:9" x14ac:dyDescent="0.2">
      <c r="A62" s="171" t="s">
        <v>21</v>
      </c>
      <c r="B62" s="171" t="s">
        <v>16864</v>
      </c>
      <c r="C62" s="171" t="s">
        <v>2653</v>
      </c>
      <c r="D62" s="172">
        <v>7</v>
      </c>
      <c r="E62" s="172">
        <v>185512</v>
      </c>
      <c r="F62" s="171" t="s">
        <v>20100</v>
      </c>
      <c r="G62" s="171" t="s">
        <v>16865</v>
      </c>
      <c r="H62" s="171" t="s">
        <v>2563</v>
      </c>
      <c r="I62" s="171" t="s">
        <v>16866</v>
      </c>
    </row>
    <row r="63" spans="1:9" x14ac:dyDescent="0.2">
      <c r="A63" s="171" t="s">
        <v>21</v>
      </c>
      <c r="B63" s="171" t="s">
        <v>16921</v>
      </c>
      <c r="C63" s="171" t="s">
        <v>2653</v>
      </c>
      <c r="D63" s="172">
        <v>7</v>
      </c>
      <c r="E63" s="172">
        <v>176791</v>
      </c>
      <c r="F63" s="171" t="s">
        <v>20100</v>
      </c>
      <c r="G63" s="171" t="s">
        <v>16922</v>
      </c>
      <c r="H63" s="171" t="s">
        <v>2563</v>
      </c>
      <c r="I63" s="171" t="s">
        <v>16923</v>
      </c>
    </row>
    <row r="64" spans="1:9" x14ac:dyDescent="0.2">
      <c r="A64" s="171" t="s">
        <v>21</v>
      </c>
      <c r="B64" s="171" t="s">
        <v>16900</v>
      </c>
      <c r="C64" s="171" t="s">
        <v>2653</v>
      </c>
      <c r="D64" s="172">
        <v>7</v>
      </c>
      <c r="E64" s="172">
        <v>205690</v>
      </c>
      <c r="F64" s="171" t="s">
        <v>20100</v>
      </c>
      <c r="G64" s="171" t="s">
        <v>16901</v>
      </c>
      <c r="H64" s="171" t="s">
        <v>2563</v>
      </c>
      <c r="I64" s="171" t="s">
        <v>16902</v>
      </c>
    </row>
    <row r="65" spans="1:9" x14ac:dyDescent="0.2">
      <c r="A65" s="171" t="s">
        <v>21</v>
      </c>
      <c r="B65" s="171" t="s">
        <v>16906</v>
      </c>
      <c r="C65" s="171" t="s">
        <v>2653</v>
      </c>
      <c r="D65" s="172">
        <v>7</v>
      </c>
      <c r="E65" s="172">
        <v>197308</v>
      </c>
      <c r="F65" s="171" t="s">
        <v>20100</v>
      </c>
      <c r="G65" s="171" t="s">
        <v>16907</v>
      </c>
      <c r="H65" s="171" t="s">
        <v>2563</v>
      </c>
      <c r="I65" s="171" t="s">
        <v>16908</v>
      </c>
    </row>
    <row r="66" spans="1:9" x14ac:dyDescent="0.2">
      <c r="A66" s="171" t="s">
        <v>21</v>
      </c>
      <c r="B66" s="171" t="s">
        <v>16849</v>
      </c>
      <c r="C66" s="171" t="s">
        <v>2653</v>
      </c>
      <c r="D66" s="172">
        <v>7</v>
      </c>
      <c r="E66" s="172">
        <v>215856</v>
      </c>
      <c r="F66" s="171" t="s">
        <v>20100</v>
      </c>
      <c r="G66" s="171" t="s">
        <v>16850</v>
      </c>
      <c r="H66" s="171" t="s">
        <v>2563</v>
      </c>
      <c r="I66" s="171" t="s">
        <v>16851</v>
      </c>
    </row>
    <row r="67" spans="1:9" x14ac:dyDescent="0.2">
      <c r="A67" s="171" t="s">
        <v>21</v>
      </c>
      <c r="B67" s="171" t="s">
        <v>16861</v>
      </c>
      <c r="C67" s="171" t="s">
        <v>2653</v>
      </c>
      <c r="D67" s="172">
        <v>7</v>
      </c>
      <c r="E67" s="172">
        <v>181101</v>
      </c>
      <c r="F67" s="171" t="s">
        <v>20100</v>
      </c>
      <c r="G67" s="171" t="s">
        <v>16862</v>
      </c>
      <c r="H67" s="171" t="s">
        <v>2563</v>
      </c>
      <c r="I67" s="171" t="s">
        <v>16863</v>
      </c>
    </row>
    <row r="68" spans="1:9" x14ac:dyDescent="0.2">
      <c r="A68" s="171" t="s">
        <v>21</v>
      </c>
      <c r="B68" s="171" t="s">
        <v>16918</v>
      </c>
      <c r="C68" s="171" t="s">
        <v>2653</v>
      </c>
      <c r="D68" s="172">
        <v>7</v>
      </c>
      <c r="E68" s="172">
        <v>183318</v>
      </c>
      <c r="F68" s="171" t="s">
        <v>20100</v>
      </c>
      <c r="G68" s="171" t="s">
        <v>16919</v>
      </c>
      <c r="H68" s="171" t="s">
        <v>2563</v>
      </c>
      <c r="I68" s="171" t="s">
        <v>16920</v>
      </c>
    </row>
    <row r="69" spans="1:9" x14ac:dyDescent="0.2">
      <c r="A69" s="171" t="s">
        <v>21</v>
      </c>
      <c r="B69" s="171" t="s">
        <v>16837</v>
      </c>
      <c r="C69" s="171" t="s">
        <v>2653</v>
      </c>
      <c r="D69" s="172">
        <v>7</v>
      </c>
      <c r="E69" s="172">
        <v>206741</v>
      </c>
      <c r="F69" s="171" t="s">
        <v>20100</v>
      </c>
      <c r="G69" s="171" t="s">
        <v>16838</v>
      </c>
      <c r="H69" s="171" t="s">
        <v>2563</v>
      </c>
      <c r="I69" s="171" t="s">
        <v>16839</v>
      </c>
    </row>
    <row r="70" spans="1:9" x14ac:dyDescent="0.2">
      <c r="A70" s="171" t="s">
        <v>21</v>
      </c>
      <c r="B70" s="171" t="s">
        <v>16843</v>
      </c>
      <c r="C70" s="171" t="s">
        <v>2653</v>
      </c>
      <c r="D70" s="172">
        <v>7</v>
      </c>
      <c r="E70" s="172">
        <v>155388</v>
      </c>
      <c r="F70" s="171" t="s">
        <v>20100</v>
      </c>
      <c r="G70" s="171" t="s">
        <v>16844</v>
      </c>
      <c r="H70" s="171" t="s">
        <v>2563</v>
      </c>
      <c r="I70" s="171" t="s">
        <v>16845</v>
      </c>
    </row>
    <row r="71" spans="1:9" x14ac:dyDescent="0.2">
      <c r="A71" s="171" t="s">
        <v>21</v>
      </c>
      <c r="B71" s="171" t="s">
        <v>16882</v>
      </c>
      <c r="C71" s="171" t="s">
        <v>2653</v>
      </c>
      <c r="D71" s="172">
        <v>7</v>
      </c>
      <c r="E71" s="172">
        <v>201682</v>
      </c>
      <c r="F71" s="171" t="s">
        <v>20100</v>
      </c>
      <c r="G71" s="171" t="s">
        <v>16883</v>
      </c>
      <c r="H71" s="171" t="s">
        <v>2563</v>
      </c>
      <c r="I71" s="171" t="s">
        <v>16884</v>
      </c>
    </row>
    <row r="72" spans="1:9" x14ac:dyDescent="0.2">
      <c r="A72" s="171" t="s">
        <v>21</v>
      </c>
      <c r="B72" s="171" t="s">
        <v>16891</v>
      </c>
      <c r="C72" s="171" t="s">
        <v>2653</v>
      </c>
      <c r="D72" s="172">
        <v>7</v>
      </c>
      <c r="E72" s="172">
        <v>190423</v>
      </c>
      <c r="F72" s="171" t="s">
        <v>20100</v>
      </c>
      <c r="G72" s="171" t="s">
        <v>16892</v>
      </c>
      <c r="H72" s="171" t="s">
        <v>2563</v>
      </c>
      <c r="I72" s="171" t="s">
        <v>16893</v>
      </c>
    </row>
    <row r="73" spans="1:9" x14ac:dyDescent="0.2">
      <c r="A73" s="171" t="s">
        <v>21</v>
      </c>
      <c r="B73" s="171" t="s">
        <v>16876</v>
      </c>
      <c r="C73" s="171" t="s">
        <v>2653</v>
      </c>
      <c r="D73" s="172">
        <v>7</v>
      </c>
      <c r="E73" s="172">
        <v>149377</v>
      </c>
      <c r="F73" s="171" t="s">
        <v>20100</v>
      </c>
      <c r="G73" s="171" t="s">
        <v>16877</v>
      </c>
      <c r="H73" s="171" t="s">
        <v>2563</v>
      </c>
      <c r="I73" s="171" t="s">
        <v>16878</v>
      </c>
    </row>
    <row r="74" spans="1:9" x14ac:dyDescent="0.2">
      <c r="A74" s="171" t="s">
        <v>21</v>
      </c>
      <c r="B74" s="171" t="s">
        <v>16897</v>
      </c>
      <c r="C74" s="171" t="s">
        <v>2653</v>
      </c>
      <c r="D74" s="172">
        <v>7</v>
      </c>
      <c r="E74" s="172">
        <v>193888</v>
      </c>
      <c r="F74" s="171" t="s">
        <v>20100</v>
      </c>
      <c r="G74" s="171" t="s">
        <v>16898</v>
      </c>
      <c r="H74" s="171" t="s">
        <v>2563</v>
      </c>
      <c r="I74" s="171" t="s">
        <v>16899</v>
      </c>
    </row>
    <row r="75" spans="1:9" x14ac:dyDescent="0.2">
      <c r="A75" s="171" t="s">
        <v>21</v>
      </c>
      <c r="B75" s="171" t="s">
        <v>16909</v>
      </c>
      <c r="C75" s="171" t="s">
        <v>2653</v>
      </c>
      <c r="D75" s="172">
        <v>7</v>
      </c>
      <c r="E75" s="172">
        <v>190513</v>
      </c>
      <c r="F75" s="171" t="s">
        <v>20100</v>
      </c>
      <c r="G75" s="171" t="s">
        <v>16910</v>
      </c>
      <c r="H75" s="171" t="s">
        <v>2563</v>
      </c>
      <c r="I75" s="171" t="s">
        <v>16911</v>
      </c>
    </row>
    <row r="76" spans="1:9" x14ac:dyDescent="0.2">
      <c r="A76" s="171" t="s">
        <v>21</v>
      </c>
      <c r="B76" s="171" t="s">
        <v>16855</v>
      </c>
      <c r="C76" s="171" t="s">
        <v>2653</v>
      </c>
      <c r="D76" s="172">
        <v>7</v>
      </c>
      <c r="E76" s="172">
        <v>189834</v>
      </c>
      <c r="F76" s="171" t="s">
        <v>20100</v>
      </c>
      <c r="G76" s="171" t="s">
        <v>16856</v>
      </c>
      <c r="H76" s="171" t="s">
        <v>2563</v>
      </c>
      <c r="I76" s="171" t="s">
        <v>16857</v>
      </c>
    </row>
    <row r="77" spans="1:9" x14ac:dyDescent="0.2">
      <c r="A77" s="171" t="s">
        <v>21</v>
      </c>
      <c r="B77" s="171" t="s">
        <v>16915</v>
      </c>
      <c r="C77" s="171" t="s">
        <v>2653</v>
      </c>
      <c r="D77" s="172">
        <v>7</v>
      </c>
      <c r="E77" s="172">
        <v>160883</v>
      </c>
      <c r="F77" s="171" t="s">
        <v>20100</v>
      </c>
      <c r="G77" s="171" t="s">
        <v>16916</v>
      </c>
      <c r="H77" s="171" t="s">
        <v>2563</v>
      </c>
      <c r="I77" s="171" t="s">
        <v>16917</v>
      </c>
    </row>
    <row r="78" spans="1:9" x14ac:dyDescent="0.2">
      <c r="A78" s="171" t="s">
        <v>21</v>
      </c>
      <c r="B78" s="171" t="s">
        <v>16894</v>
      </c>
      <c r="C78" s="171" t="s">
        <v>2653</v>
      </c>
      <c r="D78" s="172">
        <v>7</v>
      </c>
      <c r="E78" s="172">
        <v>165370</v>
      </c>
      <c r="F78" s="171" t="s">
        <v>20100</v>
      </c>
      <c r="G78" s="171" t="s">
        <v>16895</v>
      </c>
      <c r="H78" s="171" t="s">
        <v>2563</v>
      </c>
      <c r="I78" s="171" t="s">
        <v>16896</v>
      </c>
    </row>
    <row r="79" spans="1:9" x14ac:dyDescent="0.2">
      <c r="A79" s="171" t="s">
        <v>21</v>
      </c>
      <c r="B79" s="171" t="s">
        <v>2629</v>
      </c>
      <c r="C79" s="171" t="s">
        <v>2564</v>
      </c>
      <c r="D79" s="172">
        <v>7</v>
      </c>
      <c r="E79" s="172">
        <v>207019</v>
      </c>
      <c r="F79" s="171" t="s">
        <v>655</v>
      </c>
      <c r="G79" s="171" t="s">
        <v>16830</v>
      </c>
      <c r="H79" s="171" t="s">
        <v>2563</v>
      </c>
      <c r="I79" s="171" t="s">
        <v>19813</v>
      </c>
    </row>
    <row r="80" spans="1:9" x14ac:dyDescent="0.2">
      <c r="A80" s="171" t="s">
        <v>21</v>
      </c>
      <c r="B80" s="171" t="s">
        <v>2711</v>
      </c>
      <c r="C80" s="171" t="s">
        <v>2653</v>
      </c>
      <c r="D80" s="172">
        <v>7</v>
      </c>
      <c r="E80" s="172">
        <v>204156</v>
      </c>
      <c r="F80" s="171" t="s">
        <v>655</v>
      </c>
      <c r="G80" s="171" t="s">
        <v>16773</v>
      </c>
      <c r="H80" s="171" t="s">
        <v>2563</v>
      </c>
      <c r="I80" s="171" t="s">
        <v>19805</v>
      </c>
    </row>
    <row r="81" spans="1:9" x14ac:dyDescent="0.2">
      <c r="A81" s="171" t="s">
        <v>21</v>
      </c>
      <c r="B81" s="171" t="s">
        <v>2636</v>
      </c>
      <c r="C81" s="171" t="s">
        <v>2564</v>
      </c>
      <c r="D81" s="172">
        <v>7</v>
      </c>
      <c r="E81" s="172">
        <v>208662</v>
      </c>
      <c r="F81" s="171" t="s">
        <v>655</v>
      </c>
      <c r="G81" s="171" t="s">
        <v>16827</v>
      </c>
      <c r="H81" s="171" t="s">
        <v>2563</v>
      </c>
      <c r="I81" s="171" t="s">
        <v>19821</v>
      </c>
    </row>
    <row r="82" spans="1:9" x14ac:dyDescent="0.2">
      <c r="A82" s="171" t="s">
        <v>21</v>
      </c>
      <c r="B82" s="171" t="s">
        <v>2627</v>
      </c>
      <c r="C82" s="171" t="s">
        <v>2564</v>
      </c>
      <c r="D82" s="172">
        <v>7</v>
      </c>
      <c r="E82" s="172">
        <v>220920</v>
      </c>
      <c r="F82" s="171" t="s">
        <v>655</v>
      </c>
      <c r="G82" s="171" t="s">
        <v>16832</v>
      </c>
      <c r="H82" s="171" t="s">
        <v>2563</v>
      </c>
      <c r="I82" s="171" t="s">
        <v>19846</v>
      </c>
    </row>
    <row r="83" spans="1:9" x14ac:dyDescent="0.2">
      <c r="A83" s="171" t="s">
        <v>21</v>
      </c>
      <c r="B83" s="171" t="s">
        <v>2712</v>
      </c>
      <c r="C83" s="171" t="s">
        <v>2653</v>
      </c>
      <c r="D83" s="172">
        <v>7</v>
      </c>
      <c r="E83" s="172">
        <v>167727</v>
      </c>
      <c r="F83" s="171" t="s">
        <v>655</v>
      </c>
      <c r="G83" s="171" t="s">
        <v>16774</v>
      </c>
      <c r="H83" s="171" t="s">
        <v>2563</v>
      </c>
      <c r="I83" s="171" t="s">
        <v>19709</v>
      </c>
    </row>
    <row r="84" spans="1:9" x14ac:dyDescent="0.2">
      <c r="A84" s="171" t="s">
        <v>21</v>
      </c>
      <c r="B84" s="171" t="s">
        <v>2822</v>
      </c>
      <c r="C84" s="171" t="s">
        <v>2740</v>
      </c>
      <c r="D84" s="172">
        <v>7</v>
      </c>
      <c r="E84" s="172">
        <v>244366</v>
      </c>
      <c r="F84" s="171" t="s">
        <v>655</v>
      </c>
      <c r="G84" s="171" t="s">
        <v>16801</v>
      </c>
      <c r="H84" s="171" t="s">
        <v>2563</v>
      </c>
      <c r="I84" s="171" t="s">
        <v>19854</v>
      </c>
    </row>
    <row r="85" spans="1:9" x14ac:dyDescent="0.2">
      <c r="A85" s="171" t="s">
        <v>21</v>
      </c>
      <c r="B85" s="171" t="s">
        <v>2708</v>
      </c>
      <c r="C85" s="171" t="s">
        <v>2653</v>
      </c>
      <c r="D85" s="172">
        <v>7</v>
      </c>
      <c r="E85" s="172">
        <v>178355</v>
      </c>
      <c r="F85" s="171" t="s">
        <v>655</v>
      </c>
      <c r="G85" s="171" t="s">
        <v>16771</v>
      </c>
      <c r="H85" s="171" t="s">
        <v>2563</v>
      </c>
      <c r="I85" s="171" t="s">
        <v>19734</v>
      </c>
    </row>
    <row r="86" spans="1:9" x14ac:dyDescent="0.2">
      <c r="A86" s="171" t="s">
        <v>21</v>
      </c>
      <c r="B86" s="171" t="s">
        <v>2705</v>
      </c>
      <c r="C86" s="171" t="s">
        <v>2653</v>
      </c>
      <c r="D86" s="172">
        <v>7</v>
      </c>
      <c r="E86" s="172">
        <v>162140</v>
      </c>
      <c r="F86" s="171" t="s">
        <v>655</v>
      </c>
      <c r="G86" s="171" t="s">
        <v>16767</v>
      </c>
      <c r="H86" s="171" t="s">
        <v>2563</v>
      </c>
      <c r="I86" s="171" t="s">
        <v>19697</v>
      </c>
    </row>
    <row r="87" spans="1:9" x14ac:dyDescent="0.2">
      <c r="A87" s="171" t="s">
        <v>21</v>
      </c>
      <c r="B87" s="171" t="s">
        <v>2633</v>
      </c>
      <c r="C87" s="171" t="s">
        <v>2564</v>
      </c>
      <c r="D87" s="172">
        <v>7</v>
      </c>
      <c r="E87" s="172">
        <v>200169</v>
      </c>
      <c r="F87" s="171" t="s">
        <v>655</v>
      </c>
      <c r="G87" s="171" t="s">
        <v>19792</v>
      </c>
      <c r="H87" s="171" t="s">
        <v>2563</v>
      </c>
      <c r="I87" s="171" t="s">
        <v>19793</v>
      </c>
    </row>
    <row r="88" spans="1:9" x14ac:dyDescent="0.2">
      <c r="A88" s="171" t="s">
        <v>21</v>
      </c>
      <c r="B88" s="171" t="s">
        <v>2625</v>
      </c>
      <c r="C88" s="171" t="s">
        <v>2564</v>
      </c>
      <c r="D88" s="172">
        <v>7</v>
      </c>
      <c r="E88" s="172">
        <v>198620</v>
      </c>
      <c r="F88" s="171" t="s">
        <v>655</v>
      </c>
      <c r="G88" s="171" t="s">
        <v>16813</v>
      </c>
      <c r="H88" s="171" t="s">
        <v>2563</v>
      </c>
      <c r="I88" s="171" t="s">
        <v>19786</v>
      </c>
    </row>
    <row r="89" spans="1:9" x14ac:dyDescent="0.2">
      <c r="A89" s="171" t="s">
        <v>21</v>
      </c>
      <c r="B89" s="171" t="s">
        <v>2806</v>
      </c>
      <c r="C89" s="171" t="s">
        <v>2740</v>
      </c>
      <c r="D89" s="172">
        <v>7</v>
      </c>
      <c r="E89" s="172">
        <v>148264</v>
      </c>
      <c r="F89" s="171" t="s">
        <v>655</v>
      </c>
      <c r="G89" s="171" t="s">
        <v>16798</v>
      </c>
      <c r="H89" s="171" t="s">
        <v>2563</v>
      </c>
      <c r="I89" s="171" t="s">
        <v>19674</v>
      </c>
    </row>
    <row r="90" spans="1:9" x14ac:dyDescent="0.2">
      <c r="A90" s="171" t="s">
        <v>21</v>
      </c>
      <c r="B90" s="171" t="s">
        <v>2798</v>
      </c>
      <c r="C90" s="171" t="s">
        <v>2740</v>
      </c>
      <c r="D90" s="172">
        <v>7</v>
      </c>
      <c r="E90" s="172">
        <v>172628</v>
      </c>
      <c r="F90" s="171" t="s">
        <v>655</v>
      </c>
      <c r="G90" s="171" t="s">
        <v>16802</v>
      </c>
      <c r="H90" s="171" t="s">
        <v>2563</v>
      </c>
      <c r="I90" s="171" t="s">
        <v>19722</v>
      </c>
    </row>
    <row r="91" spans="1:9" x14ac:dyDescent="0.2">
      <c r="A91" s="171" t="s">
        <v>21</v>
      </c>
      <c r="B91" s="171" t="s">
        <v>2814</v>
      </c>
      <c r="C91" s="171" t="s">
        <v>2740</v>
      </c>
      <c r="D91" s="172">
        <v>7</v>
      </c>
      <c r="E91" s="172">
        <v>192771</v>
      </c>
      <c r="F91" s="171" t="s">
        <v>655</v>
      </c>
      <c r="G91" s="171" t="s">
        <v>16807</v>
      </c>
      <c r="H91" s="171" t="s">
        <v>2563</v>
      </c>
      <c r="I91" s="171" t="s">
        <v>19763</v>
      </c>
    </row>
    <row r="92" spans="1:9" x14ac:dyDescent="0.2">
      <c r="A92" s="171" t="s">
        <v>21</v>
      </c>
      <c r="B92" s="171" t="s">
        <v>2799</v>
      </c>
      <c r="C92" s="171" t="s">
        <v>2740</v>
      </c>
      <c r="D92" s="172">
        <v>7</v>
      </c>
      <c r="E92" s="172">
        <v>250473</v>
      </c>
      <c r="F92" s="171" t="s">
        <v>655</v>
      </c>
      <c r="G92" s="171" t="s">
        <v>16791</v>
      </c>
      <c r="H92" s="171" t="s">
        <v>2563</v>
      </c>
      <c r="I92" s="171" t="s">
        <v>19856</v>
      </c>
    </row>
    <row r="93" spans="1:9" x14ac:dyDescent="0.2">
      <c r="A93" s="171" t="s">
        <v>21</v>
      </c>
      <c r="B93" s="171" t="s">
        <v>2634</v>
      </c>
      <c r="C93" s="171" t="s">
        <v>2564</v>
      </c>
      <c r="D93" s="172">
        <v>7</v>
      </c>
      <c r="E93" s="172">
        <v>187965</v>
      </c>
      <c r="F93" s="171" t="s">
        <v>655</v>
      </c>
      <c r="G93" s="171" t="s">
        <v>16814</v>
      </c>
      <c r="H93" s="171" t="s">
        <v>2563</v>
      </c>
      <c r="I93" s="171" t="s">
        <v>19757</v>
      </c>
    </row>
    <row r="94" spans="1:9" x14ac:dyDescent="0.2">
      <c r="A94" s="171" t="s">
        <v>21</v>
      </c>
      <c r="B94" s="171" t="s">
        <v>2809</v>
      </c>
      <c r="C94" s="171" t="s">
        <v>2740</v>
      </c>
      <c r="D94" s="172">
        <v>7</v>
      </c>
      <c r="E94" s="172">
        <v>126532</v>
      </c>
      <c r="F94" s="171" t="s">
        <v>655</v>
      </c>
      <c r="G94" s="171" t="s">
        <v>16808</v>
      </c>
      <c r="H94" s="171" t="s">
        <v>2563</v>
      </c>
      <c r="I94" s="171" t="s">
        <v>19658</v>
      </c>
    </row>
    <row r="95" spans="1:9" x14ac:dyDescent="0.2">
      <c r="A95" s="171" t="s">
        <v>21</v>
      </c>
      <c r="B95" s="171" t="s">
        <v>2706</v>
      </c>
      <c r="C95" s="171" t="s">
        <v>2653</v>
      </c>
      <c r="D95" s="172">
        <v>7</v>
      </c>
      <c r="E95" s="172">
        <v>213935</v>
      </c>
      <c r="F95" s="171" t="s">
        <v>655</v>
      </c>
      <c r="H95" s="171" t="s">
        <v>2563</v>
      </c>
      <c r="I95" s="171" t="s">
        <v>19834</v>
      </c>
    </row>
    <row r="96" spans="1:9" x14ac:dyDescent="0.2">
      <c r="A96" s="171" t="s">
        <v>21</v>
      </c>
      <c r="B96" s="171" t="s">
        <v>2815</v>
      </c>
      <c r="C96" s="171" t="s">
        <v>2740</v>
      </c>
      <c r="D96" s="172">
        <v>7</v>
      </c>
      <c r="E96" s="172">
        <v>161043</v>
      </c>
      <c r="F96" s="171" t="s">
        <v>655</v>
      </c>
      <c r="H96" s="171" t="s">
        <v>2563</v>
      </c>
      <c r="I96" s="171" t="s">
        <v>19693</v>
      </c>
    </row>
    <row r="97" spans="1:9" x14ac:dyDescent="0.2">
      <c r="A97" s="171" t="s">
        <v>21</v>
      </c>
      <c r="B97" s="171" t="s">
        <v>2718</v>
      </c>
      <c r="C97" s="171" t="s">
        <v>2653</v>
      </c>
      <c r="D97" s="172">
        <v>7</v>
      </c>
      <c r="E97" s="172">
        <v>160509</v>
      </c>
      <c r="F97" s="171" t="s">
        <v>655</v>
      </c>
      <c r="G97" s="171" t="s">
        <v>16785</v>
      </c>
      <c r="H97" s="171" t="s">
        <v>2563</v>
      </c>
      <c r="I97" s="171" t="s">
        <v>19692</v>
      </c>
    </row>
    <row r="98" spans="1:9" x14ac:dyDescent="0.2">
      <c r="A98" s="171" t="s">
        <v>21</v>
      </c>
      <c r="B98" s="171" t="s">
        <v>2639</v>
      </c>
      <c r="C98" s="171" t="s">
        <v>2564</v>
      </c>
      <c r="D98" s="172">
        <v>7</v>
      </c>
      <c r="E98" s="172">
        <v>203603</v>
      </c>
      <c r="F98" s="171" t="s">
        <v>655</v>
      </c>
      <c r="G98" s="171" t="s">
        <v>16820</v>
      </c>
      <c r="H98" s="171" t="s">
        <v>2563</v>
      </c>
      <c r="I98" s="171" t="s">
        <v>19804</v>
      </c>
    </row>
    <row r="99" spans="1:9" x14ac:dyDescent="0.2">
      <c r="A99" s="171" t="s">
        <v>21</v>
      </c>
      <c r="B99" s="171" t="s">
        <v>2819</v>
      </c>
      <c r="C99" s="171" t="s">
        <v>2740</v>
      </c>
      <c r="D99" s="172">
        <v>7</v>
      </c>
      <c r="E99" s="172">
        <v>195078</v>
      </c>
      <c r="F99" s="171" t="s">
        <v>655</v>
      </c>
      <c r="G99" s="171" t="s">
        <v>16786</v>
      </c>
      <c r="H99" s="171" t="s">
        <v>2563</v>
      </c>
      <c r="I99" s="171" t="s">
        <v>19771</v>
      </c>
    </row>
    <row r="100" spans="1:9" x14ac:dyDescent="0.2">
      <c r="A100" s="171" t="s">
        <v>21</v>
      </c>
      <c r="B100" s="171" t="s">
        <v>2810</v>
      </c>
      <c r="C100" s="171" t="s">
        <v>2740</v>
      </c>
      <c r="D100" s="172">
        <v>7</v>
      </c>
      <c r="E100" s="172">
        <v>103093</v>
      </c>
      <c r="F100" s="171" t="s">
        <v>655</v>
      </c>
      <c r="H100" s="171" t="s">
        <v>2563</v>
      </c>
      <c r="I100" s="171" t="s">
        <v>19653</v>
      </c>
    </row>
    <row r="101" spans="1:9" x14ac:dyDescent="0.2">
      <c r="A101" s="171" t="s">
        <v>21</v>
      </c>
      <c r="B101" s="171" t="s">
        <v>2801</v>
      </c>
      <c r="C101" s="171" t="s">
        <v>2740</v>
      </c>
      <c r="D101" s="172">
        <v>7</v>
      </c>
      <c r="E101" s="172">
        <v>163528</v>
      </c>
      <c r="F101" s="171" t="s">
        <v>655</v>
      </c>
      <c r="G101" s="171" t="s">
        <v>16799</v>
      </c>
      <c r="H101" s="171" t="s">
        <v>2563</v>
      </c>
      <c r="I101" s="171" t="s">
        <v>19700</v>
      </c>
    </row>
    <row r="102" spans="1:9" x14ac:dyDescent="0.2">
      <c r="A102" s="171" t="s">
        <v>21</v>
      </c>
      <c r="B102" s="171" t="s">
        <v>2650</v>
      </c>
      <c r="C102" s="171" t="s">
        <v>2564</v>
      </c>
      <c r="D102" s="172">
        <v>7</v>
      </c>
      <c r="E102" s="172">
        <v>212181</v>
      </c>
      <c r="F102" s="171" t="s">
        <v>655</v>
      </c>
      <c r="G102" s="171" t="s">
        <v>16835</v>
      </c>
      <c r="H102" s="171" t="s">
        <v>2563</v>
      </c>
      <c r="I102" s="171" t="s">
        <v>19643</v>
      </c>
    </row>
    <row r="103" spans="1:9" x14ac:dyDescent="0.2">
      <c r="A103" s="171" t="s">
        <v>21</v>
      </c>
      <c r="B103" s="171" t="s">
        <v>2646</v>
      </c>
      <c r="C103" s="171" t="s">
        <v>2564</v>
      </c>
      <c r="D103" s="172">
        <v>7</v>
      </c>
      <c r="E103" s="172">
        <v>204903</v>
      </c>
      <c r="F103" s="171" t="s">
        <v>655</v>
      </c>
      <c r="G103" s="171" t="s">
        <v>16811</v>
      </c>
      <c r="H103" s="171" t="s">
        <v>2563</v>
      </c>
      <c r="I103" s="171" t="s">
        <v>19808</v>
      </c>
    </row>
    <row r="104" spans="1:9" x14ac:dyDescent="0.2">
      <c r="A104" s="171" t="s">
        <v>21</v>
      </c>
      <c r="B104" s="171" t="s">
        <v>2808</v>
      </c>
      <c r="C104" s="171" t="s">
        <v>2740</v>
      </c>
      <c r="D104" s="172">
        <v>7</v>
      </c>
      <c r="E104" s="172">
        <v>125685</v>
      </c>
      <c r="F104" s="171" t="s">
        <v>655</v>
      </c>
      <c r="G104" s="171" t="s">
        <v>16788</v>
      </c>
      <c r="H104" s="171" t="s">
        <v>2563</v>
      </c>
      <c r="I104" s="171" t="s">
        <v>19657</v>
      </c>
    </row>
    <row r="105" spans="1:9" x14ac:dyDescent="0.2">
      <c r="A105" s="171" t="s">
        <v>21</v>
      </c>
      <c r="B105" s="171" t="s">
        <v>2813</v>
      </c>
      <c r="C105" s="171" t="s">
        <v>2740</v>
      </c>
      <c r="D105" s="172">
        <v>7</v>
      </c>
      <c r="E105" s="172">
        <v>210921</v>
      </c>
      <c r="F105" s="171" t="s">
        <v>655</v>
      </c>
      <c r="G105" s="171" t="s">
        <v>16790</v>
      </c>
      <c r="H105" s="171" t="s">
        <v>2563</v>
      </c>
      <c r="I105" s="171" t="s">
        <v>19828</v>
      </c>
    </row>
    <row r="106" spans="1:9" x14ac:dyDescent="0.2">
      <c r="A106" s="171" t="s">
        <v>21</v>
      </c>
      <c r="B106" s="171" t="s">
        <v>2638</v>
      </c>
      <c r="C106" s="171" t="s">
        <v>2564</v>
      </c>
      <c r="D106" s="172">
        <v>7</v>
      </c>
      <c r="E106" s="172">
        <v>181028</v>
      </c>
      <c r="F106" s="171" t="s">
        <v>655</v>
      </c>
      <c r="G106" s="171" t="s">
        <v>16815</v>
      </c>
      <c r="H106" s="171" t="s">
        <v>2563</v>
      </c>
      <c r="I106" s="171" t="s">
        <v>19738</v>
      </c>
    </row>
    <row r="107" spans="1:9" x14ac:dyDescent="0.2">
      <c r="A107" s="171" t="s">
        <v>21</v>
      </c>
      <c r="B107" s="171" t="s">
        <v>2702</v>
      </c>
      <c r="C107" s="171" t="s">
        <v>2653</v>
      </c>
      <c r="D107" s="172">
        <v>7</v>
      </c>
      <c r="E107" s="172">
        <v>194443</v>
      </c>
      <c r="F107" s="171" t="s">
        <v>655</v>
      </c>
      <c r="G107" s="171" t="s">
        <v>16770</v>
      </c>
      <c r="H107" s="171" t="s">
        <v>2563</v>
      </c>
      <c r="I107" s="171" t="s">
        <v>19767</v>
      </c>
    </row>
    <row r="108" spans="1:9" x14ac:dyDescent="0.2">
      <c r="A108" s="171" t="s">
        <v>21</v>
      </c>
      <c r="B108" s="171" t="s">
        <v>2722</v>
      </c>
      <c r="C108" s="171" t="s">
        <v>2653</v>
      </c>
      <c r="D108" s="172">
        <v>7</v>
      </c>
      <c r="E108" s="172">
        <v>186528</v>
      </c>
      <c r="F108" s="171" t="s">
        <v>655</v>
      </c>
      <c r="G108" s="171" t="s">
        <v>16784</v>
      </c>
      <c r="H108" s="171" t="s">
        <v>2563</v>
      </c>
      <c r="I108" s="171" t="s">
        <v>19754</v>
      </c>
    </row>
    <row r="109" spans="1:9" x14ac:dyDescent="0.2">
      <c r="A109" s="171" t="s">
        <v>21</v>
      </c>
      <c r="B109" s="171" t="s">
        <v>2651</v>
      </c>
      <c r="C109" s="171" t="s">
        <v>2564</v>
      </c>
      <c r="D109" s="172">
        <v>7</v>
      </c>
      <c r="E109" s="172">
        <v>198171</v>
      </c>
      <c r="F109" s="171" t="s">
        <v>655</v>
      </c>
      <c r="G109" s="171" t="s">
        <v>16831</v>
      </c>
      <c r="H109" s="171" t="s">
        <v>2563</v>
      </c>
      <c r="I109" s="171" t="s">
        <v>19784</v>
      </c>
    </row>
    <row r="110" spans="1:9" x14ac:dyDescent="0.2">
      <c r="A110" s="171" t="s">
        <v>21</v>
      </c>
      <c r="B110" s="171" t="s">
        <v>2719</v>
      </c>
      <c r="C110" s="171" t="s">
        <v>2653</v>
      </c>
      <c r="D110" s="172">
        <v>7</v>
      </c>
      <c r="E110" s="172">
        <v>211852</v>
      </c>
      <c r="F110" s="171" t="s">
        <v>655</v>
      </c>
      <c r="G110" s="171" t="s">
        <v>16783</v>
      </c>
      <c r="H110" s="171" t="s">
        <v>2563</v>
      </c>
      <c r="I110" s="171" t="s">
        <v>19829</v>
      </c>
    </row>
    <row r="111" spans="1:9" x14ac:dyDescent="0.2">
      <c r="A111" s="171" t="s">
        <v>21</v>
      </c>
      <c r="B111" s="171" t="s">
        <v>2804</v>
      </c>
      <c r="C111" s="171" t="s">
        <v>2740</v>
      </c>
      <c r="D111" s="172">
        <v>7</v>
      </c>
      <c r="E111" s="172">
        <v>127177</v>
      </c>
      <c r="F111" s="171" t="s">
        <v>655</v>
      </c>
      <c r="G111" s="171" t="s">
        <v>16789</v>
      </c>
      <c r="H111" s="171" t="s">
        <v>2563</v>
      </c>
      <c r="I111" s="171" t="s">
        <v>19660</v>
      </c>
    </row>
    <row r="112" spans="1:9" x14ac:dyDescent="0.2">
      <c r="A112" s="171" t="s">
        <v>21</v>
      </c>
      <c r="B112" s="171" t="s">
        <v>16778</v>
      </c>
      <c r="C112" s="171" t="s">
        <v>2653</v>
      </c>
      <c r="D112" s="172">
        <v>7</v>
      </c>
      <c r="E112" s="172">
        <v>146806</v>
      </c>
      <c r="F112" s="171" t="s">
        <v>655</v>
      </c>
      <c r="G112" s="171" t="s">
        <v>16779</v>
      </c>
      <c r="H112" s="171" t="s">
        <v>2563</v>
      </c>
      <c r="I112" s="171" t="s">
        <v>19672</v>
      </c>
    </row>
    <row r="113" spans="1:9" x14ac:dyDescent="0.2">
      <c r="A113" s="171" t="s">
        <v>21</v>
      </c>
      <c r="B113" s="171" t="s">
        <v>2649</v>
      </c>
      <c r="C113" s="171" t="s">
        <v>2564</v>
      </c>
      <c r="D113" s="172">
        <v>7</v>
      </c>
      <c r="E113" s="172">
        <v>212394</v>
      </c>
      <c r="F113" s="171" t="s">
        <v>655</v>
      </c>
      <c r="G113" s="171" t="s">
        <v>19792</v>
      </c>
      <c r="H113" s="171" t="s">
        <v>2563</v>
      </c>
      <c r="I113" s="171" t="s">
        <v>19831</v>
      </c>
    </row>
    <row r="114" spans="1:9" x14ac:dyDescent="0.2">
      <c r="A114" s="171" t="s">
        <v>21</v>
      </c>
      <c r="B114" s="171" t="s">
        <v>2632</v>
      </c>
      <c r="C114" s="171" t="s">
        <v>2564</v>
      </c>
      <c r="D114" s="172">
        <v>7</v>
      </c>
      <c r="E114" s="172">
        <v>200183</v>
      </c>
      <c r="F114" s="171" t="s">
        <v>655</v>
      </c>
      <c r="G114" s="171" t="s">
        <v>16824</v>
      </c>
      <c r="H114" s="171" t="s">
        <v>2563</v>
      </c>
      <c r="I114" s="171" t="s">
        <v>19794</v>
      </c>
    </row>
    <row r="115" spans="1:9" x14ac:dyDescent="0.2">
      <c r="A115" s="171" t="s">
        <v>21</v>
      </c>
      <c r="B115" s="171" t="s">
        <v>2720</v>
      </c>
      <c r="C115" s="171" t="s">
        <v>2653</v>
      </c>
      <c r="D115" s="172">
        <v>7</v>
      </c>
      <c r="E115" s="172">
        <v>183395</v>
      </c>
      <c r="F115" s="171" t="s">
        <v>655</v>
      </c>
      <c r="G115" s="171" t="s">
        <v>16780</v>
      </c>
      <c r="H115" s="171" t="s">
        <v>2563</v>
      </c>
      <c r="I115" s="171" t="s">
        <v>19745</v>
      </c>
    </row>
    <row r="116" spans="1:9" x14ac:dyDescent="0.2">
      <c r="A116" s="171" t="s">
        <v>21</v>
      </c>
      <c r="B116" s="171" t="s">
        <v>2704</v>
      </c>
      <c r="C116" s="171" t="s">
        <v>2653</v>
      </c>
      <c r="D116" s="172">
        <v>7</v>
      </c>
      <c r="E116" s="172">
        <v>165833</v>
      </c>
      <c r="F116" s="171" t="s">
        <v>655</v>
      </c>
      <c r="G116" s="171" t="s">
        <v>16777</v>
      </c>
      <c r="H116" s="171" t="s">
        <v>2563</v>
      </c>
      <c r="I116" s="171" t="s">
        <v>19704</v>
      </c>
    </row>
    <row r="117" spans="1:9" x14ac:dyDescent="0.2">
      <c r="A117" s="171" t="s">
        <v>21</v>
      </c>
      <c r="B117" s="171" t="s">
        <v>2812</v>
      </c>
      <c r="C117" s="171" t="s">
        <v>2740</v>
      </c>
      <c r="D117" s="172">
        <v>7</v>
      </c>
      <c r="E117" s="172">
        <v>182687</v>
      </c>
      <c r="F117" s="171" t="s">
        <v>655</v>
      </c>
      <c r="G117" s="171" t="s">
        <v>16787</v>
      </c>
      <c r="H117" s="171" t="s">
        <v>2563</v>
      </c>
      <c r="I117" s="171" t="s">
        <v>19742</v>
      </c>
    </row>
    <row r="118" spans="1:9" x14ac:dyDescent="0.2">
      <c r="A118" s="171" t="s">
        <v>21</v>
      </c>
      <c r="B118" s="171" t="s">
        <v>2637</v>
      </c>
      <c r="C118" s="171" t="s">
        <v>2564</v>
      </c>
      <c r="D118" s="172">
        <v>7</v>
      </c>
      <c r="E118" s="172">
        <v>201455</v>
      </c>
      <c r="F118" s="171" t="s">
        <v>655</v>
      </c>
      <c r="G118" s="171" t="s">
        <v>16817</v>
      </c>
      <c r="H118" s="171" t="s">
        <v>2563</v>
      </c>
      <c r="I118" s="171" t="s">
        <v>19796</v>
      </c>
    </row>
    <row r="119" spans="1:9" x14ac:dyDescent="0.2">
      <c r="A119" s="171" t="s">
        <v>21</v>
      </c>
      <c r="B119" s="171" t="s">
        <v>2630</v>
      </c>
      <c r="C119" s="171" t="s">
        <v>2564</v>
      </c>
      <c r="D119" s="172">
        <v>7</v>
      </c>
      <c r="E119" s="172">
        <v>222247</v>
      </c>
      <c r="F119" s="171" t="s">
        <v>655</v>
      </c>
      <c r="G119" s="171" t="s">
        <v>16828</v>
      </c>
      <c r="H119" s="171" t="s">
        <v>2563</v>
      </c>
      <c r="I119" s="171" t="s">
        <v>19652</v>
      </c>
    </row>
    <row r="120" spans="1:9" x14ac:dyDescent="0.2">
      <c r="A120" s="171" t="s">
        <v>21</v>
      </c>
      <c r="B120" s="171" t="s">
        <v>2818</v>
      </c>
      <c r="C120" s="171" t="s">
        <v>2740</v>
      </c>
      <c r="D120" s="172">
        <v>7</v>
      </c>
      <c r="E120" s="172">
        <v>164719</v>
      </c>
      <c r="F120" s="171" t="s">
        <v>655</v>
      </c>
      <c r="G120" s="171" t="s">
        <v>16804</v>
      </c>
      <c r="H120" s="171" t="s">
        <v>2563</v>
      </c>
      <c r="I120" s="171" t="s">
        <v>19702</v>
      </c>
    </row>
    <row r="121" spans="1:9" x14ac:dyDescent="0.2">
      <c r="A121" s="171" t="s">
        <v>21</v>
      </c>
      <c r="B121" s="171" t="s">
        <v>2710</v>
      </c>
      <c r="C121" s="171" t="s">
        <v>2653</v>
      </c>
      <c r="D121" s="172">
        <v>7</v>
      </c>
      <c r="E121" s="172">
        <v>184108</v>
      </c>
      <c r="F121" s="171" t="s">
        <v>655</v>
      </c>
      <c r="G121" s="171" t="s">
        <v>16769</v>
      </c>
      <c r="H121" s="171" t="s">
        <v>2563</v>
      </c>
      <c r="I121" s="171" t="s">
        <v>19748</v>
      </c>
    </row>
    <row r="122" spans="1:9" x14ac:dyDescent="0.2">
      <c r="A122" s="171" t="s">
        <v>21</v>
      </c>
      <c r="B122" s="171" t="s">
        <v>2642</v>
      </c>
      <c r="C122" s="171" t="s">
        <v>2564</v>
      </c>
      <c r="D122" s="172">
        <v>7</v>
      </c>
      <c r="E122" s="172">
        <v>215019</v>
      </c>
      <c r="F122" s="171" t="s">
        <v>655</v>
      </c>
      <c r="G122" s="171" t="s">
        <v>16829</v>
      </c>
      <c r="H122" s="171" t="s">
        <v>2563</v>
      </c>
      <c r="I122" s="171" t="s">
        <v>19838</v>
      </c>
    </row>
    <row r="123" spans="1:9" x14ac:dyDescent="0.2">
      <c r="A123" s="171" t="s">
        <v>21</v>
      </c>
      <c r="B123" s="171" t="s">
        <v>2824</v>
      </c>
      <c r="C123" s="171" t="s">
        <v>2740</v>
      </c>
      <c r="D123" s="172">
        <v>7</v>
      </c>
      <c r="E123" s="172">
        <v>135622</v>
      </c>
      <c r="F123" s="171" t="s">
        <v>655</v>
      </c>
      <c r="G123" s="171" t="s">
        <v>16796</v>
      </c>
      <c r="H123" s="171" t="s">
        <v>2563</v>
      </c>
      <c r="I123" s="171" t="s">
        <v>19665</v>
      </c>
    </row>
    <row r="124" spans="1:9" x14ac:dyDescent="0.2">
      <c r="A124" s="171" t="s">
        <v>21</v>
      </c>
      <c r="B124" s="171" t="s">
        <v>2714</v>
      </c>
      <c r="C124" s="171" t="s">
        <v>2653</v>
      </c>
      <c r="D124" s="172">
        <v>7</v>
      </c>
      <c r="E124" s="172">
        <v>140373</v>
      </c>
      <c r="F124" s="171" t="s">
        <v>655</v>
      </c>
      <c r="G124" s="171" t="s">
        <v>16766</v>
      </c>
      <c r="H124" s="171" t="s">
        <v>2563</v>
      </c>
      <c r="I124" s="171" t="s">
        <v>19647</v>
      </c>
    </row>
    <row r="125" spans="1:9" x14ac:dyDescent="0.2">
      <c r="A125" s="171" t="s">
        <v>21</v>
      </c>
      <c r="B125" s="171" t="s">
        <v>2713</v>
      </c>
      <c r="C125" s="171" t="s">
        <v>2653</v>
      </c>
      <c r="D125" s="172">
        <v>7</v>
      </c>
      <c r="E125" s="172">
        <v>157010</v>
      </c>
      <c r="F125" s="171" t="s">
        <v>655</v>
      </c>
      <c r="G125" s="171" t="s">
        <v>16781</v>
      </c>
      <c r="H125" s="171" t="s">
        <v>2563</v>
      </c>
      <c r="I125" s="171" t="s">
        <v>19686</v>
      </c>
    </row>
    <row r="126" spans="1:9" x14ac:dyDescent="0.2">
      <c r="A126" s="171" t="s">
        <v>21</v>
      </c>
      <c r="B126" s="171" t="s">
        <v>2817</v>
      </c>
      <c r="C126" s="171" t="s">
        <v>2740</v>
      </c>
      <c r="D126" s="172">
        <v>7</v>
      </c>
      <c r="E126" s="172">
        <v>154438</v>
      </c>
      <c r="F126" s="171" t="s">
        <v>655</v>
      </c>
      <c r="G126" s="171" t="s">
        <v>16803</v>
      </c>
      <c r="H126" s="171" t="s">
        <v>2563</v>
      </c>
      <c r="I126" s="171" t="s">
        <v>19680</v>
      </c>
    </row>
    <row r="127" spans="1:9" x14ac:dyDescent="0.2">
      <c r="A127" s="171" t="s">
        <v>21</v>
      </c>
      <c r="B127" s="171" t="s">
        <v>2645</v>
      </c>
      <c r="C127" s="171" t="s">
        <v>2564</v>
      </c>
      <c r="D127" s="172">
        <v>7</v>
      </c>
      <c r="E127" s="172">
        <v>193642</v>
      </c>
      <c r="F127" s="171" t="s">
        <v>655</v>
      </c>
      <c r="G127" s="171" t="s">
        <v>16810</v>
      </c>
      <c r="H127" s="171" t="s">
        <v>2563</v>
      </c>
      <c r="I127" s="171" t="s">
        <v>19661</v>
      </c>
    </row>
    <row r="128" spans="1:9" x14ac:dyDescent="0.2">
      <c r="A128" s="171" t="s">
        <v>21</v>
      </c>
      <c r="B128" s="171" t="s">
        <v>2707</v>
      </c>
      <c r="C128" s="171" t="s">
        <v>2653</v>
      </c>
      <c r="D128" s="172">
        <v>7</v>
      </c>
      <c r="E128" s="172">
        <v>173185</v>
      </c>
      <c r="F128" s="171" t="s">
        <v>655</v>
      </c>
      <c r="H128" s="171" t="s">
        <v>2563</v>
      </c>
      <c r="I128" s="171" t="s">
        <v>19724</v>
      </c>
    </row>
    <row r="129" spans="1:9" x14ac:dyDescent="0.2">
      <c r="A129" s="171" t="s">
        <v>21</v>
      </c>
      <c r="B129" s="171" t="s">
        <v>2703</v>
      </c>
      <c r="C129" s="171" t="s">
        <v>2653</v>
      </c>
      <c r="D129" s="172">
        <v>7</v>
      </c>
      <c r="E129" s="172">
        <v>161382</v>
      </c>
      <c r="F129" s="171" t="s">
        <v>655</v>
      </c>
      <c r="G129" s="171" t="s">
        <v>16776</v>
      </c>
      <c r="H129" s="171" t="s">
        <v>2563</v>
      </c>
      <c r="I129" s="171" t="s">
        <v>19694</v>
      </c>
    </row>
    <row r="130" spans="1:9" x14ac:dyDescent="0.2">
      <c r="A130" s="171" t="s">
        <v>21</v>
      </c>
      <c r="B130" s="171" t="s">
        <v>2800</v>
      </c>
      <c r="C130" s="171" t="s">
        <v>2740</v>
      </c>
      <c r="D130" s="172">
        <v>7</v>
      </c>
      <c r="E130" s="172">
        <v>204483</v>
      </c>
      <c r="F130" s="171" t="s">
        <v>655</v>
      </c>
      <c r="G130" s="171" t="s">
        <v>16792</v>
      </c>
      <c r="H130" s="171" t="s">
        <v>2563</v>
      </c>
      <c r="I130" s="171" t="s">
        <v>19807</v>
      </c>
    </row>
    <row r="131" spans="1:9" x14ac:dyDescent="0.2">
      <c r="A131" s="171" t="s">
        <v>21</v>
      </c>
      <c r="B131" s="171" t="s">
        <v>2805</v>
      </c>
      <c r="C131" s="171" t="s">
        <v>2740</v>
      </c>
      <c r="D131" s="172">
        <v>7</v>
      </c>
      <c r="E131" s="172">
        <v>155328</v>
      </c>
      <c r="F131" s="171" t="s">
        <v>655</v>
      </c>
      <c r="G131" s="171" t="s">
        <v>16797</v>
      </c>
      <c r="H131" s="171" t="s">
        <v>2563</v>
      </c>
      <c r="I131" s="171" t="s">
        <v>19683</v>
      </c>
    </row>
    <row r="132" spans="1:9" x14ac:dyDescent="0.2">
      <c r="A132" s="171" t="s">
        <v>21</v>
      </c>
      <c r="B132" s="171" t="s">
        <v>2716</v>
      </c>
      <c r="C132" s="171" t="s">
        <v>2653</v>
      </c>
      <c r="D132" s="172">
        <v>7</v>
      </c>
      <c r="E132" s="172">
        <v>167930</v>
      </c>
      <c r="F132" s="171" t="s">
        <v>655</v>
      </c>
      <c r="G132" s="171" t="s">
        <v>16768</v>
      </c>
      <c r="H132" s="171" t="s">
        <v>2563</v>
      </c>
      <c r="I132" s="171" t="s">
        <v>19712</v>
      </c>
    </row>
    <row r="133" spans="1:9" x14ac:dyDescent="0.2">
      <c r="A133" s="171" t="s">
        <v>21</v>
      </c>
      <c r="B133" s="171" t="s">
        <v>2726</v>
      </c>
      <c r="C133" s="171" t="s">
        <v>2653</v>
      </c>
      <c r="D133" s="172">
        <v>7</v>
      </c>
      <c r="E133" s="172">
        <v>164570</v>
      </c>
      <c r="F133" s="171" t="s">
        <v>655</v>
      </c>
      <c r="G133" s="171" t="s">
        <v>16772</v>
      </c>
      <c r="H133" s="171" t="s">
        <v>2563</v>
      </c>
      <c r="I133" s="171" t="s">
        <v>19701</v>
      </c>
    </row>
    <row r="134" spans="1:9" x14ac:dyDescent="0.2">
      <c r="A134" s="171" t="s">
        <v>21</v>
      </c>
      <c r="B134" s="171" t="s">
        <v>2816</v>
      </c>
      <c r="C134" s="171" t="s">
        <v>2740</v>
      </c>
      <c r="D134" s="172">
        <v>7</v>
      </c>
      <c r="E134" s="172">
        <v>204161</v>
      </c>
      <c r="F134" s="171" t="s">
        <v>655</v>
      </c>
      <c r="G134" s="171" t="s">
        <v>16806</v>
      </c>
      <c r="H134" s="171" t="s">
        <v>2563</v>
      </c>
      <c r="I134" s="171" t="s">
        <v>19806</v>
      </c>
    </row>
    <row r="135" spans="1:9" x14ac:dyDescent="0.2">
      <c r="A135" s="171" t="s">
        <v>21</v>
      </c>
      <c r="B135" s="171" t="s">
        <v>2802</v>
      </c>
      <c r="C135" s="171" t="s">
        <v>2740</v>
      </c>
      <c r="D135" s="172">
        <v>7</v>
      </c>
      <c r="E135" s="172">
        <v>206511</v>
      </c>
      <c r="F135" s="171" t="s">
        <v>655</v>
      </c>
      <c r="G135" s="171" t="s">
        <v>16794</v>
      </c>
      <c r="H135" s="171" t="s">
        <v>2563</v>
      </c>
      <c r="I135" s="171" t="s">
        <v>19812</v>
      </c>
    </row>
    <row r="136" spans="1:9" x14ac:dyDescent="0.2">
      <c r="A136" s="171" t="s">
        <v>21</v>
      </c>
      <c r="B136" s="171" t="s">
        <v>2643</v>
      </c>
      <c r="C136" s="171" t="s">
        <v>2564</v>
      </c>
      <c r="D136" s="172">
        <v>7</v>
      </c>
      <c r="E136" s="172">
        <v>202406</v>
      </c>
      <c r="F136" s="171" t="s">
        <v>655</v>
      </c>
      <c r="G136" s="171" t="s">
        <v>16821</v>
      </c>
      <c r="H136" s="171" t="s">
        <v>2563</v>
      </c>
      <c r="I136" s="171" t="s">
        <v>19799</v>
      </c>
    </row>
    <row r="137" spans="1:9" x14ac:dyDescent="0.2">
      <c r="A137" s="171" t="s">
        <v>21</v>
      </c>
      <c r="B137" s="171" t="s">
        <v>2623</v>
      </c>
      <c r="C137" s="171" t="s">
        <v>2564</v>
      </c>
      <c r="D137" s="172">
        <v>7</v>
      </c>
      <c r="E137" s="172">
        <v>140960</v>
      </c>
      <c r="F137" s="171" t="s">
        <v>655</v>
      </c>
      <c r="G137" s="171" t="s">
        <v>16816</v>
      </c>
      <c r="H137" s="171" t="s">
        <v>2563</v>
      </c>
      <c r="I137" s="171" t="s">
        <v>19644</v>
      </c>
    </row>
    <row r="138" spans="1:9" x14ac:dyDescent="0.2">
      <c r="A138" s="171" t="s">
        <v>21</v>
      </c>
      <c r="B138" s="171" t="s">
        <v>2807</v>
      </c>
      <c r="C138" s="171" t="s">
        <v>2740</v>
      </c>
      <c r="D138" s="172">
        <v>7</v>
      </c>
      <c r="E138" s="172">
        <v>134290</v>
      </c>
      <c r="F138" s="171" t="s">
        <v>655</v>
      </c>
      <c r="G138" s="171" t="s">
        <v>16805</v>
      </c>
      <c r="H138" s="171" t="s">
        <v>2563</v>
      </c>
      <c r="I138" s="171" t="s">
        <v>19664</v>
      </c>
    </row>
    <row r="139" spans="1:9" x14ac:dyDescent="0.2">
      <c r="A139" s="171" t="s">
        <v>21</v>
      </c>
      <c r="B139" s="171" t="s">
        <v>2803</v>
      </c>
      <c r="C139" s="171" t="s">
        <v>2740</v>
      </c>
      <c r="D139" s="172">
        <v>7</v>
      </c>
      <c r="E139" s="172">
        <v>120404</v>
      </c>
      <c r="F139" s="171" t="s">
        <v>655</v>
      </c>
      <c r="G139" s="171" t="s">
        <v>19655</v>
      </c>
      <c r="H139" s="171" t="s">
        <v>2563</v>
      </c>
      <c r="I139" s="171" t="s">
        <v>19656</v>
      </c>
    </row>
    <row r="140" spans="1:9" x14ac:dyDescent="0.2">
      <c r="A140" s="171" t="s">
        <v>21</v>
      </c>
      <c r="B140" s="171" t="s">
        <v>2640</v>
      </c>
      <c r="C140" s="171" t="s">
        <v>2564</v>
      </c>
      <c r="D140" s="172">
        <v>7</v>
      </c>
      <c r="E140" s="172">
        <v>212008</v>
      </c>
      <c r="F140" s="171" t="s">
        <v>655</v>
      </c>
      <c r="G140" s="171" t="s">
        <v>16818</v>
      </c>
      <c r="H140" s="171" t="s">
        <v>2563</v>
      </c>
      <c r="I140" s="171" t="s">
        <v>19830</v>
      </c>
    </row>
    <row r="141" spans="1:9" x14ac:dyDescent="0.2">
      <c r="A141" s="171" t="s">
        <v>21</v>
      </c>
      <c r="B141" s="171" t="s">
        <v>2641</v>
      </c>
      <c r="C141" s="171" t="s">
        <v>2564</v>
      </c>
      <c r="D141" s="172">
        <v>7</v>
      </c>
      <c r="E141" s="172">
        <v>190102</v>
      </c>
      <c r="F141" s="171" t="s">
        <v>655</v>
      </c>
      <c r="G141" s="171" t="s">
        <v>16834</v>
      </c>
      <c r="H141" s="171" t="s">
        <v>2563</v>
      </c>
      <c r="I141" s="171" t="s">
        <v>19645</v>
      </c>
    </row>
    <row r="142" spans="1:9" x14ac:dyDescent="0.2">
      <c r="A142" s="171" t="s">
        <v>21</v>
      </c>
      <c r="B142" s="171" t="s">
        <v>2648</v>
      </c>
      <c r="C142" s="171" t="s">
        <v>2564</v>
      </c>
      <c r="D142" s="172">
        <v>7</v>
      </c>
      <c r="E142" s="172">
        <v>202453</v>
      </c>
      <c r="F142" s="171" t="s">
        <v>655</v>
      </c>
      <c r="G142" s="171" t="s">
        <v>16833</v>
      </c>
      <c r="H142" s="171" t="s">
        <v>2563</v>
      </c>
      <c r="I142" s="171" t="s">
        <v>19800</v>
      </c>
    </row>
    <row r="143" spans="1:9" x14ac:dyDescent="0.2">
      <c r="A143" s="171" t="s">
        <v>21</v>
      </c>
      <c r="B143" s="171" t="s">
        <v>2725</v>
      </c>
      <c r="C143" s="171" t="s">
        <v>2653</v>
      </c>
      <c r="D143" s="172">
        <v>7</v>
      </c>
      <c r="E143" s="172">
        <v>193725</v>
      </c>
      <c r="F143" s="171" t="s">
        <v>655</v>
      </c>
      <c r="G143" s="171" t="s">
        <v>16775</v>
      </c>
      <c r="H143" s="171" t="s">
        <v>2563</v>
      </c>
      <c r="I143" s="171" t="s">
        <v>19765</v>
      </c>
    </row>
    <row r="144" spans="1:9" x14ac:dyDescent="0.2">
      <c r="A144" s="171" t="s">
        <v>21</v>
      </c>
      <c r="B144" s="171" t="s">
        <v>2724</v>
      </c>
      <c r="C144" s="171" t="s">
        <v>2653</v>
      </c>
      <c r="D144" s="172">
        <v>7</v>
      </c>
      <c r="E144" s="172">
        <v>198184</v>
      </c>
      <c r="F144" s="171" t="s">
        <v>655</v>
      </c>
      <c r="G144" s="171" t="s">
        <v>16782</v>
      </c>
      <c r="H144" s="171" t="s">
        <v>2563</v>
      </c>
      <c r="I144" s="171" t="s">
        <v>19785</v>
      </c>
    </row>
    <row r="145" spans="1:9" x14ac:dyDescent="0.2">
      <c r="A145" s="171" t="s">
        <v>21</v>
      </c>
      <c r="B145" s="171" t="s">
        <v>2626</v>
      </c>
      <c r="C145" s="171" t="s">
        <v>2564</v>
      </c>
      <c r="D145" s="172">
        <v>7</v>
      </c>
      <c r="E145" s="172">
        <v>221419</v>
      </c>
      <c r="F145" s="171" t="s">
        <v>655</v>
      </c>
      <c r="G145" s="171" t="s">
        <v>16825</v>
      </c>
      <c r="H145" s="171" t="s">
        <v>2563</v>
      </c>
      <c r="I145" s="171" t="s">
        <v>19847</v>
      </c>
    </row>
    <row r="146" spans="1:9" x14ac:dyDescent="0.2">
      <c r="A146" s="171" t="s">
        <v>21</v>
      </c>
      <c r="B146" s="171" t="s">
        <v>2624</v>
      </c>
      <c r="C146" s="171" t="s">
        <v>2564</v>
      </c>
      <c r="D146" s="172">
        <v>7</v>
      </c>
      <c r="E146" s="172">
        <v>197711</v>
      </c>
      <c r="F146" s="171" t="s">
        <v>655</v>
      </c>
      <c r="G146" s="171" t="s">
        <v>16836</v>
      </c>
      <c r="H146" s="171" t="s">
        <v>2563</v>
      </c>
      <c r="I146" s="171" t="s">
        <v>19780</v>
      </c>
    </row>
    <row r="147" spans="1:9" x14ac:dyDescent="0.2">
      <c r="A147" s="171" t="s">
        <v>21</v>
      </c>
      <c r="B147" s="171" t="s">
        <v>2635</v>
      </c>
      <c r="C147" s="171" t="s">
        <v>2564</v>
      </c>
      <c r="D147" s="172">
        <v>7</v>
      </c>
      <c r="E147" s="172">
        <v>207595</v>
      </c>
      <c r="F147" s="171" t="s">
        <v>655</v>
      </c>
      <c r="G147" s="171" t="s">
        <v>16822</v>
      </c>
      <c r="H147" s="171" t="s">
        <v>2563</v>
      </c>
      <c r="I147" s="171" t="s">
        <v>19818</v>
      </c>
    </row>
    <row r="148" spans="1:9" x14ac:dyDescent="0.2">
      <c r="A148" s="171" t="s">
        <v>21</v>
      </c>
      <c r="B148" s="171" t="s">
        <v>2821</v>
      </c>
      <c r="C148" s="171" t="s">
        <v>2740</v>
      </c>
      <c r="D148" s="172">
        <v>7</v>
      </c>
      <c r="E148" s="172">
        <v>172413</v>
      </c>
      <c r="F148" s="171" t="s">
        <v>655</v>
      </c>
      <c r="G148" s="171" t="s">
        <v>16795</v>
      </c>
      <c r="H148" s="171" t="s">
        <v>2563</v>
      </c>
      <c r="I148" s="171" t="s">
        <v>19721</v>
      </c>
    </row>
    <row r="149" spans="1:9" x14ac:dyDescent="0.2">
      <c r="A149" s="171" t="s">
        <v>21</v>
      </c>
      <c r="B149" s="171" t="s">
        <v>2811</v>
      </c>
      <c r="C149" s="171" t="s">
        <v>2740</v>
      </c>
      <c r="D149" s="172">
        <v>7</v>
      </c>
      <c r="E149" s="172">
        <v>153553</v>
      </c>
      <c r="F149" s="171" t="s">
        <v>655</v>
      </c>
      <c r="H149" s="171" t="s">
        <v>2563</v>
      </c>
      <c r="I149" s="171" t="s">
        <v>19678</v>
      </c>
    </row>
    <row r="150" spans="1:9" x14ac:dyDescent="0.2">
      <c r="A150" s="171" t="s">
        <v>21</v>
      </c>
      <c r="B150" s="171" t="s">
        <v>2647</v>
      </c>
      <c r="C150" s="171" t="s">
        <v>2564</v>
      </c>
      <c r="D150" s="172">
        <v>7</v>
      </c>
      <c r="E150" s="172">
        <v>200385</v>
      </c>
      <c r="F150" s="171" t="s">
        <v>655</v>
      </c>
      <c r="G150" s="171" t="s">
        <v>16823</v>
      </c>
      <c r="H150" s="171" t="s">
        <v>2563</v>
      </c>
      <c r="I150" s="171" t="s">
        <v>19795</v>
      </c>
    </row>
    <row r="151" spans="1:9" x14ac:dyDescent="0.2">
      <c r="A151" s="171" t="s">
        <v>21</v>
      </c>
      <c r="B151" s="171" t="s">
        <v>2721</v>
      </c>
      <c r="C151" s="171" t="s">
        <v>2653</v>
      </c>
      <c r="D151" s="172">
        <v>7</v>
      </c>
      <c r="E151" s="172">
        <v>167521</v>
      </c>
      <c r="F151" s="171" t="s">
        <v>655</v>
      </c>
      <c r="G151" s="171" t="s">
        <v>16763</v>
      </c>
      <c r="H151" s="171" t="s">
        <v>2563</v>
      </c>
      <c r="I151" s="171" t="s">
        <v>19708</v>
      </c>
    </row>
    <row r="152" spans="1:9" x14ac:dyDescent="0.2">
      <c r="A152" s="171" t="s">
        <v>21</v>
      </c>
      <c r="B152" s="171" t="s">
        <v>2622</v>
      </c>
      <c r="C152" s="171" t="s">
        <v>2564</v>
      </c>
      <c r="D152" s="172">
        <v>7</v>
      </c>
      <c r="E152" s="172">
        <v>209174</v>
      </c>
      <c r="F152" s="171" t="s">
        <v>655</v>
      </c>
      <c r="G152" s="171" t="s">
        <v>16819</v>
      </c>
      <c r="H152" s="171" t="s">
        <v>2563</v>
      </c>
      <c r="I152" s="171" t="s">
        <v>19822</v>
      </c>
    </row>
    <row r="153" spans="1:9" x14ac:dyDescent="0.2">
      <c r="A153" s="171" t="s">
        <v>21</v>
      </c>
      <c r="B153" s="171" t="s">
        <v>2820</v>
      </c>
      <c r="C153" s="171" t="s">
        <v>2740</v>
      </c>
      <c r="D153" s="172">
        <v>7</v>
      </c>
      <c r="E153" s="172">
        <v>198023</v>
      </c>
      <c r="F153" s="171" t="s">
        <v>655</v>
      </c>
      <c r="G153" s="171" t="s">
        <v>16800</v>
      </c>
      <c r="H153" s="171" t="s">
        <v>2563</v>
      </c>
      <c r="I153" s="171" t="s">
        <v>19783</v>
      </c>
    </row>
    <row r="154" spans="1:9" x14ac:dyDescent="0.2">
      <c r="A154" s="171" t="s">
        <v>21</v>
      </c>
      <c r="B154" s="171" t="s">
        <v>2628</v>
      </c>
      <c r="C154" s="171" t="s">
        <v>2564</v>
      </c>
      <c r="D154" s="172">
        <v>7</v>
      </c>
      <c r="E154" s="172">
        <v>218542</v>
      </c>
      <c r="F154" s="171" t="s">
        <v>655</v>
      </c>
      <c r="G154" s="171" t="s">
        <v>16809</v>
      </c>
      <c r="H154" s="171" t="s">
        <v>2563</v>
      </c>
      <c r="I154" s="171" t="s">
        <v>19844</v>
      </c>
    </row>
    <row r="155" spans="1:9" x14ac:dyDescent="0.2">
      <c r="A155" s="171" t="s">
        <v>21</v>
      </c>
      <c r="B155" s="171" t="s">
        <v>2621</v>
      </c>
      <c r="C155" s="171" t="s">
        <v>2564</v>
      </c>
      <c r="D155" s="172">
        <v>7</v>
      </c>
      <c r="E155" s="172">
        <v>209861</v>
      </c>
      <c r="F155" s="171" t="s">
        <v>655</v>
      </c>
      <c r="G155" s="171" t="s">
        <v>16812</v>
      </c>
      <c r="H155" s="171" t="s">
        <v>2563</v>
      </c>
      <c r="I155" s="171" t="s">
        <v>19824</v>
      </c>
    </row>
    <row r="156" spans="1:9" x14ac:dyDescent="0.2">
      <c r="A156" s="171" t="s">
        <v>21</v>
      </c>
      <c r="B156" s="171" t="s">
        <v>2631</v>
      </c>
      <c r="C156" s="171" t="s">
        <v>2564</v>
      </c>
      <c r="D156" s="172">
        <v>7</v>
      </c>
      <c r="E156" s="172">
        <v>218358</v>
      </c>
      <c r="F156" s="171" t="s">
        <v>655</v>
      </c>
      <c r="G156" s="171" t="s">
        <v>16836</v>
      </c>
      <c r="H156" s="171" t="s">
        <v>2563</v>
      </c>
      <c r="I156" s="171" t="s">
        <v>19843</v>
      </c>
    </row>
    <row r="157" spans="1:9" x14ac:dyDescent="0.2">
      <c r="A157" s="171" t="s">
        <v>21</v>
      </c>
      <c r="B157" s="171" t="s">
        <v>2644</v>
      </c>
      <c r="C157" s="171" t="s">
        <v>2564</v>
      </c>
      <c r="D157" s="172">
        <v>7</v>
      </c>
      <c r="E157" s="172">
        <v>160296</v>
      </c>
      <c r="F157" s="171" t="s">
        <v>655</v>
      </c>
      <c r="G157" s="171" t="s">
        <v>16826</v>
      </c>
      <c r="H157" s="171" t="s">
        <v>2563</v>
      </c>
      <c r="I157" s="171" t="s">
        <v>19691</v>
      </c>
    </row>
    <row r="158" spans="1:9" x14ac:dyDescent="0.2">
      <c r="A158" s="171" t="s">
        <v>21</v>
      </c>
      <c r="B158" s="171" t="s">
        <v>2715</v>
      </c>
      <c r="C158" s="171" t="s">
        <v>2653</v>
      </c>
      <c r="D158" s="172">
        <v>7</v>
      </c>
      <c r="E158" s="172">
        <v>180283</v>
      </c>
      <c r="F158" s="171" t="s">
        <v>655</v>
      </c>
      <c r="G158" s="171" t="s">
        <v>16764</v>
      </c>
      <c r="H158" s="171" t="s">
        <v>2563</v>
      </c>
      <c r="I158" s="171" t="s">
        <v>19736</v>
      </c>
    </row>
    <row r="159" spans="1:9" x14ac:dyDescent="0.2">
      <c r="A159" s="171" t="s">
        <v>21</v>
      </c>
      <c r="B159" s="171" t="s">
        <v>2723</v>
      </c>
      <c r="C159" s="171" t="s">
        <v>2653</v>
      </c>
      <c r="D159" s="172">
        <v>7</v>
      </c>
      <c r="E159" s="172">
        <v>174920</v>
      </c>
      <c r="F159" s="171" t="s">
        <v>655</v>
      </c>
      <c r="G159" s="171" t="s">
        <v>16765</v>
      </c>
      <c r="H159" s="171" t="s">
        <v>2563</v>
      </c>
      <c r="I159" s="171" t="s">
        <v>19730</v>
      </c>
    </row>
    <row r="160" spans="1:9" x14ac:dyDescent="0.2">
      <c r="A160" s="171" t="s">
        <v>21</v>
      </c>
      <c r="B160" s="171" t="s">
        <v>2823</v>
      </c>
      <c r="C160" s="171" t="s">
        <v>2740</v>
      </c>
      <c r="D160" s="172">
        <v>7</v>
      </c>
      <c r="E160" s="172">
        <v>137795</v>
      </c>
      <c r="F160" s="171" t="s">
        <v>655</v>
      </c>
      <c r="G160" s="171" t="s">
        <v>16793</v>
      </c>
      <c r="H160" s="171" t="s">
        <v>2589</v>
      </c>
      <c r="I160" s="171" t="s">
        <v>20165</v>
      </c>
    </row>
    <row r="161" spans="1:9" x14ac:dyDescent="0.2">
      <c r="A161" s="171" t="s">
        <v>21</v>
      </c>
      <c r="B161" s="171" t="s">
        <v>2709</v>
      </c>
      <c r="C161" s="171" t="s">
        <v>2653</v>
      </c>
      <c r="D161" s="172">
        <v>7</v>
      </c>
      <c r="E161" s="172">
        <v>155283</v>
      </c>
      <c r="F161" s="171" t="s">
        <v>655</v>
      </c>
      <c r="G161" s="171" t="s">
        <v>16762</v>
      </c>
      <c r="H161" s="171" t="s">
        <v>2563</v>
      </c>
      <c r="I161" s="171" t="s">
        <v>20166</v>
      </c>
    </row>
    <row r="162" spans="1:9" x14ac:dyDescent="0.2">
      <c r="A162" s="171" t="s">
        <v>622</v>
      </c>
      <c r="B162" s="171" t="s">
        <v>749</v>
      </c>
      <c r="C162" s="171" t="s">
        <v>2653</v>
      </c>
      <c r="D162" s="172">
        <v>7</v>
      </c>
      <c r="E162" s="172">
        <v>163449</v>
      </c>
      <c r="F162" s="171" t="s">
        <v>655</v>
      </c>
      <c r="G162" s="171" t="s">
        <v>16947</v>
      </c>
      <c r="H162" s="171" t="s">
        <v>2563</v>
      </c>
      <c r="I162" s="171" t="s">
        <v>19699</v>
      </c>
    </row>
    <row r="163" spans="1:9" x14ac:dyDescent="0.2">
      <c r="A163" s="171" t="s">
        <v>622</v>
      </c>
      <c r="B163" s="171" t="s">
        <v>748</v>
      </c>
      <c r="C163" s="171" t="s">
        <v>2653</v>
      </c>
      <c r="D163" s="172">
        <v>7</v>
      </c>
      <c r="E163" s="172">
        <v>207391</v>
      </c>
      <c r="F163" s="171" t="s">
        <v>655</v>
      </c>
      <c r="G163" s="171" t="s">
        <v>16946</v>
      </c>
      <c r="H163" s="171" t="s">
        <v>2563</v>
      </c>
      <c r="I163" s="171" t="s">
        <v>19816</v>
      </c>
    </row>
    <row r="164" spans="1:9" x14ac:dyDescent="0.2">
      <c r="A164" s="171" t="s">
        <v>2213</v>
      </c>
      <c r="B164" s="171" t="s">
        <v>16742</v>
      </c>
      <c r="C164" s="171" t="s">
        <v>2653</v>
      </c>
      <c r="D164" s="172">
        <v>10</v>
      </c>
      <c r="E164" s="172">
        <v>178562</v>
      </c>
      <c r="F164" s="171" t="s">
        <v>20100</v>
      </c>
      <c r="G164" s="171" t="s">
        <v>16743</v>
      </c>
      <c r="H164" s="171" t="s">
        <v>2563</v>
      </c>
      <c r="I164" s="171" t="s">
        <v>16744</v>
      </c>
    </row>
    <row r="165" spans="1:9" x14ac:dyDescent="0.2">
      <c r="A165" s="171" t="s">
        <v>2213</v>
      </c>
      <c r="B165" s="171" t="s">
        <v>16736</v>
      </c>
      <c r="C165" s="171" t="s">
        <v>2653</v>
      </c>
      <c r="D165" s="172">
        <v>10</v>
      </c>
      <c r="E165" s="172">
        <v>180531</v>
      </c>
      <c r="F165" s="171" t="s">
        <v>20100</v>
      </c>
      <c r="G165" s="171" t="s">
        <v>16737</v>
      </c>
      <c r="H165" s="171" t="s">
        <v>2563</v>
      </c>
      <c r="I165" s="171" t="s">
        <v>16738</v>
      </c>
    </row>
    <row r="166" spans="1:9" x14ac:dyDescent="0.2">
      <c r="A166" s="171" t="s">
        <v>2213</v>
      </c>
      <c r="B166" s="171" t="s">
        <v>16739</v>
      </c>
      <c r="C166" s="171" t="s">
        <v>2653</v>
      </c>
      <c r="D166" s="172">
        <v>10</v>
      </c>
      <c r="E166" s="172">
        <v>201729</v>
      </c>
      <c r="F166" s="171" t="s">
        <v>20100</v>
      </c>
      <c r="G166" s="171" t="s">
        <v>16740</v>
      </c>
      <c r="H166" s="171" t="s">
        <v>2563</v>
      </c>
      <c r="I166" s="171" t="s">
        <v>16741</v>
      </c>
    </row>
    <row r="167" spans="1:9" x14ac:dyDescent="0.2">
      <c r="A167" s="171" t="s">
        <v>2213</v>
      </c>
      <c r="B167" s="171" t="s">
        <v>16745</v>
      </c>
      <c r="C167" s="171" t="s">
        <v>2564</v>
      </c>
      <c r="D167" s="172">
        <v>10</v>
      </c>
      <c r="E167" s="172">
        <v>189892</v>
      </c>
      <c r="F167" s="171" t="s">
        <v>20100</v>
      </c>
      <c r="G167" s="171" t="s">
        <v>16746</v>
      </c>
      <c r="H167" s="171" t="s">
        <v>2563</v>
      </c>
      <c r="I167" s="171" t="s">
        <v>16747</v>
      </c>
    </row>
    <row r="168" spans="1:9" x14ac:dyDescent="0.2">
      <c r="A168" s="171" t="s">
        <v>2213</v>
      </c>
      <c r="B168" s="171" t="s">
        <v>2675</v>
      </c>
      <c r="C168" s="171" t="s">
        <v>2653</v>
      </c>
      <c r="D168" s="172">
        <v>10</v>
      </c>
      <c r="E168" s="172">
        <v>213997</v>
      </c>
      <c r="F168" s="171" t="s">
        <v>655</v>
      </c>
      <c r="G168" s="171" t="s">
        <v>16646</v>
      </c>
      <c r="H168" s="171" t="s">
        <v>2563</v>
      </c>
      <c r="I168" s="171" t="s">
        <v>19835</v>
      </c>
    </row>
    <row r="169" spans="1:9" x14ac:dyDescent="0.2">
      <c r="A169" s="171" t="s">
        <v>2213</v>
      </c>
      <c r="B169" s="171" t="s">
        <v>2586</v>
      </c>
      <c r="C169" s="171" t="s">
        <v>2564</v>
      </c>
      <c r="D169" s="172">
        <v>10</v>
      </c>
      <c r="E169" s="172">
        <v>229289</v>
      </c>
      <c r="F169" s="171" t="s">
        <v>655</v>
      </c>
      <c r="G169" s="171" t="s">
        <v>16713</v>
      </c>
      <c r="H169" s="171" t="s">
        <v>2563</v>
      </c>
      <c r="I169" s="171" t="s">
        <v>19851</v>
      </c>
    </row>
    <row r="170" spans="1:9" x14ac:dyDescent="0.2">
      <c r="A170" s="171" t="s">
        <v>2213</v>
      </c>
      <c r="B170" s="171" t="s">
        <v>2596</v>
      </c>
      <c r="C170" s="171" t="s">
        <v>2564</v>
      </c>
      <c r="D170" s="172">
        <v>10</v>
      </c>
      <c r="E170" s="172">
        <v>199657</v>
      </c>
      <c r="F170" s="171" t="s">
        <v>655</v>
      </c>
      <c r="G170" s="171" t="s">
        <v>16731</v>
      </c>
      <c r="H170" s="171" t="s">
        <v>2563</v>
      </c>
      <c r="I170" s="171" t="s">
        <v>19791</v>
      </c>
    </row>
    <row r="171" spans="1:9" x14ac:dyDescent="0.2">
      <c r="A171" s="171" t="s">
        <v>2213</v>
      </c>
      <c r="B171" s="171" t="s">
        <v>2689</v>
      </c>
      <c r="C171" s="171" t="s">
        <v>2653</v>
      </c>
      <c r="D171" s="172">
        <v>10</v>
      </c>
      <c r="E171" s="172">
        <v>210615</v>
      </c>
      <c r="F171" s="171" t="s">
        <v>655</v>
      </c>
      <c r="G171" s="171" t="s">
        <v>16673</v>
      </c>
      <c r="H171" s="171" t="s">
        <v>2563</v>
      </c>
      <c r="I171" s="171" t="s">
        <v>19825</v>
      </c>
    </row>
    <row r="172" spans="1:9" x14ac:dyDescent="0.2">
      <c r="A172" s="171" t="s">
        <v>2213</v>
      </c>
      <c r="B172" s="171" t="s">
        <v>2686</v>
      </c>
      <c r="C172" s="171" t="s">
        <v>2653</v>
      </c>
      <c r="D172" s="172">
        <v>10</v>
      </c>
      <c r="E172" s="172">
        <v>189817</v>
      </c>
      <c r="F172" s="171" t="s">
        <v>655</v>
      </c>
      <c r="G172" s="171" t="s">
        <v>16642</v>
      </c>
      <c r="H172" s="171" t="s">
        <v>2563</v>
      </c>
      <c r="I172" s="171" t="s">
        <v>19758</v>
      </c>
    </row>
    <row r="173" spans="1:9" x14ac:dyDescent="0.2">
      <c r="A173" s="171" t="s">
        <v>2213</v>
      </c>
      <c r="B173" s="171" t="s">
        <v>2587</v>
      </c>
      <c r="C173" s="171" t="s">
        <v>2564</v>
      </c>
      <c r="D173" s="172">
        <v>10</v>
      </c>
      <c r="E173" s="172">
        <v>199239</v>
      </c>
      <c r="F173" s="171" t="s">
        <v>655</v>
      </c>
      <c r="G173" s="171" t="s">
        <v>16718</v>
      </c>
      <c r="H173" s="171" t="s">
        <v>2563</v>
      </c>
      <c r="I173" s="171" t="s">
        <v>19788</v>
      </c>
    </row>
    <row r="174" spans="1:9" x14ac:dyDescent="0.2">
      <c r="A174" s="171" t="s">
        <v>2213</v>
      </c>
      <c r="B174" s="171" t="s">
        <v>2698</v>
      </c>
      <c r="C174" s="171" t="s">
        <v>2653</v>
      </c>
      <c r="D174" s="172">
        <v>10</v>
      </c>
      <c r="E174" s="172">
        <v>182319</v>
      </c>
      <c r="F174" s="171" t="s">
        <v>655</v>
      </c>
      <c r="G174" s="171" t="s">
        <v>16645</v>
      </c>
      <c r="H174" s="171" t="s">
        <v>2563</v>
      </c>
      <c r="I174" s="171" t="s">
        <v>19741</v>
      </c>
    </row>
    <row r="175" spans="1:9" x14ac:dyDescent="0.2">
      <c r="A175" s="171" t="s">
        <v>2213</v>
      </c>
      <c r="B175" s="171" t="s">
        <v>2796</v>
      </c>
      <c r="C175" s="171" t="s">
        <v>2740</v>
      </c>
      <c r="D175" s="172">
        <v>10</v>
      </c>
      <c r="E175" s="172">
        <v>60362</v>
      </c>
      <c r="F175" s="171" t="s">
        <v>655</v>
      </c>
      <c r="G175" s="171" t="s">
        <v>16701</v>
      </c>
      <c r="H175" s="171" t="s">
        <v>2563</v>
      </c>
      <c r="I175" s="171" t="s">
        <v>19649</v>
      </c>
    </row>
    <row r="176" spans="1:9" x14ac:dyDescent="0.2">
      <c r="A176" s="171" t="s">
        <v>2213</v>
      </c>
      <c r="B176" s="171" t="s">
        <v>2701</v>
      </c>
      <c r="C176" s="171" t="s">
        <v>2653</v>
      </c>
      <c r="D176" s="172">
        <v>10</v>
      </c>
      <c r="E176" s="172">
        <v>166904</v>
      </c>
      <c r="F176" s="171" t="s">
        <v>655</v>
      </c>
      <c r="G176" s="171" t="s">
        <v>16663</v>
      </c>
      <c r="H176" s="171" t="s">
        <v>2563</v>
      </c>
      <c r="I176" s="171" t="s">
        <v>19706</v>
      </c>
    </row>
    <row r="177" spans="1:9" x14ac:dyDescent="0.2">
      <c r="A177" s="171" t="s">
        <v>2213</v>
      </c>
      <c r="B177" s="171" t="s">
        <v>2774</v>
      </c>
      <c r="C177" s="171" t="s">
        <v>2740</v>
      </c>
      <c r="D177" s="172">
        <v>10</v>
      </c>
      <c r="E177" s="172">
        <v>152026</v>
      </c>
      <c r="F177" s="171" t="s">
        <v>655</v>
      </c>
      <c r="G177" s="171" t="s">
        <v>16692</v>
      </c>
      <c r="H177" s="171" t="s">
        <v>2563</v>
      </c>
      <c r="I177" s="171" t="s">
        <v>19676</v>
      </c>
    </row>
    <row r="178" spans="1:9" x14ac:dyDescent="0.2">
      <c r="A178" s="171" t="s">
        <v>2213</v>
      </c>
      <c r="B178" s="171" t="s">
        <v>2687</v>
      </c>
      <c r="C178" s="171" t="s">
        <v>2653</v>
      </c>
      <c r="D178" s="172">
        <v>10</v>
      </c>
      <c r="E178" s="172">
        <v>167737</v>
      </c>
      <c r="F178" s="171" t="s">
        <v>655</v>
      </c>
      <c r="G178" s="171" t="s">
        <v>16647</v>
      </c>
      <c r="H178" s="171" t="s">
        <v>2563</v>
      </c>
      <c r="I178" s="171" t="s">
        <v>19711</v>
      </c>
    </row>
    <row r="179" spans="1:9" x14ac:dyDescent="0.2">
      <c r="A179" s="171" t="s">
        <v>2213</v>
      </c>
      <c r="B179" s="171" t="s">
        <v>2588</v>
      </c>
      <c r="C179" s="171" t="s">
        <v>2564</v>
      </c>
      <c r="D179" s="172">
        <v>10</v>
      </c>
      <c r="E179" s="172">
        <v>207814</v>
      </c>
      <c r="F179" s="171" t="s">
        <v>655</v>
      </c>
      <c r="G179" s="171" t="s">
        <v>16708</v>
      </c>
      <c r="H179" s="171" t="s">
        <v>2563</v>
      </c>
      <c r="I179" s="171" t="s">
        <v>19819</v>
      </c>
    </row>
    <row r="180" spans="1:9" x14ac:dyDescent="0.2">
      <c r="A180" s="171" t="s">
        <v>2213</v>
      </c>
      <c r="B180" s="171" t="s">
        <v>2683</v>
      </c>
      <c r="C180" s="171" t="s">
        <v>2653</v>
      </c>
      <c r="D180" s="172">
        <v>10</v>
      </c>
      <c r="E180" s="172">
        <v>167727</v>
      </c>
      <c r="F180" s="171" t="s">
        <v>655</v>
      </c>
      <c r="G180" s="171" t="s">
        <v>16669</v>
      </c>
      <c r="H180" s="171" t="s">
        <v>2563</v>
      </c>
      <c r="I180" s="171" t="s">
        <v>19710</v>
      </c>
    </row>
    <row r="181" spans="1:9" x14ac:dyDescent="0.2">
      <c r="A181" s="171" t="s">
        <v>2213</v>
      </c>
      <c r="B181" s="171" t="s">
        <v>2663</v>
      </c>
      <c r="C181" s="171" t="s">
        <v>2653</v>
      </c>
      <c r="D181" s="172">
        <v>10</v>
      </c>
      <c r="E181" s="172">
        <v>154672</v>
      </c>
      <c r="F181" s="171" t="s">
        <v>655</v>
      </c>
      <c r="G181" s="171" t="s">
        <v>16644</v>
      </c>
      <c r="H181" s="171" t="s">
        <v>2563</v>
      </c>
      <c r="I181" s="171" t="s">
        <v>19681</v>
      </c>
    </row>
    <row r="182" spans="1:9" x14ac:dyDescent="0.2">
      <c r="A182" s="171" t="s">
        <v>2213</v>
      </c>
      <c r="B182" s="171" t="s">
        <v>2697</v>
      </c>
      <c r="C182" s="171" t="s">
        <v>2653</v>
      </c>
      <c r="D182" s="172">
        <v>10</v>
      </c>
      <c r="E182" s="172">
        <v>146388</v>
      </c>
      <c r="F182" s="171" t="s">
        <v>655</v>
      </c>
      <c r="G182" s="171" t="s">
        <v>16654</v>
      </c>
      <c r="H182" s="171" t="s">
        <v>2563</v>
      </c>
      <c r="I182" s="171" t="s">
        <v>19671</v>
      </c>
    </row>
    <row r="183" spans="1:9" x14ac:dyDescent="0.2">
      <c r="A183" s="171" t="s">
        <v>2213</v>
      </c>
      <c r="B183" s="171" t="s">
        <v>2667</v>
      </c>
      <c r="C183" s="171" t="s">
        <v>2653</v>
      </c>
      <c r="D183" s="172">
        <v>10</v>
      </c>
      <c r="E183" s="172">
        <v>147536</v>
      </c>
      <c r="F183" s="171" t="s">
        <v>655</v>
      </c>
      <c r="G183" s="171" t="s">
        <v>16660</v>
      </c>
      <c r="H183" s="171" t="s">
        <v>2563</v>
      </c>
      <c r="I183" s="171" t="s">
        <v>19673</v>
      </c>
    </row>
    <row r="184" spans="1:9" x14ac:dyDescent="0.2">
      <c r="A184" s="171" t="s">
        <v>2213</v>
      </c>
      <c r="B184" s="171" t="s">
        <v>2768</v>
      </c>
      <c r="C184" s="171" t="s">
        <v>2740</v>
      </c>
      <c r="D184" s="172">
        <v>10</v>
      </c>
      <c r="E184" s="172">
        <v>161645</v>
      </c>
      <c r="F184" s="171" t="s">
        <v>655</v>
      </c>
      <c r="G184" s="171" t="s">
        <v>16701</v>
      </c>
      <c r="H184" s="171" t="s">
        <v>2563</v>
      </c>
      <c r="I184" s="171" t="s">
        <v>19696</v>
      </c>
    </row>
    <row r="185" spans="1:9" x14ac:dyDescent="0.2">
      <c r="A185" s="171" t="s">
        <v>2213</v>
      </c>
      <c r="B185" s="171" t="s">
        <v>2600</v>
      </c>
      <c r="C185" s="171" t="s">
        <v>2564</v>
      </c>
      <c r="D185" s="172">
        <v>10</v>
      </c>
      <c r="E185" s="172">
        <v>207201</v>
      </c>
      <c r="F185" s="171" t="s">
        <v>655</v>
      </c>
      <c r="G185" s="171" t="s">
        <v>16711</v>
      </c>
      <c r="H185" s="171" t="s">
        <v>2563</v>
      </c>
      <c r="I185" s="171" t="s">
        <v>19814</v>
      </c>
    </row>
    <row r="186" spans="1:9" x14ac:dyDescent="0.2">
      <c r="A186" s="171" t="s">
        <v>2213</v>
      </c>
      <c r="B186" s="171" t="s">
        <v>2617</v>
      </c>
      <c r="C186" s="171" t="s">
        <v>2564</v>
      </c>
      <c r="D186" s="172">
        <v>10</v>
      </c>
      <c r="E186" s="172">
        <v>226460</v>
      </c>
      <c r="F186" s="171" t="s">
        <v>655</v>
      </c>
      <c r="G186" s="171" t="s">
        <v>16709</v>
      </c>
      <c r="H186" s="171" t="s">
        <v>2563</v>
      </c>
      <c r="I186" s="171" t="s">
        <v>19849</v>
      </c>
    </row>
    <row r="187" spans="1:9" x14ac:dyDescent="0.2">
      <c r="A187" s="171" t="s">
        <v>2213</v>
      </c>
      <c r="B187" s="171" t="s">
        <v>2797</v>
      </c>
      <c r="C187" s="171" t="s">
        <v>2740</v>
      </c>
      <c r="D187" s="172">
        <v>10</v>
      </c>
      <c r="E187" s="172">
        <v>168614</v>
      </c>
      <c r="F187" s="171" t="s">
        <v>655</v>
      </c>
      <c r="G187" s="171" t="s">
        <v>16704</v>
      </c>
      <c r="H187" s="171" t="s">
        <v>2563</v>
      </c>
      <c r="I187" s="171" t="s">
        <v>19714</v>
      </c>
    </row>
    <row r="188" spans="1:9" x14ac:dyDescent="0.2">
      <c r="A188" s="171" t="s">
        <v>2213</v>
      </c>
      <c r="B188" s="171" t="s">
        <v>2678</v>
      </c>
      <c r="C188" s="171" t="s">
        <v>2653</v>
      </c>
      <c r="D188" s="172">
        <v>10</v>
      </c>
      <c r="E188" s="172">
        <v>217349</v>
      </c>
      <c r="F188" s="171" t="s">
        <v>655</v>
      </c>
      <c r="G188" s="171" t="s">
        <v>16639</v>
      </c>
      <c r="H188" s="171" t="s">
        <v>2563</v>
      </c>
      <c r="I188" s="171" t="s">
        <v>19841</v>
      </c>
    </row>
    <row r="189" spans="1:9" x14ac:dyDescent="0.2">
      <c r="A189" s="171" t="s">
        <v>2213</v>
      </c>
      <c r="B189" s="171" t="s">
        <v>2685</v>
      </c>
      <c r="C189" s="171" t="s">
        <v>2653</v>
      </c>
      <c r="D189" s="172">
        <v>10</v>
      </c>
      <c r="E189" s="172">
        <v>139539</v>
      </c>
      <c r="F189" s="171" t="s">
        <v>655</v>
      </c>
      <c r="G189" s="171" t="s">
        <v>16657</v>
      </c>
      <c r="H189" s="171" t="s">
        <v>2563</v>
      </c>
      <c r="I189" s="171" t="s">
        <v>19666</v>
      </c>
    </row>
    <row r="190" spans="1:9" x14ac:dyDescent="0.2">
      <c r="A190" s="171" t="s">
        <v>2213</v>
      </c>
      <c r="B190" s="171" t="s">
        <v>2665</v>
      </c>
      <c r="C190" s="171" t="s">
        <v>2653</v>
      </c>
      <c r="D190" s="172">
        <v>10</v>
      </c>
      <c r="E190" s="172">
        <v>171367</v>
      </c>
      <c r="F190" s="171" t="s">
        <v>655</v>
      </c>
      <c r="G190" s="171" t="s">
        <v>16667</v>
      </c>
      <c r="H190" s="171" t="s">
        <v>2563</v>
      </c>
      <c r="I190" s="171" t="s">
        <v>19720</v>
      </c>
    </row>
    <row r="191" spans="1:9" x14ac:dyDescent="0.2">
      <c r="A191" s="171" t="s">
        <v>2213</v>
      </c>
      <c r="B191" s="171" t="s">
        <v>2615</v>
      </c>
      <c r="C191" s="171" t="s">
        <v>2564</v>
      </c>
      <c r="D191" s="172">
        <v>10</v>
      </c>
      <c r="E191" s="172">
        <v>196791</v>
      </c>
      <c r="F191" s="171" t="s">
        <v>655</v>
      </c>
      <c r="G191" s="171" t="s">
        <v>16726</v>
      </c>
      <c r="H191" s="171" t="s">
        <v>2563</v>
      </c>
      <c r="I191" s="171" t="s">
        <v>19778</v>
      </c>
    </row>
    <row r="192" spans="1:9" x14ac:dyDescent="0.2">
      <c r="A192" s="171" t="s">
        <v>2213</v>
      </c>
      <c r="B192" s="171" t="s">
        <v>2699</v>
      </c>
      <c r="C192" s="171" t="s">
        <v>2653</v>
      </c>
      <c r="D192" s="172">
        <v>10</v>
      </c>
      <c r="E192" s="172">
        <v>151914</v>
      </c>
      <c r="F192" s="171" t="s">
        <v>655</v>
      </c>
      <c r="G192" s="171" t="s">
        <v>16659</v>
      </c>
      <c r="H192" s="171" t="s">
        <v>2563</v>
      </c>
      <c r="I192" s="171" t="s">
        <v>19675</v>
      </c>
    </row>
    <row r="193" spans="1:9" x14ac:dyDescent="0.2">
      <c r="A193" s="171" t="s">
        <v>2213</v>
      </c>
      <c r="B193" s="171" t="s">
        <v>2619</v>
      </c>
      <c r="C193" s="171" t="s">
        <v>2564</v>
      </c>
      <c r="D193" s="172">
        <v>10</v>
      </c>
      <c r="E193" s="172">
        <v>209527</v>
      </c>
      <c r="F193" s="171" t="s">
        <v>655</v>
      </c>
      <c r="G193" s="171" t="s">
        <v>16729</v>
      </c>
      <c r="H193" s="171" t="s">
        <v>2563</v>
      </c>
      <c r="I193" s="171" t="s">
        <v>19823</v>
      </c>
    </row>
    <row r="194" spans="1:9" x14ac:dyDescent="0.2">
      <c r="A194" s="171" t="s">
        <v>2213</v>
      </c>
      <c r="B194" s="171" t="s">
        <v>2772</v>
      </c>
      <c r="C194" s="171" t="s">
        <v>2740</v>
      </c>
      <c r="D194" s="172">
        <v>10</v>
      </c>
      <c r="E194" s="172">
        <v>144074</v>
      </c>
      <c r="F194" s="171" t="s">
        <v>655</v>
      </c>
      <c r="G194" s="171" t="s">
        <v>16680</v>
      </c>
      <c r="H194" s="171" t="s">
        <v>2563</v>
      </c>
      <c r="I194" s="171" t="s">
        <v>19669</v>
      </c>
    </row>
    <row r="195" spans="1:9" x14ac:dyDescent="0.2">
      <c r="A195" s="171" t="s">
        <v>2213</v>
      </c>
      <c r="B195" s="171" t="s">
        <v>2794</v>
      </c>
      <c r="C195" s="171" t="s">
        <v>2740</v>
      </c>
      <c r="D195" s="172">
        <v>10</v>
      </c>
      <c r="E195" s="172">
        <v>182189</v>
      </c>
      <c r="F195" s="171" t="s">
        <v>655</v>
      </c>
      <c r="G195" s="171" t="s">
        <v>16696</v>
      </c>
      <c r="H195" s="171" t="s">
        <v>2563</v>
      </c>
      <c r="I195" s="171" t="s">
        <v>19740</v>
      </c>
    </row>
    <row r="196" spans="1:9" x14ac:dyDescent="0.2">
      <c r="A196" s="171" t="s">
        <v>2213</v>
      </c>
      <c r="B196" s="171" t="s">
        <v>2609</v>
      </c>
      <c r="C196" s="171" t="s">
        <v>2564</v>
      </c>
      <c r="D196" s="172">
        <v>10</v>
      </c>
      <c r="E196" s="172">
        <v>203419</v>
      </c>
      <c r="F196" s="171" t="s">
        <v>655</v>
      </c>
      <c r="G196" s="171" t="s">
        <v>16728</v>
      </c>
      <c r="H196" s="171" t="s">
        <v>2563</v>
      </c>
      <c r="I196" s="171" t="s">
        <v>19803</v>
      </c>
    </row>
    <row r="197" spans="1:9" x14ac:dyDescent="0.2">
      <c r="A197" s="171" t="s">
        <v>2213</v>
      </c>
      <c r="B197" s="171" t="s">
        <v>2669</v>
      </c>
      <c r="C197" s="171" t="s">
        <v>2653</v>
      </c>
      <c r="D197" s="172">
        <v>10</v>
      </c>
      <c r="E197" s="172">
        <v>213419</v>
      </c>
      <c r="F197" s="171" t="s">
        <v>655</v>
      </c>
      <c r="G197" s="171" t="s">
        <v>16652</v>
      </c>
      <c r="H197" s="171" t="s">
        <v>2563</v>
      </c>
      <c r="I197" s="171" t="s">
        <v>19833</v>
      </c>
    </row>
    <row r="198" spans="1:9" x14ac:dyDescent="0.2">
      <c r="A198" s="171" t="s">
        <v>2213</v>
      </c>
      <c r="B198" s="171" t="s">
        <v>2787</v>
      </c>
      <c r="C198" s="171" t="s">
        <v>2740</v>
      </c>
      <c r="D198" s="172">
        <v>10</v>
      </c>
      <c r="E198" s="172">
        <v>195634</v>
      </c>
      <c r="F198" s="171" t="s">
        <v>655</v>
      </c>
      <c r="G198" s="171" t="s">
        <v>16686</v>
      </c>
      <c r="H198" s="171" t="s">
        <v>2563</v>
      </c>
      <c r="I198" s="171" t="s">
        <v>19773</v>
      </c>
    </row>
    <row r="199" spans="1:9" x14ac:dyDescent="0.2">
      <c r="A199" s="171" t="s">
        <v>2213</v>
      </c>
      <c r="B199" s="171" t="s">
        <v>2691</v>
      </c>
      <c r="C199" s="171" t="s">
        <v>2653</v>
      </c>
      <c r="D199" s="172">
        <v>10</v>
      </c>
      <c r="E199" s="172">
        <v>180388</v>
      </c>
      <c r="F199" s="171" t="s">
        <v>655</v>
      </c>
      <c r="G199" s="171" t="s">
        <v>16664</v>
      </c>
      <c r="H199" s="171" t="s">
        <v>2563</v>
      </c>
      <c r="I199" s="171" t="s">
        <v>19737</v>
      </c>
    </row>
    <row r="200" spans="1:9" x14ac:dyDescent="0.2">
      <c r="A200" s="171" t="s">
        <v>2213</v>
      </c>
      <c r="B200" s="171" t="s">
        <v>2672</v>
      </c>
      <c r="C200" s="171" t="s">
        <v>2653</v>
      </c>
      <c r="D200" s="172">
        <v>10</v>
      </c>
      <c r="E200" s="172">
        <v>191577</v>
      </c>
      <c r="F200" s="171" t="s">
        <v>655</v>
      </c>
      <c r="G200" s="171" t="s">
        <v>16655</v>
      </c>
      <c r="H200" s="171" t="s">
        <v>2563</v>
      </c>
      <c r="I200" s="171" t="s">
        <v>19762</v>
      </c>
    </row>
    <row r="201" spans="1:9" x14ac:dyDescent="0.2">
      <c r="A201" s="171" t="s">
        <v>2213</v>
      </c>
      <c r="B201" s="171" t="s">
        <v>2783</v>
      </c>
      <c r="C201" s="171" t="s">
        <v>2740</v>
      </c>
      <c r="D201" s="172">
        <v>10</v>
      </c>
      <c r="E201" s="172">
        <v>175115</v>
      </c>
      <c r="F201" s="171" t="s">
        <v>655</v>
      </c>
      <c r="G201" s="171" t="s">
        <v>16699</v>
      </c>
      <c r="H201" s="171" t="s">
        <v>2563</v>
      </c>
      <c r="I201" s="171" t="s">
        <v>19731</v>
      </c>
    </row>
    <row r="202" spans="1:9" x14ac:dyDescent="0.2">
      <c r="A202" s="171" t="s">
        <v>2213</v>
      </c>
      <c r="B202" s="171" t="s">
        <v>2764</v>
      </c>
      <c r="C202" s="171" t="s">
        <v>2740</v>
      </c>
      <c r="D202" s="172">
        <v>10</v>
      </c>
      <c r="E202" s="172">
        <v>229310</v>
      </c>
      <c r="F202" s="171" t="s">
        <v>655</v>
      </c>
      <c r="G202" s="171" t="s">
        <v>16679</v>
      </c>
      <c r="H202" s="171" t="s">
        <v>2563</v>
      </c>
      <c r="I202" s="171" t="s">
        <v>19852</v>
      </c>
    </row>
    <row r="203" spans="1:9" x14ac:dyDescent="0.2">
      <c r="A203" s="171" t="s">
        <v>2213</v>
      </c>
      <c r="B203" s="171" t="s">
        <v>2771</v>
      </c>
      <c r="C203" s="171" t="s">
        <v>2740</v>
      </c>
      <c r="D203" s="172">
        <v>10</v>
      </c>
      <c r="E203" s="172">
        <v>146214</v>
      </c>
      <c r="F203" s="171" t="s">
        <v>655</v>
      </c>
      <c r="G203" s="171" t="s">
        <v>16697</v>
      </c>
      <c r="H203" s="171" t="s">
        <v>2563</v>
      </c>
      <c r="I203" s="171" t="s">
        <v>19670</v>
      </c>
    </row>
    <row r="204" spans="1:9" x14ac:dyDescent="0.2">
      <c r="A204" s="171" t="s">
        <v>2213</v>
      </c>
      <c r="B204" s="171" t="s">
        <v>2662</v>
      </c>
      <c r="C204" s="171" t="s">
        <v>2653</v>
      </c>
      <c r="D204" s="172">
        <v>10</v>
      </c>
      <c r="E204" s="172">
        <v>156378</v>
      </c>
      <c r="F204" s="171" t="s">
        <v>655</v>
      </c>
      <c r="G204" s="171" t="s">
        <v>16634</v>
      </c>
      <c r="H204" s="171" t="s">
        <v>2563</v>
      </c>
      <c r="I204" s="171" t="s">
        <v>19684</v>
      </c>
    </row>
    <row r="205" spans="1:9" x14ac:dyDescent="0.2">
      <c r="A205" s="171" t="s">
        <v>2213</v>
      </c>
      <c r="B205" s="171" t="s">
        <v>2793</v>
      </c>
      <c r="C205" s="171" t="s">
        <v>2740</v>
      </c>
      <c r="D205" s="172">
        <v>10</v>
      </c>
      <c r="E205" s="172">
        <v>172755</v>
      </c>
      <c r="F205" s="171" t="s">
        <v>655</v>
      </c>
      <c r="G205" s="171" t="s">
        <v>16700</v>
      </c>
      <c r="H205" s="171" t="s">
        <v>2563</v>
      </c>
      <c r="I205" s="171" t="s">
        <v>19723</v>
      </c>
    </row>
    <row r="206" spans="1:9" x14ac:dyDescent="0.2">
      <c r="A206" s="171" t="s">
        <v>2213</v>
      </c>
      <c r="B206" s="171" t="s">
        <v>2679</v>
      </c>
      <c r="C206" s="171" t="s">
        <v>2653</v>
      </c>
      <c r="D206" s="172">
        <v>10</v>
      </c>
      <c r="E206" s="172">
        <v>184151</v>
      </c>
      <c r="F206" s="171" t="s">
        <v>655</v>
      </c>
      <c r="G206" s="171" t="s">
        <v>16666</v>
      </c>
      <c r="H206" s="171" t="s">
        <v>2563</v>
      </c>
      <c r="I206" s="171" t="s">
        <v>19749</v>
      </c>
    </row>
    <row r="207" spans="1:9" x14ac:dyDescent="0.2">
      <c r="A207" s="171" t="s">
        <v>2213</v>
      </c>
      <c r="B207" s="171" t="s">
        <v>2607</v>
      </c>
      <c r="C207" s="171" t="s">
        <v>2564</v>
      </c>
      <c r="D207" s="172">
        <v>10</v>
      </c>
      <c r="E207" s="172">
        <v>202699</v>
      </c>
      <c r="F207" s="171" t="s">
        <v>655</v>
      </c>
      <c r="G207" s="171" t="s">
        <v>16714</v>
      </c>
      <c r="H207" s="171" t="s">
        <v>2563</v>
      </c>
      <c r="I207" s="171" t="s">
        <v>19801</v>
      </c>
    </row>
    <row r="208" spans="1:9" x14ac:dyDescent="0.2">
      <c r="A208" s="171" t="s">
        <v>2213</v>
      </c>
      <c r="B208" s="171" t="s">
        <v>2682</v>
      </c>
      <c r="C208" s="171" t="s">
        <v>2653</v>
      </c>
      <c r="D208" s="172">
        <v>10</v>
      </c>
      <c r="E208" s="172">
        <v>219733</v>
      </c>
      <c r="F208" s="171" t="s">
        <v>655</v>
      </c>
      <c r="G208" s="171" t="s">
        <v>16635</v>
      </c>
      <c r="H208" s="171" t="s">
        <v>2563</v>
      </c>
      <c r="I208" s="171" t="s">
        <v>19845</v>
      </c>
    </row>
    <row r="209" spans="1:9" x14ac:dyDescent="0.2">
      <c r="A209" s="171" t="s">
        <v>2213</v>
      </c>
      <c r="B209" s="171" t="s">
        <v>2585</v>
      </c>
      <c r="C209" s="171" t="s">
        <v>2564</v>
      </c>
      <c r="D209" s="172">
        <v>10</v>
      </c>
      <c r="E209" s="172">
        <v>193387</v>
      </c>
      <c r="F209" s="171" t="s">
        <v>655</v>
      </c>
      <c r="G209" s="171" t="s">
        <v>16730</v>
      </c>
      <c r="H209" s="171" t="s">
        <v>2563</v>
      </c>
      <c r="I209" s="171" t="s">
        <v>19764</v>
      </c>
    </row>
    <row r="210" spans="1:9" x14ac:dyDescent="0.2">
      <c r="A210" s="171" t="s">
        <v>2213</v>
      </c>
      <c r="B210" s="171" t="s">
        <v>2613</v>
      </c>
      <c r="C210" s="171" t="s">
        <v>2564</v>
      </c>
      <c r="D210" s="172">
        <v>10</v>
      </c>
      <c r="E210" s="172">
        <v>210787</v>
      </c>
      <c r="F210" s="171" t="s">
        <v>655</v>
      </c>
      <c r="G210" s="171" t="s">
        <v>16716</v>
      </c>
      <c r="H210" s="171" t="s">
        <v>2563</v>
      </c>
      <c r="I210" s="171" t="s">
        <v>19827</v>
      </c>
    </row>
    <row r="211" spans="1:9" x14ac:dyDescent="0.2">
      <c r="A211" s="171" t="s">
        <v>2213</v>
      </c>
      <c r="B211" s="171" t="s">
        <v>2760</v>
      </c>
      <c r="C211" s="171" t="s">
        <v>2740</v>
      </c>
      <c r="D211" s="172">
        <v>10</v>
      </c>
      <c r="E211" s="172">
        <v>205118</v>
      </c>
      <c r="F211" s="171" t="s">
        <v>655</v>
      </c>
      <c r="G211" s="171" t="s">
        <v>16675</v>
      </c>
      <c r="H211" s="171" t="s">
        <v>2563</v>
      </c>
      <c r="I211" s="171" t="s">
        <v>19809</v>
      </c>
    </row>
    <row r="212" spans="1:9" x14ac:dyDescent="0.2">
      <c r="A212" s="171" t="s">
        <v>2213</v>
      </c>
      <c r="B212" s="171" t="s">
        <v>2790</v>
      </c>
      <c r="C212" s="171" t="s">
        <v>2740</v>
      </c>
      <c r="D212" s="172">
        <v>10</v>
      </c>
      <c r="E212" s="172">
        <v>133238</v>
      </c>
      <c r="F212" s="171" t="s">
        <v>655</v>
      </c>
      <c r="G212" s="171" t="s">
        <v>16687</v>
      </c>
      <c r="H212" s="171" t="s">
        <v>2563</v>
      </c>
      <c r="I212" s="171" t="s">
        <v>19663</v>
      </c>
    </row>
    <row r="213" spans="1:9" x14ac:dyDescent="0.2">
      <c r="A213" s="171" t="s">
        <v>2213</v>
      </c>
      <c r="B213" s="171" t="s">
        <v>2597</v>
      </c>
      <c r="C213" s="171" t="s">
        <v>2564</v>
      </c>
      <c r="D213" s="172">
        <v>10</v>
      </c>
      <c r="E213" s="172">
        <v>202041</v>
      </c>
      <c r="F213" s="171" t="s">
        <v>655</v>
      </c>
      <c r="G213" s="171" t="s">
        <v>16735</v>
      </c>
      <c r="H213" s="171" t="s">
        <v>2563</v>
      </c>
      <c r="I213" s="171" t="s">
        <v>19798</v>
      </c>
    </row>
    <row r="214" spans="1:9" x14ac:dyDescent="0.2">
      <c r="A214" s="171" t="s">
        <v>2213</v>
      </c>
      <c r="B214" s="171" t="s">
        <v>2693</v>
      </c>
      <c r="C214" s="171" t="s">
        <v>2653</v>
      </c>
      <c r="D214" s="172">
        <v>10</v>
      </c>
      <c r="E214" s="172">
        <v>162642</v>
      </c>
      <c r="F214" s="171" t="s">
        <v>655</v>
      </c>
      <c r="G214" s="171" t="s">
        <v>16670</v>
      </c>
      <c r="H214" s="171" t="s">
        <v>2563</v>
      </c>
      <c r="I214" s="171" t="s">
        <v>19698</v>
      </c>
    </row>
    <row r="215" spans="1:9" x14ac:dyDescent="0.2">
      <c r="A215" s="171" t="s">
        <v>2213</v>
      </c>
      <c r="B215" s="171" t="s">
        <v>2676</v>
      </c>
      <c r="C215" s="171" t="s">
        <v>2653</v>
      </c>
      <c r="D215" s="172">
        <v>10</v>
      </c>
      <c r="E215" s="172">
        <v>186145</v>
      </c>
      <c r="F215" s="171" t="s">
        <v>655</v>
      </c>
      <c r="G215" s="171" t="s">
        <v>16648</v>
      </c>
      <c r="H215" s="171" t="s">
        <v>2563</v>
      </c>
      <c r="I215" s="171" t="s">
        <v>19752</v>
      </c>
    </row>
    <row r="216" spans="1:9" x14ac:dyDescent="0.2">
      <c r="A216" s="171" t="s">
        <v>2213</v>
      </c>
      <c r="B216" s="171" t="s">
        <v>2696</v>
      </c>
      <c r="C216" s="171" t="s">
        <v>2653</v>
      </c>
      <c r="D216" s="172">
        <v>10</v>
      </c>
      <c r="E216" s="172">
        <v>158773</v>
      </c>
      <c r="F216" s="171" t="s">
        <v>655</v>
      </c>
      <c r="G216" s="171" t="s">
        <v>16661</v>
      </c>
      <c r="H216" s="171" t="s">
        <v>2563</v>
      </c>
      <c r="I216" s="171" t="s">
        <v>19688</v>
      </c>
    </row>
    <row r="217" spans="1:9" x14ac:dyDescent="0.2">
      <c r="A217" s="171" t="s">
        <v>2213</v>
      </c>
      <c r="B217" s="171" t="s">
        <v>2591</v>
      </c>
      <c r="C217" s="171" t="s">
        <v>2564</v>
      </c>
      <c r="D217" s="172">
        <v>10</v>
      </c>
      <c r="E217" s="172">
        <v>198020</v>
      </c>
      <c r="F217" s="171" t="s">
        <v>655</v>
      </c>
      <c r="G217" s="171" t="s">
        <v>16730</v>
      </c>
      <c r="H217" s="171" t="s">
        <v>2563</v>
      </c>
      <c r="I217" s="171" t="s">
        <v>19782</v>
      </c>
    </row>
    <row r="218" spans="1:9" x14ac:dyDescent="0.2">
      <c r="A218" s="171" t="s">
        <v>2213</v>
      </c>
      <c r="B218" s="171" t="s">
        <v>2782</v>
      </c>
      <c r="C218" s="171" t="s">
        <v>2740</v>
      </c>
      <c r="D218" s="172">
        <v>10</v>
      </c>
      <c r="E218" s="172">
        <v>183716</v>
      </c>
      <c r="F218" s="171" t="s">
        <v>655</v>
      </c>
      <c r="G218" s="171" t="s">
        <v>16678</v>
      </c>
      <c r="H218" s="171" t="s">
        <v>2563</v>
      </c>
      <c r="I218" s="171" t="s">
        <v>19747</v>
      </c>
    </row>
    <row r="219" spans="1:9" x14ac:dyDescent="0.2">
      <c r="A219" s="171" t="s">
        <v>2213</v>
      </c>
      <c r="B219" s="171" t="s">
        <v>2791</v>
      </c>
      <c r="C219" s="171" t="s">
        <v>2740</v>
      </c>
      <c r="D219" s="172">
        <v>10</v>
      </c>
      <c r="E219" s="172">
        <v>129287</v>
      </c>
      <c r="F219" s="171" t="s">
        <v>655</v>
      </c>
      <c r="G219" s="171" t="s">
        <v>16683</v>
      </c>
      <c r="H219" s="171" t="s">
        <v>2563</v>
      </c>
      <c r="I219" s="171" t="s">
        <v>19662</v>
      </c>
    </row>
    <row r="220" spans="1:9" x14ac:dyDescent="0.2">
      <c r="A220" s="171" t="s">
        <v>2213</v>
      </c>
      <c r="B220" s="171" t="s">
        <v>2603</v>
      </c>
      <c r="C220" s="171" t="s">
        <v>2564</v>
      </c>
      <c r="D220" s="172">
        <v>10</v>
      </c>
      <c r="E220" s="172">
        <v>207434</v>
      </c>
      <c r="F220" s="171" t="s">
        <v>655</v>
      </c>
      <c r="G220" s="171" t="s">
        <v>16730</v>
      </c>
      <c r="H220" s="171" t="s">
        <v>2563</v>
      </c>
      <c r="I220" s="171" t="s">
        <v>19817</v>
      </c>
    </row>
    <row r="221" spans="1:9" x14ac:dyDescent="0.2">
      <c r="A221" s="171" t="s">
        <v>2213</v>
      </c>
      <c r="B221" s="171" t="s">
        <v>2779</v>
      </c>
      <c r="C221" s="171" t="s">
        <v>2740</v>
      </c>
      <c r="D221" s="172">
        <v>10</v>
      </c>
      <c r="E221" s="172">
        <v>160218</v>
      </c>
      <c r="F221" s="171" t="s">
        <v>655</v>
      </c>
      <c r="G221" s="171" t="s">
        <v>16703</v>
      </c>
      <c r="H221" s="171" t="s">
        <v>2563</v>
      </c>
      <c r="I221" s="171" t="s">
        <v>19690</v>
      </c>
    </row>
    <row r="222" spans="1:9" x14ac:dyDescent="0.2">
      <c r="A222" s="171" t="s">
        <v>2213</v>
      </c>
      <c r="B222" s="171" t="s">
        <v>2785</v>
      </c>
      <c r="C222" s="171" t="s">
        <v>2740</v>
      </c>
      <c r="D222" s="172">
        <v>10</v>
      </c>
      <c r="E222" s="172">
        <v>41479</v>
      </c>
      <c r="F222" s="171" t="s">
        <v>655</v>
      </c>
      <c r="G222" s="171" t="s">
        <v>16701</v>
      </c>
      <c r="H222" s="171" t="s">
        <v>2563</v>
      </c>
      <c r="I222" s="171" t="s">
        <v>19648</v>
      </c>
    </row>
    <row r="223" spans="1:9" x14ac:dyDescent="0.2">
      <c r="A223" s="171" t="s">
        <v>2213</v>
      </c>
      <c r="B223" s="171" t="s">
        <v>2784</v>
      </c>
      <c r="C223" s="171" t="s">
        <v>2740</v>
      </c>
      <c r="D223" s="172">
        <v>10</v>
      </c>
      <c r="E223" s="172">
        <v>191539</v>
      </c>
      <c r="F223" s="171" t="s">
        <v>655</v>
      </c>
      <c r="G223" s="171" t="s">
        <v>16695</v>
      </c>
      <c r="H223" s="171" t="s">
        <v>2563</v>
      </c>
      <c r="I223" s="171" t="s">
        <v>19761</v>
      </c>
    </row>
    <row r="224" spans="1:9" x14ac:dyDescent="0.2">
      <c r="A224" s="171" t="s">
        <v>2213</v>
      </c>
      <c r="B224" s="171" t="s">
        <v>2780</v>
      </c>
      <c r="C224" s="171" t="s">
        <v>2740</v>
      </c>
      <c r="D224" s="172">
        <v>10</v>
      </c>
      <c r="E224" s="172">
        <v>177943</v>
      </c>
      <c r="F224" s="171" t="s">
        <v>655</v>
      </c>
      <c r="G224" s="171" t="s">
        <v>16688</v>
      </c>
      <c r="H224" s="171" t="s">
        <v>2563</v>
      </c>
      <c r="I224" s="171" t="s">
        <v>19733</v>
      </c>
    </row>
    <row r="225" spans="1:9" x14ac:dyDescent="0.2">
      <c r="A225" s="171" t="s">
        <v>2213</v>
      </c>
      <c r="B225" s="171" t="s">
        <v>2616</v>
      </c>
      <c r="C225" s="171" t="s">
        <v>2564</v>
      </c>
      <c r="D225" s="172">
        <v>10</v>
      </c>
      <c r="E225" s="172">
        <v>184302</v>
      </c>
      <c r="F225" s="171" t="s">
        <v>655</v>
      </c>
      <c r="G225" s="171" t="s">
        <v>16705</v>
      </c>
      <c r="H225" s="171" t="s">
        <v>2563</v>
      </c>
      <c r="I225" s="171" t="s">
        <v>19750</v>
      </c>
    </row>
    <row r="226" spans="1:9" x14ac:dyDescent="0.2">
      <c r="A226" s="171" t="s">
        <v>2213</v>
      </c>
      <c r="B226" s="171" t="s">
        <v>2759</v>
      </c>
      <c r="C226" s="171" t="s">
        <v>2740</v>
      </c>
      <c r="D226" s="172">
        <v>10</v>
      </c>
      <c r="E226" s="172">
        <v>195445</v>
      </c>
      <c r="F226" s="171" t="s">
        <v>655</v>
      </c>
      <c r="G226" s="171" t="s">
        <v>16685</v>
      </c>
      <c r="H226" s="171" t="s">
        <v>2563</v>
      </c>
      <c r="I226" s="171" t="s">
        <v>19772</v>
      </c>
    </row>
    <row r="227" spans="1:9" x14ac:dyDescent="0.2">
      <c r="A227" s="171" t="s">
        <v>2213</v>
      </c>
      <c r="B227" s="171" t="s">
        <v>2610</v>
      </c>
      <c r="C227" s="171" t="s">
        <v>2564</v>
      </c>
      <c r="D227" s="172">
        <v>10</v>
      </c>
      <c r="E227" s="172">
        <v>210775</v>
      </c>
      <c r="F227" s="171" t="s">
        <v>655</v>
      </c>
      <c r="G227" s="171" t="s">
        <v>16712</v>
      </c>
      <c r="H227" s="171" t="s">
        <v>2563</v>
      </c>
      <c r="I227" s="171" t="s">
        <v>19826</v>
      </c>
    </row>
    <row r="228" spans="1:9" x14ac:dyDescent="0.2">
      <c r="A228" s="171" t="s">
        <v>2213</v>
      </c>
      <c r="B228" s="171" t="s">
        <v>2602</v>
      </c>
      <c r="C228" s="171" t="s">
        <v>2564</v>
      </c>
      <c r="D228" s="172">
        <v>10</v>
      </c>
      <c r="E228" s="172">
        <v>187375</v>
      </c>
      <c r="F228" s="171" t="s">
        <v>655</v>
      </c>
      <c r="G228" s="171" t="s">
        <v>16707</v>
      </c>
      <c r="H228" s="171" t="s">
        <v>2563</v>
      </c>
      <c r="I228" s="171" t="s">
        <v>19756</v>
      </c>
    </row>
    <row r="229" spans="1:9" x14ac:dyDescent="0.2">
      <c r="A229" s="171" t="s">
        <v>2213</v>
      </c>
      <c r="B229" s="171" t="s">
        <v>2762</v>
      </c>
      <c r="C229" s="171" t="s">
        <v>2740</v>
      </c>
      <c r="D229" s="172">
        <v>10</v>
      </c>
      <c r="E229" s="172">
        <v>142291</v>
      </c>
      <c r="F229" s="171" t="s">
        <v>655</v>
      </c>
      <c r="G229" s="171" t="s">
        <v>16701</v>
      </c>
      <c r="H229" s="171" t="s">
        <v>2563</v>
      </c>
      <c r="I229" s="171" t="s">
        <v>19668</v>
      </c>
    </row>
    <row r="230" spans="1:9" x14ac:dyDescent="0.2">
      <c r="A230" s="171" t="s">
        <v>2213</v>
      </c>
      <c r="B230" s="171" t="s">
        <v>2612</v>
      </c>
      <c r="C230" s="171" t="s">
        <v>2564</v>
      </c>
      <c r="D230" s="172">
        <v>10</v>
      </c>
      <c r="E230" s="172">
        <v>227356</v>
      </c>
      <c r="F230" s="171" t="s">
        <v>655</v>
      </c>
      <c r="G230" s="171" t="s">
        <v>16723</v>
      </c>
      <c r="H230" s="171" t="s">
        <v>2563</v>
      </c>
      <c r="I230" s="171" t="s">
        <v>19850</v>
      </c>
    </row>
    <row r="231" spans="1:9" x14ac:dyDescent="0.2">
      <c r="A231" s="171" t="s">
        <v>2213</v>
      </c>
      <c r="B231" s="171" t="s">
        <v>2776</v>
      </c>
      <c r="C231" s="171" t="s">
        <v>2740</v>
      </c>
      <c r="D231" s="172">
        <v>10</v>
      </c>
      <c r="E231" s="172">
        <v>168130</v>
      </c>
      <c r="F231" s="171" t="s">
        <v>655</v>
      </c>
      <c r="G231" s="171" t="s">
        <v>16702</v>
      </c>
      <c r="H231" s="171" t="s">
        <v>2563</v>
      </c>
      <c r="I231" s="171" t="s">
        <v>19713</v>
      </c>
    </row>
    <row r="232" spans="1:9" x14ac:dyDescent="0.2">
      <c r="A232" s="171" t="s">
        <v>2213</v>
      </c>
      <c r="B232" s="171" t="s">
        <v>2594</v>
      </c>
      <c r="C232" s="171" t="s">
        <v>2564</v>
      </c>
      <c r="D232" s="172">
        <v>10</v>
      </c>
      <c r="E232" s="172">
        <v>208174</v>
      </c>
      <c r="F232" s="171" t="s">
        <v>655</v>
      </c>
      <c r="G232" s="171" t="s">
        <v>16734</v>
      </c>
      <c r="H232" s="171" t="s">
        <v>2563</v>
      </c>
      <c r="I232" s="171" t="s">
        <v>19820</v>
      </c>
    </row>
    <row r="233" spans="1:9" x14ac:dyDescent="0.2">
      <c r="A233" s="171" t="s">
        <v>2213</v>
      </c>
      <c r="B233" s="171" t="s">
        <v>2770</v>
      </c>
      <c r="C233" s="171" t="s">
        <v>2740</v>
      </c>
      <c r="D233" s="172">
        <v>10</v>
      </c>
      <c r="E233" s="172">
        <v>169941</v>
      </c>
      <c r="F233" s="171" t="s">
        <v>655</v>
      </c>
      <c r="G233" s="171" t="s">
        <v>16691</v>
      </c>
      <c r="H233" s="171" t="s">
        <v>2563</v>
      </c>
      <c r="I233" s="171" t="s">
        <v>19718</v>
      </c>
    </row>
    <row r="234" spans="1:9" x14ac:dyDescent="0.2">
      <c r="A234" s="171" t="s">
        <v>2213</v>
      </c>
      <c r="B234" s="171" t="s">
        <v>2666</v>
      </c>
      <c r="C234" s="171" t="s">
        <v>2653</v>
      </c>
      <c r="D234" s="172">
        <v>10</v>
      </c>
      <c r="E234" s="172">
        <v>174583</v>
      </c>
      <c r="F234" s="171" t="s">
        <v>655</v>
      </c>
      <c r="G234" s="171" t="s">
        <v>16672</v>
      </c>
      <c r="H234" s="171" t="s">
        <v>2563</v>
      </c>
      <c r="I234" s="171" t="s">
        <v>19729</v>
      </c>
    </row>
    <row r="235" spans="1:9" x14ac:dyDescent="0.2">
      <c r="A235" s="171" t="s">
        <v>2213</v>
      </c>
      <c r="B235" s="171" t="s">
        <v>2788</v>
      </c>
      <c r="C235" s="171" t="s">
        <v>2740</v>
      </c>
      <c r="D235" s="172">
        <v>10</v>
      </c>
      <c r="E235" s="172">
        <v>90701</v>
      </c>
      <c r="F235" s="171" t="s">
        <v>655</v>
      </c>
      <c r="G235" s="171" t="s">
        <v>16701</v>
      </c>
      <c r="H235" s="171" t="s">
        <v>2563</v>
      </c>
      <c r="I235" s="171" t="s">
        <v>19651</v>
      </c>
    </row>
    <row r="236" spans="1:9" x14ac:dyDescent="0.2">
      <c r="A236" s="171" t="s">
        <v>2213</v>
      </c>
      <c r="B236" s="171" t="s">
        <v>2664</v>
      </c>
      <c r="C236" s="171" t="s">
        <v>2653</v>
      </c>
      <c r="D236" s="172">
        <v>10</v>
      </c>
      <c r="E236" s="172">
        <v>158403</v>
      </c>
      <c r="F236" s="171" t="s">
        <v>655</v>
      </c>
      <c r="G236" s="171" t="s">
        <v>16636</v>
      </c>
      <c r="H236" s="171" t="s">
        <v>2563</v>
      </c>
      <c r="I236" s="171" t="s">
        <v>19687</v>
      </c>
    </row>
    <row r="237" spans="1:9" x14ac:dyDescent="0.2">
      <c r="A237" s="171" t="s">
        <v>2213</v>
      </c>
      <c r="B237" s="171" t="s">
        <v>2763</v>
      </c>
      <c r="C237" s="171" t="s">
        <v>2740</v>
      </c>
      <c r="D237" s="172">
        <v>10</v>
      </c>
      <c r="E237" s="172">
        <v>169475</v>
      </c>
      <c r="F237" s="171" t="s">
        <v>655</v>
      </c>
      <c r="G237" s="171" t="s">
        <v>16690</v>
      </c>
      <c r="H237" s="171" t="s">
        <v>2563</v>
      </c>
      <c r="I237" s="171" t="s">
        <v>19716</v>
      </c>
    </row>
    <row r="238" spans="1:9" x14ac:dyDescent="0.2">
      <c r="A238" s="171" t="s">
        <v>2213</v>
      </c>
      <c r="B238" s="171" t="s">
        <v>2767</v>
      </c>
      <c r="C238" s="171" t="s">
        <v>2740</v>
      </c>
      <c r="D238" s="172">
        <v>10</v>
      </c>
      <c r="E238" s="172">
        <v>194996</v>
      </c>
      <c r="F238" s="171" t="s">
        <v>655</v>
      </c>
      <c r="G238" s="171" t="s">
        <v>16674</v>
      </c>
      <c r="H238" s="171" t="s">
        <v>2563</v>
      </c>
      <c r="I238" s="171" t="s">
        <v>19770</v>
      </c>
    </row>
    <row r="239" spans="1:9" x14ac:dyDescent="0.2">
      <c r="A239" s="171" t="s">
        <v>2213</v>
      </c>
      <c r="B239" s="171" t="s">
        <v>2593</v>
      </c>
      <c r="C239" s="171" t="s">
        <v>2564</v>
      </c>
      <c r="D239" s="172">
        <v>10</v>
      </c>
      <c r="E239" s="172">
        <v>195941</v>
      </c>
      <c r="F239" s="171" t="s">
        <v>655</v>
      </c>
      <c r="G239" s="171" t="s">
        <v>16721</v>
      </c>
      <c r="H239" s="171" t="s">
        <v>2563</v>
      </c>
      <c r="I239" s="171" t="s">
        <v>19774</v>
      </c>
    </row>
    <row r="240" spans="1:9" x14ac:dyDescent="0.2">
      <c r="A240" s="171" t="s">
        <v>2213</v>
      </c>
      <c r="B240" s="171" t="s">
        <v>2695</v>
      </c>
      <c r="C240" s="171" t="s">
        <v>2653</v>
      </c>
      <c r="D240" s="172">
        <v>10</v>
      </c>
      <c r="E240" s="172">
        <v>152923</v>
      </c>
      <c r="F240" s="171" t="s">
        <v>655</v>
      </c>
      <c r="G240" s="171" t="s">
        <v>16650</v>
      </c>
      <c r="H240" s="171" t="s">
        <v>2563</v>
      </c>
      <c r="I240" s="171" t="s">
        <v>19677</v>
      </c>
    </row>
    <row r="241" spans="1:9" x14ac:dyDescent="0.2">
      <c r="A241" s="171" t="s">
        <v>2213</v>
      </c>
      <c r="B241" s="171" t="s">
        <v>2684</v>
      </c>
      <c r="C241" s="171" t="s">
        <v>2653</v>
      </c>
      <c r="D241" s="172">
        <v>10</v>
      </c>
      <c r="E241" s="172">
        <v>167170</v>
      </c>
      <c r="F241" s="171" t="s">
        <v>655</v>
      </c>
      <c r="G241" s="171" t="s">
        <v>16658</v>
      </c>
      <c r="H241" s="171" t="s">
        <v>2563</v>
      </c>
      <c r="I241" s="171" t="s">
        <v>19707</v>
      </c>
    </row>
    <row r="242" spans="1:9" x14ac:dyDescent="0.2">
      <c r="A242" s="171" t="s">
        <v>2213</v>
      </c>
      <c r="B242" s="171" t="s">
        <v>2700</v>
      </c>
      <c r="C242" s="171" t="s">
        <v>2653</v>
      </c>
      <c r="D242" s="172">
        <v>10</v>
      </c>
      <c r="E242" s="172">
        <v>155037</v>
      </c>
      <c r="F242" s="171" t="s">
        <v>655</v>
      </c>
      <c r="G242" s="171" t="s">
        <v>16668</v>
      </c>
      <c r="H242" s="171" t="s">
        <v>2563</v>
      </c>
      <c r="I242" s="171" t="s">
        <v>19682</v>
      </c>
    </row>
    <row r="243" spans="1:9" x14ac:dyDescent="0.2">
      <c r="A243" s="171" t="s">
        <v>2213</v>
      </c>
      <c r="B243" s="171" t="s">
        <v>2681</v>
      </c>
      <c r="C243" s="171" t="s">
        <v>2653</v>
      </c>
      <c r="D243" s="172">
        <v>10</v>
      </c>
      <c r="E243" s="172">
        <v>141287</v>
      </c>
      <c r="F243" s="171" t="s">
        <v>655</v>
      </c>
      <c r="G243" s="171" t="s">
        <v>16651</v>
      </c>
      <c r="H243" s="171" t="s">
        <v>2563</v>
      </c>
      <c r="I243" s="171" t="s">
        <v>19667</v>
      </c>
    </row>
    <row r="244" spans="1:9" x14ac:dyDescent="0.2">
      <c r="A244" s="171" t="s">
        <v>2213</v>
      </c>
      <c r="B244" s="171" t="s">
        <v>2690</v>
      </c>
      <c r="C244" s="171" t="s">
        <v>2653</v>
      </c>
      <c r="D244" s="172">
        <v>10</v>
      </c>
      <c r="E244" s="172">
        <v>183598</v>
      </c>
      <c r="F244" s="171" t="s">
        <v>655</v>
      </c>
      <c r="G244" s="171" t="s">
        <v>16638</v>
      </c>
      <c r="H244" s="171" t="s">
        <v>2563</v>
      </c>
      <c r="I244" s="171" t="s">
        <v>19746</v>
      </c>
    </row>
    <row r="245" spans="1:9" x14ac:dyDescent="0.2">
      <c r="A245" s="171" t="s">
        <v>2213</v>
      </c>
      <c r="B245" s="171" t="s">
        <v>2694</v>
      </c>
      <c r="C245" s="171" t="s">
        <v>2653</v>
      </c>
      <c r="D245" s="172">
        <v>10</v>
      </c>
      <c r="E245" s="172">
        <v>196751</v>
      </c>
      <c r="F245" s="171" t="s">
        <v>655</v>
      </c>
      <c r="G245" s="171" t="s">
        <v>16640</v>
      </c>
      <c r="H245" s="171" t="s">
        <v>2563</v>
      </c>
      <c r="I245" s="171" t="s">
        <v>19777</v>
      </c>
    </row>
    <row r="246" spans="1:9" x14ac:dyDescent="0.2">
      <c r="A246" s="171" t="s">
        <v>2213</v>
      </c>
      <c r="B246" s="171" t="s">
        <v>2792</v>
      </c>
      <c r="C246" s="171" t="s">
        <v>2740</v>
      </c>
      <c r="D246" s="172">
        <v>10</v>
      </c>
      <c r="E246" s="172">
        <v>116900</v>
      </c>
      <c r="F246" s="171" t="s">
        <v>655</v>
      </c>
      <c r="G246" s="171" t="s">
        <v>16701</v>
      </c>
      <c r="H246" s="171" t="s">
        <v>2563</v>
      </c>
      <c r="I246" s="171" t="s">
        <v>19654</v>
      </c>
    </row>
    <row r="247" spans="1:9" x14ac:dyDescent="0.2">
      <c r="A247" s="171" t="s">
        <v>2213</v>
      </c>
      <c r="B247" s="171" t="s">
        <v>2674</v>
      </c>
      <c r="C247" s="171" t="s">
        <v>2653</v>
      </c>
      <c r="D247" s="172">
        <v>10</v>
      </c>
      <c r="E247" s="172">
        <v>206255</v>
      </c>
      <c r="F247" s="171" t="s">
        <v>655</v>
      </c>
      <c r="G247" s="171" t="s">
        <v>16671</v>
      </c>
      <c r="H247" s="171" t="s">
        <v>2563</v>
      </c>
      <c r="I247" s="171" t="s">
        <v>19811</v>
      </c>
    </row>
    <row r="248" spans="1:9" x14ac:dyDescent="0.2">
      <c r="A248" s="171" t="s">
        <v>2213</v>
      </c>
      <c r="B248" s="171" t="s">
        <v>2773</v>
      </c>
      <c r="C248" s="171" t="s">
        <v>2740</v>
      </c>
      <c r="D248" s="172">
        <v>10</v>
      </c>
      <c r="E248" s="172">
        <v>169514</v>
      </c>
      <c r="F248" s="171" t="s">
        <v>655</v>
      </c>
      <c r="G248" s="171" t="s">
        <v>16694</v>
      </c>
      <c r="H248" s="171" t="s">
        <v>2563</v>
      </c>
      <c r="I248" s="171" t="s">
        <v>19717</v>
      </c>
    </row>
    <row r="249" spans="1:9" x14ac:dyDescent="0.2">
      <c r="A249" s="171" t="s">
        <v>2213</v>
      </c>
      <c r="B249" s="171" t="s">
        <v>2775</v>
      </c>
      <c r="C249" s="171" t="s">
        <v>2740</v>
      </c>
      <c r="D249" s="172">
        <v>10</v>
      </c>
      <c r="E249" s="172">
        <v>247505</v>
      </c>
      <c r="F249" s="171" t="s">
        <v>655</v>
      </c>
      <c r="G249" s="171" t="s">
        <v>16676</v>
      </c>
      <c r="H249" s="171" t="s">
        <v>2563</v>
      </c>
      <c r="I249" s="171" t="s">
        <v>19855</v>
      </c>
    </row>
    <row r="250" spans="1:9" x14ac:dyDescent="0.2">
      <c r="A250" s="171" t="s">
        <v>2213</v>
      </c>
      <c r="B250" s="171" t="s">
        <v>2677</v>
      </c>
      <c r="C250" s="171" t="s">
        <v>2653</v>
      </c>
      <c r="D250" s="172">
        <v>10</v>
      </c>
      <c r="E250" s="172">
        <v>197371</v>
      </c>
      <c r="F250" s="171" t="s">
        <v>655</v>
      </c>
      <c r="G250" s="171" t="s">
        <v>16662</v>
      </c>
      <c r="H250" s="171" t="s">
        <v>2563</v>
      </c>
      <c r="I250" s="171" t="s">
        <v>19779</v>
      </c>
    </row>
    <row r="251" spans="1:9" x14ac:dyDescent="0.2">
      <c r="A251" s="171" t="s">
        <v>2213</v>
      </c>
      <c r="B251" s="171" t="s">
        <v>2595</v>
      </c>
      <c r="C251" s="171" t="s">
        <v>2564</v>
      </c>
      <c r="D251" s="172">
        <v>10</v>
      </c>
      <c r="E251" s="172">
        <v>214060</v>
      </c>
      <c r="F251" s="171" t="s">
        <v>655</v>
      </c>
      <c r="G251" s="171" t="s">
        <v>16706</v>
      </c>
      <c r="H251" s="171" t="s">
        <v>2563</v>
      </c>
      <c r="I251" s="171" t="s">
        <v>19836</v>
      </c>
    </row>
    <row r="252" spans="1:9" x14ac:dyDescent="0.2">
      <c r="A252" s="171" t="s">
        <v>2213</v>
      </c>
      <c r="B252" s="171" t="s">
        <v>2661</v>
      </c>
      <c r="C252" s="171" t="s">
        <v>2653</v>
      </c>
      <c r="D252" s="172">
        <v>10</v>
      </c>
      <c r="E252" s="172">
        <v>175870</v>
      </c>
      <c r="F252" s="171" t="s">
        <v>655</v>
      </c>
      <c r="G252" s="171" t="s">
        <v>16643</v>
      </c>
      <c r="H252" s="171" t="s">
        <v>2563</v>
      </c>
      <c r="I252" s="171" t="s">
        <v>19732</v>
      </c>
    </row>
    <row r="253" spans="1:9" x14ac:dyDescent="0.2">
      <c r="A253" s="171" t="s">
        <v>2213</v>
      </c>
      <c r="B253" s="171" t="s">
        <v>2786</v>
      </c>
      <c r="C253" s="171" t="s">
        <v>2740</v>
      </c>
      <c r="D253" s="172">
        <v>10</v>
      </c>
      <c r="E253" s="172">
        <v>169305</v>
      </c>
      <c r="F253" s="171" t="s">
        <v>655</v>
      </c>
      <c r="G253" s="171" t="s">
        <v>16698</v>
      </c>
      <c r="H253" s="171" t="s">
        <v>2563</v>
      </c>
      <c r="I253" s="171" t="s">
        <v>19715</v>
      </c>
    </row>
    <row r="254" spans="1:9" x14ac:dyDescent="0.2">
      <c r="A254" s="171" t="s">
        <v>2213</v>
      </c>
      <c r="B254" s="171" t="s">
        <v>2598</v>
      </c>
      <c r="C254" s="171" t="s">
        <v>2564</v>
      </c>
      <c r="D254" s="172">
        <v>10</v>
      </c>
      <c r="E254" s="172">
        <v>199355</v>
      </c>
      <c r="F254" s="171" t="s">
        <v>655</v>
      </c>
      <c r="G254" s="171" t="s">
        <v>16733</v>
      </c>
      <c r="H254" s="171" t="s">
        <v>2563</v>
      </c>
      <c r="I254" s="171" t="s">
        <v>19789</v>
      </c>
    </row>
    <row r="255" spans="1:9" x14ac:dyDescent="0.2">
      <c r="A255" s="171" t="s">
        <v>2213</v>
      </c>
      <c r="B255" s="171" t="s">
        <v>2599</v>
      </c>
      <c r="C255" s="171" t="s">
        <v>2564</v>
      </c>
      <c r="D255" s="172">
        <v>10</v>
      </c>
      <c r="E255" s="172">
        <v>201727</v>
      </c>
      <c r="F255" s="171" t="s">
        <v>655</v>
      </c>
      <c r="G255" s="171" t="s">
        <v>16725</v>
      </c>
      <c r="H255" s="171" t="s">
        <v>2563</v>
      </c>
      <c r="I255" s="171" t="s">
        <v>19797</v>
      </c>
    </row>
    <row r="256" spans="1:9" x14ac:dyDescent="0.2">
      <c r="A256" s="171" t="s">
        <v>2213</v>
      </c>
      <c r="B256" s="171" t="s">
        <v>2606</v>
      </c>
      <c r="C256" s="171" t="s">
        <v>2564</v>
      </c>
      <c r="D256" s="172">
        <v>10</v>
      </c>
      <c r="E256" s="172">
        <v>185907</v>
      </c>
      <c r="F256" s="171" t="s">
        <v>655</v>
      </c>
      <c r="G256" s="171" t="s">
        <v>16717</v>
      </c>
      <c r="H256" s="171" t="s">
        <v>2563</v>
      </c>
      <c r="I256" s="171" t="s">
        <v>19751</v>
      </c>
    </row>
    <row r="257" spans="1:9" x14ac:dyDescent="0.2">
      <c r="A257" s="171" t="s">
        <v>2213</v>
      </c>
      <c r="B257" s="171" t="s">
        <v>2692</v>
      </c>
      <c r="C257" s="171" t="s">
        <v>2653</v>
      </c>
      <c r="D257" s="172">
        <v>10</v>
      </c>
      <c r="E257" s="172">
        <v>159421</v>
      </c>
      <c r="F257" s="171" t="s">
        <v>655</v>
      </c>
      <c r="G257" s="171" t="s">
        <v>16637</v>
      </c>
      <c r="H257" s="171" t="s">
        <v>2563</v>
      </c>
      <c r="I257" s="171" t="s">
        <v>19689</v>
      </c>
    </row>
    <row r="258" spans="1:9" x14ac:dyDescent="0.2">
      <c r="A258" s="171" t="s">
        <v>2213</v>
      </c>
      <c r="B258" s="171" t="s">
        <v>2765</v>
      </c>
      <c r="C258" s="171" t="s">
        <v>2740</v>
      </c>
      <c r="D258" s="172">
        <v>10</v>
      </c>
      <c r="E258" s="172">
        <v>196373</v>
      </c>
      <c r="F258" s="171" t="s">
        <v>655</v>
      </c>
      <c r="G258" s="171" t="s">
        <v>16631</v>
      </c>
      <c r="H258" s="171" t="s">
        <v>2563</v>
      </c>
      <c r="I258" s="171" t="s">
        <v>19775</v>
      </c>
    </row>
    <row r="259" spans="1:9" x14ac:dyDescent="0.2">
      <c r="A259" s="171" t="s">
        <v>2213</v>
      </c>
      <c r="B259" s="171" t="s">
        <v>2671</v>
      </c>
      <c r="C259" s="171" t="s">
        <v>2653</v>
      </c>
      <c r="D259" s="172">
        <v>10</v>
      </c>
      <c r="E259" s="172">
        <v>205784</v>
      </c>
      <c r="F259" s="171" t="s">
        <v>655</v>
      </c>
      <c r="G259" s="171" t="s">
        <v>16653</v>
      </c>
      <c r="H259" s="171" t="s">
        <v>2563</v>
      </c>
      <c r="I259" s="171" t="s">
        <v>19810</v>
      </c>
    </row>
    <row r="260" spans="1:9" x14ac:dyDescent="0.2">
      <c r="A260" s="171" t="s">
        <v>2213</v>
      </c>
      <c r="B260" s="171" t="s">
        <v>2592</v>
      </c>
      <c r="C260" s="171" t="s">
        <v>2564</v>
      </c>
      <c r="D260" s="172">
        <v>10</v>
      </c>
      <c r="E260" s="172">
        <v>212725</v>
      </c>
      <c r="F260" s="171" t="s">
        <v>655</v>
      </c>
      <c r="G260" s="171" t="s">
        <v>16724</v>
      </c>
      <c r="H260" s="171" t="s">
        <v>2563</v>
      </c>
      <c r="I260" s="171" t="s">
        <v>19832</v>
      </c>
    </row>
    <row r="261" spans="1:9" x14ac:dyDescent="0.2">
      <c r="A261" s="171" t="s">
        <v>2213</v>
      </c>
      <c r="B261" s="171" t="s">
        <v>2618</v>
      </c>
      <c r="C261" s="171" t="s">
        <v>2564</v>
      </c>
      <c r="D261" s="172">
        <v>10</v>
      </c>
      <c r="E261" s="172">
        <v>194648</v>
      </c>
      <c r="F261" s="171" t="s">
        <v>655</v>
      </c>
      <c r="G261" s="171" t="s">
        <v>16720</v>
      </c>
      <c r="H261" s="171" t="s">
        <v>2563</v>
      </c>
      <c r="I261" s="171" t="s">
        <v>19769</v>
      </c>
    </row>
    <row r="262" spans="1:9" x14ac:dyDescent="0.2">
      <c r="A262" s="171" t="s">
        <v>2213</v>
      </c>
      <c r="B262" s="171" t="s">
        <v>2611</v>
      </c>
      <c r="C262" s="171" t="s">
        <v>2564</v>
      </c>
      <c r="D262" s="172">
        <v>10</v>
      </c>
      <c r="E262" s="172">
        <v>196522</v>
      </c>
      <c r="F262" s="171" t="s">
        <v>655</v>
      </c>
      <c r="G262" s="171" t="s">
        <v>16719</v>
      </c>
      <c r="H262" s="171" t="s">
        <v>2563</v>
      </c>
      <c r="I262" s="171" t="s">
        <v>19776</v>
      </c>
    </row>
    <row r="263" spans="1:9" x14ac:dyDescent="0.2">
      <c r="A263" s="171" t="s">
        <v>2213</v>
      </c>
      <c r="B263" s="171" t="s">
        <v>2778</v>
      </c>
      <c r="C263" s="171" t="s">
        <v>2740</v>
      </c>
      <c r="D263" s="172">
        <v>10</v>
      </c>
      <c r="E263" s="172">
        <v>169116</v>
      </c>
      <c r="F263" s="171" t="s">
        <v>655</v>
      </c>
      <c r="G263" s="171" t="s">
        <v>16682</v>
      </c>
      <c r="H263" s="171" t="s">
        <v>2563</v>
      </c>
      <c r="I263" s="171" t="s">
        <v>19646</v>
      </c>
    </row>
    <row r="264" spans="1:9" x14ac:dyDescent="0.2">
      <c r="A264" s="171" t="s">
        <v>2213</v>
      </c>
      <c r="B264" s="171" t="s">
        <v>2670</v>
      </c>
      <c r="C264" s="171" t="s">
        <v>2653</v>
      </c>
      <c r="D264" s="172">
        <v>10</v>
      </c>
      <c r="E264" s="172">
        <v>161430</v>
      </c>
      <c r="F264" s="171" t="s">
        <v>655</v>
      </c>
      <c r="G264" s="171" t="s">
        <v>16656</v>
      </c>
      <c r="H264" s="171" t="s">
        <v>2563</v>
      </c>
      <c r="I264" s="171" t="s">
        <v>19695</v>
      </c>
    </row>
    <row r="265" spans="1:9" x14ac:dyDescent="0.2">
      <c r="A265" s="171" t="s">
        <v>2213</v>
      </c>
      <c r="B265" s="171" t="s">
        <v>2668</v>
      </c>
      <c r="C265" s="171" t="s">
        <v>2653</v>
      </c>
      <c r="D265" s="172">
        <v>10</v>
      </c>
      <c r="E265" s="172">
        <v>217726</v>
      </c>
      <c r="F265" s="171" t="s">
        <v>655</v>
      </c>
      <c r="G265" s="171" t="s">
        <v>16649</v>
      </c>
      <c r="H265" s="171" t="s">
        <v>2563</v>
      </c>
      <c r="I265" s="171" t="s">
        <v>19842</v>
      </c>
    </row>
    <row r="266" spans="1:9" x14ac:dyDescent="0.2">
      <c r="A266" s="171" t="s">
        <v>2213</v>
      </c>
      <c r="B266" s="171" t="s">
        <v>2688</v>
      </c>
      <c r="C266" s="171" t="s">
        <v>2653</v>
      </c>
      <c r="D266" s="172">
        <v>10</v>
      </c>
      <c r="E266" s="172">
        <v>174159</v>
      </c>
      <c r="F266" s="171" t="s">
        <v>655</v>
      </c>
      <c r="G266" s="171" t="s">
        <v>16665</v>
      </c>
      <c r="H266" s="171" t="s">
        <v>2563</v>
      </c>
      <c r="I266" s="171" t="s">
        <v>19728</v>
      </c>
    </row>
    <row r="267" spans="1:9" x14ac:dyDescent="0.2">
      <c r="A267" s="171" t="s">
        <v>2213</v>
      </c>
      <c r="B267" s="171" t="s">
        <v>2614</v>
      </c>
      <c r="C267" s="171" t="s">
        <v>2564</v>
      </c>
      <c r="D267" s="172">
        <v>10</v>
      </c>
      <c r="E267" s="172">
        <v>230697</v>
      </c>
      <c r="F267" s="171" t="s">
        <v>655</v>
      </c>
      <c r="G267" s="171" t="s">
        <v>16715</v>
      </c>
      <c r="H267" s="171" t="s">
        <v>2563</v>
      </c>
      <c r="I267" s="171" t="s">
        <v>19853</v>
      </c>
    </row>
    <row r="268" spans="1:9" x14ac:dyDescent="0.2">
      <c r="A268" s="171" t="s">
        <v>2213</v>
      </c>
      <c r="B268" s="171" t="s">
        <v>2620</v>
      </c>
      <c r="C268" s="171" t="s">
        <v>2564</v>
      </c>
      <c r="D268" s="172">
        <v>10</v>
      </c>
      <c r="E268" s="172">
        <v>217276</v>
      </c>
      <c r="F268" s="171" t="s">
        <v>655</v>
      </c>
      <c r="G268" s="171" t="s">
        <v>16722</v>
      </c>
      <c r="H268" s="171" t="s">
        <v>2563</v>
      </c>
      <c r="I268" s="171" t="s">
        <v>19840</v>
      </c>
    </row>
    <row r="269" spans="1:9" x14ac:dyDescent="0.2">
      <c r="A269" s="171" t="s">
        <v>2213</v>
      </c>
      <c r="B269" s="171" t="s">
        <v>2795</v>
      </c>
      <c r="C269" s="171" t="s">
        <v>2740</v>
      </c>
      <c r="D269" s="172">
        <v>10</v>
      </c>
      <c r="E269" s="172">
        <v>156459</v>
      </c>
      <c r="F269" s="171" t="s">
        <v>655</v>
      </c>
      <c r="G269" s="171" t="s">
        <v>16693</v>
      </c>
      <c r="H269" s="171" t="s">
        <v>2563</v>
      </c>
      <c r="I269" s="171" t="s">
        <v>19685</v>
      </c>
    </row>
    <row r="270" spans="1:9" x14ac:dyDescent="0.2">
      <c r="A270" s="171" t="s">
        <v>2213</v>
      </c>
      <c r="B270" s="171" t="s">
        <v>2766</v>
      </c>
      <c r="C270" s="171" t="s">
        <v>2740</v>
      </c>
      <c r="D270" s="172">
        <v>10</v>
      </c>
      <c r="E270" s="172">
        <v>153687</v>
      </c>
      <c r="F270" s="171" t="s">
        <v>655</v>
      </c>
      <c r="G270" s="171" t="s">
        <v>16632</v>
      </c>
      <c r="H270" s="171" t="s">
        <v>2563</v>
      </c>
      <c r="I270" s="171" t="s">
        <v>19679</v>
      </c>
    </row>
    <row r="271" spans="1:9" x14ac:dyDescent="0.2">
      <c r="A271" s="171" t="s">
        <v>2213</v>
      </c>
      <c r="B271" s="171" t="s">
        <v>2608</v>
      </c>
      <c r="C271" s="171" t="s">
        <v>2564</v>
      </c>
      <c r="D271" s="172">
        <v>10</v>
      </c>
      <c r="E271" s="172">
        <v>199104</v>
      </c>
      <c r="F271" s="171" t="s">
        <v>655</v>
      </c>
      <c r="G271" s="171" t="s">
        <v>16732</v>
      </c>
      <c r="H271" s="171" t="s">
        <v>2563</v>
      </c>
      <c r="I271" s="171" t="s">
        <v>19787</v>
      </c>
    </row>
    <row r="272" spans="1:9" x14ac:dyDescent="0.2">
      <c r="A272" s="171" t="s">
        <v>2213</v>
      </c>
      <c r="B272" s="171" t="s">
        <v>2769</v>
      </c>
      <c r="C272" s="171" t="s">
        <v>2740</v>
      </c>
      <c r="D272" s="172">
        <v>10</v>
      </c>
      <c r="E272" s="172">
        <v>190715</v>
      </c>
      <c r="F272" s="171" t="s">
        <v>655</v>
      </c>
      <c r="G272" s="171" t="s">
        <v>16684</v>
      </c>
      <c r="H272" s="171" t="s">
        <v>2563</v>
      </c>
      <c r="I272" s="171" t="s">
        <v>19760</v>
      </c>
    </row>
    <row r="273" spans="1:9" x14ac:dyDescent="0.2">
      <c r="A273" s="171" t="s">
        <v>2213</v>
      </c>
      <c r="B273" s="171" t="s">
        <v>2789</v>
      </c>
      <c r="C273" s="171" t="s">
        <v>2740</v>
      </c>
      <c r="D273" s="172">
        <v>10</v>
      </c>
      <c r="E273" s="172">
        <v>173545</v>
      </c>
      <c r="F273" s="171" t="s">
        <v>655</v>
      </c>
      <c r="G273" s="171" t="s">
        <v>16677</v>
      </c>
      <c r="H273" s="171" t="s">
        <v>2563</v>
      </c>
      <c r="I273" s="171" t="s">
        <v>19725</v>
      </c>
    </row>
    <row r="274" spans="1:9" x14ac:dyDescent="0.2">
      <c r="A274" s="171" t="s">
        <v>2213</v>
      </c>
      <c r="B274" s="171" t="s">
        <v>2601</v>
      </c>
      <c r="C274" s="171" t="s">
        <v>2564</v>
      </c>
      <c r="D274" s="172">
        <v>10</v>
      </c>
      <c r="E274" s="172">
        <v>194021</v>
      </c>
      <c r="F274" s="171" t="s">
        <v>655</v>
      </c>
      <c r="G274" s="171" t="s">
        <v>16730</v>
      </c>
      <c r="H274" s="171" t="s">
        <v>2563</v>
      </c>
      <c r="I274" s="171" t="s">
        <v>19766</v>
      </c>
    </row>
    <row r="275" spans="1:9" x14ac:dyDescent="0.2">
      <c r="A275" s="171" t="s">
        <v>2213</v>
      </c>
      <c r="B275" s="171" t="s">
        <v>2604</v>
      </c>
      <c r="C275" s="171" t="s">
        <v>2564</v>
      </c>
      <c r="D275" s="172">
        <v>10</v>
      </c>
      <c r="E275" s="172">
        <v>207231</v>
      </c>
      <c r="F275" s="171" t="s">
        <v>655</v>
      </c>
      <c r="G275" s="171" t="s">
        <v>16727</v>
      </c>
      <c r="H275" s="171" t="s">
        <v>2563</v>
      </c>
      <c r="I275" s="171" t="s">
        <v>19815</v>
      </c>
    </row>
    <row r="276" spans="1:9" x14ac:dyDescent="0.2">
      <c r="A276" s="171" t="s">
        <v>2213</v>
      </c>
      <c r="B276" s="171" t="s">
        <v>2605</v>
      </c>
      <c r="C276" s="171" t="s">
        <v>2564</v>
      </c>
      <c r="D276" s="172">
        <v>10</v>
      </c>
      <c r="E276" s="172">
        <v>195399</v>
      </c>
      <c r="F276" s="171" t="s">
        <v>655</v>
      </c>
      <c r="G276" s="171" t="s">
        <v>16710</v>
      </c>
      <c r="H276" s="171" t="s">
        <v>2563</v>
      </c>
      <c r="I276" s="171" t="s">
        <v>19650</v>
      </c>
    </row>
    <row r="277" spans="1:9" x14ac:dyDescent="0.2">
      <c r="A277" s="171" t="s">
        <v>2213</v>
      </c>
      <c r="B277" s="171" t="s">
        <v>2761</v>
      </c>
      <c r="C277" s="171" t="s">
        <v>2740</v>
      </c>
      <c r="D277" s="172">
        <v>10</v>
      </c>
      <c r="E277" s="172">
        <v>183304</v>
      </c>
      <c r="F277" s="171" t="s">
        <v>655</v>
      </c>
      <c r="G277" s="171" t="s">
        <v>16681</v>
      </c>
      <c r="H277" s="171" t="s">
        <v>2563</v>
      </c>
      <c r="I277" s="171" t="s">
        <v>19744</v>
      </c>
    </row>
    <row r="278" spans="1:9" x14ac:dyDescent="0.2">
      <c r="A278" s="171" t="s">
        <v>2213</v>
      </c>
      <c r="B278" s="171" t="s">
        <v>2680</v>
      </c>
      <c r="C278" s="171" t="s">
        <v>2653</v>
      </c>
      <c r="D278" s="172">
        <v>10</v>
      </c>
      <c r="E278" s="172">
        <v>194517</v>
      </c>
      <c r="F278" s="171" t="s">
        <v>655</v>
      </c>
      <c r="G278" s="171" t="s">
        <v>16633</v>
      </c>
      <c r="H278" s="171" t="s">
        <v>2589</v>
      </c>
      <c r="I278" s="171" t="s">
        <v>19768</v>
      </c>
    </row>
    <row r="279" spans="1:9" x14ac:dyDescent="0.2">
      <c r="A279" s="171" t="s">
        <v>2213</v>
      </c>
      <c r="B279" s="171" t="s">
        <v>2781</v>
      </c>
      <c r="C279" s="171" t="s">
        <v>2740</v>
      </c>
      <c r="D279" s="172">
        <v>10</v>
      </c>
      <c r="E279" s="172">
        <v>175613</v>
      </c>
      <c r="F279" s="171" t="s">
        <v>655</v>
      </c>
      <c r="G279" s="171" t="s">
        <v>16689</v>
      </c>
      <c r="H279" s="171" t="s">
        <v>2589</v>
      </c>
      <c r="I279" s="171" t="s">
        <v>20170</v>
      </c>
    </row>
    <row r="280" spans="1:9" x14ac:dyDescent="0.2">
      <c r="A280" s="171" t="s">
        <v>2213</v>
      </c>
      <c r="B280" s="171" t="s">
        <v>2777</v>
      </c>
      <c r="C280" s="171" t="s">
        <v>2740</v>
      </c>
      <c r="D280" s="172">
        <v>10</v>
      </c>
      <c r="E280" s="172">
        <v>160003</v>
      </c>
      <c r="F280" s="171" t="s">
        <v>655</v>
      </c>
      <c r="G280" s="171" t="s">
        <v>16701</v>
      </c>
      <c r="H280" s="171" t="s">
        <v>2589</v>
      </c>
      <c r="I280" s="171" t="s">
        <v>20169</v>
      </c>
    </row>
    <row r="281" spans="1:9" x14ac:dyDescent="0.2">
      <c r="A281" s="171" t="s">
        <v>2213</v>
      </c>
      <c r="B281" s="171" t="s">
        <v>2673</v>
      </c>
      <c r="C281" s="171" t="s">
        <v>2653</v>
      </c>
      <c r="D281" s="172">
        <v>10</v>
      </c>
      <c r="E281" s="172">
        <v>193888</v>
      </c>
      <c r="F281" s="171" t="s">
        <v>655</v>
      </c>
      <c r="G281" s="171" t="s">
        <v>16641</v>
      </c>
      <c r="H281" s="171" t="s">
        <v>2589</v>
      </c>
      <c r="I281" s="171" t="s">
        <v>20168</v>
      </c>
    </row>
    <row r="282" spans="1:9" x14ac:dyDescent="0.2">
      <c r="A282" s="171" t="s">
        <v>2213</v>
      </c>
      <c r="B282" s="171" t="s">
        <v>2590</v>
      </c>
      <c r="C282" s="171" t="s">
        <v>2564</v>
      </c>
      <c r="D282" s="172">
        <v>10</v>
      </c>
      <c r="E282" s="172">
        <v>208813</v>
      </c>
      <c r="F282" s="171" t="s">
        <v>655</v>
      </c>
      <c r="G282" s="171" t="s">
        <v>16630</v>
      </c>
      <c r="H282" s="171" t="s">
        <v>2589</v>
      </c>
      <c r="I282" s="171" t="s">
        <v>20167</v>
      </c>
    </row>
    <row r="283" spans="1:9" x14ac:dyDescent="0.2">
      <c r="A283" s="171" t="s">
        <v>593</v>
      </c>
      <c r="B283" s="171" t="s">
        <v>2660</v>
      </c>
      <c r="C283" s="171" t="s">
        <v>2653</v>
      </c>
      <c r="D283" s="172">
        <v>15</v>
      </c>
      <c r="E283" s="172">
        <v>164300</v>
      </c>
      <c r="F283" s="171" t="s">
        <v>655</v>
      </c>
      <c r="H283" s="171" t="s">
        <v>2563</v>
      </c>
      <c r="I283" s="171" t="s">
        <v>2659</v>
      </c>
    </row>
    <row r="284" spans="1:9" x14ac:dyDescent="0.2">
      <c r="A284" s="171" t="s">
        <v>593</v>
      </c>
      <c r="B284" s="171" t="s">
        <v>2756</v>
      </c>
      <c r="C284" s="171" t="s">
        <v>2740</v>
      </c>
      <c r="D284" s="172">
        <v>15</v>
      </c>
      <c r="E284" s="172">
        <v>51289</v>
      </c>
      <c r="F284" s="171" t="s">
        <v>655</v>
      </c>
      <c r="H284" s="171" t="s">
        <v>2563</v>
      </c>
      <c r="I284" s="171" t="s">
        <v>2755</v>
      </c>
    </row>
    <row r="285" spans="1:9" x14ac:dyDescent="0.2">
      <c r="A285" s="171" t="s">
        <v>593</v>
      </c>
      <c r="B285" s="171" t="s">
        <v>2745</v>
      </c>
      <c r="C285" s="171" t="s">
        <v>2740</v>
      </c>
      <c r="D285" s="172">
        <v>15</v>
      </c>
      <c r="E285" s="172">
        <v>140657</v>
      </c>
      <c r="F285" s="171" t="s">
        <v>655</v>
      </c>
      <c r="H285" s="171" t="s">
        <v>2563</v>
      </c>
      <c r="I285" s="171" t="s">
        <v>2744</v>
      </c>
    </row>
    <row r="286" spans="1:9" x14ac:dyDescent="0.2">
      <c r="A286" s="171" t="s">
        <v>593</v>
      </c>
      <c r="B286" s="171" t="s">
        <v>2584</v>
      </c>
      <c r="C286" s="171" t="s">
        <v>2564</v>
      </c>
      <c r="D286" s="172">
        <v>15</v>
      </c>
      <c r="E286" s="172">
        <v>180950</v>
      </c>
      <c r="F286" s="171" t="s">
        <v>655</v>
      </c>
      <c r="H286" s="171" t="s">
        <v>2563</v>
      </c>
      <c r="I286" s="171" t="s">
        <v>2583</v>
      </c>
    </row>
    <row r="287" spans="1:9" x14ac:dyDescent="0.2">
      <c r="A287" s="171" t="s">
        <v>593</v>
      </c>
      <c r="B287" s="171" t="s">
        <v>2574</v>
      </c>
      <c r="C287" s="171" t="s">
        <v>2564</v>
      </c>
      <c r="D287" s="172">
        <v>15</v>
      </c>
      <c r="E287" s="172">
        <v>203475</v>
      </c>
      <c r="F287" s="171" t="s">
        <v>655</v>
      </c>
      <c r="H287" s="171" t="s">
        <v>2563</v>
      </c>
      <c r="I287" s="171" t="s">
        <v>2573</v>
      </c>
    </row>
    <row r="288" spans="1:9" x14ac:dyDescent="0.2">
      <c r="A288" s="171" t="s">
        <v>593</v>
      </c>
      <c r="B288" s="171" t="s">
        <v>2568</v>
      </c>
      <c r="C288" s="171" t="s">
        <v>2564</v>
      </c>
      <c r="D288" s="172">
        <v>15</v>
      </c>
      <c r="E288" s="172">
        <v>207624</v>
      </c>
      <c r="F288" s="171" t="s">
        <v>655</v>
      </c>
      <c r="H288" s="171" t="s">
        <v>2563</v>
      </c>
      <c r="I288" s="171" t="s">
        <v>2567</v>
      </c>
    </row>
    <row r="289" spans="1:9" x14ac:dyDescent="0.2">
      <c r="A289" s="171" t="s">
        <v>593</v>
      </c>
      <c r="B289" s="171" t="s">
        <v>2658</v>
      </c>
      <c r="C289" s="171" t="s">
        <v>2653</v>
      </c>
      <c r="D289" s="172">
        <v>15</v>
      </c>
      <c r="E289" s="172">
        <v>138285</v>
      </c>
      <c r="F289" s="171" t="s">
        <v>655</v>
      </c>
      <c r="H289" s="171" t="s">
        <v>2589</v>
      </c>
      <c r="I289" s="171" t="s">
        <v>2657</v>
      </c>
    </row>
    <row r="290" spans="1:9" x14ac:dyDescent="0.2">
      <c r="A290" s="171" t="s">
        <v>593</v>
      </c>
      <c r="B290" s="171" t="s">
        <v>2754</v>
      </c>
      <c r="C290" s="171" t="s">
        <v>2740</v>
      </c>
      <c r="D290" s="172">
        <v>15</v>
      </c>
      <c r="E290" s="172">
        <v>211555</v>
      </c>
      <c r="F290" s="171" t="s">
        <v>655</v>
      </c>
      <c r="H290" s="171" t="s">
        <v>2589</v>
      </c>
      <c r="I290" s="171" t="s">
        <v>2753</v>
      </c>
    </row>
    <row r="291" spans="1:9" x14ac:dyDescent="0.2">
      <c r="A291" s="171" t="s">
        <v>593</v>
      </c>
      <c r="B291" s="171" t="s">
        <v>2752</v>
      </c>
      <c r="C291" s="171" t="s">
        <v>2740</v>
      </c>
      <c r="D291" s="172">
        <v>15</v>
      </c>
      <c r="E291" s="172">
        <v>154382</v>
      </c>
      <c r="F291" s="171" t="s">
        <v>655</v>
      </c>
      <c r="H291" s="171" t="s">
        <v>2654</v>
      </c>
      <c r="I291" s="171" t="s">
        <v>2750</v>
      </c>
    </row>
    <row r="292" spans="1:9" x14ac:dyDescent="0.2">
      <c r="A292" s="171" t="s">
        <v>593</v>
      </c>
      <c r="B292" s="171" t="s">
        <v>2578</v>
      </c>
      <c r="C292" s="171" t="s">
        <v>2564</v>
      </c>
      <c r="D292" s="172">
        <v>15</v>
      </c>
      <c r="E292" s="172">
        <v>208429</v>
      </c>
      <c r="F292" s="171" t="s">
        <v>655</v>
      </c>
      <c r="H292" s="171" t="s">
        <v>2563</v>
      </c>
      <c r="I292" s="171" t="s">
        <v>2577</v>
      </c>
    </row>
    <row r="293" spans="1:9" x14ac:dyDescent="0.2">
      <c r="A293" s="171" t="s">
        <v>593</v>
      </c>
      <c r="B293" s="171" t="s">
        <v>2743</v>
      </c>
      <c r="C293" s="171" t="s">
        <v>2740</v>
      </c>
      <c r="D293" s="172">
        <v>15</v>
      </c>
      <c r="E293" s="172">
        <v>227477</v>
      </c>
      <c r="F293" s="171" t="s">
        <v>655</v>
      </c>
      <c r="H293" s="171" t="s">
        <v>2563</v>
      </c>
      <c r="I293" s="171" t="s">
        <v>2742</v>
      </c>
    </row>
    <row r="294" spans="1:9" x14ac:dyDescent="0.2">
      <c r="A294" s="171" t="s">
        <v>593</v>
      </c>
      <c r="B294" s="171" t="s">
        <v>2656</v>
      </c>
      <c r="C294" s="171" t="s">
        <v>2653</v>
      </c>
      <c r="D294" s="172">
        <v>15</v>
      </c>
      <c r="E294" s="172">
        <v>224230</v>
      </c>
      <c r="F294" s="171" t="s">
        <v>655</v>
      </c>
      <c r="H294" s="171" t="s">
        <v>2563</v>
      </c>
      <c r="I294" s="171" t="s">
        <v>2655</v>
      </c>
    </row>
    <row r="295" spans="1:9" x14ac:dyDescent="0.2">
      <c r="A295" s="171" t="s">
        <v>593</v>
      </c>
      <c r="B295" s="171" t="s">
        <v>2582</v>
      </c>
      <c r="C295" s="171" t="s">
        <v>2564</v>
      </c>
      <c r="D295" s="172">
        <v>15</v>
      </c>
      <c r="E295" s="172">
        <v>220150</v>
      </c>
      <c r="F295" s="171" t="s">
        <v>655</v>
      </c>
      <c r="H295" s="171" t="s">
        <v>2563</v>
      </c>
      <c r="I295" s="171" t="s">
        <v>2581</v>
      </c>
    </row>
    <row r="296" spans="1:9" x14ac:dyDescent="0.2">
      <c r="A296" s="171" t="s">
        <v>593</v>
      </c>
      <c r="B296" s="171" t="s">
        <v>2749</v>
      </c>
      <c r="C296" s="171" t="s">
        <v>2740</v>
      </c>
      <c r="D296" s="172">
        <v>15</v>
      </c>
      <c r="E296" s="172">
        <v>118224</v>
      </c>
      <c r="F296" s="171" t="s">
        <v>655</v>
      </c>
      <c r="H296" s="171" t="s">
        <v>2563</v>
      </c>
      <c r="I296" s="171" t="s">
        <v>2748</v>
      </c>
    </row>
    <row r="297" spans="1:9" x14ac:dyDescent="0.2">
      <c r="A297" s="171" t="s">
        <v>593</v>
      </c>
      <c r="B297" s="171" t="s">
        <v>2566</v>
      </c>
      <c r="C297" s="171" t="s">
        <v>2564</v>
      </c>
      <c r="D297" s="172">
        <v>15</v>
      </c>
      <c r="E297" s="172">
        <v>222523</v>
      </c>
      <c r="F297" s="171" t="s">
        <v>655</v>
      </c>
      <c r="H297" s="171" t="s">
        <v>2563</v>
      </c>
      <c r="I297" s="171" t="s">
        <v>2565</v>
      </c>
    </row>
    <row r="298" spans="1:9" x14ac:dyDescent="0.2">
      <c r="A298" s="171" t="s">
        <v>593</v>
      </c>
      <c r="B298" s="171" t="s">
        <v>2572</v>
      </c>
      <c r="C298" s="171" t="s">
        <v>2564</v>
      </c>
      <c r="D298" s="172">
        <v>15</v>
      </c>
      <c r="E298" s="172">
        <v>199455</v>
      </c>
      <c r="F298" s="171" t="s">
        <v>655</v>
      </c>
      <c r="H298" s="171" t="s">
        <v>2563</v>
      </c>
      <c r="I298" s="171" t="s">
        <v>2571</v>
      </c>
    </row>
    <row r="299" spans="1:9" x14ac:dyDescent="0.2">
      <c r="A299" s="171" t="s">
        <v>593</v>
      </c>
      <c r="B299" s="171" t="s">
        <v>2758</v>
      </c>
      <c r="C299" s="171" t="s">
        <v>2740</v>
      </c>
      <c r="D299" s="172">
        <v>15</v>
      </c>
      <c r="E299" s="172">
        <v>59808</v>
      </c>
      <c r="F299" s="171" t="s">
        <v>655</v>
      </c>
      <c r="H299" s="171" t="s">
        <v>2563</v>
      </c>
      <c r="I299" s="171" t="s">
        <v>2757</v>
      </c>
    </row>
    <row r="300" spans="1:9" x14ac:dyDescent="0.2">
      <c r="A300" s="171" t="s">
        <v>593</v>
      </c>
      <c r="B300" s="171" t="s">
        <v>2570</v>
      </c>
      <c r="C300" s="171" t="s">
        <v>2564</v>
      </c>
      <c r="D300" s="172">
        <v>15</v>
      </c>
      <c r="E300" s="172">
        <v>213851</v>
      </c>
      <c r="F300" s="171" t="s">
        <v>655</v>
      </c>
      <c r="H300" s="171" t="s">
        <v>2563</v>
      </c>
      <c r="I300" s="171" t="s">
        <v>2569</v>
      </c>
    </row>
    <row r="301" spans="1:9" x14ac:dyDescent="0.2">
      <c r="A301" s="171" t="s">
        <v>593</v>
      </c>
      <c r="B301" s="171" t="s">
        <v>2576</v>
      </c>
      <c r="C301" s="171" t="s">
        <v>2564</v>
      </c>
      <c r="D301" s="172">
        <v>15</v>
      </c>
      <c r="E301" s="172">
        <v>202582</v>
      </c>
      <c r="F301" s="171" t="s">
        <v>655</v>
      </c>
      <c r="H301" s="171" t="s">
        <v>2563</v>
      </c>
      <c r="I301" s="171" t="s">
        <v>2575</v>
      </c>
    </row>
    <row r="302" spans="1:9" x14ac:dyDescent="0.2">
      <c r="A302" s="171" t="s">
        <v>593</v>
      </c>
      <c r="B302" s="171" t="s">
        <v>2580</v>
      </c>
      <c r="C302" s="171" t="s">
        <v>2564</v>
      </c>
      <c r="D302" s="172">
        <v>15</v>
      </c>
      <c r="E302" s="172">
        <v>198414</v>
      </c>
      <c r="F302" s="171" t="s">
        <v>655</v>
      </c>
      <c r="H302" s="171" t="s">
        <v>2563</v>
      </c>
      <c r="I302" s="171" t="s">
        <v>2579</v>
      </c>
    </row>
    <row r="303" spans="1:9" x14ac:dyDescent="0.2">
      <c r="A303" s="171" t="s">
        <v>593</v>
      </c>
      <c r="B303" s="171" t="s">
        <v>2747</v>
      </c>
      <c r="C303" s="171" t="s">
        <v>2740</v>
      </c>
      <c r="D303" s="172">
        <v>15</v>
      </c>
      <c r="E303" s="172">
        <v>137637</v>
      </c>
      <c r="F303" s="171" t="s">
        <v>655</v>
      </c>
      <c r="H303" s="171" t="s">
        <v>2563</v>
      </c>
      <c r="I303" s="171" t="s">
        <v>2746</v>
      </c>
    </row>
    <row r="304" spans="1:9" x14ac:dyDescent="0.2">
      <c r="A304" s="171" t="s">
        <v>593</v>
      </c>
      <c r="B304" s="171" t="s">
        <v>2741</v>
      </c>
      <c r="C304" s="171" t="s">
        <v>2740</v>
      </c>
      <c r="D304" s="172">
        <v>15</v>
      </c>
      <c r="E304" s="172">
        <v>212926</v>
      </c>
      <c r="F304" s="171" t="s">
        <v>655</v>
      </c>
      <c r="H304" s="171" t="s">
        <v>2563</v>
      </c>
      <c r="I304" s="171" t="s">
        <v>2739</v>
      </c>
    </row>
    <row r="305" spans="1:9" x14ac:dyDescent="0.2">
      <c r="A305" s="171" t="s">
        <v>7</v>
      </c>
      <c r="B305" s="171" t="s">
        <v>756</v>
      </c>
      <c r="C305" s="171" t="s">
        <v>2653</v>
      </c>
      <c r="D305" s="172">
        <v>16</v>
      </c>
      <c r="E305" s="172">
        <v>186427</v>
      </c>
      <c r="F305" s="171" t="s">
        <v>655</v>
      </c>
      <c r="G305" s="171" t="s">
        <v>16939</v>
      </c>
      <c r="H305" s="171" t="s">
        <v>2563</v>
      </c>
      <c r="I305" s="171" t="s">
        <v>19753</v>
      </c>
    </row>
    <row r="306" spans="1:9" x14ac:dyDescent="0.2">
      <c r="A306" s="171" t="s">
        <v>7</v>
      </c>
      <c r="B306" s="171" t="s">
        <v>755</v>
      </c>
      <c r="C306" s="171" t="s">
        <v>2653</v>
      </c>
      <c r="D306" s="172">
        <v>16</v>
      </c>
      <c r="E306" s="172">
        <v>214405</v>
      </c>
      <c r="F306" s="171" t="s">
        <v>655</v>
      </c>
      <c r="G306" s="171" t="s">
        <v>16938</v>
      </c>
      <c r="H306" s="171" t="s">
        <v>2563</v>
      </c>
      <c r="I306" s="171" t="s">
        <v>19837</v>
      </c>
    </row>
    <row r="307" spans="1:9" x14ac:dyDescent="0.2">
      <c r="A307" s="171" t="s">
        <v>19595</v>
      </c>
      <c r="B307" s="171" t="s">
        <v>738</v>
      </c>
      <c r="C307" s="171" t="s">
        <v>2653</v>
      </c>
      <c r="D307" s="172">
        <v>18</v>
      </c>
      <c r="E307" s="172">
        <v>181046</v>
      </c>
      <c r="F307" s="171" t="s">
        <v>655</v>
      </c>
      <c r="G307" s="171" t="s">
        <v>16945</v>
      </c>
      <c r="H307" s="171" t="s">
        <v>2563</v>
      </c>
      <c r="I307" s="171" t="s">
        <v>19739</v>
      </c>
    </row>
  </sheetData>
  <autoFilter ref="A1:I307">
    <sortState ref="A2:I307">
      <sortCondition ref="D1:D307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6"/>
  <sheetViews>
    <sheetView tabSelected="1" workbookViewId="0">
      <selection activeCell="A2" sqref="A2"/>
    </sheetView>
  </sheetViews>
  <sheetFormatPr baseColWidth="10" defaultColWidth="10.83203125" defaultRowHeight="16" customHeight="1" x14ac:dyDescent="0.2"/>
  <cols>
    <col min="1" max="1" width="6.5" style="68" customWidth="1"/>
    <col min="2" max="2" width="12" style="12" customWidth="1"/>
    <col min="3" max="3" width="16.33203125" style="12" bestFit="1" customWidth="1"/>
    <col min="4" max="4" width="43.5" style="12" bestFit="1" customWidth="1"/>
    <col min="5" max="5" width="40.5" style="12" bestFit="1" customWidth="1"/>
    <col min="6" max="6" width="43" style="12" bestFit="1" customWidth="1"/>
    <col min="7" max="7" width="13.6640625" style="12" customWidth="1"/>
    <col min="8" max="8" width="20.1640625" style="12" bestFit="1" customWidth="1"/>
    <col min="9" max="9" width="28.33203125" style="12" bestFit="1" customWidth="1"/>
    <col min="10" max="10" width="18.83203125" style="12" customWidth="1"/>
    <col min="11" max="11" width="25.33203125" style="12" bestFit="1" customWidth="1"/>
    <col min="12" max="12" width="28.33203125" style="12" bestFit="1" customWidth="1"/>
    <col min="13" max="13" width="18.33203125" style="12" customWidth="1"/>
    <col min="14" max="14" width="96" style="12" bestFit="1" customWidth="1"/>
    <col min="15" max="16384" width="10.83203125" style="12"/>
  </cols>
  <sheetData>
    <row r="1" spans="1:15" s="222" customFormat="1" ht="16" customHeight="1" x14ac:dyDescent="0.2">
      <c r="A1" s="281"/>
      <c r="E1" s="282"/>
      <c r="H1" s="301" t="s">
        <v>20295</v>
      </c>
      <c r="I1" s="301"/>
      <c r="J1" s="301"/>
      <c r="K1" s="301" t="s">
        <v>20296</v>
      </c>
      <c r="L1" s="301"/>
      <c r="M1" s="301"/>
    </row>
    <row r="2" spans="1:15" ht="16" customHeight="1" x14ac:dyDescent="0.2">
      <c r="A2" s="96" t="s">
        <v>10952</v>
      </c>
      <c r="B2" s="15" t="s">
        <v>2885</v>
      </c>
      <c r="C2" s="15" t="s">
        <v>0</v>
      </c>
      <c r="D2" s="82" t="s">
        <v>10943</v>
      </c>
      <c r="E2" s="15" t="s">
        <v>10944</v>
      </c>
      <c r="F2" s="52" t="s">
        <v>10950</v>
      </c>
      <c r="G2" s="52" t="s">
        <v>654</v>
      </c>
      <c r="H2" s="3" t="s">
        <v>65</v>
      </c>
      <c r="I2" s="3" t="s">
        <v>63</v>
      </c>
      <c r="J2" s="81" t="s">
        <v>10966</v>
      </c>
      <c r="K2" s="3" t="s">
        <v>65</v>
      </c>
      <c r="L2" s="3" t="s">
        <v>63</v>
      </c>
      <c r="M2" s="81" t="s">
        <v>10966</v>
      </c>
      <c r="N2" s="86" t="s">
        <v>6</v>
      </c>
    </row>
    <row r="3" spans="1:15" s="27" customFormat="1" ht="16" customHeight="1" x14ac:dyDescent="0.2">
      <c r="A3" s="68">
        <v>1</v>
      </c>
      <c r="B3" s="22" t="s">
        <v>2887</v>
      </c>
      <c r="C3" s="22" t="s">
        <v>18</v>
      </c>
      <c r="D3" s="22" t="s">
        <v>45</v>
      </c>
      <c r="E3" s="22" t="s">
        <v>50</v>
      </c>
      <c r="F3" s="27" t="s">
        <v>10</v>
      </c>
      <c r="G3" s="27" t="s">
        <v>11007</v>
      </c>
      <c r="H3" s="19">
        <v>131582</v>
      </c>
      <c r="I3" s="19" t="s">
        <v>2854</v>
      </c>
      <c r="J3" s="19" t="s">
        <v>69</v>
      </c>
      <c r="K3" s="24">
        <v>128871</v>
      </c>
      <c r="L3" s="19" t="s">
        <v>20313</v>
      </c>
      <c r="M3" s="19" t="s">
        <v>69</v>
      </c>
      <c r="N3" s="27" t="s">
        <v>10974</v>
      </c>
    </row>
    <row r="4" spans="1:15" s="27" customFormat="1" ht="16" customHeight="1" x14ac:dyDescent="0.2">
      <c r="A4" s="68">
        <v>2</v>
      </c>
      <c r="B4" s="22" t="s">
        <v>2887</v>
      </c>
      <c r="C4" s="22" t="s">
        <v>18</v>
      </c>
      <c r="D4" s="22" t="s">
        <v>45</v>
      </c>
      <c r="E4" s="22" t="s">
        <v>48</v>
      </c>
      <c r="F4" s="35" t="s">
        <v>10</v>
      </c>
      <c r="G4" s="27" t="s">
        <v>11007</v>
      </c>
      <c r="H4" s="273">
        <v>131582</v>
      </c>
      <c r="I4" s="19" t="s">
        <v>2855</v>
      </c>
      <c r="J4" s="19" t="s">
        <v>69</v>
      </c>
      <c r="K4" s="24">
        <v>128871</v>
      </c>
      <c r="L4" s="19" t="s">
        <v>20314</v>
      </c>
      <c r="M4" s="19" t="s">
        <v>69</v>
      </c>
      <c r="N4" s="27" t="s">
        <v>10974</v>
      </c>
    </row>
    <row r="5" spans="1:15" s="27" customFormat="1" ht="16" customHeight="1" x14ac:dyDescent="0.2">
      <c r="A5" s="68">
        <v>3</v>
      </c>
      <c r="B5" s="22" t="s">
        <v>2886</v>
      </c>
      <c r="C5" s="22" t="s">
        <v>18</v>
      </c>
      <c r="D5" s="22" t="s">
        <v>15</v>
      </c>
      <c r="E5" s="22" t="s">
        <v>20</v>
      </c>
      <c r="F5" s="27" t="s">
        <v>10967</v>
      </c>
      <c r="G5" s="27" t="s">
        <v>11007</v>
      </c>
      <c r="H5" s="19">
        <v>72720</v>
      </c>
      <c r="I5" s="19" t="s">
        <v>10969</v>
      </c>
      <c r="J5" s="19" t="s">
        <v>64</v>
      </c>
      <c r="K5" s="24" t="s">
        <v>9337</v>
      </c>
      <c r="L5" s="24" t="s">
        <v>9337</v>
      </c>
      <c r="M5" s="28" t="s">
        <v>9337</v>
      </c>
      <c r="N5" s="27" t="s">
        <v>10968</v>
      </c>
    </row>
    <row r="6" spans="1:15" s="27" customFormat="1" ht="16" customHeight="1" x14ac:dyDescent="0.2">
      <c r="A6" s="68">
        <v>4</v>
      </c>
      <c r="B6" s="22" t="s">
        <v>2886</v>
      </c>
      <c r="C6" s="22" t="s">
        <v>34</v>
      </c>
      <c r="D6" s="22" t="s">
        <v>580</v>
      </c>
      <c r="E6" s="22" t="s">
        <v>12</v>
      </c>
      <c r="F6" s="27" t="s">
        <v>10971</v>
      </c>
      <c r="G6" s="27" t="s">
        <v>11007</v>
      </c>
      <c r="H6" s="19">
        <v>71078</v>
      </c>
      <c r="I6" s="19" t="s">
        <v>10970</v>
      </c>
      <c r="J6" s="19" t="s">
        <v>64</v>
      </c>
      <c r="K6" s="24" t="s">
        <v>9337</v>
      </c>
      <c r="L6" s="24" t="s">
        <v>9337</v>
      </c>
      <c r="M6" s="28" t="s">
        <v>9337</v>
      </c>
      <c r="N6" s="27" t="s">
        <v>10968</v>
      </c>
    </row>
    <row r="7" spans="1:15" s="27" customFormat="1" ht="16" customHeight="1" x14ac:dyDescent="0.2">
      <c r="A7" s="68">
        <v>5</v>
      </c>
      <c r="B7" s="22" t="s">
        <v>2886</v>
      </c>
      <c r="C7" s="22" t="s">
        <v>32</v>
      </c>
      <c r="D7" s="22" t="s">
        <v>583</v>
      </c>
      <c r="E7" s="22" t="s">
        <v>13</v>
      </c>
      <c r="F7" s="27" t="s">
        <v>10951</v>
      </c>
      <c r="G7" s="27" t="s">
        <v>11007</v>
      </c>
      <c r="H7" s="19">
        <v>131582</v>
      </c>
      <c r="I7" s="19" t="s">
        <v>2853</v>
      </c>
      <c r="J7" s="19" t="s">
        <v>64</v>
      </c>
      <c r="K7" s="24">
        <v>128871</v>
      </c>
      <c r="L7" s="19" t="s">
        <v>20315</v>
      </c>
      <c r="M7" s="19" t="s">
        <v>64</v>
      </c>
      <c r="N7" s="27" t="s">
        <v>10982</v>
      </c>
    </row>
    <row r="8" spans="1:15" s="27" customFormat="1" ht="16" customHeight="1" x14ac:dyDescent="0.2">
      <c r="A8" s="68">
        <v>6</v>
      </c>
      <c r="B8" s="31" t="s">
        <v>2886</v>
      </c>
      <c r="C8" s="31" t="s">
        <v>10972</v>
      </c>
      <c r="D8" s="35" t="s">
        <v>209</v>
      </c>
      <c r="E8" s="35" t="s">
        <v>204</v>
      </c>
      <c r="F8" s="27" t="s">
        <v>2839</v>
      </c>
      <c r="G8" s="27" t="s">
        <v>11009</v>
      </c>
      <c r="H8" s="24">
        <v>33866</v>
      </c>
      <c r="I8" s="24" t="s">
        <v>2841</v>
      </c>
      <c r="J8" s="19" t="s">
        <v>64</v>
      </c>
      <c r="K8" s="24" t="s">
        <v>9337</v>
      </c>
      <c r="L8" s="24" t="s">
        <v>9337</v>
      </c>
      <c r="M8" s="28" t="s">
        <v>9337</v>
      </c>
      <c r="N8" s="27" t="s">
        <v>10983</v>
      </c>
    </row>
    <row r="9" spans="1:15" ht="16" customHeight="1" x14ac:dyDescent="0.2">
      <c r="A9" s="68">
        <v>7</v>
      </c>
      <c r="B9" s="36" t="s">
        <v>2886</v>
      </c>
      <c r="C9" s="36" t="s">
        <v>599</v>
      </c>
      <c r="D9" s="37" t="s">
        <v>2845</v>
      </c>
      <c r="E9" s="37" t="s">
        <v>2847</v>
      </c>
      <c r="F9" s="37" t="s">
        <v>2844</v>
      </c>
      <c r="G9" s="12" t="s">
        <v>11008</v>
      </c>
      <c r="H9" s="11">
        <v>74054</v>
      </c>
      <c r="I9" s="10" t="s">
        <v>20184</v>
      </c>
      <c r="J9" s="28" t="s">
        <v>64</v>
      </c>
      <c r="K9" s="10" t="s">
        <v>9337</v>
      </c>
      <c r="L9" s="10" t="s">
        <v>9337</v>
      </c>
      <c r="M9" s="28" t="s">
        <v>9337</v>
      </c>
    </row>
    <row r="10" spans="1:15" s="27" customFormat="1" ht="16" customHeight="1" x14ac:dyDescent="0.2">
      <c r="A10" s="68">
        <v>8</v>
      </c>
      <c r="B10" s="31" t="s">
        <v>2886</v>
      </c>
      <c r="C10" s="31" t="s">
        <v>599</v>
      </c>
      <c r="D10" s="35" t="s">
        <v>602</v>
      </c>
      <c r="E10" s="35" t="s">
        <v>603</v>
      </c>
      <c r="F10" s="35" t="s">
        <v>10975</v>
      </c>
      <c r="G10" s="27" t="s">
        <v>11008</v>
      </c>
      <c r="H10" s="24">
        <v>264394</v>
      </c>
      <c r="I10" s="24" t="s">
        <v>10976</v>
      </c>
      <c r="J10" s="19" t="s">
        <v>64</v>
      </c>
      <c r="K10" s="56">
        <v>257571</v>
      </c>
      <c r="L10" s="24" t="s">
        <v>20304</v>
      </c>
      <c r="M10" s="56" t="s">
        <v>64</v>
      </c>
    </row>
    <row r="11" spans="1:15" ht="16" customHeight="1" x14ac:dyDescent="0.2">
      <c r="A11" s="68">
        <v>9</v>
      </c>
      <c r="B11" s="36" t="s">
        <v>2886</v>
      </c>
      <c r="C11" s="36" t="s">
        <v>599</v>
      </c>
      <c r="D11" s="37" t="s">
        <v>600</v>
      </c>
      <c r="E11" s="37" t="s">
        <v>601</v>
      </c>
      <c r="F11" s="12" t="s">
        <v>2152</v>
      </c>
      <c r="G11" s="12" t="s">
        <v>11008</v>
      </c>
      <c r="H11" s="80">
        <v>105504</v>
      </c>
      <c r="I11" s="19" t="s">
        <v>10977</v>
      </c>
      <c r="J11" s="19" t="s">
        <v>64</v>
      </c>
      <c r="K11" s="19">
        <v>101289</v>
      </c>
      <c r="L11" s="19" t="s">
        <v>20183</v>
      </c>
      <c r="M11" s="19" t="s">
        <v>64</v>
      </c>
      <c r="N11" s="12" t="s">
        <v>10983</v>
      </c>
    </row>
    <row r="12" spans="1:15" ht="16" customHeight="1" x14ac:dyDescent="0.2">
      <c r="A12" s="68">
        <v>10</v>
      </c>
      <c r="B12" s="30" t="s">
        <v>2886</v>
      </c>
      <c r="C12" s="30" t="s">
        <v>22</v>
      </c>
      <c r="D12" s="30" t="s">
        <v>605</v>
      </c>
      <c r="E12" s="30" t="s">
        <v>31</v>
      </c>
      <c r="F12" s="12" t="s">
        <v>10979</v>
      </c>
      <c r="G12" s="12" t="s">
        <v>11008</v>
      </c>
      <c r="H12" s="79">
        <v>48703</v>
      </c>
      <c r="I12" s="10" t="s">
        <v>20180</v>
      </c>
      <c r="J12" s="24" t="s">
        <v>64</v>
      </c>
      <c r="K12" s="24">
        <v>43907</v>
      </c>
      <c r="L12" s="10" t="s">
        <v>20181</v>
      </c>
      <c r="M12" s="24" t="s">
        <v>64</v>
      </c>
      <c r="N12" s="12" t="s">
        <v>20182</v>
      </c>
    </row>
    <row r="13" spans="1:15" s="27" customFormat="1" ht="16" customHeight="1" x14ac:dyDescent="0.2">
      <c r="A13" s="68">
        <v>11</v>
      </c>
      <c r="B13" s="85" t="s">
        <v>20300</v>
      </c>
      <c r="C13" s="31" t="s">
        <v>74</v>
      </c>
      <c r="D13" s="35" t="s">
        <v>19863</v>
      </c>
      <c r="E13" s="35" t="s">
        <v>19864</v>
      </c>
      <c r="F13" s="35" t="s">
        <v>19870</v>
      </c>
      <c r="G13" s="27" t="s">
        <v>11008</v>
      </c>
      <c r="H13" s="80">
        <v>34861</v>
      </c>
      <c r="I13" s="24" t="s">
        <v>20305</v>
      </c>
      <c r="J13" s="19" t="s">
        <v>64</v>
      </c>
      <c r="K13" s="19">
        <v>29211</v>
      </c>
      <c r="L13" s="24" t="s">
        <v>20307</v>
      </c>
      <c r="M13" s="24" t="s">
        <v>64</v>
      </c>
    </row>
    <row r="14" spans="1:15" s="27" customFormat="1" ht="16" customHeight="1" x14ac:dyDescent="0.2">
      <c r="A14" s="68">
        <v>12</v>
      </c>
      <c r="B14" s="20" t="s">
        <v>19893</v>
      </c>
      <c r="C14" s="31" t="s">
        <v>74</v>
      </c>
      <c r="D14" s="23" t="s">
        <v>19555</v>
      </c>
      <c r="E14" s="23" t="s">
        <v>19862</v>
      </c>
      <c r="F14" s="27" t="s">
        <v>19870</v>
      </c>
      <c r="G14" s="27" t="s">
        <v>11008</v>
      </c>
      <c r="H14" s="80">
        <v>34861</v>
      </c>
      <c r="I14" s="24" t="s">
        <v>20306</v>
      </c>
      <c r="J14" s="19" t="s">
        <v>64</v>
      </c>
      <c r="K14" s="19">
        <v>29211</v>
      </c>
      <c r="L14" s="24" t="s">
        <v>20308</v>
      </c>
      <c r="M14" s="24" t="s">
        <v>64</v>
      </c>
      <c r="N14" s="27" t="s">
        <v>19867</v>
      </c>
    </row>
    <row r="15" spans="1:15" s="27" customFormat="1" ht="16" customHeight="1" x14ac:dyDescent="0.2">
      <c r="A15" s="68">
        <v>13</v>
      </c>
      <c r="B15" s="85" t="s">
        <v>2886</v>
      </c>
      <c r="C15" s="85" t="s">
        <v>74</v>
      </c>
      <c r="D15" s="103" t="s">
        <v>19866</v>
      </c>
      <c r="E15" s="104" t="s">
        <v>11011</v>
      </c>
      <c r="F15" s="27" t="s">
        <v>19860</v>
      </c>
      <c r="G15" s="27" t="s">
        <v>11008</v>
      </c>
      <c r="H15" s="19">
        <v>73793</v>
      </c>
      <c r="I15" s="19" t="s">
        <v>20297</v>
      </c>
      <c r="J15" s="19" t="s">
        <v>64</v>
      </c>
      <c r="K15" s="19">
        <v>68853</v>
      </c>
      <c r="L15" s="19" t="s">
        <v>20298</v>
      </c>
      <c r="M15" s="19" t="s">
        <v>64</v>
      </c>
      <c r="N15" s="27" t="s">
        <v>19868</v>
      </c>
      <c r="O15" s="19"/>
    </row>
    <row r="16" spans="1:15" s="27" customFormat="1" ht="16" customHeight="1" x14ac:dyDescent="0.2">
      <c r="A16" s="68">
        <v>14</v>
      </c>
      <c r="B16" s="85" t="s">
        <v>20300</v>
      </c>
      <c r="C16" s="85" t="s">
        <v>74</v>
      </c>
      <c r="D16" s="85" t="s">
        <v>11010</v>
      </c>
      <c r="E16" s="85" t="s">
        <v>11012</v>
      </c>
      <c r="F16" s="27" t="s">
        <v>19860</v>
      </c>
      <c r="G16" s="27" t="s">
        <v>11008</v>
      </c>
      <c r="H16" s="19">
        <v>73793</v>
      </c>
      <c r="I16" s="19" t="s">
        <v>19869</v>
      </c>
      <c r="J16" s="19" t="s">
        <v>64</v>
      </c>
      <c r="K16" s="19">
        <v>68853</v>
      </c>
      <c r="L16" s="19" t="s">
        <v>20299</v>
      </c>
      <c r="M16" s="19" t="s">
        <v>64</v>
      </c>
      <c r="N16" s="27" t="s">
        <v>20303</v>
      </c>
    </row>
    <row r="17" spans="1:14" s="27" customFormat="1" ht="16" customHeight="1" x14ac:dyDescent="0.2">
      <c r="A17" s="68">
        <v>15</v>
      </c>
      <c r="B17" s="17" t="s">
        <v>2886</v>
      </c>
      <c r="C17" s="22" t="s">
        <v>10987</v>
      </c>
      <c r="D17" s="22" t="s">
        <v>57</v>
      </c>
      <c r="E17" s="22" t="s">
        <v>58</v>
      </c>
      <c r="F17" s="35" t="s">
        <v>53</v>
      </c>
      <c r="G17" s="27" t="s">
        <v>11009</v>
      </c>
      <c r="H17" s="100">
        <v>123976</v>
      </c>
      <c r="I17" s="19" t="s">
        <v>67</v>
      </c>
      <c r="J17" s="19" t="s">
        <v>64</v>
      </c>
      <c r="K17" s="24" t="s">
        <v>9337</v>
      </c>
      <c r="L17" s="24" t="s">
        <v>9337</v>
      </c>
      <c r="M17" s="28" t="s">
        <v>9337</v>
      </c>
      <c r="N17" s="27" t="s">
        <v>10984</v>
      </c>
    </row>
    <row r="18" spans="1:14" ht="16" customHeight="1" x14ac:dyDescent="0.2">
      <c r="A18" s="68">
        <v>16</v>
      </c>
      <c r="B18" s="5" t="s">
        <v>2886</v>
      </c>
      <c r="C18" s="6" t="s">
        <v>21</v>
      </c>
      <c r="D18" s="6" t="s">
        <v>10938</v>
      </c>
      <c r="E18" s="6" t="s">
        <v>10939</v>
      </c>
      <c r="F18" s="12" t="s">
        <v>10981</v>
      </c>
      <c r="G18" s="12" t="s">
        <v>11007</v>
      </c>
      <c r="H18" s="33">
        <v>35554</v>
      </c>
      <c r="I18" s="4" t="s">
        <v>10980</v>
      </c>
      <c r="J18" s="19" t="s">
        <v>64</v>
      </c>
      <c r="K18" s="10" t="s">
        <v>9337</v>
      </c>
      <c r="L18" s="10" t="s">
        <v>9337</v>
      </c>
      <c r="M18" s="28" t="s">
        <v>9337</v>
      </c>
      <c r="N18" s="12" t="s">
        <v>10985</v>
      </c>
    </row>
    <row r="19" spans="1:14" s="27" customFormat="1" ht="16" customHeight="1" x14ac:dyDescent="0.2">
      <c r="A19" s="68">
        <v>17</v>
      </c>
      <c r="B19" s="85" t="s">
        <v>2886</v>
      </c>
      <c r="C19" s="85" t="s">
        <v>21</v>
      </c>
      <c r="D19" s="85" t="s">
        <v>10926</v>
      </c>
      <c r="E19" s="85" t="s">
        <v>10927</v>
      </c>
      <c r="F19" s="27" t="s">
        <v>10986</v>
      </c>
      <c r="G19" s="27" t="s">
        <v>11007</v>
      </c>
      <c r="H19" s="21">
        <v>56904</v>
      </c>
      <c r="I19" s="21" t="s">
        <v>20309</v>
      </c>
      <c r="J19" s="21" t="s">
        <v>64</v>
      </c>
      <c r="K19" s="21">
        <v>47302</v>
      </c>
      <c r="L19" s="21" t="s">
        <v>20311</v>
      </c>
      <c r="M19" s="21" t="s">
        <v>64</v>
      </c>
      <c r="N19" s="27" t="s">
        <v>10978</v>
      </c>
    </row>
    <row r="20" spans="1:14" s="27" customFormat="1" ht="16" customHeight="1" x14ac:dyDescent="0.2">
      <c r="A20" s="68">
        <v>18</v>
      </c>
      <c r="B20" s="85" t="s">
        <v>2887</v>
      </c>
      <c r="C20" s="85" t="s">
        <v>21</v>
      </c>
      <c r="D20" s="85" t="s">
        <v>10940</v>
      </c>
      <c r="E20" s="85" t="s">
        <v>10941</v>
      </c>
      <c r="F20" s="27" t="s">
        <v>10986</v>
      </c>
      <c r="G20" s="27" t="s">
        <v>11007</v>
      </c>
      <c r="H20" s="21">
        <v>56904</v>
      </c>
      <c r="I20" s="19" t="s">
        <v>20310</v>
      </c>
      <c r="J20" s="19" t="s">
        <v>64</v>
      </c>
      <c r="K20" s="21">
        <v>47302</v>
      </c>
      <c r="L20" s="19" t="s">
        <v>20312</v>
      </c>
      <c r="M20" s="19" t="s">
        <v>64</v>
      </c>
      <c r="N20" s="27" t="s">
        <v>10978</v>
      </c>
    </row>
    <row r="21" spans="1:14" ht="16" customHeight="1" x14ac:dyDescent="0.2">
      <c r="A21" s="68">
        <v>19</v>
      </c>
      <c r="B21" s="31" t="s">
        <v>2886</v>
      </c>
      <c r="C21" s="31" t="s">
        <v>622</v>
      </c>
      <c r="D21" s="35" t="s">
        <v>624</v>
      </c>
      <c r="E21" s="35" t="s">
        <v>625</v>
      </c>
      <c r="F21" s="27" t="s">
        <v>2852</v>
      </c>
      <c r="G21" s="12" t="s">
        <v>11008</v>
      </c>
      <c r="H21" s="28">
        <v>23764</v>
      </c>
      <c r="I21" s="24" t="s">
        <v>10989</v>
      </c>
      <c r="J21" s="28" t="s">
        <v>64</v>
      </c>
      <c r="K21" s="10" t="s">
        <v>9337</v>
      </c>
      <c r="L21" s="10" t="s">
        <v>9337</v>
      </c>
      <c r="M21" s="28" t="s">
        <v>9337</v>
      </c>
    </row>
    <row r="22" spans="1:14" ht="16" customHeight="1" x14ac:dyDescent="0.2">
      <c r="A22" s="68">
        <v>20</v>
      </c>
      <c r="B22" s="31" t="s">
        <v>2886</v>
      </c>
      <c r="C22" s="31" t="s">
        <v>622</v>
      </c>
      <c r="D22" s="35" t="s">
        <v>624</v>
      </c>
      <c r="E22" s="35" t="s">
        <v>626</v>
      </c>
      <c r="F22" s="27" t="s">
        <v>10988</v>
      </c>
      <c r="G22" s="12" t="s">
        <v>11008</v>
      </c>
      <c r="H22" s="28">
        <v>62809</v>
      </c>
      <c r="I22" s="24" t="s">
        <v>10990</v>
      </c>
      <c r="J22" s="28" t="s">
        <v>64</v>
      </c>
      <c r="K22" s="10" t="s">
        <v>9337</v>
      </c>
      <c r="L22" s="10" t="s">
        <v>9337</v>
      </c>
      <c r="M22" s="28" t="s">
        <v>9337</v>
      </c>
    </row>
    <row r="23" spans="1:14" ht="16" customHeight="1" x14ac:dyDescent="0.2">
      <c r="A23" s="68">
        <v>21</v>
      </c>
      <c r="B23" s="20" t="s">
        <v>2886</v>
      </c>
      <c r="C23" s="20" t="s">
        <v>10948</v>
      </c>
      <c r="D23" s="23" t="s">
        <v>10936</v>
      </c>
      <c r="E23" s="23" t="s">
        <v>10937</v>
      </c>
      <c r="F23" s="53" t="s">
        <v>9344</v>
      </c>
      <c r="G23" s="27" t="s">
        <v>11009</v>
      </c>
      <c r="H23" s="28">
        <v>63632</v>
      </c>
      <c r="I23" s="10" t="s">
        <v>9347</v>
      </c>
      <c r="J23" s="28" t="s">
        <v>64</v>
      </c>
      <c r="K23" s="10" t="s">
        <v>9337</v>
      </c>
      <c r="L23" s="10" t="s">
        <v>9337</v>
      </c>
      <c r="M23" s="28" t="s">
        <v>9337</v>
      </c>
    </row>
    <row r="24" spans="1:14" ht="16" customHeight="1" x14ac:dyDescent="0.2">
      <c r="A24" s="68">
        <v>22</v>
      </c>
      <c r="B24" s="20" t="s">
        <v>2886</v>
      </c>
      <c r="C24" s="20" t="s">
        <v>10948</v>
      </c>
      <c r="D24" s="23" t="s">
        <v>10909</v>
      </c>
      <c r="E24" s="23" t="s">
        <v>10911</v>
      </c>
      <c r="F24" s="53" t="s">
        <v>9343</v>
      </c>
      <c r="G24" s="27" t="s">
        <v>11009</v>
      </c>
      <c r="H24" s="28">
        <v>10547</v>
      </c>
      <c r="I24" s="10" t="s">
        <v>9348</v>
      </c>
      <c r="J24" s="28" t="s">
        <v>64</v>
      </c>
      <c r="K24" s="10" t="s">
        <v>9337</v>
      </c>
      <c r="L24" s="10" t="s">
        <v>9337</v>
      </c>
      <c r="M24" s="28" t="s">
        <v>9337</v>
      </c>
    </row>
    <row r="25" spans="1:14" ht="16" customHeight="1" x14ac:dyDescent="0.2">
      <c r="A25" s="68">
        <v>23</v>
      </c>
      <c r="B25" s="20" t="s">
        <v>2886</v>
      </c>
      <c r="C25" s="20" t="s">
        <v>10948</v>
      </c>
      <c r="D25" s="23" t="s">
        <v>10910</v>
      </c>
      <c r="E25" s="23" t="s">
        <v>10912</v>
      </c>
      <c r="F25" s="53" t="s">
        <v>9342</v>
      </c>
      <c r="G25" s="27" t="s">
        <v>11009</v>
      </c>
      <c r="H25" s="28">
        <v>56049</v>
      </c>
      <c r="I25" s="10" t="s">
        <v>9349</v>
      </c>
      <c r="J25" s="28" t="s">
        <v>64</v>
      </c>
      <c r="K25" s="28">
        <v>34596</v>
      </c>
      <c r="L25" s="10" t="s">
        <v>20173</v>
      </c>
      <c r="M25" s="28" t="s">
        <v>64</v>
      </c>
      <c r="N25" s="12" t="s">
        <v>10983</v>
      </c>
    </row>
    <row r="26" spans="1:14" ht="16" customHeight="1" x14ac:dyDescent="0.2">
      <c r="A26" s="68">
        <v>24</v>
      </c>
      <c r="B26" s="6" t="s">
        <v>2886</v>
      </c>
      <c r="C26" s="22" t="s">
        <v>10947</v>
      </c>
      <c r="D26" s="22" t="s">
        <v>20325</v>
      </c>
      <c r="E26" s="22" t="s">
        <v>20326</v>
      </c>
      <c r="F26" s="27" t="s">
        <v>10993</v>
      </c>
      <c r="G26" s="27" t="s">
        <v>11009</v>
      </c>
      <c r="H26" s="19">
        <v>168466</v>
      </c>
      <c r="I26" s="4" t="s">
        <v>10995</v>
      </c>
      <c r="J26" s="19" t="s">
        <v>64</v>
      </c>
      <c r="K26" s="19">
        <v>166373</v>
      </c>
      <c r="L26" s="4" t="s">
        <v>20178</v>
      </c>
      <c r="M26" s="19" t="s">
        <v>64</v>
      </c>
      <c r="N26" s="12" t="s">
        <v>10994</v>
      </c>
    </row>
    <row r="27" spans="1:14" ht="16" customHeight="1" x14ac:dyDescent="0.2">
      <c r="A27" s="68">
        <v>25</v>
      </c>
      <c r="B27" s="6" t="s">
        <v>2886</v>
      </c>
      <c r="C27" s="22" t="s">
        <v>10947</v>
      </c>
      <c r="D27" s="22" t="s">
        <v>61</v>
      </c>
      <c r="E27" s="22" t="s">
        <v>62</v>
      </c>
      <c r="F27" s="27" t="s">
        <v>73</v>
      </c>
      <c r="G27" s="27" t="s">
        <v>11009</v>
      </c>
      <c r="H27" s="19">
        <v>121433</v>
      </c>
      <c r="I27" s="4" t="s">
        <v>20176</v>
      </c>
      <c r="J27" s="19" t="s">
        <v>64</v>
      </c>
      <c r="K27" s="19">
        <v>114090</v>
      </c>
      <c r="L27" s="4" t="s">
        <v>20177</v>
      </c>
      <c r="M27" s="19" t="s">
        <v>64</v>
      </c>
    </row>
    <row r="28" spans="1:14" ht="16" customHeight="1" x14ac:dyDescent="0.2">
      <c r="A28" s="68">
        <v>26</v>
      </c>
      <c r="B28" s="5" t="s">
        <v>2886</v>
      </c>
      <c r="C28" s="17" t="s">
        <v>75</v>
      </c>
      <c r="D28" s="17" t="s">
        <v>24</v>
      </c>
      <c r="E28" s="22" t="s">
        <v>23</v>
      </c>
      <c r="F28" s="27" t="s">
        <v>10997</v>
      </c>
      <c r="G28" s="27" t="s">
        <v>11007</v>
      </c>
      <c r="H28" s="4">
        <v>24703</v>
      </c>
      <c r="I28" s="4" t="s">
        <v>68</v>
      </c>
      <c r="J28" s="19" t="s">
        <v>64</v>
      </c>
      <c r="K28" s="10" t="s">
        <v>9337</v>
      </c>
      <c r="L28" s="10" t="s">
        <v>9337</v>
      </c>
      <c r="M28" s="28" t="s">
        <v>9337</v>
      </c>
      <c r="N28" s="12" t="s">
        <v>10992</v>
      </c>
    </row>
    <row r="29" spans="1:14" ht="16" customHeight="1" x14ac:dyDescent="0.2">
      <c r="A29" s="68">
        <v>27</v>
      </c>
      <c r="B29" s="5" t="s">
        <v>2886</v>
      </c>
      <c r="C29" s="17" t="s">
        <v>75</v>
      </c>
      <c r="D29" s="17" t="s">
        <v>16</v>
      </c>
      <c r="E29" s="22" t="s">
        <v>9</v>
      </c>
      <c r="F29" s="35" t="s">
        <v>10996</v>
      </c>
      <c r="G29" s="27" t="s">
        <v>11007</v>
      </c>
      <c r="H29" s="4">
        <v>146132</v>
      </c>
      <c r="I29" s="4" t="s">
        <v>70</v>
      </c>
      <c r="J29" s="19" t="s">
        <v>64</v>
      </c>
      <c r="K29" s="10" t="s">
        <v>9337</v>
      </c>
      <c r="L29" s="10" t="s">
        <v>9337</v>
      </c>
      <c r="M29" s="28" t="s">
        <v>9337</v>
      </c>
      <c r="N29" s="12" t="s">
        <v>10991</v>
      </c>
    </row>
    <row r="30" spans="1:14" ht="16" customHeight="1" x14ac:dyDescent="0.2">
      <c r="A30" s="68">
        <v>28</v>
      </c>
      <c r="B30" s="6" t="s">
        <v>2886</v>
      </c>
      <c r="C30" s="22" t="s">
        <v>26</v>
      </c>
      <c r="D30" s="22" t="s">
        <v>7</v>
      </c>
      <c r="E30" s="22" t="s">
        <v>41</v>
      </c>
      <c r="F30" s="27" t="s">
        <v>37</v>
      </c>
      <c r="G30" s="27" t="s">
        <v>11009</v>
      </c>
      <c r="H30" s="4">
        <v>340998</v>
      </c>
      <c r="I30" s="4" t="s">
        <v>20174</v>
      </c>
      <c r="J30" s="19" t="s">
        <v>69</v>
      </c>
      <c r="K30" s="19">
        <v>339991</v>
      </c>
      <c r="L30" s="4" t="s">
        <v>20175</v>
      </c>
      <c r="M30" s="19" t="s">
        <v>69</v>
      </c>
      <c r="N30" s="12" t="s">
        <v>10998</v>
      </c>
    </row>
    <row r="31" spans="1:14" ht="16" customHeight="1" x14ac:dyDescent="0.2">
      <c r="A31" s="68">
        <v>29</v>
      </c>
      <c r="B31" s="6" t="s">
        <v>2886</v>
      </c>
      <c r="C31" s="22" t="s">
        <v>28</v>
      </c>
      <c r="D31" s="22" t="s">
        <v>29</v>
      </c>
      <c r="E31" s="22" t="s">
        <v>27</v>
      </c>
      <c r="F31" s="27" t="s">
        <v>42</v>
      </c>
      <c r="G31" s="35" t="s">
        <v>11008</v>
      </c>
      <c r="H31" s="4">
        <v>19059</v>
      </c>
      <c r="I31" s="4" t="s">
        <v>66</v>
      </c>
      <c r="J31" s="19" t="s">
        <v>64</v>
      </c>
      <c r="K31" s="10" t="s">
        <v>9337</v>
      </c>
      <c r="L31" s="10" t="s">
        <v>9337</v>
      </c>
      <c r="M31" s="28" t="s">
        <v>9337</v>
      </c>
    </row>
    <row r="32" spans="1:14" ht="16" customHeight="1" x14ac:dyDescent="0.2">
      <c r="A32" s="68">
        <v>30</v>
      </c>
      <c r="B32" s="13" t="s">
        <v>2886</v>
      </c>
      <c r="C32" s="20" t="s">
        <v>25</v>
      </c>
      <c r="D32" s="23" t="s">
        <v>10930</v>
      </c>
      <c r="E32" s="23" t="s">
        <v>1045</v>
      </c>
      <c r="F32" s="27" t="s">
        <v>36</v>
      </c>
      <c r="G32" s="23" t="s">
        <v>11009</v>
      </c>
      <c r="H32" s="28">
        <v>88461</v>
      </c>
      <c r="I32" s="10" t="s">
        <v>10933</v>
      </c>
      <c r="J32" s="28" t="s">
        <v>64</v>
      </c>
      <c r="K32" s="10" t="s">
        <v>9337</v>
      </c>
      <c r="L32" s="10" t="s">
        <v>9337</v>
      </c>
      <c r="M32" s="28" t="s">
        <v>9337</v>
      </c>
      <c r="N32" s="12" t="s">
        <v>20179</v>
      </c>
    </row>
    <row r="33" spans="1:13" ht="16" customHeight="1" x14ac:dyDescent="0.2">
      <c r="H33" s="4"/>
      <c r="I33" s="4"/>
      <c r="J33" s="19"/>
      <c r="K33" s="19"/>
      <c r="L33" s="4"/>
      <c r="M33" s="19"/>
    </row>
    <row r="34" spans="1:13" ht="16" customHeight="1" x14ac:dyDescent="0.2">
      <c r="A34" s="68" t="s">
        <v>10965</v>
      </c>
      <c r="H34" s="28"/>
      <c r="J34" s="28"/>
      <c r="K34" s="28"/>
      <c r="M34" s="28"/>
    </row>
    <row r="35" spans="1:13" ht="16" customHeight="1" x14ac:dyDescent="0.2">
      <c r="A35" s="68" t="s">
        <v>20080</v>
      </c>
      <c r="H35" s="28"/>
      <c r="I35" s="28"/>
      <c r="J35" s="28"/>
      <c r="K35" s="28"/>
      <c r="L35" s="28"/>
      <c r="M35" s="28"/>
    </row>
    <row r="36" spans="1:13" ht="16" customHeight="1" x14ac:dyDescent="0.2">
      <c r="A36" s="68" t="s">
        <v>10973</v>
      </c>
      <c r="H36" s="9"/>
      <c r="I36" s="9"/>
      <c r="J36" s="9"/>
      <c r="K36" s="9"/>
      <c r="L36" s="9"/>
      <c r="M36" s="9"/>
    </row>
    <row r="37" spans="1:13" ht="16" customHeight="1" x14ac:dyDescent="0.2">
      <c r="A37" s="68" t="s">
        <v>20302</v>
      </c>
      <c r="H37" s="9"/>
      <c r="I37" s="9"/>
      <c r="J37" s="9"/>
      <c r="K37" s="9"/>
      <c r="L37" s="9"/>
      <c r="M37" s="9"/>
    </row>
    <row r="38" spans="1:13" ht="16" customHeight="1" x14ac:dyDescent="0.2">
      <c r="H38" s="28"/>
      <c r="I38" s="9"/>
      <c r="J38" s="9"/>
      <c r="K38" s="9"/>
      <c r="L38" s="9"/>
      <c r="M38" s="9"/>
    </row>
    <row r="39" spans="1:13" ht="16" customHeight="1" x14ac:dyDescent="0.2">
      <c r="H39" s="9"/>
      <c r="I39" s="9"/>
      <c r="J39" s="9"/>
      <c r="K39" s="9"/>
      <c r="L39" s="9"/>
      <c r="M39" s="9"/>
    </row>
    <row r="40" spans="1:13" ht="16" customHeight="1" x14ac:dyDescent="0.2">
      <c r="H40" s="9"/>
      <c r="I40" s="9"/>
      <c r="J40" s="9"/>
      <c r="K40" s="9"/>
      <c r="L40" s="9"/>
      <c r="M40" s="9"/>
    </row>
    <row r="41" spans="1:13" ht="16" customHeight="1" x14ac:dyDescent="0.2">
      <c r="H41" s="9"/>
      <c r="I41" s="9"/>
      <c r="J41" s="9"/>
      <c r="K41" s="9"/>
      <c r="L41" s="9"/>
      <c r="M41" s="9"/>
    </row>
    <row r="42" spans="1:13" ht="16" customHeight="1" x14ac:dyDescent="0.2">
      <c r="H42" s="9"/>
      <c r="I42" s="9"/>
      <c r="J42" s="9"/>
      <c r="K42" s="9"/>
      <c r="L42" s="9"/>
      <c r="M42" s="9"/>
    </row>
    <row r="43" spans="1:13" ht="16" customHeight="1" x14ac:dyDescent="0.2">
      <c r="H43" s="9"/>
      <c r="I43" s="9"/>
      <c r="J43" s="9"/>
      <c r="K43" s="9"/>
      <c r="L43" s="9"/>
      <c r="M43" s="9"/>
    </row>
    <row r="44" spans="1:13" ht="16" customHeight="1" x14ac:dyDescent="0.2">
      <c r="H44" s="9"/>
      <c r="I44" s="9"/>
      <c r="J44" s="9"/>
      <c r="K44" s="9"/>
      <c r="L44" s="9"/>
      <c r="M44" s="9"/>
    </row>
    <row r="45" spans="1:13" ht="16" customHeight="1" x14ac:dyDescent="0.2">
      <c r="H45" s="9"/>
      <c r="I45" s="9"/>
      <c r="J45" s="9"/>
      <c r="K45" s="9"/>
      <c r="L45" s="9"/>
      <c r="M45" s="9"/>
    </row>
    <row r="46" spans="1:13" ht="16" customHeight="1" x14ac:dyDescent="0.2">
      <c r="H46" s="9"/>
      <c r="I46" s="9"/>
      <c r="J46" s="9"/>
      <c r="K46" s="9"/>
      <c r="L46" s="9"/>
      <c r="M46" s="9"/>
    </row>
    <row r="47" spans="1:13" ht="16" customHeight="1" x14ac:dyDescent="0.2">
      <c r="H47" s="9"/>
      <c r="I47" s="9"/>
      <c r="J47" s="9"/>
      <c r="K47" s="9"/>
      <c r="L47" s="9"/>
      <c r="M47" s="9"/>
    </row>
    <row r="48" spans="1:13" ht="16" customHeight="1" x14ac:dyDescent="0.2">
      <c r="H48" s="9"/>
      <c r="I48" s="9"/>
      <c r="J48" s="9"/>
      <c r="K48" s="9"/>
      <c r="L48" s="9"/>
      <c r="M48" s="9"/>
    </row>
    <row r="49" spans="8:13" ht="16" customHeight="1" x14ac:dyDescent="0.2">
      <c r="H49" s="9"/>
      <c r="I49" s="9"/>
      <c r="J49" s="9"/>
      <c r="K49" s="9"/>
      <c r="L49" s="9"/>
      <c r="M49" s="9"/>
    </row>
    <row r="50" spans="8:13" ht="16" customHeight="1" x14ac:dyDescent="0.2">
      <c r="H50" s="9"/>
      <c r="I50" s="9"/>
      <c r="J50" s="9"/>
      <c r="K50" s="9"/>
      <c r="L50" s="9"/>
      <c r="M50" s="9"/>
    </row>
    <row r="51" spans="8:13" ht="16" customHeight="1" x14ac:dyDescent="0.2">
      <c r="H51" s="9"/>
      <c r="I51" s="9"/>
      <c r="J51" s="9"/>
      <c r="K51" s="9"/>
      <c r="L51" s="9"/>
      <c r="M51" s="9"/>
    </row>
    <row r="52" spans="8:13" ht="16" customHeight="1" x14ac:dyDescent="0.2">
      <c r="H52" s="9"/>
      <c r="I52" s="9"/>
      <c r="J52" s="9"/>
      <c r="K52" s="9"/>
      <c r="L52" s="9"/>
      <c r="M52" s="9"/>
    </row>
    <row r="53" spans="8:13" ht="16" customHeight="1" x14ac:dyDescent="0.2">
      <c r="H53" s="9"/>
      <c r="I53" s="9"/>
      <c r="J53" s="9"/>
      <c r="K53" s="9"/>
      <c r="L53" s="9"/>
      <c r="M53" s="9"/>
    </row>
    <row r="54" spans="8:13" ht="16" customHeight="1" x14ac:dyDescent="0.2">
      <c r="H54" s="9"/>
      <c r="I54" s="9"/>
      <c r="J54" s="9"/>
      <c r="K54" s="9"/>
      <c r="L54" s="9"/>
      <c r="M54" s="9"/>
    </row>
    <row r="55" spans="8:13" ht="16" customHeight="1" x14ac:dyDescent="0.2">
      <c r="H55" s="9"/>
      <c r="I55" s="9"/>
      <c r="J55" s="9"/>
      <c r="K55" s="9"/>
      <c r="L55" s="9"/>
      <c r="M55" s="9"/>
    </row>
    <row r="56" spans="8:13" ht="16" customHeight="1" x14ac:dyDescent="0.2">
      <c r="H56" s="9"/>
      <c r="I56" s="9"/>
      <c r="J56" s="9"/>
      <c r="K56" s="9"/>
      <c r="L56" s="9"/>
      <c r="M56" s="9"/>
    </row>
    <row r="57" spans="8:13" ht="16" customHeight="1" x14ac:dyDescent="0.2">
      <c r="H57" s="9"/>
      <c r="I57" s="9"/>
      <c r="J57" s="9"/>
      <c r="K57" s="9"/>
      <c r="L57" s="9"/>
      <c r="M57" s="9"/>
    </row>
    <row r="58" spans="8:13" ht="16" customHeight="1" x14ac:dyDescent="0.2">
      <c r="H58" s="9"/>
      <c r="I58" s="9"/>
      <c r="J58" s="9"/>
      <c r="K58" s="9"/>
      <c r="L58" s="9"/>
      <c r="M58" s="9"/>
    </row>
    <row r="59" spans="8:13" ht="16" customHeight="1" x14ac:dyDescent="0.2">
      <c r="H59" s="9"/>
      <c r="I59" s="9"/>
      <c r="J59" s="9"/>
      <c r="K59" s="9"/>
      <c r="L59" s="9"/>
      <c r="M59" s="9"/>
    </row>
    <row r="60" spans="8:13" ht="16" customHeight="1" x14ac:dyDescent="0.2">
      <c r="H60" s="9"/>
      <c r="I60" s="9"/>
      <c r="J60" s="9"/>
      <c r="K60" s="9"/>
      <c r="L60" s="9"/>
      <c r="M60" s="9"/>
    </row>
    <row r="61" spans="8:13" ht="16" customHeight="1" x14ac:dyDescent="0.2">
      <c r="H61" s="9"/>
      <c r="I61" s="9"/>
      <c r="J61" s="9"/>
      <c r="K61" s="9"/>
      <c r="L61" s="9"/>
      <c r="M61" s="9"/>
    </row>
    <row r="62" spans="8:13" ht="16" customHeight="1" x14ac:dyDescent="0.2">
      <c r="H62" s="9"/>
      <c r="I62" s="9"/>
      <c r="J62" s="9"/>
      <c r="K62" s="9"/>
      <c r="L62" s="9"/>
      <c r="M62" s="9"/>
    </row>
    <row r="63" spans="8:13" ht="16" customHeight="1" x14ac:dyDescent="0.2">
      <c r="H63" s="9"/>
      <c r="I63" s="9"/>
      <c r="J63" s="9"/>
      <c r="K63" s="9"/>
      <c r="L63" s="9"/>
      <c r="M63" s="9"/>
    </row>
    <row r="64" spans="8:13" ht="16" customHeight="1" x14ac:dyDescent="0.2">
      <c r="H64" s="9"/>
      <c r="I64" s="9"/>
      <c r="J64" s="9"/>
      <c r="K64" s="9"/>
      <c r="L64" s="9"/>
      <c r="M64" s="9"/>
    </row>
    <row r="65" spans="8:13" ht="16" customHeight="1" x14ac:dyDescent="0.2">
      <c r="H65" s="9"/>
      <c r="I65" s="9"/>
      <c r="J65" s="9"/>
      <c r="K65" s="9"/>
      <c r="L65" s="9"/>
      <c r="M65" s="9"/>
    </row>
    <row r="66" spans="8:13" ht="16" customHeight="1" x14ac:dyDescent="0.2">
      <c r="H66" s="9"/>
      <c r="I66" s="9"/>
      <c r="J66" s="9"/>
      <c r="K66" s="9"/>
      <c r="L66" s="9"/>
      <c r="M66" s="9"/>
    </row>
    <row r="67" spans="8:13" ht="16" customHeight="1" x14ac:dyDescent="0.2">
      <c r="H67" s="9"/>
      <c r="I67" s="9"/>
      <c r="J67" s="9"/>
      <c r="K67" s="9"/>
      <c r="L67" s="9"/>
      <c r="M67" s="9"/>
    </row>
    <row r="68" spans="8:13" ht="16" customHeight="1" x14ac:dyDescent="0.2">
      <c r="H68" s="9"/>
      <c r="I68" s="9"/>
      <c r="J68" s="9"/>
      <c r="K68" s="9"/>
      <c r="L68" s="9"/>
      <c r="M68" s="9"/>
    </row>
    <row r="69" spans="8:13" ht="16" customHeight="1" x14ac:dyDescent="0.2">
      <c r="H69" s="9"/>
      <c r="I69" s="9"/>
      <c r="J69" s="9"/>
      <c r="K69" s="9"/>
      <c r="L69" s="9"/>
      <c r="M69" s="9"/>
    </row>
    <row r="70" spans="8:13" ht="16" customHeight="1" x14ac:dyDescent="0.2">
      <c r="H70" s="9"/>
      <c r="I70" s="9"/>
      <c r="J70" s="9"/>
      <c r="K70" s="9"/>
      <c r="L70" s="9"/>
      <c r="M70" s="9"/>
    </row>
    <row r="71" spans="8:13" ht="16" customHeight="1" x14ac:dyDescent="0.2">
      <c r="H71" s="9"/>
      <c r="I71" s="9"/>
      <c r="J71" s="9"/>
      <c r="K71" s="9"/>
      <c r="L71" s="9"/>
      <c r="M71" s="9"/>
    </row>
    <row r="72" spans="8:13" ht="16" customHeight="1" x14ac:dyDescent="0.2">
      <c r="H72" s="9"/>
      <c r="I72" s="9"/>
      <c r="J72" s="9"/>
      <c r="K72" s="9"/>
      <c r="L72" s="9"/>
      <c r="M72" s="9"/>
    </row>
    <row r="73" spans="8:13" ht="16" customHeight="1" x14ac:dyDescent="0.2">
      <c r="H73" s="9"/>
      <c r="I73" s="9"/>
      <c r="J73" s="9"/>
      <c r="K73" s="9"/>
      <c r="L73" s="9"/>
      <c r="M73" s="9"/>
    </row>
    <row r="74" spans="8:13" ht="16" customHeight="1" x14ac:dyDescent="0.2">
      <c r="H74" s="9"/>
      <c r="I74" s="9"/>
      <c r="J74" s="9"/>
      <c r="K74" s="9"/>
      <c r="L74" s="9"/>
      <c r="M74" s="9"/>
    </row>
    <row r="75" spans="8:13" ht="16" customHeight="1" x14ac:dyDescent="0.2">
      <c r="H75" s="9"/>
      <c r="I75" s="9"/>
      <c r="J75" s="9"/>
      <c r="K75" s="9"/>
      <c r="L75" s="9"/>
      <c r="M75" s="9"/>
    </row>
    <row r="76" spans="8:13" ht="16" customHeight="1" x14ac:dyDescent="0.2">
      <c r="H76" s="9"/>
      <c r="I76" s="9"/>
      <c r="J76" s="9"/>
      <c r="K76" s="9"/>
      <c r="L76" s="9"/>
      <c r="M76" s="9"/>
    </row>
    <row r="77" spans="8:13" ht="16" customHeight="1" x14ac:dyDescent="0.2">
      <c r="H77" s="9"/>
      <c r="I77" s="9"/>
      <c r="J77" s="9"/>
      <c r="K77" s="9"/>
      <c r="L77" s="9"/>
      <c r="M77" s="9"/>
    </row>
    <row r="78" spans="8:13" ht="16" customHeight="1" x14ac:dyDescent="0.2">
      <c r="H78" s="9"/>
      <c r="I78" s="9"/>
      <c r="J78" s="9"/>
      <c r="K78" s="9"/>
      <c r="L78" s="9"/>
      <c r="M78" s="9"/>
    </row>
    <row r="79" spans="8:13" ht="16" customHeight="1" x14ac:dyDescent="0.2">
      <c r="H79" s="9"/>
      <c r="I79" s="9"/>
      <c r="J79" s="9"/>
      <c r="K79" s="9"/>
      <c r="L79" s="9"/>
      <c r="M79" s="9"/>
    </row>
    <row r="80" spans="8:13" ht="16" customHeight="1" x14ac:dyDescent="0.2">
      <c r="H80" s="9"/>
      <c r="I80" s="9"/>
      <c r="J80" s="9"/>
      <c r="K80" s="9"/>
      <c r="L80" s="9"/>
      <c r="M80" s="9"/>
    </row>
    <row r="81" spans="8:13" ht="16" customHeight="1" x14ac:dyDescent="0.2">
      <c r="H81" s="9"/>
      <c r="I81" s="9"/>
      <c r="J81" s="9"/>
      <c r="K81" s="9"/>
      <c r="L81" s="9"/>
      <c r="M81" s="9"/>
    </row>
    <row r="82" spans="8:13" ht="16" customHeight="1" x14ac:dyDescent="0.2">
      <c r="H82" s="9"/>
      <c r="I82" s="9"/>
      <c r="J82" s="9"/>
      <c r="K82" s="9"/>
      <c r="L82" s="9"/>
      <c r="M82" s="9"/>
    </row>
    <row r="83" spans="8:13" ht="16" customHeight="1" x14ac:dyDescent="0.2">
      <c r="H83" s="9"/>
      <c r="I83" s="9"/>
      <c r="J83" s="9"/>
      <c r="K83" s="9"/>
      <c r="L83" s="9"/>
      <c r="M83" s="9"/>
    </row>
    <row r="84" spans="8:13" ht="16" customHeight="1" x14ac:dyDescent="0.2">
      <c r="H84" s="9"/>
      <c r="I84" s="9"/>
      <c r="J84" s="9"/>
      <c r="K84" s="9"/>
      <c r="L84" s="9"/>
      <c r="M84" s="9"/>
    </row>
    <row r="85" spans="8:13" ht="16" customHeight="1" x14ac:dyDescent="0.2">
      <c r="H85" s="9"/>
      <c r="I85" s="9"/>
      <c r="J85" s="9"/>
      <c r="K85" s="9"/>
      <c r="L85" s="9"/>
      <c r="M85" s="9"/>
    </row>
    <row r="86" spans="8:13" ht="16" customHeight="1" x14ac:dyDescent="0.2">
      <c r="H86" s="9"/>
      <c r="I86" s="9"/>
      <c r="J86" s="9"/>
      <c r="K86" s="9"/>
      <c r="L86" s="9"/>
      <c r="M86" s="9"/>
    </row>
    <row r="87" spans="8:13" ht="16" customHeight="1" x14ac:dyDescent="0.2">
      <c r="H87" s="9"/>
      <c r="I87" s="9"/>
      <c r="J87" s="9"/>
      <c r="K87" s="9"/>
      <c r="L87" s="9"/>
      <c r="M87" s="9"/>
    </row>
    <row r="88" spans="8:13" ht="16" customHeight="1" x14ac:dyDescent="0.2">
      <c r="H88" s="9"/>
      <c r="I88" s="9"/>
      <c r="J88" s="9"/>
      <c r="K88" s="9"/>
      <c r="L88" s="9"/>
      <c r="M88" s="9"/>
    </row>
    <row r="89" spans="8:13" ht="16" customHeight="1" x14ac:dyDescent="0.2">
      <c r="H89" s="9"/>
      <c r="I89" s="9"/>
      <c r="J89" s="9"/>
      <c r="K89" s="9"/>
      <c r="L89" s="9"/>
      <c r="M89" s="9"/>
    </row>
    <row r="90" spans="8:13" ht="16" customHeight="1" x14ac:dyDescent="0.2">
      <c r="H90" s="9"/>
      <c r="I90" s="9"/>
      <c r="J90" s="9"/>
      <c r="K90" s="9"/>
      <c r="L90" s="9"/>
      <c r="M90" s="9"/>
    </row>
    <row r="91" spans="8:13" ht="16" customHeight="1" x14ac:dyDescent="0.2">
      <c r="H91" s="9"/>
      <c r="I91" s="9"/>
      <c r="J91" s="9"/>
      <c r="K91" s="9"/>
      <c r="L91" s="9"/>
      <c r="M91" s="9"/>
    </row>
    <row r="92" spans="8:13" ht="16" customHeight="1" x14ac:dyDescent="0.2">
      <c r="H92" s="9"/>
      <c r="I92" s="9"/>
      <c r="J92" s="9"/>
      <c r="K92" s="9"/>
      <c r="L92" s="9"/>
      <c r="M92" s="9"/>
    </row>
    <row r="93" spans="8:13" ht="16" customHeight="1" x14ac:dyDescent="0.2">
      <c r="H93" s="9"/>
      <c r="I93" s="9"/>
      <c r="J93" s="9"/>
      <c r="K93" s="9"/>
      <c r="L93" s="9"/>
      <c r="M93" s="9"/>
    </row>
    <row r="94" spans="8:13" ht="16" customHeight="1" x14ac:dyDescent="0.2">
      <c r="H94" s="9"/>
      <c r="I94" s="9"/>
      <c r="J94" s="9"/>
      <c r="K94" s="9"/>
      <c r="L94" s="9"/>
      <c r="M94" s="9"/>
    </row>
    <row r="95" spans="8:13" ht="16" customHeight="1" x14ac:dyDescent="0.2">
      <c r="H95" s="9"/>
      <c r="I95" s="9"/>
      <c r="J95" s="9"/>
      <c r="K95" s="9"/>
      <c r="L95" s="9"/>
      <c r="M95" s="9"/>
    </row>
    <row r="96" spans="8:13" ht="16" customHeight="1" x14ac:dyDescent="0.2">
      <c r="H96" s="9"/>
      <c r="I96" s="9"/>
      <c r="J96" s="9"/>
      <c r="K96" s="9"/>
      <c r="L96" s="9"/>
      <c r="M96" s="9"/>
    </row>
    <row r="97" spans="8:13" ht="16" customHeight="1" x14ac:dyDescent="0.2">
      <c r="H97" s="9"/>
      <c r="I97" s="9"/>
      <c r="J97" s="9"/>
      <c r="K97" s="9"/>
      <c r="L97" s="9"/>
      <c r="M97" s="9"/>
    </row>
    <row r="98" spans="8:13" ht="16" customHeight="1" x14ac:dyDescent="0.2">
      <c r="H98" s="9"/>
      <c r="I98" s="9"/>
      <c r="J98" s="9"/>
      <c r="K98" s="9"/>
      <c r="L98" s="9"/>
      <c r="M98" s="9"/>
    </row>
    <row r="99" spans="8:13" ht="16" customHeight="1" x14ac:dyDescent="0.2">
      <c r="H99" s="9"/>
      <c r="I99" s="9"/>
      <c r="J99" s="9"/>
      <c r="K99" s="9"/>
      <c r="L99" s="9"/>
      <c r="M99" s="9"/>
    </row>
    <row r="100" spans="8:13" ht="16" customHeight="1" x14ac:dyDescent="0.2">
      <c r="H100" s="9"/>
      <c r="I100" s="9"/>
      <c r="J100" s="9"/>
      <c r="K100" s="9"/>
      <c r="L100" s="9"/>
      <c r="M100" s="9"/>
    </row>
    <row r="101" spans="8:13" ht="16" customHeight="1" x14ac:dyDescent="0.2">
      <c r="H101" s="9"/>
      <c r="I101" s="9"/>
      <c r="J101" s="9"/>
      <c r="K101" s="9"/>
      <c r="L101" s="9"/>
      <c r="M101" s="9"/>
    </row>
    <row r="102" spans="8:13" ht="16" customHeight="1" x14ac:dyDescent="0.2">
      <c r="H102" s="9"/>
      <c r="I102" s="9"/>
      <c r="J102" s="9"/>
      <c r="K102" s="9"/>
      <c r="L102" s="9"/>
      <c r="M102" s="9"/>
    </row>
    <row r="103" spans="8:13" ht="16" customHeight="1" x14ac:dyDescent="0.2">
      <c r="H103" s="9"/>
      <c r="I103" s="9"/>
      <c r="J103" s="9"/>
      <c r="K103" s="9"/>
      <c r="L103" s="9"/>
      <c r="M103" s="9"/>
    </row>
    <row r="104" spans="8:13" ht="16" customHeight="1" x14ac:dyDescent="0.2">
      <c r="H104" s="9"/>
      <c r="I104" s="9"/>
      <c r="J104" s="9"/>
      <c r="K104" s="9"/>
      <c r="L104" s="9"/>
      <c r="M104" s="9"/>
    </row>
    <row r="105" spans="8:13" ht="16" customHeight="1" x14ac:dyDescent="0.2">
      <c r="H105" s="9"/>
      <c r="I105" s="9"/>
      <c r="J105" s="9"/>
      <c r="K105" s="9"/>
      <c r="L105" s="9"/>
      <c r="M105" s="9"/>
    </row>
    <row r="106" spans="8:13" ht="16" customHeight="1" x14ac:dyDescent="0.2">
      <c r="H106" s="9"/>
      <c r="I106" s="9"/>
      <c r="J106" s="9"/>
      <c r="K106" s="9"/>
      <c r="L106" s="9"/>
      <c r="M106" s="9"/>
    </row>
    <row r="107" spans="8:13" ht="16" customHeight="1" x14ac:dyDescent="0.2">
      <c r="H107" s="9"/>
      <c r="I107" s="9"/>
      <c r="J107" s="9"/>
      <c r="K107" s="9"/>
      <c r="L107" s="9"/>
      <c r="M107" s="9"/>
    </row>
    <row r="108" spans="8:13" ht="16" customHeight="1" x14ac:dyDescent="0.2">
      <c r="H108" s="9"/>
      <c r="I108" s="9"/>
      <c r="J108" s="9"/>
      <c r="K108" s="9"/>
      <c r="L108" s="9"/>
      <c r="M108" s="9"/>
    </row>
    <row r="109" spans="8:13" ht="16" customHeight="1" x14ac:dyDescent="0.2">
      <c r="H109" s="9"/>
      <c r="I109" s="9"/>
      <c r="J109" s="9"/>
      <c r="K109" s="9"/>
      <c r="L109" s="9"/>
      <c r="M109" s="9"/>
    </row>
    <row r="110" spans="8:13" ht="16" customHeight="1" x14ac:dyDescent="0.2">
      <c r="H110" s="9"/>
      <c r="I110" s="9"/>
      <c r="J110" s="9"/>
      <c r="K110" s="9"/>
      <c r="L110" s="9"/>
      <c r="M110" s="9"/>
    </row>
    <row r="111" spans="8:13" ht="16" customHeight="1" x14ac:dyDescent="0.2">
      <c r="H111" s="9"/>
      <c r="I111" s="9"/>
      <c r="J111" s="9"/>
      <c r="K111" s="9"/>
      <c r="L111" s="9"/>
      <c r="M111" s="9"/>
    </row>
    <row r="112" spans="8:13" ht="16" customHeight="1" x14ac:dyDescent="0.2">
      <c r="H112" s="9"/>
      <c r="I112" s="9"/>
      <c r="J112" s="9"/>
      <c r="K112" s="9"/>
      <c r="L112" s="9"/>
      <c r="M112" s="9"/>
    </row>
    <row r="113" spans="8:13" ht="16" customHeight="1" x14ac:dyDescent="0.2">
      <c r="H113" s="9"/>
      <c r="I113" s="9"/>
      <c r="J113" s="9"/>
      <c r="K113" s="9"/>
      <c r="L113" s="9"/>
      <c r="M113" s="9"/>
    </row>
    <row r="114" spans="8:13" ht="16" customHeight="1" x14ac:dyDescent="0.2">
      <c r="H114" s="9"/>
      <c r="I114" s="9"/>
      <c r="J114" s="9"/>
      <c r="K114" s="9"/>
      <c r="L114" s="9"/>
      <c r="M114" s="9"/>
    </row>
    <row r="115" spans="8:13" ht="16" customHeight="1" x14ac:dyDescent="0.2">
      <c r="H115" s="9"/>
      <c r="I115" s="9"/>
      <c r="J115" s="9"/>
      <c r="K115" s="9"/>
      <c r="L115" s="9"/>
      <c r="M115" s="9"/>
    </row>
    <row r="116" spans="8:13" ht="16" customHeight="1" x14ac:dyDescent="0.2">
      <c r="H116" s="9"/>
      <c r="I116" s="9"/>
      <c r="J116" s="9"/>
      <c r="K116" s="9"/>
      <c r="L116" s="9"/>
      <c r="M116" s="9"/>
    </row>
    <row r="117" spans="8:13" ht="16" customHeight="1" x14ac:dyDescent="0.2">
      <c r="H117" s="9"/>
      <c r="I117" s="9"/>
      <c r="J117" s="9"/>
      <c r="K117" s="9"/>
      <c r="L117" s="9"/>
      <c r="M117" s="9"/>
    </row>
    <row r="118" spans="8:13" ht="16" customHeight="1" x14ac:dyDescent="0.2">
      <c r="H118" s="9"/>
      <c r="I118" s="9"/>
      <c r="J118" s="9"/>
      <c r="K118" s="9"/>
      <c r="L118" s="9"/>
      <c r="M118" s="9"/>
    </row>
    <row r="119" spans="8:13" ht="16" customHeight="1" x14ac:dyDescent="0.2">
      <c r="H119" s="9"/>
      <c r="I119" s="9"/>
      <c r="J119" s="9"/>
      <c r="K119" s="9"/>
      <c r="L119" s="9"/>
      <c r="M119" s="9"/>
    </row>
    <row r="120" spans="8:13" ht="16" customHeight="1" x14ac:dyDescent="0.2">
      <c r="H120" s="9"/>
      <c r="I120" s="9"/>
      <c r="J120" s="9"/>
      <c r="K120" s="9"/>
      <c r="L120" s="9"/>
      <c r="M120" s="9"/>
    </row>
    <row r="121" spans="8:13" ht="16" customHeight="1" x14ac:dyDescent="0.2">
      <c r="H121" s="9"/>
      <c r="I121" s="9"/>
      <c r="J121" s="9"/>
      <c r="K121" s="9"/>
      <c r="L121" s="9"/>
      <c r="M121" s="9"/>
    </row>
    <row r="122" spans="8:13" ht="16" customHeight="1" x14ac:dyDescent="0.2">
      <c r="H122" s="9"/>
      <c r="I122" s="9"/>
      <c r="J122" s="9"/>
      <c r="K122" s="9"/>
      <c r="L122" s="9"/>
      <c r="M122" s="9"/>
    </row>
    <row r="123" spans="8:13" ht="16" customHeight="1" x14ac:dyDescent="0.2">
      <c r="H123" s="9"/>
      <c r="I123" s="9"/>
      <c r="J123" s="9"/>
      <c r="K123" s="9"/>
      <c r="L123" s="9"/>
      <c r="M123" s="9"/>
    </row>
    <row r="124" spans="8:13" ht="16" customHeight="1" x14ac:dyDescent="0.2">
      <c r="H124" s="9"/>
      <c r="I124" s="9"/>
      <c r="J124" s="9"/>
      <c r="K124" s="9"/>
      <c r="L124" s="9"/>
      <c r="M124" s="9"/>
    </row>
    <row r="125" spans="8:13" ht="16" customHeight="1" x14ac:dyDescent="0.2">
      <c r="H125" s="9"/>
      <c r="I125" s="9"/>
      <c r="J125" s="9"/>
      <c r="K125" s="9"/>
      <c r="L125" s="9"/>
      <c r="M125" s="9"/>
    </row>
    <row r="126" spans="8:13" ht="16" customHeight="1" x14ac:dyDescent="0.2">
      <c r="H126" s="9"/>
      <c r="I126" s="9"/>
      <c r="J126" s="9"/>
      <c r="K126" s="9"/>
      <c r="L126" s="9"/>
      <c r="M126" s="9"/>
    </row>
    <row r="127" spans="8:13" ht="16" customHeight="1" x14ac:dyDescent="0.2">
      <c r="H127" s="9"/>
      <c r="I127" s="9"/>
      <c r="J127" s="9"/>
      <c r="K127" s="9"/>
      <c r="L127" s="9"/>
      <c r="M127" s="9"/>
    </row>
    <row r="128" spans="8:13" ht="16" customHeight="1" x14ac:dyDescent="0.2">
      <c r="H128" s="9"/>
      <c r="I128" s="9"/>
      <c r="J128" s="9"/>
      <c r="K128" s="9"/>
      <c r="L128" s="9"/>
      <c r="M128" s="9"/>
    </row>
    <row r="129" spans="8:13" ht="16" customHeight="1" x14ac:dyDescent="0.2">
      <c r="H129" s="9"/>
      <c r="I129" s="9"/>
      <c r="J129" s="9"/>
      <c r="K129" s="9"/>
      <c r="L129" s="9"/>
      <c r="M129" s="9"/>
    </row>
    <row r="130" spans="8:13" ht="16" customHeight="1" x14ac:dyDescent="0.2">
      <c r="H130" s="9"/>
      <c r="I130" s="9"/>
      <c r="J130" s="9"/>
      <c r="K130" s="9"/>
      <c r="L130" s="9"/>
      <c r="M130" s="9"/>
    </row>
    <row r="131" spans="8:13" ht="16" customHeight="1" x14ac:dyDescent="0.2">
      <c r="H131" s="9"/>
      <c r="I131" s="9"/>
      <c r="J131" s="9"/>
      <c r="K131" s="9"/>
      <c r="L131" s="9"/>
      <c r="M131" s="9"/>
    </row>
    <row r="132" spans="8:13" ht="16" customHeight="1" x14ac:dyDescent="0.2">
      <c r="H132" s="9"/>
      <c r="I132" s="9"/>
      <c r="J132" s="9"/>
      <c r="K132" s="9"/>
      <c r="L132" s="9"/>
      <c r="M132" s="9"/>
    </row>
    <row r="133" spans="8:13" ht="16" customHeight="1" x14ac:dyDescent="0.2">
      <c r="H133" s="9"/>
      <c r="I133" s="9"/>
      <c r="J133" s="9"/>
      <c r="K133" s="9"/>
      <c r="L133" s="9"/>
      <c r="M133" s="9"/>
    </row>
    <row r="134" spans="8:13" ht="16" customHeight="1" x14ac:dyDescent="0.2">
      <c r="H134" s="9"/>
      <c r="I134" s="9"/>
      <c r="J134" s="9"/>
      <c r="K134" s="9"/>
      <c r="L134" s="9"/>
      <c r="M134" s="9"/>
    </row>
    <row r="135" spans="8:13" ht="16" customHeight="1" x14ac:dyDescent="0.2">
      <c r="H135" s="9"/>
      <c r="I135" s="9"/>
      <c r="J135" s="9"/>
      <c r="K135" s="9"/>
      <c r="L135" s="9"/>
      <c r="M135" s="9"/>
    </row>
    <row r="136" spans="8:13" ht="16" customHeight="1" x14ac:dyDescent="0.2">
      <c r="H136" s="9"/>
      <c r="I136" s="9"/>
      <c r="J136" s="9"/>
      <c r="K136" s="9"/>
      <c r="L136" s="9"/>
      <c r="M136" s="9"/>
    </row>
    <row r="137" spans="8:13" ht="16" customHeight="1" x14ac:dyDescent="0.2">
      <c r="H137" s="9"/>
      <c r="I137" s="9"/>
      <c r="J137" s="9"/>
      <c r="K137" s="9"/>
      <c r="L137" s="9"/>
      <c r="M137" s="9"/>
    </row>
    <row r="138" spans="8:13" ht="16" customHeight="1" x14ac:dyDescent="0.2">
      <c r="H138" s="9"/>
      <c r="I138" s="9"/>
      <c r="J138" s="9"/>
      <c r="K138" s="9"/>
      <c r="L138" s="9"/>
      <c r="M138" s="9"/>
    </row>
    <row r="139" spans="8:13" ht="16" customHeight="1" x14ac:dyDescent="0.2">
      <c r="H139" s="9"/>
      <c r="I139" s="9"/>
      <c r="J139" s="9"/>
      <c r="K139" s="9"/>
      <c r="L139" s="9"/>
      <c r="M139" s="9"/>
    </row>
    <row r="140" spans="8:13" ht="16" customHeight="1" x14ac:dyDescent="0.2">
      <c r="H140" s="9"/>
      <c r="I140" s="9"/>
      <c r="J140" s="9"/>
      <c r="K140" s="9"/>
      <c r="L140" s="9"/>
      <c r="M140" s="9"/>
    </row>
    <row r="141" spans="8:13" ht="16" customHeight="1" x14ac:dyDescent="0.2">
      <c r="H141" s="9"/>
      <c r="I141" s="9"/>
      <c r="J141" s="9"/>
      <c r="K141" s="9"/>
      <c r="L141" s="9"/>
      <c r="M141" s="9"/>
    </row>
    <row r="142" spans="8:13" ht="16" customHeight="1" x14ac:dyDescent="0.2">
      <c r="H142" s="9"/>
      <c r="I142" s="9"/>
      <c r="J142" s="9"/>
      <c r="K142" s="9"/>
      <c r="L142" s="9"/>
      <c r="M142" s="9"/>
    </row>
    <row r="143" spans="8:13" ht="16" customHeight="1" x14ac:dyDescent="0.2">
      <c r="H143" s="9"/>
      <c r="I143" s="9"/>
      <c r="J143" s="9"/>
      <c r="K143" s="9"/>
      <c r="L143" s="9"/>
      <c r="M143" s="9"/>
    </row>
    <row r="144" spans="8:13" ht="16" customHeight="1" x14ac:dyDescent="0.2">
      <c r="H144" s="9"/>
      <c r="I144" s="9"/>
      <c r="J144" s="9"/>
      <c r="K144" s="9"/>
      <c r="L144" s="9"/>
      <c r="M144" s="9"/>
    </row>
    <row r="145" spans="8:13" ht="16" customHeight="1" x14ac:dyDescent="0.2">
      <c r="H145" s="9"/>
      <c r="I145" s="9"/>
      <c r="J145" s="9"/>
      <c r="K145" s="9"/>
      <c r="L145" s="9"/>
      <c r="M145" s="9"/>
    </row>
    <row r="146" spans="8:13" ht="16" customHeight="1" x14ac:dyDescent="0.2">
      <c r="H146" s="9"/>
      <c r="I146" s="9"/>
      <c r="J146" s="9"/>
      <c r="K146" s="9"/>
      <c r="L146" s="9"/>
      <c r="M146" s="9"/>
    </row>
    <row r="147" spans="8:13" ht="16" customHeight="1" x14ac:dyDescent="0.2">
      <c r="H147" s="9"/>
      <c r="I147" s="9"/>
      <c r="J147" s="9"/>
      <c r="K147" s="9"/>
      <c r="L147" s="9"/>
      <c r="M147" s="9"/>
    </row>
    <row r="148" spans="8:13" ht="16" customHeight="1" x14ac:dyDescent="0.2">
      <c r="H148" s="9"/>
      <c r="I148" s="9"/>
      <c r="J148" s="9"/>
      <c r="K148" s="9"/>
      <c r="L148" s="9"/>
      <c r="M148" s="9"/>
    </row>
    <row r="149" spans="8:13" ht="16" customHeight="1" x14ac:dyDescent="0.2">
      <c r="H149" s="9"/>
      <c r="I149" s="9"/>
      <c r="J149" s="9"/>
      <c r="K149" s="9"/>
      <c r="L149" s="9"/>
      <c r="M149" s="9"/>
    </row>
    <row r="150" spans="8:13" ht="16" customHeight="1" x14ac:dyDescent="0.2">
      <c r="H150" s="9"/>
      <c r="I150" s="9"/>
      <c r="J150" s="9"/>
      <c r="K150" s="9"/>
      <c r="L150" s="9"/>
      <c r="M150" s="9"/>
    </row>
    <row r="151" spans="8:13" ht="16" customHeight="1" x14ac:dyDescent="0.2">
      <c r="H151" s="9"/>
      <c r="I151" s="9"/>
      <c r="J151" s="9"/>
      <c r="K151" s="9"/>
      <c r="L151" s="9"/>
      <c r="M151" s="9"/>
    </row>
    <row r="152" spans="8:13" ht="16" customHeight="1" x14ac:dyDescent="0.2">
      <c r="H152" s="9"/>
      <c r="I152" s="9"/>
      <c r="J152" s="9"/>
      <c r="K152" s="9"/>
      <c r="L152" s="9"/>
      <c r="M152" s="9"/>
    </row>
    <row r="153" spans="8:13" ht="16" customHeight="1" x14ac:dyDescent="0.2">
      <c r="H153" s="9"/>
      <c r="I153" s="9"/>
      <c r="J153" s="9"/>
      <c r="K153" s="9"/>
      <c r="L153" s="9"/>
      <c r="M153" s="9"/>
    </row>
    <row r="154" spans="8:13" ht="16" customHeight="1" x14ac:dyDescent="0.2">
      <c r="H154" s="9"/>
      <c r="I154" s="9"/>
      <c r="J154" s="9"/>
      <c r="K154" s="9"/>
      <c r="L154" s="9"/>
      <c r="M154" s="9"/>
    </row>
    <row r="155" spans="8:13" ht="16" customHeight="1" x14ac:dyDescent="0.2">
      <c r="H155" s="9"/>
      <c r="I155" s="9"/>
      <c r="J155" s="9"/>
      <c r="K155" s="9"/>
      <c r="L155" s="9"/>
      <c r="M155" s="9"/>
    </row>
    <row r="156" spans="8:13" ht="16" customHeight="1" x14ac:dyDescent="0.2">
      <c r="H156" s="9"/>
      <c r="I156" s="9"/>
      <c r="J156" s="9"/>
      <c r="K156" s="9"/>
      <c r="L156" s="9"/>
      <c r="M156" s="9"/>
    </row>
    <row r="157" spans="8:13" ht="16" customHeight="1" x14ac:dyDescent="0.2">
      <c r="H157" s="9"/>
      <c r="I157" s="9"/>
      <c r="J157" s="9"/>
      <c r="K157" s="9"/>
      <c r="L157" s="9"/>
      <c r="M157" s="9"/>
    </row>
    <row r="158" spans="8:13" ht="16" customHeight="1" x14ac:dyDescent="0.2">
      <c r="H158" s="9"/>
      <c r="I158" s="9"/>
      <c r="J158" s="9"/>
      <c r="K158" s="9"/>
      <c r="L158" s="9"/>
      <c r="M158" s="9"/>
    </row>
    <row r="159" spans="8:13" ht="16" customHeight="1" x14ac:dyDescent="0.2">
      <c r="H159" s="9"/>
      <c r="I159" s="9"/>
      <c r="J159" s="9"/>
      <c r="K159" s="9"/>
      <c r="L159" s="9"/>
      <c r="M159" s="9"/>
    </row>
    <row r="160" spans="8:13" ht="16" customHeight="1" x14ac:dyDescent="0.2">
      <c r="H160" s="9"/>
      <c r="I160" s="9"/>
      <c r="J160" s="9"/>
      <c r="K160" s="9"/>
      <c r="L160" s="9"/>
      <c r="M160" s="9"/>
    </row>
    <row r="161" spans="8:13" ht="16" customHeight="1" x14ac:dyDescent="0.2">
      <c r="H161" s="9"/>
      <c r="I161" s="9"/>
      <c r="J161" s="9"/>
      <c r="K161" s="9"/>
      <c r="L161" s="9"/>
      <c r="M161" s="9"/>
    </row>
    <row r="162" spans="8:13" ht="16" customHeight="1" x14ac:dyDescent="0.2">
      <c r="H162" s="9"/>
      <c r="I162" s="9"/>
      <c r="J162" s="9"/>
      <c r="K162" s="9"/>
      <c r="L162" s="9"/>
      <c r="M162" s="9"/>
    </row>
    <row r="163" spans="8:13" ht="16" customHeight="1" x14ac:dyDescent="0.2">
      <c r="H163" s="9"/>
      <c r="I163" s="9"/>
      <c r="J163" s="9"/>
      <c r="K163" s="9"/>
      <c r="L163" s="9"/>
      <c r="M163" s="9"/>
    </row>
    <row r="164" spans="8:13" ht="16" customHeight="1" x14ac:dyDescent="0.2">
      <c r="H164" s="9"/>
      <c r="I164" s="9"/>
      <c r="J164" s="9"/>
      <c r="K164" s="9"/>
      <c r="L164" s="9"/>
      <c r="M164" s="9"/>
    </row>
    <row r="165" spans="8:13" ht="16" customHeight="1" x14ac:dyDescent="0.2">
      <c r="H165" s="9"/>
      <c r="I165" s="9"/>
      <c r="J165" s="9"/>
      <c r="K165" s="9"/>
      <c r="L165" s="9"/>
      <c r="M165" s="9"/>
    </row>
    <row r="166" spans="8:13" ht="16" customHeight="1" x14ac:dyDescent="0.2">
      <c r="H166" s="9"/>
      <c r="I166" s="9"/>
      <c r="J166" s="9"/>
      <c r="K166" s="9"/>
      <c r="L166" s="9"/>
      <c r="M166" s="9"/>
    </row>
    <row r="167" spans="8:13" ht="16" customHeight="1" x14ac:dyDescent="0.2">
      <c r="H167" s="9"/>
      <c r="I167" s="9"/>
      <c r="J167" s="9"/>
      <c r="K167" s="9"/>
      <c r="L167" s="9"/>
      <c r="M167" s="9"/>
    </row>
    <row r="168" spans="8:13" ht="16" customHeight="1" x14ac:dyDescent="0.2">
      <c r="H168" s="9"/>
      <c r="I168" s="9"/>
      <c r="J168" s="9"/>
      <c r="K168" s="9"/>
      <c r="L168" s="9"/>
      <c r="M168" s="9"/>
    </row>
    <row r="169" spans="8:13" ht="16" customHeight="1" x14ac:dyDescent="0.2">
      <c r="H169" s="9"/>
      <c r="I169" s="9"/>
      <c r="J169" s="9"/>
      <c r="K169" s="9"/>
      <c r="L169" s="9"/>
      <c r="M169" s="9"/>
    </row>
    <row r="170" spans="8:13" ht="16" customHeight="1" x14ac:dyDescent="0.2">
      <c r="H170" s="9"/>
      <c r="I170" s="9"/>
      <c r="J170" s="9"/>
      <c r="K170" s="9"/>
      <c r="L170" s="9"/>
      <c r="M170" s="9"/>
    </row>
    <row r="171" spans="8:13" ht="16" customHeight="1" x14ac:dyDescent="0.2">
      <c r="H171" s="9"/>
      <c r="I171" s="9"/>
      <c r="J171" s="9"/>
      <c r="K171" s="9"/>
      <c r="L171" s="9"/>
      <c r="M171" s="9"/>
    </row>
    <row r="172" spans="8:13" ht="16" customHeight="1" x14ac:dyDescent="0.2">
      <c r="H172" s="9"/>
      <c r="I172" s="9"/>
      <c r="J172" s="9"/>
      <c r="K172" s="9"/>
      <c r="L172" s="9"/>
      <c r="M172" s="9"/>
    </row>
    <row r="173" spans="8:13" ht="16" customHeight="1" x14ac:dyDescent="0.2">
      <c r="H173" s="9"/>
      <c r="I173" s="9"/>
      <c r="J173" s="9"/>
      <c r="K173" s="9"/>
      <c r="L173" s="9"/>
      <c r="M173" s="9"/>
    </row>
    <row r="174" spans="8:13" ht="16" customHeight="1" x14ac:dyDescent="0.2">
      <c r="H174" s="9"/>
      <c r="I174" s="9"/>
      <c r="J174" s="9"/>
      <c r="K174" s="9"/>
      <c r="L174" s="9"/>
      <c r="M174" s="9"/>
    </row>
    <row r="175" spans="8:13" ht="16" customHeight="1" x14ac:dyDescent="0.2">
      <c r="H175" s="9"/>
      <c r="I175" s="9"/>
      <c r="J175" s="9"/>
      <c r="K175" s="9"/>
      <c r="L175" s="9"/>
      <c r="M175" s="9"/>
    </row>
    <row r="176" spans="8:13" ht="16" customHeight="1" x14ac:dyDescent="0.2">
      <c r="H176" s="9"/>
      <c r="I176" s="9"/>
      <c r="J176" s="9"/>
      <c r="K176" s="9"/>
      <c r="L176" s="9"/>
      <c r="M176" s="9"/>
    </row>
    <row r="177" spans="8:13" ht="16" customHeight="1" x14ac:dyDescent="0.2">
      <c r="H177" s="9"/>
      <c r="I177" s="9"/>
      <c r="J177" s="9"/>
      <c r="K177" s="9"/>
      <c r="L177" s="9"/>
      <c r="M177" s="9"/>
    </row>
    <row r="178" spans="8:13" ht="16" customHeight="1" x14ac:dyDescent="0.2">
      <c r="H178" s="9"/>
      <c r="I178" s="9"/>
      <c r="J178" s="9"/>
      <c r="K178" s="9"/>
      <c r="L178" s="9"/>
      <c r="M178" s="9"/>
    </row>
    <row r="179" spans="8:13" ht="16" customHeight="1" x14ac:dyDescent="0.2">
      <c r="H179" s="9"/>
      <c r="I179" s="9"/>
      <c r="J179" s="9"/>
      <c r="K179" s="9"/>
      <c r="L179" s="9"/>
      <c r="M179" s="9"/>
    </row>
    <row r="180" spans="8:13" ht="16" customHeight="1" x14ac:dyDescent="0.2">
      <c r="H180" s="9"/>
      <c r="I180" s="9"/>
      <c r="J180" s="9"/>
      <c r="K180" s="9"/>
      <c r="L180" s="9"/>
      <c r="M180" s="9"/>
    </row>
    <row r="181" spans="8:13" ht="16" customHeight="1" x14ac:dyDescent="0.2">
      <c r="H181" s="9"/>
      <c r="I181" s="9"/>
      <c r="J181" s="9"/>
      <c r="K181" s="9"/>
      <c r="L181" s="9"/>
      <c r="M181" s="9"/>
    </row>
    <row r="182" spans="8:13" ht="16" customHeight="1" x14ac:dyDescent="0.2">
      <c r="H182" s="9"/>
      <c r="I182" s="9"/>
      <c r="J182" s="9"/>
      <c r="K182" s="9"/>
      <c r="L182" s="9"/>
      <c r="M182" s="9"/>
    </row>
    <row r="183" spans="8:13" ht="16" customHeight="1" x14ac:dyDescent="0.2">
      <c r="H183" s="9"/>
      <c r="I183" s="9"/>
      <c r="J183" s="9"/>
      <c r="K183" s="9"/>
      <c r="L183" s="9"/>
      <c r="M183" s="9"/>
    </row>
    <row r="184" spans="8:13" ht="16" customHeight="1" x14ac:dyDescent="0.2">
      <c r="H184" s="9"/>
      <c r="I184" s="9"/>
      <c r="J184" s="9"/>
      <c r="K184" s="9"/>
      <c r="L184" s="9"/>
      <c r="M184" s="9"/>
    </row>
    <row r="185" spans="8:13" ht="16" customHeight="1" x14ac:dyDescent="0.2">
      <c r="H185" s="9"/>
      <c r="I185" s="9"/>
      <c r="J185" s="9"/>
      <c r="K185" s="9"/>
      <c r="L185" s="9"/>
      <c r="M185" s="9"/>
    </row>
    <row r="186" spans="8:13" ht="16" customHeight="1" x14ac:dyDescent="0.2">
      <c r="H186" s="9"/>
      <c r="I186" s="9"/>
      <c r="J186" s="9"/>
      <c r="K186" s="9"/>
      <c r="L186" s="9"/>
      <c r="M186" s="9"/>
    </row>
    <row r="187" spans="8:13" ht="16" customHeight="1" x14ac:dyDescent="0.2">
      <c r="H187" s="9"/>
      <c r="I187" s="9"/>
      <c r="J187" s="9"/>
      <c r="K187" s="9"/>
      <c r="L187" s="9"/>
      <c r="M187" s="9"/>
    </row>
    <row r="188" spans="8:13" ht="16" customHeight="1" x14ac:dyDescent="0.2">
      <c r="H188" s="9"/>
      <c r="I188" s="9"/>
      <c r="J188" s="9"/>
      <c r="K188" s="9"/>
      <c r="L188" s="9"/>
      <c r="M188" s="9"/>
    </row>
    <row r="189" spans="8:13" ht="16" customHeight="1" x14ac:dyDescent="0.2">
      <c r="H189" s="9"/>
      <c r="I189" s="9"/>
      <c r="J189" s="9"/>
      <c r="K189" s="9"/>
      <c r="L189" s="9"/>
      <c r="M189" s="9"/>
    </row>
    <row r="190" spans="8:13" ht="16" customHeight="1" x14ac:dyDescent="0.2">
      <c r="H190" s="9"/>
      <c r="I190" s="9"/>
      <c r="J190" s="9"/>
      <c r="K190" s="9"/>
      <c r="L190" s="9"/>
      <c r="M190" s="9"/>
    </row>
    <row r="191" spans="8:13" ht="16" customHeight="1" x14ac:dyDescent="0.2">
      <c r="H191" s="9"/>
      <c r="I191" s="9"/>
      <c r="J191" s="9"/>
      <c r="K191" s="9"/>
      <c r="L191" s="9"/>
      <c r="M191" s="9"/>
    </row>
    <row r="192" spans="8:13" ht="16" customHeight="1" x14ac:dyDescent="0.2">
      <c r="H192" s="9"/>
      <c r="I192" s="9"/>
      <c r="J192" s="9"/>
      <c r="K192" s="9"/>
      <c r="L192" s="9"/>
      <c r="M192" s="9"/>
    </row>
    <row r="193" spans="8:13" ht="16" customHeight="1" x14ac:dyDescent="0.2">
      <c r="H193" s="9"/>
      <c r="I193" s="9"/>
      <c r="J193" s="9"/>
      <c r="K193" s="9"/>
      <c r="L193" s="9"/>
      <c r="M193" s="9"/>
    </row>
    <row r="194" spans="8:13" ht="16" customHeight="1" x14ac:dyDescent="0.2">
      <c r="H194" s="9"/>
      <c r="I194" s="9"/>
      <c r="J194" s="9"/>
      <c r="K194" s="9"/>
      <c r="L194" s="9"/>
      <c r="M194" s="9"/>
    </row>
    <row r="195" spans="8:13" ht="16" customHeight="1" x14ac:dyDescent="0.2">
      <c r="H195" s="9"/>
      <c r="I195" s="9"/>
      <c r="J195" s="9"/>
      <c r="K195" s="9"/>
      <c r="L195" s="9"/>
      <c r="M195" s="9"/>
    </row>
    <row r="196" spans="8:13" ht="16" customHeight="1" x14ac:dyDescent="0.2">
      <c r="H196" s="9"/>
      <c r="I196" s="9"/>
      <c r="J196" s="9"/>
      <c r="K196" s="9"/>
      <c r="L196" s="9"/>
      <c r="M196" s="9"/>
    </row>
    <row r="197" spans="8:13" ht="16" customHeight="1" x14ac:dyDescent="0.2">
      <c r="H197" s="9"/>
      <c r="I197" s="9"/>
      <c r="J197" s="9"/>
      <c r="K197" s="9"/>
      <c r="L197" s="9"/>
      <c r="M197" s="9"/>
    </row>
    <row r="198" spans="8:13" ht="16" customHeight="1" x14ac:dyDescent="0.2">
      <c r="H198" s="9"/>
      <c r="I198" s="9"/>
      <c r="J198" s="9"/>
      <c r="K198" s="9"/>
      <c r="L198" s="9"/>
      <c r="M198" s="9"/>
    </row>
    <row r="199" spans="8:13" ht="16" customHeight="1" x14ac:dyDescent="0.2">
      <c r="H199" s="9"/>
      <c r="I199" s="9"/>
      <c r="J199" s="9"/>
      <c r="K199" s="9"/>
      <c r="L199" s="9"/>
      <c r="M199" s="9"/>
    </row>
    <row r="200" spans="8:13" ht="16" customHeight="1" x14ac:dyDescent="0.2">
      <c r="H200" s="9"/>
      <c r="I200" s="9"/>
      <c r="J200" s="9"/>
      <c r="K200" s="9"/>
      <c r="L200" s="9"/>
      <c r="M200" s="9"/>
    </row>
    <row r="201" spans="8:13" ht="16" customHeight="1" x14ac:dyDescent="0.2">
      <c r="H201" s="9"/>
      <c r="I201" s="9"/>
      <c r="J201" s="9"/>
      <c r="K201" s="9"/>
      <c r="L201" s="9"/>
      <c r="M201" s="9"/>
    </row>
    <row r="202" spans="8:13" ht="16" customHeight="1" x14ac:dyDescent="0.2">
      <c r="H202" s="9"/>
      <c r="I202" s="9"/>
      <c r="J202" s="9"/>
      <c r="K202" s="9"/>
      <c r="L202" s="9"/>
      <c r="M202" s="9"/>
    </row>
    <row r="203" spans="8:13" ht="16" customHeight="1" x14ac:dyDescent="0.2">
      <c r="H203" s="9"/>
      <c r="I203" s="9"/>
      <c r="J203" s="9"/>
      <c r="K203" s="9"/>
      <c r="L203" s="9"/>
      <c r="M203" s="9"/>
    </row>
    <row r="204" spans="8:13" ht="16" customHeight="1" x14ac:dyDescent="0.2">
      <c r="H204" s="9"/>
      <c r="I204" s="9"/>
      <c r="J204" s="9"/>
      <c r="K204" s="9"/>
      <c r="L204" s="9"/>
      <c r="M204" s="9"/>
    </row>
    <row r="205" spans="8:13" ht="16" customHeight="1" x14ac:dyDescent="0.2">
      <c r="H205" s="9"/>
      <c r="I205" s="9"/>
      <c r="J205" s="9"/>
      <c r="K205" s="9"/>
      <c r="L205" s="9"/>
      <c r="M205" s="9"/>
    </row>
    <row r="206" spans="8:13" ht="16" customHeight="1" x14ac:dyDescent="0.2">
      <c r="H206" s="9"/>
      <c r="I206" s="9"/>
      <c r="J206" s="9"/>
      <c r="K206" s="9"/>
      <c r="L206" s="9"/>
      <c r="M206" s="9"/>
    </row>
    <row r="207" spans="8:13" ht="16" customHeight="1" x14ac:dyDescent="0.2">
      <c r="H207" s="9"/>
      <c r="I207" s="9"/>
      <c r="J207" s="9"/>
      <c r="K207" s="9"/>
      <c r="L207" s="9"/>
      <c r="M207" s="9"/>
    </row>
    <row r="208" spans="8:13" ht="16" customHeight="1" x14ac:dyDescent="0.2">
      <c r="H208" s="9"/>
      <c r="I208" s="9"/>
      <c r="J208" s="9"/>
      <c r="K208" s="9"/>
      <c r="L208" s="9"/>
      <c r="M208" s="9"/>
    </row>
    <row r="209" spans="8:13" ht="16" customHeight="1" x14ac:dyDescent="0.2">
      <c r="H209" s="9"/>
      <c r="I209" s="9"/>
      <c r="J209" s="9"/>
      <c r="K209" s="9"/>
      <c r="L209" s="9"/>
      <c r="M209" s="9"/>
    </row>
    <row r="210" spans="8:13" ht="16" customHeight="1" x14ac:dyDescent="0.2">
      <c r="H210" s="9"/>
      <c r="I210" s="9"/>
      <c r="J210" s="9"/>
      <c r="K210" s="9"/>
      <c r="L210" s="9"/>
      <c r="M210" s="9"/>
    </row>
    <row r="211" spans="8:13" ht="16" customHeight="1" x14ac:dyDescent="0.2">
      <c r="H211" s="9"/>
      <c r="I211" s="9"/>
      <c r="J211" s="9"/>
      <c r="K211" s="9"/>
      <c r="L211" s="9"/>
      <c r="M211" s="9"/>
    </row>
    <row r="212" spans="8:13" ht="16" customHeight="1" x14ac:dyDescent="0.2">
      <c r="H212" s="9"/>
      <c r="I212" s="9"/>
      <c r="J212" s="9"/>
      <c r="K212" s="9"/>
      <c r="L212" s="9"/>
      <c r="M212" s="9"/>
    </row>
    <row r="213" spans="8:13" ht="16" customHeight="1" x14ac:dyDescent="0.2">
      <c r="H213" s="9"/>
      <c r="I213" s="9"/>
      <c r="J213" s="9"/>
      <c r="K213" s="9"/>
      <c r="L213" s="9"/>
      <c r="M213" s="9"/>
    </row>
    <row r="214" spans="8:13" ht="16" customHeight="1" x14ac:dyDescent="0.2">
      <c r="H214" s="9"/>
      <c r="I214" s="9"/>
      <c r="J214" s="9"/>
      <c r="K214" s="9"/>
      <c r="L214" s="9"/>
      <c r="M214" s="9"/>
    </row>
    <row r="215" spans="8:13" ht="16" customHeight="1" x14ac:dyDescent="0.2">
      <c r="H215" s="9"/>
      <c r="I215" s="9"/>
      <c r="J215" s="9"/>
      <c r="K215" s="9"/>
      <c r="L215" s="9"/>
      <c r="M215" s="9"/>
    </row>
    <row r="216" spans="8:13" ht="16" customHeight="1" x14ac:dyDescent="0.2">
      <c r="H216" s="9"/>
      <c r="I216" s="9"/>
      <c r="J216" s="9"/>
      <c r="K216" s="9"/>
      <c r="L216" s="9"/>
      <c r="M216" s="9"/>
    </row>
    <row r="217" spans="8:13" ht="16" customHeight="1" x14ac:dyDescent="0.2">
      <c r="H217" s="9"/>
      <c r="I217" s="9"/>
      <c r="J217" s="9"/>
      <c r="K217" s="9"/>
      <c r="L217" s="9"/>
      <c r="M217" s="9"/>
    </row>
    <row r="218" spans="8:13" ht="16" customHeight="1" x14ac:dyDescent="0.2">
      <c r="H218" s="9"/>
      <c r="I218" s="9"/>
      <c r="J218" s="9"/>
      <c r="K218" s="9"/>
      <c r="L218" s="9"/>
      <c r="M218" s="9"/>
    </row>
    <row r="219" spans="8:13" ht="16" customHeight="1" x14ac:dyDescent="0.2">
      <c r="H219" s="9"/>
      <c r="I219" s="9"/>
      <c r="J219" s="9"/>
      <c r="K219" s="9"/>
      <c r="L219" s="9"/>
      <c r="M219" s="9"/>
    </row>
    <row r="220" spans="8:13" ht="16" customHeight="1" x14ac:dyDescent="0.2">
      <c r="H220" s="9"/>
      <c r="I220" s="9"/>
      <c r="J220" s="9"/>
      <c r="K220" s="9"/>
      <c r="L220" s="9"/>
      <c r="M220" s="9"/>
    </row>
    <row r="221" spans="8:13" ht="16" customHeight="1" x14ac:dyDescent="0.2">
      <c r="H221" s="9"/>
      <c r="I221" s="9"/>
      <c r="J221" s="9"/>
      <c r="K221" s="9"/>
      <c r="L221" s="9"/>
      <c r="M221" s="9"/>
    </row>
    <row r="222" spans="8:13" ht="16" customHeight="1" x14ac:dyDescent="0.2">
      <c r="H222" s="9"/>
      <c r="I222" s="9"/>
      <c r="J222" s="9"/>
      <c r="K222" s="9"/>
      <c r="L222" s="9"/>
      <c r="M222" s="9"/>
    </row>
    <row r="223" spans="8:13" ht="16" customHeight="1" x14ac:dyDescent="0.2">
      <c r="H223" s="9"/>
      <c r="I223" s="9"/>
      <c r="J223" s="9"/>
      <c r="K223" s="9"/>
      <c r="L223" s="9"/>
      <c r="M223" s="9"/>
    </row>
    <row r="224" spans="8:13" ht="16" customHeight="1" x14ac:dyDescent="0.2">
      <c r="H224" s="9"/>
      <c r="I224" s="9"/>
      <c r="J224" s="9"/>
      <c r="K224" s="9"/>
      <c r="L224" s="9"/>
      <c r="M224" s="9"/>
    </row>
    <row r="225" spans="8:13" ht="16" customHeight="1" x14ac:dyDescent="0.2">
      <c r="H225" s="9"/>
      <c r="I225" s="9"/>
      <c r="J225" s="9"/>
      <c r="K225" s="9"/>
      <c r="L225" s="9"/>
      <c r="M225" s="9"/>
    </row>
    <row r="226" spans="8:13" ht="16" customHeight="1" x14ac:dyDescent="0.2">
      <c r="H226" s="9"/>
      <c r="I226" s="9"/>
      <c r="J226" s="9"/>
      <c r="K226" s="9"/>
      <c r="L226" s="9"/>
      <c r="M226" s="9"/>
    </row>
    <row r="227" spans="8:13" ht="16" customHeight="1" x14ac:dyDescent="0.2">
      <c r="H227" s="9"/>
      <c r="I227" s="9"/>
      <c r="J227" s="9"/>
      <c r="K227" s="9"/>
      <c r="L227" s="9"/>
      <c r="M227" s="9"/>
    </row>
    <row r="228" spans="8:13" ht="16" customHeight="1" x14ac:dyDescent="0.2">
      <c r="H228" s="9"/>
      <c r="I228" s="9"/>
      <c r="J228" s="9"/>
      <c r="K228" s="9"/>
      <c r="L228" s="9"/>
      <c r="M228" s="9"/>
    </row>
    <row r="229" spans="8:13" ht="16" customHeight="1" x14ac:dyDescent="0.2">
      <c r="H229" s="9"/>
      <c r="I229" s="9"/>
      <c r="J229" s="9"/>
      <c r="K229" s="9"/>
      <c r="L229" s="9"/>
      <c r="M229" s="9"/>
    </row>
    <row r="230" spans="8:13" ht="16" customHeight="1" x14ac:dyDescent="0.2">
      <c r="H230" s="9"/>
      <c r="I230" s="9"/>
      <c r="J230" s="9"/>
      <c r="K230" s="9"/>
      <c r="L230" s="9"/>
      <c r="M230" s="9"/>
    </row>
    <row r="231" spans="8:13" ht="16" customHeight="1" x14ac:dyDescent="0.2">
      <c r="H231" s="9"/>
      <c r="I231" s="9"/>
      <c r="J231" s="9"/>
      <c r="K231" s="9"/>
      <c r="L231" s="9"/>
      <c r="M231" s="9"/>
    </row>
    <row r="232" spans="8:13" ht="16" customHeight="1" x14ac:dyDescent="0.2">
      <c r="H232" s="9"/>
      <c r="I232" s="9"/>
      <c r="J232" s="9"/>
      <c r="K232" s="9"/>
      <c r="L232" s="9"/>
      <c r="M232" s="9"/>
    </row>
    <row r="233" spans="8:13" ht="16" customHeight="1" x14ac:dyDescent="0.2">
      <c r="H233" s="9"/>
      <c r="I233" s="9"/>
      <c r="J233" s="9"/>
      <c r="K233" s="9"/>
      <c r="L233" s="9"/>
      <c r="M233" s="9"/>
    </row>
    <row r="234" spans="8:13" ht="16" customHeight="1" x14ac:dyDescent="0.2">
      <c r="H234" s="9"/>
      <c r="I234" s="9"/>
      <c r="J234" s="9"/>
      <c r="K234" s="9"/>
      <c r="L234" s="9"/>
      <c r="M234" s="9"/>
    </row>
    <row r="235" spans="8:13" ht="16" customHeight="1" x14ac:dyDescent="0.2">
      <c r="H235" s="9"/>
      <c r="I235" s="9"/>
      <c r="J235" s="9"/>
      <c r="K235" s="9"/>
      <c r="L235" s="9"/>
      <c r="M235" s="9"/>
    </row>
    <row r="236" spans="8:13" ht="16" customHeight="1" x14ac:dyDescent="0.2">
      <c r="H236" s="9"/>
      <c r="I236" s="9"/>
      <c r="J236" s="9"/>
      <c r="K236" s="9"/>
      <c r="L236" s="9"/>
      <c r="M236" s="9"/>
    </row>
    <row r="237" spans="8:13" ht="16" customHeight="1" x14ac:dyDescent="0.2">
      <c r="H237" s="9"/>
      <c r="I237" s="9"/>
      <c r="J237" s="9"/>
      <c r="K237" s="9"/>
      <c r="L237" s="9"/>
      <c r="M237" s="9"/>
    </row>
    <row r="238" spans="8:13" ht="16" customHeight="1" x14ac:dyDescent="0.2">
      <c r="H238" s="9"/>
      <c r="I238" s="9"/>
      <c r="J238" s="9"/>
      <c r="K238" s="9"/>
      <c r="L238" s="9"/>
      <c r="M238" s="9"/>
    </row>
    <row r="239" spans="8:13" ht="16" customHeight="1" x14ac:dyDescent="0.2">
      <c r="H239" s="9"/>
      <c r="I239" s="9"/>
      <c r="J239" s="9"/>
      <c r="K239" s="9"/>
      <c r="L239" s="9"/>
      <c r="M239" s="9"/>
    </row>
    <row r="240" spans="8:13" ht="16" customHeight="1" x14ac:dyDescent="0.2">
      <c r="H240" s="9"/>
      <c r="I240" s="9"/>
      <c r="J240" s="9"/>
      <c r="K240" s="9"/>
      <c r="L240" s="9"/>
      <c r="M240" s="9"/>
    </row>
    <row r="241" spans="8:13" ht="16" customHeight="1" x14ac:dyDescent="0.2">
      <c r="H241" s="9"/>
      <c r="I241" s="9"/>
      <c r="J241" s="9"/>
      <c r="K241" s="9"/>
      <c r="L241" s="9"/>
      <c r="M241" s="9"/>
    </row>
    <row r="242" spans="8:13" ht="16" customHeight="1" x14ac:dyDescent="0.2">
      <c r="H242" s="9"/>
      <c r="I242" s="9"/>
      <c r="J242" s="9"/>
      <c r="K242" s="9"/>
      <c r="L242" s="9"/>
      <c r="M242" s="9"/>
    </row>
    <row r="243" spans="8:13" ht="16" customHeight="1" x14ac:dyDescent="0.2">
      <c r="H243" s="9"/>
      <c r="I243" s="9"/>
      <c r="J243" s="9"/>
      <c r="K243" s="9"/>
      <c r="L243" s="9"/>
      <c r="M243" s="9"/>
    </row>
    <row r="244" spans="8:13" ht="16" customHeight="1" x14ac:dyDescent="0.2">
      <c r="H244" s="9"/>
      <c r="I244" s="9"/>
      <c r="J244" s="9"/>
      <c r="K244" s="9"/>
      <c r="L244" s="9"/>
      <c r="M244" s="9"/>
    </row>
    <row r="245" spans="8:13" ht="16" customHeight="1" x14ac:dyDescent="0.2">
      <c r="H245" s="9"/>
      <c r="I245" s="9"/>
      <c r="J245" s="9"/>
      <c r="K245" s="9"/>
      <c r="L245" s="9"/>
      <c r="M245" s="9"/>
    </row>
    <row r="246" spans="8:13" ht="16" customHeight="1" x14ac:dyDescent="0.2">
      <c r="H246" s="9"/>
      <c r="I246" s="9"/>
      <c r="J246" s="9"/>
      <c r="K246" s="9"/>
      <c r="L246" s="9"/>
      <c r="M246" s="9"/>
    </row>
    <row r="247" spans="8:13" ht="16" customHeight="1" x14ac:dyDescent="0.2">
      <c r="H247" s="9"/>
      <c r="I247" s="9"/>
      <c r="J247" s="9"/>
      <c r="K247" s="9"/>
      <c r="L247" s="9"/>
      <c r="M247" s="9"/>
    </row>
    <row r="248" spans="8:13" ht="16" customHeight="1" x14ac:dyDescent="0.2">
      <c r="H248" s="9"/>
      <c r="I248" s="9"/>
      <c r="J248" s="9"/>
      <c r="K248" s="9"/>
      <c r="L248" s="9"/>
      <c r="M248" s="9"/>
    </row>
    <row r="249" spans="8:13" ht="16" customHeight="1" x14ac:dyDescent="0.2">
      <c r="H249" s="9"/>
      <c r="I249" s="9"/>
      <c r="J249" s="9"/>
      <c r="K249" s="9"/>
      <c r="L249" s="9"/>
      <c r="M249" s="9"/>
    </row>
    <row r="250" spans="8:13" ht="16" customHeight="1" x14ac:dyDescent="0.2">
      <c r="H250" s="9"/>
      <c r="I250" s="9"/>
      <c r="J250" s="9"/>
      <c r="K250" s="9"/>
      <c r="L250" s="9"/>
      <c r="M250" s="9"/>
    </row>
    <row r="251" spans="8:13" ht="16" customHeight="1" x14ac:dyDescent="0.2">
      <c r="H251" s="9"/>
      <c r="I251" s="9"/>
      <c r="J251" s="9"/>
      <c r="K251" s="9"/>
      <c r="L251" s="9"/>
      <c r="M251" s="9"/>
    </row>
    <row r="252" spans="8:13" ht="16" customHeight="1" x14ac:dyDescent="0.2">
      <c r="H252" s="9"/>
      <c r="I252" s="9"/>
      <c r="J252" s="9"/>
      <c r="K252" s="9"/>
      <c r="L252" s="9"/>
      <c r="M252" s="9"/>
    </row>
    <row r="253" spans="8:13" ht="16" customHeight="1" x14ac:dyDescent="0.2">
      <c r="H253" s="9"/>
      <c r="I253" s="9"/>
      <c r="J253" s="9"/>
      <c r="K253" s="9"/>
      <c r="L253" s="9"/>
      <c r="M253" s="9"/>
    </row>
    <row r="254" spans="8:13" ht="16" customHeight="1" x14ac:dyDescent="0.2">
      <c r="H254" s="9"/>
      <c r="I254" s="9"/>
      <c r="J254" s="9"/>
      <c r="K254" s="9"/>
      <c r="L254" s="9"/>
      <c r="M254" s="9"/>
    </row>
    <row r="255" spans="8:13" ht="16" customHeight="1" x14ac:dyDescent="0.2">
      <c r="H255" s="9"/>
      <c r="I255" s="9"/>
      <c r="J255" s="9"/>
      <c r="K255" s="9"/>
      <c r="L255" s="9"/>
      <c r="M255" s="9"/>
    </row>
    <row r="256" spans="8:13" ht="16" customHeight="1" x14ac:dyDescent="0.2">
      <c r="H256" s="9"/>
      <c r="I256" s="9"/>
      <c r="J256" s="9"/>
      <c r="K256" s="9"/>
      <c r="L256" s="9"/>
      <c r="M256" s="9"/>
    </row>
    <row r="257" spans="8:13" ht="16" customHeight="1" x14ac:dyDescent="0.2">
      <c r="H257" s="9"/>
      <c r="I257" s="9"/>
      <c r="J257" s="9"/>
      <c r="K257" s="9"/>
      <c r="L257" s="9"/>
      <c r="M257" s="9"/>
    </row>
    <row r="258" spans="8:13" ht="16" customHeight="1" x14ac:dyDescent="0.2">
      <c r="H258" s="9"/>
      <c r="I258" s="9"/>
      <c r="J258" s="9"/>
      <c r="K258" s="9"/>
      <c r="L258" s="9"/>
      <c r="M258" s="9"/>
    </row>
    <row r="259" spans="8:13" ht="16" customHeight="1" x14ac:dyDescent="0.2">
      <c r="H259" s="9"/>
      <c r="I259" s="9"/>
      <c r="J259" s="9"/>
      <c r="K259" s="9"/>
      <c r="L259" s="9"/>
      <c r="M259" s="9"/>
    </row>
    <row r="260" spans="8:13" ht="16" customHeight="1" x14ac:dyDescent="0.2">
      <c r="H260" s="9"/>
      <c r="I260" s="9"/>
      <c r="J260" s="9"/>
      <c r="K260" s="9"/>
      <c r="L260" s="9"/>
      <c r="M260" s="9"/>
    </row>
    <row r="261" spans="8:13" ht="16" customHeight="1" x14ac:dyDescent="0.2">
      <c r="H261" s="9"/>
      <c r="I261" s="9"/>
      <c r="J261" s="9"/>
      <c r="K261" s="9"/>
      <c r="L261" s="9"/>
      <c r="M261" s="9"/>
    </row>
    <row r="262" spans="8:13" ht="16" customHeight="1" x14ac:dyDescent="0.2">
      <c r="H262" s="9"/>
      <c r="I262" s="9"/>
      <c r="J262" s="9"/>
      <c r="K262" s="9"/>
      <c r="L262" s="9"/>
      <c r="M262" s="9"/>
    </row>
    <row r="263" spans="8:13" ht="16" customHeight="1" x14ac:dyDescent="0.2">
      <c r="H263" s="9"/>
      <c r="I263" s="9"/>
      <c r="J263" s="9"/>
      <c r="K263" s="9"/>
      <c r="L263" s="9"/>
      <c r="M263" s="9"/>
    </row>
    <row r="264" spans="8:13" ht="16" customHeight="1" x14ac:dyDescent="0.2">
      <c r="H264" s="9"/>
      <c r="I264" s="9"/>
      <c r="J264" s="9"/>
      <c r="K264" s="9"/>
      <c r="L264" s="9"/>
      <c r="M264" s="9"/>
    </row>
    <row r="265" spans="8:13" ht="16" customHeight="1" x14ac:dyDescent="0.2">
      <c r="H265" s="9"/>
      <c r="I265" s="9"/>
      <c r="J265" s="9"/>
      <c r="K265" s="9"/>
      <c r="L265" s="9"/>
      <c r="M265" s="9"/>
    </row>
    <row r="266" spans="8:13" ht="16" customHeight="1" x14ac:dyDescent="0.2">
      <c r="H266" s="9"/>
      <c r="I266" s="9"/>
      <c r="J266" s="9"/>
      <c r="K266" s="9"/>
      <c r="L266" s="9"/>
      <c r="M266" s="9"/>
    </row>
    <row r="267" spans="8:13" ht="16" customHeight="1" x14ac:dyDescent="0.2">
      <c r="H267" s="9"/>
      <c r="I267" s="9"/>
      <c r="J267" s="9"/>
      <c r="K267" s="9"/>
      <c r="L267" s="9"/>
      <c r="M267" s="9"/>
    </row>
    <row r="268" spans="8:13" ht="16" customHeight="1" x14ac:dyDescent="0.2">
      <c r="H268" s="9"/>
      <c r="I268" s="9"/>
      <c r="J268" s="9"/>
      <c r="K268" s="9"/>
      <c r="L268" s="9"/>
      <c r="M268" s="9"/>
    </row>
    <row r="269" spans="8:13" ht="16" customHeight="1" x14ac:dyDescent="0.2">
      <c r="H269" s="9"/>
      <c r="I269" s="9"/>
      <c r="J269" s="9"/>
      <c r="K269" s="9"/>
      <c r="L269" s="9"/>
      <c r="M269" s="9"/>
    </row>
    <row r="270" spans="8:13" ht="16" customHeight="1" x14ac:dyDescent="0.2">
      <c r="H270" s="9"/>
      <c r="I270" s="9"/>
      <c r="J270" s="9"/>
      <c r="K270" s="9"/>
      <c r="L270" s="9"/>
      <c r="M270" s="9"/>
    </row>
    <row r="271" spans="8:13" ht="16" customHeight="1" x14ac:dyDescent="0.2">
      <c r="H271" s="9"/>
      <c r="I271" s="9"/>
      <c r="J271" s="9"/>
      <c r="K271" s="9"/>
      <c r="L271" s="9"/>
      <c r="M271" s="9"/>
    </row>
    <row r="272" spans="8:13" ht="16" customHeight="1" x14ac:dyDescent="0.2">
      <c r="H272" s="9"/>
      <c r="I272" s="9"/>
      <c r="J272" s="9"/>
      <c r="K272" s="9"/>
      <c r="L272" s="9"/>
      <c r="M272" s="9"/>
    </row>
    <row r="273" spans="8:13" ht="16" customHeight="1" x14ac:dyDescent="0.2">
      <c r="H273" s="9"/>
      <c r="I273" s="9"/>
      <c r="J273" s="9"/>
      <c r="K273" s="9"/>
      <c r="L273" s="9"/>
      <c r="M273" s="9"/>
    </row>
    <row r="274" spans="8:13" ht="16" customHeight="1" x14ac:dyDescent="0.2">
      <c r="H274" s="9"/>
      <c r="I274" s="9"/>
      <c r="J274" s="9"/>
      <c r="K274" s="9"/>
      <c r="L274" s="9"/>
      <c r="M274" s="9"/>
    </row>
    <row r="275" spans="8:13" ht="16" customHeight="1" x14ac:dyDescent="0.2">
      <c r="H275" s="9"/>
      <c r="I275" s="9"/>
      <c r="J275" s="9"/>
      <c r="K275" s="9"/>
      <c r="L275" s="9"/>
      <c r="M275" s="9"/>
    </row>
    <row r="276" spans="8:13" ht="16" customHeight="1" x14ac:dyDescent="0.2">
      <c r="H276" s="9"/>
      <c r="I276" s="9"/>
      <c r="J276" s="9"/>
      <c r="K276" s="9"/>
      <c r="L276" s="9"/>
      <c r="M276" s="9"/>
    </row>
    <row r="277" spans="8:13" ht="16" customHeight="1" x14ac:dyDescent="0.2">
      <c r="H277" s="9"/>
      <c r="I277" s="9"/>
      <c r="J277" s="9"/>
      <c r="K277" s="9"/>
      <c r="L277" s="9"/>
      <c r="M277" s="9"/>
    </row>
    <row r="278" spans="8:13" ht="16" customHeight="1" x14ac:dyDescent="0.2">
      <c r="H278" s="9"/>
      <c r="I278" s="9"/>
      <c r="J278" s="9"/>
      <c r="K278" s="9"/>
      <c r="L278" s="9"/>
      <c r="M278" s="9"/>
    </row>
    <row r="279" spans="8:13" ht="16" customHeight="1" x14ac:dyDescent="0.2">
      <c r="H279" s="9"/>
      <c r="I279" s="9"/>
      <c r="J279" s="9"/>
      <c r="K279" s="9"/>
      <c r="L279" s="9"/>
      <c r="M279" s="9"/>
    </row>
    <row r="280" spans="8:13" ht="16" customHeight="1" x14ac:dyDescent="0.2">
      <c r="H280" s="9"/>
      <c r="I280" s="9"/>
      <c r="J280" s="9"/>
      <c r="K280" s="9"/>
      <c r="L280" s="9"/>
      <c r="M280" s="9"/>
    </row>
    <row r="281" spans="8:13" ht="16" customHeight="1" x14ac:dyDescent="0.2">
      <c r="H281" s="9"/>
      <c r="I281" s="9"/>
      <c r="J281" s="9"/>
      <c r="K281" s="9"/>
      <c r="L281" s="9"/>
      <c r="M281" s="9"/>
    </row>
    <row r="282" spans="8:13" ht="16" customHeight="1" x14ac:dyDescent="0.2">
      <c r="H282" s="9"/>
      <c r="I282" s="9"/>
      <c r="J282" s="9"/>
      <c r="K282" s="9"/>
      <c r="L282" s="9"/>
      <c r="M282" s="9"/>
    </row>
    <row r="283" spans="8:13" ht="16" customHeight="1" x14ac:dyDescent="0.2">
      <c r="H283" s="9"/>
      <c r="I283" s="9"/>
      <c r="J283" s="9"/>
      <c r="K283" s="9"/>
      <c r="L283" s="9"/>
      <c r="M283" s="9"/>
    </row>
    <row r="284" spans="8:13" ht="16" customHeight="1" x14ac:dyDescent="0.2">
      <c r="H284" s="9"/>
      <c r="I284" s="9"/>
      <c r="J284" s="9"/>
      <c r="K284" s="9"/>
      <c r="L284" s="9"/>
      <c r="M284" s="9"/>
    </row>
    <row r="285" spans="8:13" ht="16" customHeight="1" x14ac:dyDescent="0.2">
      <c r="H285" s="9"/>
      <c r="I285" s="9"/>
      <c r="J285" s="9"/>
      <c r="K285" s="9"/>
      <c r="L285" s="9"/>
      <c r="M285" s="9"/>
    </row>
    <row r="286" spans="8:13" ht="16" customHeight="1" x14ac:dyDescent="0.2">
      <c r="H286" s="9"/>
      <c r="I286" s="9"/>
      <c r="J286" s="9"/>
      <c r="K286" s="9"/>
      <c r="L286" s="9"/>
      <c r="M286" s="9"/>
    </row>
    <row r="287" spans="8:13" ht="16" customHeight="1" x14ac:dyDescent="0.2">
      <c r="H287" s="9"/>
      <c r="I287" s="9"/>
      <c r="J287" s="9"/>
      <c r="K287" s="9"/>
      <c r="L287" s="9"/>
      <c r="M287" s="9"/>
    </row>
    <row r="288" spans="8:13" ht="16" customHeight="1" x14ac:dyDescent="0.2">
      <c r="H288" s="9"/>
      <c r="I288" s="9"/>
      <c r="J288" s="9"/>
      <c r="K288" s="9"/>
      <c r="L288" s="9"/>
      <c r="M288" s="9"/>
    </row>
    <row r="289" spans="8:13" ht="16" customHeight="1" x14ac:dyDescent="0.2">
      <c r="H289" s="9"/>
      <c r="I289" s="9"/>
      <c r="J289" s="9"/>
      <c r="K289" s="9"/>
      <c r="L289" s="9"/>
      <c r="M289" s="9"/>
    </row>
    <row r="290" spans="8:13" ht="16" customHeight="1" x14ac:dyDescent="0.2">
      <c r="H290" s="9"/>
      <c r="I290" s="9"/>
      <c r="J290" s="9"/>
      <c r="K290" s="9"/>
      <c r="L290" s="9"/>
      <c r="M290" s="9"/>
    </row>
    <row r="291" spans="8:13" ht="16" customHeight="1" x14ac:dyDescent="0.2">
      <c r="H291" s="9"/>
      <c r="I291" s="9"/>
      <c r="J291" s="9"/>
      <c r="K291" s="9"/>
      <c r="L291" s="9"/>
      <c r="M291" s="9"/>
    </row>
    <row r="292" spans="8:13" ht="16" customHeight="1" x14ac:dyDescent="0.2">
      <c r="H292" s="9"/>
      <c r="I292" s="9"/>
      <c r="J292" s="9"/>
      <c r="K292" s="9"/>
      <c r="L292" s="9"/>
      <c r="M292" s="9"/>
    </row>
    <row r="293" spans="8:13" ht="16" customHeight="1" x14ac:dyDescent="0.2">
      <c r="H293" s="9"/>
      <c r="I293" s="9"/>
      <c r="J293" s="9"/>
      <c r="K293" s="9"/>
      <c r="L293" s="9"/>
      <c r="M293" s="9"/>
    </row>
    <row r="294" spans="8:13" ht="16" customHeight="1" x14ac:dyDescent="0.2">
      <c r="H294" s="9"/>
      <c r="I294" s="9"/>
      <c r="J294" s="9"/>
      <c r="K294" s="9"/>
      <c r="L294" s="9"/>
      <c r="M294" s="9"/>
    </row>
    <row r="295" spans="8:13" ht="16" customHeight="1" x14ac:dyDescent="0.2">
      <c r="H295" s="9"/>
      <c r="I295" s="9"/>
      <c r="J295" s="9"/>
      <c r="K295" s="9"/>
      <c r="L295" s="9"/>
      <c r="M295" s="9"/>
    </row>
    <row r="296" spans="8:13" ht="16" customHeight="1" x14ac:dyDescent="0.2">
      <c r="H296" s="9"/>
      <c r="I296" s="9"/>
      <c r="J296" s="9"/>
      <c r="K296" s="9"/>
      <c r="L296" s="9"/>
      <c r="M296" s="9"/>
    </row>
    <row r="297" spans="8:13" ht="16" customHeight="1" x14ac:dyDescent="0.2">
      <c r="H297" s="9"/>
      <c r="I297" s="9"/>
      <c r="J297" s="9"/>
      <c r="K297" s="9"/>
      <c r="L297" s="9"/>
      <c r="M297" s="9"/>
    </row>
    <row r="298" spans="8:13" ht="16" customHeight="1" x14ac:dyDescent="0.2">
      <c r="H298" s="9"/>
      <c r="I298" s="9"/>
      <c r="J298" s="9"/>
      <c r="K298" s="9"/>
      <c r="L298" s="9"/>
      <c r="M298" s="9"/>
    </row>
    <row r="299" spans="8:13" ht="16" customHeight="1" x14ac:dyDescent="0.2">
      <c r="H299" s="9"/>
      <c r="I299" s="9"/>
      <c r="J299" s="9"/>
      <c r="K299" s="9"/>
      <c r="L299" s="9"/>
      <c r="M299" s="9"/>
    </row>
    <row r="300" spans="8:13" ht="16" customHeight="1" x14ac:dyDescent="0.2">
      <c r="H300" s="9"/>
      <c r="I300" s="9"/>
      <c r="J300" s="9"/>
      <c r="K300" s="9"/>
      <c r="L300" s="9"/>
      <c r="M300" s="9"/>
    </row>
    <row r="301" spans="8:13" ht="16" customHeight="1" x14ac:dyDescent="0.2">
      <c r="H301" s="9"/>
      <c r="I301" s="9"/>
      <c r="J301" s="9"/>
      <c r="K301" s="9"/>
      <c r="L301" s="9"/>
      <c r="M301" s="9"/>
    </row>
    <row r="302" spans="8:13" ht="16" customHeight="1" x14ac:dyDescent="0.2">
      <c r="H302" s="9"/>
      <c r="I302" s="9"/>
      <c r="J302" s="9"/>
      <c r="K302" s="9"/>
      <c r="L302" s="9"/>
      <c r="M302" s="9"/>
    </row>
    <row r="303" spans="8:13" ht="16" customHeight="1" x14ac:dyDescent="0.2">
      <c r="H303" s="9"/>
      <c r="I303" s="9"/>
      <c r="J303" s="9"/>
      <c r="K303" s="9"/>
      <c r="L303" s="9"/>
      <c r="M303" s="9"/>
    </row>
    <row r="304" spans="8:13" ht="16" customHeight="1" x14ac:dyDescent="0.2">
      <c r="H304" s="9"/>
      <c r="I304" s="9"/>
      <c r="J304" s="9"/>
      <c r="K304" s="9"/>
      <c r="L304" s="9"/>
      <c r="M304" s="9"/>
    </row>
    <row r="305" spans="8:13" ht="16" customHeight="1" x14ac:dyDescent="0.2">
      <c r="H305" s="9"/>
      <c r="I305" s="9"/>
      <c r="J305" s="9"/>
      <c r="K305" s="9"/>
      <c r="L305" s="9"/>
      <c r="M305" s="9"/>
    </row>
    <row r="306" spans="8:13" ht="16" customHeight="1" x14ac:dyDescent="0.2">
      <c r="H306" s="9"/>
      <c r="I306" s="9"/>
      <c r="J306" s="9"/>
      <c r="K306" s="9"/>
      <c r="L306" s="9"/>
      <c r="M306" s="9"/>
    </row>
    <row r="307" spans="8:13" ht="16" customHeight="1" x14ac:dyDescent="0.2">
      <c r="H307" s="9"/>
      <c r="I307" s="9"/>
      <c r="J307" s="9"/>
      <c r="K307" s="9"/>
      <c r="L307" s="9"/>
      <c r="M307" s="9"/>
    </row>
    <row r="308" spans="8:13" ht="16" customHeight="1" x14ac:dyDescent="0.2">
      <c r="H308" s="9"/>
      <c r="I308" s="9"/>
      <c r="J308" s="9"/>
      <c r="K308" s="9"/>
      <c r="L308" s="9"/>
      <c r="M308" s="9"/>
    </row>
    <row r="309" spans="8:13" ht="16" customHeight="1" x14ac:dyDescent="0.2">
      <c r="H309" s="9"/>
      <c r="I309" s="9"/>
      <c r="J309" s="9"/>
      <c r="K309" s="9"/>
      <c r="L309" s="9"/>
      <c r="M309" s="9"/>
    </row>
    <row r="310" spans="8:13" ht="16" customHeight="1" x14ac:dyDescent="0.2">
      <c r="H310" s="9"/>
      <c r="I310" s="9"/>
      <c r="J310" s="9"/>
      <c r="K310" s="9"/>
      <c r="L310" s="9"/>
      <c r="M310" s="9"/>
    </row>
    <row r="311" spans="8:13" ht="16" customHeight="1" x14ac:dyDescent="0.2">
      <c r="H311" s="9"/>
      <c r="I311" s="9"/>
      <c r="J311" s="9"/>
      <c r="K311" s="9"/>
      <c r="L311" s="9"/>
      <c r="M311" s="9"/>
    </row>
    <row r="312" spans="8:13" ht="16" customHeight="1" x14ac:dyDescent="0.2">
      <c r="H312" s="9"/>
      <c r="I312" s="9"/>
      <c r="J312" s="9"/>
      <c r="K312" s="9"/>
      <c r="L312" s="9"/>
      <c r="M312" s="9"/>
    </row>
    <row r="313" spans="8:13" ht="16" customHeight="1" x14ac:dyDescent="0.2">
      <c r="H313" s="9"/>
      <c r="I313" s="9"/>
      <c r="J313" s="9"/>
      <c r="K313" s="9"/>
      <c r="L313" s="9"/>
      <c r="M313" s="9"/>
    </row>
    <row r="314" spans="8:13" ht="16" customHeight="1" x14ac:dyDescent="0.2">
      <c r="H314" s="9"/>
      <c r="I314" s="9"/>
      <c r="J314" s="9"/>
      <c r="K314" s="9"/>
      <c r="L314" s="9"/>
      <c r="M314" s="9"/>
    </row>
    <row r="315" spans="8:13" ht="16" customHeight="1" x14ac:dyDescent="0.2">
      <c r="H315" s="9"/>
      <c r="I315" s="9"/>
      <c r="J315" s="9"/>
      <c r="K315" s="9"/>
      <c r="L315" s="9"/>
      <c r="M315" s="9"/>
    </row>
    <row r="316" spans="8:13" ht="16" customHeight="1" x14ac:dyDescent="0.2">
      <c r="H316" s="9"/>
      <c r="I316" s="9"/>
      <c r="J316" s="9"/>
      <c r="K316" s="9"/>
      <c r="L316" s="9"/>
      <c r="M316" s="9"/>
    </row>
    <row r="317" spans="8:13" ht="16" customHeight="1" x14ac:dyDescent="0.2">
      <c r="H317" s="9"/>
      <c r="I317" s="9"/>
      <c r="J317" s="9"/>
      <c r="K317" s="9"/>
      <c r="L317" s="9"/>
      <c r="M317" s="9"/>
    </row>
    <row r="318" spans="8:13" ht="16" customHeight="1" x14ac:dyDescent="0.2">
      <c r="H318" s="9"/>
      <c r="I318" s="9"/>
      <c r="J318" s="9"/>
      <c r="K318" s="9"/>
      <c r="L318" s="9"/>
      <c r="M318" s="9"/>
    </row>
    <row r="319" spans="8:13" ht="16" customHeight="1" x14ac:dyDescent="0.2">
      <c r="H319" s="9"/>
      <c r="I319" s="9"/>
      <c r="J319" s="9"/>
      <c r="K319" s="9"/>
      <c r="L319" s="9"/>
      <c r="M319" s="9"/>
    </row>
    <row r="320" spans="8:13" ht="16" customHeight="1" x14ac:dyDescent="0.2">
      <c r="H320" s="9"/>
      <c r="I320" s="9"/>
      <c r="J320" s="9"/>
      <c r="K320" s="9"/>
      <c r="L320" s="9"/>
      <c r="M320" s="9"/>
    </row>
    <row r="321" spans="8:13" ht="16" customHeight="1" x14ac:dyDescent="0.2">
      <c r="H321" s="9"/>
      <c r="I321" s="9"/>
      <c r="J321" s="9"/>
      <c r="K321" s="9"/>
      <c r="L321" s="9"/>
      <c r="M321" s="9"/>
    </row>
    <row r="322" spans="8:13" ht="16" customHeight="1" x14ac:dyDescent="0.2">
      <c r="H322" s="9"/>
      <c r="I322" s="9"/>
      <c r="J322" s="9"/>
      <c r="K322" s="9"/>
      <c r="L322" s="9"/>
      <c r="M322" s="9"/>
    </row>
    <row r="323" spans="8:13" ht="16" customHeight="1" x14ac:dyDescent="0.2">
      <c r="H323" s="9"/>
      <c r="I323" s="9"/>
      <c r="J323" s="9"/>
      <c r="K323" s="9"/>
      <c r="L323" s="9"/>
      <c r="M323" s="9"/>
    </row>
    <row r="324" spans="8:13" ht="16" customHeight="1" x14ac:dyDescent="0.2">
      <c r="H324" s="9"/>
      <c r="I324" s="9"/>
      <c r="J324" s="9"/>
      <c r="K324" s="9"/>
      <c r="L324" s="9"/>
      <c r="M324" s="9"/>
    </row>
    <row r="325" spans="8:13" ht="16" customHeight="1" x14ac:dyDescent="0.2">
      <c r="H325" s="9"/>
      <c r="I325" s="9"/>
      <c r="J325" s="9"/>
      <c r="K325" s="9"/>
      <c r="L325" s="9"/>
      <c r="M325" s="9"/>
    </row>
    <row r="326" spans="8:13" ht="16" customHeight="1" x14ac:dyDescent="0.2">
      <c r="H326" s="9"/>
      <c r="I326" s="9"/>
      <c r="J326" s="9"/>
      <c r="K326" s="9"/>
      <c r="L326" s="9"/>
      <c r="M326" s="9"/>
    </row>
    <row r="327" spans="8:13" ht="16" customHeight="1" x14ac:dyDescent="0.2">
      <c r="H327" s="9"/>
      <c r="I327" s="9"/>
      <c r="J327" s="9"/>
      <c r="K327" s="9"/>
      <c r="L327" s="9"/>
      <c r="M327" s="9"/>
    </row>
    <row r="328" spans="8:13" ht="16" customHeight="1" x14ac:dyDescent="0.2">
      <c r="H328" s="9"/>
      <c r="I328" s="9"/>
      <c r="J328" s="9"/>
      <c r="K328" s="9"/>
      <c r="L328" s="9"/>
      <c r="M328" s="9"/>
    </row>
    <row r="329" spans="8:13" ht="16" customHeight="1" x14ac:dyDescent="0.2">
      <c r="H329" s="9"/>
      <c r="I329" s="9"/>
      <c r="J329" s="9"/>
      <c r="K329" s="9"/>
      <c r="L329" s="9"/>
      <c r="M329" s="9"/>
    </row>
    <row r="330" spans="8:13" ht="16" customHeight="1" x14ac:dyDescent="0.2">
      <c r="H330" s="9"/>
      <c r="I330" s="9"/>
      <c r="J330" s="9"/>
      <c r="K330" s="9"/>
      <c r="L330" s="9"/>
      <c r="M330" s="9"/>
    </row>
    <row r="331" spans="8:13" ht="16" customHeight="1" x14ac:dyDescent="0.2">
      <c r="H331" s="9"/>
      <c r="I331" s="9"/>
      <c r="J331" s="9"/>
      <c r="K331" s="9"/>
      <c r="L331" s="9"/>
      <c r="M331" s="9"/>
    </row>
    <row r="332" spans="8:13" ht="16" customHeight="1" x14ac:dyDescent="0.2">
      <c r="H332" s="9"/>
      <c r="I332" s="9"/>
      <c r="J332" s="9"/>
      <c r="K332" s="9"/>
      <c r="L332" s="9"/>
      <c r="M332" s="9"/>
    </row>
    <row r="333" spans="8:13" ht="16" customHeight="1" x14ac:dyDescent="0.2">
      <c r="H333" s="9"/>
      <c r="I333" s="9"/>
      <c r="J333" s="9"/>
      <c r="K333" s="9"/>
      <c r="L333" s="9"/>
      <c r="M333" s="9"/>
    </row>
    <row r="334" spans="8:13" ht="16" customHeight="1" x14ac:dyDescent="0.2">
      <c r="H334" s="9"/>
      <c r="I334" s="9"/>
      <c r="J334" s="9"/>
      <c r="K334" s="9"/>
      <c r="L334" s="9"/>
      <c r="M334" s="9"/>
    </row>
    <row r="335" spans="8:13" ht="16" customHeight="1" x14ac:dyDescent="0.2">
      <c r="H335" s="9"/>
      <c r="I335" s="9"/>
      <c r="J335" s="9"/>
      <c r="K335" s="9"/>
      <c r="L335" s="9"/>
      <c r="M335" s="9"/>
    </row>
    <row r="336" spans="8:13" ht="16" customHeight="1" x14ac:dyDescent="0.2">
      <c r="H336" s="9"/>
      <c r="I336" s="9"/>
      <c r="J336" s="9"/>
      <c r="K336" s="9"/>
      <c r="L336" s="9"/>
      <c r="M336" s="9"/>
    </row>
    <row r="337" spans="8:13" ht="16" customHeight="1" x14ac:dyDescent="0.2">
      <c r="H337" s="9"/>
      <c r="I337" s="9"/>
      <c r="J337" s="9"/>
      <c r="K337" s="9"/>
      <c r="L337" s="9"/>
      <c r="M337" s="9"/>
    </row>
    <row r="338" spans="8:13" ht="16" customHeight="1" x14ac:dyDescent="0.2">
      <c r="H338" s="9"/>
      <c r="I338" s="9"/>
      <c r="J338" s="9"/>
      <c r="K338" s="9"/>
      <c r="L338" s="9"/>
      <c r="M338" s="9"/>
    </row>
    <row r="339" spans="8:13" ht="16" customHeight="1" x14ac:dyDescent="0.2">
      <c r="H339" s="9"/>
      <c r="I339" s="9"/>
      <c r="J339" s="9"/>
      <c r="K339" s="9"/>
      <c r="L339" s="9"/>
      <c r="M339" s="9"/>
    </row>
    <row r="340" spans="8:13" ht="16" customHeight="1" x14ac:dyDescent="0.2">
      <c r="H340" s="9"/>
      <c r="I340" s="9"/>
      <c r="J340" s="9"/>
      <c r="K340" s="9"/>
      <c r="L340" s="9"/>
      <c r="M340" s="9"/>
    </row>
    <row r="341" spans="8:13" ht="16" customHeight="1" x14ac:dyDescent="0.2">
      <c r="H341" s="9"/>
      <c r="I341" s="9"/>
      <c r="J341" s="9"/>
      <c r="K341" s="9"/>
      <c r="L341" s="9"/>
      <c r="M341" s="9"/>
    </row>
    <row r="342" spans="8:13" ht="16" customHeight="1" x14ac:dyDescent="0.2">
      <c r="H342" s="9"/>
      <c r="I342" s="9"/>
      <c r="J342" s="9"/>
      <c r="K342" s="9"/>
      <c r="L342" s="9"/>
      <c r="M342" s="9"/>
    </row>
    <row r="343" spans="8:13" ht="16" customHeight="1" x14ac:dyDescent="0.2">
      <c r="H343" s="9"/>
      <c r="I343" s="9"/>
      <c r="J343" s="9"/>
      <c r="K343" s="9"/>
      <c r="L343" s="9"/>
      <c r="M343" s="9"/>
    </row>
    <row r="344" spans="8:13" ht="16" customHeight="1" x14ac:dyDescent="0.2">
      <c r="H344" s="9"/>
      <c r="I344" s="9"/>
      <c r="J344" s="9"/>
      <c r="K344" s="9"/>
      <c r="L344" s="9"/>
      <c r="M344" s="9"/>
    </row>
    <row r="345" spans="8:13" ht="16" customHeight="1" x14ac:dyDescent="0.2">
      <c r="H345" s="9"/>
      <c r="I345" s="9"/>
      <c r="J345" s="9"/>
      <c r="K345" s="9"/>
      <c r="L345" s="9"/>
      <c r="M345" s="9"/>
    </row>
    <row r="346" spans="8:13" ht="16" customHeight="1" x14ac:dyDescent="0.2">
      <c r="H346" s="9"/>
      <c r="I346" s="9"/>
      <c r="J346" s="9"/>
      <c r="K346" s="9"/>
      <c r="L346" s="9"/>
      <c r="M346" s="9"/>
    </row>
    <row r="347" spans="8:13" ht="16" customHeight="1" x14ac:dyDescent="0.2">
      <c r="H347" s="9"/>
      <c r="I347" s="9"/>
      <c r="J347" s="9"/>
      <c r="K347" s="9"/>
      <c r="L347" s="9"/>
      <c r="M347" s="9"/>
    </row>
    <row r="348" spans="8:13" ht="16" customHeight="1" x14ac:dyDescent="0.2">
      <c r="H348" s="9"/>
      <c r="I348" s="9"/>
      <c r="J348" s="9"/>
      <c r="K348" s="9"/>
      <c r="L348" s="9"/>
      <c r="M348" s="9"/>
    </row>
    <row r="349" spans="8:13" ht="16" customHeight="1" x14ac:dyDescent="0.2">
      <c r="H349" s="9"/>
      <c r="I349" s="9"/>
      <c r="J349" s="9"/>
      <c r="K349" s="9"/>
      <c r="L349" s="9"/>
      <c r="M349" s="9"/>
    </row>
    <row r="350" spans="8:13" ht="16" customHeight="1" x14ac:dyDescent="0.2">
      <c r="H350" s="9"/>
      <c r="I350" s="9"/>
      <c r="J350" s="9"/>
      <c r="K350" s="9"/>
      <c r="L350" s="9"/>
      <c r="M350" s="9"/>
    </row>
    <row r="351" spans="8:13" ht="16" customHeight="1" x14ac:dyDescent="0.2">
      <c r="H351" s="9"/>
      <c r="I351" s="9"/>
      <c r="J351" s="9"/>
      <c r="K351" s="9"/>
      <c r="L351" s="9"/>
      <c r="M351" s="9"/>
    </row>
    <row r="352" spans="8:13" ht="16" customHeight="1" x14ac:dyDescent="0.2">
      <c r="H352" s="9"/>
      <c r="I352" s="9"/>
      <c r="J352" s="9"/>
      <c r="K352" s="9"/>
      <c r="L352" s="9"/>
      <c r="M352" s="9"/>
    </row>
    <row r="353" spans="8:13" ht="16" customHeight="1" x14ac:dyDescent="0.2">
      <c r="H353" s="9"/>
      <c r="I353" s="9"/>
      <c r="J353" s="9"/>
      <c r="K353" s="9"/>
      <c r="L353" s="9"/>
      <c r="M353" s="9"/>
    </row>
    <row r="354" spans="8:13" ht="16" customHeight="1" x14ac:dyDescent="0.2">
      <c r="H354" s="9"/>
      <c r="I354" s="9"/>
      <c r="J354" s="9"/>
      <c r="K354" s="9"/>
      <c r="L354" s="9"/>
      <c r="M354" s="9"/>
    </row>
    <row r="355" spans="8:13" ht="16" customHeight="1" x14ac:dyDescent="0.2">
      <c r="H355" s="9"/>
      <c r="I355" s="9"/>
      <c r="J355" s="9"/>
      <c r="K355" s="9"/>
      <c r="L355" s="9"/>
      <c r="M355" s="9"/>
    </row>
    <row r="356" spans="8:13" ht="16" customHeight="1" x14ac:dyDescent="0.2">
      <c r="H356" s="9"/>
      <c r="I356" s="9"/>
      <c r="J356" s="9"/>
      <c r="K356" s="9"/>
      <c r="L356" s="9"/>
      <c r="M356" s="9"/>
    </row>
    <row r="357" spans="8:13" ht="16" customHeight="1" x14ac:dyDescent="0.2">
      <c r="H357" s="9"/>
      <c r="I357" s="9"/>
      <c r="J357" s="9"/>
      <c r="K357" s="9"/>
      <c r="L357" s="9"/>
      <c r="M357" s="9"/>
    </row>
    <row r="358" spans="8:13" ht="16" customHeight="1" x14ac:dyDescent="0.2">
      <c r="H358" s="9"/>
      <c r="I358" s="9"/>
      <c r="J358" s="9"/>
      <c r="K358" s="9"/>
      <c r="L358" s="9"/>
      <c r="M358" s="9"/>
    </row>
    <row r="359" spans="8:13" ht="16" customHeight="1" x14ac:dyDescent="0.2">
      <c r="H359" s="9"/>
      <c r="I359" s="9"/>
      <c r="J359" s="9"/>
      <c r="K359" s="9"/>
      <c r="L359" s="9"/>
      <c r="M359" s="9"/>
    </row>
    <row r="360" spans="8:13" ht="16" customHeight="1" x14ac:dyDescent="0.2">
      <c r="H360" s="9"/>
      <c r="I360" s="9"/>
      <c r="J360" s="9"/>
      <c r="K360" s="9"/>
      <c r="L360" s="9"/>
      <c r="M360" s="9"/>
    </row>
    <row r="361" spans="8:13" ht="16" customHeight="1" x14ac:dyDescent="0.2">
      <c r="H361" s="9"/>
      <c r="I361" s="9"/>
      <c r="J361" s="9"/>
      <c r="K361" s="9"/>
      <c r="L361" s="9"/>
      <c r="M361" s="9"/>
    </row>
    <row r="362" spans="8:13" ht="16" customHeight="1" x14ac:dyDescent="0.2">
      <c r="H362" s="9"/>
      <c r="I362" s="9"/>
      <c r="J362" s="9"/>
      <c r="K362" s="9"/>
      <c r="L362" s="9"/>
      <c r="M362" s="9"/>
    </row>
    <row r="363" spans="8:13" ht="16" customHeight="1" x14ac:dyDescent="0.2">
      <c r="H363" s="9"/>
      <c r="I363" s="9"/>
      <c r="J363" s="9"/>
      <c r="K363" s="9"/>
      <c r="L363" s="9"/>
      <c r="M363" s="9"/>
    </row>
    <row r="364" spans="8:13" ht="16" customHeight="1" x14ac:dyDescent="0.2">
      <c r="H364" s="9"/>
      <c r="I364" s="9"/>
      <c r="J364" s="9"/>
      <c r="K364" s="9"/>
      <c r="L364" s="9"/>
      <c r="M364" s="9"/>
    </row>
    <row r="365" spans="8:13" ht="16" customHeight="1" x14ac:dyDescent="0.2">
      <c r="H365" s="9"/>
      <c r="I365" s="9"/>
      <c r="J365" s="9"/>
      <c r="K365" s="9"/>
      <c r="L365" s="9"/>
      <c r="M365" s="9"/>
    </row>
    <row r="366" spans="8:13" ht="16" customHeight="1" x14ac:dyDescent="0.2">
      <c r="H366" s="9"/>
      <c r="I366" s="9"/>
      <c r="J366" s="9"/>
      <c r="K366" s="9"/>
      <c r="L366" s="9"/>
      <c r="M366" s="9"/>
    </row>
    <row r="367" spans="8:13" ht="16" customHeight="1" x14ac:dyDescent="0.2">
      <c r="H367" s="9"/>
      <c r="I367" s="9"/>
      <c r="J367" s="9"/>
      <c r="K367" s="9"/>
      <c r="L367" s="9"/>
      <c r="M367" s="9"/>
    </row>
    <row r="368" spans="8:13" ht="16" customHeight="1" x14ac:dyDescent="0.2">
      <c r="H368" s="9"/>
      <c r="I368" s="9"/>
      <c r="J368" s="9"/>
      <c r="K368" s="9"/>
      <c r="L368" s="9"/>
      <c r="M368" s="9"/>
    </row>
    <row r="369" spans="8:13" ht="16" customHeight="1" x14ac:dyDescent="0.2">
      <c r="H369" s="9"/>
      <c r="I369" s="9"/>
      <c r="J369" s="9"/>
      <c r="K369" s="9"/>
      <c r="L369" s="9"/>
      <c r="M369" s="9"/>
    </row>
    <row r="370" spans="8:13" ht="16" customHeight="1" x14ac:dyDescent="0.2">
      <c r="H370" s="9"/>
      <c r="I370" s="9"/>
      <c r="J370" s="9"/>
      <c r="K370" s="9"/>
      <c r="L370" s="9"/>
      <c r="M370" s="9"/>
    </row>
    <row r="371" spans="8:13" ht="16" customHeight="1" x14ac:dyDescent="0.2">
      <c r="H371" s="9"/>
      <c r="I371" s="9"/>
      <c r="J371" s="9"/>
      <c r="K371" s="9"/>
      <c r="L371" s="9"/>
      <c r="M371" s="9"/>
    </row>
    <row r="372" spans="8:13" ht="16" customHeight="1" x14ac:dyDescent="0.2">
      <c r="H372" s="9"/>
      <c r="I372" s="9"/>
      <c r="J372" s="9"/>
      <c r="K372" s="9"/>
      <c r="L372" s="9"/>
      <c r="M372" s="9"/>
    </row>
    <row r="373" spans="8:13" ht="16" customHeight="1" x14ac:dyDescent="0.2">
      <c r="H373" s="9"/>
      <c r="I373" s="9"/>
      <c r="J373" s="9"/>
      <c r="K373" s="9"/>
      <c r="L373" s="9"/>
      <c r="M373" s="9"/>
    </row>
    <row r="374" spans="8:13" ht="16" customHeight="1" x14ac:dyDescent="0.2">
      <c r="H374" s="9"/>
      <c r="I374" s="9"/>
      <c r="J374" s="9"/>
      <c r="K374" s="9"/>
      <c r="L374" s="9"/>
      <c r="M374" s="9"/>
    </row>
    <row r="375" spans="8:13" ht="16" customHeight="1" x14ac:dyDescent="0.2">
      <c r="H375" s="9"/>
      <c r="I375" s="9"/>
      <c r="J375" s="9"/>
      <c r="K375" s="9"/>
      <c r="L375" s="9"/>
      <c r="M375" s="9"/>
    </row>
    <row r="376" spans="8:13" ht="16" customHeight="1" x14ac:dyDescent="0.2">
      <c r="H376" s="9"/>
      <c r="I376" s="9"/>
      <c r="J376" s="9"/>
      <c r="K376" s="9"/>
      <c r="L376" s="9"/>
      <c r="M376" s="9"/>
    </row>
    <row r="377" spans="8:13" ht="16" customHeight="1" x14ac:dyDescent="0.2">
      <c r="H377" s="9"/>
      <c r="I377" s="9"/>
      <c r="J377" s="9"/>
      <c r="K377" s="9"/>
      <c r="L377" s="9"/>
      <c r="M377" s="9"/>
    </row>
    <row r="378" spans="8:13" ht="16" customHeight="1" x14ac:dyDescent="0.2">
      <c r="H378" s="9"/>
      <c r="I378" s="9"/>
      <c r="J378" s="9"/>
      <c r="K378" s="9"/>
      <c r="L378" s="9"/>
      <c r="M378" s="9"/>
    </row>
    <row r="379" spans="8:13" ht="16" customHeight="1" x14ac:dyDescent="0.2">
      <c r="H379" s="9"/>
      <c r="I379" s="9"/>
      <c r="J379" s="9"/>
      <c r="K379" s="9"/>
      <c r="L379" s="9"/>
      <c r="M379" s="9"/>
    </row>
    <row r="380" spans="8:13" ht="16" customHeight="1" x14ac:dyDescent="0.2">
      <c r="H380" s="9"/>
      <c r="I380" s="9"/>
      <c r="J380" s="9"/>
      <c r="K380" s="9"/>
      <c r="L380" s="9"/>
      <c r="M380" s="9"/>
    </row>
    <row r="381" spans="8:13" ht="16" customHeight="1" x14ac:dyDescent="0.2">
      <c r="H381" s="9"/>
      <c r="I381" s="9"/>
      <c r="J381" s="9"/>
      <c r="K381" s="9"/>
      <c r="L381" s="9"/>
      <c r="M381" s="9"/>
    </row>
    <row r="382" spans="8:13" ht="16" customHeight="1" x14ac:dyDescent="0.2">
      <c r="H382" s="9"/>
      <c r="I382" s="9"/>
      <c r="J382" s="9"/>
      <c r="K382" s="9"/>
      <c r="L382" s="9"/>
      <c r="M382" s="9"/>
    </row>
    <row r="383" spans="8:13" ht="16" customHeight="1" x14ac:dyDescent="0.2">
      <c r="H383" s="9"/>
      <c r="I383" s="9"/>
      <c r="J383" s="9"/>
      <c r="K383" s="9"/>
      <c r="L383" s="9"/>
      <c r="M383" s="9"/>
    </row>
    <row r="384" spans="8:13" ht="16" customHeight="1" x14ac:dyDescent="0.2">
      <c r="H384" s="9"/>
      <c r="I384" s="9"/>
      <c r="J384" s="9"/>
      <c r="K384" s="9"/>
      <c r="L384" s="9"/>
      <c r="M384" s="9"/>
    </row>
    <row r="385" spans="8:13" ht="16" customHeight="1" x14ac:dyDescent="0.2">
      <c r="H385" s="9"/>
      <c r="I385" s="9"/>
      <c r="J385" s="9"/>
      <c r="K385" s="9"/>
      <c r="L385" s="9"/>
      <c r="M385" s="9"/>
    </row>
    <row r="386" spans="8:13" ht="16" customHeight="1" x14ac:dyDescent="0.2">
      <c r="H386" s="9"/>
      <c r="I386" s="9"/>
      <c r="J386" s="9"/>
      <c r="K386" s="9"/>
      <c r="L386" s="9"/>
      <c r="M386" s="9"/>
    </row>
    <row r="387" spans="8:13" ht="16" customHeight="1" x14ac:dyDescent="0.2">
      <c r="H387" s="9"/>
      <c r="I387" s="9"/>
      <c r="J387" s="9"/>
      <c r="K387" s="9"/>
      <c r="L387" s="9"/>
      <c r="M387" s="9"/>
    </row>
    <row r="388" spans="8:13" ht="16" customHeight="1" x14ac:dyDescent="0.2">
      <c r="H388" s="9"/>
      <c r="I388" s="9"/>
      <c r="J388" s="9"/>
      <c r="K388" s="9"/>
      <c r="L388" s="9"/>
      <c r="M388" s="9"/>
    </row>
    <row r="389" spans="8:13" ht="16" customHeight="1" x14ac:dyDescent="0.2">
      <c r="H389" s="9"/>
      <c r="I389" s="9"/>
      <c r="J389" s="9"/>
      <c r="K389" s="9"/>
      <c r="L389" s="9"/>
      <c r="M389" s="9"/>
    </row>
    <row r="390" spans="8:13" ht="16" customHeight="1" x14ac:dyDescent="0.2">
      <c r="H390" s="9"/>
      <c r="I390" s="9"/>
      <c r="J390" s="9"/>
      <c r="K390" s="9"/>
      <c r="L390" s="9"/>
      <c r="M390" s="9"/>
    </row>
    <row r="391" spans="8:13" ht="16" customHeight="1" x14ac:dyDescent="0.2">
      <c r="H391" s="9"/>
      <c r="I391" s="9"/>
      <c r="J391" s="9"/>
      <c r="K391" s="9"/>
      <c r="L391" s="9"/>
      <c r="M391" s="9"/>
    </row>
    <row r="392" spans="8:13" ht="16" customHeight="1" x14ac:dyDescent="0.2">
      <c r="H392" s="9"/>
      <c r="I392" s="9"/>
      <c r="J392" s="9"/>
      <c r="K392" s="9"/>
      <c r="L392" s="9"/>
      <c r="M392" s="9"/>
    </row>
    <row r="393" spans="8:13" ht="16" customHeight="1" x14ac:dyDescent="0.2">
      <c r="H393" s="9"/>
      <c r="I393" s="9"/>
      <c r="J393" s="9"/>
      <c r="K393" s="9"/>
      <c r="L393" s="9"/>
      <c r="M393" s="9"/>
    </row>
    <row r="394" spans="8:13" ht="16" customHeight="1" x14ac:dyDescent="0.2">
      <c r="H394" s="9"/>
      <c r="I394" s="9"/>
      <c r="J394" s="9"/>
      <c r="K394" s="9"/>
      <c r="L394" s="9"/>
      <c r="M394" s="9"/>
    </row>
    <row r="395" spans="8:13" ht="16" customHeight="1" x14ac:dyDescent="0.2">
      <c r="H395" s="9"/>
      <c r="I395" s="9"/>
      <c r="J395" s="9"/>
      <c r="K395" s="9"/>
      <c r="L395" s="9"/>
      <c r="M395" s="9"/>
    </row>
    <row r="396" spans="8:13" ht="16" customHeight="1" x14ac:dyDescent="0.2">
      <c r="H396" s="9"/>
      <c r="I396" s="9"/>
      <c r="J396" s="9"/>
      <c r="K396" s="9"/>
      <c r="L396" s="9"/>
      <c r="M396" s="9"/>
    </row>
    <row r="397" spans="8:13" ht="16" customHeight="1" x14ac:dyDescent="0.2">
      <c r="H397" s="9"/>
      <c r="I397" s="9"/>
      <c r="J397" s="9"/>
      <c r="K397" s="9"/>
      <c r="L397" s="9"/>
      <c r="M397" s="9"/>
    </row>
    <row r="398" spans="8:13" ht="16" customHeight="1" x14ac:dyDescent="0.2">
      <c r="H398" s="9"/>
      <c r="I398" s="9"/>
      <c r="J398" s="9"/>
      <c r="K398" s="9"/>
      <c r="L398" s="9"/>
      <c r="M398" s="9"/>
    </row>
    <row r="399" spans="8:13" ht="16" customHeight="1" x14ac:dyDescent="0.2">
      <c r="H399" s="9"/>
      <c r="I399" s="9"/>
      <c r="J399" s="9"/>
      <c r="K399" s="9"/>
      <c r="L399" s="9"/>
      <c r="M399" s="9"/>
    </row>
    <row r="400" spans="8:13" ht="16" customHeight="1" x14ac:dyDescent="0.2">
      <c r="H400" s="9"/>
      <c r="I400" s="9"/>
      <c r="J400" s="9"/>
      <c r="K400" s="9"/>
      <c r="L400" s="9"/>
      <c r="M400" s="9"/>
    </row>
    <row r="401" spans="8:13" ht="16" customHeight="1" x14ac:dyDescent="0.2">
      <c r="H401" s="9"/>
      <c r="I401" s="9"/>
      <c r="J401" s="9"/>
      <c r="K401" s="9"/>
      <c r="L401" s="9"/>
      <c r="M401" s="9"/>
    </row>
    <row r="402" spans="8:13" ht="16" customHeight="1" x14ac:dyDescent="0.2">
      <c r="H402" s="9"/>
      <c r="I402" s="9"/>
      <c r="J402" s="9"/>
      <c r="K402" s="9"/>
      <c r="L402" s="9"/>
      <c r="M402" s="9"/>
    </row>
    <row r="403" spans="8:13" ht="16" customHeight="1" x14ac:dyDescent="0.2">
      <c r="H403" s="9"/>
      <c r="I403" s="9"/>
      <c r="J403" s="9"/>
      <c r="K403" s="9"/>
      <c r="L403" s="9"/>
      <c r="M403" s="9"/>
    </row>
    <row r="404" spans="8:13" ht="16" customHeight="1" x14ac:dyDescent="0.2">
      <c r="H404" s="9"/>
      <c r="I404" s="9"/>
      <c r="J404" s="9"/>
      <c r="K404" s="9"/>
      <c r="L404" s="9"/>
      <c r="M404" s="9"/>
    </row>
    <row r="405" spans="8:13" ht="16" customHeight="1" x14ac:dyDescent="0.2">
      <c r="H405" s="9"/>
      <c r="I405" s="9"/>
      <c r="J405" s="9"/>
      <c r="K405" s="9"/>
      <c r="L405" s="9"/>
      <c r="M405" s="9"/>
    </row>
    <row r="406" spans="8:13" ht="16" customHeight="1" x14ac:dyDescent="0.2">
      <c r="H406" s="9"/>
      <c r="I406" s="9"/>
      <c r="J406" s="9"/>
      <c r="K406" s="9"/>
      <c r="L406" s="9"/>
      <c r="M406" s="9"/>
    </row>
    <row r="407" spans="8:13" ht="16" customHeight="1" x14ac:dyDescent="0.2">
      <c r="H407" s="9"/>
      <c r="I407" s="9"/>
      <c r="J407" s="9"/>
      <c r="K407" s="9"/>
      <c r="L407" s="9"/>
      <c r="M407" s="9"/>
    </row>
    <row r="408" spans="8:13" ht="16" customHeight="1" x14ac:dyDescent="0.2">
      <c r="H408" s="9"/>
      <c r="I408" s="9"/>
      <c r="J408" s="9"/>
      <c r="K408" s="9"/>
      <c r="L408" s="9"/>
      <c r="M408" s="9"/>
    </row>
    <row r="409" spans="8:13" ht="16" customHeight="1" x14ac:dyDescent="0.2">
      <c r="H409" s="9"/>
      <c r="I409" s="9"/>
      <c r="J409" s="9"/>
      <c r="K409" s="9"/>
      <c r="L409" s="9"/>
      <c r="M409" s="9"/>
    </row>
    <row r="410" spans="8:13" ht="16" customHeight="1" x14ac:dyDescent="0.2">
      <c r="H410" s="9"/>
      <c r="I410" s="9"/>
      <c r="J410" s="9"/>
      <c r="K410" s="9"/>
      <c r="L410" s="9"/>
      <c r="M410" s="9"/>
    </row>
    <row r="411" spans="8:13" ht="16" customHeight="1" x14ac:dyDescent="0.2">
      <c r="H411" s="9"/>
      <c r="I411" s="9"/>
      <c r="J411" s="9"/>
      <c r="K411" s="9"/>
      <c r="L411" s="9"/>
      <c r="M411" s="9"/>
    </row>
    <row r="412" spans="8:13" ht="16" customHeight="1" x14ac:dyDescent="0.2">
      <c r="H412" s="9"/>
      <c r="I412" s="9"/>
      <c r="J412" s="9"/>
      <c r="K412" s="9"/>
      <c r="L412" s="9"/>
      <c r="M412" s="9"/>
    </row>
    <row r="413" spans="8:13" ht="16" customHeight="1" x14ac:dyDescent="0.2">
      <c r="H413" s="9"/>
      <c r="I413" s="9"/>
      <c r="J413" s="9"/>
      <c r="K413" s="9"/>
      <c r="L413" s="9"/>
      <c r="M413" s="9"/>
    </row>
    <row r="414" spans="8:13" ht="16" customHeight="1" x14ac:dyDescent="0.2">
      <c r="H414" s="9"/>
      <c r="I414" s="9"/>
      <c r="J414" s="9"/>
      <c r="K414" s="9"/>
      <c r="L414" s="9"/>
      <c r="M414" s="9"/>
    </row>
    <row r="415" spans="8:13" ht="16" customHeight="1" x14ac:dyDescent="0.2">
      <c r="H415" s="9"/>
      <c r="I415" s="9"/>
      <c r="J415" s="9"/>
      <c r="K415" s="9"/>
      <c r="L415" s="9"/>
      <c r="M415" s="9"/>
    </row>
    <row r="416" spans="8:13" ht="16" customHeight="1" x14ac:dyDescent="0.2">
      <c r="H416" s="9"/>
      <c r="I416" s="9"/>
      <c r="J416" s="9"/>
      <c r="K416" s="9"/>
      <c r="L416" s="9"/>
      <c r="M416" s="9"/>
    </row>
    <row r="417" spans="8:13" ht="16" customHeight="1" x14ac:dyDescent="0.2">
      <c r="H417" s="9"/>
      <c r="I417" s="9"/>
      <c r="J417" s="9"/>
      <c r="K417" s="9"/>
      <c r="L417" s="9"/>
      <c r="M417" s="9"/>
    </row>
    <row r="418" spans="8:13" ht="16" customHeight="1" x14ac:dyDescent="0.2">
      <c r="H418" s="9"/>
      <c r="I418" s="9"/>
      <c r="J418" s="9"/>
      <c r="K418" s="9"/>
      <c r="L418" s="9"/>
      <c r="M418" s="9"/>
    </row>
    <row r="419" spans="8:13" ht="16" customHeight="1" x14ac:dyDescent="0.2">
      <c r="H419" s="9"/>
      <c r="I419" s="9"/>
      <c r="J419" s="9"/>
      <c r="K419" s="9"/>
      <c r="L419" s="9"/>
      <c r="M419" s="9"/>
    </row>
    <row r="420" spans="8:13" ht="16" customHeight="1" x14ac:dyDescent="0.2">
      <c r="H420" s="9"/>
      <c r="I420" s="9"/>
      <c r="J420" s="9"/>
      <c r="K420" s="9"/>
      <c r="L420" s="9"/>
      <c r="M420" s="9"/>
    </row>
    <row r="421" spans="8:13" ht="16" customHeight="1" x14ac:dyDescent="0.2">
      <c r="H421" s="9"/>
      <c r="I421" s="9"/>
      <c r="J421" s="9"/>
      <c r="K421" s="9"/>
      <c r="L421" s="9"/>
      <c r="M421" s="9"/>
    </row>
    <row r="422" spans="8:13" ht="16" customHeight="1" x14ac:dyDescent="0.2">
      <c r="H422" s="9"/>
      <c r="I422" s="9"/>
      <c r="J422" s="9"/>
      <c r="K422" s="9"/>
      <c r="L422" s="9"/>
      <c r="M422" s="9"/>
    </row>
    <row r="423" spans="8:13" ht="16" customHeight="1" x14ac:dyDescent="0.2">
      <c r="H423" s="9"/>
      <c r="I423" s="9"/>
      <c r="J423" s="9"/>
      <c r="K423" s="9"/>
      <c r="L423" s="9"/>
      <c r="M423" s="9"/>
    </row>
    <row r="424" spans="8:13" ht="16" customHeight="1" x14ac:dyDescent="0.2">
      <c r="H424" s="9"/>
      <c r="I424" s="9"/>
      <c r="J424" s="9"/>
      <c r="K424" s="9"/>
      <c r="L424" s="9"/>
      <c r="M424" s="9"/>
    </row>
    <row r="425" spans="8:13" ht="16" customHeight="1" x14ac:dyDescent="0.2">
      <c r="H425" s="9"/>
      <c r="I425" s="9"/>
      <c r="J425" s="9"/>
      <c r="K425" s="9"/>
      <c r="L425" s="9"/>
      <c r="M425" s="9"/>
    </row>
    <row r="426" spans="8:13" ht="16" customHeight="1" x14ac:dyDescent="0.2">
      <c r="H426" s="9"/>
      <c r="I426" s="9"/>
      <c r="J426" s="9"/>
      <c r="K426" s="9"/>
      <c r="L426" s="9"/>
      <c r="M426" s="9"/>
    </row>
    <row r="427" spans="8:13" ht="16" customHeight="1" x14ac:dyDescent="0.2">
      <c r="H427" s="9"/>
      <c r="I427" s="9"/>
      <c r="J427" s="9"/>
      <c r="K427" s="9"/>
      <c r="L427" s="9"/>
      <c r="M427" s="9"/>
    </row>
    <row r="428" spans="8:13" ht="16" customHeight="1" x14ac:dyDescent="0.2">
      <c r="H428" s="9"/>
      <c r="I428" s="9"/>
      <c r="J428" s="9"/>
      <c r="K428" s="9"/>
      <c r="L428" s="9"/>
      <c r="M428" s="9"/>
    </row>
    <row r="429" spans="8:13" ht="16" customHeight="1" x14ac:dyDescent="0.2">
      <c r="H429" s="9"/>
      <c r="I429" s="9"/>
      <c r="J429" s="9"/>
      <c r="K429" s="9"/>
      <c r="L429" s="9"/>
      <c r="M429" s="9"/>
    </row>
    <row r="430" spans="8:13" ht="16" customHeight="1" x14ac:dyDescent="0.2">
      <c r="H430" s="9"/>
      <c r="I430" s="9"/>
      <c r="J430" s="9"/>
      <c r="K430" s="9"/>
      <c r="L430" s="9"/>
      <c r="M430" s="9"/>
    </row>
    <row r="431" spans="8:13" ht="16" customHeight="1" x14ac:dyDescent="0.2">
      <c r="H431" s="9"/>
      <c r="I431" s="9"/>
      <c r="J431" s="9"/>
      <c r="K431" s="9"/>
      <c r="L431" s="9"/>
      <c r="M431" s="9"/>
    </row>
    <row r="432" spans="8:13" ht="16" customHeight="1" x14ac:dyDescent="0.2">
      <c r="H432" s="9"/>
      <c r="I432" s="9"/>
      <c r="J432" s="9"/>
      <c r="K432" s="9"/>
      <c r="L432" s="9"/>
      <c r="M432" s="9"/>
    </row>
    <row r="433" spans="8:13" ht="16" customHeight="1" x14ac:dyDescent="0.2">
      <c r="H433" s="9"/>
      <c r="I433" s="9"/>
      <c r="J433" s="9"/>
      <c r="K433" s="9"/>
      <c r="L433" s="9"/>
      <c r="M433" s="9"/>
    </row>
    <row r="434" spans="8:13" ht="16" customHeight="1" x14ac:dyDescent="0.2">
      <c r="H434" s="9"/>
      <c r="I434" s="9"/>
      <c r="J434" s="9"/>
      <c r="K434" s="9"/>
      <c r="L434" s="9"/>
      <c r="M434" s="9"/>
    </row>
    <row r="435" spans="8:13" ht="16" customHeight="1" x14ac:dyDescent="0.2">
      <c r="H435" s="9"/>
      <c r="I435" s="9"/>
      <c r="J435" s="9"/>
      <c r="K435" s="9"/>
      <c r="L435" s="9"/>
      <c r="M435" s="9"/>
    </row>
    <row r="436" spans="8:13" ht="16" customHeight="1" x14ac:dyDescent="0.2">
      <c r="H436" s="9"/>
      <c r="I436" s="9"/>
      <c r="J436" s="9"/>
      <c r="K436" s="9"/>
      <c r="L436" s="9"/>
      <c r="M436" s="9"/>
    </row>
    <row r="437" spans="8:13" ht="16" customHeight="1" x14ac:dyDescent="0.2">
      <c r="H437" s="9"/>
      <c r="I437" s="9"/>
      <c r="J437" s="9"/>
      <c r="K437" s="9"/>
      <c r="L437" s="9"/>
      <c r="M437" s="9"/>
    </row>
    <row r="438" spans="8:13" ht="16" customHeight="1" x14ac:dyDescent="0.2">
      <c r="H438" s="9"/>
      <c r="I438" s="9"/>
      <c r="J438" s="9"/>
      <c r="K438" s="9"/>
      <c r="L438" s="9"/>
      <c r="M438" s="9"/>
    </row>
    <row r="439" spans="8:13" ht="16" customHeight="1" x14ac:dyDescent="0.2">
      <c r="H439" s="9"/>
      <c r="I439" s="9"/>
      <c r="J439" s="9"/>
      <c r="K439" s="9"/>
      <c r="L439" s="9"/>
      <c r="M439" s="9"/>
    </row>
    <row r="440" spans="8:13" ht="16" customHeight="1" x14ac:dyDescent="0.2">
      <c r="H440" s="9"/>
      <c r="I440" s="9"/>
      <c r="J440" s="9"/>
      <c r="K440" s="9"/>
      <c r="L440" s="9"/>
      <c r="M440" s="9"/>
    </row>
    <row r="441" spans="8:13" ht="16" customHeight="1" x14ac:dyDescent="0.2">
      <c r="H441" s="9"/>
      <c r="I441" s="9"/>
      <c r="J441" s="9"/>
      <c r="K441" s="9"/>
      <c r="L441" s="9"/>
      <c r="M441" s="9"/>
    </row>
    <row r="442" spans="8:13" ht="16" customHeight="1" x14ac:dyDescent="0.2">
      <c r="H442" s="9"/>
      <c r="I442" s="9"/>
      <c r="J442" s="9"/>
      <c r="K442" s="9"/>
      <c r="L442" s="9"/>
      <c r="M442" s="9"/>
    </row>
    <row r="443" spans="8:13" ht="16" customHeight="1" x14ac:dyDescent="0.2">
      <c r="H443" s="9"/>
      <c r="I443" s="9"/>
      <c r="J443" s="9"/>
      <c r="K443" s="9"/>
      <c r="L443" s="9"/>
      <c r="M443" s="9"/>
    </row>
    <row r="444" spans="8:13" ht="16" customHeight="1" x14ac:dyDescent="0.2">
      <c r="H444" s="9"/>
      <c r="I444" s="9"/>
      <c r="J444" s="9"/>
      <c r="K444" s="9"/>
      <c r="L444" s="9"/>
      <c r="M444" s="9"/>
    </row>
    <row r="445" spans="8:13" ht="16" customHeight="1" x14ac:dyDescent="0.2">
      <c r="H445" s="9"/>
      <c r="I445" s="9"/>
      <c r="J445" s="9"/>
      <c r="K445" s="9"/>
      <c r="L445" s="9"/>
      <c r="M445" s="9"/>
    </row>
    <row r="446" spans="8:13" ht="16" customHeight="1" x14ac:dyDescent="0.2">
      <c r="H446" s="9"/>
      <c r="I446" s="9"/>
      <c r="J446" s="9"/>
      <c r="K446" s="9"/>
      <c r="L446" s="9"/>
      <c r="M446" s="9"/>
    </row>
    <row r="447" spans="8:13" ht="16" customHeight="1" x14ac:dyDescent="0.2">
      <c r="H447" s="9"/>
      <c r="I447" s="9"/>
      <c r="J447" s="9"/>
      <c r="K447" s="9"/>
      <c r="L447" s="9"/>
      <c r="M447" s="9"/>
    </row>
    <row r="448" spans="8:13" ht="16" customHeight="1" x14ac:dyDescent="0.2">
      <c r="H448" s="9"/>
      <c r="I448" s="9"/>
      <c r="J448" s="9"/>
      <c r="K448" s="9"/>
      <c r="L448" s="9"/>
      <c r="M448" s="9"/>
    </row>
    <row r="449" spans="8:13" ht="16" customHeight="1" x14ac:dyDescent="0.2">
      <c r="H449" s="9"/>
      <c r="I449" s="9"/>
      <c r="J449" s="9"/>
      <c r="K449" s="9"/>
      <c r="L449" s="9"/>
      <c r="M449" s="9"/>
    </row>
    <row r="450" spans="8:13" ht="16" customHeight="1" x14ac:dyDescent="0.2">
      <c r="H450" s="9"/>
      <c r="I450" s="9"/>
      <c r="J450" s="9"/>
      <c r="K450" s="9"/>
      <c r="L450" s="9"/>
      <c r="M450" s="9"/>
    </row>
    <row r="451" spans="8:13" ht="16" customHeight="1" x14ac:dyDescent="0.2">
      <c r="H451" s="9"/>
      <c r="I451" s="9"/>
      <c r="J451" s="9"/>
      <c r="K451" s="9"/>
      <c r="L451" s="9"/>
      <c r="M451" s="9"/>
    </row>
    <row r="452" spans="8:13" ht="16" customHeight="1" x14ac:dyDescent="0.2">
      <c r="H452" s="9"/>
      <c r="I452" s="9"/>
      <c r="J452" s="9"/>
      <c r="K452" s="9"/>
      <c r="L452" s="9"/>
      <c r="M452" s="9"/>
    </row>
    <row r="453" spans="8:13" ht="16" customHeight="1" x14ac:dyDescent="0.2">
      <c r="H453" s="9"/>
      <c r="I453" s="9"/>
      <c r="J453" s="9"/>
      <c r="K453" s="9"/>
      <c r="L453" s="9"/>
      <c r="M453" s="9"/>
    </row>
    <row r="454" spans="8:13" ht="16" customHeight="1" x14ac:dyDescent="0.2">
      <c r="H454" s="9"/>
      <c r="I454" s="9"/>
      <c r="J454" s="9"/>
      <c r="K454" s="9"/>
      <c r="L454" s="9"/>
      <c r="M454" s="9"/>
    </row>
    <row r="455" spans="8:13" ht="16" customHeight="1" x14ac:dyDescent="0.2">
      <c r="H455" s="9"/>
      <c r="I455" s="9"/>
      <c r="J455" s="9"/>
      <c r="K455" s="9"/>
      <c r="L455" s="9"/>
      <c r="M455" s="9"/>
    </row>
    <row r="456" spans="8:13" ht="16" customHeight="1" x14ac:dyDescent="0.2">
      <c r="H456" s="9"/>
      <c r="I456" s="9"/>
      <c r="J456" s="9"/>
      <c r="K456" s="9"/>
      <c r="L456" s="9"/>
      <c r="M456" s="9"/>
    </row>
    <row r="457" spans="8:13" ht="16" customHeight="1" x14ac:dyDescent="0.2">
      <c r="H457" s="9"/>
      <c r="I457" s="9"/>
      <c r="J457" s="9"/>
      <c r="K457" s="9"/>
      <c r="L457" s="9"/>
      <c r="M457" s="9"/>
    </row>
    <row r="458" spans="8:13" ht="16" customHeight="1" x14ac:dyDescent="0.2">
      <c r="H458" s="9"/>
      <c r="I458" s="9"/>
      <c r="J458" s="9"/>
      <c r="K458" s="9"/>
      <c r="L458" s="9"/>
      <c r="M458" s="9"/>
    </row>
    <row r="459" spans="8:13" ht="16" customHeight="1" x14ac:dyDescent="0.2">
      <c r="H459" s="9"/>
      <c r="I459" s="9"/>
      <c r="J459" s="9"/>
      <c r="K459" s="9"/>
      <c r="L459" s="9"/>
      <c r="M459" s="9"/>
    </row>
    <row r="460" spans="8:13" ht="16" customHeight="1" x14ac:dyDescent="0.2">
      <c r="H460" s="9"/>
      <c r="I460" s="9"/>
      <c r="J460" s="9"/>
      <c r="K460" s="9"/>
      <c r="L460" s="9"/>
      <c r="M460" s="9"/>
    </row>
    <row r="461" spans="8:13" ht="16" customHeight="1" x14ac:dyDescent="0.2">
      <c r="H461" s="9"/>
      <c r="I461" s="9"/>
      <c r="J461" s="9"/>
      <c r="K461" s="9"/>
      <c r="L461" s="9"/>
      <c r="M461" s="9"/>
    </row>
    <row r="462" spans="8:13" ht="16" customHeight="1" x14ac:dyDescent="0.2">
      <c r="H462" s="9"/>
      <c r="I462" s="9"/>
      <c r="J462" s="9"/>
      <c r="K462" s="9"/>
      <c r="L462" s="9"/>
      <c r="M462" s="9"/>
    </row>
    <row r="463" spans="8:13" ht="16" customHeight="1" x14ac:dyDescent="0.2">
      <c r="H463" s="9"/>
      <c r="I463" s="9"/>
      <c r="J463" s="9"/>
      <c r="K463" s="9"/>
      <c r="L463" s="9"/>
      <c r="M463" s="9"/>
    </row>
    <row r="464" spans="8:13" ht="16" customHeight="1" x14ac:dyDescent="0.2">
      <c r="H464" s="9"/>
      <c r="I464" s="9"/>
      <c r="J464" s="9"/>
      <c r="K464" s="9"/>
      <c r="L464" s="9"/>
      <c r="M464" s="9"/>
    </row>
    <row r="465" spans="8:13" ht="16" customHeight="1" x14ac:dyDescent="0.2">
      <c r="H465" s="9"/>
      <c r="I465" s="9"/>
      <c r="J465" s="9"/>
      <c r="K465" s="9"/>
      <c r="L465" s="9"/>
      <c r="M465" s="9"/>
    </row>
    <row r="466" spans="8:13" ht="16" customHeight="1" x14ac:dyDescent="0.2">
      <c r="H466" s="9"/>
      <c r="I466" s="9"/>
      <c r="J466" s="9"/>
      <c r="K466" s="9"/>
      <c r="L466" s="9"/>
      <c r="M466" s="9"/>
    </row>
    <row r="467" spans="8:13" ht="16" customHeight="1" x14ac:dyDescent="0.2">
      <c r="H467" s="9"/>
      <c r="I467" s="9"/>
      <c r="J467" s="9"/>
      <c r="K467" s="9"/>
      <c r="L467" s="9"/>
      <c r="M467" s="9"/>
    </row>
    <row r="468" spans="8:13" ht="16" customHeight="1" x14ac:dyDescent="0.2">
      <c r="H468" s="9"/>
      <c r="I468" s="9"/>
      <c r="J468" s="9"/>
      <c r="K468" s="9"/>
      <c r="L468" s="9"/>
      <c r="M468" s="9"/>
    </row>
    <row r="469" spans="8:13" ht="16" customHeight="1" x14ac:dyDescent="0.2">
      <c r="H469" s="9"/>
      <c r="I469" s="9"/>
      <c r="J469" s="9"/>
      <c r="K469" s="9"/>
      <c r="L469" s="9"/>
      <c r="M469" s="9"/>
    </row>
    <row r="470" spans="8:13" ht="16" customHeight="1" x14ac:dyDescent="0.2">
      <c r="H470" s="9"/>
      <c r="I470" s="9"/>
      <c r="J470" s="9"/>
      <c r="K470" s="9"/>
      <c r="L470" s="9"/>
      <c r="M470" s="9"/>
    </row>
    <row r="471" spans="8:13" ht="16" customHeight="1" x14ac:dyDescent="0.2">
      <c r="H471" s="9"/>
      <c r="I471" s="9"/>
      <c r="J471" s="9"/>
      <c r="K471" s="9"/>
      <c r="L471" s="9"/>
      <c r="M471" s="9"/>
    </row>
    <row r="472" spans="8:13" ht="16" customHeight="1" x14ac:dyDescent="0.2">
      <c r="H472" s="9"/>
      <c r="I472" s="9"/>
      <c r="J472" s="9"/>
      <c r="K472" s="9"/>
      <c r="L472" s="9"/>
      <c r="M472" s="9"/>
    </row>
    <row r="473" spans="8:13" ht="16" customHeight="1" x14ac:dyDescent="0.2">
      <c r="H473" s="9"/>
      <c r="I473" s="9"/>
      <c r="J473" s="9"/>
      <c r="K473" s="9"/>
      <c r="L473" s="9"/>
      <c r="M473" s="9"/>
    </row>
    <row r="474" spans="8:13" ht="16" customHeight="1" x14ac:dyDescent="0.2">
      <c r="H474" s="9"/>
      <c r="I474" s="9"/>
      <c r="J474" s="9"/>
      <c r="K474" s="9"/>
      <c r="L474" s="9"/>
      <c r="M474" s="9"/>
    </row>
    <row r="475" spans="8:13" ht="16" customHeight="1" x14ac:dyDescent="0.2">
      <c r="H475" s="9"/>
      <c r="I475" s="9"/>
      <c r="J475" s="9"/>
      <c r="K475" s="9"/>
      <c r="L475" s="9"/>
      <c r="M475" s="9"/>
    </row>
    <row r="476" spans="8:13" ht="16" customHeight="1" x14ac:dyDescent="0.2">
      <c r="H476" s="9"/>
      <c r="I476" s="9"/>
      <c r="J476" s="9"/>
      <c r="K476" s="9"/>
      <c r="L476" s="9"/>
      <c r="M476" s="9"/>
    </row>
    <row r="477" spans="8:13" ht="16" customHeight="1" x14ac:dyDescent="0.2">
      <c r="H477" s="9"/>
      <c r="I477" s="9"/>
      <c r="J477" s="9"/>
      <c r="K477" s="9"/>
      <c r="L477" s="9"/>
      <c r="M477" s="9"/>
    </row>
    <row r="478" spans="8:13" ht="16" customHeight="1" x14ac:dyDescent="0.2">
      <c r="H478" s="9"/>
      <c r="I478" s="9"/>
      <c r="J478" s="9"/>
      <c r="K478" s="9"/>
      <c r="L478" s="9"/>
      <c r="M478" s="9"/>
    </row>
    <row r="479" spans="8:13" ht="16" customHeight="1" x14ac:dyDescent="0.2">
      <c r="H479" s="9"/>
      <c r="I479" s="9"/>
      <c r="J479" s="9"/>
      <c r="K479" s="9"/>
      <c r="L479" s="9"/>
      <c r="M479" s="9"/>
    </row>
    <row r="480" spans="8:13" ht="16" customHeight="1" x14ac:dyDescent="0.2">
      <c r="H480" s="9"/>
      <c r="I480" s="9"/>
      <c r="J480" s="9"/>
      <c r="K480" s="9"/>
      <c r="L480" s="9"/>
      <c r="M480" s="9"/>
    </row>
    <row r="481" spans="8:13" ht="16" customHeight="1" x14ac:dyDescent="0.2">
      <c r="H481" s="9"/>
      <c r="I481" s="9"/>
      <c r="J481" s="9"/>
      <c r="K481" s="9"/>
      <c r="L481" s="9"/>
      <c r="M481" s="9"/>
    </row>
    <row r="482" spans="8:13" ht="16" customHeight="1" x14ac:dyDescent="0.2">
      <c r="H482" s="9"/>
      <c r="I482" s="9"/>
      <c r="J482" s="9"/>
      <c r="K482" s="9"/>
      <c r="L482" s="9"/>
      <c r="M482" s="9"/>
    </row>
    <row r="483" spans="8:13" ht="16" customHeight="1" x14ac:dyDescent="0.2">
      <c r="H483" s="9"/>
      <c r="I483" s="9"/>
      <c r="J483" s="9"/>
      <c r="K483" s="9"/>
      <c r="L483" s="9"/>
      <c r="M483" s="9"/>
    </row>
    <row r="484" spans="8:13" ht="16" customHeight="1" x14ac:dyDescent="0.2">
      <c r="H484" s="9"/>
      <c r="I484" s="9"/>
      <c r="J484" s="9"/>
      <c r="K484" s="9"/>
      <c r="L484" s="9"/>
      <c r="M484" s="9"/>
    </row>
    <row r="485" spans="8:13" ht="16" customHeight="1" x14ac:dyDescent="0.2">
      <c r="H485" s="9"/>
      <c r="I485" s="9"/>
      <c r="J485" s="9"/>
      <c r="K485" s="9"/>
      <c r="L485" s="9"/>
      <c r="M485" s="9"/>
    </row>
    <row r="486" spans="8:13" ht="16" customHeight="1" x14ac:dyDescent="0.2">
      <c r="H486" s="9"/>
      <c r="I486" s="9"/>
      <c r="J486" s="9"/>
      <c r="K486" s="9"/>
      <c r="L486" s="9"/>
      <c r="M486" s="9"/>
    </row>
    <row r="487" spans="8:13" ht="16" customHeight="1" x14ac:dyDescent="0.2">
      <c r="H487" s="9"/>
      <c r="I487" s="9"/>
      <c r="J487" s="9"/>
      <c r="K487" s="9"/>
      <c r="L487" s="9"/>
      <c r="M487" s="9"/>
    </row>
    <row r="488" spans="8:13" ht="16" customHeight="1" x14ac:dyDescent="0.2">
      <c r="H488" s="9"/>
      <c r="I488" s="9"/>
      <c r="J488" s="9"/>
      <c r="K488" s="9"/>
      <c r="L488" s="9"/>
      <c r="M488" s="9"/>
    </row>
    <row r="489" spans="8:13" ht="16" customHeight="1" x14ac:dyDescent="0.2">
      <c r="H489" s="9"/>
      <c r="I489" s="9"/>
      <c r="J489" s="9"/>
      <c r="K489" s="9"/>
      <c r="L489" s="9"/>
      <c r="M489" s="9"/>
    </row>
    <row r="490" spans="8:13" ht="16" customHeight="1" x14ac:dyDescent="0.2">
      <c r="H490" s="9"/>
      <c r="I490" s="9"/>
      <c r="J490" s="9"/>
      <c r="K490" s="9"/>
      <c r="L490" s="9"/>
      <c r="M490" s="9"/>
    </row>
    <row r="491" spans="8:13" ht="16" customHeight="1" x14ac:dyDescent="0.2">
      <c r="H491" s="9"/>
      <c r="I491" s="9"/>
      <c r="J491" s="9"/>
      <c r="K491" s="9"/>
      <c r="L491" s="9"/>
      <c r="M491" s="9"/>
    </row>
    <row r="492" spans="8:13" ht="16" customHeight="1" x14ac:dyDescent="0.2">
      <c r="H492" s="9"/>
      <c r="I492" s="9"/>
      <c r="J492" s="9"/>
      <c r="K492" s="9"/>
      <c r="L492" s="9"/>
      <c r="M492" s="9"/>
    </row>
    <row r="493" spans="8:13" ht="16" customHeight="1" x14ac:dyDescent="0.2">
      <c r="H493" s="9"/>
      <c r="I493" s="9"/>
      <c r="J493" s="9"/>
      <c r="K493" s="9"/>
      <c r="L493" s="9"/>
      <c r="M493" s="9"/>
    </row>
    <row r="494" spans="8:13" ht="16" customHeight="1" x14ac:dyDescent="0.2">
      <c r="H494" s="9"/>
      <c r="I494" s="9"/>
      <c r="J494" s="9"/>
      <c r="K494" s="9"/>
      <c r="L494" s="9"/>
      <c r="M494" s="9"/>
    </row>
    <row r="495" spans="8:13" ht="16" customHeight="1" x14ac:dyDescent="0.2">
      <c r="H495" s="9"/>
      <c r="I495" s="9"/>
      <c r="J495" s="9"/>
      <c r="K495" s="9"/>
      <c r="L495" s="9"/>
      <c r="M495" s="9"/>
    </row>
    <row r="496" spans="8:13" ht="16" customHeight="1" x14ac:dyDescent="0.2">
      <c r="H496" s="9"/>
      <c r="I496" s="9"/>
      <c r="J496" s="9"/>
      <c r="K496" s="9"/>
      <c r="L496" s="9"/>
      <c r="M496" s="9"/>
    </row>
    <row r="497" spans="8:13" ht="16" customHeight="1" x14ac:dyDescent="0.2">
      <c r="H497" s="9"/>
      <c r="I497" s="9"/>
      <c r="J497" s="9"/>
      <c r="K497" s="9"/>
      <c r="L497" s="9"/>
      <c r="M497" s="9"/>
    </row>
    <row r="498" spans="8:13" ht="16" customHeight="1" x14ac:dyDescent="0.2">
      <c r="H498" s="9"/>
      <c r="I498" s="9"/>
      <c r="J498" s="9"/>
      <c r="K498" s="9"/>
      <c r="L498" s="9"/>
      <c r="M498" s="9"/>
    </row>
    <row r="499" spans="8:13" ht="16" customHeight="1" x14ac:dyDescent="0.2">
      <c r="H499" s="9"/>
      <c r="I499" s="9"/>
      <c r="J499" s="9"/>
      <c r="K499" s="9"/>
      <c r="L499" s="9"/>
      <c r="M499" s="9"/>
    </row>
    <row r="500" spans="8:13" ht="16" customHeight="1" x14ac:dyDescent="0.2">
      <c r="H500" s="9"/>
      <c r="I500" s="9"/>
      <c r="J500" s="9"/>
      <c r="K500" s="9"/>
      <c r="L500" s="9"/>
      <c r="M500" s="9"/>
    </row>
    <row r="501" spans="8:13" ht="16" customHeight="1" x14ac:dyDescent="0.2">
      <c r="H501" s="9"/>
      <c r="I501" s="9"/>
      <c r="J501" s="9"/>
      <c r="K501" s="9"/>
      <c r="L501" s="9"/>
      <c r="M501" s="9"/>
    </row>
    <row r="502" spans="8:13" ht="16" customHeight="1" x14ac:dyDescent="0.2">
      <c r="H502" s="9"/>
      <c r="I502" s="9"/>
      <c r="J502" s="9"/>
      <c r="K502" s="9"/>
      <c r="L502" s="9"/>
      <c r="M502" s="9"/>
    </row>
    <row r="503" spans="8:13" ht="16" customHeight="1" x14ac:dyDescent="0.2">
      <c r="H503" s="9"/>
      <c r="I503" s="9"/>
      <c r="J503" s="9"/>
      <c r="K503" s="9"/>
      <c r="L503" s="9"/>
      <c r="M503" s="9"/>
    </row>
    <row r="504" spans="8:13" ht="16" customHeight="1" x14ac:dyDescent="0.2">
      <c r="H504" s="9"/>
      <c r="I504" s="9"/>
      <c r="J504" s="9"/>
      <c r="K504" s="9"/>
      <c r="L504" s="9"/>
      <c r="M504" s="9"/>
    </row>
    <row r="505" spans="8:13" ht="16" customHeight="1" x14ac:dyDescent="0.2">
      <c r="H505" s="9"/>
      <c r="I505" s="9"/>
      <c r="J505" s="9"/>
      <c r="K505" s="9"/>
      <c r="L505" s="9"/>
      <c r="M505" s="9"/>
    </row>
    <row r="506" spans="8:13" ht="16" customHeight="1" x14ac:dyDescent="0.2">
      <c r="H506" s="9"/>
      <c r="I506" s="9"/>
      <c r="J506" s="9"/>
      <c r="K506" s="9"/>
      <c r="L506" s="9"/>
      <c r="M506" s="9"/>
    </row>
    <row r="507" spans="8:13" ht="16" customHeight="1" x14ac:dyDescent="0.2">
      <c r="H507" s="9"/>
      <c r="I507" s="9"/>
      <c r="J507" s="9"/>
      <c r="K507" s="9"/>
      <c r="L507" s="9"/>
      <c r="M507" s="9"/>
    </row>
    <row r="508" spans="8:13" ht="16" customHeight="1" x14ac:dyDescent="0.2">
      <c r="H508" s="9"/>
      <c r="I508" s="9"/>
      <c r="J508" s="9"/>
      <c r="K508" s="9"/>
      <c r="L508" s="9"/>
      <c r="M508" s="9"/>
    </row>
    <row r="509" spans="8:13" ht="16" customHeight="1" x14ac:dyDescent="0.2">
      <c r="H509" s="9"/>
      <c r="I509" s="9"/>
      <c r="J509" s="9"/>
      <c r="K509" s="9"/>
      <c r="L509" s="9"/>
      <c r="M509" s="9"/>
    </row>
    <row r="510" spans="8:13" ht="16" customHeight="1" x14ac:dyDescent="0.2">
      <c r="H510" s="9"/>
      <c r="I510" s="9"/>
      <c r="J510" s="9"/>
      <c r="K510" s="9"/>
      <c r="L510" s="9"/>
      <c r="M510" s="9"/>
    </row>
    <row r="511" spans="8:13" ht="16" customHeight="1" x14ac:dyDescent="0.2">
      <c r="H511" s="9"/>
      <c r="I511" s="9"/>
      <c r="J511" s="9"/>
      <c r="K511" s="9"/>
      <c r="L511" s="9"/>
      <c r="M511" s="9"/>
    </row>
    <row r="512" spans="8:13" ht="16" customHeight="1" x14ac:dyDescent="0.2">
      <c r="H512" s="9"/>
      <c r="I512" s="9"/>
      <c r="J512" s="9"/>
      <c r="K512" s="9"/>
      <c r="L512" s="9"/>
      <c r="M512" s="9"/>
    </row>
    <row r="513" spans="8:13" ht="16" customHeight="1" x14ac:dyDescent="0.2">
      <c r="H513" s="9"/>
      <c r="I513" s="9"/>
      <c r="J513" s="9"/>
      <c r="K513" s="9"/>
      <c r="L513" s="9"/>
      <c r="M513" s="9"/>
    </row>
    <row r="514" spans="8:13" ht="16" customHeight="1" x14ac:dyDescent="0.2">
      <c r="H514" s="9"/>
      <c r="I514" s="9"/>
      <c r="J514" s="9"/>
      <c r="K514" s="9"/>
      <c r="L514" s="9"/>
      <c r="M514" s="9"/>
    </row>
    <row r="515" spans="8:13" ht="16" customHeight="1" x14ac:dyDescent="0.2">
      <c r="H515" s="9"/>
      <c r="I515" s="9"/>
      <c r="J515" s="9"/>
      <c r="K515" s="9"/>
      <c r="L515" s="9"/>
      <c r="M515" s="9"/>
    </row>
    <row r="516" spans="8:13" ht="16" customHeight="1" x14ac:dyDescent="0.2">
      <c r="H516" s="9"/>
      <c r="I516" s="9"/>
      <c r="J516" s="9"/>
      <c r="K516" s="9"/>
      <c r="L516" s="9"/>
      <c r="M516" s="9"/>
    </row>
    <row r="517" spans="8:13" ht="16" customHeight="1" x14ac:dyDescent="0.2">
      <c r="H517" s="9"/>
      <c r="I517" s="9"/>
      <c r="J517" s="9"/>
      <c r="K517" s="9"/>
      <c r="L517" s="9"/>
      <c r="M517" s="9"/>
    </row>
    <row r="518" spans="8:13" ht="16" customHeight="1" x14ac:dyDescent="0.2">
      <c r="H518" s="9"/>
      <c r="I518" s="9"/>
      <c r="J518" s="9"/>
      <c r="K518" s="9"/>
      <c r="L518" s="9"/>
      <c r="M518" s="9"/>
    </row>
    <row r="519" spans="8:13" ht="16" customHeight="1" x14ac:dyDescent="0.2">
      <c r="H519" s="9"/>
      <c r="I519" s="9"/>
      <c r="J519" s="9"/>
      <c r="K519" s="9"/>
      <c r="L519" s="9"/>
      <c r="M519" s="9"/>
    </row>
    <row r="520" spans="8:13" ht="16" customHeight="1" x14ac:dyDescent="0.2">
      <c r="H520" s="9"/>
      <c r="I520" s="9"/>
      <c r="J520" s="9"/>
      <c r="K520" s="9"/>
      <c r="L520" s="9"/>
      <c r="M520" s="9"/>
    </row>
    <row r="521" spans="8:13" ht="16" customHeight="1" x14ac:dyDescent="0.2">
      <c r="H521" s="9"/>
      <c r="I521" s="9"/>
      <c r="J521" s="9"/>
      <c r="K521" s="9"/>
      <c r="L521" s="9"/>
      <c r="M521" s="9"/>
    </row>
    <row r="522" spans="8:13" ht="16" customHeight="1" x14ac:dyDescent="0.2">
      <c r="H522" s="9"/>
      <c r="I522" s="9"/>
      <c r="J522" s="9"/>
      <c r="K522" s="9"/>
      <c r="L522" s="9"/>
      <c r="M522" s="9"/>
    </row>
    <row r="523" spans="8:13" ht="16" customHeight="1" x14ac:dyDescent="0.2">
      <c r="H523" s="9"/>
      <c r="I523" s="9"/>
      <c r="J523" s="9"/>
      <c r="K523" s="9"/>
      <c r="L523" s="9"/>
      <c r="M523" s="9"/>
    </row>
    <row r="524" spans="8:13" ht="16" customHeight="1" x14ac:dyDescent="0.2">
      <c r="H524" s="9"/>
      <c r="I524" s="9"/>
      <c r="J524" s="9"/>
      <c r="K524" s="9"/>
      <c r="L524" s="9"/>
      <c r="M524" s="9"/>
    </row>
    <row r="525" spans="8:13" ht="16" customHeight="1" x14ac:dyDescent="0.2">
      <c r="H525" s="9"/>
      <c r="I525" s="9"/>
      <c r="J525" s="9"/>
      <c r="K525" s="9"/>
      <c r="L525" s="9"/>
      <c r="M525" s="9"/>
    </row>
    <row r="526" spans="8:13" ht="16" customHeight="1" x14ac:dyDescent="0.2">
      <c r="H526" s="9"/>
      <c r="I526" s="9"/>
      <c r="J526" s="9"/>
      <c r="K526" s="9"/>
      <c r="L526" s="9"/>
      <c r="M526" s="9"/>
    </row>
    <row r="527" spans="8:13" ht="16" customHeight="1" x14ac:dyDescent="0.2">
      <c r="H527" s="9"/>
      <c r="I527" s="9"/>
      <c r="J527" s="9"/>
      <c r="K527" s="9"/>
      <c r="L527" s="9"/>
      <c r="M527" s="9"/>
    </row>
    <row r="528" spans="8:13" ht="16" customHeight="1" x14ac:dyDescent="0.2">
      <c r="H528" s="9"/>
      <c r="I528" s="9"/>
      <c r="J528" s="9"/>
      <c r="K528" s="9"/>
      <c r="L528" s="9"/>
      <c r="M528" s="9"/>
    </row>
    <row r="529" spans="8:13" ht="16" customHeight="1" x14ac:dyDescent="0.2">
      <c r="H529" s="9"/>
      <c r="I529" s="9"/>
      <c r="J529" s="9"/>
      <c r="K529" s="9"/>
      <c r="L529" s="9"/>
      <c r="M529" s="9"/>
    </row>
    <row r="530" spans="8:13" ht="16" customHeight="1" x14ac:dyDescent="0.2">
      <c r="H530" s="9"/>
      <c r="I530" s="9"/>
      <c r="J530" s="9"/>
      <c r="K530" s="9"/>
      <c r="L530" s="9"/>
      <c r="M530" s="9"/>
    </row>
    <row r="531" spans="8:13" ht="16" customHeight="1" x14ac:dyDescent="0.2">
      <c r="H531" s="9"/>
      <c r="I531" s="9"/>
      <c r="J531" s="9"/>
      <c r="K531" s="9"/>
      <c r="L531" s="9"/>
      <c r="M531" s="9"/>
    </row>
    <row r="532" spans="8:13" ht="16" customHeight="1" x14ac:dyDescent="0.2">
      <c r="H532" s="9"/>
      <c r="I532" s="9"/>
      <c r="J532" s="9"/>
      <c r="K532" s="9"/>
      <c r="L532" s="9"/>
      <c r="M532" s="9"/>
    </row>
    <row r="533" spans="8:13" ht="16" customHeight="1" x14ac:dyDescent="0.2">
      <c r="H533" s="9"/>
      <c r="I533" s="9"/>
      <c r="J533" s="9"/>
      <c r="K533" s="9"/>
      <c r="L533" s="9"/>
      <c r="M533" s="9"/>
    </row>
    <row r="534" spans="8:13" ht="16" customHeight="1" x14ac:dyDescent="0.2">
      <c r="H534" s="9"/>
      <c r="I534" s="9"/>
      <c r="J534" s="9"/>
      <c r="K534" s="9"/>
      <c r="L534" s="9"/>
      <c r="M534" s="9"/>
    </row>
    <row r="535" spans="8:13" ht="16" customHeight="1" x14ac:dyDescent="0.2">
      <c r="H535" s="9"/>
      <c r="I535" s="9"/>
      <c r="J535" s="9"/>
      <c r="K535" s="9"/>
      <c r="L535" s="9"/>
      <c r="M535" s="9"/>
    </row>
    <row r="536" spans="8:13" ht="16" customHeight="1" x14ac:dyDescent="0.2">
      <c r="H536" s="9"/>
      <c r="I536" s="9"/>
      <c r="J536" s="9"/>
      <c r="K536" s="9"/>
      <c r="L536" s="9"/>
      <c r="M536" s="9"/>
    </row>
    <row r="537" spans="8:13" ht="16" customHeight="1" x14ac:dyDescent="0.2">
      <c r="H537" s="9"/>
      <c r="I537" s="9"/>
      <c r="J537" s="9"/>
      <c r="K537" s="9"/>
      <c r="L537" s="9"/>
      <c r="M537" s="9"/>
    </row>
    <row r="538" spans="8:13" ht="16" customHeight="1" x14ac:dyDescent="0.2">
      <c r="H538" s="9"/>
      <c r="I538" s="9"/>
      <c r="J538" s="9"/>
      <c r="K538" s="9"/>
      <c r="L538" s="9"/>
      <c r="M538" s="9"/>
    </row>
    <row r="539" spans="8:13" ht="16" customHeight="1" x14ac:dyDescent="0.2">
      <c r="H539" s="9"/>
      <c r="I539" s="9"/>
      <c r="J539" s="9"/>
      <c r="K539" s="9"/>
      <c r="L539" s="9"/>
      <c r="M539" s="9"/>
    </row>
    <row r="540" spans="8:13" ht="16" customHeight="1" x14ac:dyDescent="0.2">
      <c r="H540" s="9"/>
      <c r="I540" s="9"/>
      <c r="J540" s="9"/>
      <c r="K540" s="9"/>
      <c r="L540" s="9"/>
      <c r="M540" s="9"/>
    </row>
    <row r="541" spans="8:13" ht="16" customHeight="1" x14ac:dyDescent="0.2">
      <c r="H541" s="9"/>
      <c r="I541" s="9"/>
      <c r="J541" s="9"/>
      <c r="K541" s="9"/>
      <c r="L541" s="9"/>
      <c r="M541" s="9"/>
    </row>
    <row r="542" spans="8:13" ht="16" customHeight="1" x14ac:dyDescent="0.2">
      <c r="H542" s="9"/>
      <c r="I542" s="9"/>
      <c r="J542" s="9"/>
      <c r="K542" s="9"/>
      <c r="L542" s="9"/>
      <c r="M542" s="9"/>
    </row>
    <row r="543" spans="8:13" ht="16" customHeight="1" x14ac:dyDescent="0.2">
      <c r="H543" s="9"/>
      <c r="I543" s="9"/>
      <c r="J543" s="9"/>
      <c r="K543" s="9"/>
      <c r="L543" s="9"/>
      <c r="M543" s="9"/>
    </row>
    <row r="544" spans="8:13" ht="16" customHeight="1" x14ac:dyDescent="0.2">
      <c r="H544" s="9"/>
      <c r="I544" s="9"/>
      <c r="J544" s="9"/>
      <c r="K544" s="9"/>
      <c r="L544" s="9"/>
      <c r="M544" s="9"/>
    </row>
    <row r="545" spans="8:13" ht="16" customHeight="1" x14ac:dyDescent="0.2">
      <c r="H545" s="9"/>
      <c r="I545" s="9"/>
      <c r="J545" s="9"/>
      <c r="K545" s="9"/>
      <c r="L545" s="9"/>
      <c r="M545" s="9"/>
    </row>
    <row r="546" spans="8:13" ht="16" customHeight="1" x14ac:dyDescent="0.2">
      <c r="H546" s="9"/>
      <c r="I546" s="9"/>
      <c r="J546" s="9"/>
      <c r="K546" s="9"/>
      <c r="L546" s="9"/>
      <c r="M546" s="9"/>
    </row>
    <row r="547" spans="8:13" ht="16" customHeight="1" x14ac:dyDescent="0.2">
      <c r="H547" s="9"/>
      <c r="I547" s="9"/>
      <c r="J547" s="9"/>
      <c r="K547" s="9"/>
      <c r="L547" s="9"/>
      <c r="M547" s="9"/>
    </row>
    <row r="548" spans="8:13" ht="16" customHeight="1" x14ac:dyDescent="0.2">
      <c r="H548" s="9"/>
      <c r="I548" s="9"/>
      <c r="J548" s="9"/>
      <c r="K548" s="9"/>
      <c r="L548" s="9"/>
      <c r="M548" s="9"/>
    </row>
    <row r="549" spans="8:13" ht="16" customHeight="1" x14ac:dyDescent="0.2">
      <c r="H549" s="9"/>
      <c r="I549" s="9"/>
      <c r="J549" s="9"/>
      <c r="K549" s="9"/>
      <c r="L549" s="9"/>
      <c r="M549" s="9"/>
    </row>
    <row r="550" spans="8:13" ht="16" customHeight="1" x14ac:dyDescent="0.2">
      <c r="H550" s="9"/>
      <c r="I550" s="9"/>
      <c r="J550" s="9"/>
      <c r="K550" s="9"/>
      <c r="L550" s="9"/>
      <c r="M550" s="9"/>
    </row>
    <row r="551" spans="8:13" ht="16" customHeight="1" x14ac:dyDescent="0.2">
      <c r="H551" s="9"/>
      <c r="I551" s="9"/>
      <c r="J551" s="9"/>
      <c r="K551" s="9"/>
      <c r="L551" s="9"/>
      <c r="M551" s="9"/>
    </row>
    <row r="552" spans="8:13" ht="16" customHeight="1" x14ac:dyDescent="0.2">
      <c r="H552" s="9"/>
      <c r="I552" s="9"/>
      <c r="J552" s="9"/>
      <c r="K552" s="9"/>
      <c r="L552" s="9"/>
      <c r="M552" s="9"/>
    </row>
    <row r="553" spans="8:13" ht="16" customHeight="1" x14ac:dyDescent="0.2">
      <c r="H553" s="9"/>
      <c r="I553" s="9"/>
      <c r="J553" s="9"/>
      <c r="K553" s="9"/>
      <c r="L553" s="9"/>
      <c r="M553" s="9"/>
    </row>
    <row r="554" spans="8:13" ht="16" customHeight="1" x14ac:dyDescent="0.2">
      <c r="H554" s="9"/>
      <c r="I554" s="9"/>
      <c r="J554" s="9"/>
      <c r="K554" s="9"/>
      <c r="L554" s="9"/>
      <c r="M554" s="9"/>
    </row>
    <row r="555" spans="8:13" ht="16" customHeight="1" x14ac:dyDescent="0.2">
      <c r="H555" s="9"/>
      <c r="I555" s="9"/>
      <c r="J555" s="9"/>
      <c r="K555" s="9"/>
      <c r="L555" s="9"/>
      <c r="M555" s="9"/>
    </row>
    <row r="556" spans="8:13" ht="16" customHeight="1" x14ac:dyDescent="0.2">
      <c r="H556" s="9"/>
      <c r="I556" s="9"/>
      <c r="J556" s="9"/>
      <c r="K556" s="9"/>
      <c r="L556" s="9"/>
      <c r="M556" s="9"/>
    </row>
    <row r="557" spans="8:13" ht="16" customHeight="1" x14ac:dyDescent="0.2">
      <c r="H557" s="9"/>
      <c r="I557" s="9"/>
      <c r="J557" s="9"/>
      <c r="K557" s="9"/>
      <c r="L557" s="9"/>
      <c r="M557" s="9"/>
    </row>
    <row r="558" spans="8:13" ht="16" customHeight="1" x14ac:dyDescent="0.2">
      <c r="H558" s="9"/>
      <c r="I558" s="9"/>
      <c r="J558" s="9"/>
      <c r="K558" s="9"/>
      <c r="L558" s="9"/>
      <c r="M558" s="9"/>
    </row>
    <row r="559" spans="8:13" ht="16" customHeight="1" x14ac:dyDescent="0.2">
      <c r="H559" s="9"/>
      <c r="I559" s="9"/>
      <c r="J559" s="9"/>
      <c r="K559" s="9"/>
      <c r="L559" s="9"/>
      <c r="M559" s="9"/>
    </row>
    <row r="560" spans="8:13" ht="16" customHeight="1" x14ac:dyDescent="0.2">
      <c r="H560" s="9"/>
      <c r="I560" s="9"/>
      <c r="J560" s="9"/>
      <c r="K560" s="9"/>
      <c r="L560" s="9"/>
      <c r="M560" s="9"/>
    </row>
    <row r="561" spans="8:13" ht="16" customHeight="1" x14ac:dyDescent="0.2">
      <c r="H561" s="9"/>
      <c r="I561" s="9"/>
      <c r="J561" s="9"/>
      <c r="K561" s="9"/>
      <c r="L561" s="9"/>
      <c r="M561" s="9"/>
    </row>
    <row r="562" spans="8:13" ht="16" customHeight="1" x14ac:dyDescent="0.2">
      <c r="H562" s="9"/>
      <c r="I562" s="9"/>
      <c r="J562" s="9"/>
      <c r="K562" s="9"/>
      <c r="L562" s="9"/>
      <c r="M562" s="9"/>
    </row>
    <row r="563" spans="8:13" ht="16" customHeight="1" x14ac:dyDescent="0.2">
      <c r="H563" s="9"/>
      <c r="I563" s="9"/>
      <c r="J563" s="9"/>
      <c r="K563" s="9"/>
      <c r="L563" s="9"/>
      <c r="M563" s="9"/>
    </row>
    <row r="564" spans="8:13" ht="16" customHeight="1" x14ac:dyDescent="0.2">
      <c r="H564" s="9"/>
      <c r="I564" s="9"/>
      <c r="J564" s="9"/>
      <c r="K564" s="9"/>
      <c r="L564" s="9"/>
      <c r="M564" s="9"/>
    </row>
    <row r="565" spans="8:13" ht="16" customHeight="1" x14ac:dyDescent="0.2">
      <c r="H565" s="9"/>
      <c r="I565" s="9"/>
      <c r="J565" s="9"/>
      <c r="K565" s="9"/>
      <c r="L565" s="9"/>
      <c r="M565" s="9"/>
    </row>
    <row r="566" spans="8:13" ht="16" customHeight="1" x14ac:dyDescent="0.2">
      <c r="H566" s="9"/>
      <c r="I566" s="9"/>
      <c r="J566" s="9"/>
      <c r="K566" s="9"/>
      <c r="L566" s="9"/>
      <c r="M566" s="9"/>
    </row>
    <row r="567" spans="8:13" ht="16" customHeight="1" x14ac:dyDescent="0.2">
      <c r="H567" s="9"/>
      <c r="I567" s="9"/>
      <c r="J567" s="9"/>
      <c r="K567" s="9"/>
      <c r="L567" s="9"/>
      <c r="M567" s="9"/>
    </row>
    <row r="568" spans="8:13" ht="16" customHeight="1" x14ac:dyDescent="0.2">
      <c r="H568" s="9"/>
      <c r="I568" s="9"/>
      <c r="J568" s="9"/>
      <c r="K568" s="9"/>
      <c r="L568" s="9"/>
      <c r="M568" s="9"/>
    </row>
    <row r="569" spans="8:13" ht="16" customHeight="1" x14ac:dyDescent="0.2">
      <c r="H569" s="9"/>
      <c r="I569" s="9"/>
      <c r="J569" s="9"/>
      <c r="K569" s="9"/>
      <c r="L569" s="9"/>
      <c r="M569" s="9"/>
    </row>
    <row r="570" spans="8:13" ht="16" customHeight="1" x14ac:dyDescent="0.2">
      <c r="H570" s="9"/>
      <c r="I570" s="9"/>
      <c r="J570" s="9"/>
      <c r="K570" s="9"/>
      <c r="L570" s="9"/>
      <c r="M570" s="9"/>
    </row>
    <row r="571" spans="8:13" ht="16" customHeight="1" x14ac:dyDescent="0.2">
      <c r="H571" s="9"/>
      <c r="I571" s="9"/>
      <c r="J571" s="9"/>
      <c r="K571" s="9"/>
      <c r="L571" s="9"/>
      <c r="M571" s="9"/>
    </row>
    <row r="572" spans="8:13" ht="16" customHeight="1" x14ac:dyDescent="0.2">
      <c r="H572" s="9"/>
      <c r="I572" s="9"/>
      <c r="J572" s="9"/>
      <c r="K572" s="9"/>
      <c r="L572" s="9"/>
      <c r="M572" s="9"/>
    </row>
    <row r="573" spans="8:13" ht="16" customHeight="1" x14ac:dyDescent="0.2">
      <c r="H573" s="9"/>
      <c r="I573" s="9"/>
      <c r="J573" s="9"/>
      <c r="K573" s="9"/>
      <c r="L573" s="9"/>
      <c r="M573" s="9"/>
    </row>
    <row r="574" spans="8:13" ht="16" customHeight="1" x14ac:dyDescent="0.2">
      <c r="H574" s="9"/>
      <c r="I574" s="9"/>
      <c r="J574" s="9"/>
      <c r="K574" s="9"/>
      <c r="L574" s="9"/>
      <c r="M574" s="9"/>
    </row>
    <row r="575" spans="8:13" ht="16" customHeight="1" x14ac:dyDescent="0.2">
      <c r="H575" s="9"/>
      <c r="I575" s="9"/>
      <c r="J575" s="9"/>
      <c r="K575" s="9"/>
      <c r="L575" s="9"/>
      <c r="M575" s="9"/>
    </row>
    <row r="576" spans="8:13" ht="16" customHeight="1" x14ac:dyDescent="0.2">
      <c r="H576" s="9"/>
      <c r="I576" s="9"/>
      <c r="J576" s="9"/>
      <c r="K576" s="9"/>
      <c r="L576" s="9"/>
      <c r="M576" s="9"/>
    </row>
    <row r="577" spans="8:13" ht="16" customHeight="1" x14ac:dyDescent="0.2">
      <c r="H577" s="9"/>
      <c r="I577" s="9"/>
      <c r="J577" s="9"/>
      <c r="K577" s="9"/>
      <c r="L577" s="9"/>
      <c r="M577" s="9"/>
    </row>
    <row r="578" spans="8:13" ht="16" customHeight="1" x14ac:dyDescent="0.2">
      <c r="H578" s="9"/>
      <c r="I578" s="9"/>
      <c r="J578" s="9"/>
      <c r="K578" s="9"/>
      <c r="L578" s="9"/>
      <c r="M578" s="9"/>
    </row>
    <row r="579" spans="8:13" ht="16" customHeight="1" x14ac:dyDescent="0.2">
      <c r="H579" s="9"/>
      <c r="I579" s="9"/>
      <c r="J579" s="9"/>
      <c r="K579" s="9"/>
      <c r="L579" s="9"/>
      <c r="M579" s="9"/>
    </row>
    <row r="580" spans="8:13" ht="16" customHeight="1" x14ac:dyDescent="0.2">
      <c r="H580" s="9"/>
      <c r="I580" s="9"/>
      <c r="J580" s="9"/>
      <c r="K580" s="9"/>
      <c r="L580" s="9"/>
      <c r="M580" s="9"/>
    </row>
    <row r="581" spans="8:13" ht="16" customHeight="1" x14ac:dyDescent="0.2">
      <c r="H581" s="9"/>
      <c r="I581" s="9"/>
      <c r="J581" s="9"/>
      <c r="K581" s="9"/>
      <c r="L581" s="9"/>
      <c r="M581" s="9"/>
    </row>
    <row r="582" spans="8:13" ht="16" customHeight="1" x14ac:dyDescent="0.2">
      <c r="H582" s="9"/>
      <c r="I582" s="9"/>
      <c r="J582" s="9"/>
      <c r="K582" s="9"/>
      <c r="L582" s="9"/>
      <c r="M582" s="9"/>
    </row>
    <row r="583" spans="8:13" ht="16" customHeight="1" x14ac:dyDescent="0.2">
      <c r="H583" s="9"/>
      <c r="I583" s="9"/>
      <c r="J583" s="9"/>
      <c r="K583" s="9"/>
      <c r="L583" s="9"/>
      <c r="M583" s="9"/>
    </row>
    <row r="584" spans="8:13" ht="16" customHeight="1" x14ac:dyDescent="0.2">
      <c r="H584" s="9"/>
      <c r="I584" s="9"/>
      <c r="J584" s="9"/>
      <c r="K584" s="9"/>
      <c r="L584" s="9"/>
      <c r="M584" s="9"/>
    </row>
    <row r="585" spans="8:13" ht="16" customHeight="1" x14ac:dyDescent="0.2">
      <c r="H585" s="9"/>
      <c r="I585" s="9"/>
      <c r="J585" s="9"/>
      <c r="K585" s="9"/>
      <c r="L585" s="9"/>
      <c r="M585" s="9"/>
    </row>
    <row r="586" spans="8:13" ht="16" customHeight="1" x14ac:dyDescent="0.2">
      <c r="H586" s="9"/>
      <c r="I586" s="9"/>
      <c r="J586" s="9"/>
      <c r="K586" s="9"/>
      <c r="L586" s="9"/>
      <c r="M586" s="9"/>
    </row>
    <row r="587" spans="8:13" ht="16" customHeight="1" x14ac:dyDescent="0.2">
      <c r="H587" s="9"/>
      <c r="I587" s="9"/>
      <c r="J587" s="9"/>
      <c r="K587" s="9"/>
      <c r="L587" s="9"/>
      <c r="M587" s="9"/>
    </row>
    <row r="588" spans="8:13" ht="16" customHeight="1" x14ac:dyDescent="0.2">
      <c r="H588" s="9"/>
      <c r="I588" s="9"/>
      <c r="J588" s="9"/>
      <c r="K588" s="9"/>
      <c r="L588" s="9"/>
      <c r="M588" s="9"/>
    </row>
    <row r="589" spans="8:13" ht="16" customHeight="1" x14ac:dyDescent="0.2">
      <c r="H589" s="9"/>
      <c r="I589" s="9"/>
      <c r="J589" s="9"/>
      <c r="K589" s="9"/>
      <c r="L589" s="9"/>
      <c r="M589" s="9"/>
    </row>
    <row r="590" spans="8:13" ht="16" customHeight="1" x14ac:dyDescent="0.2">
      <c r="H590" s="9"/>
      <c r="I590" s="9"/>
      <c r="J590" s="9"/>
      <c r="K590" s="9"/>
      <c r="L590" s="9"/>
      <c r="M590" s="9"/>
    </row>
    <row r="591" spans="8:13" ht="16" customHeight="1" x14ac:dyDescent="0.2">
      <c r="H591" s="9"/>
      <c r="I591" s="9"/>
      <c r="J591" s="9"/>
      <c r="K591" s="9"/>
      <c r="L591" s="9"/>
      <c r="M591" s="9"/>
    </row>
    <row r="592" spans="8:13" ht="16" customHeight="1" x14ac:dyDescent="0.2">
      <c r="H592" s="9"/>
      <c r="I592" s="9"/>
      <c r="J592" s="9"/>
      <c r="K592" s="9"/>
      <c r="L592" s="9"/>
      <c r="M592" s="9"/>
    </row>
    <row r="593" spans="8:13" ht="16" customHeight="1" x14ac:dyDescent="0.2">
      <c r="H593" s="9"/>
      <c r="I593" s="9"/>
      <c r="J593" s="9"/>
      <c r="K593" s="9"/>
      <c r="L593" s="9"/>
      <c r="M593" s="9"/>
    </row>
    <row r="594" spans="8:13" ht="16" customHeight="1" x14ac:dyDescent="0.2">
      <c r="H594" s="9"/>
      <c r="I594" s="9"/>
      <c r="J594" s="9"/>
      <c r="K594" s="9"/>
      <c r="L594" s="9"/>
      <c r="M594" s="9"/>
    </row>
    <row r="595" spans="8:13" ht="16" customHeight="1" x14ac:dyDescent="0.2">
      <c r="H595" s="9"/>
      <c r="I595" s="9"/>
      <c r="J595" s="9"/>
      <c r="K595" s="9"/>
      <c r="L595" s="9"/>
      <c r="M595" s="9"/>
    </row>
    <row r="596" spans="8:13" ht="16" customHeight="1" x14ac:dyDescent="0.2">
      <c r="H596" s="9"/>
      <c r="I596" s="9"/>
      <c r="J596" s="9"/>
      <c r="K596" s="9"/>
      <c r="L596" s="9"/>
      <c r="M596" s="9"/>
    </row>
    <row r="597" spans="8:13" ht="16" customHeight="1" x14ac:dyDescent="0.2">
      <c r="H597" s="9"/>
      <c r="I597" s="9"/>
      <c r="J597" s="9"/>
      <c r="K597" s="9"/>
      <c r="L597" s="9"/>
      <c r="M597" s="9"/>
    </row>
    <row r="598" spans="8:13" ht="16" customHeight="1" x14ac:dyDescent="0.2">
      <c r="H598" s="9"/>
      <c r="I598" s="9"/>
      <c r="J598" s="9"/>
      <c r="K598" s="9"/>
      <c r="L598" s="9"/>
      <c r="M598" s="9"/>
    </row>
    <row r="599" spans="8:13" ht="16" customHeight="1" x14ac:dyDescent="0.2">
      <c r="H599" s="9"/>
      <c r="I599" s="9"/>
      <c r="J599" s="9"/>
      <c r="K599" s="9"/>
      <c r="L599" s="9"/>
      <c r="M599" s="9"/>
    </row>
    <row r="600" spans="8:13" ht="16" customHeight="1" x14ac:dyDescent="0.2">
      <c r="H600" s="9"/>
      <c r="I600" s="9"/>
      <c r="J600" s="9"/>
      <c r="K600" s="9"/>
      <c r="L600" s="9"/>
      <c r="M600" s="9"/>
    </row>
    <row r="601" spans="8:13" ht="16" customHeight="1" x14ac:dyDescent="0.2">
      <c r="H601" s="9"/>
      <c r="I601" s="9"/>
      <c r="J601" s="9"/>
      <c r="K601" s="9"/>
      <c r="L601" s="9"/>
      <c r="M601" s="9"/>
    </row>
    <row r="602" spans="8:13" ht="16" customHeight="1" x14ac:dyDescent="0.2">
      <c r="H602" s="9"/>
      <c r="I602" s="9"/>
      <c r="J602" s="9"/>
      <c r="K602" s="9"/>
      <c r="L602" s="9"/>
      <c r="M602" s="9"/>
    </row>
    <row r="603" spans="8:13" ht="16" customHeight="1" x14ac:dyDescent="0.2">
      <c r="H603" s="9"/>
      <c r="I603" s="9"/>
      <c r="J603" s="9"/>
      <c r="K603" s="9"/>
      <c r="L603" s="9"/>
      <c r="M603" s="9"/>
    </row>
    <row r="604" spans="8:13" ht="16" customHeight="1" x14ac:dyDescent="0.2">
      <c r="H604" s="9"/>
      <c r="I604" s="9"/>
      <c r="J604" s="9"/>
      <c r="K604" s="9"/>
      <c r="L604" s="9"/>
      <c r="M604" s="9"/>
    </row>
    <row r="605" spans="8:13" ht="16" customHeight="1" x14ac:dyDescent="0.2">
      <c r="H605" s="9"/>
      <c r="I605" s="9"/>
      <c r="J605" s="9"/>
      <c r="K605" s="9"/>
      <c r="L605" s="9"/>
      <c r="M605" s="9"/>
    </row>
    <row r="606" spans="8:13" ht="16" customHeight="1" x14ac:dyDescent="0.2">
      <c r="H606" s="9"/>
      <c r="I606" s="9"/>
      <c r="J606" s="9"/>
      <c r="K606" s="9"/>
      <c r="L606" s="9"/>
      <c r="M606" s="9"/>
    </row>
    <row r="607" spans="8:13" ht="16" customHeight="1" x14ac:dyDescent="0.2">
      <c r="H607" s="9"/>
      <c r="I607" s="9"/>
      <c r="J607" s="9"/>
      <c r="K607" s="9"/>
      <c r="L607" s="9"/>
      <c r="M607" s="9"/>
    </row>
    <row r="608" spans="8:13" ht="16" customHeight="1" x14ac:dyDescent="0.2">
      <c r="H608" s="9"/>
      <c r="I608" s="9"/>
      <c r="J608" s="9"/>
      <c r="K608" s="9"/>
      <c r="L608" s="9"/>
      <c r="M608" s="9"/>
    </row>
    <row r="609" spans="8:13" ht="16" customHeight="1" x14ac:dyDescent="0.2">
      <c r="H609" s="9"/>
      <c r="I609" s="9"/>
      <c r="J609" s="9"/>
      <c r="K609" s="9"/>
      <c r="L609" s="9"/>
      <c r="M609" s="9"/>
    </row>
    <row r="610" spans="8:13" ht="16" customHeight="1" x14ac:dyDescent="0.2">
      <c r="H610" s="9"/>
      <c r="I610" s="9"/>
      <c r="J610" s="9"/>
      <c r="K610" s="9"/>
      <c r="L610" s="9"/>
      <c r="M610" s="9"/>
    </row>
    <row r="611" spans="8:13" ht="16" customHeight="1" x14ac:dyDescent="0.2">
      <c r="H611" s="9"/>
      <c r="I611" s="9"/>
      <c r="J611" s="9"/>
      <c r="K611" s="9"/>
      <c r="L611" s="9"/>
      <c r="M611" s="9"/>
    </row>
    <row r="612" spans="8:13" ht="16" customHeight="1" x14ac:dyDescent="0.2">
      <c r="H612" s="9"/>
      <c r="I612" s="9"/>
      <c r="J612" s="9"/>
      <c r="K612" s="9"/>
      <c r="L612" s="9"/>
      <c r="M612" s="9"/>
    </row>
    <row r="613" spans="8:13" ht="16" customHeight="1" x14ac:dyDescent="0.2">
      <c r="H613" s="9"/>
      <c r="I613" s="9"/>
      <c r="J613" s="9"/>
      <c r="K613" s="9"/>
      <c r="L613" s="9"/>
      <c r="M613" s="9"/>
    </row>
    <row r="614" spans="8:13" ht="16" customHeight="1" x14ac:dyDescent="0.2">
      <c r="H614" s="9"/>
      <c r="I614" s="9"/>
      <c r="J614" s="9"/>
      <c r="K614" s="9"/>
      <c r="L614" s="9"/>
      <c r="M614" s="9"/>
    </row>
    <row r="615" spans="8:13" ht="16" customHeight="1" x14ac:dyDescent="0.2">
      <c r="H615" s="9"/>
      <c r="I615" s="9"/>
      <c r="J615" s="9"/>
      <c r="K615" s="9"/>
      <c r="L615" s="9"/>
      <c r="M615" s="9"/>
    </row>
    <row r="616" spans="8:13" ht="16" customHeight="1" x14ac:dyDescent="0.2">
      <c r="H616" s="9"/>
      <c r="I616" s="9"/>
      <c r="J616" s="9"/>
      <c r="K616" s="9"/>
      <c r="L616" s="9"/>
      <c r="M616" s="9"/>
    </row>
    <row r="617" spans="8:13" ht="16" customHeight="1" x14ac:dyDescent="0.2">
      <c r="H617" s="9"/>
      <c r="I617" s="9"/>
      <c r="J617" s="9"/>
      <c r="K617" s="9"/>
      <c r="L617" s="9"/>
      <c r="M617" s="9"/>
    </row>
    <row r="618" spans="8:13" ht="16" customHeight="1" x14ac:dyDescent="0.2">
      <c r="H618" s="9"/>
      <c r="I618" s="9"/>
      <c r="J618" s="9"/>
      <c r="K618" s="9"/>
      <c r="L618" s="9"/>
      <c r="M618" s="9"/>
    </row>
    <row r="619" spans="8:13" ht="16" customHeight="1" x14ac:dyDescent="0.2">
      <c r="H619" s="9"/>
      <c r="I619" s="9"/>
      <c r="J619" s="9"/>
      <c r="K619" s="9"/>
      <c r="L619" s="9"/>
      <c r="M619" s="9"/>
    </row>
    <row r="620" spans="8:13" ht="16" customHeight="1" x14ac:dyDescent="0.2">
      <c r="H620" s="9"/>
      <c r="I620" s="9"/>
      <c r="J620" s="9"/>
      <c r="K620" s="9"/>
      <c r="L620" s="9"/>
      <c r="M620" s="9"/>
    </row>
    <row r="621" spans="8:13" ht="16" customHeight="1" x14ac:dyDescent="0.2">
      <c r="H621" s="9"/>
      <c r="I621" s="9"/>
      <c r="J621" s="9"/>
      <c r="K621" s="9"/>
      <c r="L621" s="9"/>
      <c r="M621" s="9"/>
    </row>
    <row r="622" spans="8:13" ht="16" customHeight="1" x14ac:dyDescent="0.2">
      <c r="H622" s="9"/>
      <c r="I622" s="9"/>
      <c r="J622" s="9"/>
      <c r="K622" s="9"/>
      <c r="L622" s="9"/>
      <c r="M622" s="9"/>
    </row>
    <row r="623" spans="8:13" ht="16" customHeight="1" x14ac:dyDescent="0.2">
      <c r="H623" s="9"/>
      <c r="I623" s="9"/>
      <c r="J623" s="9"/>
      <c r="K623" s="9"/>
      <c r="L623" s="9"/>
      <c r="M623" s="9"/>
    </row>
    <row r="624" spans="8:13" ht="16" customHeight="1" x14ac:dyDescent="0.2">
      <c r="H624" s="9"/>
      <c r="I624" s="9"/>
      <c r="J624" s="9"/>
      <c r="K624" s="9"/>
      <c r="L624" s="9"/>
      <c r="M624" s="9"/>
    </row>
    <row r="625" spans="8:13" ht="16" customHeight="1" x14ac:dyDescent="0.2">
      <c r="H625" s="9"/>
      <c r="I625" s="9"/>
      <c r="J625" s="9"/>
      <c r="K625" s="9"/>
      <c r="L625" s="9"/>
      <c r="M625" s="9"/>
    </row>
    <row r="626" spans="8:13" ht="16" customHeight="1" x14ac:dyDescent="0.2">
      <c r="H626" s="9"/>
      <c r="I626" s="9"/>
      <c r="J626" s="9"/>
      <c r="K626" s="9"/>
      <c r="L626" s="9"/>
      <c r="M626" s="9"/>
    </row>
    <row r="627" spans="8:13" ht="16" customHeight="1" x14ac:dyDescent="0.2">
      <c r="H627" s="9"/>
      <c r="I627" s="9"/>
      <c r="J627" s="9"/>
      <c r="K627" s="9"/>
      <c r="L627" s="9"/>
      <c r="M627" s="9"/>
    </row>
    <row r="628" spans="8:13" ht="16" customHeight="1" x14ac:dyDescent="0.2">
      <c r="H628" s="9"/>
      <c r="I628" s="9"/>
      <c r="J628" s="9"/>
      <c r="K628" s="9"/>
      <c r="L628" s="9"/>
      <c r="M628" s="9"/>
    </row>
    <row r="629" spans="8:13" ht="16" customHeight="1" x14ac:dyDescent="0.2">
      <c r="H629" s="9"/>
      <c r="I629" s="9"/>
      <c r="J629" s="9"/>
      <c r="K629" s="9"/>
      <c r="L629" s="9"/>
      <c r="M629" s="9"/>
    </row>
    <row r="630" spans="8:13" ht="16" customHeight="1" x14ac:dyDescent="0.2">
      <c r="H630" s="9"/>
      <c r="I630" s="9"/>
      <c r="J630" s="9"/>
      <c r="K630" s="9"/>
      <c r="L630" s="9"/>
      <c r="M630" s="9"/>
    </row>
    <row r="631" spans="8:13" ht="16" customHeight="1" x14ac:dyDescent="0.2">
      <c r="H631" s="9"/>
      <c r="I631" s="9"/>
      <c r="J631" s="9"/>
      <c r="K631" s="9"/>
      <c r="L631" s="9"/>
      <c r="M631" s="9"/>
    </row>
    <row r="632" spans="8:13" ht="16" customHeight="1" x14ac:dyDescent="0.2">
      <c r="H632" s="9"/>
      <c r="I632" s="9"/>
      <c r="J632" s="9"/>
      <c r="K632" s="9"/>
      <c r="L632" s="9"/>
      <c r="M632" s="9"/>
    </row>
    <row r="633" spans="8:13" ht="16" customHeight="1" x14ac:dyDescent="0.2">
      <c r="H633" s="9"/>
      <c r="I633" s="9"/>
      <c r="J633" s="9"/>
      <c r="K633" s="9"/>
      <c r="L633" s="9"/>
      <c r="M633" s="9"/>
    </row>
    <row r="634" spans="8:13" ht="16" customHeight="1" x14ac:dyDescent="0.2">
      <c r="H634" s="9"/>
      <c r="I634" s="9"/>
      <c r="J634" s="9"/>
      <c r="K634" s="9"/>
      <c r="L634" s="9"/>
      <c r="M634" s="9"/>
    </row>
    <row r="635" spans="8:13" ht="16" customHeight="1" x14ac:dyDescent="0.2">
      <c r="H635" s="9"/>
      <c r="I635" s="9"/>
      <c r="J635" s="9"/>
      <c r="K635" s="9"/>
      <c r="L635" s="9"/>
      <c r="M635" s="9"/>
    </row>
    <row r="636" spans="8:13" ht="16" customHeight="1" x14ac:dyDescent="0.2">
      <c r="H636" s="9"/>
      <c r="I636" s="9"/>
      <c r="J636" s="9"/>
      <c r="K636" s="9"/>
      <c r="L636" s="9"/>
      <c r="M636" s="9"/>
    </row>
    <row r="637" spans="8:13" ht="16" customHeight="1" x14ac:dyDescent="0.2">
      <c r="H637" s="9"/>
      <c r="I637" s="9"/>
      <c r="J637" s="9"/>
      <c r="K637" s="9"/>
      <c r="L637" s="9"/>
      <c r="M637" s="9"/>
    </row>
    <row r="638" spans="8:13" ht="16" customHeight="1" x14ac:dyDescent="0.2">
      <c r="H638" s="9"/>
      <c r="I638" s="9"/>
      <c r="J638" s="9"/>
      <c r="K638" s="9"/>
      <c r="L638" s="9"/>
      <c r="M638" s="9"/>
    </row>
    <row r="639" spans="8:13" ht="16" customHeight="1" x14ac:dyDescent="0.2">
      <c r="H639" s="9"/>
      <c r="I639" s="9"/>
      <c r="J639" s="9"/>
      <c r="K639" s="9"/>
      <c r="L639" s="9"/>
      <c r="M639" s="9"/>
    </row>
    <row r="640" spans="8:13" ht="16" customHeight="1" x14ac:dyDescent="0.2">
      <c r="H640" s="9"/>
      <c r="I640" s="9"/>
      <c r="J640" s="9"/>
      <c r="K640" s="9"/>
      <c r="L640" s="9"/>
      <c r="M640" s="9"/>
    </row>
    <row r="641" spans="8:13" ht="16" customHeight="1" x14ac:dyDescent="0.2">
      <c r="H641" s="9"/>
      <c r="I641" s="9"/>
      <c r="J641" s="9"/>
      <c r="K641" s="9"/>
      <c r="L641" s="9"/>
      <c r="M641" s="9"/>
    </row>
    <row r="642" spans="8:13" ht="16" customHeight="1" x14ac:dyDescent="0.2">
      <c r="H642" s="9"/>
      <c r="I642" s="9"/>
      <c r="J642" s="9"/>
      <c r="K642" s="9"/>
      <c r="L642" s="9"/>
      <c r="M642" s="9"/>
    </row>
    <row r="643" spans="8:13" ht="16" customHeight="1" x14ac:dyDescent="0.2">
      <c r="H643" s="9"/>
      <c r="I643" s="9"/>
      <c r="J643" s="9"/>
      <c r="K643" s="9"/>
      <c r="L643" s="9"/>
      <c r="M643" s="9"/>
    </row>
    <row r="644" spans="8:13" ht="16" customHeight="1" x14ac:dyDescent="0.2">
      <c r="H644" s="9"/>
      <c r="I644" s="9"/>
      <c r="J644" s="9"/>
      <c r="K644" s="9"/>
      <c r="L644" s="9"/>
      <c r="M644" s="9"/>
    </row>
    <row r="645" spans="8:13" ht="16" customHeight="1" x14ac:dyDescent="0.2">
      <c r="H645" s="9"/>
      <c r="I645" s="9"/>
      <c r="J645" s="9"/>
      <c r="K645" s="9"/>
      <c r="L645" s="9"/>
      <c r="M645" s="9"/>
    </row>
    <row r="646" spans="8:13" ht="16" customHeight="1" x14ac:dyDescent="0.2">
      <c r="H646" s="9"/>
      <c r="I646" s="9"/>
      <c r="J646" s="9"/>
      <c r="K646" s="9"/>
      <c r="L646" s="9"/>
      <c r="M646" s="9"/>
    </row>
    <row r="647" spans="8:13" ht="16" customHeight="1" x14ac:dyDescent="0.2">
      <c r="H647" s="9"/>
      <c r="I647" s="9"/>
      <c r="J647" s="9"/>
      <c r="K647" s="9"/>
      <c r="L647" s="9"/>
      <c r="M647" s="9"/>
    </row>
    <row r="648" spans="8:13" ht="16" customHeight="1" x14ac:dyDescent="0.2">
      <c r="H648" s="9"/>
      <c r="I648" s="9"/>
      <c r="J648" s="9"/>
      <c r="K648" s="9"/>
      <c r="L648" s="9"/>
      <c r="M648" s="9"/>
    </row>
    <row r="649" spans="8:13" ht="16" customHeight="1" x14ac:dyDescent="0.2">
      <c r="H649" s="9"/>
      <c r="I649" s="9"/>
      <c r="J649" s="9"/>
      <c r="K649" s="9"/>
      <c r="L649" s="9"/>
      <c r="M649" s="9"/>
    </row>
    <row r="650" spans="8:13" ht="16" customHeight="1" x14ac:dyDescent="0.2">
      <c r="H650" s="9"/>
      <c r="I650" s="9"/>
      <c r="J650" s="9"/>
      <c r="K650" s="9"/>
      <c r="L650" s="9"/>
      <c r="M650" s="9"/>
    </row>
    <row r="651" spans="8:13" ht="16" customHeight="1" x14ac:dyDescent="0.2">
      <c r="H651" s="9"/>
      <c r="I651" s="9"/>
      <c r="J651" s="9"/>
      <c r="K651" s="9"/>
      <c r="L651" s="9"/>
      <c r="M651" s="9"/>
    </row>
    <row r="652" spans="8:13" ht="16" customHeight="1" x14ac:dyDescent="0.2">
      <c r="H652" s="9"/>
      <c r="I652" s="9"/>
      <c r="J652" s="9"/>
      <c r="K652" s="9"/>
      <c r="L652" s="9"/>
      <c r="M652" s="9"/>
    </row>
    <row r="653" spans="8:13" ht="16" customHeight="1" x14ac:dyDescent="0.2">
      <c r="H653" s="9"/>
      <c r="I653" s="9"/>
      <c r="J653" s="9"/>
      <c r="K653" s="9"/>
      <c r="L653" s="9"/>
      <c r="M653" s="9"/>
    </row>
    <row r="654" spans="8:13" ht="16" customHeight="1" x14ac:dyDescent="0.2">
      <c r="H654" s="9"/>
      <c r="I654" s="9"/>
      <c r="J654" s="9"/>
      <c r="K654" s="9"/>
      <c r="L654" s="9"/>
      <c r="M654" s="9"/>
    </row>
    <row r="655" spans="8:13" ht="16" customHeight="1" x14ac:dyDescent="0.2">
      <c r="H655" s="9"/>
      <c r="I655" s="9"/>
      <c r="J655" s="9"/>
      <c r="K655" s="9"/>
      <c r="L655" s="9"/>
      <c r="M655" s="9"/>
    </row>
    <row r="656" spans="8:13" ht="16" customHeight="1" x14ac:dyDescent="0.2">
      <c r="H656" s="9"/>
      <c r="I656" s="9"/>
      <c r="J656" s="9"/>
      <c r="K656" s="9"/>
      <c r="L656" s="9"/>
      <c r="M656" s="9"/>
    </row>
    <row r="657" spans="8:13" ht="16" customHeight="1" x14ac:dyDescent="0.2">
      <c r="H657" s="9"/>
      <c r="I657" s="9"/>
      <c r="J657" s="9"/>
      <c r="K657" s="9"/>
      <c r="L657" s="9"/>
      <c r="M657" s="9"/>
    </row>
    <row r="658" spans="8:13" ht="16" customHeight="1" x14ac:dyDescent="0.2">
      <c r="H658" s="9"/>
      <c r="I658" s="9"/>
      <c r="J658" s="9"/>
      <c r="K658" s="9"/>
      <c r="L658" s="9"/>
      <c r="M658" s="9"/>
    </row>
    <row r="659" spans="8:13" ht="16" customHeight="1" x14ac:dyDescent="0.2">
      <c r="H659" s="9"/>
      <c r="I659" s="9"/>
      <c r="J659" s="9"/>
      <c r="K659" s="9"/>
      <c r="L659" s="9"/>
      <c r="M659" s="9"/>
    </row>
    <row r="660" spans="8:13" ht="16" customHeight="1" x14ac:dyDescent="0.2">
      <c r="H660" s="9"/>
      <c r="I660" s="9"/>
      <c r="J660" s="9"/>
      <c r="K660" s="9"/>
      <c r="L660" s="9"/>
      <c r="M660" s="9"/>
    </row>
    <row r="661" spans="8:13" ht="16" customHeight="1" x14ac:dyDescent="0.2">
      <c r="H661" s="9"/>
      <c r="I661" s="9"/>
      <c r="J661" s="9"/>
      <c r="K661" s="9"/>
      <c r="L661" s="9"/>
      <c r="M661" s="9"/>
    </row>
    <row r="662" spans="8:13" ht="16" customHeight="1" x14ac:dyDescent="0.2">
      <c r="H662" s="9"/>
      <c r="I662" s="9"/>
      <c r="J662" s="9"/>
      <c r="K662" s="9"/>
      <c r="L662" s="9"/>
      <c r="M662" s="9"/>
    </row>
    <row r="663" spans="8:13" ht="16" customHeight="1" x14ac:dyDescent="0.2">
      <c r="H663" s="9"/>
      <c r="I663" s="9"/>
      <c r="J663" s="9"/>
      <c r="K663" s="9"/>
      <c r="L663" s="9"/>
      <c r="M663" s="9"/>
    </row>
    <row r="664" spans="8:13" ht="16" customHeight="1" x14ac:dyDescent="0.2">
      <c r="H664" s="9"/>
      <c r="I664" s="9"/>
      <c r="J664" s="9"/>
      <c r="K664" s="9"/>
      <c r="L664" s="9"/>
      <c r="M664" s="9"/>
    </row>
    <row r="665" spans="8:13" ht="16" customHeight="1" x14ac:dyDescent="0.2">
      <c r="H665" s="9"/>
      <c r="I665" s="9"/>
      <c r="J665" s="9"/>
      <c r="K665" s="9"/>
      <c r="L665" s="9"/>
      <c r="M665" s="9"/>
    </row>
    <row r="666" spans="8:13" ht="16" customHeight="1" x14ac:dyDescent="0.2">
      <c r="H666" s="9"/>
      <c r="I666" s="9"/>
      <c r="J666" s="9"/>
      <c r="K666" s="9"/>
      <c r="L666" s="9"/>
      <c r="M666" s="9"/>
    </row>
    <row r="667" spans="8:13" ht="16" customHeight="1" x14ac:dyDescent="0.2">
      <c r="H667" s="9"/>
      <c r="I667" s="9"/>
      <c r="J667" s="9"/>
      <c r="K667" s="9"/>
      <c r="L667" s="9"/>
      <c r="M667" s="9"/>
    </row>
    <row r="668" spans="8:13" ht="16" customHeight="1" x14ac:dyDescent="0.2">
      <c r="H668" s="9"/>
      <c r="I668" s="9"/>
      <c r="J668" s="9"/>
      <c r="K668" s="9"/>
      <c r="L668" s="9"/>
      <c r="M668" s="9"/>
    </row>
    <row r="669" spans="8:13" ht="16" customHeight="1" x14ac:dyDescent="0.2">
      <c r="H669" s="9"/>
      <c r="I669" s="9"/>
      <c r="J669" s="9"/>
      <c r="K669" s="9"/>
      <c r="L669" s="9"/>
      <c r="M669" s="9"/>
    </row>
    <row r="670" spans="8:13" ht="16" customHeight="1" x14ac:dyDescent="0.2">
      <c r="H670" s="9"/>
      <c r="I670" s="9"/>
      <c r="J670" s="9"/>
      <c r="K670" s="9"/>
      <c r="L670" s="9"/>
      <c r="M670" s="9"/>
    </row>
    <row r="671" spans="8:13" ht="16" customHeight="1" x14ac:dyDescent="0.2">
      <c r="H671" s="9"/>
      <c r="I671" s="9"/>
      <c r="J671" s="9"/>
      <c r="K671" s="9"/>
      <c r="L671" s="9"/>
      <c r="M671" s="9"/>
    </row>
    <row r="672" spans="8:13" ht="16" customHeight="1" x14ac:dyDescent="0.2">
      <c r="H672" s="9"/>
      <c r="I672" s="9"/>
      <c r="J672" s="9"/>
      <c r="K672" s="9"/>
      <c r="L672" s="9"/>
      <c r="M672" s="9"/>
    </row>
    <row r="673" spans="8:13" ht="16" customHeight="1" x14ac:dyDescent="0.2">
      <c r="H673" s="9"/>
      <c r="I673" s="9"/>
      <c r="J673" s="9"/>
      <c r="K673" s="9"/>
      <c r="L673" s="9"/>
      <c r="M673" s="9"/>
    </row>
    <row r="674" spans="8:13" ht="16" customHeight="1" x14ac:dyDescent="0.2">
      <c r="H674" s="9"/>
      <c r="I674" s="9"/>
      <c r="J674" s="9"/>
      <c r="K674" s="9"/>
      <c r="L674" s="9"/>
      <c r="M674" s="9"/>
    </row>
    <row r="675" spans="8:13" ht="16" customHeight="1" x14ac:dyDescent="0.2">
      <c r="H675" s="9"/>
      <c r="I675" s="9"/>
      <c r="J675" s="9"/>
      <c r="K675" s="9"/>
      <c r="L675" s="9"/>
      <c r="M675" s="9"/>
    </row>
    <row r="676" spans="8:13" ht="16" customHeight="1" x14ac:dyDescent="0.2">
      <c r="H676" s="9"/>
      <c r="I676" s="9"/>
      <c r="J676" s="9"/>
      <c r="K676" s="9"/>
      <c r="L676" s="9"/>
      <c r="M676" s="9"/>
    </row>
    <row r="677" spans="8:13" ht="16" customHeight="1" x14ac:dyDescent="0.2">
      <c r="H677" s="9"/>
      <c r="I677" s="9"/>
      <c r="J677" s="9"/>
      <c r="K677" s="9"/>
      <c r="L677" s="9"/>
      <c r="M677" s="9"/>
    </row>
    <row r="678" spans="8:13" ht="16" customHeight="1" x14ac:dyDescent="0.2">
      <c r="H678" s="9"/>
      <c r="I678" s="9"/>
      <c r="J678" s="9"/>
      <c r="K678" s="9"/>
      <c r="L678" s="9"/>
      <c r="M678" s="9"/>
    </row>
    <row r="679" spans="8:13" ht="16" customHeight="1" x14ac:dyDescent="0.2">
      <c r="H679" s="9"/>
      <c r="I679" s="9"/>
      <c r="J679" s="9"/>
      <c r="K679" s="9"/>
      <c r="L679" s="9"/>
      <c r="M679" s="9"/>
    </row>
    <row r="680" spans="8:13" ht="16" customHeight="1" x14ac:dyDescent="0.2">
      <c r="H680" s="9"/>
      <c r="I680" s="9"/>
      <c r="J680" s="9"/>
      <c r="K680" s="9"/>
      <c r="L680" s="9"/>
      <c r="M680" s="9"/>
    </row>
    <row r="681" spans="8:13" ht="16" customHeight="1" x14ac:dyDescent="0.2">
      <c r="H681" s="9"/>
      <c r="I681" s="9"/>
      <c r="J681" s="9"/>
      <c r="K681" s="9"/>
      <c r="L681" s="9"/>
      <c r="M681" s="9"/>
    </row>
    <row r="682" spans="8:13" ht="16" customHeight="1" x14ac:dyDescent="0.2">
      <c r="H682" s="9"/>
      <c r="I682" s="9"/>
      <c r="J682" s="9"/>
      <c r="K682" s="9"/>
      <c r="L682" s="9"/>
      <c r="M682" s="9"/>
    </row>
    <row r="683" spans="8:13" ht="16" customHeight="1" x14ac:dyDescent="0.2">
      <c r="H683" s="9"/>
      <c r="I683" s="9"/>
      <c r="J683" s="9"/>
      <c r="K683" s="9"/>
      <c r="L683" s="9"/>
      <c r="M683" s="9"/>
    </row>
    <row r="684" spans="8:13" ht="16" customHeight="1" x14ac:dyDescent="0.2">
      <c r="H684" s="9"/>
      <c r="I684" s="9"/>
      <c r="J684" s="9"/>
      <c r="K684" s="9"/>
      <c r="L684" s="9"/>
      <c r="M684" s="9"/>
    </row>
    <row r="685" spans="8:13" ht="16" customHeight="1" x14ac:dyDescent="0.2">
      <c r="H685" s="9"/>
      <c r="I685" s="9"/>
      <c r="J685" s="9"/>
      <c r="K685" s="9"/>
      <c r="L685" s="9"/>
      <c r="M685" s="9"/>
    </row>
    <row r="686" spans="8:13" ht="16" customHeight="1" x14ac:dyDescent="0.2">
      <c r="H686" s="9"/>
      <c r="I686" s="9"/>
      <c r="J686" s="9"/>
      <c r="K686" s="9"/>
      <c r="L686" s="9"/>
      <c r="M686" s="9"/>
    </row>
    <row r="687" spans="8:13" ht="16" customHeight="1" x14ac:dyDescent="0.2">
      <c r="H687" s="9"/>
      <c r="I687" s="9"/>
      <c r="J687" s="9"/>
      <c r="K687" s="9"/>
      <c r="L687" s="9"/>
      <c r="M687" s="9"/>
    </row>
    <row r="688" spans="8:13" ht="16" customHeight="1" x14ac:dyDescent="0.2">
      <c r="H688" s="9"/>
      <c r="I688" s="9"/>
      <c r="J688" s="9"/>
      <c r="K688" s="9"/>
      <c r="L688" s="9"/>
      <c r="M688" s="9"/>
    </row>
    <row r="689" spans="8:13" ht="16" customHeight="1" x14ac:dyDescent="0.2">
      <c r="H689" s="9"/>
      <c r="I689" s="9"/>
      <c r="J689" s="9"/>
      <c r="K689" s="9"/>
      <c r="L689" s="9"/>
      <c r="M689" s="9"/>
    </row>
    <row r="690" spans="8:13" ht="16" customHeight="1" x14ac:dyDescent="0.2">
      <c r="H690" s="9"/>
      <c r="I690" s="9"/>
      <c r="J690" s="9"/>
      <c r="K690" s="9"/>
      <c r="L690" s="9"/>
      <c r="M690" s="9"/>
    </row>
    <row r="691" spans="8:13" ht="16" customHeight="1" x14ac:dyDescent="0.2">
      <c r="H691" s="9"/>
      <c r="I691" s="9"/>
      <c r="J691" s="9"/>
      <c r="K691" s="9"/>
      <c r="L691" s="9"/>
      <c r="M691" s="9"/>
    </row>
    <row r="692" spans="8:13" ht="16" customHeight="1" x14ac:dyDescent="0.2">
      <c r="H692" s="9"/>
      <c r="I692" s="9"/>
      <c r="J692" s="9"/>
      <c r="K692" s="9"/>
      <c r="L692" s="9"/>
      <c r="M692" s="9"/>
    </row>
    <row r="693" spans="8:13" ht="16" customHeight="1" x14ac:dyDescent="0.2">
      <c r="H693" s="9"/>
      <c r="I693" s="9"/>
      <c r="J693" s="9"/>
      <c r="K693" s="9"/>
      <c r="L693" s="9"/>
      <c r="M693" s="9"/>
    </row>
    <row r="694" spans="8:13" ht="16" customHeight="1" x14ac:dyDescent="0.2">
      <c r="H694" s="9"/>
      <c r="I694" s="9"/>
      <c r="J694" s="9"/>
      <c r="K694" s="9"/>
      <c r="L694" s="9"/>
      <c r="M694" s="9"/>
    </row>
    <row r="695" spans="8:13" ht="16" customHeight="1" x14ac:dyDescent="0.2">
      <c r="H695" s="9"/>
      <c r="I695" s="9"/>
      <c r="J695" s="9"/>
      <c r="K695" s="9"/>
      <c r="L695" s="9"/>
      <c r="M695" s="9"/>
    </row>
    <row r="696" spans="8:13" ht="16" customHeight="1" x14ac:dyDescent="0.2">
      <c r="H696" s="9"/>
      <c r="I696" s="9"/>
      <c r="J696" s="9"/>
      <c r="K696" s="9"/>
      <c r="L696" s="9"/>
      <c r="M696" s="9"/>
    </row>
    <row r="697" spans="8:13" ht="16" customHeight="1" x14ac:dyDescent="0.2">
      <c r="H697" s="9"/>
      <c r="I697" s="9"/>
      <c r="J697" s="9"/>
      <c r="K697" s="9"/>
      <c r="L697" s="9"/>
      <c r="M697" s="9"/>
    </row>
    <row r="698" spans="8:13" ht="16" customHeight="1" x14ac:dyDescent="0.2">
      <c r="H698" s="9"/>
      <c r="I698" s="9"/>
      <c r="J698" s="9"/>
      <c r="K698" s="9"/>
      <c r="L698" s="9"/>
      <c r="M698" s="9"/>
    </row>
    <row r="699" spans="8:13" ht="16" customHeight="1" x14ac:dyDescent="0.2">
      <c r="H699" s="9"/>
      <c r="I699" s="9"/>
      <c r="J699" s="9"/>
      <c r="K699" s="9"/>
      <c r="L699" s="9"/>
      <c r="M699" s="9"/>
    </row>
    <row r="700" spans="8:13" ht="16" customHeight="1" x14ac:dyDescent="0.2">
      <c r="H700" s="9"/>
      <c r="I700" s="9"/>
      <c r="J700" s="9"/>
      <c r="K700" s="9"/>
      <c r="L700" s="9"/>
      <c r="M700" s="9"/>
    </row>
    <row r="701" spans="8:13" ht="16" customHeight="1" x14ac:dyDescent="0.2">
      <c r="H701" s="9"/>
      <c r="I701" s="9"/>
      <c r="J701" s="9"/>
      <c r="K701" s="9"/>
      <c r="L701" s="9"/>
      <c r="M701" s="9"/>
    </row>
    <row r="702" spans="8:13" ht="16" customHeight="1" x14ac:dyDescent="0.2">
      <c r="H702" s="9"/>
      <c r="I702" s="9"/>
      <c r="J702" s="9"/>
      <c r="K702" s="9"/>
      <c r="L702" s="9"/>
      <c r="M702" s="9"/>
    </row>
    <row r="703" spans="8:13" ht="16" customHeight="1" x14ac:dyDescent="0.2">
      <c r="H703" s="9"/>
      <c r="I703" s="9"/>
      <c r="J703" s="9"/>
      <c r="K703" s="9"/>
      <c r="L703" s="9"/>
      <c r="M703" s="9"/>
    </row>
    <row r="704" spans="8:13" ht="16" customHeight="1" x14ac:dyDescent="0.2">
      <c r="H704" s="9"/>
      <c r="I704" s="9"/>
      <c r="J704" s="9"/>
      <c r="K704" s="9"/>
      <c r="L704" s="9"/>
      <c r="M704" s="9"/>
    </row>
    <row r="705" spans="8:13" ht="16" customHeight="1" x14ac:dyDescent="0.2">
      <c r="H705" s="9"/>
      <c r="I705" s="9"/>
      <c r="J705" s="9"/>
      <c r="K705" s="9"/>
      <c r="L705" s="9"/>
      <c r="M705" s="9"/>
    </row>
    <row r="706" spans="8:13" ht="16" customHeight="1" x14ac:dyDescent="0.2">
      <c r="H706" s="9"/>
      <c r="I706" s="9"/>
      <c r="J706" s="9"/>
      <c r="K706" s="9"/>
      <c r="L706" s="9"/>
      <c r="M706" s="9"/>
    </row>
    <row r="707" spans="8:13" ht="16" customHeight="1" x14ac:dyDescent="0.2">
      <c r="H707" s="9"/>
      <c r="I707" s="9"/>
      <c r="J707" s="9"/>
      <c r="K707" s="9"/>
      <c r="L707" s="9"/>
      <c r="M707" s="9"/>
    </row>
    <row r="708" spans="8:13" ht="16" customHeight="1" x14ac:dyDescent="0.2">
      <c r="H708" s="9"/>
      <c r="I708" s="9"/>
      <c r="J708" s="9"/>
      <c r="K708" s="9"/>
      <c r="L708" s="9"/>
      <c r="M708" s="9"/>
    </row>
    <row r="709" spans="8:13" ht="16" customHeight="1" x14ac:dyDescent="0.2">
      <c r="H709" s="9"/>
      <c r="I709" s="9"/>
      <c r="J709" s="9"/>
      <c r="K709" s="9"/>
      <c r="L709" s="9"/>
      <c r="M709" s="9"/>
    </row>
    <row r="710" spans="8:13" ht="16" customHeight="1" x14ac:dyDescent="0.2">
      <c r="H710" s="9"/>
      <c r="I710" s="9"/>
      <c r="J710" s="9"/>
      <c r="K710" s="9"/>
      <c r="L710" s="9"/>
      <c r="M710" s="9"/>
    </row>
    <row r="711" spans="8:13" ht="16" customHeight="1" x14ac:dyDescent="0.2">
      <c r="H711" s="9"/>
      <c r="I711" s="9"/>
      <c r="J711" s="9"/>
      <c r="K711" s="9"/>
      <c r="L711" s="9"/>
      <c r="M711" s="9"/>
    </row>
    <row r="712" spans="8:13" ht="16" customHeight="1" x14ac:dyDescent="0.2">
      <c r="H712" s="9"/>
      <c r="I712" s="9"/>
      <c r="J712" s="9"/>
      <c r="K712" s="9"/>
      <c r="L712" s="9"/>
      <c r="M712" s="9"/>
    </row>
    <row r="713" spans="8:13" ht="16" customHeight="1" x14ac:dyDescent="0.2">
      <c r="H713" s="9"/>
      <c r="I713" s="9"/>
      <c r="J713" s="9"/>
      <c r="K713" s="9"/>
      <c r="L713" s="9"/>
      <c r="M713" s="9"/>
    </row>
    <row r="714" spans="8:13" ht="16" customHeight="1" x14ac:dyDescent="0.2">
      <c r="H714" s="9"/>
      <c r="I714" s="9"/>
      <c r="J714" s="9"/>
      <c r="K714" s="9"/>
      <c r="L714" s="9"/>
      <c r="M714" s="9"/>
    </row>
    <row r="715" spans="8:13" ht="16" customHeight="1" x14ac:dyDescent="0.2">
      <c r="H715" s="9"/>
      <c r="I715" s="9"/>
      <c r="J715" s="9"/>
      <c r="K715" s="9"/>
      <c r="L715" s="9"/>
      <c r="M715" s="9"/>
    </row>
    <row r="716" spans="8:13" ht="16" customHeight="1" x14ac:dyDescent="0.2">
      <c r="H716" s="9"/>
      <c r="I716" s="9"/>
      <c r="J716" s="9"/>
      <c r="K716" s="9"/>
      <c r="L716" s="9"/>
      <c r="M716" s="9"/>
    </row>
    <row r="717" spans="8:13" ht="16" customHeight="1" x14ac:dyDescent="0.2">
      <c r="H717" s="9"/>
      <c r="I717" s="9"/>
      <c r="J717" s="9"/>
      <c r="K717" s="9"/>
      <c r="L717" s="9"/>
      <c r="M717" s="9"/>
    </row>
    <row r="718" spans="8:13" ht="16" customHeight="1" x14ac:dyDescent="0.2">
      <c r="H718" s="9"/>
      <c r="I718" s="9"/>
      <c r="J718" s="9"/>
      <c r="K718" s="9"/>
      <c r="L718" s="9"/>
      <c r="M718" s="9"/>
    </row>
    <row r="719" spans="8:13" ht="16" customHeight="1" x14ac:dyDescent="0.2">
      <c r="H719" s="9"/>
      <c r="I719" s="9"/>
      <c r="J719" s="9"/>
      <c r="K719" s="9"/>
      <c r="L719" s="9"/>
      <c r="M719" s="9"/>
    </row>
    <row r="720" spans="8:13" ht="16" customHeight="1" x14ac:dyDescent="0.2">
      <c r="H720" s="9"/>
      <c r="I720" s="9"/>
      <c r="J720" s="9"/>
      <c r="K720" s="9"/>
      <c r="L720" s="9"/>
      <c r="M720" s="9"/>
    </row>
    <row r="721" spans="8:13" ht="16" customHeight="1" x14ac:dyDescent="0.2">
      <c r="H721" s="9"/>
      <c r="I721" s="9"/>
      <c r="J721" s="9"/>
      <c r="K721" s="9"/>
      <c r="L721" s="9"/>
      <c r="M721" s="9"/>
    </row>
    <row r="722" spans="8:13" ht="16" customHeight="1" x14ac:dyDescent="0.2">
      <c r="H722" s="9"/>
      <c r="I722" s="9"/>
      <c r="J722" s="9"/>
      <c r="K722" s="9"/>
      <c r="L722" s="9"/>
      <c r="M722" s="9"/>
    </row>
    <row r="723" spans="8:13" ht="16" customHeight="1" x14ac:dyDescent="0.2">
      <c r="H723" s="9"/>
      <c r="I723" s="9"/>
      <c r="J723" s="9"/>
      <c r="K723" s="9"/>
      <c r="L723" s="9"/>
      <c r="M723" s="9"/>
    </row>
    <row r="724" spans="8:13" ht="16" customHeight="1" x14ac:dyDescent="0.2">
      <c r="H724" s="9"/>
      <c r="I724" s="9"/>
      <c r="J724" s="9"/>
      <c r="K724" s="9"/>
      <c r="L724" s="9"/>
      <c r="M724" s="9"/>
    </row>
    <row r="725" spans="8:13" ht="16" customHeight="1" x14ac:dyDescent="0.2">
      <c r="H725" s="9"/>
      <c r="I725" s="9"/>
      <c r="J725" s="9"/>
      <c r="K725" s="9"/>
      <c r="L725" s="9"/>
      <c r="M725" s="9"/>
    </row>
    <row r="726" spans="8:13" ht="16" customHeight="1" x14ac:dyDescent="0.2">
      <c r="H726" s="9"/>
      <c r="I726" s="9"/>
      <c r="J726" s="9"/>
      <c r="K726" s="9"/>
      <c r="L726" s="9"/>
      <c r="M726" s="9"/>
    </row>
    <row r="727" spans="8:13" ht="16" customHeight="1" x14ac:dyDescent="0.2">
      <c r="H727" s="9"/>
      <c r="I727" s="9"/>
      <c r="J727" s="9"/>
      <c r="K727" s="9"/>
      <c r="L727" s="9"/>
      <c r="M727" s="9"/>
    </row>
    <row r="728" spans="8:13" ht="16" customHeight="1" x14ac:dyDescent="0.2">
      <c r="H728" s="9"/>
      <c r="I728" s="9"/>
      <c r="J728" s="9"/>
      <c r="K728" s="9"/>
      <c r="L728" s="9"/>
      <c r="M728" s="9"/>
    </row>
    <row r="729" spans="8:13" ht="16" customHeight="1" x14ac:dyDescent="0.2">
      <c r="H729" s="9"/>
      <c r="I729" s="9"/>
      <c r="J729" s="9"/>
      <c r="K729" s="9"/>
      <c r="L729" s="9"/>
      <c r="M729" s="9"/>
    </row>
    <row r="730" spans="8:13" ht="16" customHeight="1" x14ac:dyDescent="0.2">
      <c r="H730" s="9"/>
      <c r="I730" s="9"/>
      <c r="J730" s="9"/>
      <c r="K730" s="9"/>
      <c r="L730" s="9"/>
      <c r="M730" s="9"/>
    </row>
    <row r="731" spans="8:13" ht="16" customHeight="1" x14ac:dyDescent="0.2">
      <c r="H731" s="9"/>
      <c r="I731" s="9"/>
      <c r="J731" s="9"/>
      <c r="K731" s="9"/>
      <c r="L731" s="9"/>
      <c r="M731" s="9"/>
    </row>
    <row r="732" spans="8:13" ht="16" customHeight="1" x14ac:dyDescent="0.2">
      <c r="H732" s="9"/>
      <c r="I732" s="9"/>
      <c r="J732" s="9"/>
      <c r="K732" s="9"/>
      <c r="L732" s="9"/>
      <c r="M732" s="9"/>
    </row>
    <row r="733" spans="8:13" ht="16" customHeight="1" x14ac:dyDescent="0.2">
      <c r="H733" s="9"/>
      <c r="I733" s="9"/>
      <c r="J733" s="9"/>
      <c r="K733" s="9"/>
      <c r="L733" s="9"/>
      <c r="M733" s="9"/>
    </row>
    <row r="734" spans="8:13" ht="16" customHeight="1" x14ac:dyDescent="0.2">
      <c r="H734" s="9"/>
      <c r="I734" s="9"/>
      <c r="J734" s="9"/>
      <c r="K734" s="9"/>
      <c r="L734" s="9"/>
      <c r="M734" s="9"/>
    </row>
    <row r="735" spans="8:13" ht="16" customHeight="1" x14ac:dyDescent="0.2">
      <c r="H735" s="9"/>
      <c r="I735" s="9"/>
      <c r="J735" s="9"/>
      <c r="K735" s="9"/>
      <c r="L735" s="9"/>
      <c r="M735" s="9"/>
    </row>
    <row r="736" spans="8:13" ht="16" customHeight="1" x14ac:dyDescent="0.2">
      <c r="H736" s="9"/>
      <c r="I736" s="9"/>
      <c r="J736" s="9"/>
      <c r="K736" s="9"/>
      <c r="L736" s="9"/>
      <c r="M736" s="9"/>
    </row>
    <row r="737" spans="8:13" ht="16" customHeight="1" x14ac:dyDescent="0.2">
      <c r="H737" s="9"/>
      <c r="I737" s="9"/>
      <c r="J737" s="9"/>
      <c r="K737" s="9"/>
      <c r="L737" s="9"/>
      <c r="M737" s="9"/>
    </row>
    <row r="738" spans="8:13" ht="16" customHeight="1" x14ac:dyDescent="0.2">
      <c r="H738" s="9"/>
      <c r="I738" s="9"/>
      <c r="J738" s="9"/>
      <c r="K738" s="9"/>
      <c r="L738" s="9"/>
      <c r="M738" s="9"/>
    </row>
    <row r="739" spans="8:13" ht="16" customHeight="1" x14ac:dyDescent="0.2">
      <c r="H739" s="9"/>
      <c r="I739" s="9"/>
      <c r="J739" s="9"/>
      <c r="K739" s="9"/>
      <c r="L739" s="9"/>
      <c r="M739" s="9"/>
    </row>
    <row r="740" spans="8:13" ht="16" customHeight="1" x14ac:dyDescent="0.2">
      <c r="H740" s="9"/>
      <c r="I740" s="9"/>
      <c r="J740" s="9"/>
      <c r="K740" s="9"/>
      <c r="L740" s="9"/>
      <c r="M740" s="9"/>
    </row>
    <row r="741" spans="8:13" ht="16" customHeight="1" x14ac:dyDescent="0.2">
      <c r="H741" s="9"/>
      <c r="I741" s="9"/>
      <c r="J741" s="9"/>
      <c r="K741" s="9"/>
      <c r="L741" s="9"/>
      <c r="M741" s="9"/>
    </row>
    <row r="742" spans="8:13" ht="16" customHeight="1" x14ac:dyDescent="0.2">
      <c r="H742" s="9"/>
      <c r="I742" s="9"/>
      <c r="J742" s="9"/>
      <c r="K742" s="9"/>
      <c r="L742" s="9"/>
      <c r="M742" s="9"/>
    </row>
    <row r="743" spans="8:13" ht="16" customHeight="1" x14ac:dyDescent="0.2">
      <c r="H743" s="9"/>
      <c r="I743" s="9"/>
      <c r="J743" s="9"/>
      <c r="K743" s="9"/>
      <c r="L743" s="9"/>
      <c r="M743" s="9"/>
    </row>
    <row r="744" spans="8:13" ht="16" customHeight="1" x14ac:dyDescent="0.2">
      <c r="H744" s="9"/>
      <c r="I744" s="9"/>
      <c r="J744" s="9"/>
      <c r="K744" s="9"/>
      <c r="L744" s="9"/>
      <c r="M744" s="9"/>
    </row>
    <row r="745" spans="8:13" ht="16" customHeight="1" x14ac:dyDescent="0.2">
      <c r="H745" s="9"/>
      <c r="I745" s="9"/>
      <c r="J745" s="9"/>
      <c r="K745" s="9"/>
      <c r="L745" s="9"/>
      <c r="M745" s="9"/>
    </row>
    <row r="746" spans="8:13" ht="16" customHeight="1" x14ac:dyDescent="0.2">
      <c r="H746" s="9"/>
      <c r="I746" s="9"/>
      <c r="J746" s="9"/>
      <c r="K746" s="9"/>
      <c r="L746" s="9"/>
      <c r="M746" s="9"/>
    </row>
    <row r="747" spans="8:13" ht="16" customHeight="1" x14ac:dyDescent="0.2">
      <c r="H747" s="9"/>
      <c r="I747" s="9"/>
      <c r="J747" s="9"/>
      <c r="K747" s="9"/>
      <c r="L747" s="9"/>
      <c r="M747" s="9"/>
    </row>
    <row r="748" spans="8:13" ht="16" customHeight="1" x14ac:dyDescent="0.2">
      <c r="H748" s="9"/>
      <c r="I748" s="9"/>
      <c r="J748" s="9"/>
      <c r="K748" s="9"/>
      <c r="L748" s="9"/>
      <c r="M748" s="9"/>
    </row>
    <row r="749" spans="8:13" ht="16" customHeight="1" x14ac:dyDescent="0.2">
      <c r="H749" s="9"/>
      <c r="I749" s="9"/>
      <c r="J749" s="9"/>
      <c r="K749" s="9"/>
      <c r="L749" s="9"/>
      <c r="M749" s="9"/>
    </row>
    <row r="750" spans="8:13" ht="16" customHeight="1" x14ac:dyDescent="0.2">
      <c r="H750" s="9"/>
      <c r="I750" s="9"/>
      <c r="J750" s="9"/>
      <c r="K750" s="9"/>
      <c r="L750" s="9"/>
      <c r="M750" s="9"/>
    </row>
    <row r="751" spans="8:13" ht="16" customHeight="1" x14ac:dyDescent="0.2">
      <c r="H751" s="9"/>
      <c r="I751" s="9"/>
      <c r="J751" s="9"/>
      <c r="K751" s="9"/>
      <c r="L751" s="9"/>
      <c r="M751" s="9"/>
    </row>
    <row r="752" spans="8:13" ht="16" customHeight="1" x14ac:dyDescent="0.2">
      <c r="H752" s="9"/>
      <c r="I752" s="9"/>
      <c r="J752" s="9"/>
      <c r="K752" s="9"/>
      <c r="L752" s="9"/>
      <c r="M752" s="9"/>
    </row>
    <row r="753" spans="8:13" ht="16" customHeight="1" x14ac:dyDescent="0.2">
      <c r="H753" s="9"/>
      <c r="I753" s="9"/>
      <c r="J753" s="9"/>
      <c r="K753" s="9"/>
      <c r="L753" s="9"/>
      <c r="M753" s="9"/>
    </row>
    <row r="754" spans="8:13" ht="16" customHeight="1" x14ac:dyDescent="0.2">
      <c r="H754" s="9"/>
      <c r="I754" s="9"/>
      <c r="J754" s="9"/>
      <c r="K754" s="9"/>
      <c r="L754" s="9"/>
      <c r="M754" s="9"/>
    </row>
    <row r="755" spans="8:13" ht="16" customHeight="1" x14ac:dyDescent="0.2">
      <c r="H755" s="9"/>
      <c r="I755" s="9"/>
      <c r="J755" s="9"/>
      <c r="K755" s="9"/>
      <c r="L755" s="9"/>
      <c r="M755" s="9"/>
    </row>
    <row r="756" spans="8:13" ht="16" customHeight="1" x14ac:dyDescent="0.2">
      <c r="H756" s="9"/>
      <c r="I756" s="9"/>
      <c r="J756" s="9"/>
      <c r="K756" s="9"/>
      <c r="L756" s="9"/>
      <c r="M756" s="9"/>
    </row>
    <row r="757" spans="8:13" ht="16" customHeight="1" x14ac:dyDescent="0.2">
      <c r="H757" s="9"/>
      <c r="I757" s="9"/>
      <c r="J757" s="9"/>
      <c r="K757" s="9"/>
      <c r="L757" s="9"/>
      <c r="M757" s="9"/>
    </row>
    <row r="758" spans="8:13" ht="16" customHeight="1" x14ac:dyDescent="0.2">
      <c r="H758" s="9"/>
      <c r="I758" s="9"/>
      <c r="J758" s="9"/>
      <c r="K758" s="9"/>
      <c r="L758" s="9"/>
      <c r="M758" s="9"/>
    </row>
    <row r="759" spans="8:13" ht="16" customHeight="1" x14ac:dyDescent="0.2">
      <c r="H759" s="9"/>
      <c r="I759" s="9"/>
      <c r="J759" s="9"/>
      <c r="K759" s="9"/>
      <c r="L759" s="9"/>
      <c r="M759" s="9"/>
    </row>
    <row r="760" spans="8:13" ht="16" customHeight="1" x14ac:dyDescent="0.2">
      <c r="H760" s="9"/>
      <c r="I760" s="9"/>
      <c r="J760" s="9"/>
      <c r="K760" s="9"/>
      <c r="L760" s="9"/>
      <c r="M760" s="9"/>
    </row>
    <row r="761" spans="8:13" ht="16" customHeight="1" x14ac:dyDescent="0.2">
      <c r="H761" s="9"/>
      <c r="I761" s="9"/>
      <c r="J761" s="9"/>
      <c r="K761" s="9"/>
      <c r="L761" s="9"/>
      <c r="M761" s="9"/>
    </row>
    <row r="762" spans="8:13" ht="16" customHeight="1" x14ac:dyDescent="0.2">
      <c r="H762" s="9"/>
      <c r="I762" s="9"/>
      <c r="J762" s="9"/>
      <c r="K762" s="9"/>
      <c r="L762" s="9"/>
      <c r="M762" s="9"/>
    </row>
    <row r="763" spans="8:13" ht="16" customHeight="1" x14ac:dyDescent="0.2">
      <c r="H763" s="9"/>
      <c r="I763" s="9"/>
      <c r="J763" s="9"/>
      <c r="K763" s="9"/>
      <c r="L763" s="9"/>
      <c r="M763" s="9"/>
    </row>
    <row r="764" spans="8:13" ht="16" customHeight="1" x14ac:dyDescent="0.2">
      <c r="H764" s="9"/>
      <c r="I764" s="9"/>
      <c r="J764" s="9"/>
      <c r="K764" s="9"/>
      <c r="L764" s="9"/>
      <c r="M764" s="9"/>
    </row>
    <row r="765" spans="8:13" ht="16" customHeight="1" x14ac:dyDescent="0.2">
      <c r="H765" s="9"/>
      <c r="I765" s="9"/>
      <c r="J765" s="9"/>
      <c r="K765" s="9"/>
      <c r="L765" s="9"/>
      <c r="M765" s="9"/>
    </row>
    <row r="766" spans="8:13" ht="16" customHeight="1" x14ac:dyDescent="0.2">
      <c r="H766" s="9"/>
      <c r="I766" s="9"/>
      <c r="J766" s="9"/>
      <c r="K766" s="9"/>
      <c r="L766" s="9"/>
      <c r="M766" s="9"/>
    </row>
    <row r="767" spans="8:13" ht="16" customHeight="1" x14ac:dyDescent="0.2">
      <c r="H767" s="9"/>
      <c r="I767" s="9"/>
      <c r="J767" s="9"/>
      <c r="K767" s="9"/>
      <c r="L767" s="9"/>
      <c r="M767" s="9"/>
    </row>
    <row r="768" spans="8:13" ht="16" customHeight="1" x14ac:dyDescent="0.2">
      <c r="H768" s="9"/>
      <c r="I768" s="9"/>
      <c r="J768" s="9"/>
      <c r="K768" s="9"/>
      <c r="L768" s="9"/>
      <c r="M768" s="9"/>
    </row>
    <row r="769" spans="8:13" ht="16" customHeight="1" x14ac:dyDescent="0.2">
      <c r="H769" s="9"/>
      <c r="I769" s="9"/>
      <c r="J769" s="9"/>
      <c r="K769" s="9"/>
      <c r="L769" s="9"/>
      <c r="M769" s="9"/>
    </row>
    <row r="770" spans="8:13" ht="16" customHeight="1" x14ac:dyDescent="0.2">
      <c r="H770" s="9"/>
      <c r="I770" s="9"/>
      <c r="J770" s="9"/>
      <c r="K770" s="9"/>
      <c r="L770" s="9"/>
      <c r="M770" s="9"/>
    </row>
    <row r="771" spans="8:13" ht="16" customHeight="1" x14ac:dyDescent="0.2">
      <c r="H771" s="9"/>
      <c r="I771" s="9"/>
      <c r="J771" s="9"/>
      <c r="K771" s="9"/>
      <c r="L771" s="9"/>
      <c r="M771" s="9"/>
    </row>
    <row r="772" spans="8:13" ht="16" customHeight="1" x14ac:dyDescent="0.2">
      <c r="H772" s="9"/>
      <c r="I772" s="9"/>
      <c r="J772" s="9"/>
      <c r="K772" s="9"/>
      <c r="L772" s="9"/>
      <c r="M772" s="9"/>
    </row>
    <row r="773" spans="8:13" ht="16" customHeight="1" x14ac:dyDescent="0.2">
      <c r="H773" s="9"/>
      <c r="I773" s="9"/>
      <c r="J773" s="9"/>
      <c r="K773" s="9"/>
      <c r="L773" s="9"/>
      <c r="M773" s="9"/>
    </row>
    <row r="774" spans="8:13" ht="16" customHeight="1" x14ac:dyDescent="0.2">
      <c r="H774" s="9"/>
      <c r="I774" s="9"/>
      <c r="J774" s="9"/>
      <c r="K774" s="9"/>
      <c r="L774" s="9"/>
      <c r="M774" s="9"/>
    </row>
    <row r="775" spans="8:13" ht="16" customHeight="1" x14ac:dyDescent="0.2">
      <c r="H775" s="9"/>
      <c r="I775" s="9"/>
      <c r="J775" s="9"/>
      <c r="K775" s="9"/>
      <c r="L775" s="9"/>
      <c r="M775" s="9"/>
    </row>
    <row r="776" spans="8:13" ht="16" customHeight="1" x14ac:dyDescent="0.2">
      <c r="H776" s="9"/>
      <c r="I776" s="9"/>
      <c r="J776" s="9"/>
      <c r="K776" s="9"/>
      <c r="L776" s="9"/>
      <c r="M776" s="9"/>
    </row>
    <row r="777" spans="8:13" ht="16" customHeight="1" x14ac:dyDescent="0.2">
      <c r="H777" s="9"/>
      <c r="I777" s="9"/>
      <c r="J777" s="9"/>
      <c r="K777" s="9"/>
      <c r="L777" s="9"/>
      <c r="M777" s="9"/>
    </row>
    <row r="778" spans="8:13" ht="16" customHeight="1" x14ac:dyDescent="0.2">
      <c r="H778" s="9"/>
      <c r="I778" s="9"/>
      <c r="J778" s="9"/>
      <c r="K778" s="9"/>
      <c r="L778" s="9"/>
      <c r="M778" s="9"/>
    </row>
    <row r="779" spans="8:13" ht="16" customHeight="1" x14ac:dyDescent="0.2">
      <c r="H779" s="9"/>
      <c r="I779" s="9"/>
      <c r="J779" s="9"/>
      <c r="K779" s="9"/>
      <c r="L779" s="9"/>
      <c r="M779" s="9"/>
    </row>
    <row r="780" spans="8:13" ht="16" customHeight="1" x14ac:dyDescent="0.2">
      <c r="H780" s="9"/>
      <c r="I780" s="9"/>
      <c r="J780" s="9"/>
      <c r="K780" s="9"/>
      <c r="L780" s="9"/>
      <c r="M780" s="9"/>
    </row>
    <row r="781" spans="8:13" ht="16" customHeight="1" x14ac:dyDescent="0.2">
      <c r="H781" s="9"/>
      <c r="I781" s="9"/>
      <c r="J781" s="9"/>
      <c r="K781" s="9"/>
      <c r="L781" s="9"/>
      <c r="M781" s="9"/>
    </row>
    <row r="782" spans="8:13" ht="16" customHeight="1" x14ac:dyDescent="0.2">
      <c r="H782" s="9"/>
      <c r="I782" s="9"/>
      <c r="J782" s="9"/>
      <c r="K782" s="9"/>
      <c r="L782" s="9"/>
      <c r="M782" s="9"/>
    </row>
    <row r="783" spans="8:13" ht="16" customHeight="1" x14ac:dyDescent="0.2">
      <c r="H783" s="9"/>
      <c r="I783" s="9"/>
      <c r="J783" s="9"/>
      <c r="K783" s="9"/>
      <c r="L783" s="9"/>
      <c r="M783" s="9"/>
    </row>
    <row r="784" spans="8:13" ht="16" customHeight="1" x14ac:dyDescent="0.2">
      <c r="H784" s="9"/>
      <c r="I784" s="9"/>
      <c r="J784" s="9"/>
      <c r="K784" s="9"/>
      <c r="L784" s="9"/>
      <c r="M784" s="9"/>
    </row>
    <row r="785" spans="8:13" ht="16" customHeight="1" x14ac:dyDescent="0.2">
      <c r="H785" s="9"/>
      <c r="I785" s="9"/>
      <c r="J785" s="9"/>
      <c r="K785" s="9"/>
      <c r="L785" s="9"/>
      <c r="M785" s="9"/>
    </row>
    <row r="786" spans="8:13" ht="16" customHeight="1" x14ac:dyDescent="0.2">
      <c r="H786" s="9"/>
      <c r="I786" s="9"/>
      <c r="J786" s="9"/>
      <c r="K786" s="9"/>
      <c r="L786" s="9"/>
      <c r="M786" s="9"/>
    </row>
    <row r="787" spans="8:13" ht="16" customHeight="1" x14ac:dyDescent="0.2">
      <c r="H787" s="9"/>
      <c r="I787" s="9"/>
      <c r="J787" s="9"/>
      <c r="K787" s="9"/>
      <c r="L787" s="9"/>
      <c r="M787" s="9"/>
    </row>
    <row r="788" spans="8:13" ht="16" customHeight="1" x14ac:dyDescent="0.2">
      <c r="H788" s="9"/>
      <c r="I788" s="9"/>
      <c r="J788" s="9"/>
      <c r="K788" s="9"/>
      <c r="L788" s="9"/>
      <c r="M788" s="9"/>
    </row>
    <row r="789" spans="8:13" ht="16" customHeight="1" x14ac:dyDescent="0.2">
      <c r="H789" s="9"/>
      <c r="I789" s="9"/>
      <c r="J789" s="9"/>
      <c r="K789" s="9"/>
      <c r="L789" s="9"/>
      <c r="M789" s="9"/>
    </row>
    <row r="790" spans="8:13" ht="16" customHeight="1" x14ac:dyDescent="0.2">
      <c r="H790" s="9"/>
      <c r="I790" s="9"/>
      <c r="J790" s="9"/>
      <c r="K790" s="9"/>
      <c r="L790" s="9"/>
      <c r="M790" s="9"/>
    </row>
    <row r="791" spans="8:13" ht="16" customHeight="1" x14ac:dyDescent="0.2">
      <c r="H791" s="9"/>
      <c r="I791" s="9"/>
      <c r="J791" s="9"/>
      <c r="K791" s="9"/>
      <c r="L791" s="9"/>
      <c r="M791" s="9"/>
    </row>
    <row r="792" spans="8:13" ht="16" customHeight="1" x14ac:dyDescent="0.2">
      <c r="H792" s="9"/>
      <c r="I792" s="9"/>
      <c r="J792" s="9"/>
      <c r="K792" s="9"/>
      <c r="L792" s="9"/>
      <c r="M792" s="9"/>
    </row>
    <row r="793" spans="8:13" ht="16" customHeight="1" x14ac:dyDescent="0.2">
      <c r="H793" s="9"/>
      <c r="I793" s="9"/>
      <c r="J793" s="9"/>
      <c r="K793" s="9"/>
      <c r="L793" s="9"/>
      <c r="M793" s="9"/>
    </row>
    <row r="794" spans="8:13" ht="16" customHeight="1" x14ac:dyDescent="0.2">
      <c r="H794" s="9"/>
      <c r="I794" s="9"/>
      <c r="J794" s="9"/>
      <c r="K794" s="9"/>
      <c r="L794" s="9"/>
      <c r="M794" s="9"/>
    </row>
    <row r="795" spans="8:13" ht="16" customHeight="1" x14ac:dyDescent="0.2">
      <c r="H795" s="9"/>
      <c r="I795" s="9"/>
      <c r="J795" s="9"/>
      <c r="K795" s="9"/>
      <c r="L795" s="9"/>
      <c r="M795" s="9"/>
    </row>
    <row r="796" spans="8:13" ht="16" customHeight="1" x14ac:dyDescent="0.2">
      <c r="H796" s="9"/>
      <c r="I796" s="9"/>
      <c r="J796" s="9"/>
      <c r="K796" s="9"/>
      <c r="L796" s="9"/>
      <c r="M796" s="9"/>
    </row>
    <row r="797" spans="8:13" ht="16" customHeight="1" x14ac:dyDescent="0.2">
      <c r="H797" s="9"/>
      <c r="I797" s="9"/>
      <c r="J797" s="9"/>
      <c r="K797" s="9"/>
      <c r="L797" s="9"/>
      <c r="M797" s="9"/>
    </row>
    <row r="798" spans="8:13" ht="16" customHeight="1" x14ac:dyDescent="0.2">
      <c r="H798" s="9"/>
      <c r="I798" s="9"/>
      <c r="J798" s="9"/>
      <c r="K798" s="9"/>
      <c r="L798" s="9"/>
      <c r="M798" s="9"/>
    </row>
    <row r="799" spans="8:13" ht="16" customHeight="1" x14ac:dyDescent="0.2">
      <c r="H799" s="9"/>
      <c r="I799" s="9"/>
      <c r="J799" s="9"/>
      <c r="K799" s="9"/>
      <c r="L799" s="9"/>
      <c r="M799" s="9"/>
    </row>
    <row r="800" spans="8:13" ht="16" customHeight="1" x14ac:dyDescent="0.2">
      <c r="H800" s="9"/>
      <c r="I800" s="9"/>
      <c r="J800" s="9"/>
      <c r="K800" s="9"/>
      <c r="L800" s="9"/>
      <c r="M800" s="9"/>
    </row>
    <row r="801" spans="8:13" ht="16" customHeight="1" x14ac:dyDescent="0.2">
      <c r="H801" s="9"/>
      <c r="I801" s="9"/>
      <c r="J801" s="9"/>
      <c r="K801" s="9"/>
      <c r="L801" s="9"/>
      <c r="M801" s="9"/>
    </row>
    <row r="802" spans="8:13" ht="16" customHeight="1" x14ac:dyDescent="0.2">
      <c r="H802" s="9"/>
      <c r="I802" s="9"/>
      <c r="J802" s="9"/>
      <c r="K802" s="9"/>
      <c r="L802" s="9"/>
      <c r="M802" s="9"/>
    </row>
    <row r="803" spans="8:13" ht="16" customHeight="1" x14ac:dyDescent="0.2">
      <c r="H803" s="9"/>
      <c r="I803" s="9"/>
      <c r="J803" s="9"/>
      <c r="K803" s="9"/>
      <c r="L803" s="9"/>
      <c r="M803" s="9"/>
    </row>
    <row r="804" spans="8:13" ht="16" customHeight="1" x14ac:dyDescent="0.2">
      <c r="H804" s="9"/>
      <c r="I804" s="9"/>
      <c r="J804" s="9"/>
      <c r="K804" s="9"/>
      <c r="L804" s="9"/>
      <c r="M804" s="9"/>
    </row>
    <row r="805" spans="8:13" ht="16" customHeight="1" x14ac:dyDescent="0.2">
      <c r="H805" s="9"/>
      <c r="I805" s="9"/>
      <c r="J805" s="9"/>
      <c r="K805" s="9"/>
      <c r="L805" s="9"/>
      <c r="M805" s="9"/>
    </row>
    <row r="806" spans="8:13" ht="16" customHeight="1" x14ac:dyDescent="0.2">
      <c r="H806" s="9"/>
      <c r="I806" s="9"/>
      <c r="J806" s="9"/>
      <c r="K806" s="9"/>
      <c r="L806" s="9"/>
      <c r="M806" s="9"/>
    </row>
    <row r="807" spans="8:13" ht="16" customHeight="1" x14ac:dyDescent="0.2">
      <c r="H807" s="9"/>
      <c r="I807" s="9"/>
      <c r="J807" s="9"/>
      <c r="K807" s="9"/>
      <c r="L807" s="9"/>
      <c r="M807" s="9"/>
    </row>
    <row r="808" spans="8:13" ht="16" customHeight="1" x14ac:dyDescent="0.2">
      <c r="H808" s="9"/>
      <c r="I808" s="9"/>
      <c r="J808" s="9"/>
      <c r="K808" s="9"/>
      <c r="L808" s="9"/>
      <c r="M808" s="9"/>
    </row>
    <row r="809" spans="8:13" ht="16" customHeight="1" x14ac:dyDescent="0.2">
      <c r="H809" s="9"/>
      <c r="I809" s="9"/>
      <c r="J809" s="9"/>
      <c r="K809" s="9"/>
      <c r="L809" s="9"/>
      <c r="M809" s="9"/>
    </row>
    <row r="810" spans="8:13" ht="16" customHeight="1" x14ac:dyDescent="0.2">
      <c r="H810" s="9"/>
      <c r="I810" s="9"/>
      <c r="J810" s="9"/>
      <c r="K810" s="9"/>
      <c r="L810" s="9"/>
      <c r="M810" s="9"/>
    </row>
    <row r="811" spans="8:13" ht="16" customHeight="1" x14ac:dyDescent="0.2">
      <c r="H811" s="9"/>
      <c r="I811" s="9"/>
      <c r="J811" s="9"/>
      <c r="K811" s="9"/>
      <c r="L811" s="9"/>
      <c r="M811" s="9"/>
    </row>
    <row r="812" spans="8:13" ht="16" customHeight="1" x14ac:dyDescent="0.2">
      <c r="H812" s="9"/>
      <c r="I812" s="9"/>
      <c r="J812" s="9"/>
      <c r="K812" s="9"/>
      <c r="L812" s="9"/>
      <c r="M812" s="9"/>
    </row>
    <row r="813" spans="8:13" ht="16" customHeight="1" x14ac:dyDescent="0.2">
      <c r="H813" s="9"/>
      <c r="I813" s="9"/>
      <c r="J813" s="9"/>
      <c r="K813" s="9"/>
      <c r="L813" s="9"/>
      <c r="M813" s="9"/>
    </row>
    <row r="814" spans="8:13" ht="16" customHeight="1" x14ac:dyDescent="0.2">
      <c r="H814" s="9"/>
      <c r="I814" s="9"/>
      <c r="J814" s="9"/>
      <c r="K814" s="9"/>
      <c r="L814" s="9"/>
      <c r="M814" s="9"/>
    </row>
    <row r="815" spans="8:13" ht="16" customHeight="1" x14ac:dyDescent="0.2">
      <c r="H815" s="9"/>
      <c r="I815" s="9"/>
      <c r="J815" s="9"/>
      <c r="K815" s="9"/>
      <c r="L815" s="9"/>
      <c r="M815" s="9"/>
    </row>
    <row r="816" spans="8:13" ht="16" customHeight="1" x14ac:dyDescent="0.2">
      <c r="H816" s="9"/>
      <c r="I816" s="9"/>
      <c r="J816" s="9"/>
      <c r="K816" s="9"/>
      <c r="L816" s="9"/>
      <c r="M816" s="9"/>
    </row>
    <row r="817" spans="8:13" ht="16" customHeight="1" x14ac:dyDescent="0.2">
      <c r="H817" s="9"/>
      <c r="I817" s="9"/>
      <c r="J817" s="9"/>
      <c r="K817" s="9"/>
      <c r="L817" s="9"/>
      <c r="M817" s="9"/>
    </row>
    <row r="818" spans="8:13" ht="16" customHeight="1" x14ac:dyDescent="0.2">
      <c r="H818" s="9"/>
      <c r="I818" s="9"/>
      <c r="J818" s="9"/>
      <c r="K818" s="9"/>
      <c r="L818" s="9"/>
      <c r="M818" s="9"/>
    </row>
    <row r="819" spans="8:13" ht="16" customHeight="1" x14ac:dyDescent="0.2">
      <c r="H819" s="9"/>
      <c r="I819" s="9"/>
      <c r="J819" s="9"/>
      <c r="K819" s="9"/>
      <c r="L819" s="9"/>
      <c r="M819" s="9"/>
    </row>
    <row r="820" spans="8:13" ht="16" customHeight="1" x14ac:dyDescent="0.2">
      <c r="H820" s="9"/>
      <c r="I820" s="9"/>
      <c r="J820" s="9"/>
      <c r="K820" s="9"/>
      <c r="L820" s="9"/>
      <c r="M820" s="9"/>
    </row>
    <row r="821" spans="8:13" ht="16" customHeight="1" x14ac:dyDescent="0.2">
      <c r="H821" s="9"/>
      <c r="I821" s="9"/>
      <c r="J821" s="9"/>
      <c r="K821" s="9"/>
      <c r="L821" s="9"/>
      <c r="M821" s="9"/>
    </row>
    <row r="822" spans="8:13" ht="16" customHeight="1" x14ac:dyDescent="0.2">
      <c r="H822" s="9"/>
      <c r="I822" s="9"/>
      <c r="J822" s="9"/>
      <c r="K822" s="9"/>
      <c r="L822" s="9"/>
      <c r="M822" s="9"/>
    </row>
    <row r="823" spans="8:13" ht="16" customHeight="1" x14ac:dyDescent="0.2">
      <c r="H823" s="9"/>
      <c r="I823" s="9"/>
      <c r="J823" s="9"/>
      <c r="K823" s="9"/>
      <c r="L823" s="9"/>
      <c r="M823" s="9"/>
    </row>
    <row r="824" spans="8:13" ht="16" customHeight="1" x14ac:dyDescent="0.2">
      <c r="H824" s="9"/>
      <c r="I824" s="9"/>
      <c r="J824" s="9"/>
      <c r="K824" s="9"/>
      <c r="L824" s="9"/>
      <c r="M824" s="9"/>
    </row>
    <row r="825" spans="8:13" ht="16" customHeight="1" x14ac:dyDescent="0.2">
      <c r="H825" s="9"/>
      <c r="I825" s="9"/>
      <c r="J825" s="9"/>
      <c r="K825" s="9"/>
      <c r="L825" s="9"/>
      <c r="M825" s="9"/>
    </row>
    <row r="826" spans="8:13" ht="16" customHeight="1" x14ac:dyDescent="0.2">
      <c r="H826" s="9"/>
      <c r="I826" s="9"/>
      <c r="J826" s="9"/>
      <c r="K826" s="9"/>
      <c r="L826" s="9"/>
      <c r="M826" s="9"/>
    </row>
    <row r="827" spans="8:13" ht="16" customHeight="1" x14ac:dyDescent="0.2">
      <c r="H827" s="9"/>
      <c r="I827" s="9"/>
      <c r="J827" s="9"/>
      <c r="K827" s="9"/>
      <c r="L827" s="9"/>
      <c r="M827" s="9"/>
    </row>
    <row r="828" spans="8:13" ht="16" customHeight="1" x14ac:dyDescent="0.2">
      <c r="H828" s="9"/>
      <c r="I828" s="9"/>
      <c r="J828" s="9"/>
      <c r="K828" s="9"/>
      <c r="L828" s="9"/>
      <c r="M828" s="9"/>
    </row>
    <row r="829" spans="8:13" ht="16" customHeight="1" x14ac:dyDescent="0.2">
      <c r="H829" s="9"/>
      <c r="I829" s="9"/>
      <c r="J829" s="9"/>
      <c r="K829" s="9"/>
      <c r="L829" s="9"/>
      <c r="M829" s="9"/>
    </row>
    <row r="830" spans="8:13" ht="16" customHeight="1" x14ac:dyDescent="0.2">
      <c r="H830" s="9"/>
      <c r="I830" s="9"/>
      <c r="J830" s="9"/>
      <c r="K830" s="9"/>
      <c r="L830" s="9"/>
      <c r="M830" s="9"/>
    </row>
    <row r="831" spans="8:13" ht="16" customHeight="1" x14ac:dyDescent="0.2">
      <c r="H831" s="9"/>
      <c r="I831" s="9"/>
      <c r="J831" s="9"/>
      <c r="K831" s="9"/>
      <c r="L831" s="9"/>
      <c r="M831" s="9"/>
    </row>
    <row r="832" spans="8:13" ht="16" customHeight="1" x14ac:dyDescent="0.2">
      <c r="H832" s="9"/>
      <c r="I832" s="9"/>
      <c r="J832" s="9"/>
      <c r="K832" s="9"/>
      <c r="L832" s="9"/>
      <c r="M832" s="9"/>
    </row>
    <row r="833" spans="8:13" ht="16" customHeight="1" x14ac:dyDescent="0.2">
      <c r="H833" s="9"/>
      <c r="I833" s="9"/>
      <c r="J833" s="9"/>
      <c r="K833" s="9"/>
      <c r="L833" s="9"/>
      <c r="M833" s="9"/>
    </row>
    <row r="834" spans="8:13" ht="16" customHeight="1" x14ac:dyDescent="0.2">
      <c r="H834" s="9"/>
      <c r="I834" s="9"/>
      <c r="J834" s="9"/>
      <c r="K834" s="9"/>
      <c r="L834" s="9"/>
      <c r="M834" s="9"/>
    </row>
    <row r="835" spans="8:13" ht="16" customHeight="1" x14ac:dyDescent="0.2">
      <c r="H835" s="9"/>
      <c r="I835" s="9"/>
      <c r="J835" s="9"/>
      <c r="K835" s="9"/>
      <c r="L835" s="9"/>
      <c r="M835" s="9"/>
    </row>
    <row r="836" spans="8:13" ht="16" customHeight="1" x14ac:dyDescent="0.2">
      <c r="H836" s="9"/>
      <c r="I836" s="9"/>
      <c r="J836" s="9"/>
      <c r="K836" s="9"/>
      <c r="L836" s="9"/>
      <c r="M836" s="9"/>
    </row>
    <row r="837" spans="8:13" ht="16" customHeight="1" x14ac:dyDescent="0.2">
      <c r="H837" s="9"/>
      <c r="I837" s="9"/>
      <c r="J837" s="9"/>
      <c r="K837" s="9"/>
      <c r="L837" s="9"/>
      <c r="M837" s="9"/>
    </row>
    <row r="838" spans="8:13" ht="16" customHeight="1" x14ac:dyDescent="0.2">
      <c r="H838" s="9"/>
      <c r="I838" s="9"/>
      <c r="J838" s="9"/>
      <c r="K838" s="9"/>
      <c r="L838" s="9"/>
      <c r="M838" s="9"/>
    </row>
    <row r="839" spans="8:13" ht="16" customHeight="1" x14ac:dyDescent="0.2">
      <c r="H839" s="9"/>
      <c r="I839" s="9"/>
      <c r="J839" s="9"/>
      <c r="K839" s="9"/>
      <c r="L839" s="9"/>
      <c r="M839" s="9"/>
    </row>
    <row r="840" spans="8:13" ht="16" customHeight="1" x14ac:dyDescent="0.2">
      <c r="H840" s="9"/>
      <c r="I840" s="9"/>
      <c r="J840" s="9"/>
      <c r="K840" s="9"/>
      <c r="L840" s="9"/>
      <c r="M840" s="9"/>
    </row>
    <row r="841" spans="8:13" ht="16" customHeight="1" x14ac:dyDescent="0.2">
      <c r="H841" s="9"/>
      <c r="I841" s="9"/>
      <c r="J841" s="9"/>
      <c r="K841" s="9"/>
      <c r="L841" s="9"/>
      <c r="M841" s="9"/>
    </row>
    <row r="842" spans="8:13" ht="16" customHeight="1" x14ac:dyDescent="0.2">
      <c r="H842" s="9"/>
      <c r="I842" s="9"/>
      <c r="J842" s="9"/>
      <c r="K842" s="9"/>
      <c r="L842" s="9"/>
      <c r="M842" s="9"/>
    </row>
    <row r="843" spans="8:13" ht="16" customHeight="1" x14ac:dyDescent="0.2">
      <c r="H843" s="9"/>
      <c r="I843" s="9"/>
      <c r="J843" s="9"/>
      <c r="K843" s="9"/>
      <c r="L843" s="9"/>
      <c r="M843" s="9"/>
    </row>
    <row r="844" spans="8:13" ht="16" customHeight="1" x14ac:dyDescent="0.2">
      <c r="H844" s="9"/>
      <c r="I844" s="9"/>
      <c r="J844" s="9"/>
      <c r="K844" s="9"/>
      <c r="L844" s="9"/>
      <c r="M844" s="9"/>
    </row>
    <row r="845" spans="8:13" ht="16" customHeight="1" x14ac:dyDescent="0.2">
      <c r="H845" s="9"/>
      <c r="I845" s="9"/>
      <c r="J845" s="9"/>
      <c r="K845" s="9"/>
      <c r="L845" s="9"/>
      <c r="M845" s="9"/>
    </row>
    <row r="846" spans="8:13" ht="16" customHeight="1" x14ac:dyDescent="0.2">
      <c r="H846" s="9"/>
      <c r="I846" s="9"/>
      <c r="J846" s="9"/>
      <c r="K846" s="9"/>
      <c r="L846" s="9"/>
      <c r="M846" s="9"/>
    </row>
    <row r="847" spans="8:13" ht="16" customHeight="1" x14ac:dyDescent="0.2">
      <c r="H847" s="9"/>
      <c r="I847" s="9"/>
      <c r="J847" s="9"/>
      <c r="K847" s="9"/>
      <c r="L847" s="9"/>
      <c r="M847" s="9"/>
    </row>
    <row r="848" spans="8:13" ht="16" customHeight="1" x14ac:dyDescent="0.2">
      <c r="H848" s="9"/>
      <c r="I848" s="9"/>
      <c r="J848" s="9"/>
      <c r="K848" s="9"/>
      <c r="L848" s="9"/>
      <c r="M848" s="9"/>
    </row>
    <row r="849" spans="8:13" ht="16" customHeight="1" x14ac:dyDescent="0.2">
      <c r="H849" s="9"/>
      <c r="I849" s="9"/>
      <c r="J849" s="9"/>
      <c r="K849" s="9"/>
      <c r="L849" s="9"/>
      <c r="M849" s="9"/>
    </row>
    <row r="850" spans="8:13" ht="16" customHeight="1" x14ac:dyDescent="0.2">
      <c r="H850" s="9"/>
      <c r="I850" s="9"/>
      <c r="J850" s="9"/>
      <c r="K850" s="9"/>
      <c r="L850" s="9"/>
      <c r="M850" s="9"/>
    </row>
    <row r="851" spans="8:13" ht="16" customHeight="1" x14ac:dyDescent="0.2">
      <c r="H851" s="9"/>
      <c r="I851" s="9"/>
      <c r="J851" s="9"/>
      <c r="K851" s="9"/>
      <c r="L851" s="9"/>
      <c r="M851" s="9"/>
    </row>
    <row r="852" spans="8:13" ht="16" customHeight="1" x14ac:dyDescent="0.2">
      <c r="H852" s="9"/>
      <c r="I852" s="9"/>
      <c r="J852" s="9"/>
      <c r="K852" s="9"/>
      <c r="L852" s="9"/>
      <c r="M852" s="9"/>
    </row>
    <row r="853" spans="8:13" ht="16" customHeight="1" x14ac:dyDescent="0.2">
      <c r="H853" s="9"/>
      <c r="I853" s="9"/>
      <c r="J853" s="9"/>
      <c r="K853" s="9"/>
      <c r="L853" s="9"/>
      <c r="M853" s="9"/>
    </row>
    <row r="854" spans="8:13" ht="16" customHeight="1" x14ac:dyDescent="0.2">
      <c r="H854" s="9"/>
      <c r="I854" s="9"/>
      <c r="J854" s="9"/>
      <c r="K854" s="9"/>
      <c r="L854" s="9"/>
      <c r="M854" s="9"/>
    </row>
    <row r="855" spans="8:13" ht="16" customHeight="1" x14ac:dyDescent="0.2">
      <c r="H855" s="9"/>
      <c r="I855" s="9"/>
      <c r="J855" s="9"/>
      <c r="K855" s="9"/>
      <c r="L855" s="9"/>
      <c r="M855" s="9"/>
    </row>
    <row r="856" spans="8:13" ht="16" customHeight="1" x14ac:dyDescent="0.2">
      <c r="H856" s="9"/>
      <c r="I856" s="9"/>
      <c r="J856" s="9"/>
      <c r="K856" s="9"/>
      <c r="L856" s="9"/>
      <c r="M856" s="9"/>
    </row>
    <row r="857" spans="8:13" ht="16" customHeight="1" x14ac:dyDescent="0.2">
      <c r="H857" s="9"/>
      <c r="I857" s="9"/>
      <c r="J857" s="9"/>
      <c r="K857" s="9"/>
      <c r="L857" s="9"/>
      <c r="M857" s="9"/>
    </row>
    <row r="858" spans="8:13" ht="16" customHeight="1" x14ac:dyDescent="0.2">
      <c r="H858" s="9"/>
      <c r="I858" s="9"/>
      <c r="J858" s="9"/>
      <c r="K858" s="9"/>
      <c r="L858" s="9"/>
      <c r="M858" s="9"/>
    </row>
    <row r="859" spans="8:13" ht="16" customHeight="1" x14ac:dyDescent="0.2">
      <c r="H859" s="9"/>
      <c r="I859" s="9"/>
      <c r="J859" s="9"/>
      <c r="K859" s="9"/>
      <c r="L859" s="9"/>
      <c r="M859" s="9"/>
    </row>
    <row r="860" spans="8:13" ht="16" customHeight="1" x14ac:dyDescent="0.2">
      <c r="H860" s="9"/>
      <c r="I860" s="9"/>
      <c r="J860" s="9"/>
      <c r="K860" s="9"/>
      <c r="L860" s="9"/>
      <c r="M860" s="9"/>
    </row>
    <row r="861" spans="8:13" ht="16" customHeight="1" x14ac:dyDescent="0.2">
      <c r="H861" s="9"/>
      <c r="I861" s="9"/>
      <c r="J861" s="9"/>
      <c r="K861" s="9"/>
      <c r="L861" s="9"/>
      <c r="M861" s="9"/>
    </row>
    <row r="862" spans="8:13" ht="16" customHeight="1" x14ac:dyDescent="0.2">
      <c r="H862" s="9"/>
      <c r="I862" s="9"/>
      <c r="J862" s="9"/>
      <c r="K862" s="9"/>
      <c r="L862" s="9"/>
      <c r="M862" s="9"/>
    </row>
    <row r="863" spans="8:13" ht="16" customHeight="1" x14ac:dyDescent="0.2">
      <c r="H863" s="9"/>
      <c r="I863" s="9"/>
      <c r="J863" s="9"/>
      <c r="K863" s="9"/>
      <c r="L863" s="9"/>
      <c r="M863" s="9"/>
    </row>
    <row r="864" spans="8:13" ht="16" customHeight="1" x14ac:dyDescent="0.2">
      <c r="H864" s="9"/>
      <c r="I864" s="9"/>
      <c r="J864" s="9"/>
      <c r="K864" s="9"/>
      <c r="L864" s="9"/>
      <c r="M864" s="9"/>
    </row>
    <row r="865" spans="8:13" ht="16" customHeight="1" x14ac:dyDescent="0.2">
      <c r="H865" s="9"/>
      <c r="I865" s="9"/>
      <c r="J865" s="9"/>
      <c r="K865" s="9"/>
      <c r="L865" s="9"/>
      <c r="M865" s="9"/>
    </row>
    <row r="866" spans="8:13" ht="16" customHeight="1" x14ac:dyDescent="0.2">
      <c r="H866" s="9"/>
      <c r="I866" s="9"/>
      <c r="J866" s="9"/>
      <c r="K866" s="9"/>
      <c r="L866" s="9"/>
      <c r="M866" s="9"/>
    </row>
    <row r="867" spans="8:13" ht="16" customHeight="1" x14ac:dyDescent="0.2">
      <c r="H867" s="9"/>
      <c r="I867" s="9"/>
      <c r="J867" s="9"/>
      <c r="K867" s="9"/>
      <c r="L867" s="9"/>
      <c r="M867" s="9"/>
    </row>
    <row r="868" spans="8:13" ht="16" customHeight="1" x14ac:dyDescent="0.2">
      <c r="H868" s="9"/>
      <c r="I868" s="9"/>
      <c r="J868" s="9"/>
      <c r="K868" s="9"/>
      <c r="L868" s="9"/>
      <c r="M868" s="9"/>
    </row>
    <row r="869" spans="8:13" ht="16" customHeight="1" x14ac:dyDescent="0.2">
      <c r="H869" s="9"/>
      <c r="I869" s="9"/>
      <c r="J869" s="9"/>
      <c r="K869" s="9"/>
      <c r="L869" s="9"/>
      <c r="M869" s="9"/>
    </row>
    <row r="870" spans="8:13" ht="16" customHeight="1" x14ac:dyDescent="0.2">
      <c r="H870" s="9"/>
      <c r="I870" s="9"/>
      <c r="J870" s="9"/>
      <c r="K870" s="9"/>
      <c r="L870" s="9"/>
      <c r="M870" s="9"/>
    </row>
    <row r="871" spans="8:13" ht="16" customHeight="1" x14ac:dyDescent="0.2">
      <c r="H871" s="9"/>
      <c r="I871" s="9"/>
      <c r="J871" s="9"/>
      <c r="K871" s="9"/>
      <c r="L871" s="9"/>
      <c r="M871" s="9"/>
    </row>
    <row r="872" spans="8:13" ht="16" customHeight="1" x14ac:dyDescent="0.2">
      <c r="H872" s="9"/>
      <c r="I872" s="9"/>
      <c r="J872" s="9"/>
      <c r="K872" s="9"/>
      <c r="L872" s="9"/>
      <c r="M872" s="9"/>
    </row>
    <row r="873" spans="8:13" ht="16" customHeight="1" x14ac:dyDescent="0.2">
      <c r="H873" s="9"/>
      <c r="I873" s="9"/>
      <c r="J873" s="9"/>
      <c r="K873" s="9"/>
      <c r="L873" s="9"/>
      <c r="M873" s="9"/>
    </row>
    <row r="874" spans="8:13" ht="16" customHeight="1" x14ac:dyDescent="0.2">
      <c r="H874" s="9"/>
      <c r="I874" s="9"/>
      <c r="J874" s="9"/>
      <c r="K874" s="9"/>
      <c r="L874" s="9"/>
      <c r="M874" s="9"/>
    </row>
    <row r="875" spans="8:13" ht="16" customHeight="1" x14ac:dyDescent="0.2">
      <c r="H875" s="9"/>
      <c r="I875" s="9"/>
      <c r="J875" s="9"/>
      <c r="K875" s="9"/>
      <c r="L875" s="9"/>
      <c r="M875" s="9"/>
    </row>
    <row r="876" spans="8:13" ht="16" customHeight="1" x14ac:dyDescent="0.2">
      <c r="H876" s="9"/>
      <c r="I876" s="9"/>
      <c r="J876" s="9"/>
      <c r="K876" s="9"/>
      <c r="L876" s="9"/>
      <c r="M876" s="9"/>
    </row>
    <row r="877" spans="8:13" ht="16" customHeight="1" x14ac:dyDescent="0.2">
      <c r="H877" s="9"/>
      <c r="I877" s="9"/>
      <c r="J877" s="9"/>
      <c r="K877" s="9"/>
      <c r="L877" s="9"/>
      <c r="M877" s="9"/>
    </row>
    <row r="878" spans="8:13" ht="16" customHeight="1" x14ac:dyDescent="0.2">
      <c r="H878" s="9"/>
      <c r="I878" s="9"/>
      <c r="J878" s="9"/>
      <c r="K878" s="9"/>
      <c r="L878" s="9"/>
      <c r="M878" s="9"/>
    </row>
    <row r="879" spans="8:13" ht="16" customHeight="1" x14ac:dyDescent="0.2">
      <c r="H879" s="9"/>
      <c r="I879" s="9"/>
      <c r="J879" s="9"/>
      <c r="K879" s="9"/>
      <c r="L879" s="9"/>
      <c r="M879" s="9"/>
    </row>
    <row r="880" spans="8:13" ht="16" customHeight="1" x14ac:dyDescent="0.2">
      <c r="H880" s="9"/>
      <c r="I880" s="9"/>
      <c r="J880" s="9"/>
      <c r="K880" s="9"/>
      <c r="L880" s="9"/>
      <c r="M880" s="9"/>
    </row>
    <row r="881" spans="8:13" ht="16" customHeight="1" x14ac:dyDescent="0.2">
      <c r="H881" s="9"/>
      <c r="I881" s="9"/>
      <c r="J881" s="9"/>
      <c r="K881" s="9"/>
      <c r="L881" s="9"/>
      <c r="M881" s="9"/>
    </row>
    <row r="882" spans="8:13" ht="16" customHeight="1" x14ac:dyDescent="0.2">
      <c r="H882" s="9"/>
      <c r="I882" s="9"/>
      <c r="J882" s="9"/>
      <c r="K882" s="9"/>
      <c r="L882" s="9"/>
      <c r="M882" s="9"/>
    </row>
    <row r="883" spans="8:13" ht="16" customHeight="1" x14ac:dyDescent="0.2">
      <c r="H883" s="9"/>
      <c r="I883" s="9"/>
      <c r="J883" s="9"/>
      <c r="K883" s="9"/>
      <c r="L883" s="9"/>
      <c r="M883" s="9"/>
    </row>
    <row r="884" spans="8:13" ht="16" customHeight="1" x14ac:dyDescent="0.2">
      <c r="H884" s="9"/>
      <c r="I884" s="9"/>
      <c r="J884" s="9"/>
      <c r="K884" s="9"/>
      <c r="L884" s="9"/>
      <c r="M884" s="9"/>
    </row>
    <row r="885" spans="8:13" ht="16" customHeight="1" x14ac:dyDescent="0.2">
      <c r="H885" s="9"/>
      <c r="I885" s="9"/>
      <c r="J885" s="9"/>
      <c r="K885" s="9"/>
      <c r="L885" s="9"/>
      <c r="M885" s="9"/>
    </row>
    <row r="886" spans="8:13" ht="16" customHeight="1" x14ac:dyDescent="0.2">
      <c r="H886" s="9"/>
      <c r="I886" s="9"/>
      <c r="J886" s="9"/>
      <c r="K886" s="9"/>
      <c r="L886" s="9"/>
      <c r="M886" s="9"/>
    </row>
    <row r="887" spans="8:13" ht="16" customHeight="1" x14ac:dyDescent="0.2">
      <c r="H887" s="9"/>
      <c r="I887" s="9"/>
      <c r="J887" s="9"/>
      <c r="K887" s="9"/>
      <c r="L887" s="9"/>
      <c r="M887" s="9"/>
    </row>
    <row r="888" spans="8:13" ht="16" customHeight="1" x14ac:dyDescent="0.2">
      <c r="H888" s="9"/>
      <c r="I888" s="9"/>
      <c r="J888" s="9"/>
      <c r="K888" s="9"/>
      <c r="L888" s="9"/>
      <c r="M888" s="9"/>
    </row>
    <row r="889" spans="8:13" ht="16" customHeight="1" x14ac:dyDescent="0.2">
      <c r="H889" s="9"/>
      <c r="I889" s="9"/>
      <c r="J889" s="9"/>
      <c r="K889" s="9"/>
      <c r="L889" s="9"/>
      <c r="M889" s="9"/>
    </row>
    <row r="890" spans="8:13" ht="16" customHeight="1" x14ac:dyDescent="0.2">
      <c r="H890" s="9"/>
      <c r="I890" s="9"/>
      <c r="J890" s="9"/>
      <c r="K890" s="9"/>
      <c r="L890" s="9"/>
      <c r="M890" s="9"/>
    </row>
    <row r="891" spans="8:13" ht="16" customHeight="1" x14ac:dyDescent="0.2">
      <c r="H891" s="9"/>
      <c r="I891" s="9"/>
      <c r="J891" s="9"/>
      <c r="K891" s="9"/>
      <c r="L891" s="9"/>
      <c r="M891" s="9"/>
    </row>
    <row r="892" spans="8:13" ht="16" customHeight="1" x14ac:dyDescent="0.2">
      <c r="H892" s="9"/>
      <c r="I892" s="9"/>
      <c r="J892" s="9"/>
      <c r="K892" s="9"/>
      <c r="L892" s="9"/>
      <c r="M892" s="9"/>
    </row>
    <row r="893" spans="8:13" ht="16" customHeight="1" x14ac:dyDescent="0.2">
      <c r="H893" s="9"/>
      <c r="I893" s="9"/>
      <c r="J893" s="9"/>
      <c r="K893" s="9"/>
      <c r="L893" s="9"/>
      <c r="M893" s="9"/>
    </row>
    <row r="894" spans="8:13" ht="16" customHeight="1" x14ac:dyDescent="0.2">
      <c r="H894" s="9"/>
      <c r="I894" s="9"/>
      <c r="J894" s="9"/>
      <c r="K894" s="9"/>
      <c r="L894" s="9"/>
      <c r="M894" s="9"/>
    </row>
    <row r="895" spans="8:13" ht="16" customHeight="1" x14ac:dyDescent="0.2">
      <c r="H895" s="9"/>
      <c r="I895" s="9"/>
      <c r="J895" s="9"/>
      <c r="K895" s="9"/>
      <c r="L895" s="9"/>
      <c r="M895" s="9"/>
    </row>
    <row r="896" spans="8:13" ht="16" customHeight="1" x14ac:dyDescent="0.2">
      <c r="H896" s="9"/>
      <c r="I896" s="9"/>
      <c r="J896" s="9"/>
      <c r="K896" s="9"/>
      <c r="L896" s="9"/>
      <c r="M896" s="9"/>
    </row>
    <row r="897" spans="8:13" ht="16" customHeight="1" x14ac:dyDescent="0.2">
      <c r="H897" s="9"/>
      <c r="I897" s="9"/>
      <c r="J897" s="9"/>
      <c r="K897" s="9"/>
      <c r="L897" s="9"/>
      <c r="M897" s="9"/>
    </row>
    <row r="898" spans="8:13" ht="16" customHeight="1" x14ac:dyDescent="0.2">
      <c r="H898" s="9"/>
      <c r="I898" s="9"/>
      <c r="J898" s="9"/>
      <c r="K898" s="9"/>
      <c r="L898" s="9"/>
      <c r="M898" s="9"/>
    </row>
    <row r="899" spans="8:13" ht="16" customHeight="1" x14ac:dyDescent="0.2">
      <c r="H899" s="9"/>
      <c r="I899" s="9"/>
      <c r="J899" s="9"/>
      <c r="K899" s="9"/>
      <c r="L899" s="9"/>
      <c r="M899" s="9"/>
    </row>
    <row r="900" spans="8:13" ht="16" customHeight="1" x14ac:dyDescent="0.2">
      <c r="H900" s="9"/>
      <c r="I900" s="9"/>
      <c r="J900" s="9"/>
      <c r="K900" s="9"/>
      <c r="L900" s="9"/>
      <c r="M900" s="9"/>
    </row>
    <row r="901" spans="8:13" ht="16" customHeight="1" x14ac:dyDescent="0.2">
      <c r="H901" s="9"/>
      <c r="I901" s="9"/>
      <c r="J901" s="9"/>
      <c r="K901" s="9"/>
      <c r="L901" s="9"/>
      <c r="M901" s="9"/>
    </row>
    <row r="902" spans="8:13" ht="16" customHeight="1" x14ac:dyDescent="0.2">
      <c r="H902" s="9"/>
      <c r="I902" s="9"/>
      <c r="J902" s="9"/>
      <c r="K902" s="9"/>
      <c r="L902" s="9"/>
      <c r="M902" s="9"/>
    </row>
    <row r="903" spans="8:13" ht="16" customHeight="1" x14ac:dyDescent="0.2">
      <c r="H903" s="9"/>
      <c r="I903" s="9"/>
      <c r="J903" s="9"/>
      <c r="K903" s="9"/>
      <c r="L903" s="9"/>
      <c r="M903" s="9"/>
    </row>
    <row r="904" spans="8:13" ht="16" customHeight="1" x14ac:dyDescent="0.2">
      <c r="H904" s="9"/>
      <c r="I904" s="9"/>
      <c r="J904" s="9"/>
      <c r="K904" s="9"/>
      <c r="L904" s="9"/>
      <c r="M904" s="9"/>
    </row>
    <row r="905" spans="8:13" ht="16" customHeight="1" x14ac:dyDescent="0.2">
      <c r="H905" s="9"/>
      <c r="I905" s="9"/>
      <c r="J905" s="9"/>
      <c r="K905" s="9"/>
      <c r="L905" s="9"/>
      <c r="M905" s="9"/>
    </row>
    <row r="906" spans="8:13" ht="16" customHeight="1" x14ac:dyDescent="0.2">
      <c r="H906" s="9"/>
      <c r="I906" s="9"/>
      <c r="J906" s="9"/>
      <c r="K906" s="9"/>
      <c r="L906" s="9"/>
      <c r="M906" s="9"/>
    </row>
    <row r="907" spans="8:13" ht="16" customHeight="1" x14ac:dyDescent="0.2">
      <c r="H907" s="9"/>
      <c r="I907" s="9"/>
      <c r="J907" s="9"/>
      <c r="K907" s="9"/>
      <c r="L907" s="9"/>
      <c r="M907" s="9"/>
    </row>
    <row r="908" spans="8:13" ht="16" customHeight="1" x14ac:dyDescent="0.2">
      <c r="H908" s="9"/>
      <c r="I908" s="9"/>
      <c r="J908" s="9"/>
      <c r="K908" s="9"/>
      <c r="L908" s="9"/>
      <c r="M908" s="9"/>
    </row>
    <row r="909" spans="8:13" ht="16" customHeight="1" x14ac:dyDescent="0.2">
      <c r="H909" s="9"/>
      <c r="I909" s="9"/>
      <c r="J909" s="9"/>
      <c r="K909" s="9"/>
      <c r="L909" s="9"/>
      <c r="M909" s="9"/>
    </row>
    <row r="910" spans="8:13" ht="16" customHeight="1" x14ac:dyDescent="0.2">
      <c r="H910" s="9"/>
      <c r="I910" s="9"/>
      <c r="J910" s="9"/>
      <c r="K910" s="9"/>
      <c r="L910" s="9"/>
      <c r="M910" s="9"/>
    </row>
    <row r="911" spans="8:13" ht="16" customHeight="1" x14ac:dyDescent="0.2">
      <c r="H911" s="9"/>
      <c r="I911" s="9"/>
      <c r="J911" s="9"/>
      <c r="K911" s="9"/>
      <c r="L911" s="9"/>
      <c r="M911" s="9"/>
    </row>
    <row r="912" spans="8:13" ht="16" customHeight="1" x14ac:dyDescent="0.2">
      <c r="H912" s="9"/>
      <c r="I912" s="9"/>
      <c r="J912" s="9"/>
      <c r="K912" s="9"/>
      <c r="L912" s="9"/>
      <c r="M912" s="9"/>
    </row>
    <row r="913" spans="8:13" ht="16" customHeight="1" x14ac:dyDescent="0.2">
      <c r="H913" s="9"/>
      <c r="I913" s="9"/>
      <c r="J913" s="9"/>
      <c r="K913" s="9"/>
      <c r="L913" s="9"/>
      <c r="M913" s="9"/>
    </row>
    <row r="914" spans="8:13" ht="16" customHeight="1" x14ac:dyDescent="0.2">
      <c r="H914" s="9"/>
      <c r="I914" s="9"/>
      <c r="J914" s="9"/>
      <c r="K914" s="9"/>
      <c r="L914" s="9"/>
      <c r="M914" s="9"/>
    </row>
    <row r="915" spans="8:13" ht="16" customHeight="1" x14ac:dyDescent="0.2">
      <c r="H915" s="9"/>
      <c r="I915" s="9"/>
      <c r="J915" s="9"/>
      <c r="K915" s="9"/>
      <c r="L915" s="9"/>
      <c r="M915" s="9"/>
    </row>
    <row r="916" spans="8:13" ht="16" customHeight="1" x14ac:dyDescent="0.2">
      <c r="H916" s="9"/>
      <c r="I916" s="9"/>
      <c r="J916" s="9"/>
      <c r="K916" s="9"/>
      <c r="L916" s="9"/>
      <c r="M916" s="9"/>
    </row>
    <row r="917" spans="8:13" ht="16" customHeight="1" x14ac:dyDescent="0.2">
      <c r="H917" s="9"/>
      <c r="I917" s="9"/>
      <c r="J917" s="9"/>
      <c r="K917" s="9"/>
      <c r="L917" s="9"/>
      <c r="M917" s="9"/>
    </row>
    <row r="918" spans="8:13" ht="16" customHeight="1" x14ac:dyDescent="0.2">
      <c r="H918" s="9"/>
      <c r="I918" s="9"/>
      <c r="J918" s="9"/>
      <c r="K918" s="9"/>
      <c r="L918" s="9"/>
      <c r="M918" s="9"/>
    </row>
    <row r="919" spans="8:13" ht="16" customHeight="1" x14ac:dyDescent="0.2">
      <c r="H919" s="9"/>
      <c r="I919" s="9"/>
      <c r="J919" s="9"/>
      <c r="K919" s="9"/>
      <c r="L919" s="9"/>
      <c r="M919" s="9"/>
    </row>
    <row r="920" spans="8:13" ht="16" customHeight="1" x14ac:dyDescent="0.2">
      <c r="H920" s="9"/>
      <c r="I920" s="9"/>
      <c r="J920" s="9"/>
      <c r="K920" s="9"/>
      <c r="L920" s="9"/>
      <c r="M920" s="9"/>
    </row>
    <row r="921" spans="8:13" ht="16" customHeight="1" x14ac:dyDescent="0.2">
      <c r="H921" s="9"/>
      <c r="I921" s="9"/>
      <c r="J921" s="9"/>
      <c r="K921" s="9"/>
      <c r="L921" s="9"/>
      <c r="M921" s="9"/>
    </row>
    <row r="922" spans="8:13" ht="16" customHeight="1" x14ac:dyDescent="0.2">
      <c r="H922" s="9"/>
      <c r="I922" s="9"/>
      <c r="J922" s="9"/>
      <c r="K922" s="9"/>
      <c r="L922" s="9"/>
      <c r="M922" s="9"/>
    </row>
    <row r="923" spans="8:13" ht="16" customHeight="1" x14ac:dyDescent="0.2">
      <c r="H923" s="9"/>
      <c r="I923" s="9"/>
      <c r="J923" s="9"/>
      <c r="K923" s="9"/>
      <c r="L923" s="9"/>
      <c r="M923" s="9"/>
    </row>
    <row r="924" spans="8:13" ht="16" customHeight="1" x14ac:dyDescent="0.2">
      <c r="H924" s="9"/>
      <c r="I924" s="9"/>
      <c r="J924" s="9"/>
      <c r="K924" s="9"/>
      <c r="L924" s="9"/>
      <c r="M924" s="9"/>
    </row>
    <row r="925" spans="8:13" ht="16" customHeight="1" x14ac:dyDescent="0.2">
      <c r="H925" s="9"/>
      <c r="I925" s="9"/>
      <c r="J925" s="9"/>
      <c r="K925" s="9"/>
      <c r="L925" s="9"/>
      <c r="M925" s="9"/>
    </row>
    <row r="926" spans="8:13" ht="16" customHeight="1" x14ac:dyDescent="0.2">
      <c r="H926" s="9"/>
      <c r="I926" s="9"/>
      <c r="J926" s="9"/>
      <c r="K926" s="9"/>
      <c r="L926" s="9"/>
      <c r="M926" s="9"/>
    </row>
    <row r="927" spans="8:13" ht="16" customHeight="1" x14ac:dyDescent="0.2">
      <c r="H927" s="9"/>
      <c r="I927" s="9"/>
      <c r="J927" s="9"/>
      <c r="K927" s="9"/>
      <c r="L927" s="9"/>
      <c r="M927" s="9"/>
    </row>
    <row r="928" spans="8:13" ht="16" customHeight="1" x14ac:dyDescent="0.2">
      <c r="H928" s="9"/>
      <c r="I928" s="9"/>
      <c r="J928" s="9"/>
      <c r="K928" s="9"/>
      <c r="L928" s="9"/>
      <c r="M928" s="9"/>
    </row>
    <row r="929" spans="8:13" ht="16" customHeight="1" x14ac:dyDescent="0.2">
      <c r="H929" s="9"/>
      <c r="I929" s="9"/>
      <c r="J929" s="9"/>
      <c r="K929" s="9"/>
      <c r="L929" s="9"/>
      <c r="M929" s="9"/>
    </row>
    <row r="930" spans="8:13" ht="16" customHeight="1" x14ac:dyDescent="0.2">
      <c r="H930" s="9"/>
      <c r="I930" s="9"/>
      <c r="J930" s="9"/>
      <c r="K930" s="9"/>
      <c r="L930" s="9"/>
      <c r="M930" s="9"/>
    </row>
    <row r="931" spans="8:13" ht="16" customHeight="1" x14ac:dyDescent="0.2">
      <c r="H931" s="9"/>
      <c r="I931" s="9"/>
      <c r="J931" s="9"/>
      <c r="K931" s="9"/>
      <c r="L931" s="9"/>
      <c r="M931" s="9"/>
    </row>
    <row r="932" spans="8:13" ht="16" customHeight="1" x14ac:dyDescent="0.2">
      <c r="H932" s="9"/>
      <c r="I932" s="9"/>
      <c r="J932" s="9"/>
      <c r="K932" s="9"/>
      <c r="L932" s="9"/>
      <c r="M932" s="9"/>
    </row>
    <row r="933" spans="8:13" ht="16" customHeight="1" x14ac:dyDescent="0.2">
      <c r="H933" s="9"/>
      <c r="I933" s="9"/>
      <c r="J933" s="9"/>
      <c r="K933" s="9"/>
      <c r="L933" s="9"/>
      <c r="M933" s="9"/>
    </row>
    <row r="934" spans="8:13" ht="16" customHeight="1" x14ac:dyDescent="0.2">
      <c r="H934" s="9"/>
      <c r="I934" s="9"/>
      <c r="J934" s="9"/>
      <c r="K934" s="9"/>
      <c r="L934" s="9"/>
      <c r="M934" s="9"/>
    </row>
    <row r="935" spans="8:13" ht="16" customHeight="1" x14ac:dyDescent="0.2">
      <c r="H935" s="9"/>
      <c r="I935" s="9"/>
      <c r="J935" s="9"/>
      <c r="K935" s="9"/>
      <c r="L935" s="9"/>
      <c r="M935" s="9"/>
    </row>
    <row r="936" spans="8:13" ht="16" customHeight="1" x14ac:dyDescent="0.2">
      <c r="H936" s="9"/>
      <c r="I936" s="9"/>
      <c r="J936" s="9"/>
      <c r="K936" s="9"/>
      <c r="L936" s="9"/>
      <c r="M936" s="9"/>
    </row>
    <row r="937" spans="8:13" ht="16" customHeight="1" x14ac:dyDescent="0.2">
      <c r="H937" s="9"/>
      <c r="I937" s="9"/>
      <c r="J937" s="9"/>
      <c r="K937" s="9"/>
      <c r="L937" s="9"/>
      <c r="M937" s="9"/>
    </row>
    <row r="938" spans="8:13" ht="16" customHeight="1" x14ac:dyDescent="0.2">
      <c r="H938" s="9"/>
      <c r="I938" s="9"/>
      <c r="J938" s="9"/>
      <c r="K938" s="9"/>
      <c r="L938" s="9"/>
      <c r="M938" s="9"/>
    </row>
    <row r="939" spans="8:13" ht="16" customHeight="1" x14ac:dyDescent="0.2">
      <c r="H939" s="9"/>
      <c r="I939" s="9"/>
      <c r="J939" s="9"/>
      <c r="K939" s="9"/>
      <c r="L939" s="9"/>
      <c r="M939" s="9"/>
    </row>
    <row r="940" spans="8:13" ht="16" customHeight="1" x14ac:dyDescent="0.2">
      <c r="H940" s="9"/>
      <c r="I940" s="9"/>
      <c r="J940" s="9"/>
      <c r="K940" s="9"/>
      <c r="L940" s="9"/>
      <c r="M940" s="9"/>
    </row>
    <row r="941" spans="8:13" ht="16" customHeight="1" x14ac:dyDescent="0.2">
      <c r="H941" s="9"/>
      <c r="I941" s="9"/>
      <c r="J941" s="9"/>
      <c r="K941" s="9"/>
      <c r="L941" s="9"/>
      <c r="M941" s="9"/>
    </row>
    <row r="942" spans="8:13" ht="16" customHeight="1" x14ac:dyDescent="0.2">
      <c r="H942" s="9"/>
      <c r="I942" s="9"/>
      <c r="J942" s="9"/>
      <c r="K942" s="9"/>
      <c r="L942" s="9"/>
      <c r="M942" s="9"/>
    </row>
    <row r="943" spans="8:13" ht="16" customHeight="1" x14ac:dyDescent="0.2">
      <c r="H943" s="9"/>
      <c r="I943" s="9"/>
      <c r="J943" s="9"/>
      <c r="K943" s="9"/>
      <c r="L943" s="9"/>
      <c r="M943" s="9"/>
    </row>
    <row r="944" spans="8:13" ht="16" customHeight="1" x14ac:dyDescent="0.2">
      <c r="H944" s="9"/>
      <c r="I944" s="9"/>
      <c r="J944" s="9"/>
      <c r="K944" s="9"/>
      <c r="L944" s="9"/>
      <c r="M944" s="9"/>
    </row>
    <row r="945" spans="8:13" ht="16" customHeight="1" x14ac:dyDescent="0.2">
      <c r="H945" s="9"/>
      <c r="I945" s="9"/>
      <c r="J945" s="9"/>
      <c r="K945" s="9"/>
      <c r="L945" s="9"/>
      <c r="M945" s="9"/>
    </row>
    <row r="946" spans="8:13" ht="16" customHeight="1" x14ac:dyDescent="0.2">
      <c r="H946" s="9"/>
      <c r="I946" s="9"/>
      <c r="J946" s="9"/>
      <c r="K946" s="9"/>
      <c r="L946" s="9"/>
      <c r="M946" s="9"/>
    </row>
  </sheetData>
  <autoFilter ref="A2:N2">
    <sortState ref="A2:L31">
      <sortCondition ref="A1:A31"/>
    </sortState>
  </autoFilter>
  <mergeCells count="2">
    <mergeCell ref="H1:J1"/>
    <mergeCell ref="K1:M1"/>
  </mergeCells>
  <pageMargins left="0.75" right="0.75" top="1" bottom="1" header="0.5" footer="0.5"/>
  <pageSetup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A2" sqref="A2"/>
    </sheetView>
  </sheetViews>
  <sheetFormatPr baseColWidth="10" defaultColWidth="10.83203125" defaultRowHeight="15" customHeight="1" x14ac:dyDescent="0.2"/>
  <cols>
    <col min="1" max="1" width="21.33203125" style="188" bestFit="1" customWidth="1"/>
    <col min="2" max="2" width="10.5" style="188" bestFit="1" customWidth="1"/>
    <col min="3" max="3" width="25.33203125" style="188" bestFit="1" customWidth="1"/>
    <col min="4" max="4" width="20.5" style="188" bestFit="1" customWidth="1"/>
    <col min="5" max="5" width="11.83203125" style="193" customWidth="1"/>
    <col min="6" max="6" width="5.83203125" style="194" bestFit="1" customWidth="1"/>
    <col min="7" max="8" width="11.6640625" style="194" bestFit="1" customWidth="1"/>
    <col min="9" max="9" width="5.83203125" style="188" bestFit="1" customWidth="1"/>
    <col min="10" max="11" width="11.6640625" style="188" bestFit="1" customWidth="1"/>
    <col min="12" max="12" width="58.6640625" style="189" bestFit="1" customWidth="1"/>
    <col min="13" max="13" width="10.83203125" style="189"/>
    <col min="14" max="15" width="11.6640625" style="189" bestFit="1" customWidth="1"/>
    <col min="16" max="16384" width="10.83203125" style="189"/>
  </cols>
  <sheetData>
    <row r="1" spans="1:12" ht="15" customHeight="1" x14ac:dyDescent="0.2">
      <c r="A1" s="216"/>
      <c r="B1" s="216"/>
      <c r="C1" s="216"/>
      <c r="D1" s="216"/>
      <c r="E1" s="216"/>
      <c r="F1" s="302" t="s">
        <v>2866</v>
      </c>
      <c r="G1" s="302"/>
      <c r="H1" s="302"/>
      <c r="I1" s="303" t="s">
        <v>2892</v>
      </c>
      <c r="J1" s="303"/>
      <c r="K1" s="303"/>
      <c r="L1" s="216"/>
    </row>
    <row r="2" spans="1:12" ht="15" customHeight="1" x14ac:dyDescent="0.2">
      <c r="A2" s="190" t="s">
        <v>574</v>
      </c>
      <c r="B2" s="190" t="s">
        <v>575</v>
      </c>
      <c r="C2" s="190" t="s">
        <v>320</v>
      </c>
      <c r="D2" s="190" t="s">
        <v>576</v>
      </c>
      <c r="E2" s="191" t="s">
        <v>16955</v>
      </c>
      <c r="F2" s="192" t="s">
        <v>109</v>
      </c>
      <c r="G2" s="192" t="s">
        <v>110</v>
      </c>
      <c r="H2" s="192" t="s">
        <v>111</v>
      </c>
      <c r="I2" s="192" t="s">
        <v>109</v>
      </c>
      <c r="J2" s="192" t="s">
        <v>110</v>
      </c>
      <c r="K2" s="192" t="s">
        <v>111</v>
      </c>
      <c r="L2" s="190" t="s">
        <v>577</v>
      </c>
    </row>
    <row r="3" spans="1:12" ht="15" customHeight="1" x14ac:dyDescent="0.2">
      <c r="A3" s="50" t="s">
        <v>579</v>
      </c>
      <c r="B3" s="188" t="s">
        <v>77</v>
      </c>
      <c r="C3" s="50" t="s">
        <v>580</v>
      </c>
      <c r="D3" s="50" t="s">
        <v>578</v>
      </c>
      <c r="E3" s="193" t="s">
        <v>3015</v>
      </c>
      <c r="F3" s="194" t="s">
        <v>77</v>
      </c>
      <c r="G3" s="194">
        <v>149753509</v>
      </c>
      <c r="H3" s="194">
        <v>149789039</v>
      </c>
      <c r="I3" s="195" t="s">
        <v>77</v>
      </c>
      <c r="J3" s="195">
        <v>149681544</v>
      </c>
      <c r="K3" s="195">
        <v>149817485</v>
      </c>
      <c r="L3" s="188" t="s">
        <v>3008</v>
      </c>
    </row>
    <row r="4" spans="1:12" ht="15" customHeight="1" x14ac:dyDescent="0.2">
      <c r="A4" s="50" t="s">
        <v>579</v>
      </c>
      <c r="B4" s="188" t="s">
        <v>77</v>
      </c>
      <c r="C4" s="50" t="s">
        <v>2889</v>
      </c>
      <c r="D4" s="50" t="s">
        <v>584</v>
      </c>
      <c r="E4" s="193" t="s">
        <v>3016</v>
      </c>
      <c r="F4" s="194" t="s">
        <v>36</v>
      </c>
      <c r="G4" s="194" t="s">
        <v>36</v>
      </c>
      <c r="H4" s="194" t="s">
        <v>36</v>
      </c>
      <c r="I4" s="195" t="s">
        <v>77</v>
      </c>
      <c r="J4" s="195">
        <v>145129136</v>
      </c>
      <c r="K4" s="195">
        <v>145188250</v>
      </c>
      <c r="L4" s="188" t="s">
        <v>3008</v>
      </c>
    </row>
    <row r="5" spans="1:12" ht="15" customHeight="1" x14ac:dyDescent="0.2">
      <c r="A5" s="50" t="s">
        <v>579</v>
      </c>
      <c r="B5" s="188" t="s">
        <v>77</v>
      </c>
      <c r="C5" s="50" t="s">
        <v>581</v>
      </c>
      <c r="D5" s="50" t="s">
        <v>584</v>
      </c>
      <c r="F5" s="194" t="s">
        <v>77</v>
      </c>
      <c r="G5" s="194">
        <v>120900875</v>
      </c>
      <c r="H5" s="194">
        <v>120936685</v>
      </c>
      <c r="I5" s="195" t="s">
        <v>77</v>
      </c>
      <c r="J5" s="195">
        <v>120989760</v>
      </c>
      <c r="K5" s="195">
        <v>121133389</v>
      </c>
      <c r="L5" s="188" t="s">
        <v>3008</v>
      </c>
    </row>
    <row r="6" spans="1:12" ht="15" customHeight="1" x14ac:dyDescent="0.2">
      <c r="A6" s="50" t="s">
        <v>579</v>
      </c>
      <c r="B6" s="188" t="s">
        <v>77</v>
      </c>
      <c r="C6" s="50" t="s">
        <v>2860</v>
      </c>
      <c r="D6" s="50" t="s">
        <v>584</v>
      </c>
      <c r="F6" s="194" t="s">
        <v>77</v>
      </c>
      <c r="G6" s="194">
        <v>149368553</v>
      </c>
      <c r="H6" s="194">
        <v>149404336</v>
      </c>
      <c r="I6" s="195" t="s">
        <v>77</v>
      </c>
      <c r="J6" s="195">
        <v>143772885</v>
      </c>
      <c r="K6" s="195">
        <v>143909760</v>
      </c>
      <c r="L6" s="188" t="s">
        <v>3008</v>
      </c>
    </row>
    <row r="7" spans="1:12" ht="15" customHeight="1" x14ac:dyDescent="0.2">
      <c r="A7" s="188" t="s">
        <v>582</v>
      </c>
      <c r="B7" s="188" t="s">
        <v>77</v>
      </c>
      <c r="C7" s="188" t="s">
        <v>583</v>
      </c>
      <c r="D7" s="50" t="s">
        <v>578</v>
      </c>
      <c r="E7" s="193" t="s">
        <v>3015</v>
      </c>
      <c r="F7" s="194" t="s">
        <v>77</v>
      </c>
      <c r="G7" s="194">
        <v>206482222</v>
      </c>
      <c r="H7" s="194">
        <v>206583337</v>
      </c>
      <c r="I7" s="195" t="s">
        <v>77</v>
      </c>
      <c r="J7" s="195">
        <v>206151620</v>
      </c>
      <c r="K7" s="195">
        <v>206409977</v>
      </c>
      <c r="L7" s="188" t="s">
        <v>3008</v>
      </c>
    </row>
    <row r="8" spans="1:12" ht="15" customHeight="1" x14ac:dyDescent="0.2">
      <c r="A8" s="188" t="s">
        <v>582</v>
      </c>
      <c r="B8" s="188" t="s">
        <v>77</v>
      </c>
      <c r="C8" s="50" t="s">
        <v>13</v>
      </c>
      <c r="D8" s="50" t="s">
        <v>584</v>
      </c>
      <c r="F8" s="194" t="s">
        <v>77</v>
      </c>
      <c r="G8" s="194">
        <v>143880004</v>
      </c>
      <c r="H8" s="194">
        <v>144095783</v>
      </c>
      <c r="I8" s="196" t="s">
        <v>77</v>
      </c>
      <c r="J8" s="197">
        <v>144888777</v>
      </c>
      <c r="K8" s="197">
        <v>145129140</v>
      </c>
      <c r="L8" s="188" t="s">
        <v>3008</v>
      </c>
    </row>
    <row r="9" spans="1:12" ht="15" customHeight="1" x14ac:dyDescent="0.2">
      <c r="A9" s="188" t="s">
        <v>582</v>
      </c>
      <c r="B9" s="188" t="s">
        <v>77</v>
      </c>
      <c r="C9" s="50" t="s">
        <v>585</v>
      </c>
      <c r="D9" s="50" t="s">
        <v>584</v>
      </c>
      <c r="F9" s="194" t="s">
        <v>77</v>
      </c>
      <c r="G9" s="194">
        <v>120747157</v>
      </c>
      <c r="H9" s="194">
        <v>120890557</v>
      </c>
      <c r="I9" s="38" t="s">
        <v>77</v>
      </c>
      <c r="J9" s="38">
        <v>121151202</v>
      </c>
      <c r="K9" s="38">
        <v>121391237</v>
      </c>
      <c r="L9" s="188" t="s">
        <v>3008</v>
      </c>
    </row>
    <row r="10" spans="1:12" ht="15" customHeight="1" x14ac:dyDescent="0.2">
      <c r="A10" s="188" t="s">
        <v>582</v>
      </c>
      <c r="B10" s="188" t="s">
        <v>77</v>
      </c>
      <c r="C10" s="50" t="s">
        <v>2867</v>
      </c>
      <c r="D10" s="50" t="s">
        <v>584</v>
      </c>
      <c r="E10" s="193" t="s">
        <v>3016</v>
      </c>
      <c r="F10" s="194" t="s">
        <v>36</v>
      </c>
      <c r="G10" s="194" t="s">
        <v>36</v>
      </c>
      <c r="H10" s="194" t="s">
        <v>36</v>
      </c>
      <c r="I10" s="38" t="s">
        <v>77</v>
      </c>
      <c r="J10" s="38">
        <v>143938830</v>
      </c>
      <c r="K10" s="38">
        <v>144071736</v>
      </c>
      <c r="L10" s="188" t="s">
        <v>3008</v>
      </c>
    </row>
    <row r="11" spans="1:12" ht="15" customHeight="1" x14ac:dyDescent="0.2">
      <c r="A11" s="50" t="s">
        <v>2875</v>
      </c>
      <c r="B11" s="188" t="s">
        <v>586</v>
      </c>
      <c r="C11" s="50" t="s">
        <v>15</v>
      </c>
      <c r="D11" s="50" t="s">
        <v>578</v>
      </c>
      <c r="E11" s="193" t="s">
        <v>100</v>
      </c>
      <c r="F11" s="194" t="s">
        <v>77</v>
      </c>
      <c r="G11" s="194">
        <v>145748066</v>
      </c>
      <c r="H11" s="194">
        <v>145833117</v>
      </c>
      <c r="I11" s="195" t="s">
        <v>77</v>
      </c>
      <c r="J11" s="195">
        <v>145600141</v>
      </c>
      <c r="K11" s="195">
        <v>145686997</v>
      </c>
      <c r="L11" s="188" t="s">
        <v>3008</v>
      </c>
    </row>
    <row r="12" spans="1:12" ht="15" customHeight="1" x14ac:dyDescent="0.2">
      <c r="A12" s="50" t="s">
        <v>2875</v>
      </c>
      <c r="B12" s="188" t="s">
        <v>586</v>
      </c>
      <c r="C12" s="50" t="s">
        <v>20</v>
      </c>
      <c r="D12" s="50" t="s">
        <v>584</v>
      </c>
      <c r="F12" s="194" t="s">
        <v>77</v>
      </c>
      <c r="G12" s="194">
        <v>147394506</v>
      </c>
      <c r="H12" s="194">
        <v>147482095</v>
      </c>
      <c r="I12" s="195" t="s">
        <v>77</v>
      </c>
      <c r="J12" s="195">
        <v>147920587</v>
      </c>
      <c r="K12" s="195">
        <v>148009863</v>
      </c>
      <c r="L12" s="188" t="s">
        <v>3008</v>
      </c>
    </row>
    <row r="13" spans="1:12" ht="15" customHeight="1" x14ac:dyDescent="0.2">
      <c r="A13" s="50" t="s">
        <v>2875</v>
      </c>
      <c r="B13" s="188" t="s">
        <v>586</v>
      </c>
      <c r="C13" s="50" t="s">
        <v>587</v>
      </c>
      <c r="D13" s="18" t="s">
        <v>2893</v>
      </c>
      <c r="F13" s="194" t="s">
        <v>77</v>
      </c>
      <c r="G13" s="194">
        <v>145883119</v>
      </c>
      <c r="H13" s="194">
        <v>145940384</v>
      </c>
      <c r="I13" s="188" t="s">
        <v>36</v>
      </c>
      <c r="J13" s="188" t="s">
        <v>36</v>
      </c>
      <c r="K13" s="188" t="s">
        <v>36</v>
      </c>
      <c r="L13" s="188" t="s">
        <v>3008</v>
      </c>
    </row>
    <row r="14" spans="1:12" ht="15" customHeight="1" x14ac:dyDescent="0.2">
      <c r="A14" s="188" t="s">
        <v>2868</v>
      </c>
      <c r="B14" s="188" t="s">
        <v>19</v>
      </c>
      <c r="C14" s="188" t="s">
        <v>2870</v>
      </c>
      <c r="D14" s="50" t="s">
        <v>2856</v>
      </c>
      <c r="E14" s="193" t="s">
        <v>100</v>
      </c>
      <c r="F14" s="194" t="s">
        <v>152</v>
      </c>
      <c r="G14" s="194">
        <v>46964579</v>
      </c>
      <c r="H14" s="194">
        <v>47132809</v>
      </c>
      <c r="I14" s="38" t="s">
        <v>152</v>
      </c>
      <c r="J14" s="38">
        <v>46396229</v>
      </c>
      <c r="K14" s="38">
        <v>46585038</v>
      </c>
      <c r="L14" s="8" t="s">
        <v>3009</v>
      </c>
    </row>
    <row r="15" spans="1:12" ht="15" customHeight="1" x14ac:dyDescent="0.2">
      <c r="A15" s="188" t="s">
        <v>2868</v>
      </c>
      <c r="B15" s="188" t="s">
        <v>19</v>
      </c>
      <c r="C15" s="188" t="s">
        <v>2869</v>
      </c>
      <c r="D15" s="188" t="s">
        <v>2856</v>
      </c>
      <c r="F15" s="188" t="s">
        <v>36</v>
      </c>
      <c r="G15" s="188" t="s">
        <v>36</v>
      </c>
      <c r="H15" s="188" t="s">
        <v>36</v>
      </c>
      <c r="I15" s="38" t="s">
        <v>152</v>
      </c>
      <c r="J15" s="38">
        <v>47756785</v>
      </c>
      <c r="K15" s="38">
        <v>47988907</v>
      </c>
      <c r="L15" s="8" t="s">
        <v>3009</v>
      </c>
    </row>
    <row r="16" spans="1:12" ht="15" customHeight="1" x14ac:dyDescent="0.2">
      <c r="A16" s="188" t="s">
        <v>588</v>
      </c>
      <c r="B16" s="188" t="s">
        <v>19</v>
      </c>
      <c r="C16" s="188" t="s">
        <v>589</v>
      </c>
      <c r="D16" s="50" t="s">
        <v>578</v>
      </c>
      <c r="E16" s="193" t="s">
        <v>100</v>
      </c>
      <c r="F16" s="194" t="s">
        <v>152</v>
      </c>
      <c r="G16" s="194">
        <v>49268061</v>
      </c>
      <c r="H16" s="194">
        <v>49389702</v>
      </c>
      <c r="I16" s="195" t="s">
        <v>152</v>
      </c>
      <c r="J16" s="195">
        <v>48060017</v>
      </c>
      <c r="K16" s="195">
        <v>48181659</v>
      </c>
      <c r="L16" s="92" t="s">
        <v>3008</v>
      </c>
    </row>
    <row r="17" spans="1:12" ht="15" customHeight="1" x14ac:dyDescent="0.2">
      <c r="A17" s="188" t="s">
        <v>588</v>
      </c>
      <c r="B17" s="188" t="s">
        <v>19</v>
      </c>
      <c r="C17" s="188" t="s">
        <v>590</v>
      </c>
      <c r="D17" s="50" t="s">
        <v>584</v>
      </c>
      <c r="F17" s="194" t="s">
        <v>152</v>
      </c>
      <c r="G17" s="194">
        <v>46560618</v>
      </c>
      <c r="H17" s="194">
        <v>46682253</v>
      </c>
      <c r="I17" s="195" t="s">
        <v>152</v>
      </c>
      <c r="J17" s="195">
        <v>46870207</v>
      </c>
      <c r="K17" s="195">
        <v>46991846</v>
      </c>
      <c r="L17" s="92" t="s">
        <v>3008</v>
      </c>
    </row>
    <row r="18" spans="1:12" ht="15" customHeight="1" x14ac:dyDescent="0.2">
      <c r="A18" s="188" t="s">
        <v>588</v>
      </c>
      <c r="B18" s="188" t="s">
        <v>19</v>
      </c>
      <c r="C18" s="188" t="s">
        <v>591</v>
      </c>
      <c r="D18" s="50" t="s">
        <v>2893</v>
      </c>
      <c r="F18" s="194" t="s">
        <v>152</v>
      </c>
      <c r="G18" s="194">
        <v>48664305</v>
      </c>
      <c r="H18" s="194">
        <v>49095536</v>
      </c>
      <c r="I18" s="188" t="s">
        <v>36</v>
      </c>
      <c r="J18" s="188" t="s">
        <v>36</v>
      </c>
      <c r="K18" s="188" t="s">
        <v>36</v>
      </c>
      <c r="L18" s="188" t="s">
        <v>3008</v>
      </c>
    </row>
    <row r="19" spans="1:12" ht="15" customHeight="1" x14ac:dyDescent="0.2">
      <c r="A19" s="188" t="s">
        <v>16</v>
      </c>
      <c r="B19" s="188" t="s">
        <v>593</v>
      </c>
      <c r="C19" s="188" t="s">
        <v>16</v>
      </c>
      <c r="D19" s="50" t="s">
        <v>578</v>
      </c>
      <c r="E19" s="193" t="s">
        <v>100</v>
      </c>
      <c r="F19" s="194" t="s">
        <v>172</v>
      </c>
      <c r="G19" s="194">
        <v>32445407</v>
      </c>
      <c r="H19" s="194">
        <v>32636076</v>
      </c>
      <c r="I19" s="195" t="s">
        <v>172</v>
      </c>
      <c r="J19" s="195">
        <v>32153206</v>
      </c>
      <c r="K19" s="195">
        <v>32343875</v>
      </c>
      <c r="L19" s="188"/>
    </row>
    <row r="20" spans="1:12" ht="15" customHeight="1" x14ac:dyDescent="0.2">
      <c r="A20" s="188" t="s">
        <v>16</v>
      </c>
      <c r="B20" s="188" t="s">
        <v>593</v>
      </c>
      <c r="C20" s="188" t="s">
        <v>9</v>
      </c>
      <c r="D20" s="50" t="s">
        <v>584</v>
      </c>
      <c r="F20" s="194" t="s">
        <v>172</v>
      </c>
      <c r="G20" s="194">
        <v>30486997</v>
      </c>
      <c r="H20" s="194">
        <v>30670011</v>
      </c>
      <c r="I20" s="195" t="s">
        <v>172</v>
      </c>
      <c r="J20" s="195">
        <v>30194794</v>
      </c>
      <c r="K20" s="195">
        <v>30377808</v>
      </c>
      <c r="L20" s="188" t="s">
        <v>594</v>
      </c>
    </row>
    <row r="21" spans="1:12" ht="15" customHeight="1" x14ac:dyDescent="0.2">
      <c r="A21" s="188" t="s">
        <v>559</v>
      </c>
      <c r="B21" s="188" t="s">
        <v>593</v>
      </c>
      <c r="C21" s="188" t="s">
        <v>24</v>
      </c>
      <c r="D21" s="50" t="s">
        <v>578</v>
      </c>
      <c r="E21" s="193" t="s">
        <v>100</v>
      </c>
      <c r="F21" s="194" t="s">
        <v>172</v>
      </c>
      <c r="G21" s="194">
        <v>32899709</v>
      </c>
      <c r="H21" s="194">
        <v>32925115</v>
      </c>
      <c r="I21" s="195" t="s">
        <v>172</v>
      </c>
      <c r="J21" s="195">
        <v>32607507</v>
      </c>
      <c r="K21" s="195">
        <v>32632914</v>
      </c>
      <c r="L21" s="188"/>
    </row>
    <row r="22" spans="1:12" ht="15" customHeight="1" x14ac:dyDescent="0.2">
      <c r="A22" s="188" t="s">
        <v>559</v>
      </c>
      <c r="B22" s="188" t="s">
        <v>593</v>
      </c>
      <c r="C22" s="188" t="s">
        <v>23</v>
      </c>
      <c r="D22" s="50" t="s">
        <v>584</v>
      </c>
      <c r="F22" s="194" t="s">
        <v>172</v>
      </c>
      <c r="G22" s="194">
        <v>30910307</v>
      </c>
      <c r="H22" s="194">
        <v>30935159</v>
      </c>
      <c r="I22" s="195" t="s">
        <v>172</v>
      </c>
      <c r="J22" s="195">
        <v>30618104</v>
      </c>
      <c r="K22" s="195">
        <v>30642956</v>
      </c>
      <c r="L22" s="188"/>
    </row>
    <row r="23" spans="1:12" ht="15" customHeight="1" x14ac:dyDescent="0.2">
      <c r="A23" s="188" t="s">
        <v>10894</v>
      </c>
      <c r="B23" s="188" t="s">
        <v>25</v>
      </c>
      <c r="C23" s="188" t="s">
        <v>20073</v>
      </c>
      <c r="D23" s="50" t="s">
        <v>2856</v>
      </c>
      <c r="E23" s="193" t="s">
        <v>100</v>
      </c>
      <c r="F23" s="194" t="s">
        <v>187</v>
      </c>
      <c r="G23" s="194">
        <v>30199854</v>
      </c>
      <c r="H23" s="194">
        <v>30210000</v>
      </c>
      <c r="I23" s="195" t="s">
        <v>187</v>
      </c>
      <c r="J23" s="195">
        <v>30188533</v>
      </c>
      <c r="K23" s="195">
        <v>30198679</v>
      </c>
      <c r="L23" s="188" t="s">
        <v>3009</v>
      </c>
    </row>
    <row r="24" spans="1:12" ht="15" customHeight="1" x14ac:dyDescent="0.2">
      <c r="A24" s="188" t="s">
        <v>10894</v>
      </c>
      <c r="B24" s="188" t="s">
        <v>25</v>
      </c>
      <c r="C24" s="188" t="s">
        <v>20074</v>
      </c>
      <c r="D24" s="50" t="s">
        <v>2856</v>
      </c>
      <c r="F24" s="194" t="s">
        <v>187</v>
      </c>
      <c r="G24" s="194">
        <v>29460516</v>
      </c>
      <c r="H24" s="194">
        <v>29470658</v>
      </c>
      <c r="I24" s="195" t="s">
        <v>187</v>
      </c>
      <c r="J24" s="195">
        <v>29449195</v>
      </c>
      <c r="K24" s="195">
        <v>29459337</v>
      </c>
      <c r="L24" s="188" t="s">
        <v>3009</v>
      </c>
    </row>
    <row r="25" spans="1:12" ht="15" customHeight="1" x14ac:dyDescent="0.2">
      <c r="A25" s="188" t="s">
        <v>7</v>
      </c>
      <c r="B25" s="188" t="s">
        <v>26</v>
      </c>
      <c r="C25" s="188" t="s">
        <v>595</v>
      </c>
      <c r="D25" s="50" t="s">
        <v>578</v>
      </c>
      <c r="E25" s="193" t="s">
        <v>100</v>
      </c>
      <c r="F25" s="194" t="s">
        <v>187</v>
      </c>
      <c r="G25" s="194">
        <v>70845280</v>
      </c>
      <c r="H25" s="194">
        <v>71202573</v>
      </c>
      <c r="I25" s="195" t="s">
        <v>187</v>
      </c>
      <c r="J25" s="195">
        <v>70811377</v>
      </c>
      <c r="K25" s="195">
        <v>71168670</v>
      </c>
      <c r="L25" s="188" t="s">
        <v>3008</v>
      </c>
    </row>
    <row r="26" spans="1:12" ht="15" customHeight="1" x14ac:dyDescent="0.2">
      <c r="A26" s="188" t="s">
        <v>7</v>
      </c>
      <c r="B26" s="188" t="s">
        <v>18</v>
      </c>
      <c r="C26" s="188" t="s">
        <v>596</v>
      </c>
      <c r="D26" s="50" t="s">
        <v>584</v>
      </c>
      <c r="F26" s="194" t="s">
        <v>77</v>
      </c>
      <c r="G26" s="50">
        <v>146303300</v>
      </c>
      <c r="H26" s="194">
        <v>146341167</v>
      </c>
      <c r="I26" s="195" t="s">
        <v>77</v>
      </c>
      <c r="J26" s="195">
        <v>146541436</v>
      </c>
      <c r="K26" s="195">
        <v>146905930</v>
      </c>
      <c r="L26" s="188" t="s">
        <v>3008</v>
      </c>
    </row>
    <row r="27" spans="1:12" ht="15" customHeight="1" x14ac:dyDescent="0.2">
      <c r="A27" s="50" t="s">
        <v>11</v>
      </c>
      <c r="B27" s="188" t="s">
        <v>28</v>
      </c>
      <c r="C27" s="50" t="s">
        <v>29</v>
      </c>
      <c r="D27" s="50" t="s">
        <v>578</v>
      </c>
      <c r="E27" s="193" t="s">
        <v>100</v>
      </c>
      <c r="F27" s="194" t="s">
        <v>202</v>
      </c>
      <c r="G27" s="194">
        <v>18520340</v>
      </c>
      <c r="H27" s="194">
        <v>18539808</v>
      </c>
      <c r="I27" s="195" t="s">
        <v>202</v>
      </c>
      <c r="J27" s="195">
        <v>20940379</v>
      </c>
      <c r="K27" s="195">
        <v>20959847</v>
      </c>
      <c r="L27" s="188"/>
    </row>
    <row r="28" spans="1:12" ht="15" customHeight="1" x14ac:dyDescent="0.2">
      <c r="A28" s="50" t="s">
        <v>11</v>
      </c>
      <c r="B28" s="188" t="s">
        <v>597</v>
      </c>
      <c r="C28" s="50" t="s">
        <v>27</v>
      </c>
      <c r="D28" s="50" t="s">
        <v>584</v>
      </c>
      <c r="F28" s="194" t="s">
        <v>202</v>
      </c>
      <c r="G28" s="194">
        <v>112547</v>
      </c>
      <c r="H28" s="194">
        <v>131692</v>
      </c>
      <c r="I28" s="195" t="s">
        <v>202</v>
      </c>
      <c r="J28" s="195">
        <v>112547</v>
      </c>
      <c r="K28" s="195">
        <v>131692</v>
      </c>
      <c r="L28" s="188"/>
    </row>
    <row r="29" spans="1:12" ht="15" customHeight="1" x14ac:dyDescent="0.2">
      <c r="A29" s="50" t="s">
        <v>88</v>
      </c>
      <c r="B29" s="188" t="s">
        <v>598</v>
      </c>
      <c r="C29" s="50" t="s">
        <v>209</v>
      </c>
      <c r="D29" s="50" t="s">
        <v>578</v>
      </c>
      <c r="E29" s="193" t="s">
        <v>100</v>
      </c>
      <c r="F29" s="194" t="s">
        <v>157</v>
      </c>
      <c r="G29" s="194">
        <v>87061329</v>
      </c>
      <c r="H29" s="194">
        <v>87096603</v>
      </c>
      <c r="I29" s="195" t="s">
        <v>157</v>
      </c>
      <c r="J29" s="195">
        <v>86834206</v>
      </c>
      <c r="K29" s="195">
        <v>86869480</v>
      </c>
      <c r="L29" s="188"/>
    </row>
    <row r="30" spans="1:12" ht="15" customHeight="1" x14ac:dyDescent="0.2">
      <c r="A30" s="50" t="s">
        <v>88</v>
      </c>
      <c r="B30" s="188" t="s">
        <v>599</v>
      </c>
      <c r="C30" s="50" t="s">
        <v>204</v>
      </c>
      <c r="D30" s="50" t="s">
        <v>584</v>
      </c>
      <c r="F30" s="194" t="s">
        <v>157</v>
      </c>
      <c r="G30" s="194">
        <v>107095867</v>
      </c>
      <c r="H30" s="194">
        <v>107131493</v>
      </c>
      <c r="I30" s="195" t="s">
        <v>157</v>
      </c>
      <c r="J30" s="195">
        <v>106479411</v>
      </c>
      <c r="K30" s="195">
        <v>106515037</v>
      </c>
      <c r="L30" s="188"/>
    </row>
    <row r="31" spans="1:12" ht="15" customHeight="1" x14ac:dyDescent="0.2">
      <c r="A31" s="50" t="s">
        <v>566</v>
      </c>
      <c r="B31" s="188" t="s">
        <v>599</v>
      </c>
      <c r="C31" s="50" t="s">
        <v>600</v>
      </c>
      <c r="D31" s="50" t="s">
        <v>578</v>
      </c>
      <c r="E31" s="193" t="s">
        <v>100</v>
      </c>
      <c r="F31" s="194" t="s">
        <v>157</v>
      </c>
      <c r="G31" s="194">
        <v>110775120</v>
      </c>
      <c r="H31" s="194">
        <v>110837604</v>
      </c>
      <c r="I31" s="195" t="s">
        <v>157</v>
      </c>
      <c r="J31" s="195">
        <v>109930243</v>
      </c>
      <c r="K31" s="195">
        <v>110095177</v>
      </c>
      <c r="L31" s="188"/>
    </row>
    <row r="32" spans="1:12" ht="15" customHeight="1" x14ac:dyDescent="0.2">
      <c r="A32" s="50" t="s">
        <v>566</v>
      </c>
      <c r="B32" s="188" t="s">
        <v>599</v>
      </c>
      <c r="C32" s="50" t="s">
        <v>601</v>
      </c>
      <c r="D32" s="50" t="s">
        <v>584</v>
      </c>
      <c r="E32" s="198"/>
      <c r="F32" s="194" t="s">
        <v>157</v>
      </c>
      <c r="G32" s="194">
        <v>111048926</v>
      </c>
      <c r="H32" s="50">
        <v>111111426</v>
      </c>
      <c r="I32" s="195" t="s">
        <v>157</v>
      </c>
      <c r="J32" s="195">
        <v>110276211</v>
      </c>
      <c r="K32" s="195">
        <v>110441265</v>
      </c>
      <c r="L32" s="188"/>
    </row>
    <row r="33" spans="1:12" ht="15" customHeight="1" x14ac:dyDescent="0.2">
      <c r="A33" s="50" t="s">
        <v>567</v>
      </c>
      <c r="B33" s="188" t="s">
        <v>599</v>
      </c>
      <c r="C33" s="50" t="s">
        <v>602</v>
      </c>
      <c r="D33" s="50" t="s">
        <v>578</v>
      </c>
      <c r="E33" s="193" t="s">
        <v>100</v>
      </c>
      <c r="F33" s="194" t="s">
        <v>157</v>
      </c>
      <c r="G33" s="194">
        <v>112010503</v>
      </c>
      <c r="H33" s="194">
        <v>112276645</v>
      </c>
      <c r="I33" s="195" t="s">
        <v>157</v>
      </c>
      <c r="J33" s="195">
        <v>111252926</v>
      </c>
      <c r="K33" s="195">
        <v>111615296</v>
      </c>
      <c r="L33" s="199" t="s">
        <v>3008</v>
      </c>
    </row>
    <row r="34" spans="1:12" ht="15" customHeight="1" x14ac:dyDescent="0.2">
      <c r="A34" s="50" t="s">
        <v>567</v>
      </c>
      <c r="B34" s="188" t="s">
        <v>598</v>
      </c>
      <c r="C34" s="50" t="s">
        <v>603</v>
      </c>
      <c r="D34" s="50" t="s">
        <v>584</v>
      </c>
      <c r="F34" s="194" t="s">
        <v>157</v>
      </c>
      <c r="G34" s="194">
        <v>87730959</v>
      </c>
      <c r="H34" s="194">
        <v>87997507</v>
      </c>
      <c r="I34" s="195" t="s">
        <v>157</v>
      </c>
      <c r="J34" s="195">
        <v>87431440</v>
      </c>
      <c r="K34" s="195">
        <v>87697988</v>
      </c>
      <c r="L34" s="199" t="s">
        <v>3008</v>
      </c>
    </row>
    <row r="35" spans="1:12" ht="15" customHeight="1" x14ac:dyDescent="0.2">
      <c r="A35" s="50" t="s">
        <v>604</v>
      </c>
      <c r="B35" s="188" t="s">
        <v>22</v>
      </c>
      <c r="C35" s="50" t="s">
        <v>605</v>
      </c>
      <c r="D35" s="50" t="s">
        <v>2856</v>
      </c>
      <c r="E35" s="193" t="s">
        <v>100</v>
      </c>
      <c r="F35" s="194" t="s">
        <v>157</v>
      </c>
      <c r="G35" s="194">
        <v>131267905</v>
      </c>
      <c r="H35" s="194">
        <v>131318232</v>
      </c>
      <c r="I35" s="195" t="s">
        <v>157</v>
      </c>
      <c r="J35" s="195">
        <v>130510332</v>
      </c>
      <c r="K35" s="195">
        <v>130560659</v>
      </c>
      <c r="L35" s="188" t="s">
        <v>606</v>
      </c>
    </row>
    <row r="36" spans="1:12" ht="15" customHeight="1" x14ac:dyDescent="0.2">
      <c r="A36" s="50" t="s">
        <v>604</v>
      </c>
      <c r="B36" s="188" t="s">
        <v>22</v>
      </c>
      <c r="C36" s="50" t="s">
        <v>31</v>
      </c>
      <c r="D36" s="50" t="s">
        <v>2856</v>
      </c>
      <c r="F36" s="194" t="s">
        <v>157</v>
      </c>
      <c r="G36" s="194">
        <v>131318232</v>
      </c>
      <c r="H36" s="194">
        <v>131367860</v>
      </c>
      <c r="I36" s="195" t="s">
        <v>157</v>
      </c>
      <c r="J36" s="195">
        <v>130560659</v>
      </c>
      <c r="K36" s="195">
        <v>130610287</v>
      </c>
      <c r="L36" s="188" t="s">
        <v>606</v>
      </c>
    </row>
    <row r="37" spans="1:12" ht="15" customHeight="1" x14ac:dyDescent="0.2">
      <c r="A37" s="199" t="s">
        <v>104</v>
      </c>
      <c r="B37" s="188" t="s">
        <v>76</v>
      </c>
      <c r="C37" s="199" t="s">
        <v>607</v>
      </c>
      <c r="D37" s="199" t="s">
        <v>578</v>
      </c>
      <c r="E37" s="193" t="s">
        <v>100</v>
      </c>
      <c r="F37" s="194" t="s">
        <v>220</v>
      </c>
      <c r="G37" s="194">
        <v>68830643</v>
      </c>
      <c r="H37" s="194">
        <v>68849520</v>
      </c>
      <c r="I37" s="195" t="s">
        <v>220</v>
      </c>
      <c r="J37" s="195">
        <v>69534817</v>
      </c>
      <c r="K37" s="195">
        <v>69553693</v>
      </c>
      <c r="L37" s="188"/>
    </row>
    <row r="38" spans="1:12" ht="15" customHeight="1" x14ac:dyDescent="0.2">
      <c r="A38" s="199" t="s">
        <v>104</v>
      </c>
      <c r="B38" s="188" t="s">
        <v>76</v>
      </c>
      <c r="C38" s="199" t="s">
        <v>223</v>
      </c>
      <c r="D38" s="50" t="s">
        <v>584</v>
      </c>
      <c r="F38" s="194" t="s">
        <v>220</v>
      </c>
      <c r="G38" s="194">
        <v>70370030</v>
      </c>
      <c r="H38" s="194">
        <v>70388896</v>
      </c>
      <c r="I38" s="195" t="s">
        <v>220</v>
      </c>
      <c r="J38" s="195">
        <v>71015225</v>
      </c>
      <c r="K38" s="195">
        <v>71093996</v>
      </c>
      <c r="L38" s="188" t="s">
        <v>3035</v>
      </c>
    </row>
    <row r="39" spans="1:12" ht="15" customHeight="1" x14ac:dyDescent="0.2">
      <c r="A39" s="50" t="s">
        <v>608</v>
      </c>
      <c r="B39" s="188" t="s">
        <v>76</v>
      </c>
      <c r="C39" s="50" t="s">
        <v>3036</v>
      </c>
      <c r="D39" s="50" t="s">
        <v>584</v>
      </c>
      <c r="E39" s="193" t="s">
        <v>100</v>
      </c>
      <c r="F39" s="194" t="s">
        <v>220</v>
      </c>
      <c r="G39" s="194">
        <v>69320977</v>
      </c>
      <c r="H39" s="194">
        <v>69373660</v>
      </c>
      <c r="I39" s="195" t="s">
        <v>220</v>
      </c>
      <c r="J39" s="195">
        <v>70025150</v>
      </c>
      <c r="K39" s="195">
        <v>70129604</v>
      </c>
      <c r="L39" s="188"/>
    </row>
    <row r="40" spans="1:12" ht="15" customHeight="1" x14ac:dyDescent="0.2">
      <c r="A40" s="50" t="s">
        <v>608</v>
      </c>
      <c r="B40" s="188" t="s">
        <v>76</v>
      </c>
      <c r="C40" s="50" t="s">
        <v>3037</v>
      </c>
      <c r="D40" s="50" t="s">
        <v>578</v>
      </c>
      <c r="F40" s="194" t="s">
        <v>220</v>
      </c>
      <c r="G40" s="194">
        <v>70196396</v>
      </c>
      <c r="H40" s="194">
        <v>70236901</v>
      </c>
      <c r="I40" s="195" t="s">
        <v>220</v>
      </c>
      <c r="J40" s="195">
        <v>70900569</v>
      </c>
      <c r="K40" s="195">
        <v>71005160</v>
      </c>
      <c r="L40" s="200"/>
    </row>
    <row r="41" spans="1:12" ht="15" customHeight="1" x14ac:dyDescent="0.2">
      <c r="A41" s="50" t="s">
        <v>564</v>
      </c>
      <c r="B41" s="188" t="s">
        <v>76</v>
      </c>
      <c r="C41" s="50" t="s">
        <v>609</v>
      </c>
      <c r="D41" s="50" t="s">
        <v>578</v>
      </c>
      <c r="E41" s="193" t="s">
        <v>100</v>
      </c>
      <c r="F41" s="194" t="s">
        <v>220</v>
      </c>
      <c r="G41" s="194">
        <v>68850447</v>
      </c>
      <c r="H41" s="194">
        <v>68908477</v>
      </c>
      <c r="I41" s="195" t="s">
        <v>220</v>
      </c>
      <c r="J41" s="195">
        <v>69554620</v>
      </c>
      <c r="K41" s="195">
        <v>69612650</v>
      </c>
      <c r="L41" s="188"/>
    </row>
    <row r="42" spans="1:12" ht="15" customHeight="1" x14ac:dyDescent="0.2">
      <c r="A42" s="50" t="s">
        <v>564</v>
      </c>
      <c r="B42" s="188" t="s">
        <v>76</v>
      </c>
      <c r="C42" s="50" t="s">
        <v>610</v>
      </c>
      <c r="D42" s="50" t="s">
        <v>584</v>
      </c>
      <c r="F42" s="194" t="s">
        <v>220</v>
      </c>
      <c r="G42" s="194">
        <v>69705593</v>
      </c>
      <c r="H42" s="194">
        <v>69763619</v>
      </c>
      <c r="I42" s="195" t="s">
        <v>220</v>
      </c>
      <c r="J42" s="195">
        <v>70409766</v>
      </c>
      <c r="K42" s="195">
        <v>70467792</v>
      </c>
      <c r="L42" s="188"/>
    </row>
    <row r="43" spans="1:12" ht="15" customHeight="1" x14ac:dyDescent="0.2">
      <c r="A43" s="50" t="s">
        <v>564</v>
      </c>
      <c r="B43" s="188" t="s">
        <v>76</v>
      </c>
      <c r="C43" s="50" t="s">
        <v>105</v>
      </c>
      <c r="D43" s="50" t="s">
        <v>584</v>
      </c>
      <c r="F43" s="194" t="s">
        <v>220</v>
      </c>
      <c r="G43" s="194">
        <v>70311052</v>
      </c>
      <c r="H43" s="194">
        <v>70369106</v>
      </c>
      <c r="I43" s="195" t="s">
        <v>220</v>
      </c>
      <c r="J43" s="195">
        <v>71015225</v>
      </c>
      <c r="K43" s="195">
        <v>71073279</v>
      </c>
      <c r="L43" s="188" t="s">
        <v>20117</v>
      </c>
    </row>
    <row r="44" spans="1:12" ht="15" customHeight="1" x14ac:dyDescent="0.2">
      <c r="A44" s="50" t="s">
        <v>108</v>
      </c>
      <c r="B44" s="188" t="s">
        <v>76</v>
      </c>
      <c r="C44" s="50" t="s">
        <v>611</v>
      </c>
      <c r="D44" s="50" t="s">
        <v>578</v>
      </c>
      <c r="E44" s="193" t="s">
        <v>100</v>
      </c>
      <c r="F44" s="194" t="s">
        <v>220</v>
      </c>
      <c r="G44" s="194">
        <v>70257048</v>
      </c>
      <c r="H44" s="194">
        <v>70300987</v>
      </c>
      <c r="I44" s="195" t="s">
        <v>220</v>
      </c>
      <c r="J44" s="195">
        <v>70961221</v>
      </c>
      <c r="K44" s="195">
        <v>71005160</v>
      </c>
      <c r="L44" s="188"/>
    </row>
    <row r="45" spans="1:12" ht="15" customHeight="1" x14ac:dyDescent="0.2">
      <c r="A45" s="50" t="s">
        <v>108</v>
      </c>
      <c r="B45" s="188" t="s">
        <v>76</v>
      </c>
      <c r="C45" s="50" t="s">
        <v>612</v>
      </c>
      <c r="D45" s="50" t="s">
        <v>2893</v>
      </c>
      <c r="F45" s="194" t="s">
        <v>220</v>
      </c>
      <c r="G45" s="194">
        <v>69381594</v>
      </c>
      <c r="H45" s="194">
        <v>69425564</v>
      </c>
      <c r="I45" s="188" t="s">
        <v>36</v>
      </c>
      <c r="J45" s="188" t="s">
        <v>36</v>
      </c>
      <c r="K45" s="188" t="s">
        <v>36</v>
      </c>
      <c r="L45" s="188" t="s">
        <v>20082</v>
      </c>
    </row>
    <row r="46" spans="1:12" ht="15" customHeight="1" x14ac:dyDescent="0.2">
      <c r="A46" s="50" t="s">
        <v>108</v>
      </c>
      <c r="B46" s="188" t="s">
        <v>76</v>
      </c>
      <c r="C46" s="50" t="s">
        <v>613</v>
      </c>
      <c r="D46" s="50" t="s">
        <v>584</v>
      </c>
      <c r="F46" s="194" t="s">
        <v>220</v>
      </c>
      <c r="G46" s="194">
        <v>70389826</v>
      </c>
      <c r="H46" s="194">
        <v>70425883</v>
      </c>
      <c r="I46" s="195" t="s">
        <v>220</v>
      </c>
      <c r="J46" s="195">
        <v>70085767</v>
      </c>
      <c r="K46" s="195">
        <v>70129737</v>
      </c>
      <c r="L46" s="188"/>
    </row>
    <row r="47" spans="1:12" ht="15" customHeight="1" x14ac:dyDescent="0.2">
      <c r="A47" s="50" t="s">
        <v>108</v>
      </c>
      <c r="B47" s="188" t="s">
        <v>76</v>
      </c>
      <c r="C47" s="50" t="s">
        <v>614</v>
      </c>
      <c r="D47" s="50" t="s">
        <v>584</v>
      </c>
      <c r="F47" s="194" t="s">
        <v>220</v>
      </c>
      <c r="G47" s="194">
        <v>69767972</v>
      </c>
      <c r="H47" s="194">
        <v>69781027</v>
      </c>
      <c r="I47" s="195" t="s">
        <v>220</v>
      </c>
      <c r="J47" s="195">
        <v>71093999</v>
      </c>
      <c r="K47" s="195">
        <v>71130056</v>
      </c>
      <c r="L47" s="188" t="s">
        <v>615</v>
      </c>
    </row>
    <row r="48" spans="1:12" ht="15" customHeight="1" x14ac:dyDescent="0.2">
      <c r="A48" s="50" t="s">
        <v>108</v>
      </c>
      <c r="B48" s="188" t="s">
        <v>76</v>
      </c>
      <c r="C48" s="50" t="s">
        <v>616</v>
      </c>
      <c r="D48" s="50" t="s">
        <v>584</v>
      </c>
      <c r="F48" s="194" t="s">
        <v>220</v>
      </c>
      <c r="G48" s="194">
        <v>68912837</v>
      </c>
      <c r="H48" s="194">
        <v>68925388</v>
      </c>
      <c r="I48" s="195" t="s">
        <v>220</v>
      </c>
      <c r="J48" s="195">
        <v>69617010</v>
      </c>
      <c r="K48" s="195">
        <v>69629561</v>
      </c>
      <c r="L48" s="188" t="s">
        <v>615</v>
      </c>
    </row>
    <row r="49" spans="1:12" ht="15" customHeight="1" x14ac:dyDescent="0.2">
      <c r="A49" s="188" t="s">
        <v>17</v>
      </c>
      <c r="B49" s="188" t="s">
        <v>2871</v>
      </c>
      <c r="C49" s="188" t="s">
        <v>57</v>
      </c>
      <c r="D49" s="188" t="s">
        <v>578</v>
      </c>
      <c r="E49" s="193" t="s">
        <v>100</v>
      </c>
      <c r="F49" s="194" t="s">
        <v>210</v>
      </c>
      <c r="G49" s="194">
        <v>256519</v>
      </c>
      <c r="H49" s="194">
        <v>382461</v>
      </c>
      <c r="I49" s="195" t="s">
        <v>210</v>
      </c>
      <c r="J49" s="195">
        <v>256519</v>
      </c>
      <c r="K49" s="195">
        <v>382461</v>
      </c>
      <c r="L49" s="92" t="s">
        <v>3009</v>
      </c>
    </row>
    <row r="50" spans="1:12" ht="15" customHeight="1" x14ac:dyDescent="0.2">
      <c r="A50" s="188" t="s">
        <v>17</v>
      </c>
      <c r="B50" s="188" t="s">
        <v>2871</v>
      </c>
      <c r="C50" s="188" t="s">
        <v>58</v>
      </c>
      <c r="D50" s="188" t="s">
        <v>584</v>
      </c>
      <c r="F50" s="194" t="s">
        <v>36</v>
      </c>
      <c r="G50" s="194" t="s">
        <v>36</v>
      </c>
      <c r="H50" s="194" t="s">
        <v>36</v>
      </c>
      <c r="I50" s="188" t="s">
        <v>36</v>
      </c>
      <c r="J50" s="188" t="s">
        <v>36</v>
      </c>
      <c r="K50" s="188" t="s">
        <v>36</v>
      </c>
      <c r="L50" s="92" t="s">
        <v>3009</v>
      </c>
    </row>
    <row r="51" spans="1:12" ht="15" customHeight="1" x14ac:dyDescent="0.2">
      <c r="A51" s="188" t="s">
        <v>618</v>
      </c>
      <c r="B51" s="188" t="s">
        <v>21</v>
      </c>
      <c r="C51" s="188" t="s">
        <v>619</v>
      </c>
      <c r="D51" s="188" t="s">
        <v>578</v>
      </c>
      <c r="E51" s="193" t="s">
        <v>100</v>
      </c>
      <c r="F51" s="194" t="s">
        <v>211</v>
      </c>
      <c r="G51" s="194">
        <v>74142512</v>
      </c>
      <c r="H51" s="194">
        <v>74286040</v>
      </c>
      <c r="I51" s="195" t="s">
        <v>211</v>
      </c>
      <c r="J51" s="195">
        <v>74728174</v>
      </c>
      <c r="K51" s="195">
        <v>74869950</v>
      </c>
      <c r="L51" s="92" t="s">
        <v>3008</v>
      </c>
    </row>
    <row r="52" spans="1:12" ht="15" customHeight="1" x14ac:dyDescent="0.2">
      <c r="A52" s="188" t="s">
        <v>618</v>
      </c>
      <c r="B52" s="188" t="s">
        <v>21</v>
      </c>
      <c r="C52" s="188" t="s">
        <v>620</v>
      </c>
      <c r="D52" s="188" t="s">
        <v>584</v>
      </c>
      <c r="F52" s="194" t="s">
        <v>211</v>
      </c>
      <c r="G52" s="194">
        <v>74489987</v>
      </c>
      <c r="H52" s="194">
        <v>74633595</v>
      </c>
      <c r="I52" s="195" t="s">
        <v>211</v>
      </c>
      <c r="J52" s="195">
        <v>75074151</v>
      </c>
      <c r="K52" s="195">
        <v>75217878</v>
      </c>
      <c r="L52" s="92" t="s">
        <v>3008</v>
      </c>
    </row>
    <row r="53" spans="1:12" ht="15" customHeight="1" x14ac:dyDescent="0.2">
      <c r="A53" s="188" t="s">
        <v>618</v>
      </c>
      <c r="B53" s="188" t="s">
        <v>21</v>
      </c>
      <c r="C53" s="188" t="s">
        <v>621</v>
      </c>
      <c r="D53" s="188" t="s">
        <v>584</v>
      </c>
      <c r="F53" s="194" t="s">
        <v>211</v>
      </c>
      <c r="G53" s="194">
        <v>72588836</v>
      </c>
      <c r="H53" s="194">
        <v>72694590</v>
      </c>
      <c r="I53" s="195" t="s">
        <v>211</v>
      </c>
      <c r="J53" s="195">
        <v>73174796</v>
      </c>
      <c r="K53" s="195">
        <v>73280573</v>
      </c>
      <c r="L53" s="92" t="s">
        <v>3008</v>
      </c>
    </row>
    <row r="54" spans="1:12" ht="15" customHeight="1" x14ac:dyDescent="0.2">
      <c r="A54" s="50" t="s">
        <v>9351</v>
      </c>
      <c r="B54" s="188" t="s">
        <v>622</v>
      </c>
      <c r="C54" s="50" t="s">
        <v>9350</v>
      </c>
      <c r="D54" s="50" t="s">
        <v>2856</v>
      </c>
      <c r="E54" s="193" t="s">
        <v>100</v>
      </c>
      <c r="F54" s="194" t="s">
        <v>211</v>
      </c>
      <c r="G54" s="194">
        <v>143284231</v>
      </c>
      <c r="H54" s="194">
        <v>143336321</v>
      </c>
      <c r="I54" s="195" t="s">
        <v>211</v>
      </c>
      <c r="J54" s="195">
        <v>143587138</v>
      </c>
      <c r="K54" s="195">
        <v>143639228</v>
      </c>
      <c r="L54" s="23" t="s">
        <v>3009</v>
      </c>
    </row>
    <row r="55" spans="1:12" ht="15" customHeight="1" x14ac:dyDescent="0.2">
      <c r="A55" s="50" t="s">
        <v>9351</v>
      </c>
      <c r="B55" s="188" t="s">
        <v>622</v>
      </c>
      <c r="C55" s="50" t="s">
        <v>9352</v>
      </c>
      <c r="D55" s="50" t="s">
        <v>2856</v>
      </c>
      <c r="F55" s="194" t="s">
        <v>211</v>
      </c>
      <c r="G55" s="194">
        <v>143515508</v>
      </c>
      <c r="H55" s="194">
        <v>143571789</v>
      </c>
      <c r="I55" s="195" t="s">
        <v>211</v>
      </c>
      <c r="J55" s="195">
        <v>143818415</v>
      </c>
      <c r="K55" s="195">
        <v>143874696</v>
      </c>
      <c r="L55" s="23" t="s">
        <v>3009</v>
      </c>
    </row>
    <row r="56" spans="1:12" ht="15" customHeight="1" x14ac:dyDescent="0.2">
      <c r="A56" s="50" t="s">
        <v>2998</v>
      </c>
      <c r="B56" s="188" t="s">
        <v>622</v>
      </c>
      <c r="C56" s="50" t="s">
        <v>3003</v>
      </c>
      <c r="D56" s="50" t="s">
        <v>2856</v>
      </c>
      <c r="F56" s="194" t="s">
        <v>211</v>
      </c>
      <c r="G56" s="194">
        <v>143504916</v>
      </c>
      <c r="H56" s="194">
        <v>143515506</v>
      </c>
      <c r="I56" s="195" t="s">
        <v>211</v>
      </c>
      <c r="J56" s="195">
        <v>143807823</v>
      </c>
      <c r="K56" s="195">
        <v>143818413</v>
      </c>
      <c r="L56" s="23" t="s">
        <v>3009</v>
      </c>
    </row>
    <row r="57" spans="1:12" ht="15" customHeight="1" x14ac:dyDescent="0.2">
      <c r="A57" s="50" t="s">
        <v>107</v>
      </c>
      <c r="B57" s="188" t="s">
        <v>622</v>
      </c>
      <c r="C57" s="38" t="s">
        <v>2890</v>
      </c>
      <c r="D57" s="50" t="s">
        <v>578</v>
      </c>
      <c r="F57" s="194" t="s">
        <v>211</v>
      </c>
      <c r="G57" s="194">
        <v>144050481</v>
      </c>
      <c r="H57" s="194">
        <v>144074376</v>
      </c>
      <c r="I57" s="195" t="s">
        <v>211</v>
      </c>
      <c r="J57" s="195">
        <v>144296183</v>
      </c>
      <c r="K57" s="195">
        <v>144377283</v>
      </c>
      <c r="L57" s="188"/>
    </row>
    <row r="58" spans="1:12" ht="15" customHeight="1" x14ac:dyDescent="0.2">
      <c r="A58" s="50" t="s">
        <v>107</v>
      </c>
      <c r="B58" s="188" t="s">
        <v>622</v>
      </c>
      <c r="C58" s="38" t="s">
        <v>2891</v>
      </c>
      <c r="D58" s="50" t="s">
        <v>584</v>
      </c>
      <c r="F58" s="194" t="s">
        <v>211</v>
      </c>
      <c r="G58" s="194">
        <v>143969445</v>
      </c>
      <c r="H58" s="194">
        <v>143993281</v>
      </c>
      <c r="I58" s="195" t="s">
        <v>211</v>
      </c>
      <c r="J58" s="195">
        <v>144186950</v>
      </c>
      <c r="K58" s="195">
        <v>144254793</v>
      </c>
      <c r="L58" s="188"/>
    </row>
    <row r="59" spans="1:12" ht="15" customHeight="1" x14ac:dyDescent="0.2">
      <c r="A59" s="50" t="s">
        <v>107</v>
      </c>
      <c r="B59" s="188" t="s">
        <v>622</v>
      </c>
      <c r="C59" s="50" t="s">
        <v>626</v>
      </c>
      <c r="D59" s="50" t="s">
        <v>584</v>
      </c>
      <c r="F59" s="194" t="s">
        <v>211</v>
      </c>
      <c r="G59" s="194">
        <v>143884042</v>
      </c>
      <c r="H59" s="194">
        <v>143894715</v>
      </c>
      <c r="I59" s="195" t="s">
        <v>211</v>
      </c>
      <c r="J59" s="195">
        <v>144272352</v>
      </c>
      <c r="K59" s="195">
        <v>144296188</v>
      </c>
      <c r="L59" s="188"/>
    </row>
    <row r="60" spans="1:12" ht="15" customHeight="1" x14ac:dyDescent="0.2">
      <c r="A60" s="50"/>
    </row>
    <row r="61" spans="1:12" ht="15" customHeight="1" x14ac:dyDescent="0.2">
      <c r="A61" s="188" t="s">
        <v>20081</v>
      </c>
      <c r="F61" s="14"/>
    </row>
    <row r="62" spans="1:12" ht="15" customHeight="1" x14ac:dyDescent="0.2">
      <c r="F62" s="14"/>
    </row>
  </sheetData>
  <mergeCells count="2">
    <mergeCell ref="F1:H1"/>
    <mergeCell ref="I1:K1"/>
  </mergeCells>
  <pageMargins left="0.75" right="0.75" top="1" bottom="1" header="0.5" footer="0.5"/>
  <pageSetup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47"/>
  <sheetViews>
    <sheetView workbookViewId="0">
      <selection activeCell="B2" sqref="B2:B3"/>
    </sheetView>
  </sheetViews>
  <sheetFormatPr baseColWidth="10" defaultColWidth="10.83203125" defaultRowHeight="16" customHeight="1" x14ac:dyDescent="0.2"/>
  <cols>
    <col min="1" max="1" width="18.33203125" style="41" customWidth="1"/>
    <col min="2" max="3" width="8.83203125" style="41" customWidth="1"/>
    <col min="4" max="4" width="11.5" style="47" bestFit="1" customWidth="1"/>
    <col min="5" max="8" width="9.83203125" style="47" customWidth="1"/>
    <col min="9" max="9" width="8.83203125" style="47" customWidth="1"/>
    <col min="10" max="10" width="10.83203125" style="47" customWidth="1"/>
    <col min="11" max="11" width="10.83203125" style="41" customWidth="1"/>
    <col min="12" max="13" width="11" style="41" customWidth="1"/>
    <col min="14" max="14" width="8" style="41" bestFit="1" customWidth="1"/>
    <col min="15" max="15" width="10.83203125" style="47" customWidth="1"/>
    <col min="16" max="18" width="11" style="41" customWidth="1"/>
    <col min="19" max="19" width="5.6640625" style="41" customWidth="1"/>
    <col min="20" max="16384" width="10.83203125" style="41"/>
  </cols>
  <sheetData>
    <row r="1" spans="1:27" ht="16" customHeight="1" x14ac:dyDescent="0.2">
      <c r="E1" s="304" t="s">
        <v>20328</v>
      </c>
      <c r="F1" s="304"/>
      <c r="G1" s="304"/>
      <c r="H1" s="304"/>
      <c r="I1" s="304" t="s">
        <v>20327</v>
      </c>
      <c r="J1" s="304"/>
      <c r="K1" s="304"/>
      <c r="L1" s="304"/>
      <c r="M1" s="304"/>
      <c r="N1" s="304"/>
      <c r="O1" s="304"/>
      <c r="P1" s="304"/>
      <c r="Q1" s="304"/>
      <c r="R1" s="304"/>
    </row>
    <row r="2" spans="1:27" ht="32" customHeight="1" x14ac:dyDescent="0.2">
      <c r="A2" s="308" t="s">
        <v>20121</v>
      </c>
      <c r="B2" s="310" t="s">
        <v>20064</v>
      </c>
      <c r="C2" s="310" t="s">
        <v>20065</v>
      </c>
      <c r="D2" s="310" t="s">
        <v>10859</v>
      </c>
      <c r="E2" s="312" t="s">
        <v>3017</v>
      </c>
      <c r="F2" s="312"/>
      <c r="G2" s="312" t="s">
        <v>11021</v>
      </c>
      <c r="H2" s="312"/>
      <c r="I2" s="305" t="s">
        <v>10854</v>
      </c>
      <c r="J2" s="306"/>
      <c r="K2" s="306"/>
      <c r="L2" s="306"/>
      <c r="M2" s="307"/>
      <c r="N2" s="305" t="s">
        <v>20062</v>
      </c>
      <c r="O2" s="306"/>
      <c r="P2" s="306"/>
      <c r="Q2" s="306"/>
      <c r="R2" s="307"/>
      <c r="S2" s="42"/>
    </row>
    <row r="3" spans="1:27" ht="44" customHeight="1" x14ac:dyDescent="0.2">
      <c r="A3" s="309"/>
      <c r="B3" s="311"/>
      <c r="C3" s="311"/>
      <c r="D3" s="311"/>
      <c r="E3" s="87" t="s">
        <v>2865</v>
      </c>
      <c r="F3" s="87" t="s">
        <v>20063</v>
      </c>
      <c r="G3" s="87" t="s">
        <v>2865</v>
      </c>
      <c r="H3" s="87" t="s">
        <v>20063</v>
      </c>
      <c r="I3" s="170" t="s">
        <v>19575</v>
      </c>
      <c r="J3" s="87" t="s">
        <v>19593</v>
      </c>
      <c r="K3" s="87" t="s">
        <v>19594</v>
      </c>
      <c r="L3" s="87" t="s">
        <v>1021</v>
      </c>
      <c r="M3" s="87" t="s">
        <v>3030</v>
      </c>
      <c r="N3" s="170" t="s">
        <v>19575</v>
      </c>
      <c r="O3" s="87" t="s">
        <v>19593</v>
      </c>
      <c r="P3" s="87" t="s">
        <v>19594</v>
      </c>
      <c r="Q3" s="87" t="s">
        <v>1021</v>
      </c>
      <c r="R3" s="87" t="s">
        <v>3030</v>
      </c>
      <c r="S3" s="87" t="s">
        <v>10891</v>
      </c>
    </row>
    <row r="4" spans="1:27" ht="16" customHeight="1" x14ac:dyDescent="0.2">
      <c r="A4" s="59" t="s">
        <v>559</v>
      </c>
      <c r="B4" s="48">
        <v>12</v>
      </c>
      <c r="C4" s="48">
        <v>3072</v>
      </c>
      <c r="D4" s="48" t="s">
        <v>10857</v>
      </c>
      <c r="E4" s="61">
        <v>3.8</v>
      </c>
      <c r="F4" s="60">
        <v>0</v>
      </c>
      <c r="G4" s="61">
        <v>4</v>
      </c>
      <c r="H4" s="60">
        <v>0</v>
      </c>
      <c r="I4" s="48" t="s">
        <v>1022</v>
      </c>
      <c r="J4" s="48">
        <v>1</v>
      </c>
      <c r="K4" s="48" t="s">
        <v>20320</v>
      </c>
      <c r="L4" s="48">
        <f t="shared" ref="L4:L21" si="0">SUM(J4,K4)</f>
        <v>1</v>
      </c>
      <c r="M4" s="48">
        <v>60</v>
      </c>
      <c r="N4" s="48" t="s">
        <v>1022</v>
      </c>
      <c r="O4" s="48">
        <v>8</v>
      </c>
      <c r="P4" s="48">
        <v>0</v>
      </c>
      <c r="Q4" s="75">
        <v>8</v>
      </c>
      <c r="R4" s="77">
        <v>43</v>
      </c>
      <c r="S4" s="77" t="s">
        <v>100</v>
      </c>
      <c r="T4" s="38"/>
      <c r="U4" s="40"/>
      <c r="V4" s="40"/>
      <c r="W4" s="39"/>
      <c r="X4" s="40"/>
      <c r="Y4" s="40"/>
      <c r="Z4" s="39"/>
      <c r="AA4" s="39"/>
    </row>
    <row r="5" spans="1:27" ht="16" customHeight="1" x14ac:dyDescent="0.2">
      <c r="A5" s="59" t="s">
        <v>107</v>
      </c>
      <c r="B5" s="48">
        <v>15</v>
      </c>
      <c r="C5" s="48">
        <v>4794</v>
      </c>
      <c r="D5" s="48" t="s">
        <v>10857</v>
      </c>
      <c r="E5" s="61">
        <v>5.8</v>
      </c>
      <c r="F5" s="60">
        <v>2</v>
      </c>
      <c r="G5" s="61">
        <v>6.7</v>
      </c>
      <c r="H5" s="60">
        <v>4</v>
      </c>
      <c r="I5" s="48" t="s">
        <v>19579</v>
      </c>
      <c r="J5" s="48">
        <v>5</v>
      </c>
      <c r="K5" s="48">
        <v>3</v>
      </c>
      <c r="L5" s="48">
        <f t="shared" si="0"/>
        <v>8</v>
      </c>
      <c r="M5" s="48">
        <v>469</v>
      </c>
      <c r="N5" s="48" t="s">
        <v>19592</v>
      </c>
      <c r="O5" s="48">
        <v>16</v>
      </c>
      <c r="P5" s="48">
        <v>2</v>
      </c>
      <c r="Q5" s="75">
        <v>18</v>
      </c>
      <c r="R5" s="78">
        <v>2003</v>
      </c>
      <c r="S5" s="78"/>
      <c r="T5" s="38"/>
      <c r="U5" s="40"/>
      <c r="V5" s="40"/>
      <c r="W5" s="39"/>
      <c r="X5" s="40"/>
      <c r="Y5" s="40"/>
      <c r="Z5" s="39"/>
      <c r="AA5" s="39"/>
    </row>
    <row r="6" spans="1:27" ht="16" customHeight="1" x14ac:dyDescent="0.2">
      <c r="A6" s="59" t="s">
        <v>3027</v>
      </c>
      <c r="B6" s="48">
        <v>3</v>
      </c>
      <c r="C6" s="48">
        <v>459</v>
      </c>
      <c r="D6" s="48" t="s">
        <v>657</v>
      </c>
      <c r="E6" s="61">
        <v>6.1</v>
      </c>
      <c r="F6" s="60">
        <v>0</v>
      </c>
      <c r="G6" s="61">
        <v>6.1</v>
      </c>
      <c r="H6" s="60">
        <v>0</v>
      </c>
      <c r="I6" s="88" t="s">
        <v>301</v>
      </c>
      <c r="J6" s="48">
        <v>0</v>
      </c>
      <c r="K6" s="48">
        <v>0</v>
      </c>
      <c r="L6" s="48">
        <f t="shared" si="0"/>
        <v>0</v>
      </c>
      <c r="M6" s="48">
        <v>0</v>
      </c>
      <c r="N6" s="88" t="s">
        <v>301</v>
      </c>
      <c r="O6" s="48">
        <v>3</v>
      </c>
      <c r="P6" s="48">
        <v>0</v>
      </c>
      <c r="Q6" s="77">
        <v>3</v>
      </c>
      <c r="R6" s="77">
        <v>3</v>
      </c>
      <c r="S6" s="77" t="s">
        <v>100</v>
      </c>
      <c r="T6" s="38"/>
      <c r="U6" s="40"/>
      <c r="V6" s="40"/>
      <c r="W6" s="39"/>
      <c r="X6" s="40"/>
      <c r="Y6" s="40"/>
      <c r="Z6" s="39"/>
      <c r="AA6" s="39"/>
    </row>
    <row r="7" spans="1:27" ht="16" customHeight="1" x14ac:dyDescent="0.2">
      <c r="A7" s="59" t="s">
        <v>88</v>
      </c>
      <c r="B7" s="48">
        <v>6</v>
      </c>
      <c r="C7" s="48">
        <v>633</v>
      </c>
      <c r="D7" s="48" t="s">
        <v>10857</v>
      </c>
      <c r="E7" s="61">
        <v>3.7</v>
      </c>
      <c r="F7" s="60">
        <v>0</v>
      </c>
      <c r="G7" s="61">
        <v>3.7</v>
      </c>
      <c r="H7" s="60">
        <v>0</v>
      </c>
      <c r="I7" s="48" t="s">
        <v>1023</v>
      </c>
      <c r="J7" s="48">
        <v>2</v>
      </c>
      <c r="K7" s="48">
        <v>0</v>
      </c>
      <c r="L7" s="48">
        <f t="shared" si="0"/>
        <v>2</v>
      </c>
      <c r="M7" s="48">
        <v>17</v>
      </c>
      <c r="N7" s="48" t="s">
        <v>1023</v>
      </c>
      <c r="O7" s="48">
        <v>1</v>
      </c>
      <c r="P7" s="48">
        <v>0</v>
      </c>
      <c r="Q7" s="77">
        <v>1</v>
      </c>
      <c r="R7" s="77">
        <v>11</v>
      </c>
      <c r="S7" s="77" t="s">
        <v>100</v>
      </c>
      <c r="T7" s="38"/>
    </row>
    <row r="8" spans="1:27" ht="16" customHeight="1" x14ac:dyDescent="0.2">
      <c r="A8" s="59" t="s">
        <v>94</v>
      </c>
      <c r="B8" s="48">
        <v>6</v>
      </c>
      <c r="C8" s="48">
        <v>672</v>
      </c>
      <c r="D8" s="48" t="s">
        <v>657</v>
      </c>
      <c r="E8" s="61">
        <v>3.9</v>
      </c>
      <c r="F8" s="60">
        <v>0</v>
      </c>
      <c r="G8" s="61">
        <v>4</v>
      </c>
      <c r="H8" s="60">
        <v>0</v>
      </c>
      <c r="I8" s="89" t="s">
        <v>1024</v>
      </c>
      <c r="J8" s="48">
        <v>4</v>
      </c>
      <c r="K8" s="48">
        <v>0</v>
      </c>
      <c r="L8" s="48">
        <f t="shared" si="0"/>
        <v>4</v>
      </c>
      <c r="M8" s="48">
        <v>12</v>
      </c>
      <c r="N8" s="89" t="s">
        <v>10074</v>
      </c>
      <c r="O8" s="48">
        <v>2</v>
      </c>
      <c r="P8" s="48">
        <v>0</v>
      </c>
      <c r="Q8" s="77">
        <v>2</v>
      </c>
      <c r="R8" s="77">
        <v>18</v>
      </c>
      <c r="S8" s="77" t="s">
        <v>100</v>
      </c>
    </row>
    <row r="9" spans="1:27" ht="16" customHeight="1" x14ac:dyDescent="0.2">
      <c r="A9" s="59" t="s">
        <v>16</v>
      </c>
      <c r="B9" s="48">
        <v>10</v>
      </c>
      <c r="C9" s="48">
        <v>1509</v>
      </c>
      <c r="D9" s="48" t="s">
        <v>10858</v>
      </c>
      <c r="E9" s="61">
        <v>3.9</v>
      </c>
      <c r="F9" s="60">
        <v>1</v>
      </c>
      <c r="G9" s="61">
        <v>3.8</v>
      </c>
      <c r="H9" s="62">
        <v>34</v>
      </c>
      <c r="I9" s="48" t="s">
        <v>1025</v>
      </c>
      <c r="J9" s="48">
        <v>1</v>
      </c>
      <c r="K9" s="48">
        <v>1</v>
      </c>
      <c r="L9" s="48">
        <f t="shared" si="0"/>
        <v>2</v>
      </c>
      <c r="M9" s="48">
        <v>313</v>
      </c>
      <c r="N9" s="48" t="s">
        <v>19581</v>
      </c>
      <c r="O9" s="48">
        <v>1</v>
      </c>
      <c r="P9" s="48">
        <v>1</v>
      </c>
      <c r="Q9" s="77">
        <v>2</v>
      </c>
      <c r="R9" s="77">
        <v>1709</v>
      </c>
      <c r="S9" s="77"/>
    </row>
    <row r="10" spans="1:27" ht="16" customHeight="1" x14ac:dyDescent="0.2">
      <c r="A10" s="59" t="s">
        <v>3029</v>
      </c>
      <c r="B10" s="48">
        <v>11</v>
      </c>
      <c r="C10" s="48">
        <v>1386</v>
      </c>
      <c r="D10" s="48" t="s">
        <v>10857</v>
      </c>
      <c r="E10" s="61">
        <v>6.1</v>
      </c>
      <c r="F10" s="60">
        <v>0</v>
      </c>
      <c r="G10" s="61">
        <v>6.1</v>
      </c>
      <c r="H10" s="60">
        <v>0</v>
      </c>
      <c r="I10" s="48" t="s">
        <v>19580</v>
      </c>
      <c r="J10" s="48">
        <v>1</v>
      </c>
      <c r="K10" s="48">
        <v>0</v>
      </c>
      <c r="L10" s="48">
        <f t="shared" si="0"/>
        <v>1</v>
      </c>
      <c r="M10" s="48">
        <v>6</v>
      </c>
      <c r="N10" s="48" t="s">
        <v>19581</v>
      </c>
      <c r="O10" s="48">
        <v>1</v>
      </c>
      <c r="P10" s="48">
        <v>0</v>
      </c>
      <c r="Q10" s="77">
        <v>1</v>
      </c>
      <c r="R10" s="77">
        <v>2</v>
      </c>
      <c r="S10" s="77"/>
    </row>
    <row r="11" spans="1:27" ht="16" customHeight="1" x14ac:dyDescent="0.2">
      <c r="A11" s="59" t="s">
        <v>3026</v>
      </c>
      <c r="B11" s="48">
        <v>8</v>
      </c>
      <c r="C11" s="48">
        <v>618</v>
      </c>
      <c r="D11" s="48" t="s">
        <v>657</v>
      </c>
      <c r="E11" s="61">
        <v>3.6</v>
      </c>
      <c r="F11" s="60">
        <v>7</v>
      </c>
      <c r="G11" s="61">
        <v>3.8</v>
      </c>
      <c r="H11" s="60">
        <v>28</v>
      </c>
      <c r="I11" s="48" t="s">
        <v>9549</v>
      </c>
      <c r="J11" s="48">
        <v>0</v>
      </c>
      <c r="K11" s="48">
        <v>0</v>
      </c>
      <c r="L11" s="48">
        <f t="shared" si="0"/>
        <v>0</v>
      </c>
      <c r="M11" s="48">
        <v>0</v>
      </c>
      <c r="N11" s="48" t="s">
        <v>459</v>
      </c>
      <c r="O11" s="48">
        <v>3</v>
      </c>
      <c r="P11" s="48">
        <v>0</v>
      </c>
      <c r="Q11" s="77">
        <v>3</v>
      </c>
      <c r="R11" s="77">
        <v>3</v>
      </c>
      <c r="S11" s="77"/>
    </row>
    <row r="12" spans="1:27" ht="16" customHeight="1" x14ac:dyDescent="0.2">
      <c r="A12" s="59" t="s">
        <v>1028</v>
      </c>
      <c r="B12" s="48">
        <v>4</v>
      </c>
      <c r="C12" s="48">
        <v>450</v>
      </c>
      <c r="D12" s="48" t="s">
        <v>657</v>
      </c>
      <c r="E12" s="61">
        <v>7.2</v>
      </c>
      <c r="F12" s="60">
        <v>0</v>
      </c>
      <c r="G12" s="61">
        <v>6.7</v>
      </c>
      <c r="H12" s="60">
        <v>0</v>
      </c>
      <c r="I12" s="89" t="s">
        <v>134</v>
      </c>
      <c r="J12" s="76">
        <v>0</v>
      </c>
      <c r="K12" s="76">
        <v>0</v>
      </c>
      <c r="L12" s="48">
        <f t="shared" si="0"/>
        <v>0</v>
      </c>
      <c r="M12" s="48">
        <v>0</v>
      </c>
      <c r="N12" s="89" t="s">
        <v>134</v>
      </c>
      <c r="O12" s="76">
        <v>1</v>
      </c>
      <c r="P12" s="48">
        <v>0</v>
      </c>
      <c r="Q12" s="77">
        <v>1</v>
      </c>
      <c r="R12" s="78">
        <v>1</v>
      </c>
      <c r="S12" s="78" t="s">
        <v>100</v>
      </c>
    </row>
    <row r="13" spans="1:27" ht="16" customHeight="1" x14ac:dyDescent="0.2">
      <c r="A13" s="63" t="s">
        <v>11022</v>
      </c>
      <c r="B13" s="48">
        <v>6</v>
      </c>
      <c r="C13" s="48">
        <v>1125</v>
      </c>
      <c r="D13" s="48" t="s">
        <v>657</v>
      </c>
      <c r="E13" s="61">
        <v>7.8</v>
      </c>
      <c r="F13" s="60">
        <v>0</v>
      </c>
      <c r="G13" s="61">
        <v>5.5</v>
      </c>
      <c r="H13" s="60">
        <v>0</v>
      </c>
      <c r="I13" s="48" t="s">
        <v>1030</v>
      </c>
      <c r="J13" s="48">
        <v>5</v>
      </c>
      <c r="K13" s="48">
        <v>4</v>
      </c>
      <c r="L13" s="48">
        <f t="shared" si="0"/>
        <v>9</v>
      </c>
      <c r="M13" s="48">
        <v>658</v>
      </c>
      <c r="N13" s="48" t="s">
        <v>1030</v>
      </c>
      <c r="O13" s="48">
        <v>5</v>
      </c>
      <c r="P13" s="48">
        <v>4</v>
      </c>
      <c r="Q13" s="77">
        <v>9</v>
      </c>
      <c r="R13" s="78">
        <v>2561</v>
      </c>
      <c r="S13" s="78"/>
    </row>
    <row r="14" spans="1:27" ht="16" customHeight="1" x14ac:dyDescent="0.2">
      <c r="A14" s="59" t="s">
        <v>95</v>
      </c>
      <c r="B14" s="48">
        <v>29</v>
      </c>
      <c r="C14" s="48">
        <v>3930</v>
      </c>
      <c r="D14" s="48" t="s">
        <v>10857</v>
      </c>
      <c r="E14" s="61">
        <v>4</v>
      </c>
      <c r="F14" s="60">
        <v>0</v>
      </c>
      <c r="G14" s="61">
        <v>4.3</v>
      </c>
      <c r="H14" s="60">
        <v>0</v>
      </c>
      <c r="I14" s="48" t="s">
        <v>1031</v>
      </c>
      <c r="J14" s="48">
        <v>5</v>
      </c>
      <c r="K14" s="48">
        <v>0</v>
      </c>
      <c r="L14" s="48">
        <f t="shared" si="0"/>
        <v>5</v>
      </c>
      <c r="M14" s="48">
        <v>19</v>
      </c>
      <c r="N14" s="48" t="s">
        <v>19585</v>
      </c>
      <c r="O14" s="48">
        <v>9</v>
      </c>
      <c r="P14" s="48">
        <v>1</v>
      </c>
      <c r="Q14" s="77">
        <v>10</v>
      </c>
      <c r="R14" s="77">
        <v>158</v>
      </c>
      <c r="S14" s="77"/>
    </row>
    <row r="15" spans="1:27" ht="16" customHeight="1" x14ac:dyDescent="0.2">
      <c r="A15" s="59" t="s">
        <v>563</v>
      </c>
      <c r="B15" s="48">
        <v>14</v>
      </c>
      <c r="C15" s="48">
        <v>1368</v>
      </c>
      <c r="D15" s="48" t="s">
        <v>657</v>
      </c>
      <c r="E15" s="61">
        <v>3.9</v>
      </c>
      <c r="F15" s="60">
        <v>0</v>
      </c>
      <c r="G15" s="61">
        <v>3.9</v>
      </c>
      <c r="H15" s="60">
        <v>0</v>
      </c>
      <c r="I15" s="48" t="s">
        <v>1032</v>
      </c>
      <c r="J15" s="48">
        <v>2</v>
      </c>
      <c r="K15" s="48">
        <v>0</v>
      </c>
      <c r="L15" s="48">
        <f t="shared" si="0"/>
        <v>2</v>
      </c>
      <c r="M15" s="48">
        <v>10</v>
      </c>
      <c r="N15" s="48" t="s">
        <v>1032</v>
      </c>
      <c r="O15" s="48">
        <v>4</v>
      </c>
      <c r="P15" s="48">
        <v>0</v>
      </c>
      <c r="Q15" s="77">
        <v>4</v>
      </c>
      <c r="R15" s="77">
        <v>5</v>
      </c>
      <c r="S15" s="77" t="s">
        <v>100</v>
      </c>
    </row>
    <row r="16" spans="1:27" ht="16" customHeight="1" x14ac:dyDescent="0.2">
      <c r="A16" s="63" t="s">
        <v>10892</v>
      </c>
      <c r="B16" s="65">
        <v>1</v>
      </c>
      <c r="C16" s="65">
        <v>1377</v>
      </c>
      <c r="D16" s="48" t="s">
        <v>657</v>
      </c>
      <c r="E16" s="64">
        <v>4.0999999999999996</v>
      </c>
      <c r="F16" s="62">
        <v>0</v>
      </c>
      <c r="G16" s="64">
        <v>4.3</v>
      </c>
      <c r="H16" s="62">
        <v>0</v>
      </c>
      <c r="I16" s="90" t="s">
        <v>900</v>
      </c>
      <c r="J16" s="65">
        <v>1</v>
      </c>
      <c r="K16" s="65">
        <v>0</v>
      </c>
      <c r="L16" s="65">
        <f t="shared" si="0"/>
        <v>1</v>
      </c>
      <c r="M16" s="65">
        <v>1</v>
      </c>
      <c r="N16" s="65" t="s">
        <v>9481</v>
      </c>
      <c r="O16" s="65">
        <v>2</v>
      </c>
      <c r="P16" s="48">
        <v>0</v>
      </c>
      <c r="Q16" s="77">
        <v>2</v>
      </c>
      <c r="R16" s="77">
        <v>2</v>
      </c>
      <c r="S16" s="77" t="s">
        <v>100</v>
      </c>
    </row>
    <row r="17" spans="1:19" ht="16" customHeight="1" x14ac:dyDescent="0.2">
      <c r="A17" s="63" t="s">
        <v>564</v>
      </c>
      <c r="B17" s="48">
        <v>16</v>
      </c>
      <c r="C17" s="48">
        <v>1188</v>
      </c>
      <c r="D17" s="48" t="s">
        <v>657</v>
      </c>
      <c r="E17" s="61">
        <v>4.7</v>
      </c>
      <c r="F17" s="60">
        <v>2</v>
      </c>
      <c r="G17" s="61">
        <v>4.4000000000000004</v>
      </c>
      <c r="H17" s="60">
        <v>17</v>
      </c>
      <c r="I17" s="48" t="s">
        <v>1033</v>
      </c>
      <c r="J17" s="48">
        <v>6</v>
      </c>
      <c r="K17" s="48">
        <v>0</v>
      </c>
      <c r="L17" s="48">
        <f t="shared" si="0"/>
        <v>6</v>
      </c>
      <c r="M17" s="48">
        <v>20</v>
      </c>
      <c r="N17" s="48" t="s">
        <v>19588</v>
      </c>
      <c r="O17" s="48">
        <v>6</v>
      </c>
      <c r="P17" s="48">
        <v>1</v>
      </c>
      <c r="Q17" s="77">
        <v>7</v>
      </c>
      <c r="R17" s="77">
        <v>220</v>
      </c>
      <c r="S17" s="77"/>
    </row>
    <row r="18" spans="1:19" ht="16" customHeight="1" x14ac:dyDescent="0.2">
      <c r="A18" s="59" t="s">
        <v>11024</v>
      </c>
      <c r="B18" s="48">
        <v>35</v>
      </c>
      <c r="C18" s="48">
        <v>2997</v>
      </c>
      <c r="D18" s="48" t="s">
        <v>10857</v>
      </c>
      <c r="E18" s="61">
        <v>6</v>
      </c>
      <c r="F18" s="60">
        <v>0</v>
      </c>
      <c r="G18" s="61">
        <v>6</v>
      </c>
      <c r="H18" s="60">
        <v>0</v>
      </c>
      <c r="I18" s="48" t="s">
        <v>1034</v>
      </c>
      <c r="J18" s="48">
        <v>7</v>
      </c>
      <c r="K18" s="48">
        <v>1</v>
      </c>
      <c r="L18" s="48">
        <f t="shared" si="0"/>
        <v>8</v>
      </c>
      <c r="M18" s="48">
        <v>655</v>
      </c>
      <c r="N18" s="48" t="s">
        <v>19583</v>
      </c>
      <c r="O18" s="48">
        <v>10</v>
      </c>
      <c r="P18" s="48">
        <v>2</v>
      </c>
      <c r="Q18" s="77">
        <v>12</v>
      </c>
      <c r="R18" s="77">
        <v>2604</v>
      </c>
      <c r="S18" s="77"/>
    </row>
    <row r="19" spans="1:19" ht="16" customHeight="1" x14ac:dyDescent="0.2">
      <c r="A19" s="59" t="s">
        <v>11025</v>
      </c>
      <c r="B19" s="48">
        <v>16</v>
      </c>
      <c r="C19" s="48">
        <v>2850</v>
      </c>
      <c r="D19" s="48" t="s">
        <v>10857</v>
      </c>
      <c r="E19" s="61">
        <v>6</v>
      </c>
      <c r="F19" s="60">
        <v>0</v>
      </c>
      <c r="G19" s="61">
        <v>6</v>
      </c>
      <c r="H19" s="60">
        <v>0</v>
      </c>
      <c r="I19" s="48" t="s">
        <v>1035</v>
      </c>
      <c r="J19" s="48">
        <v>3</v>
      </c>
      <c r="K19" s="48">
        <v>1</v>
      </c>
      <c r="L19" s="48">
        <f t="shared" si="0"/>
        <v>4</v>
      </c>
      <c r="M19" s="48">
        <v>618</v>
      </c>
      <c r="N19" s="48" t="s">
        <v>19582</v>
      </c>
      <c r="O19" s="48">
        <v>7</v>
      </c>
      <c r="P19" s="48">
        <v>1</v>
      </c>
      <c r="Q19" s="77">
        <v>8</v>
      </c>
      <c r="R19" s="78">
        <v>2601</v>
      </c>
      <c r="S19" s="78"/>
    </row>
    <row r="20" spans="1:19" ht="16" customHeight="1" x14ac:dyDescent="0.2">
      <c r="A20" s="63" t="s">
        <v>11026</v>
      </c>
      <c r="B20" s="48">
        <v>2</v>
      </c>
      <c r="C20" s="48">
        <v>405</v>
      </c>
      <c r="D20" s="48" t="s">
        <v>657</v>
      </c>
      <c r="E20" s="61">
        <v>7.8</v>
      </c>
      <c r="F20" s="60">
        <v>0</v>
      </c>
      <c r="G20" s="61">
        <v>5.5</v>
      </c>
      <c r="H20" s="60">
        <v>0</v>
      </c>
      <c r="I20" s="89" t="s">
        <v>301</v>
      </c>
      <c r="J20" s="48">
        <v>2</v>
      </c>
      <c r="K20" s="48">
        <v>1</v>
      </c>
      <c r="L20" s="48">
        <f t="shared" si="0"/>
        <v>3</v>
      </c>
      <c r="M20" s="48">
        <v>635</v>
      </c>
      <c r="N20" s="89" t="s">
        <v>301</v>
      </c>
      <c r="O20" s="48">
        <v>2</v>
      </c>
      <c r="P20" s="48">
        <v>1</v>
      </c>
      <c r="Q20" s="77">
        <v>3</v>
      </c>
      <c r="R20" s="78">
        <v>2561</v>
      </c>
      <c r="S20" s="78"/>
    </row>
    <row r="21" spans="1:19" ht="16" customHeight="1" x14ac:dyDescent="0.2">
      <c r="A21" s="59" t="s">
        <v>11029</v>
      </c>
      <c r="B21" s="48">
        <v>86</v>
      </c>
      <c r="C21" s="48">
        <v>15366</v>
      </c>
      <c r="D21" s="48" t="s">
        <v>10857</v>
      </c>
      <c r="E21" s="61">
        <v>3.9</v>
      </c>
      <c r="F21" s="60">
        <v>0</v>
      </c>
      <c r="G21" s="61">
        <v>3.9</v>
      </c>
      <c r="H21" s="60">
        <v>0</v>
      </c>
      <c r="I21" s="48" t="s">
        <v>1036</v>
      </c>
      <c r="J21" s="48">
        <v>8</v>
      </c>
      <c r="K21" s="48">
        <v>0</v>
      </c>
      <c r="L21" s="48">
        <f t="shared" si="0"/>
        <v>8</v>
      </c>
      <c r="M21" s="48">
        <v>36</v>
      </c>
      <c r="N21" s="48" t="s">
        <v>19586</v>
      </c>
      <c r="O21" s="48">
        <v>31</v>
      </c>
      <c r="P21" s="48">
        <v>1</v>
      </c>
      <c r="Q21" s="77">
        <v>32</v>
      </c>
      <c r="R21" s="78">
        <v>2593</v>
      </c>
      <c r="S21" s="78"/>
    </row>
    <row r="22" spans="1:19" ht="16" customHeight="1" x14ac:dyDescent="0.2">
      <c r="A22" s="91" t="s">
        <v>566</v>
      </c>
      <c r="B22" s="48">
        <v>1</v>
      </c>
      <c r="C22" s="48">
        <v>0</v>
      </c>
      <c r="D22" s="48" t="s">
        <v>657</v>
      </c>
      <c r="E22" s="61">
        <v>4.3</v>
      </c>
      <c r="F22" s="60">
        <v>0</v>
      </c>
      <c r="G22" s="61">
        <v>4.2</v>
      </c>
      <c r="H22" s="60">
        <v>1</v>
      </c>
      <c r="I22" s="48" t="s">
        <v>36</v>
      </c>
      <c r="J22" s="48" t="s">
        <v>36</v>
      </c>
      <c r="K22" s="48" t="s">
        <v>36</v>
      </c>
      <c r="L22" s="48" t="s">
        <v>36</v>
      </c>
      <c r="M22" s="48" t="s">
        <v>36</v>
      </c>
      <c r="N22" s="48" t="s">
        <v>36</v>
      </c>
      <c r="O22" s="48" t="s">
        <v>36</v>
      </c>
      <c r="P22" s="48" t="s">
        <v>36</v>
      </c>
      <c r="Q22" s="48" t="s">
        <v>36</v>
      </c>
      <c r="R22" s="48" t="s">
        <v>36</v>
      </c>
      <c r="S22" s="48"/>
    </row>
    <row r="23" spans="1:19" ht="16" customHeight="1" x14ac:dyDescent="0.2">
      <c r="A23" s="91" t="s">
        <v>567</v>
      </c>
      <c r="B23" s="48">
        <v>1</v>
      </c>
      <c r="C23" s="48">
        <v>0</v>
      </c>
      <c r="D23" s="48" t="s">
        <v>657</v>
      </c>
      <c r="E23" s="61">
        <v>4</v>
      </c>
      <c r="F23" s="60">
        <v>1</v>
      </c>
      <c r="G23" s="61">
        <v>3.9</v>
      </c>
      <c r="H23" s="60">
        <v>0</v>
      </c>
      <c r="I23" s="48" t="s">
        <v>36</v>
      </c>
      <c r="J23" s="48" t="s">
        <v>36</v>
      </c>
      <c r="K23" s="48" t="s">
        <v>36</v>
      </c>
      <c r="L23" s="48" t="s">
        <v>36</v>
      </c>
      <c r="M23" s="48" t="s">
        <v>36</v>
      </c>
      <c r="N23" s="48" t="s">
        <v>36</v>
      </c>
      <c r="O23" s="48" t="s">
        <v>36</v>
      </c>
      <c r="P23" s="48" t="s">
        <v>36</v>
      </c>
      <c r="Q23" s="48" t="s">
        <v>36</v>
      </c>
      <c r="R23" s="48" t="s">
        <v>36</v>
      </c>
      <c r="S23" s="48"/>
    </row>
    <row r="24" spans="1:19" ht="16" customHeight="1" x14ac:dyDescent="0.2">
      <c r="A24" s="63" t="s">
        <v>3034</v>
      </c>
      <c r="B24" s="48">
        <v>17</v>
      </c>
      <c r="C24" s="48">
        <v>4212</v>
      </c>
      <c r="D24" s="65" t="s">
        <v>10857</v>
      </c>
      <c r="E24" s="61">
        <v>5.4</v>
      </c>
      <c r="F24" s="60">
        <v>2</v>
      </c>
      <c r="G24" s="61">
        <v>6.2</v>
      </c>
      <c r="H24" s="60">
        <v>5</v>
      </c>
      <c r="I24" s="48" t="s">
        <v>19576</v>
      </c>
      <c r="J24" s="48">
        <v>8</v>
      </c>
      <c r="K24" s="48">
        <v>1</v>
      </c>
      <c r="L24" s="48">
        <f>SUM(J24,K24)</f>
        <v>9</v>
      </c>
      <c r="M24" s="48">
        <v>143</v>
      </c>
      <c r="N24" s="48" t="s">
        <v>1037</v>
      </c>
      <c r="O24" s="48">
        <v>17</v>
      </c>
      <c r="P24" s="48">
        <v>0</v>
      </c>
      <c r="Q24" s="77">
        <v>17</v>
      </c>
      <c r="R24" s="77">
        <v>199</v>
      </c>
      <c r="S24" s="77"/>
    </row>
    <row r="25" spans="1:19" ht="16" customHeight="1" x14ac:dyDescent="0.2">
      <c r="A25" s="59" t="s">
        <v>11027</v>
      </c>
      <c r="B25" s="48">
        <v>11</v>
      </c>
      <c r="C25" s="48">
        <v>1173</v>
      </c>
      <c r="D25" s="48" t="s">
        <v>657</v>
      </c>
      <c r="E25" s="61">
        <v>6</v>
      </c>
      <c r="F25" s="60">
        <v>0</v>
      </c>
      <c r="G25" s="61">
        <v>6</v>
      </c>
      <c r="H25" s="62">
        <v>0</v>
      </c>
      <c r="I25" s="48" t="s">
        <v>1038</v>
      </c>
      <c r="J25" s="48">
        <v>1</v>
      </c>
      <c r="K25" s="48">
        <v>1</v>
      </c>
      <c r="L25" s="48">
        <f>SUM(J25,K25)</f>
        <v>2</v>
      </c>
      <c r="M25" s="48">
        <v>622</v>
      </c>
      <c r="N25" s="48" t="s">
        <v>1038</v>
      </c>
      <c r="O25" s="48">
        <v>3</v>
      </c>
      <c r="P25" s="48">
        <v>1</v>
      </c>
      <c r="Q25" s="77">
        <v>4</v>
      </c>
      <c r="R25" s="77">
        <v>2597</v>
      </c>
      <c r="S25" s="77"/>
    </row>
    <row r="26" spans="1:19" ht="16" customHeight="1" x14ac:dyDescent="0.2">
      <c r="A26" s="59" t="s">
        <v>90</v>
      </c>
      <c r="B26" s="48">
        <v>3</v>
      </c>
      <c r="C26" s="48">
        <v>1128</v>
      </c>
      <c r="D26" s="48" t="s">
        <v>657</v>
      </c>
      <c r="E26" s="61">
        <v>4.0999999999999996</v>
      </c>
      <c r="F26" s="60">
        <v>0</v>
      </c>
      <c r="G26" s="61">
        <v>4.2</v>
      </c>
      <c r="H26" s="60">
        <v>0</v>
      </c>
      <c r="I26" s="89" t="s">
        <v>1044</v>
      </c>
      <c r="J26" s="48">
        <v>2</v>
      </c>
      <c r="K26" s="48">
        <v>0</v>
      </c>
      <c r="L26" s="48">
        <f>SUM(J26,K26)</f>
        <v>2</v>
      </c>
      <c r="M26" s="48">
        <v>5</v>
      </c>
      <c r="N26" s="89" t="s">
        <v>1044</v>
      </c>
      <c r="O26" s="48">
        <v>3</v>
      </c>
      <c r="P26" s="48">
        <v>0</v>
      </c>
      <c r="Q26" s="77">
        <v>3</v>
      </c>
      <c r="R26" s="78">
        <v>5</v>
      </c>
      <c r="S26" s="78" t="s">
        <v>100</v>
      </c>
    </row>
    <row r="27" spans="1:19" ht="16" customHeight="1" x14ac:dyDescent="0.2">
      <c r="A27" s="59" t="s">
        <v>104</v>
      </c>
      <c r="B27" s="48">
        <v>8</v>
      </c>
      <c r="C27" s="48">
        <v>1569</v>
      </c>
      <c r="D27" s="48" t="s">
        <v>10857</v>
      </c>
      <c r="E27" s="61">
        <v>3.1</v>
      </c>
      <c r="F27" s="60">
        <v>47</v>
      </c>
      <c r="G27" s="61">
        <v>3</v>
      </c>
      <c r="H27" s="62">
        <v>582</v>
      </c>
      <c r="I27" s="48" t="s">
        <v>19577</v>
      </c>
      <c r="J27" s="48">
        <v>3</v>
      </c>
      <c r="K27" s="48">
        <v>0</v>
      </c>
      <c r="L27" s="48">
        <f>SUM(J27,K27)</f>
        <v>3</v>
      </c>
      <c r="M27" s="48">
        <v>12</v>
      </c>
      <c r="N27" s="48" t="s">
        <v>19590</v>
      </c>
      <c r="O27" s="48">
        <v>2</v>
      </c>
      <c r="P27" s="48">
        <v>0</v>
      </c>
      <c r="Q27" s="77">
        <v>2</v>
      </c>
      <c r="R27" s="77">
        <v>48</v>
      </c>
      <c r="S27" s="77"/>
    </row>
    <row r="28" spans="1:19" ht="16" customHeight="1" x14ac:dyDescent="0.2">
      <c r="A28" s="59" t="s">
        <v>10856</v>
      </c>
      <c r="B28" s="48">
        <v>1</v>
      </c>
      <c r="C28" s="48">
        <v>0</v>
      </c>
      <c r="D28" s="48" t="s">
        <v>657</v>
      </c>
      <c r="E28" s="61">
        <v>4.7</v>
      </c>
      <c r="F28" s="60">
        <v>2</v>
      </c>
      <c r="G28" s="61">
        <v>4.4000000000000004</v>
      </c>
      <c r="H28" s="60">
        <v>17</v>
      </c>
      <c r="I28" s="89" t="s">
        <v>36</v>
      </c>
      <c r="J28" s="48" t="s">
        <v>36</v>
      </c>
      <c r="K28" s="48" t="s">
        <v>36</v>
      </c>
      <c r="L28" s="48" t="s">
        <v>36</v>
      </c>
      <c r="M28" s="48" t="s">
        <v>36</v>
      </c>
      <c r="N28" s="89" t="s">
        <v>36</v>
      </c>
      <c r="O28" s="48" t="s">
        <v>36</v>
      </c>
      <c r="P28" s="48" t="s">
        <v>36</v>
      </c>
      <c r="Q28" s="48" t="s">
        <v>36</v>
      </c>
      <c r="R28" s="48" t="s">
        <v>36</v>
      </c>
      <c r="S28" s="48"/>
    </row>
    <row r="29" spans="1:19" ht="16" customHeight="1" x14ac:dyDescent="0.2">
      <c r="A29" s="59" t="s">
        <v>1039</v>
      </c>
      <c r="B29" s="48">
        <v>10</v>
      </c>
      <c r="C29" s="48">
        <v>1020</v>
      </c>
      <c r="D29" s="48" t="s">
        <v>10857</v>
      </c>
      <c r="E29" s="61">
        <v>4</v>
      </c>
      <c r="F29" s="60">
        <v>0</v>
      </c>
      <c r="G29" s="61">
        <v>4.3</v>
      </c>
      <c r="H29" s="60">
        <v>0</v>
      </c>
      <c r="I29" s="48" t="s">
        <v>1040</v>
      </c>
      <c r="J29" s="48">
        <v>2</v>
      </c>
      <c r="K29" s="48">
        <v>0</v>
      </c>
      <c r="L29" s="48">
        <f t="shared" ref="L29:L36" si="1">SUM(J29,K29)</f>
        <v>2</v>
      </c>
      <c r="M29" s="48">
        <v>16</v>
      </c>
      <c r="N29" s="48" t="s">
        <v>19584</v>
      </c>
      <c r="O29" s="48">
        <v>6</v>
      </c>
      <c r="P29" s="48">
        <v>0</v>
      </c>
      <c r="Q29" s="77">
        <v>6</v>
      </c>
      <c r="R29" s="77">
        <v>15</v>
      </c>
      <c r="S29" s="77"/>
    </row>
    <row r="30" spans="1:19" ht="16" customHeight="1" x14ac:dyDescent="0.2">
      <c r="A30" s="59" t="s">
        <v>11028</v>
      </c>
      <c r="B30" s="48">
        <v>33</v>
      </c>
      <c r="C30" s="48">
        <v>4065</v>
      </c>
      <c r="D30" s="48" t="s">
        <v>10857</v>
      </c>
      <c r="E30" s="61">
        <v>3.8</v>
      </c>
      <c r="F30" s="60">
        <v>0</v>
      </c>
      <c r="G30" s="61">
        <v>3.8</v>
      </c>
      <c r="H30" s="60">
        <v>1</v>
      </c>
      <c r="I30" s="48" t="s">
        <v>1041</v>
      </c>
      <c r="J30" s="48">
        <v>0</v>
      </c>
      <c r="K30" s="48">
        <v>1</v>
      </c>
      <c r="L30" s="48">
        <f t="shared" si="1"/>
        <v>1</v>
      </c>
      <c r="M30" s="48">
        <v>656</v>
      </c>
      <c r="N30" s="48" t="s">
        <v>19587</v>
      </c>
      <c r="O30" s="48">
        <v>0</v>
      </c>
      <c r="P30" s="48">
        <v>1</v>
      </c>
      <c r="Q30" s="77">
        <v>1</v>
      </c>
      <c r="R30" s="78">
        <v>2595</v>
      </c>
      <c r="S30" s="78"/>
    </row>
    <row r="31" spans="1:19" ht="16" customHeight="1" x14ac:dyDescent="0.2">
      <c r="A31" s="59" t="s">
        <v>2984</v>
      </c>
      <c r="B31" s="48">
        <v>3</v>
      </c>
      <c r="C31" s="48">
        <v>333</v>
      </c>
      <c r="D31" s="48" t="s">
        <v>657</v>
      </c>
      <c r="E31" s="61">
        <v>3.9</v>
      </c>
      <c r="F31" s="60">
        <v>19</v>
      </c>
      <c r="G31" s="61">
        <v>3.5</v>
      </c>
      <c r="H31" s="60">
        <v>109</v>
      </c>
      <c r="I31" s="89" t="s">
        <v>4657</v>
      </c>
      <c r="J31" s="48">
        <v>1</v>
      </c>
      <c r="K31" s="48">
        <v>0</v>
      </c>
      <c r="L31" s="48">
        <f t="shared" si="1"/>
        <v>1</v>
      </c>
      <c r="M31" s="48">
        <v>8</v>
      </c>
      <c r="N31" s="89" t="s">
        <v>4657</v>
      </c>
      <c r="O31" s="48">
        <v>3</v>
      </c>
      <c r="P31" s="48">
        <v>0</v>
      </c>
      <c r="Q31" s="75">
        <v>3</v>
      </c>
      <c r="R31" s="77">
        <v>4</v>
      </c>
      <c r="S31" s="78"/>
    </row>
    <row r="32" spans="1:19" ht="16" customHeight="1" x14ac:dyDescent="0.2">
      <c r="A32" s="59" t="s">
        <v>103</v>
      </c>
      <c r="B32" s="48">
        <v>9</v>
      </c>
      <c r="C32" s="48">
        <v>885</v>
      </c>
      <c r="D32" s="48" t="s">
        <v>657</v>
      </c>
      <c r="E32" s="61">
        <v>3.9</v>
      </c>
      <c r="F32" s="60">
        <v>19</v>
      </c>
      <c r="G32" s="61">
        <v>3.5</v>
      </c>
      <c r="H32" s="60">
        <v>109</v>
      </c>
      <c r="I32" s="48" t="s">
        <v>1042</v>
      </c>
      <c r="J32" s="48">
        <v>1</v>
      </c>
      <c r="K32" s="48">
        <v>0</v>
      </c>
      <c r="L32" s="48">
        <f t="shared" si="1"/>
        <v>1</v>
      </c>
      <c r="M32" s="48">
        <v>1</v>
      </c>
      <c r="N32" s="48" t="s">
        <v>19589</v>
      </c>
      <c r="O32" s="48">
        <v>1</v>
      </c>
      <c r="P32" s="48">
        <v>0</v>
      </c>
      <c r="Q32" s="75">
        <v>1</v>
      </c>
      <c r="R32" s="78">
        <v>2</v>
      </c>
      <c r="S32" s="78"/>
    </row>
    <row r="33" spans="1:24" ht="16" customHeight="1" x14ac:dyDescent="0.2">
      <c r="A33" s="63" t="s">
        <v>86</v>
      </c>
      <c r="B33" s="65">
        <v>22</v>
      </c>
      <c r="C33" s="65">
        <v>3216</v>
      </c>
      <c r="D33" s="65" t="s">
        <v>10857</v>
      </c>
      <c r="E33" s="61">
        <v>7.2</v>
      </c>
      <c r="F33" s="60">
        <v>0</v>
      </c>
      <c r="G33" s="61">
        <v>6.7</v>
      </c>
      <c r="H33" s="60">
        <v>0</v>
      </c>
      <c r="I33" s="65" t="s">
        <v>20066</v>
      </c>
      <c r="J33" s="65">
        <v>3</v>
      </c>
      <c r="K33" s="65">
        <v>0</v>
      </c>
      <c r="L33" s="65">
        <f t="shared" si="1"/>
        <v>3</v>
      </c>
      <c r="M33" s="65">
        <v>8</v>
      </c>
      <c r="N33" s="48" t="s">
        <v>20066</v>
      </c>
      <c r="O33" s="48">
        <v>7</v>
      </c>
      <c r="P33" s="48">
        <v>0</v>
      </c>
      <c r="Q33" s="48">
        <v>7</v>
      </c>
      <c r="R33" s="48">
        <v>11</v>
      </c>
      <c r="S33" s="48" t="s">
        <v>100</v>
      </c>
    </row>
    <row r="34" spans="1:24" ht="16" customHeight="1" x14ac:dyDescent="0.2">
      <c r="A34" s="59" t="s">
        <v>2995</v>
      </c>
      <c r="B34" s="48">
        <v>9</v>
      </c>
      <c r="C34" s="48">
        <v>2766</v>
      </c>
      <c r="D34" s="48" t="s">
        <v>10857</v>
      </c>
      <c r="E34" s="61">
        <v>4.0999999999999996</v>
      </c>
      <c r="F34" s="60">
        <v>3</v>
      </c>
      <c r="G34" s="61">
        <v>4</v>
      </c>
      <c r="H34" s="60">
        <v>24</v>
      </c>
      <c r="I34" s="48" t="s">
        <v>1027</v>
      </c>
      <c r="J34" s="48">
        <v>0</v>
      </c>
      <c r="K34" s="48">
        <v>0</v>
      </c>
      <c r="L34" s="48">
        <f t="shared" si="1"/>
        <v>0</v>
      </c>
      <c r="M34" s="48">
        <v>0</v>
      </c>
      <c r="N34" s="48" t="s">
        <v>1027</v>
      </c>
      <c r="O34" s="65">
        <v>5</v>
      </c>
      <c r="P34" s="48">
        <v>0</v>
      </c>
      <c r="Q34" s="75">
        <v>5</v>
      </c>
      <c r="R34" s="77">
        <v>6</v>
      </c>
      <c r="S34" s="77"/>
    </row>
    <row r="35" spans="1:24" ht="16" customHeight="1" x14ac:dyDescent="0.2">
      <c r="A35" s="59" t="s">
        <v>19574</v>
      </c>
      <c r="B35" s="48">
        <v>7</v>
      </c>
      <c r="C35" s="48">
        <v>2448</v>
      </c>
      <c r="D35" s="48" t="s">
        <v>10857</v>
      </c>
      <c r="E35" s="61">
        <v>4</v>
      </c>
      <c r="F35" s="60">
        <v>3</v>
      </c>
      <c r="G35" s="61">
        <v>4.2</v>
      </c>
      <c r="H35" s="60">
        <v>16</v>
      </c>
      <c r="I35" s="48" t="s">
        <v>19578</v>
      </c>
      <c r="J35" s="48">
        <v>6</v>
      </c>
      <c r="K35" s="48">
        <v>1</v>
      </c>
      <c r="L35" s="48">
        <f t="shared" si="1"/>
        <v>7</v>
      </c>
      <c r="M35" s="48">
        <v>103</v>
      </c>
      <c r="N35" s="48" t="s">
        <v>19591</v>
      </c>
      <c r="O35" s="48">
        <v>7</v>
      </c>
      <c r="P35" s="48">
        <v>0</v>
      </c>
      <c r="Q35" s="75">
        <v>7</v>
      </c>
      <c r="R35" s="77">
        <v>8</v>
      </c>
      <c r="S35" s="77"/>
    </row>
    <row r="36" spans="1:24" ht="16" customHeight="1" x14ac:dyDescent="0.2">
      <c r="A36" s="59" t="s">
        <v>1043</v>
      </c>
      <c r="B36" s="48">
        <v>3</v>
      </c>
      <c r="C36" s="48">
        <v>483</v>
      </c>
      <c r="D36" s="48" t="s">
        <v>657</v>
      </c>
      <c r="E36" s="61">
        <v>3.9</v>
      </c>
      <c r="F36" s="60">
        <v>0</v>
      </c>
      <c r="G36" s="61">
        <v>4</v>
      </c>
      <c r="H36" s="60">
        <v>0</v>
      </c>
      <c r="I36" s="89" t="s">
        <v>134</v>
      </c>
      <c r="J36" s="48">
        <v>0</v>
      </c>
      <c r="K36" s="48">
        <v>0</v>
      </c>
      <c r="L36" s="48">
        <f t="shared" si="1"/>
        <v>0</v>
      </c>
      <c r="M36" s="48">
        <v>0</v>
      </c>
      <c r="N36" s="89" t="s">
        <v>217</v>
      </c>
      <c r="O36" s="48">
        <v>1</v>
      </c>
      <c r="P36" s="48">
        <v>0</v>
      </c>
      <c r="Q36" s="75">
        <v>1</v>
      </c>
      <c r="R36" s="77">
        <v>3</v>
      </c>
      <c r="S36" s="77" t="s">
        <v>100</v>
      </c>
    </row>
    <row r="37" spans="1:24" ht="16" customHeight="1" x14ac:dyDescent="0.2">
      <c r="A37" s="289" t="s">
        <v>20076</v>
      </c>
      <c r="D37" s="43"/>
      <c r="E37" s="41"/>
      <c r="F37" s="41"/>
      <c r="G37" s="41"/>
      <c r="H37" s="41"/>
      <c r="I37" s="41"/>
      <c r="J37" s="41"/>
      <c r="O37" s="41"/>
      <c r="U37" s="44"/>
    </row>
    <row r="38" spans="1:24" ht="16" customHeight="1" x14ac:dyDescent="0.2">
      <c r="A38" s="41" t="s">
        <v>3028</v>
      </c>
      <c r="E38" s="41"/>
      <c r="F38" s="95"/>
      <c r="G38" s="41"/>
      <c r="H38" s="41"/>
      <c r="I38" s="41"/>
      <c r="J38" s="41"/>
      <c r="O38" s="41"/>
      <c r="U38" s="44"/>
    </row>
    <row r="39" spans="1:24" ht="16" customHeight="1" x14ac:dyDescent="0.2">
      <c r="A39" s="41" t="s">
        <v>3033</v>
      </c>
      <c r="E39" s="41"/>
      <c r="F39" s="41"/>
      <c r="G39" s="41"/>
      <c r="H39" s="41"/>
      <c r="I39" s="41"/>
      <c r="J39" s="41"/>
      <c r="O39" s="41"/>
      <c r="U39" s="44"/>
    </row>
    <row r="40" spans="1:24" ht="16" customHeight="1" x14ac:dyDescent="0.2">
      <c r="A40" s="45" t="s">
        <v>11023</v>
      </c>
      <c r="B40" s="45"/>
      <c r="C40" s="45"/>
      <c r="D40" s="69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6"/>
      <c r="V40" s="45"/>
      <c r="W40" s="45"/>
      <c r="X40" s="45"/>
    </row>
    <row r="41" spans="1:24" ht="16" customHeight="1" x14ac:dyDescent="0.2">
      <c r="A41" s="41" t="s">
        <v>20322</v>
      </c>
    </row>
    <row r="42" spans="1:24" ht="16" customHeight="1" x14ac:dyDescent="0.2">
      <c r="A42" s="41" t="s">
        <v>20321</v>
      </c>
    </row>
    <row r="44" spans="1:24" ht="16" customHeight="1" x14ac:dyDescent="0.2">
      <c r="N44" s="47"/>
    </row>
    <row r="45" spans="1:24" ht="16" customHeight="1" x14ac:dyDescent="0.2">
      <c r="N45" s="47"/>
    </row>
    <row r="46" spans="1:24" ht="16" customHeight="1" x14ac:dyDescent="0.2">
      <c r="N46" s="47"/>
    </row>
    <row r="47" spans="1:24" ht="16" customHeight="1" x14ac:dyDescent="0.2">
      <c r="N47" s="47"/>
    </row>
  </sheetData>
  <mergeCells count="10">
    <mergeCell ref="E1:H1"/>
    <mergeCell ref="I1:R1"/>
    <mergeCell ref="I2:M2"/>
    <mergeCell ref="N2:R2"/>
    <mergeCell ref="A2:A3"/>
    <mergeCell ref="D2:D3"/>
    <mergeCell ref="B2:B3"/>
    <mergeCell ref="C2:C3"/>
    <mergeCell ref="E2:F2"/>
    <mergeCell ref="G2:H2"/>
  </mergeCells>
  <phoneticPr fontId="15" type="noConversion"/>
  <pageMargins left="0.75" right="0.75" top="1" bottom="1" header="0.5" footer="0.5"/>
  <pageSetup scale="58" fitToHeight="2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SuppTable1</vt:lpstr>
      <vt:lpstr>SuppTable2</vt:lpstr>
      <vt:lpstr>SuppTable3</vt:lpstr>
      <vt:lpstr>SuppTable4</vt:lpstr>
      <vt:lpstr>SuppTable5</vt:lpstr>
      <vt:lpstr>SuppTable6</vt:lpstr>
      <vt:lpstr>SuppTable8</vt:lpstr>
      <vt:lpstr>SuppTable9</vt:lpstr>
      <vt:lpstr>SuppTable10</vt:lpstr>
      <vt:lpstr>SuppTable11</vt:lpstr>
      <vt:lpstr>SuppTable14</vt:lpstr>
      <vt:lpstr>SuppTable16</vt:lpstr>
      <vt:lpstr>SuppTable18</vt:lpstr>
      <vt:lpstr>SuppTable19</vt:lpstr>
      <vt:lpstr>SuppTable20</vt:lpstr>
      <vt:lpstr>SuppTable21</vt:lpstr>
      <vt:lpstr>SuppTable22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2016-02-12T07:02:01Z</cp:lastPrinted>
  <dcterms:created xsi:type="dcterms:W3CDTF">2015-03-24T19:17:11Z</dcterms:created>
  <dcterms:modified xsi:type="dcterms:W3CDTF">2016-12-08T07:30:29Z</dcterms:modified>
</cp:coreProperties>
</file>